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대출현황" sheetId="2" state="visible" r:id="rId2"/>
    <sheet name="월 이자·상환 예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년&quot; m&quot;월&quot;"/>
    <numFmt numFmtId="165" formatCode="yyyy-mm-dd"/>
    <numFmt numFmtId="166" formatCode="0&quot;회&quot;"/>
    <numFmt numFmtId="167" formatCode="yy&quot;년&quot; m&quot;월&quot;"/>
  </numFmts>
  <fonts count="10">
    <font>
      <name val="Calibri"/>
      <family val="2"/>
      <color theme="1"/>
      <sz val="11"/>
      <scheme val="minor"/>
    </font>
    <font>
      <b val="1"/>
      <color rgb="001F4E78"/>
      <sz val="16"/>
    </font>
    <font>
      <color rgb="007F7F7F"/>
      <sz val="9"/>
    </font>
    <font>
      <b val="1"/>
      <color rgb="00FFFFFF"/>
      <sz val="10"/>
    </font>
    <font>
      <b val="1"/>
      <sz val="10"/>
    </font>
    <font>
      <sz val="10"/>
    </font>
    <font>
      <b val="1"/>
      <color rgb="001F4E78"/>
      <sz val="11"/>
    </font>
    <font>
      <color rgb="00404040"/>
      <sz val="9"/>
    </font>
    <font>
      <b val="1"/>
      <color rgb="001F4E78"/>
      <sz val="10"/>
    </font>
    <font>
      <b val="1"/>
      <color rgb="001F4E78"/>
      <sz val="9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8F0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164" fontId="4" fillId="3" borderId="1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3" fontId="5" fillId="3" borderId="1" pivotButton="0" quotePrefix="0" xfId="0"/>
    <xf numFmtId="10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165" fontId="5" fillId="4" borderId="1" pivotButton="0" quotePrefix="0" xfId="0"/>
    <xf numFmtId="166" fontId="5" fillId="4" borderId="1" applyAlignment="1" pivotButton="0" quotePrefix="0" xfId="0">
      <alignment horizontal="center"/>
    </xf>
    <xf numFmtId="3" fontId="5" fillId="4" borderId="1" pivotButton="0" quotePrefix="0" xfId="0"/>
    <xf numFmtId="0" fontId="3" fillId="2" borderId="1" pivotButton="0" quotePrefix="0" xfId="0"/>
    <xf numFmtId="0" fontId="0" fillId="2" borderId="1" pivotButton="0" quotePrefix="0" xfId="0"/>
    <xf numFmtId="3" fontId="3" fillId="2" borderId="1" pivotButton="0" quotePrefix="0" xfId="0"/>
    <xf numFmtId="167" fontId="3" fillId="2" borderId="1" applyAlignment="1" pivotButton="0" quotePrefix="0" xfId="0">
      <alignment horizontal="center"/>
    </xf>
    <xf numFmtId="0" fontId="5" fillId="0" borderId="1" pivotButton="0" quotePrefix="0" xfId="0"/>
    <xf numFmtId="0" fontId="8" fillId="0" borderId="1" pivotButton="0" quotePrefix="0" xfId="0"/>
    <xf numFmtId="3" fontId="8" fillId="5" borderId="1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ont>
        <b val="1"/>
        <color rgb="00C00000"/>
        <sz val="10"/>
      </font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월 이자비용 vs 총 상환액</a:t>
            </a:r>
          </a:p>
        </rich>
      </tx>
    </title>
    <plotArea>
      <layout>
        <manualLayout>
          <xMode val="edge"/>
          <yMode val="edge"/>
          <wMode val="factor"/>
          <hMode val="factor"/>
          <x val="0.07000000000000001"/>
          <y val="0.16"/>
          <w val="0.86"/>
          <h val="0.6"/>
        </manualLayout>
      </layout>
      <barChart>
        <barDir val="col"/>
        <grouping val="clustered"/>
        <ser>
          <idx val="0"/>
          <order val="0"/>
          <tx>
            <strRef>
              <f>'월 이자·상환 예상'!A17</f>
            </strRef>
          </tx>
          <spPr>
            <a:solidFill>
              <a:srgbClr val="2E75B6"/>
            </a:solidFill>
            <a:ln>
              <a:prstDash val="solid"/>
            </a:ln>
          </spPr>
          <cat>
            <numRef>
              <f>'월 이자·상환 예상'!$B$4:$M$4</f>
            </numRef>
          </cat>
          <val>
            <numRef>
              <f>'월 이자·상환 예상'!$B$17:$M$17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'월 이자·상환 예상'!A34</f>
            </strRef>
          </tx>
          <spPr>
            <a:ln w="28000">
              <a:solidFill>
                <a:srgbClr val="ED7D31"/>
              </a:solidFill>
              <a:prstDash val="solid"/>
            </a:ln>
          </spPr>
          <marker>
            <symbol val="circle"/>
            <size val="6"/>
            <spPr>
              <a:solidFill>
                <a:srgbClr val="ED7D31"/>
              </a:solidFill>
              <a:ln>
                <a:prstDash val="solid"/>
              </a:ln>
            </spPr>
          </marker>
          <val>
            <numRef>
              <f>'월 이자·상환 예상'!$B$34:$M$34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numFmt formatCode="yy&quot;년&quot; m&quot;월&quot;" sourceLinked="0"/>
        <majorTickMark val="out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이자비용 (백만원)</a:t>
                </a:r>
              </a:p>
            </rich>
          </tx>
        </title>
        <numFmt formatCode="#,##0,," sourceLinked="0"/>
        <majorTickMark val="none"/>
        <minorTickMark val="none"/>
        <crossAx val="10"/>
      </valAx>
      <valAx>
        <axId val="20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총 상환액 (백만원)</a:t>
                </a:r>
              </a:p>
            </rich>
          </tx>
        </title>
        <numFmt formatCode="#,##0,,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36</row>
      <rowOff>0</rowOff>
    </from>
    <ext cx="9360000" cy="34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법인 대출 현황·월 이자비용 양식</t>
        </is>
      </c>
    </row>
    <row r="2">
      <c r="A2" s="2" t="inlineStr">
        <is>
          <t>노란 칸만 입력하세요. 회색 칸은 자동 계산됩니다. (매크로 없음)</t>
        </is>
      </c>
    </row>
    <row r="4">
      <c r="A4" s="3" t="inlineStr">
        <is>
          <t>단계</t>
        </is>
      </c>
      <c r="B4" s="3" t="inlineStr">
        <is>
          <t>할 일</t>
        </is>
      </c>
    </row>
    <row r="5" ht="30" customHeight="1">
      <c r="A5" s="4" t="inlineStr">
        <is>
          <t>① 대출 입력</t>
        </is>
      </c>
      <c r="B5" s="5" t="inlineStr">
        <is>
          <t>대출현황 시트의 노란 칸에 금융기관·대출명·상환방식(목록 선택)·대출금액·연 금리·대출 실행일·기간(개월)을 입력합니다. 거치기간은 '거치 후 분할상환'일 때만 적으세요. 예시 4행은 지우고 쓰면 됩니다.</t>
        </is>
      </c>
    </row>
    <row r="6" ht="30" customHeight="1">
      <c r="A6" s="4" t="inlineStr">
        <is>
          <t>② 기준월 확인</t>
        </is>
      </c>
      <c r="B6" s="5" t="inlineStr">
        <is>
          <t>기준월은 이번 달이 자동으로 들어갑니다. 다른 달 기준으로 보려면 날짜를 직접 입력하세요(예: 2026-12-1).</t>
        </is>
      </c>
    </row>
    <row r="7" ht="30" customHeight="1">
      <c r="A7" s="4" t="inlineStr">
        <is>
          <t>③ 현황 자동 계산</t>
        </is>
      </c>
      <c r="B7" s="5" t="inlineStr">
        <is>
          <t>만기일·경과 회차·현재 잔액·당월 원금·당월 이자·당월 상환액이 자동으로 계산됩니다. 만기가 기준월부터 3개월 이내면 만기일이 빨갛게 표시돼요.</t>
        </is>
      </c>
    </row>
    <row r="8" ht="30" customHeight="1">
      <c r="A8" s="4" t="inlineStr">
        <is>
          <t>④ 12개월 예상</t>
        </is>
      </c>
      <c r="B8" s="5" t="inlineStr">
        <is>
          <t>'월 이자·상환 예상' 시트에서 기준월부터 12개월의 대출별 이자비용과 원금 상환, 월 총 상환액을 확인합니다. 자금계획·자금일보에 바로 활용하세요.</t>
        </is>
      </c>
    </row>
    <row r="10">
      <c r="A10" s="6" t="inlineStr">
        <is>
          <t>계산 기준</t>
        </is>
      </c>
    </row>
    <row r="11" ht="26" customHeight="1">
      <c r="A11" s="7" t="inlineStr">
        <is>
          <t>• 이자 계산: 직전 잔액 × 연 금리 ÷ 12 (월할). 은행은 일수(365일) 기준이라 실제 청구액과 약간 차이 날 수 있는 '예상' 금액입니다.</t>
        </is>
      </c>
    </row>
    <row r="12" ht="26" customHeight="1">
      <c r="A12" s="7" t="inlineStr">
        <is>
          <t>• 상환방식 4가지: 만기일시상환(매월 이자만, 만기에 원금 전액) / 원금균등상환(매월 같은 원금 + 줄어드는 이자) / 원리금균등상환(매월 같은 금액) / 거치 후 분할상환(거치기간엔 이자만 → 이후 원금균등).</t>
        </is>
      </c>
    </row>
    <row r="13" ht="26" customHeight="1">
      <c r="A13" s="7" t="inlineStr">
        <is>
          <t>• 회차: 실행일의 다음 달이 1회차입니다. (예: 3월 실행 → 4월이 1회차)</t>
        </is>
      </c>
    </row>
    <row r="14" ht="26" customHeight="1">
      <c r="A14" s="7" t="inlineStr">
        <is>
          <t>• 금리가 변동되면 연 금리 칸만 고치세요 — 이후 전체가 새 금리로 다시 계산됩니다. 변동 이력을 따로 관리하려면 대출을 행으로 나눠 입력하세요.</t>
        </is>
      </c>
    </row>
    <row r="15" ht="26" customHeight="1">
      <c r="A15" s="7" t="inlineStr">
        <is>
          <t>• 중도상환했다면 대출금액을 남은 원금으로, 실행일·기간을 재약정 기준으로 고쳐 입력하면 됩니다.</t>
        </is>
      </c>
    </row>
  </sheetData>
  <mergeCells count="5">
    <mergeCell ref="A15:B15"/>
    <mergeCell ref="A11:B11"/>
    <mergeCell ref="A13:B13"/>
    <mergeCell ref="A14:B14"/>
    <mergeCell ref="A12:B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8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5.5" customWidth="1" min="3" max="3"/>
    <col width="13.5" customWidth="1" min="4" max="4"/>
    <col width="8.5" customWidth="1" min="5" max="5"/>
    <col width="11.5" customWidth="1" min="6" max="6"/>
    <col width="7" customWidth="1" min="7" max="7"/>
    <col width="7" customWidth="1" min="8" max="8"/>
    <col width="11.5" customWidth="1" min="9" max="9"/>
    <col width="7" customWidth="1" min="10" max="10"/>
    <col width="13.5" customWidth="1" min="11" max="11"/>
    <col width="12" customWidth="1" min="12" max="12"/>
    <col width="11" customWidth="1" min="13" max="13"/>
    <col width="12.5" customWidth="1" min="14" max="14"/>
    <col width="15" customWidth="1" min="15" max="15"/>
    <col hidden="1" width="13" customWidth="1" min="17" max="17"/>
    <col hidden="1" width="13" customWidth="1" min="18" max="18"/>
    <col hidden="1" width="13" customWidth="1" min="19" max="19"/>
  </cols>
  <sheetData>
    <row r="1">
      <c r="A1" s="1" t="inlineStr">
        <is>
          <t>법인 대출 현황</t>
        </is>
      </c>
    </row>
    <row r="2">
      <c r="A2" s="2" t="inlineStr">
        <is>
          <t>노란 칸 입력 → 만기일·잔액·당월 이자 자동. 상환방식은 목록에서 선택하세요. 예시 4행은 지우고 쓰세요.</t>
        </is>
      </c>
    </row>
    <row r="3">
      <c r="A3" s="8" t="inlineStr">
        <is>
          <t>기준월</t>
        </is>
      </c>
      <c r="B3" s="9">
        <f>DATE(YEAR(TODAY()),MONTH(TODAY()),1)</f>
        <v/>
      </c>
      <c r="C3" s="2" t="inlineStr">
        <is>
          <t>← 기본은 이번 달 자동. 다른 달로 보려면 날짜 직접 입력 (예: 2026-12-1)</t>
        </is>
      </c>
    </row>
    <row r="5" ht="28" customHeight="1">
      <c r="A5" s="10" t="inlineStr">
        <is>
          <t>금융기관</t>
        </is>
      </c>
      <c r="B5" s="10" t="inlineStr">
        <is>
          <t>대출명·용도</t>
        </is>
      </c>
      <c r="C5" s="10" t="inlineStr">
        <is>
          <t>상환방식</t>
        </is>
      </c>
      <c r="D5" s="10" t="inlineStr">
        <is>
          <t>대출금액</t>
        </is>
      </c>
      <c r="E5" s="10" t="inlineStr">
        <is>
          <t>연 금리</t>
        </is>
      </c>
      <c r="F5" s="10" t="inlineStr">
        <is>
          <t>대출 실행일</t>
        </is>
      </c>
      <c r="G5" s="10" t="inlineStr">
        <is>
          <t>기간
(개월)</t>
        </is>
      </c>
      <c r="H5" s="10" t="inlineStr">
        <is>
          <t>거치
(개월)</t>
        </is>
      </c>
      <c r="I5" s="10" t="inlineStr">
        <is>
          <t>만기일</t>
        </is>
      </c>
      <c r="J5" s="10" t="inlineStr">
        <is>
          <t>경과
회차</t>
        </is>
      </c>
      <c r="K5" s="10" t="inlineStr">
        <is>
          <t>현재 잔액</t>
        </is>
      </c>
      <c r="L5" s="10" t="inlineStr">
        <is>
          <t>당월 원금</t>
        </is>
      </c>
      <c r="M5" s="10" t="inlineStr">
        <is>
          <t>당월 이자</t>
        </is>
      </c>
      <c r="N5" s="10" t="inlineStr">
        <is>
          <t>당월 상환액</t>
        </is>
      </c>
      <c r="O5" s="10" t="inlineStr">
        <is>
          <t>메모</t>
        </is>
      </c>
    </row>
    <row r="6">
      <c r="A6" s="11" t="inlineStr">
        <is>
          <t>기업은행</t>
        </is>
      </c>
      <c r="B6" s="11" t="inlineStr">
        <is>
          <t>운전자금</t>
        </is>
      </c>
      <c r="C6" s="11" t="inlineStr">
        <is>
          <t>만기일시상환</t>
        </is>
      </c>
      <c r="D6" s="12" t="n">
        <v>300000000</v>
      </c>
      <c r="E6" s="13" t="n">
        <v>0.049</v>
      </c>
      <c r="F6" s="14" t="n">
        <v>46096</v>
      </c>
      <c r="G6" s="15" t="n">
        <v>12</v>
      </c>
      <c r="H6" s="15" t="n"/>
      <c r="I6" s="16">
        <f>IF(OR($F6="",$G6=""),"",EDATE($F6,$G6))</f>
        <v/>
      </c>
      <c r="J6" s="17">
        <f>IF(OR($S6="",$Q6=""),"",MAX(0,MIN($Q6,$G6)))</f>
        <v/>
      </c>
      <c r="K6" s="18">
        <f>IF($S6="","",IF($Q6&lt;1,$D6,IF($Q6&gt;$G6,0,ROUND($S6-$L6,0))))</f>
        <v/>
      </c>
      <c r="L6" s="18">
        <f>IF($S6="","",IF(OR($Q6&lt;1,$Q6&gt;$G6),0,ROUND(IF($C6="만기일시상환",IF($Q6=$G6,$D6,0),IF($C6="원금균등상환",$D6/$G6,IF($C6="원리금균등상환",IF($E6=0,$D6/$G6,($D6*($E6/12)/(1-POWER(1+$E6/12,-$G6)))-$S6*$E6/12),IF($Q6&lt;=$R6,0,$D6/($G6-$R6))))),0)))</f>
        <v/>
      </c>
      <c r="M6" s="18">
        <f>IF($S6="","",IF(OR($Q6&lt;1,$Q6&gt;$G6),0,ROUND($S6*$E6/12,0)))</f>
        <v/>
      </c>
      <c r="N6" s="18">
        <f>IF($S6="","",$L6+$M6)</f>
        <v/>
      </c>
      <c r="O6" s="11" t="inlineStr">
        <is>
          <t>매월 15일 이자</t>
        </is>
      </c>
      <c r="Q6">
        <f>IF(OR($F6="",$B$3=""),"",(YEAR($B$3)-YEAR($F6))*12+MONTH($B$3)-MONTH($F6))</f>
        <v/>
      </c>
      <c r="R6">
        <f>IF($H6="",0,$H6)</f>
        <v/>
      </c>
      <c r="S6">
        <f>IF(OR($C6="",$D6="",$E6="",$F6="",$G6="",$Q6=""),"",IF($Q6&lt;1,$D6,IF($Q6&gt;$G6,0,IF($C6="만기일시상환",$D6,IF($C6="원금균등상환",$D6*($G6-($Q6-1))/$G6,IF($C6="원리금균등상환",IF($E6=0,$D6*($G6-($Q6-1))/$G6,$D6*POWER(1+$E6/12,$Q6-1)-($D6*($E6/12)/(1-POWER(1+$E6/12,-$G6)))*(POWER(1+$E6/12,$Q6-1)-1)/($E6/12)),IF($Q6&lt;=$R6,$D6,$D6*($G6-$Q6+1)/($G6-$R6))))))))</f>
        <v/>
      </c>
    </row>
    <row r="7">
      <c r="A7" s="11" t="inlineStr">
        <is>
          <t>신한은행</t>
        </is>
      </c>
      <c r="B7" s="11" t="inlineStr">
        <is>
          <t>시설자금</t>
        </is>
      </c>
      <c r="C7" s="11" t="inlineStr">
        <is>
          <t>거치 후 분할상환</t>
        </is>
      </c>
      <c r="D7" s="12" t="n">
        <v>500000000</v>
      </c>
      <c r="E7" s="13" t="n">
        <v>0.052</v>
      </c>
      <c r="F7" s="14" t="n">
        <v>45950</v>
      </c>
      <c r="G7" s="15" t="n">
        <v>60</v>
      </c>
      <c r="H7" s="15" t="n">
        <v>12</v>
      </c>
      <c r="I7" s="16">
        <f>IF(OR($F7="",$G7=""),"",EDATE($F7,$G7))</f>
        <v/>
      </c>
      <c r="J7" s="17">
        <f>IF(OR($S7="",$Q7=""),"",MAX(0,MIN($Q7,$G7)))</f>
        <v/>
      </c>
      <c r="K7" s="18">
        <f>IF($S7="","",IF($Q7&lt;1,$D7,IF($Q7&gt;$G7,0,ROUND($S7-$L7,0))))</f>
        <v/>
      </c>
      <c r="L7" s="18">
        <f>IF($S7="","",IF(OR($Q7&lt;1,$Q7&gt;$G7),0,ROUND(IF($C7="만기일시상환",IF($Q7=$G7,$D7,0),IF($C7="원금균등상환",$D7/$G7,IF($C7="원리금균등상환",IF($E7=0,$D7/$G7,($D7*($E7/12)/(1-POWER(1+$E7/12,-$G7)))-$S7*$E7/12),IF($Q7&lt;=$R7,0,$D7/($G7-$R7))))),0)))</f>
        <v/>
      </c>
      <c r="M7" s="18">
        <f>IF($S7="","",IF(OR($Q7&lt;1,$Q7&gt;$G7),0,ROUND($S7*$E7/12,0)))</f>
        <v/>
      </c>
      <c r="N7" s="18">
        <f>IF($S7="","",$L7+$M7)</f>
        <v/>
      </c>
      <c r="O7" s="11" t="inlineStr">
        <is>
          <t>공장 설비</t>
        </is>
      </c>
      <c r="Q7">
        <f>IF(OR($F7="",$B$3=""),"",(YEAR($B$3)-YEAR($F7))*12+MONTH($B$3)-MONTH($F7))</f>
        <v/>
      </c>
      <c r="R7">
        <f>IF($H7="",0,$H7)</f>
        <v/>
      </c>
      <c r="S7">
        <f>IF(OR($C7="",$D7="",$E7="",$F7="",$G7="",$Q7=""),"",IF($Q7&lt;1,$D7,IF($Q7&gt;$G7,0,IF($C7="만기일시상환",$D7,IF($C7="원금균등상환",$D7*($G7-($Q7-1))/$G7,IF($C7="원리금균등상환",IF($E7=0,$D7*($G7-($Q7-1))/$G7,$D7*POWER(1+$E7/12,$Q7-1)-($D7*($E7/12)/(1-POWER(1+$E7/12,-$G7)))*(POWER(1+$E7/12,$Q7-1)-1)/($E7/12)),IF($Q7&lt;=$R7,$D7,$D7*($G7-$Q7+1)/($G7-$R7))))))))</f>
        <v/>
      </c>
    </row>
    <row r="8">
      <c r="A8" s="11" t="inlineStr">
        <is>
          <t>하나은행</t>
        </is>
      </c>
      <c r="B8" s="11" t="inlineStr">
        <is>
          <t>운영자금</t>
        </is>
      </c>
      <c r="C8" s="11" t="inlineStr">
        <is>
          <t>원리금균등상환</t>
        </is>
      </c>
      <c r="D8" s="12" t="n">
        <v>200000000</v>
      </c>
      <c r="E8" s="13" t="n">
        <v>0.055</v>
      </c>
      <c r="F8" s="14" t="n">
        <v>46032</v>
      </c>
      <c r="G8" s="15" t="n">
        <v>36</v>
      </c>
      <c r="H8" s="15" t="n"/>
      <c r="I8" s="16">
        <f>IF(OR($F8="",$G8=""),"",EDATE($F8,$G8))</f>
        <v/>
      </c>
      <c r="J8" s="17">
        <f>IF(OR($S8="",$Q8=""),"",MAX(0,MIN($Q8,$G8)))</f>
        <v/>
      </c>
      <c r="K8" s="18">
        <f>IF($S8="","",IF($Q8&lt;1,$D8,IF($Q8&gt;$G8,0,ROUND($S8-$L8,0))))</f>
        <v/>
      </c>
      <c r="L8" s="18">
        <f>IF($S8="","",IF(OR($Q8&lt;1,$Q8&gt;$G8),0,ROUND(IF($C8="만기일시상환",IF($Q8=$G8,$D8,0),IF($C8="원금균등상환",$D8/$G8,IF($C8="원리금균등상환",IF($E8=0,$D8/$G8,($D8*($E8/12)/(1-POWER(1+$E8/12,-$G8)))-$S8*$E8/12),IF($Q8&lt;=$R8,0,$D8/($G8-$R8))))),0)))</f>
        <v/>
      </c>
      <c r="M8" s="18">
        <f>IF($S8="","",IF(OR($Q8&lt;1,$Q8&gt;$G8),0,ROUND($S8*$E8/12,0)))</f>
        <v/>
      </c>
      <c r="N8" s="18">
        <f>IF($S8="","",$L8+$M8)</f>
        <v/>
      </c>
      <c r="O8" s="11" t="inlineStr"/>
      <c r="Q8">
        <f>IF(OR($F8="",$B$3=""),"",(YEAR($B$3)-YEAR($F8))*12+MONTH($B$3)-MONTH($F8))</f>
        <v/>
      </c>
      <c r="R8">
        <f>IF($H8="",0,$H8)</f>
        <v/>
      </c>
      <c r="S8">
        <f>IF(OR($C8="",$D8="",$E8="",$F8="",$G8="",$Q8=""),"",IF($Q8&lt;1,$D8,IF($Q8&gt;$G8,0,IF($C8="만기일시상환",$D8,IF($C8="원금균등상환",$D8*($G8-($Q8-1))/$G8,IF($C8="원리금균등상환",IF($E8=0,$D8*($G8-($Q8-1))/$G8,$D8*POWER(1+$E8/12,$Q8-1)-($D8*($E8/12)/(1-POWER(1+$E8/12,-$G8)))*(POWER(1+$E8/12,$Q8-1)-1)/($E8/12)),IF($Q8&lt;=$R8,$D8,$D8*($G8-$Q8+1)/($G8-$R8))))))))</f>
        <v/>
      </c>
    </row>
    <row r="9">
      <c r="A9" s="11" t="inlineStr">
        <is>
          <t>국민은행</t>
        </is>
      </c>
      <c r="B9" s="11" t="inlineStr">
        <is>
          <t>긴급운영 (예정)</t>
        </is>
      </c>
      <c r="C9" s="11" t="inlineStr">
        <is>
          <t>원금균등상환</t>
        </is>
      </c>
      <c r="D9" s="12" t="n">
        <v>100000000</v>
      </c>
      <c r="E9" s="13" t="n">
        <v>0.048</v>
      </c>
      <c r="F9" s="14" t="n">
        <v>46381</v>
      </c>
      <c r="G9" s="15" t="n">
        <v>24</v>
      </c>
      <c r="H9" s="15" t="n"/>
      <c r="I9" s="16">
        <f>IF(OR($F9="",$G9=""),"",EDATE($F9,$G9))</f>
        <v/>
      </c>
      <c r="J9" s="17">
        <f>IF(OR($S9="",$Q9=""),"",MAX(0,MIN($Q9,$G9)))</f>
        <v/>
      </c>
      <c r="K9" s="18">
        <f>IF($S9="","",IF($Q9&lt;1,$D9,IF($Q9&gt;$G9,0,ROUND($S9-$L9,0))))</f>
        <v/>
      </c>
      <c r="L9" s="18">
        <f>IF($S9="","",IF(OR($Q9&lt;1,$Q9&gt;$G9),0,ROUND(IF($C9="만기일시상환",IF($Q9=$G9,$D9,0),IF($C9="원금균등상환",$D9/$G9,IF($C9="원리금균등상환",IF($E9=0,$D9/$G9,($D9*($E9/12)/(1-POWER(1+$E9/12,-$G9)))-$S9*$E9/12),IF($Q9&lt;=$R9,0,$D9/($G9-$R9))))),0)))</f>
        <v/>
      </c>
      <c r="M9" s="18">
        <f>IF($S9="","",IF(OR($Q9&lt;1,$Q9&gt;$G9),0,ROUND($S9*$E9/12,0)))</f>
        <v/>
      </c>
      <c r="N9" s="18">
        <f>IF($S9="","",$L9+$M9)</f>
        <v/>
      </c>
      <c r="O9" s="11" t="inlineStr">
        <is>
          <t>12월 실행 예정</t>
        </is>
      </c>
      <c r="Q9">
        <f>IF(OR($F9="",$B$3=""),"",(YEAR($B$3)-YEAR($F9))*12+MONTH($B$3)-MONTH($F9))</f>
        <v/>
      </c>
      <c r="R9">
        <f>IF($H9="",0,$H9)</f>
        <v/>
      </c>
      <c r="S9">
        <f>IF(OR($C9="",$D9="",$E9="",$F9="",$G9="",$Q9=""),"",IF($Q9&lt;1,$D9,IF($Q9&gt;$G9,0,IF($C9="만기일시상환",$D9,IF($C9="원금균등상환",$D9*($G9-($Q9-1))/$G9,IF($C9="원리금균등상환",IF($E9=0,$D9*($G9-($Q9-1))/$G9,$D9*POWER(1+$E9/12,$Q9-1)-($D9*($E9/12)/(1-POWER(1+$E9/12,-$G9)))*(POWER(1+$E9/12,$Q9-1)-1)/($E9/12)),IF($Q9&lt;=$R9,$D9,$D9*($G9-$Q9+1)/($G9-$R9))))))))</f>
        <v/>
      </c>
    </row>
    <row r="10">
      <c r="A10" s="11" t="n"/>
      <c r="B10" s="11" t="n"/>
      <c r="C10" s="11" t="n"/>
      <c r="D10" s="12" t="n"/>
      <c r="E10" s="13" t="n"/>
      <c r="F10" s="14" t="n"/>
      <c r="G10" s="15" t="n"/>
      <c r="H10" s="15" t="n"/>
      <c r="I10" s="16">
        <f>IF(OR($F10="",$G10=""),"",EDATE($F10,$G10))</f>
        <v/>
      </c>
      <c r="J10" s="17">
        <f>IF(OR($S10="",$Q10=""),"",MAX(0,MIN($Q10,$G10)))</f>
        <v/>
      </c>
      <c r="K10" s="18">
        <f>IF($S10="","",IF($Q10&lt;1,$D10,IF($Q10&gt;$G10,0,ROUND($S10-$L10,0))))</f>
        <v/>
      </c>
      <c r="L10" s="18">
        <f>IF($S10="","",IF(OR($Q10&lt;1,$Q10&gt;$G10),0,ROUND(IF($C10="만기일시상환",IF($Q10=$G10,$D10,0),IF($C10="원금균등상환",$D10/$G10,IF($C10="원리금균등상환",IF($E10=0,$D10/$G10,($D10*($E10/12)/(1-POWER(1+$E10/12,-$G10)))-$S10*$E10/12),IF($Q10&lt;=$R10,0,$D10/($G10-$R10))))),0)))</f>
        <v/>
      </c>
      <c r="M10" s="18">
        <f>IF($S10="","",IF(OR($Q10&lt;1,$Q10&gt;$G10),0,ROUND($S10*$E10/12,0)))</f>
        <v/>
      </c>
      <c r="N10" s="18">
        <f>IF($S10="","",$L10+$M10)</f>
        <v/>
      </c>
      <c r="O10" s="11" t="n"/>
      <c r="Q10">
        <f>IF(OR($F10="",$B$3=""),"",(YEAR($B$3)-YEAR($F10))*12+MONTH($B$3)-MONTH($F10))</f>
        <v/>
      </c>
      <c r="R10">
        <f>IF($H10="",0,$H10)</f>
        <v/>
      </c>
      <c r="S10">
        <f>IF(OR($C10="",$D10="",$E10="",$F10="",$G10="",$Q10=""),"",IF($Q10&lt;1,$D10,IF($Q10&gt;$G10,0,IF($C10="만기일시상환",$D10,IF($C10="원금균등상환",$D10*($G10-($Q10-1))/$G10,IF($C10="원리금균등상환",IF($E10=0,$D10*($G10-($Q10-1))/$G10,$D10*POWER(1+$E10/12,$Q10-1)-($D10*($E10/12)/(1-POWER(1+$E10/12,-$G10)))*(POWER(1+$E10/12,$Q10-1)-1)/($E10/12)),IF($Q10&lt;=$R10,$D10,$D10*($G10-$Q10+1)/($G10-$R10))))))))</f>
        <v/>
      </c>
    </row>
    <row r="11">
      <c r="A11" s="11" t="n"/>
      <c r="B11" s="11" t="n"/>
      <c r="C11" s="11" t="n"/>
      <c r="D11" s="12" t="n"/>
      <c r="E11" s="13" t="n"/>
      <c r="F11" s="14" t="n"/>
      <c r="G11" s="15" t="n"/>
      <c r="H11" s="15" t="n"/>
      <c r="I11" s="16">
        <f>IF(OR($F11="",$G11=""),"",EDATE($F11,$G11))</f>
        <v/>
      </c>
      <c r="J11" s="17">
        <f>IF(OR($S11="",$Q11=""),"",MAX(0,MIN($Q11,$G11)))</f>
        <v/>
      </c>
      <c r="K11" s="18">
        <f>IF($S11="","",IF($Q11&lt;1,$D11,IF($Q11&gt;$G11,0,ROUND($S11-$L11,0))))</f>
        <v/>
      </c>
      <c r="L11" s="18">
        <f>IF($S11="","",IF(OR($Q11&lt;1,$Q11&gt;$G11),0,ROUND(IF($C11="만기일시상환",IF($Q11=$G11,$D11,0),IF($C11="원금균등상환",$D11/$G11,IF($C11="원리금균등상환",IF($E11=0,$D11/$G11,($D11*($E11/12)/(1-POWER(1+$E11/12,-$G11)))-$S11*$E11/12),IF($Q11&lt;=$R11,0,$D11/($G11-$R11))))),0)))</f>
        <v/>
      </c>
      <c r="M11" s="18">
        <f>IF($S11="","",IF(OR($Q11&lt;1,$Q11&gt;$G11),0,ROUND($S11*$E11/12,0)))</f>
        <v/>
      </c>
      <c r="N11" s="18">
        <f>IF($S11="","",$L11+$M11)</f>
        <v/>
      </c>
      <c r="O11" s="11" t="n"/>
      <c r="Q11">
        <f>IF(OR($F11="",$B$3=""),"",(YEAR($B$3)-YEAR($F11))*12+MONTH($B$3)-MONTH($F11))</f>
        <v/>
      </c>
      <c r="R11">
        <f>IF($H11="",0,$H11)</f>
        <v/>
      </c>
      <c r="S11">
        <f>IF(OR($C11="",$D11="",$E11="",$F11="",$G11="",$Q11=""),"",IF($Q11&lt;1,$D11,IF($Q11&gt;$G11,0,IF($C11="만기일시상환",$D11,IF($C11="원금균등상환",$D11*($G11-($Q11-1))/$G11,IF($C11="원리금균등상환",IF($E11=0,$D11*($G11-($Q11-1))/$G11,$D11*POWER(1+$E11/12,$Q11-1)-($D11*($E11/12)/(1-POWER(1+$E11/12,-$G11)))*(POWER(1+$E11/12,$Q11-1)-1)/($E11/12)),IF($Q11&lt;=$R11,$D11,$D11*($G11-$Q11+1)/($G11-$R11))))))))</f>
        <v/>
      </c>
    </row>
    <row r="12">
      <c r="A12" s="11" t="n"/>
      <c r="B12" s="11" t="n"/>
      <c r="C12" s="11" t="n"/>
      <c r="D12" s="12" t="n"/>
      <c r="E12" s="13" t="n"/>
      <c r="F12" s="14" t="n"/>
      <c r="G12" s="15" t="n"/>
      <c r="H12" s="15" t="n"/>
      <c r="I12" s="16">
        <f>IF(OR($F12="",$G12=""),"",EDATE($F12,$G12))</f>
        <v/>
      </c>
      <c r="J12" s="17">
        <f>IF(OR($S12="",$Q12=""),"",MAX(0,MIN($Q12,$G12)))</f>
        <v/>
      </c>
      <c r="K12" s="18">
        <f>IF($S12="","",IF($Q12&lt;1,$D12,IF($Q12&gt;$G12,0,ROUND($S12-$L12,0))))</f>
        <v/>
      </c>
      <c r="L12" s="18">
        <f>IF($S12="","",IF(OR($Q12&lt;1,$Q12&gt;$G12),0,ROUND(IF($C12="만기일시상환",IF($Q12=$G12,$D12,0),IF($C12="원금균등상환",$D12/$G12,IF($C12="원리금균등상환",IF($E12=0,$D12/$G12,($D12*($E12/12)/(1-POWER(1+$E12/12,-$G12)))-$S12*$E12/12),IF($Q12&lt;=$R12,0,$D12/($G12-$R12))))),0)))</f>
        <v/>
      </c>
      <c r="M12" s="18">
        <f>IF($S12="","",IF(OR($Q12&lt;1,$Q12&gt;$G12),0,ROUND($S12*$E12/12,0)))</f>
        <v/>
      </c>
      <c r="N12" s="18">
        <f>IF($S12="","",$L12+$M12)</f>
        <v/>
      </c>
      <c r="O12" s="11" t="n"/>
      <c r="Q12">
        <f>IF(OR($F12="",$B$3=""),"",(YEAR($B$3)-YEAR($F12))*12+MONTH($B$3)-MONTH($F12))</f>
        <v/>
      </c>
      <c r="R12">
        <f>IF($H12="",0,$H12)</f>
        <v/>
      </c>
      <c r="S12">
        <f>IF(OR($C12="",$D12="",$E12="",$F12="",$G12="",$Q12=""),"",IF($Q12&lt;1,$D12,IF($Q12&gt;$G12,0,IF($C12="만기일시상환",$D12,IF($C12="원금균등상환",$D12*($G12-($Q12-1))/$G12,IF($C12="원리금균등상환",IF($E12=0,$D12*($G12-($Q12-1))/$G12,$D12*POWER(1+$E12/12,$Q12-1)-($D12*($E12/12)/(1-POWER(1+$E12/12,-$G12)))*(POWER(1+$E12/12,$Q12-1)-1)/($E12/12)),IF($Q12&lt;=$R12,$D12,$D12*($G12-$Q12+1)/($G12-$R12))))))))</f>
        <v/>
      </c>
    </row>
    <row r="13">
      <c r="A13" s="11" t="n"/>
      <c r="B13" s="11" t="n"/>
      <c r="C13" s="11" t="n"/>
      <c r="D13" s="12" t="n"/>
      <c r="E13" s="13" t="n"/>
      <c r="F13" s="14" t="n"/>
      <c r="G13" s="15" t="n"/>
      <c r="H13" s="15" t="n"/>
      <c r="I13" s="16">
        <f>IF(OR($F13="",$G13=""),"",EDATE($F13,$G13))</f>
        <v/>
      </c>
      <c r="J13" s="17">
        <f>IF(OR($S13="",$Q13=""),"",MAX(0,MIN($Q13,$G13)))</f>
        <v/>
      </c>
      <c r="K13" s="18">
        <f>IF($S13="","",IF($Q13&lt;1,$D13,IF($Q13&gt;$G13,0,ROUND($S13-$L13,0))))</f>
        <v/>
      </c>
      <c r="L13" s="18">
        <f>IF($S13="","",IF(OR($Q13&lt;1,$Q13&gt;$G13),0,ROUND(IF($C13="만기일시상환",IF($Q13=$G13,$D13,0),IF($C13="원금균등상환",$D13/$G13,IF($C13="원리금균등상환",IF($E13=0,$D13/$G13,($D13*($E13/12)/(1-POWER(1+$E13/12,-$G13)))-$S13*$E13/12),IF($Q13&lt;=$R13,0,$D13/($G13-$R13))))),0)))</f>
        <v/>
      </c>
      <c r="M13" s="18">
        <f>IF($S13="","",IF(OR($Q13&lt;1,$Q13&gt;$G13),0,ROUND($S13*$E13/12,0)))</f>
        <v/>
      </c>
      <c r="N13" s="18">
        <f>IF($S13="","",$L13+$M13)</f>
        <v/>
      </c>
      <c r="O13" s="11" t="n"/>
      <c r="Q13">
        <f>IF(OR($F13="",$B$3=""),"",(YEAR($B$3)-YEAR($F13))*12+MONTH($B$3)-MONTH($F13))</f>
        <v/>
      </c>
      <c r="R13">
        <f>IF($H13="",0,$H13)</f>
        <v/>
      </c>
      <c r="S13">
        <f>IF(OR($C13="",$D13="",$E13="",$F13="",$G13="",$Q13=""),"",IF($Q13&lt;1,$D13,IF($Q13&gt;$G13,0,IF($C13="만기일시상환",$D13,IF($C13="원금균등상환",$D13*($G13-($Q13-1))/$G13,IF($C13="원리금균등상환",IF($E13=0,$D13*($G13-($Q13-1))/$G13,$D13*POWER(1+$E13/12,$Q13-1)-($D13*($E13/12)/(1-POWER(1+$E13/12,-$G13)))*(POWER(1+$E13/12,$Q13-1)-1)/($E13/12)),IF($Q13&lt;=$R13,$D13,$D13*($G13-$Q13+1)/($G13-$R13))))))))</f>
        <v/>
      </c>
    </row>
    <row r="14">
      <c r="A14" s="11" t="n"/>
      <c r="B14" s="11" t="n"/>
      <c r="C14" s="11" t="n"/>
      <c r="D14" s="12" t="n"/>
      <c r="E14" s="13" t="n"/>
      <c r="F14" s="14" t="n"/>
      <c r="G14" s="15" t="n"/>
      <c r="H14" s="15" t="n"/>
      <c r="I14" s="16">
        <f>IF(OR($F14="",$G14=""),"",EDATE($F14,$G14))</f>
        <v/>
      </c>
      <c r="J14" s="17">
        <f>IF(OR($S14="",$Q14=""),"",MAX(0,MIN($Q14,$G14)))</f>
        <v/>
      </c>
      <c r="K14" s="18">
        <f>IF($S14="","",IF($Q14&lt;1,$D14,IF($Q14&gt;$G14,0,ROUND($S14-$L14,0))))</f>
        <v/>
      </c>
      <c r="L14" s="18">
        <f>IF($S14="","",IF(OR($Q14&lt;1,$Q14&gt;$G14),0,ROUND(IF($C14="만기일시상환",IF($Q14=$G14,$D14,0),IF($C14="원금균등상환",$D14/$G14,IF($C14="원리금균등상환",IF($E14=0,$D14/$G14,($D14*($E14/12)/(1-POWER(1+$E14/12,-$G14)))-$S14*$E14/12),IF($Q14&lt;=$R14,0,$D14/($G14-$R14))))),0)))</f>
        <v/>
      </c>
      <c r="M14" s="18">
        <f>IF($S14="","",IF(OR($Q14&lt;1,$Q14&gt;$G14),0,ROUND($S14*$E14/12,0)))</f>
        <v/>
      </c>
      <c r="N14" s="18">
        <f>IF($S14="","",$L14+$M14)</f>
        <v/>
      </c>
      <c r="O14" s="11" t="n"/>
      <c r="Q14">
        <f>IF(OR($F14="",$B$3=""),"",(YEAR($B$3)-YEAR($F14))*12+MONTH($B$3)-MONTH($F14))</f>
        <v/>
      </c>
      <c r="R14">
        <f>IF($H14="",0,$H14)</f>
        <v/>
      </c>
      <c r="S14">
        <f>IF(OR($C14="",$D14="",$E14="",$F14="",$G14="",$Q14=""),"",IF($Q14&lt;1,$D14,IF($Q14&gt;$G14,0,IF($C14="만기일시상환",$D14,IF($C14="원금균등상환",$D14*($G14-($Q14-1))/$G14,IF($C14="원리금균등상환",IF($E14=0,$D14*($G14-($Q14-1))/$G14,$D14*POWER(1+$E14/12,$Q14-1)-($D14*($E14/12)/(1-POWER(1+$E14/12,-$G14)))*(POWER(1+$E14/12,$Q14-1)-1)/($E14/12)),IF($Q14&lt;=$R14,$D14,$D14*($G14-$Q14+1)/($G14-$R14))))))))</f>
        <v/>
      </c>
    </row>
    <row r="15">
      <c r="A15" s="11" t="n"/>
      <c r="B15" s="11" t="n"/>
      <c r="C15" s="11" t="n"/>
      <c r="D15" s="12" t="n"/>
      <c r="E15" s="13" t="n"/>
      <c r="F15" s="14" t="n"/>
      <c r="G15" s="15" t="n"/>
      <c r="H15" s="15" t="n"/>
      <c r="I15" s="16">
        <f>IF(OR($F15="",$G15=""),"",EDATE($F15,$G15))</f>
        <v/>
      </c>
      <c r="J15" s="17">
        <f>IF(OR($S15="",$Q15=""),"",MAX(0,MIN($Q15,$G15)))</f>
        <v/>
      </c>
      <c r="K15" s="18">
        <f>IF($S15="","",IF($Q15&lt;1,$D15,IF($Q15&gt;$G15,0,ROUND($S15-$L15,0))))</f>
        <v/>
      </c>
      <c r="L15" s="18">
        <f>IF($S15="","",IF(OR($Q15&lt;1,$Q15&gt;$G15),0,ROUND(IF($C15="만기일시상환",IF($Q15=$G15,$D15,0),IF($C15="원금균등상환",$D15/$G15,IF($C15="원리금균등상환",IF($E15=0,$D15/$G15,($D15*($E15/12)/(1-POWER(1+$E15/12,-$G15)))-$S15*$E15/12),IF($Q15&lt;=$R15,0,$D15/($G15-$R15))))),0)))</f>
        <v/>
      </c>
      <c r="M15" s="18">
        <f>IF($S15="","",IF(OR($Q15&lt;1,$Q15&gt;$G15),0,ROUND($S15*$E15/12,0)))</f>
        <v/>
      </c>
      <c r="N15" s="18">
        <f>IF($S15="","",$L15+$M15)</f>
        <v/>
      </c>
      <c r="O15" s="11" t="n"/>
      <c r="Q15">
        <f>IF(OR($F15="",$B$3=""),"",(YEAR($B$3)-YEAR($F15))*12+MONTH($B$3)-MONTH($F15))</f>
        <v/>
      </c>
      <c r="R15">
        <f>IF($H15="",0,$H15)</f>
        <v/>
      </c>
      <c r="S15">
        <f>IF(OR($C15="",$D15="",$E15="",$F15="",$G15="",$Q15=""),"",IF($Q15&lt;1,$D15,IF($Q15&gt;$G15,0,IF($C15="만기일시상환",$D15,IF($C15="원금균등상환",$D15*($G15-($Q15-1))/$G15,IF($C15="원리금균등상환",IF($E15=0,$D15*($G15-($Q15-1))/$G15,$D15*POWER(1+$E15/12,$Q15-1)-($D15*($E15/12)/(1-POWER(1+$E15/12,-$G15)))*(POWER(1+$E15/12,$Q15-1)-1)/($E15/12)),IF($Q15&lt;=$R15,$D15,$D15*($G15-$Q15+1)/($G15-$R15))))))))</f>
        <v/>
      </c>
    </row>
    <row r="16">
      <c r="A16" s="11" t="n"/>
      <c r="B16" s="11" t="n"/>
      <c r="C16" s="11" t="n"/>
      <c r="D16" s="12" t="n"/>
      <c r="E16" s="13" t="n"/>
      <c r="F16" s="14" t="n"/>
      <c r="G16" s="15" t="n"/>
      <c r="H16" s="15" t="n"/>
      <c r="I16" s="16">
        <f>IF(OR($F16="",$G16=""),"",EDATE($F16,$G16))</f>
        <v/>
      </c>
      <c r="J16" s="17">
        <f>IF(OR($S16="",$Q16=""),"",MAX(0,MIN($Q16,$G16)))</f>
        <v/>
      </c>
      <c r="K16" s="18">
        <f>IF($S16="","",IF($Q16&lt;1,$D16,IF($Q16&gt;$G16,0,ROUND($S16-$L16,0))))</f>
        <v/>
      </c>
      <c r="L16" s="18">
        <f>IF($S16="","",IF(OR($Q16&lt;1,$Q16&gt;$G16),0,ROUND(IF($C16="만기일시상환",IF($Q16=$G16,$D16,0),IF($C16="원금균등상환",$D16/$G16,IF($C16="원리금균등상환",IF($E16=0,$D16/$G16,($D16*($E16/12)/(1-POWER(1+$E16/12,-$G16)))-$S16*$E16/12),IF($Q16&lt;=$R16,0,$D16/($G16-$R16))))),0)))</f>
        <v/>
      </c>
      <c r="M16" s="18">
        <f>IF($S16="","",IF(OR($Q16&lt;1,$Q16&gt;$G16),0,ROUND($S16*$E16/12,0)))</f>
        <v/>
      </c>
      <c r="N16" s="18">
        <f>IF($S16="","",$L16+$M16)</f>
        <v/>
      </c>
      <c r="O16" s="11" t="n"/>
      <c r="Q16">
        <f>IF(OR($F16="",$B$3=""),"",(YEAR($B$3)-YEAR($F16))*12+MONTH($B$3)-MONTH($F16))</f>
        <v/>
      </c>
      <c r="R16">
        <f>IF($H16="",0,$H16)</f>
        <v/>
      </c>
      <c r="S16">
        <f>IF(OR($C16="",$D16="",$E16="",$F16="",$G16="",$Q16=""),"",IF($Q16&lt;1,$D16,IF($Q16&gt;$G16,0,IF($C16="만기일시상환",$D16,IF($C16="원금균등상환",$D16*($G16-($Q16-1))/$G16,IF($C16="원리금균등상환",IF($E16=0,$D16*($G16-($Q16-1))/$G16,$D16*POWER(1+$E16/12,$Q16-1)-($D16*($E16/12)/(1-POWER(1+$E16/12,-$G16)))*(POWER(1+$E16/12,$Q16-1)-1)/($E16/12)),IF($Q16&lt;=$R16,$D16,$D16*($G16-$Q16+1)/($G16-$R16))))))))</f>
        <v/>
      </c>
    </row>
    <row r="17">
      <c r="A17" s="11" t="n"/>
      <c r="B17" s="11" t="n"/>
      <c r="C17" s="11" t="n"/>
      <c r="D17" s="12" t="n"/>
      <c r="E17" s="13" t="n"/>
      <c r="F17" s="14" t="n"/>
      <c r="G17" s="15" t="n"/>
      <c r="H17" s="15" t="n"/>
      <c r="I17" s="16">
        <f>IF(OR($F17="",$G17=""),"",EDATE($F17,$G17))</f>
        <v/>
      </c>
      <c r="J17" s="17">
        <f>IF(OR($S17="",$Q17=""),"",MAX(0,MIN($Q17,$G17)))</f>
        <v/>
      </c>
      <c r="K17" s="18">
        <f>IF($S17="","",IF($Q17&lt;1,$D17,IF($Q17&gt;$G17,0,ROUND($S17-$L17,0))))</f>
        <v/>
      </c>
      <c r="L17" s="18">
        <f>IF($S17="","",IF(OR($Q17&lt;1,$Q17&gt;$G17),0,ROUND(IF($C17="만기일시상환",IF($Q17=$G17,$D17,0),IF($C17="원금균등상환",$D17/$G17,IF($C17="원리금균등상환",IF($E17=0,$D17/$G17,($D17*($E17/12)/(1-POWER(1+$E17/12,-$G17)))-$S17*$E17/12),IF($Q17&lt;=$R17,0,$D17/($G17-$R17))))),0)))</f>
        <v/>
      </c>
      <c r="M17" s="18">
        <f>IF($S17="","",IF(OR($Q17&lt;1,$Q17&gt;$G17),0,ROUND($S17*$E17/12,0)))</f>
        <v/>
      </c>
      <c r="N17" s="18">
        <f>IF($S17="","",$L17+$M17)</f>
        <v/>
      </c>
      <c r="O17" s="11" t="n"/>
      <c r="Q17">
        <f>IF(OR($F17="",$B$3=""),"",(YEAR($B$3)-YEAR($F17))*12+MONTH($B$3)-MONTH($F17))</f>
        <v/>
      </c>
      <c r="R17">
        <f>IF($H17="",0,$H17)</f>
        <v/>
      </c>
      <c r="S17">
        <f>IF(OR($C17="",$D17="",$E17="",$F17="",$G17="",$Q17=""),"",IF($Q17&lt;1,$D17,IF($Q17&gt;$G17,0,IF($C17="만기일시상환",$D17,IF($C17="원금균등상환",$D17*($G17-($Q17-1))/$G17,IF($C17="원리금균등상환",IF($E17=0,$D17*($G17-($Q17-1))/$G17,$D17*POWER(1+$E17/12,$Q17-1)-($D17*($E17/12)/(1-POWER(1+$E17/12,-$G17)))*(POWER(1+$E17/12,$Q17-1)-1)/($E17/12)),IF($Q17&lt;=$R17,$D17,$D17*($G17-$Q17+1)/($G17-$R17))))))))</f>
        <v/>
      </c>
    </row>
    <row r="18">
      <c r="A18" s="19" t="inlineStr">
        <is>
          <t>합계</t>
        </is>
      </c>
      <c r="B18" s="20" t="n"/>
      <c r="C18" s="20" t="n"/>
      <c r="D18" s="21">
        <f>SUM(D6:D17)</f>
        <v/>
      </c>
      <c r="E18" s="20" t="n"/>
      <c r="F18" s="20" t="n"/>
      <c r="G18" s="20" t="n"/>
      <c r="H18" s="20" t="n"/>
      <c r="I18" s="20" t="n"/>
      <c r="J18" s="20" t="n"/>
      <c r="K18" s="21">
        <f>SUM(K6:K17)</f>
        <v/>
      </c>
      <c r="L18" s="21">
        <f>SUM(L6:L17)</f>
        <v/>
      </c>
      <c r="M18" s="21">
        <f>SUM(M6:M17)</f>
        <v/>
      </c>
      <c r="N18" s="21">
        <f>SUM(N6:N17)</f>
        <v/>
      </c>
      <c r="O18" s="20" t="n"/>
    </row>
  </sheetData>
  <conditionalFormatting sqref="I6:I17">
    <cfRule type="expression" priority="1" dxfId="0">
      <formula>AND($I6&lt;&gt;"",$K6&gt;0,$I6&lt;=EDATE($B$3,3))</formula>
    </cfRule>
  </conditionalFormatting>
  <dataValidations count="1">
    <dataValidation sqref="C6:C17" showDropDown="0" showInputMessage="0" showErrorMessage="0" allowBlank="1" error="목록에서 선택해 주세요" prompt="만기일시 / 원금균등 / 원리금균등 / 거치 후 분할" type="list">
      <formula1>"만기일시상환,원금균등상환,원리금균등상환,거치 후 분할상환"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>
      <c r="A1" s="1" t="inlineStr">
        <is>
          <t>월 이자비용·상환액 예상 (12개월)</t>
        </is>
      </c>
    </row>
    <row r="2">
      <c r="A2" s="2" t="inlineStr">
        <is>
          <t>대출현황 시트만 입력하면 전부 자동입니다. 기준월(대출현황 시트)부터 12개월을 보여줘요.</t>
        </is>
      </c>
    </row>
    <row r="3">
      <c r="A3" s="6" t="inlineStr">
        <is>
          <t>① 월 이자비용</t>
        </is>
      </c>
    </row>
    <row r="4">
      <c r="A4" s="3" t="inlineStr">
        <is>
          <t>대출명</t>
        </is>
      </c>
      <c r="B4" s="22">
        <f>대출현황!$B$3</f>
        <v/>
      </c>
      <c r="C4" s="22">
        <f>EDATE(B4,1)</f>
        <v/>
      </c>
      <c r="D4" s="22">
        <f>EDATE(C4,1)</f>
        <v/>
      </c>
      <c r="E4" s="22">
        <f>EDATE(D4,1)</f>
        <v/>
      </c>
      <c r="F4" s="22">
        <f>EDATE(E4,1)</f>
        <v/>
      </c>
      <c r="G4" s="22">
        <f>EDATE(F4,1)</f>
        <v/>
      </c>
      <c r="H4" s="22">
        <f>EDATE(G4,1)</f>
        <v/>
      </c>
      <c r="I4" s="22">
        <f>EDATE(H4,1)</f>
        <v/>
      </c>
      <c r="J4" s="22">
        <f>EDATE(I4,1)</f>
        <v/>
      </c>
      <c r="K4" s="22">
        <f>EDATE(J4,1)</f>
        <v/>
      </c>
      <c r="L4" s="22">
        <f>EDATE(K4,1)</f>
        <v/>
      </c>
      <c r="M4" s="22">
        <f>EDATE(L4,1)</f>
        <v/>
      </c>
    </row>
    <row r="5">
      <c r="A5" s="23">
        <f>IF(대출현황!$A6="","",대출현황!$A6&amp;" · "&amp;대출현황!$B6)</f>
        <v/>
      </c>
      <c r="B5" s="18">
        <f>IF(OR(대출현황!$C6="",대출현황!$D6="",대출현황!$E6="",대출현황!$F6="",대출현황!$G6=""),"",IF(OR(((YEAR(B$4)-YEAR(대출현황!$F6))*12+MONTH(B$4)-MONTH(대출현황!$F6))&lt;1,((YEAR(B$4)-YEAR(대출현황!$F6))*12+MONTH(B$4)-MONTH(대출현황!$F6))&gt;대출현황!$G6),0,ROUND((IF(대출현황!$C6="만기일시상환",대출현황!$D6,IF(대출현황!$C6="원금균등상환",대출현황!$D6*(대출현황!$G6-(((YEAR(B$4)-YEAR(대출현황!$F6))*12+MONTH(B$4)-MONTH(대출현황!$F6))-1))/대출현황!$G6,IF(대출현황!$C6="원리금균등상환",IF(대출현황!$E6=0,대출현황!$D6*(대출현황!$G6-(((YEAR(B$4)-YEAR(대출현황!$F6))*12+MONTH(B$4)-MONTH(대출현황!$F6))-1))/대출현황!$G6,대출현황!$D6*POWER(1+대출현황!$E6/12,((YEAR(B$4)-YEAR(대출현황!$F6))*12+MONTH(B$4)-MONTH(대출현황!$F6))-1)-(대출현황!$D6*(대출현황!$E6/12)/(1-POWER(1+대출현황!$E6/12,-대출현황!$G6)))*(POWER(1+대출현황!$E6/12,((YEAR(B$4)-YEAR(대출현황!$F6))*12+MONTH(B$4)-MONTH(대출현황!$F6))-1)-1)/(대출현황!$E6/12)),IF(((YEAR(B$4)-YEAR(대출현황!$F6))*12+MONTH(B$4)-MONTH(대출현황!$F6))&lt;=IF(대출현황!$H6="",0,대출현황!$H6),대출현황!$D6,대출현황!$D6*(대출현황!$G6-((YEAR(B$4)-YEAR(대출현황!$F6))*12+MONTH(B$4)-MONTH(대출현황!$F6))+1)/(대출현황!$G6-IF(대출현황!$H6="",0,대출현황!$H6)))))))*대출현황!$E6/12,0)))</f>
        <v/>
      </c>
      <c r="C5" s="18">
        <f>IF(OR(대출현황!$C6="",대출현황!$D6="",대출현황!$E6="",대출현황!$F6="",대출현황!$G6=""),"",IF(OR(((YEAR(C$4)-YEAR(대출현황!$F6))*12+MONTH(C$4)-MONTH(대출현황!$F6))&lt;1,((YEAR(C$4)-YEAR(대출현황!$F6))*12+MONTH(C$4)-MONTH(대출현황!$F6))&gt;대출현황!$G6),0,ROUND((IF(대출현황!$C6="만기일시상환",대출현황!$D6,IF(대출현황!$C6="원금균등상환",대출현황!$D6*(대출현황!$G6-(((YEAR(C$4)-YEAR(대출현황!$F6))*12+MONTH(C$4)-MONTH(대출현황!$F6))-1))/대출현황!$G6,IF(대출현황!$C6="원리금균등상환",IF(대출현황!$E6=0,대출현황!$D6*(대출현황!$G6-(((YEAR(C$4)-YEAR(대출현황!$F6))*12+MONTH(C$4)-MONTH(대출현황!$F6))-1))/대출현황!$G6,대출현황!$D6*POWER(1+대출현황!$E6/12,((YEAR(C$4)-YEAR(대출현황!$F6))*12+MONTH(C$4)-MONTH(대출현황!$F6))-1)-(대출현황!$D6*(대출현황!$E6/12)/(1-POWER(1+대출현황!$E6/12,-대출현황!$G6)))*(POWER(1+대출현황!$E6/12,((YEAR(C$4)-YEAR(대출현황!$F6))*12+MONTH(C$4)-MONTH(대출현황!$F6))-1)-1)/(대출현황!$E6/12)),IF(((YEAR(C$4)-YEAR(대출현황!$F6))*12+MONTH(C$4)-MONTH(대출현황!$F6))&lt;=IF(대출현황!$H6="",0,대출현황!$H6),대출현황!$D6,대출현황!$D6*(대출현황!$G6-((YEAR(C$4)-YEAR(대출현황!$F6))*12+MONTH(C$4)-MONTH(대출현황!$F6))+1)/(대출현황!$G6-IF(대출현황!$H6="",0,대출현황!$H6)))))))*대출현황!$E6/12,0)))</f>
        <v/>
      </c>
      <c r="D5" s="18">
        <f>IF(OR(대출현황!$C6="",대출현황!$D6="",대출현황!$E6="",대출현황!$F6="",대출현황!$G6=""),"",IF(OR(((YEAR(D$4)-YEAR(대출현황!$F6))*12+MONTH(D$4)-MONTH(대출현황!$F6))&lt;1,((YEAR(D$4)-YEAR(대출현황!$F6))*12+MONTH(D$4)-MONTH(대출현황!$F6))&gt;대출현황!$G6),0,ROUND((IF(대출현황!$C6="만기일시상환",대출현황!$D6,IF(대출현황!$C6="원금균등상환",대출현황!$D6*(대출현황!$G6-(((YEAR(D$4)-YEAR(대출현황!$F6))*12+MONTH(D$4)-MONTH(대출현황!$F6))-1))/대출현황!$G6,IF(대출현황!$C6="원리금균등상환",IF(대출현황!$E6=0,대출현황!$D6*(대출현황!$G6-(((YEAR(D$4)-YEAR(대출현황!$F6))*12+MONTH(D$4)-MONTH(대출현황!$F6))-1))/대출현황!$G6,대출현황!$D6*POWER(1+대출현황!$E6/12,((YEAR(D$4)-YEAR(대출현황!$F6))*12+MONTH(D$4)-MONTH(대출현황!$F6))-1)-(대출현황!$D6*(대출현황!$E6/12)/(1-POWER(1+대출현황!$E6/12,-대출현황!$G6)))*(POWER(1+대출현황!$E6/12,((YEAR(D$4)-YEAR(대출현황!$F6))*12+MONTH(D$4)-MONTH(대출현황!$F6))-1)-1)/(대출현황!$E6/12)),IF(((YEAR(D$4)-YEAR(대출현황!$F6))*12+MONTH(D$4)-MONTH(대출현황!$F6))&lt;=IF(대출현황!$H6="",0,대출현황!$H6),대출현황!$D6,대출현황!$D6*(대출현황!$G6-((YEAR(D$4)-YEAR(대출현황!$F6))*12+MONTH(D$4)-MONTH(대출현황!$F6))+1)/(대출현황!$G6-IF(대출현황!$H6="",0,대출현황!$H6)))))))*대출현황!$E6/12,0)))</f>
        <v/>
      </c>
      <c r="E5" s="18">
        <f>IF(OR(대출현황!$C6="",대출현황!$D6="",대출현황!$E6="",대출현황!$F6="",대출현황!$G6=""),"",IF(OR(((YEAR(E$4)-YEAR(대출현황!$F6))*12+MONTH(E$4)-MONTH(대출현황!$F6))&lt;1,((YEAR(E$4)-YEAR(대출현황!$F6))*12+MONTH(E$4)-MONTH(대출현황!$F6))&gt;대출현황!$G6),0,ROUND((IF(대출현황!$C6="만기일시상환",대출현황!$D6,IF(대출현황!$C6="원금균등상환",대출현황!$D6*(대출현황!$G6-(((YEAR(E$4)-YEAR(대출현황!$F6))*12+MONTH(E$4)-MONTH(대출현황!$F6))-1))/대출현황!$G6,IF(대출현황!$C6="원리금균등상환",IF(대출현황!$E6=0,대출현황!$D6*(대출현황!$G6-(((YEAR(E$4)-YEAR(대출현황!$F6))*12+MONTH(E$4)-MONTH(대출현황!$F6))-1))/대출현황!$G6,대출현황!$D6*POWER(1+대출현황!$E6/12,((YEAR(E$4)-YEAR(대출현황!$F6))*12+MONTH(E$4)-MONTH(대출현황!$F6))-1)-(대출현황!$D6*(대출현황!$E6/12)/(1-POWER(1+대출현황!$E6/12,-대출현황!$G6)))*(POWER(1+대출현황!$E6/12,((YEAR(E$4)-YEAR(대출현황!$F6))*12+MONTH(E$4)-MONTH(대출현황!$F6))-1)-1)/(대출현황!$E6/12)),IF(((YEAR(E$4)-YEAR(대출현황!$F6))*12+MONTH(E$4)-MONTH(대출현황!$F6))&lt;=IF(대출현황!$H6="",0,대출현황!$H6),대출현황!$D6,대출현황!$D6*(대출현황!$G6-((YEAR(E$4)-YEAR(대출현황!$F6))*12+MONTH(E$4)-MONTH(대출현황!$F6))+1)/(대출현황!$G6-IF(대출현황!$H6="",0,대출현황!$H6)))))))*대출현황!$E6/12,0)))</f>
        <v/>
      </c>
      <c r="F5" s="18">
        <f>IF(OR(대출현황!$C6="",대출현황!$D6="",대출현황!$E6="",대출현황!$F6="",대출현황!$G6=""),"",IF(OR(((YEAR(F$4)-YEAR(대출현황!$F6))*12+MONTH(F$4)-MONTH(대출현황!$F6))&lt;1,((YEAR(F$4)-YEAR(대출현황!$F6))*12+MONTH(F$4)-MONTH(대출현황!$F6))&gt;대출현황!$G6),0,ROUND((IF(대출현황!$C6="만기일시상환",대출현황!$D6,IF(대출현황!$C6="원금균등상환",대출현황!$D6*(대출현황!$G6-(((YEAR(F$4)-YEAR(대출현황!$F6))*12+MONTH(F$4)-MONTH(대출현황!$F6))-1))/대출현황!$G6,IF(대출현황!$C6="원리금균등상환",IF(대출현황!$E6=0,대출현황!$D6*(대출현황!$G6-(((YEAR(F$4)-YEAR(대출현황!$F6))*12+MONTH(F$4)-MONTH(대출현황!$F6))-1))/대출현황!$G6,대출현황!$D6*POWER(1+대출현황!$E6/12,((YEAR(F$4)-YEAR(대출현황!$F6))*12+MONTH(F$4)-MONTH(대출현황!$F6))-1)-(대출현황!$D6*(대출현황!$E6/12)/(1-POWER(1+대출현황!$E6/12,-대출현황!$G6)))*(POWER(1+대출현황!$E6/12,((YEAR(F$4)-YEAR(대출현황!$F6))*12+MONTH(F$4)-MONTH(대출현황!$F6))-1)-1)/(대출현황!$E6/12)),IF(((YEAR(F$4)-YEAR(대출현황!$F6))*12+MONTH(F$4)-MONTH(대출현황!$F6))&lt;=IF(대출현황!$H6="",0,대출현황!$H6),대출현황!$D6,대출현황!$D6*(대출현황!$G6-((YEAR(F$4)-YEAR(대출현황!$F6))*12+MONTH(F$4)-MONTH(대출현황!$F6))+1)/(대출현황!$G6-IF(대출현황!$H6="",0,대출현황!$H6)))))))*대출현황!$E6/12,0)))</f>
        <v/>
      </c>
      <c r="G5" s="18">
        <f>IF(OR(대출현황!$C6="",대출현황!$D6="",대출현황!$E6="",대출현황!$F6="",대출현황!$G6=""),"",IF(OR(((YEAR(G$4)-YEAR(대출현황!$F6))*12+MONTH(G$4)-MONTH(대출현황!$F6))&lt;1,((YEAR(G$4)-YEAR(대출현황!$F6))*12+MONTH(G$4)-MONTH(대출현황!$F6))&gt;대출현황!$G6),0,ROUND((IF(대출현황!$C6="만기일시상환",대출현황!$D6,IF(대출현황!$C6="원금균등상환",대출현황!$D6*(대출현황!$G6-(((YEAR(G$4)-YEAR(대출현황!$F6))*12+MONTH(G$4)-MONTH(대출현황!$F6))-1))/대출현황!$G6,IF(대출현황!$C6="원리금균등상환",IF(대출현황!$E6=0,대출현황!$D6*(대출현황!$G6-(((YEAR(G$4)-YEAR(대출현황!$F6))*12+MONTH(G$4)-MONTH(대출현황!$F6))-1))/대출현황!$G6,대출현황!$D6*POWER(1+대출현황!$E6/12,((YEAR(G$4)-YEAR(대출현황!$F6))*12+MONTH(G$4)-MONTH(대출현황!$F6))-1)-(대출현황!$D6*(대출현황!$E6/12)/(1-POWER(1+대출현황!$E6/12,-대출현황!$G6)))*(POWER(1+대출현황!$E6/12,((YEAR(G$4)-YEAR(대출현황!$F6))*12+MONTH(G$4)-MONTH(대출현황!$F6))-1)-1)/(대출현황!$E6/12)),IF(((YEAR(G$4)-YEAR(대출현황!$F6))*12+MONTH(G$4)-MONTH(대출현황!$F6))&lt;=IF(대출현황!$H6="",0,대출현황!$H6),대출현황!$D6,대출현황!$D6*(대출현황!$G6-((YEAR(G$4)-YEAR(대출현황!$F6))*12+MONTH(G$4)-MONTH(대출현황!$F6))+1)/(대출현황!$G6-IF(대출현황!$H6="",0,대출현황!$H6)))))))*대출현황!$E6/12,0)))</f>
        <v/>
      </c>
      <c r="H5" s="18">
        <f>IF(OR(대출현황!$C6="",대출현황!$D6="",대출현황!$E6="",대출현황!$F6="",대출현황!$G6=""),"",IF(OR(((YEAR(H$4)-YEAR(대출현황!$F6))*12+MONTH(H$4)-MONTH(대출현황!$F6))&lt;1,((YEAR(H$4)-YEAR(대출현황!$F6))*12+MONTH(H$4)-MONTH(대출현황!$F6))&gt;대출현황!$G6),0,ROUND((IF(대출현황!$C6="만기일시상환",대출현황!$D6,IF(대출현황!$C6="원금균등상환",대출현황!$D6*(대출현황!$G6-(((YEAR(H$4)-YEAR(대출현황!$F6))*12+MONTH(H$4)-MONTH(대출현황!$F6))-1))/대출현황!$G6,IF(대출현황!$C6="원리금균등상환",IF(대출현황!$E6=0,대출현황!$D6*(대출현황!$G6-(((YEAR(H$4)-YEAR(대출현황!$F6))*12+MONTH(H$4)-MONTH(대출현황!$F6))-1))/대출현황!$G6,대출현황!$D6*POWER(1+대출현황!$E6/12,((YEAR(H$4)-YEAR(대출현황!$F6))*12+MONTH(H$4)-MONTH(대출현황!$F6))-1)-(대출현황!$D6*(대출현황!$E6/12)/(1-POWER(1+대출현황!$E6/12,-대출현황!$G6)))*(POWER(1+대출현황!$E6/12,((YEAR(H$4)-YEAR(대출현황!$F6))*12+MONTH(H$4)-MONTH(대출현황!$F6))-1)-1)/(대출현황!$E6/12)),IF(((YEAR(H$4)-YEAR(대출현황!$F6))*12+MONTH(H$4)-MONTH(대출현황!$F6))&lt;=IF(대출현황!$H6="",0,대출현황!$H6),대출현황!$D6,대출현황!$D6*(대출현황!$G6-((YEAR(H$4)-YEAR(대출현황!$F6))*12+MONTH(H$4)-MONTH(대출현황!$F6))+1)/(대출현황!$G6-IF(대출현황!$H6="",0,대출현황!$H6)))))))*대출현황!$E6/12,0)))</f>
        <v/>
      </c>
      <c r="I5" s="18">
        <f>IF(OR(대출현황!$C6="",대출현황!$D6="",대출현황!$E6="",대출현황!$F6="",대출현황!$G6=""),"",IF(OR(((YEAR(I$4)-YEAR(대출현황!$F6))*12+MONTH(I$4)-MONTH(대출현황!$F6))&lt;1,((YEAR(I$4)-YEAR(대출현황!$F6))*12+MONTH(I$4)-MONTH(대출현황!$F6))&gt;대출현황!$G6),0,ROUND((IF(대출현황!$C6="만기일시상환",대출현황!$D6,IF(대출현황!$C6="원금균등상환",대출현황!$D6*(대출현황!$G6-(((YEAR(I$4)-YEAR(대출현황!$F6))*12+MONTH(I$4)-MONTH(대출현황!$F6))-1))/대출현황!$G6,IF(대출현황!$C6="원리금균등상환",IF(대출현황!$E6=0,대출현황!$D6*(대출현황!$G6-(((YEAR(I$4)-YEAR(대출현황!$F6))*12+MONTH(I$4)-MONTH(대출현황!$F6))-1))/대출현황!$G6,대출현황!$D6*POWER(1+대출현황!$E6/12,((YEAR(I$4)-YEAR(대출현황!$F6))*12+MONTH(I$4)-MONTH(대출현황!$F6))-1)-(대출현황!$D6*(대출현황!$E6/12)/(1-POWER(1+대출현황!$E6/12,-대출현황!$G6)))*(POWER(1+대출현황!$E6/12,((YEAR(I$4)-YEAR(대출현황!$F6))*12+MONTH(I$4)-MONTH(대출현황!$F6))-1)-1)/(대출현황!$E6/12)),IF(((YEAR(I$4)-YEAR(대출현황!$F6))*12+MONTH(I$4)-MONTH(대출현황!$F6))&lt;=IF(대출현황!$H6="",0,대출현황!$H6),대출현황!$D6,대출현황!$D6*(대출현황!$G6-((YEAR(I$4)-YEAR(대출현황!$F6))*12+MONTH(I$4)-MONTH(대출현황!$F6))+1)/(대출현황!$G6-IF(대출현황!$H6="",0,대출현황!$H6)))))))*대출현황!$E6/12,0)))</f>
        <v/>
      </c>
      <c r="J5" s="18">
        <f>IF(OR(대출현황!$C6="",대출현황!$D6="",대출현황!$E6="",대출현황!$F6="",대출현황!$G6=""),"",IF(OR(((YEAR(J$4)-YEAR(대출현황!$F6))*12+MONTH(J$4)-MONTH(대출현황!$F6))&lt;1,((YEAR(J$4)-YEAR(대출현황!$F6))*12+MONTH(J$4)-MONTH(대출현황!$F6))&gt;대출현황!$G6),0,ROUND((IF(대출현황!$C6="만기일시상환",대출현황!$D6,IF(대출현황!$C6="원금균등상환",대출현황!$D6*(대출현황!$G6-(((YEAR(J$4)-YEAR(대출현황!$F6))*12+MONTH(J$4)-MONTH(대출현황!$F6))-1))/대출현황!$G6,IF(대출현황!$C6="원리금균등상환",IF(대출현황!$E6=0,대출현황!$D6*(대출현황!$G6-(((YEAR(J$4)-YEAR(대출현황!$F6))*12+MONTH(J$4)-MONTH(대출현황!$F6))-1))/대출현황!$G6,대출현황!$D6*POWER(1+대출현황!$E6/12,((YEAR(J$4)-YEAR(대출현황!$F6))*12+MONTH(J$4)-MONTH(대출현황!$F6))-1)-(대출현황!$D6*(대출현황!$E6/12)/(1-POWER(1+대출현황!$E6/12,-대출현황!$G6)))*(POWER(1+대출현황!$E6/12,((YEAR(J$4)-YEAR(대출현황!$F6))*12+MONTH(J$4)-MONTH(대출현황!$F6))-1)-1)/(대출현황!$E6/12)),IF(((YEAR(J$4)-YEAR(대출현황!$F6))*12+MONTH(J$4)-MONTH(대출현황!$F6))&lt;=IF(대출현황!$H6="",0,대출현황!$H6),대출현황!$D6,대출현황!$D6*(대출현황!$G6-((YEAR(J$4)-YEAR(대출현황!$F6))*12+MONTH(J$4)-MONTH(대출현황!$F6))+1)/(대출현황!$G6-IF(대출현황!$H6="",0,대출현황!$H6)))))))*대출현황!$E6/12,0)))</f>
        <v/>
      </c>
      <c r="K5" s="18">
        <f>IF(OR(대출현황!$C6="",대출현황!$D6="",대출현황!$E6="",대출현황!$F6="",대출현황!$G6=""),"",IF(OR(((YEAR(K$4)-YEAR(대출현황!$F6))*12+MONTH(K$4)-MONTH(대출현황!$F6))&lt;1,((YEAR(K$4)-YEAR(대출현황!$F6))*12+MONTH(K$4)-MONTH(대출현황!$F6))&gt;대출현황!$G6),0,ROUND((IF(대출현황!$C6="만기일시상환",대출현황!$D6,IF(대출현황!$C6="원금균등상환",대출현황!$D6*(대출현황!$G6-(((YEAR(K$4)-YEAR(대출현황!$F6))*12+MONTH(K$4)-MONTH(대출현황!$F6))-1))/대출현황!$G6,IF(대출현황!$C6="원리금균등상환",IF(대출현황!$E6=0,대출현황!$D6*(대출현황!$G6-(((YEAR(K$4)-YEAR(대출현황!$F6))*12+MONTH(K$4)-MONTH(대출현황!$F6))-1))/대출현황!$G6,대출현황!$D6*POWER(1+대출현황!$E6/12,((YEAR(K$4)-YEAR(대출현황!$F6))*12+MONTH(K$4)-MONTH(대출현황!$F6))-1)-(대출현황!$D6*(대출현황!$E6/12)/(1-POWER(1+대출현황!$E6/12,-대출현황!$G6)))*(POWER(1+대출현황!$E6/12,((YEAR(K$4)-YEAR(대출현황!$F6))*12+MONTH(K$4)-MONTH(대출현황!$F6))-1)-1)/(대출현황!$E6/12)),IF(((YEAR(K$4)-YEAR(대출현황!$F6))*12+MONTH(K$4)-MONTH(대출현황!$F6))&lt;=IF(대출현황!$H6="",0,대출현황!$H6),대출현황!$D6,대출현황!$D6*(대출현황!$G6-((YEAR(K$4)-YEAR(대출현황!$F6))*12+MONTH(K$4)-MONTH(대출현황!$F6))+1)/(대출현황!$G6-IF(대출현황!$H6="",0,대출현황!$H6)))))))*대출현황!$E6/12,0)))</f>
        <v/>
      </c>
      <c r="L5" s="18">
        <f>IF(OR(대출현황!$C6="",대출현황!$D6="",대출현황!$E6="",대출현황!$F6="",대출현황!$G6=""),"",IF(OR(((YEAR(L$4)-YEAR(대출현황!$F6))*12+MONTH(L$4)-MONTH(대출현황!$F6))&lt;1,((YEAR(L$4)-YEAR(대출현황!$F6))*12+MONTH(L$4)-MONTH(대출현황!$F6))&gt;대출현황!$G6),0,ROUND((IF(대출현황!$C6="만기일시상환",대출현황!$D6,IF(대출현황!$C6="원금균등상환",대출현황!$D6*(대출현황!$G6-(((YEAR(L$4)-YEAR(대출현황!$F6))*12+MONTH(L$4)-MONTH(대출현황!$F6))-1))/대출현황!$G6,IF(대출현황!$C6="원리금균등상환",IF(대출현황!$E6=0,대출현황!$D6*(대출현황!$G6-(((YEAR(L$4)-YEAR(대출현황!$F6))*12+MONTH(L$4)-MONTH(대출현황!$F6))-1))/대출현황!$G6,대출현황!$D6*POWER(1+대출현황!$E6/12,((YEAR(L$4)-YEAR(대출현황!$F6))*12+MONTH(L$4)-MONTH(대출현황!$F6))-1)-(대출현황!$D6*(대출현황!$E6/12)/(1-POWER(1+대출현황!$E6/12,-대출현황!$G6)))*(POWER(1+대출현황!$E6/12,((YEAR(L$4)-YEAR(대출현황!$F6))*12+MONTH(L$4)-MONTH(대출현황!$F6))-1)-1)/(대출현황!$E6/12)),IF(((YEAR(L$4)-YEAR(대출현황!$F6))*12+MONTH(L$4)-MONTH(대출현황!$F6))&lt;=IF(대출현황!$H6="",0,대출현황!$H6),대출현황!$D6,대출현황!$D6*(대출현황!$G6-((YEAR(L$4)-YEAR(대출현황!$F6))*12+MONTH(L$4)-MONTH(대출현황!$F6))+1)/(대출현황!$G6-IF(대출현황!$H6="",0,대출현황!$H6)))))))*대출현황!$E6/12,0)))</f>
        <v/>
      </c>
      <c r="M5" s="18">
        <f>IF(OR(대출현황!$C6="",대출현황!$D6="",대출현황!$E6="",대출현황!$F6="",대출현황!$G6=""),"",IF(OR(((YEAR(M$4)-YEAR(대출현황!$F6))*12+MONTH(M$4)-MONTH(대출현황!$F6))&lt;1,((YEAR(M$4)-YEAR(대출현황!$F6))*12+MONTH(M$4)-MONTH(대출현황!$F6))&gt;대출현황!$G6),0,ROUND((IF(대출현황!$C6="만기일시상환",대출현황!$D6,IF(대출현황!$C6="원금균등상환",대출현황!$D6*(대출현황!$G6-(((YEAR(M$4)-YEAR(대출현황!$F6))*12+MONTH(M$4)-MONTH(대출현황!$F6))-1))/대출현황!$G6,IF(대출현황!$C6="원리금균등상환",IF(대출현황!$E6=0,대출현황!$D6*(대출현황!$G6-(((YEAR(M$4)-YEAR(대출현황!$F6))*12+MONTH(M$4)-MONTH(대출현황!$F6))-1))/대출현황!$G6,대출현황!$D6*POWER(1+대출현황!$E6/12,((YEAR(M$4)-YEAR(대출현황!$F6))*12+MONTH(M$4)-MONTH(대출현황!$F6))-1)-(대출현황!$D6*(대출현황!$E6/12)/(1-POWER(1+대출현황!$E6/12,-대출현황!$G6)))*(POWER(1+대출현황!$E6/12,((YEAR(M$4)-YEAR(대출현황!$F6))*12+MONTH(M$4)-MONTH(대출현황!$F6))-1)-1)/(대출현황!$E6/12)),IF(((YEAR(M$4)-YEAR(대출현황!$F6))*12+MONTH(M$4)-MONTH(대출현황!$F6))&lt;=IF(대출현황!$H6="",0,대출현황!$H6),대출현황!$D6,대출현황!$D6*(대출현황!$G6-((YEAR(M$4)-YEAR(대출현황!$F6))*12+MONTH(M$4)-MONTH(대출현황!$F6))+1)/(대출현황!$G6-IF(대출현황!$H6="",0,대출현황!$H6)))))))*대출현황!$E6/12,0)))</f>
        <v/>
      </c>
    </row>
    <row r="6">
      <c r="A6" s="23">
        <f>IF(대출현황!$A7="","",대출현황!$A7&amp;" · "&amp;대출현황!$B7)</f>
        <v/>
      </c>
      <c r="B6" s="18">
        <f>IF(OR(대출현황!$C7="",대출현황!$D7="",대출현황!$E7="",대출현황!$F7="",대출현황!$G7=""),"",IF(OR(((YEAR(B$4)-YEAR(대출현황!$F7))*12+MONTH(B$4)-MONTH(대출현황!$F7))&lt;1,((YEAR(B$4)-YEAR(대출현황!$F7))*12+MONTH(B$4)-MONTH(대출현황!$F7))&gt;대출현황!$G7),0,ROUND((IF(대출현황!$C7="만기일시상환",대출현황!$D7,IF(대출현황!$C7="원금균등상환",대출현황!$D7*(대출현황!$G7-(((YEAR(B$4)-YEAR(대출현황!$F7))*12+MONTH(B$4)-MONTH(대출현황!$F7))-1))/대출현황!$G7,IF(대출현황!$C7="원리금균등상환",IF(대출현황!$E7=0,대출현황!$D7*(대출현황!$G7-(((YEAR(B$4)-YEAR(대출현황!$F7))*12+MONTH(B$4)-MONTH(대출현황!$F7))-1))/대출현황!$G7,대출현황!$D7*POWER(1+대출현황!$E7/12,((YEAR(B$4)-YEAR(대출현황!$F7))*12+MONTH(B$4)-MONTH(대출현황!$F7))-1)-(대출현황!$D7*(대출현황!$E7/12)/(1-POWER(1+대출현황!$E7/12,-대출현황!$G7)))*(POWER(1+대출현황!$E7/12,((YEAR(B$4)-YEAR(대출현황!$F7))*12+MONTH(B$4)-MONTH(대출현황!$F7))-1)-1)/(대출현황!$E7/12)),IF(((YEAR(B$4)-YEAR(대출현황!$F7))*12+MONTH(B$4)-MONTH(대출현황!$F7))&lt;=IF(대출현황!$H7="",0,대출현황!$H7),대출현황!$D7,대출현황!$D7*(대출현황!$G7-((YEAR(B$4)-YEAR(대출현황!$F7))*12+MONTH(B$4)-MONTH(대출현황!$F7))+1)/(대출현황!$G7-IF(대출현황!$H7="",0,대출현황!$H7)))))))*대출현황!$E7/12,0)))</f>
        <v/>
      </c>
      <c r="C6" s="18">
        <f>IF(OR(대출현황!$C7="",대출현황!$D7="",대출현황!$E7="",대출현황!$F7="",대출현황!$G7=""),"",IF(OR(((YEAR(C$4)-YEAR(대출현황!$F7))*12+MONTH(C$4)-MONTH(대출현황!$F7))&lt;1,((YEAR(C$4)-YEAR(대출현황!$F7))*12+MONTH(C$4)-MONTH(대출현황!$F7))&gt;대출현황!$G7),0,ROUND((IF(대출현황!$C7="만기일시상환",대출현황!$D7,IF(대출현황!$C7="원금균등상환",대출현황!$D7*(대출현황!$G7-(((YEAR(C$4)-YEAR(대출현황!$F7))*12+MONTH(C$4)-MONTH(대출현황!$F7))-1))/대출현황!$G7,IF(대출현황!$C7="원리금균등상환",IF(대출현황!$E7=0,대출현황!$D7*(대출현황!$G7-(((YEAR(C$4)-YEAR(대출현황!$F7))*12+MONTH(C$4)-MONTH(대출현황!$F7))-1))/대출현황!$G7,대출현황!$D7*POWER(1+대출현황!$E7/12,((YEAR(C$4)-YEAR(대출현황!$F7))*12+MONTH(C$4)-MONTH(대출현황!$F7))-1)-(대출현황!$D7*(대출현황!$E7/12)/(1-POWER(1+대출현황!$E7/12,-대출현황!$G7)))*(POWER(1+대출현황!$E7/12,((YEAR(C$4)-YEAR(대출현황!$F7))*12+MONTH(C$4)-MONTH(대출현황!$F7))-1)-1)/(대출현황!$E7/12)),IF(((YEAR(C$4)-YEAR(대출현황!$F7))*12+MONTH(C$4)-MONTH(대출현황!$F7))&lt;=IF(대출현황!$H7="",0,대출현황!$H7),대출현황!$D7,대출현황!$D7*(대출현황!$G7-((YEAR(C$4)-YEAR(대출현황!$F7))*12+MONTH(C$4)-MONTH(대출현황!$F7))+1)/(대출현황!$G7-IF(대출현황!$H7="",0,대출현황!$H7)))))))*대출현황!$E7/12,0)))</f>
        <v/>
      </c>
      <c r="D6" s="18">
        <f>IF(OR(대출현황!$C7="",대출현황!$D7="",대출현황!$E7="",대출현황!$F7="",대출현황!$G7=""),"",IF(OR(((YEAR(D$4)-YEAR(대출현황!$F7))*12+MONTH(D$4)-MONTH(대출현황!$F7))&lt;1,((YEAR(D$4)-YEAR(대출현황!$F7))*12+MONTH(D$4)-MONTH(대출현황!$F7))&gt;대출현황!$G7),0,ROUND((IF(대출현황!$C7="만기일시상환",대출현황!$D7,IF(대출현황!$C7="원금균등상환",대출현황!$D7*(대출현황!$G7-(((YEAR(D$4)-YEAR(대출현황!$F7))*12+MONTH(D$4)-MONTH(대출현황!$F7))-1))/대출현황!$G7,IF(대출현황!$C7="원리금균등상환",IF(대출현황!$E7=0,대출현황!$D7*(대출현황!$G7-(((YEAR(D$4)-YEAR(대출현황!$F7))*12+MONTH(D$4)-MONTH(대출현황!$F7))-1))/대출현황!$G7,대출현황!$D7*POWER(1+대출현황!$E7/12,((YEAR(D$4)-YEAR(대출현황!$F7))*12+MONTH(D$4)-MONTH(대출현황!$F7))-1)-(대출현황!$D7*(대출현황!$E7/12)/(1-POWER(1+대출현황!$E7/12,-대출현황!$G7)))*(POWER(1+대출현황!$E7/12,((YEAR(D$4)-YEAR(대출현황!$F7))*12+MONTH(D$4)-MONTH(대출현황!$F7))-1)-1)/(대출현황!$E7/12)),IF(((YEAR(D$4)-YEAR(대출현황!$F7))*12+MONTH(D$4)-MONTH(대출현황!$F7))&lt;=IF(대출현황!$H7="",0,대출현황!$H7),대출현황!$D7,대출현황!$D7*(대출현황!$G7-((YEAR(D$4)-YEAR(대출현황!$F7))*12+MONTH(D$4)-MONTH(대출현황!$F7))+1)/(대출현황!$G7-IF(대출현황!$H7="",0,대출현황!$H7)))))))*대출현황!$E7/12,0)))</f>
        <v/>
      </c>
      <c r="E6" s="18">
        <f>IF(OR(대출현황!$C7="",대출현황!$D7="",대출현황!$E7="",대출현황!$F7="",대출현황!$G7=""),"",IF(OR(((YEAR(E$4)-YEAR(대출현황!$F7))*12+MONTH(E$4)-MONTH(대출현황!$F7))&lt;1,((YEAR(E$4)-YEAR(대출현황!$F7))*12+MONTH(E$4)-MONTH(대출현황!$F7))&gt;대출현황!$G7),0,ROUND((IF(대출현황!$C7="만기일시상환",대출현황!$D7,IF(대출현황!$C7="원금균등상환",대출현황!$D7*(대출현황!$G7-(((YEAR(E$4)-YEAR(대출현황!$F7))*12+MONTH(E$4)-MONTH(대출현황!$F7))-1))/대출현황!$G7,IF(대출현황!$C7="원리금균등상환",IF(대출현황!$E7=0,대출현황!$D7*(대출현황!$G7-(((YEAR(E$4)-YEAR(대출현황!$F7))*12+MONTH(E$4)-MONTH(대출현황!$F7))-1))/대출현황!$G7,대출현황!$D7*POWER(1+대출현황!$E7/12,((YEAR(E$4)-YEAR(대출현황!$F7))*12+MONTH(E$4)-MONTH(대출현황!$F7))-1)-(대출현황!$D7*(대출현황!$E7/12)/(1-POWER(1+대출현황!$E7/12,-대출현황!$G7)))*(POWER(1+대출현황!$E7/12,((YEAR(E$4)-YEAR(대출현황!$F7))*12+MONTH(E$4)-MONTH(대출현황!$F7))-1)-1)/(대출현황!$E7/12)),IF(((YEAR(E$4)-YEAR(대출현황!$F7))*12+MONTH(E$4)-MONTH(대출현황!$F7))&lt;=IF(대출현황!$H7="",0,대출현황!$H7),대출현황!$D7,대출현황!$D7*(대출현황!$G7-((YEAR(E$4)-YEAR(대출현황!$F7))*12+MONTH(E$4)-MONTH(대출현황!$F7))+1)/(대출현황!$G7-IF(대출현황!$H7="",0,대출현황!$H7)))))))*대출현황!$E7/12,0)))</f>
        <v/>
      </c>
      <c r="F6" s="18">
        <f>IF(OR(대출현황!$C7="",대출현황!$D7="",대출현황!$E7="",대출현황!$F7="",대출현황!$G7=""),"",IF(OR(((YEAR(F$4)-YEAR(대출현황!$F7))*12+MONTH(F$4)-MONTH(대출현황!$F7))&lt;1,((YEAR(F$4)-YEAR(대출현황!$F7))*12+MONTH(F$4)-MONTH(대출현황!$F7))&gt;대출현황!$G7),0,ROUND((IF(대출현황!$C7="만기일시상환",대출현황!$D7,IF(대출현황!$C7="원금균등상환",대출현황!$D7*(대출현황!$G7-(((YEAR(F$4)-YEAR(대출현황!$F7))*12+MONTH(F$4)-MONTH(대출현황!$F7))-1))/대출현황!$G7,IF(대출현황!$C7="원리금균등상환",IF(대출현황!$E7=0,대출현황!$D7*(대출현황!$G7-(((YEAR(F$4)-YEAR(대출현황!$F7))*12+MONTH(F$4)-MONTH(대출현황!$F7))-1))/대출현황!$G7,대출현황!$D7*POWER(1+대출현황!$E7/12,((YEAR(F$4)-YEAR(대출현황!$F7))*12+MONTH(F$4)-MONTH(대출현황!$F7))-1)-(대출현황!$D7*(대출현황!$E7/12)/(1-POWER(1+대출현황!$E7/12,-대출현황!$G7)))*(POWER(1+대출현황!$E7/12,((YEAR(F$4)-YEAR(대출현황!$F7))*12+MONTH(F$4)-MONTH(대출현황!$F7))-1)-1)/(대출현황!$E7/12)),IF(((YEAR(F$4)-YEAR(대출현황!$F7))*12+MONTH(F$4)-MONTH(대출현황!$F7))&lt;=IF(대출현황!$H7="",0,대출현황!$H7),대출현황!$D7,대출현황!$D7*(대출현황!$G7-((YEAR(F$4)-YEAR(대출현황!$F7))*12+MONTH(F$4)-MONTH(대출현황!$F7))+1)/(대출현황!$G7-IF(대출현황!$H7="",0,대출현황!$H7)))))))*대출현황!$E7/12,0)))</f>
        <v/>
      </c>
      <c r="G6" s="18">
        <f>IF(OR(대출현황!$C7="",대출현황!$D7="",대출현황!$E7="",대출현황!$F7="",대출현황!$G7=""),"",IF(OR(((YEAR(G$4)-YEAR(대출현황!$F7))*12+MONTH(G$4)-MONTH(대출현황!$F7))&lt;1,((YEAR(G$4)-YEAR(대출현황!$F7))*12+MONTH(G$4)-MONTH(대출현황!$F7))&gt;대출현황!$G7),0,ROUND((IF(대출현황!$C7="만기일시상환",대출현황!$D7,IF(대출현황!$C7="원금균등상환",대출현황!$D7*(대출현황!$G7-(((YEAR(G$4)-YEAR(대출현황!$F7))*12+MONTH(G$4)-MONTH(대출현황!$F7))-1))/대출현황!$G7,IF(대출현황!$C7="원리금균등상환",IF(대출현황!$E7=0,대출현황!$D7*(대출현황!$G7-(((YEAR(G$4)-YEAR(대출현황!$F7))*12+MONTH(G$4)-MONTH(대출현황!$F7))-1))/대출현황!$G7,대출현황!$D7*POWER(1+대출현황!$E7/12,((YEAR(G$4)-YEAR(대출현황!$F7))*12+MONTH(G$4)-MONTH(대출현황!$F7))-1)-(대출현황!$D7*(대출현황!$E7/12)/(1-POWER(1+대출현황!$E7/12,-대출현황!$G7)))*(POWER(1+대출현황!$E7/12,((YEAR(G$4)-YEAR(대출현황!$F7))*12+MONTH(G$4)-MONTH(대출현황!$F7))-1)-1)/(대출현황!$E7/12)),IF(((YEAR(G$4)-YEAR(대출현황!$F7))*12+MONTH(G$4)-MONTH(대출현황!$F7))&lt;=IF(대출현황!$H7="",0,대출현황!$H7),대출현황!$D7,대출현황!$D7*(대출현황!$G7-((YEAR(G$4)-YEAR(대출현황!$F7))*12+MONTH(G$4)-MONTH(대출현황!$F7))+1)/(대출현황!$G7-IF(대출현황!$H7="",0,대출현황!$H7)))))))*대출현황!$E7/12,0)))</f>
        <v/>
      </c>
      <c r="H6" s="18">
        <f>IF(OR(대출현황!$C7="",대출현황!$D7="",대출현황!$E7="",대출현황!$F7="",대출현황!$G7=""),"",IF(OR(((YEAR(H$4)-YEAR(대출현황!$F7))*12+MONTH(H$4)-MONTH(대출현황!$F7))&lt;1,((YEAR(H$4)-YEAR(대출현황!$F7))*12+MONTH(H$4)-MONTH(대출현황!$F7))&gt;대출현황!$G7),0,ROUND((IF(대출현황!$C7="만기일시상환",대출현황!$D7,IF(대출현황!$C7="원금균등상환",대출현황!$D7*(대출현황!$G7-(((YEAR(H$4)-YEAR(대출현황!$F7))*12+MONTH(H$4)-MONTH(대출현황!$F7))-1))/대출현황!$G7,IF(대출현황!$C7="원리금균등상환",IF(대출현황!$E7=0,대출현황!$D7*(대출현황!$G7-(((YEAR(H$4)-YEAR(대출현황!$F7))*12+MONTH(H$4)-MONTH(대출현황!$F7))-1))/대출현황!$G7,대출현황!$D7*POWER(1+대출현황!$E7/12,((YEAR(H$4)-YEAR(대출현황!$F7))*12+MONTH(H$4)-MONTH(대출현황!$F7))-1)-(대출현황!$D7*(대출현황!$E7/12)/(1-POWER(1+대출현황!$E7/12,-대출현황!$G7)))*(POWER(1+대출현황!$E7/12,((YEAR(H$4)-YEAR(대출현황!$F7))*12+MONTH(H$4)-MONTH(대출현황!$F7))-1)-1)/(대출현황!$E7/12)),IF(((YEAR(H$4)-YEAR(대출현황!$F7))*12+MONTH(H$4)-MONTH(대출현황!$F7))&lt;=IF(대출현황!$H7="",0,대출현황!$H7),대출현황!$D7,대출현황!$D7*(대출현황!$G7-((YEAR(H$4)-YEAR(대출현황!$F7))*12+MONTH(H$4)-MONTH(대출현황!$F7))+1)/(대출현황!$G7-IF(대출현황!$H7="",0,대출현황!$H7)))))))*대출현황!$E7/12,0)))</f>
        <v/>
      </c>
      <c r="I6" s="18">
        <f>IF(OR(대출현황!$C7="",대출현황!$D7="",대출현황!$E7="",대출현황!$F7="",대출현황!$G7=""),"",IF(OR(((YEAR(I$4)-YEAR(대출현황!$F7))*12+MONTH(I$4)-MONTH(대출현황!$F7))&lt;1,((YEAR(I$4)-YEAR(대출현황!$F7))*12+MONTH(I$4)-MONTH(대출현황!$F7))&gt;대출현황!$G7),0,ROUND((IF(대출현황!$C7="만기일시상환",대출현황!$D7,IF(대출현황!$C7="원금균등상환",대출현황!$D7*(대출현황!$G7-(((YEAR(I$4)-YEAR(대출현황!$F7))*12+MONTH(I$4)-MONTH(대출현황!$F7))-1))/대출현황!$G7,IF(대출현황!$C7="원리금균등상환",IF(대출현황!$E7=0,대출현황!$D7*(대출현황!$G7-(((YEAR(I$4)-YEAR(대출현황!$F7))*12+MONTH(I$4)-MONTH(대출현황!$F7))-1))/대출현황!$G7,대출현황!$D7*POWER(1+대출현황!$E7/12,((YEAR(I$4)-YEAR(대출현황!$F7))*12+MONTH(I$4)-MONTH(대출현황!$F7))-1)-(대출현황!$D7*(대출현황!$E7/12)/(1-POWER(1+대출현황!$E7/12,-대출현황!$G7)))*(POWER(1+대출현황!$E7/12,((YEAR(I$4)-YEAR(대출현황!$F7))*12+MONTH(I$4)-MONTH(대출현황!$F7))-1)-1)/(대출현황!$E7/12)),IF(((YEAR(I$4)-YEAR(대출현황!$F7))*12+MONTH(I$4)-MONTH(대출현황!$F7))&lt;=IF(대출현황!$H7="",0,대출현황!$H7),대출현황!$D7,대출현황!$D7*(대출현황!$G7-((YEAR(I$4)-YEAR(대출현황!$F7))*12+MONTH(I$4)-MONTH(대출현황!$F7))+1)/(대출현황!$G7-IF(대출현황!$H7="",0,대출현황!$H7)))))))*대출현황!$E7/12,0)))</f>
        <v/>
      </c>
      <c r="J6" s="18">
        <f>IF(OR(대출현황!$C7="",대출현황!$D7="",대출현황!$E7="",대출현황!$F7="",대출현황!$G7=""),"",IF(OR(((YEAR(J$4)-YEAR(대출현황!$F7))*12+MONTH(J$4)-MONTH(대출현황!$F7))&lt;1,((YEAR(J$4)-YEAR(대출현황!$F7))*12+MONTH(J$4)-MONTH(대출현황!$F7))&gt;대출현황!$G7),0,ROUND((IF(대출현황!$C7="만기일시상환",대출현황!$D7,IF(대출현황!$C7="원금균등상환",대출현황!$D7*(대출현황!$G7-(((YEAR(J$4)-YEAR(대출현황!$F7))*12+MONTH(J$4)-MONTH(대출현황!$F7))-1))/대출현황!$G7,IF(대출현황!$C7="원리금균등상환",IF(대출현황!$E7=0,대출현황!$D7*(대출현황!$G7-(((YEAR(J$4)-YEAR(대출현황!$F7))*12+MONTH(J$4)-MONTH(대출현황!$F7))-1))/대출현황!$G7,대출현황!$D7*POWER(1+대출현황!$E7/12,((YEAR(J$4)-YEAR(대출현황!$F7))*12+MONTH(J$4)-MONTH(대출현황!$F7))-1)-(대출현황!$D7*(대출현황!$E7/12)/(1-POWER(1+대출현황!$E7/12,-대출현황!$G7)))*(POWER(1+대출현황!$E7/12,((YEAR(J$4)-YEAR(대출현황!$F7))*12+MONTH(J$4)-MONTH(대출현황!$F7))-1)-1)/(대출현황!$E7/12)),IF(((YEAR(J$4)-YEAR(대출현황!$F7))*12+MONTH(J$4)-MONTH(대출현황!$F7))&lt;=IF(대출현황!$H7="",0,대출현황!$H7),대출현황!$D7,대출현황!$D7*(대출현황!$G7-((YEAR(J$4)-YEAR(대출현황!$F7))*12+MONTH(J$4)-MONTH(대출현황!$F7))+1)/(대출현황!$G7-IF(대출현황!$H7="",0,대출현황!$H7)))))))*대출현황!$E7/12,0)))</f>
        <v/>
      </c>
      <c r="K6" s="18">
        <f>IF(OR(대출현황!$C7="",대출현황!$D7="",대출현황!$E7="",대출현황!$F7="",대출현황!$G7=""),"",IF(OR(((YEAR(K$4)-YEAR(대출현황!$F7))*12+MONTH(K$4)-MONTH(대출현황!$F7))&lt;1,((YEAR(K$4)-YEAR(대출현황!$F7))*12+MONTH(K$4)-MONTH(대출현황!$F7))&gt;대출현황!$G7),0,ROUND((IF(대출현황!$C7="만기일시상환",대출현황!$D7,IF(대출현황!$C7="원금균등상환",대출현황!$D7*(대출현황!$G7-(((YEAR(K$4)-YEAR(대출현황!$F7))*12+MONTH(K$4)-MONTH(대출현황!$F7))-1))/대출현황!$G7,IF(대출현황!$C7="원리금균등상환",IF(대출현황!$E7=0,대출현황!$D7*(대출현황!$G7-(((YEAR(K$4)-YEAR(대출현황!$F7))*12+MONTH(K$4)-MONTH(대출현황!$F7))-1))/대출현황!$G7,대출현황!$D7*POWER(1+대출현황!$E7/12,((YEAR(K$4)-YEAR(대출현황!$F7))*12+MONTH(K$4)-MONTH(대출현황!$F7))-1)-(대출현황!$D7*(대출현황!$E7/12)/(1-POWER(1+대출현황!$E7/12,-대출현황!$G7)))*(POWER(1+대출현황!$E7/12,((YEAR(K$4)-YEAR(대출현황!$F7))*12+MONTH(K$4)-MONTH(대출현황!$F7))-1)-1)/(대출현황!$E7/12)),IF(((YEAR(K$4)-YEAR(대출현황!$F7))*12+MONTH(K$4)-MONTH(대출현황!$F7))&lt;=IF(대출현황!$H7="",0,대출현황!$H7),대출현황!$D7,대출현황!$D7*(대출현황!$G7-((YEAR(K$4)-YEAR(대출현황!$F7))*12+MONTH(K$4)-MONTH(대출현황!$F7))+1)/(대출현황!$G7-IF(대출현황!$H7="",0,대출현황!$H7)))))))*대출현황!$E7/12,0)))</f>
        <v/>
      </c>
      <c r="L6" s="18">
        <f>IF(OR(대출현황!$C7="",대출현황!$D7="",대출현황!$E7="",대출현황!$F7="",대출현황!$G7=""),"",IF(OR(((YEAR(L$4)-YEAR(대출현황!$F7))*12+MONTH(L$4)-MONTH(대출현황!$F7))&lt;1,((YEAR(L$4)-YEAR(대출현황!$F7))*12+MONTH(L$4)-MONTH(대출현황!$F7))&gt;대출현황!$G7),0,ROUND((IF(대출현황!$C7="만기일시상환",대출현황!$D7,IF(대출현황!$C7="원금균등상환",대출현황!$D7*(대출현황!$G7-(((YEAR(L$4)-YEAR(대출현황!$F7))*12+MONTH(L$4)-MONTH(대출현황!$F7))-1))/대출현황!$G7,IF(대출현황!$C7="원리금균등상환",IF(대출현황!$E7=0,대출현황!$D7*(대출현황!$G7-(((YEAR(L$4)-YEAR(대출현황!$F7))*12+MONTH(L$4)-MONTH(대출현황!$F7))-1))/대출현황!$G7,대출현황!$D7*POWER(1+대출현황!$E7/12,((YEAR(L$4)-YEAR(대출현황!$F7))*12+MONTH(L$4)-MONTH(대출현황!$F7))-1)-(대출현황!$D7*(대출현황!$E7/12)/(1-POWER(1+대출현황!$E7/12,-대출현황!$G7)))*(POWER(1+대출현황!$E7/12,((YEAR(L$4)-YEAR(대출현황!$F7))*12+MONTH(L$4)-MONTH(대출현황!$F7))-1)-1)/(대출현황!$E7/12)),IF(((YEAR(L$4)-YEAR(대출현황!$F7))*12+MONTH(L$4)-MONTH(대출현황!$F7))&lt;=IF(대출현황!$H7="",0,대출현황!$H7),대출현황!$D7,대출현황!$D7*(대출현황!$G7-((YEAR(L$4)-YEAR(대출현황!$F7))*12+MONTH(L$4)-MONTH(대출현황!$F7))+1)/(대출현황!$G7-IF(대출현황!$H7="",0,대출현황!$H7)))))))*대출현황!$E7/12,0)))</f>
        <v/>
      </c>
      <c r="M6" s="18">
        <f>IF(OR(대출현황!$C7="",대출현황!$D7="",대출현황!$E7="",대출현황!$F7="",대출현황!$G7=""),"",IF(OR(((YEAR(M$4)-YEAR(대출현황!$F7))*12+MONTH(M$4)-MONTH(대출현황!$F7))&lt;1,((YEAR(M$4)-YEAR(대출현황!$F7))*12+MONTH(M$4)-MONTH(대출현황!$F7))&gt;대출현황!$G7),0,ROUND((IF(대출현황!$C7="만기일시상환",대출현황!$D7,IF(대출현황!$C7="원금균등상환",대출현황!$D7*(대출현황!$G7-(((YEAR(M$4)-YEAR(대출현황!$F7))*12+MONTH(M$4)-MONTH(대출현황!$F7))-1))/대출현황!$G7,IF(대출현황!$C7="원리금균등상환",IF(대출현황!$E7=0,대출현황!$D7*(대출현황!$G7-(((YEAR(M$4)-YEAR(대출현황!$F7))*12+MONTH(M$4)-MONTH(대출현황!$F7))-1))/대출현황!$G7,대출현황!$D7*POWER(1+대출현황!$E7/12,((YEAR(M$4)-YEAR(대출현황!$F7))*12+MONTH(M$4)-MONTH(대출현황!$F7))-1)-(대출현황!$D7*(대출현황!$E7/12)/(1-POWER(1+대출현황!$E7/12,-대출현황!$G7)))*(POWER(1+대출현황!$E7/12,((YEAR(M$4)-YEAR(대출현황!$F7))*12+MONTH(M$4)-MONTH(대출현황!$F7))-1)-1)/(대출현황!$E7/12)),IF(((YEAR(M$4)-YEAR(대출현황!$F7))*12+MONTH(M$4)-MONTH(대출현황!$F7))&lt;=IF(대출현황!$H7="",0,대출현황!$H7),대출현황!$D7,대출현황!$D7*(대출현황!$G7-((YEAR(M$4)-YEAR(대출현황!$F7))*12+MONTH(M$4)-MONTH(대출현황!$F7))+1)/(대출현황!$G7-IF(대출현황!$H7="",0,대출현황!$H7)))))))*대출현황!$E7/12,0)))</f>
        <v/>
      </c>
    </row>
    <row r="7">
      <c r="A7" s="23">
        <f>IF(대출현황!$A8="","",대출현황!$A8&amp;" · "&amp;대출현황!$B8)</f>
        <v/>
      </c>
      <c r="B7" s="18">
        <f>IF(OR(대출현황!$C8="",대출현황!$D8="",대출현황!$E8="",대출현황!$F8="",대출현황!$G8=""),"",IF(OR(((YEAR(B$4)-YEAR(대출현황!$F8))*12+MONTH(B$4)-MONTH(대출현황!$F8))&lt;1,((YEAR(B$4)-YEAR(대출현황!$F8))*12+MONTH(B$4)-MONTH(대출현황!$F8))&gt;대출현황!$G8),0,ROUND((IF(대출현황!$C8="만기일시상환",대출현황!$D8,IF(대출현황!$C8="원금균등상환",대출현황!$D8*(대출현황!$G8-(((YEAR(B$4)-YEAR(대출현황!$F8))*12+MONTH(B$4)-MONTH(대출현황!$F8))-1))/대출현황!$G8,IF(대출현황!$C8="원리금균등상환",IF(대출현황!$E8=0,대출현황!$D8*(대출현황!$G8-(((YEAR(B$4)-YEAR(대출현황!$F8))*12+MONTH(B$4)-MONTH(대출현황!$F8))-1))/대출현황!$G8,대출현황!$D8*POWER(1+대출현황!$E8/12,((YEAR(B$4)-YEAR(대출현황!$F8))*12+MONTH(B$4)-MONTH(대출현황!$F8))-1)-(대출현황!$D8*(대출현황!$E8/12)/(1-POWER(1+대출현황!$E8/12,-대출현황!$G8)))*(POWER(1+대출현황!$E8/12,((YEAR(B$4)-YEAR(대출현황!$F8))*12+MONTH(B$4)-MONTH(대출현황!$F8))-1)-1)/(대출현황!$E8/12)),IF(((YEAR(B$4)-YEAR(대출현황!$F8))*12+MONTH(B$4)-MONTH(대출현황!$F8))&lt;=IF(대출현황!$H8="",0,대출현황!$H8),대출현황!$D8,대출현황!$D8*(대출현황!$G8-((YEAR(B$4)-YEAR(대출현황!$F8))*12+MONTH(B$4)-MONTH(대출현황!$F8))+1)/(대출현황!$G8-IF(대출현황!$H8="",0,대출현황!$H8)))))))*대출현황!$E8/12,0)))</f>
        <v/>
      </c>
      <c r="C7" s="18">
        <f>IF(OR(대출현황!$C8="",대출현황!$D8="",대출현황!$E8="",대출현황!$F8="",대출현황!$G8=""),"",IF(OR(((YEAR(C$4)-YEAR(대출현황!$F8))*12+MONTH(C$4)-MONTH(대출현황!$F8))&lt;1,((YEAR(C$4)-YEAR(대출현황!$F8))*12+MONTH(C$4)-MONTH(대출현황!$F8))&gt;대출현황!$G8),0,ROUND((IF(대출현황!$C8="만기일시상환",대출현황!$D8,IF(대출현황!$C8="원금균등상환",대출현황!$D8*(대출현황!$G8-(((YEAR(C$4)-YEAR(대출현황!$F8))*12+MONTH(C$4)-MONTH(대출현황!$F8))-1))/대출현황!$G8,IF(대출현황!$C8="원리금균등상환",IF(대출현황!$E8=0,대출현황!$D8*(대출현황!$G8-(((YEAR(C$4)-YEAR(대출현황!$F8))*12+MONTH(C$4)-MONTH(대출현황!$F8))-1))/대출현황!$G8,대출현황!$D8*POWER(1+대출현황!$E8/12,((YEAR(C$4)-YEAR(대출현황!$F8))*12+MONTH(C$4)-MONTH(대출현황!$F8))-1)-(대출현황!$D8*(대출현황!$E8/12)/(1-POWER(1+대출현황!$E8/12,-대출현황!$G8)))*(POWER(1+대출현황!$E8/12,((YEAR(C$4)-YEAR(대출현황!$F8))*12+MONTH(C$4)-MONTH(대출현황!$F8))-1)-1)/(대출현황!$E8/12)),IF(((YEAR(C$4)-YEAR(대출현황!$F8))*12+MONTH(C$4)-MONTH(대출현황!$F8))&lt;=IF(대출현황!$H8="",0,대출현황!$H8),대출현황!$D8,대출현황!$D8*(대출현황!$G8-((YEAR(C$4)-YEAR(대출현황!$F8))*12+MONTH(C$4)-MONTH(대출현황!$F8))+1)/(대출현황!$G8-IF(대출현황!$H8="",0,대출현황!$H8)))))))*대출현황!$E8/12,0)))</f>
        <v/>
      </c>
      <c r="D7" s="18">
        <f>IF(OR(대출현황!$C8="",대출현황!$D8="",대출현황!$E8="",대출현황!$F8="",대출현황!$G8=""),"",IF(OR(((YEAR(D$4)-YEAR(대출현황!$F8))*12+MONTH(D$4)-MONTH(대출현황!$F8))&lt;1,((YEAR(D$4)-YEAR(대출현황!$F8))*12+MONTH(D$4)-MONTH(대출현황!$F8))&gt;대출현황!$G8),0,ROUND((IF(대출현황!$C8="만기일시상환",대출현황!$D8,IF(대출현황!$C8="원금균등상환",대출현황!$D8*(대출현황!$G8-(((YEAR(D$4)-YEAR(대출현황!$F8))*12+MONTH(D$4)-MONTH(대출현황!$F8))-1))/대출현황!$G8,IF(대출현황!$C8="원리금균등상환",IF(대출현황!$E8=0,대출현황!$D8*(대출현황!$G8-(((YEAR(D$4)-YEAR(대출현황!$F8))*12+MONTH(D$4)-MONTH(대출현황!$F8))-1))/대출현황!$G8,대출현황!$D8*POWER(1+대출현황!$E8/12,((YEAR(D$4)-YEAR(대출현황!$F8))*12+MONTH(D$4)-MONTH(대출현황!$F8))-1)-(대출현황!$D8*(대출현황!$E8/12)/(1-POWER(1+대출현황!$E8/12,-대출현황!$G8)))*(POWER(1+대출현황!$E8/12,((YEAR(D$4)-YEAR(대출현황!$F8))*12+MONTH(D$4)-MONTH(대출현황!$F8))-1)-1)/(대출현황!$E8/12)),IF(((YEAR(D$4)-YEAR(대출현황!$F8))*12+MONTH(D$4)-MONTH(대출현황!$F8))&lt;=IF(대출현황!$H8="",0,대출현황!$H8),대출현황!$D8,대출현황!$D8*(대출현황!$G8-((YEAR(D$4)-YEAR(대출현황!$F8))*12+MONTH(D$4)-MONTH(대출현황!$F8))+1)/(대출현황!$G8-IF(대출현황!$H8="",0,대출현황!$H8)))))))*대출현황!$E8/12,0)))</f>
        <v/>
      </c>
      <c r="E7" s="18">
        <f>IF(OR(대출현황!$C8="",대출현황!$D8="",대출현황!$E8="",대출현황!$F8="",대출현황!$G8=""),"",IF(OR(((YEAR(E$4)-YEAR(대출현황!$F8))*12+MONTH(E$4)-MONTH(대출현황!$F8))&lt;1,((YEAR(E$4)-YEAR(대출현황!$F8))*12+MONTH(E$4)-MONTH(대출현황!$F8))&gt;대출현황!$G8),0,ROUND((IF(대출현황!$C8="만기일시상환",대출현황!$D8,IF(대출현황!$C8="원금균등상환",대출현황!$D8*(대출현황!$G8-(((YEAR(E$4)-YEAR(대출현황!$F8))*12+MONTH(E$4)-MONTH(대출현황!$F8))-1))/대출현황!$G8,IF(대출현황!$C8="원리금균등상환",IF(대출현황!$E8=0,대출현황!$D8*(대출현황!$G8-(((YEAR(E$4)-YEAR(대출현황!$F8))*12+MONTH(E$4)-MONTH(대출현황!$F8))-1))/대출현황!$G8,대출현황!$D8*POWER(1+대출현황!$E8/12,((YEAR(E$4)-YEAR(대출현황!$F8))*12+MONTH(E$4)-MONTH(대출현황!$F8))-1)-(대출현황!$D8*(대출현황!$E8/12)/(1-POWER(1+대출현황!$E8/12,-대출현황!$G8)))*(POWER(1+대출현황!$E8/12,((YEAR(E$4)-YEAR(대출현황!$F8))*12+MONTH(E$4)-MONTH(대출현황!$F8))-1)-1)/(대출현황!$E8/12)),IF(((YEAR(E$4)-YEAR(대출현황!$F8))*12+MONTH(E$4)-MONTH(대출현황!$F8))&lt;=IF(대출현황!$H8="",0,대출현황!$H8),대출현황!$D8,대출현황!$D8*(대출현황!$G8-((YEAR(E$4)-YEAR(대출현황!$F8))*12+MONTH(E$4)-MONTH(대출현황!$F8))+1)/(대출현황!$G8-IF(대출현황!$H8="",0,대출현황!$H8)))))))*대출현황!$E8/12,0)))</f>
        <v/>
      </c>
      <c r="F7" s="18">
        <f>IF(OR(대출현황!$C8="",대출현황!$D8="",대출현황!$E8="",대출현황!$F8="",대출현황!$G8=""),"",IF(OR(((YEAR(F$4)-YEAR(대출현황!$F8))*12+MONTH(F$4)-MONTH(대출현황!$F8))&lt;1,((YEAR(F$4)-YEAR(대출현황!$F8))*12+MONTH(F$4)-MONTH(대출현황!$F8))&gt;대출현황!$G8),0,ROUND((IF(대출현황!$C8="만기일시상환",대출현황!$D8,IF(대출현황!$C8="원금균등상환",대출현황!$D8*(대출현황!$G8-(((YEAR(F$4)-YEAR(대출현황!$F8))*12+MONTH(F$4)-MONTH(대출현황!$F8))-1))/대출현황!$G8,IF(대출현황!$C8="원리금균등상환",IF(대출현황!$E8=0,대출현황!$D8*(대출현황!$G8-(((YEAR(F$4)-YEAR(대출현황!$F8))*12+MONTH(F$4)-MONTH(대출현황!$F8))-1))/대출현황!$G8,대출현황!$D8*POWER(1+대출현황!$E8/12,((YEAR(F$4)-YEAR(대출현황!$F8))*12+MONTH(F$4)-MONTH(대출현황!$F8))-1)-(대출현황!$D8*(대출현황!$E8/12)/(1-POWER(1+대출현황!$E8/12,-대출현황!$G8)))*(POWER(1+대출현황!$E8/12,((YEAR(F$4)-YEAR(대출현황!$F8))*12+MONTH(F$4)-MONTH(대출현황!$F8))-1)-1)/(대출현황!$E8/12)),IF(((YEAR(F$4)-YEAR(대출현황!$F8))*12+MONTH(F$4)-MONTH(대출현황!$F8))&lt;=IF(대출현황!$H8="",0,대출현황!$H8),대출현황!$D8,대출현황!$D8*(대출현황!$G8-((YEAR(F$4)-YEAR(대출현황!$F8))*12+MONTH(F$4)-MONTH(대출현황!$F8))+1)/(대출현황!$G8-IF(대출현황!$H8="",0,대출현황!$H8)))))))*대출현황!$E8/12,0)))</f>
        <v/>
      </c>
      <c r="G7" s="18">
        <f>IF(OR(대출현황!$C8="",대출현황!$D8="",대출현황!$E8="",대출현황!$F8="",대출현황!$G8=""),"",IF(OR(((YEAR(G$4)-YEAR(대출현황!$F8))*12+MONTH(G$4)-MONTH(대출현황!$F8))&lt;1,((YEAR(G$4)-YEAR(대출현황!$F8))*12+MONTH(G$4)-MONTH(대출현황!$F8))&gt;대출현황!$G8),0,ROUND((IF(대출현황!$C8="만기일시상환",대출현황!$D8,IF(대출현황!$C8="원금균등상환",대출현황!$D8*(대출현황!$G8-(((YEAR(G$4)-YEAR(대출현황!$F8))*12+MONTH(G$4)-MONTH(대출현황!$F8))-1))/대출현황!$G8,IF(대출현황!$C8="원리금균등상환",IF(대출현황!$E8=0,대출현황!$D8*(대출현황!$G8-(((YEAR(G$4)-YEAR(대출현황!$F8))*12+MONTH(G$4)-MONTH(대출현황!$F8))-1))/대출현황!$G8,대출현황!$D8*POWER(1+대출현황!$E8/12,((YEAR(G$4)-YEAR(대출현황!$F8))*12+MONTH(G$4)-MONTH(대출현황!$F8))-1)-(대출현황!$D8*(대출현황!$E8/12)/(1-POWER(1+대출현황!$E8/12,-대출현황!$G8)))*(POWER(1+대출현황!$E8/12,((YEAR(G$4)-YEAR(대출현황!$F8))*12+MONTH(G$4)-MONTH(대출현황!$F8))-1)-1)/(대출현황!$E8/12)),IF(((YEAR(G$4)-YEAR(대출현황!$F8))*12+MONTH(G$4)-MONTH(대출현황!$F8))&lt;=IF(대출현황!$H8="",0,대출현황!$H8),대출현황!$D8,대출현황!$D8*(대출현황!$G8-((YEAR(G$4)-YEAR(대출현황!$F8))*12+MONTH(G$4)-MONTH(대출현황!$F8))+1)/(대출현황!$G8-IF(대출현황!$H8="",0,대출현황!$H8)))))))*대출현황!$E8/12,0)))</f>
        <v/>
      </c>
      <c r="H7" s="18">
        <f>IF(OR(대출현황!$C8="",대출현황!$D8="",대출현황!$E8="",대출현황!$F8="",대출현황!$G8=""),"",IF(OR(((YEAR(H$4)-YEAR(대출현황!$F8))*12+MONTH(H$4)-MONTH(대출현황!$F8))&lt;1,((YEAR(H$4)-YEAR(대출현황!$F8))*12+MONTH(H$4)-MONTH(대출현황!$F8))&gt;대출현황!$G8),0,ROUND((IF(대출현황!$C8="만기일시상환",대출현황!$D8,IF(대출현황!$C8="원금균등상환",대출현황!$D8*(대출현황!$G8-(((YEAR(H$4)-YEAR(대출현황!$F8))*12+MONTH(H$4)-MONTH(대출현황!$F8))-1))/대출현황!$G8,IF(대출현황!$C8="원리금균등상환",IF(대출현황!$E8=0,대출현황!$D8*(대출현황!$G8-(((YEAR(H$4)-YEAR(대출현황!$F8))*12+MONTH(H$4)-MONTH(대출현황!$F8))-1))/대출현황!$G8,대출현황!$D8*POWER(1+대출현황!$E8/12,((YEAR(H$4)-YEAR(대출현황!$F8))*12+MONTH(H$4)-MONTH(대출현황!$F8))-1)-(대출현황!$D8*(대출현황!$E8/12)/(1-POWER(1+대출현황!$E8/12,-대출현황!$G8)))*(POWER(1+대출현황!$E8/12,((YEAR(H$4)-YEAR(대출현황!$F8))*12+MONTH(H$4)-MONTH(대출현황!$F8))-1)-1)/(대출현황!$E8/12)),IF(((YEAR(H$4)-YEAR(대출현황!$F8))*12+MONTH(H$4)-MONTH(대출현황!$F8))&lt;=IF(대출현황!$H8="",0,대출현황!$H8),대출현황!$D8,대출현황!$D8*(대출현황!$G8-((YEAR(H$4)-YEAR(대출현황!$F8))*12+MONTH(H$4)-MONTH(대출현황!$F8))+1)/(대출현황!$G8-IF(대출현황!$H8="",0,대출현황!$H8)))))))*대출현황!$E8/12,0)))</f>
        <v/>
      </c>
      <c r="I7" s="18">
        <f>IF(OR(대출현황!$C8="",대출현황!$D8="",대출현황!$E8="",대출현황!$F8="",대출현황!$G8=""),"",IF(OR(((YEAR(I$4)-YEAR(대출현황!$F8))*12+MONTH(I$4)-MONTH(대출현황!$F8))&lt;1,((YEAR(I$4)-YEAR(대출현황!$F8))*12+MONTH(I$4)-MONTH(대출현황!$F8))&gt;대출현황!$G8),0,ROUND((IF(대출현황!$C8="만기일시상환",대출현황!$D8,IF(대출현황!$C8="원금균등상환",대출현황!$D8*(대출현황!$G8-(((YEAR(I$4)-YEAR(대출현황!$F8))*12+MONTH(I$4)-MONTH(대출현황!$F8))-1))/대출현황!$G8,IF(대출현황!$C8="원리금균등상환",IF(대출현황!$E8=0,대출현황!$D8*(대출현황!$G8-(((YEAR(I$4)-YEAR(대출현황!$F8))*12+MONTH(I$4)-MONTH(대출현황!$F8))-1))/대출현황!$G8,대출현황!$D8*POWER(1+대출현황!$E8/12,((YEAR(I$4)-YEAR(대출현황!$F8))*12+MONTH(I$4)-MONTH(대출현황!$F8))-1)-(대출현황!$D8*(대출현황!$E8/12)/(1-POWER(1+대출현황!$E8/12,-대출현황!$G8)))*(POWER(1+대출현황!$E8/12,((YEAR(I$4)-YEAR(대출현황!$F8))*12+MONTH(I$4)-MONTH(대출현황!$F8))-1)-1)/(대출현황!$E8/12)),IF(((YEAR(I$4)-YEAR(대출현황!$F8))*12+MONTH(I$4)-MONTH(대출현황!$F8))&lt;=IF(대출현황!$H8="",0,대출현황!$H8),대출현황!$D8,대출현황!$D8*(대출현황!$G8-((YEAR(I$4)-YEAR(대출현황!$F8))*12+MONTH(I$4)-MONTH(대출현황!$F8))+1)/(대출현황!$G8-IF(대출현황!$H8="",0,대출현황!$H8)))))))*대출현황!$E8/12,0)))</f>
        <v/>
      </c>
      <c r="J7" s="18">
        <f>IF(OR(대출현황!$C8="",대출현황!$D8="",대출현황!$E8="",대출현황!$F8="",대출현황!$G8=""),"",IF(OR(((YEAR(J$4)-YEAR(대출현황!$F8))*12+MONTH(J$4)-MONTH(대출현황!$F8))&lt;1,((YEAR(J$4)-YEAR(대출현황!$F8))*12+MONTH(J$4)-MONTH(대출현황!$F8))&gt;대출현황!$G8),0,ROUND((IF(대출현황!$C8="만기일시상환",대출현황!$D8,IF(대출현황!$C8="원금균등상환",대출현황!$D8*(대출현황!$G8-(((YEAR(J$4)-YEAR(대출현황!$F8))*12+MONTH(J$4)-MONTH(대출현황!$F8))-1))/대출현황!$G8,IF(대출현황!$C8="원리금균등상환",IF(대출현황!$E8=0,대출현황!$D8*(대출현황!$G8-(((YEAR(J$4)-YEAR(대출현황!$F8))*12+MONTH(J$4)-MONTH(대출현황!$F8))-1))/대출현황!$G8,대출현황!$D8*POWER(1+대출현황!$E8/12,((YEAR(J$4)-YEAR(대출현황!$F8))*12+MONTH(J$4)-MONTH(대출현황!$F8))-1)-(대출현황!$D8*(대출현황!$E8/12)/(1-POWER(1+대출현황!$E8/12,-대출현황!$G8)))*(POWER(1+대출현황!$E8/12,((YEAR(J$4)-YEAR(대출현황!$F8))*12+MONTH(J$4)-MONTH(대출현황!$F8))-1)-1)/(대출현황!$E8/12)),IF(((YEAR(J$4)-YEAR(대출현황!$F8))*12+MONTH(J$4)-MONTH(대출현황!$F8))&lt;=IF(대출현황!$H8="",0,대출현황!$H8),대출현황!$D8,대출현황!$D8*(대출현황!$G8-((YEAR(J$4)-YEAR(대출현황!$F8))*12+MONTH(J$4)-MONTH(대출현황!$F8))+1)/(대출현황!$G8-IF(대출현황!$H8="",0,대출현황!$H8)))))))*대출현황!$E8/12,0)))</f>
        <v/>
      </c>
      <c r="K7" s="18">
        <f>IF(OR(대출현황!$C8="",대출현황!$D8="",대출현황!$E8="",대출현황!$F8="",대출현황!$G8=""),"",IF(OR(((YEAR(K$4)-YEAR(대출현황!$F8))*12+MONTH(K$4)-MONTH(대출현황!$F8))&lt;1,((YEAR(K$4)-YEAR(대출현황!$F8))*12+MONTH(K$4)-MONTH(대출현황!$F8))&gt;대출현황!$G8),0,ROUND((IF(대출현황!$C8="만기일시상환",대출현황!$D8,IF(대출현황!$C8="원금균등상환",대출현황!$D8*(대출현황!$G8-(((YEAR(K$4)-YEAR(대출현황!$F8))*12+MONTH(K$4)-MONTH(대출현황!$F8))-1))/대출현황!$G8,IF(대출현황!$C8="원리금균등상환",IF(대출현황!$E8=0,대출현황!$D8*(대출현황!$G8-(((YEAR(K$4)-YEAR(대출현황!$F8))*12+MONTH(K$4)-MONTH(대출현황!$F8))-1))/대출현황!$G8,대출현황!$D8*POWER(1+대출현황!$E8/12,((YEAR(K$4)-YEAR(대출현황!$F8))*12+MONTH(K$4)-MONTH(대출현황!$F8))-1)-(대출현황!$D8*(대출현황!$E8/12)/(1-POWER(1+대출현황!$E8/12,-대출현황!$G8)))*(POWER(1+대출현황!$E8/12,((YEAR(K$4)-YEAR(대출현황!$F8))*12+MONTH(K$4)-MONTH(대출현황!$F8))-1)-1)/(대출현황!$E8/12)),IF(((YEAR(K$4)-YEAR(대출현황!$F8))*12+MONTH(K$4)-MONTH(대출현황!$F8))&lt;=IF(대출현황!$H8="",0,대출현황!$H8),대출현황!$D8,대출현황!$D8*(대출현황!$G8-((YEAR(K$4)-YEAR(대출현황!$F8))*12+MONTH(K$4)-MONTH(대출현황!$F8))+1)/(대출현황!$G8-IF(대출현황!$H8="",0,대출현황!$H8)))))))*대출현황!$E8/12,0)))</f>
        <v/>
      </c>
      <c r="L7" s="18">
        <f>IF(OR(대출현황!$C8="",대출현황!$D8="",대출현황!$E8="",대출현황!$F8="",대출현황!$G8=""),"",IF(OR(((YEAR(L$4)-YEAR(대출현황!$F8))*12+MONTH(L$4)-MONTH(대출현황!$F8))&lt;1,((YEAR(L$4)-YEAR(대출현황!$F8))*12+MONTH(L$4)-MONTH(대출현황!$F8))&gt;대출현황!$G8),0,ROUND((IF(대출현황!$C8="만기일시상환",대출현황!$D8,IF(대출현황!$C8="원금균등상환",대출현황!$D8*(대출현황!$G8-(((YEAR(L$4)-YEAR(대출현황!$F8))*12+MONTH(L$4)-MONTH(대출현황!$F8))-1))/대출현황!$G8,IF(대출현황!$C8="원리금균등상환",IF(대출현황!$E8=0,대출현황!$D8*(대출현황!$G8-(((YEAR(L$4)-YEAR(대출현황!$F8))*12+MONTH(L$4)-MONTH(대출현황!$F8))-1))/대출현황!$G8,대출현황!$D8*POWER(1+대출현황!$E8/12,((YEAR(L$4)-YEAR(대출현황!$F8))*12+MONTH(L$4)-MONTH(대출현황!$F8))-1)-(대출현황!$D8*(대출현황!$E8/12)/(1-POWER(1+대출현황!$E8/12,-대출현황!$G8)))*(POWER(1+대출현황!$E8/12,((YEAR(L$4)-YEAR(대출현황!$F8))*12+MONTH(L$4)-MONTH(대출현황!$F8))-1)-1)/(대출현황!$E8/12)),IF(((YEAR(L$4)-YEAR(대출현황!$F8))*12+MONTH(L$4)-MONTH(대출현황!$F8))&lt;=IF(대출현황!$H8="",0,대출현황!$H8),대출현황!$D8,대출현황!$D8*(대출현황!$G8-((YEAR(L$4)-YEAR(대출현황!$F8))*12+MONTH(L$4)-MONTH(대출현황!$F8))+1)/(대출현황!$G8-IF(대출현황!$H8="",0,대출현황!$H8)))))))*대출현황!$E8/12,0)))</f>
        <v/>
      </c>
      <c r="M7" s="18">
        <f>IF(OR(대출현황!$C8="",대출현황!$D8="",대출현황!$E8="",대출현황!$F8="",대출현황!$G8=""),"",IF(OR(((YEAR(M$4)-YEAR(대출현황!$F8))*12+MONTH(M$4)-MONTH(대출현황!$F8))&lt;1,((YEAR(M$4)-YEAR(대출현황!$F8))*12+MONTH(M$4)-MONTH(대출현황!$F8))&gt;대출현황!$G8),0,ROUND((IF(대출현황!$C8="만기일시상환",대출현황!$D8,IF(대출현황!$C8="원금균등상환",대출현황!$D8*(대출현황!$G8-(((YEAR(M$4)-YEAR(대출현황!$F8))*12+MONTH(M$4)-MONTH(대출현황!$F8))-1))/대출현황!$G8,IF(대출현황!$C8="원리금균등상환",IF(대출현황!$E8=0,대출현황!$D8*(대출현황!$G8-(((YEAR(M$4)-YEAR(대출현황!$F8))*12+MONTH(M$4)-MONTH(대출현황!$F8))-1))/대출현황!$G8,대출현황!$D8*POWER(1+대출현황!$E8/12,((YEAR(M$4)-YEAR(대출현황!$F8))*12+MONTH(M$4)-MONTH(대출현황!$F8))-1)-(대출현황!$D8*(대출현황!$E8/12)/(1-POWER(1+대출현황!$E8/12,-대출현황!$G8)))*(POWER(1+대출현황!$E8/12,((YEAR(M$4)-YEAR(대출현황!$F8))*12+MONTH(M$4)-MONTH(대출현황!$F8))-1)-1)/(대출현황!$E8/12)),IF(((YEAR(M$4)-YEAR(대출현황!$F8))*12+MONTH(M$4)-MONTH(대출현황!$F8))&lt;=IF(대출현황!$H8="",0,대출현황!$H8),대출현황!$D8,대출현황!$D8*(대출현황!$G8-((YEAR(M$4)-YEAR(대출현황!$F8))*12+MONTH(M$4)-MONTH(대출현황!$F8))+1)/(대출현황!$G8-IF(대출현황!$H8="",0,대출현황!$H8)))))))*대출현황!$E8/12,0)))</f>
        <v/>
      </c>
    </row>
    <row r="8">
      <c r="A8" s="23">
        <f>IF(대출현황!$A9="","",대출현황!$A9&amp;" · "&amp;대출현황!$B9)</f>
        <v/>
      </c>
      <c r="B8" s="18">
        <f>IF(OR(대출현황!$C9="",대출현황!$D9="",대출현황!$E9="",대출현황!$F9="",대출현황!$G9=""),"",IF(OR(((YEAR(B$4)-YEAR(대출현황!$F9))*12+MONTH(B$4)-MONTH(대출현황!$F9))&lt;1,((YEAR(B$4)-YEAR(대출현황!$F9))*12+MONTH(B$4)-MONTH(대출현황!$F9))&gt;대출현황!$G9),0,ROUND((IF(대출현황!$C9="만기일시상환",대출현황!$D9,IF(대출현황!$C9="원금균등상환",대출현황!$D9*(대출현황!$G9-(((YEAR(B$4)-YEAR(대출현황!$F9))*12+MONTH(B$4)-MONTH(대출현황!$F9))-1))/대출현황!$G9,IF(대출현황!$C9="원리금균등상환",IF(대출현황!$E9=0,대출현황!$D9*(대출현황!$G9-(((YEAR(B$4)-YEAR(대출현황!$F9))*12+MONTH(B$4)-MONTH(대출현황!$F9))-1))/대출현황!$G9,대출현황!$D9*POWER(1+대출현황!$E9/12,((YEAR(B$4)-YEAR(대출현황!$F9))*12+MONTH(B$4)-MONTH(대출현황!$F9))-1)-(대출현황!$D9*(대출현황!$E9/12)/(1-POWER(1+대출현황!$E9/12,-대출현황!$G9)))*(POWER(1+대출현황!$E9/12,((YEAR(B$4)-YEAR(대출현황!$F9))*12+MONTH(B$4)-MONTH(대출현황!$F9))-1)-1)/(대출현황!$E9/12)),IF(((YEAR(B$4)-YEAR(대출현황!$F9))*12+MONTH(B$4)-MONTH(대출현황!$F9))&lt;=IF(대출현황!$H9="",0,대출현황!$H9),대출현황!$D9,대출현황!$D9*(대출현황!$G9-((YEAR(B$4)-YEAR(대출현황!$F9))*12+MONTH(B$4)-MONTH(대출현황!$F9))+1)/(대출현황!$G9-IF(대출현황!$H9="",0,대출현황!$H9)))))))*대출현황!$E9/12,0)))</f>
        <v/>
      </c>
      <c r="C8" s="18">
        <f>IF(OR(대출현황!$C9="",대출현황!$D9="",대출현황!$E9="",대출현황!$F9="",대출현황!$G9=""),"",IF(OR(((YEAR(C$4)-YEAR(대출현황!$F9))*12+MONTH(C$4)-MONTH(대출현황!$F9))&lt;1,((YEAR(C$4)-YEAR(대출현황!$F9))*12+MONTH(C$4)-MONTH(대출현황!$F9))&gt;대출현황!$G9),0,ROUND((IF(대출현황!$C9="만기일시상환",대출현황!$D9,IF(대출현황!$C9="원금균등상환",대출현황!$D9*(대출현황!$G9-(((YEAR(C$4)-YEAR(대출현황!$F9))*12+MONTH(C$4)-MONTH(대출현황!$F9))-1))/대출현황!$G9,IF(대출현황!$C9="원리금균등상환",IF(대출현황!$E9=0,대출현황!$D9*(대출현황!$G9-(((YEAR(C$4)-YEAR(대출현황!$F9))*12+MONTH(C$4)-MONTH(대출현황!$F9))-1))/대출현황!$G9,대출현황!$D9*POWER(1+대출현황!$E9/12,((YEAR(C$4)-YEAR(대출현황!$F9))*12+MONTH(C$4)-MONTH(대출현황!$F9))-1)-(대출현황!$D9*(대출현황!$E9/12)/(1-POWER(1+대출현황!$E9/12,-대출현황!$G9)))*(POWER(1+대출현황!$E9/12,((YEAR(C$4)-YEAR(대출현황!$F9))*12+MONTH(C$4)-MONTH(대출현황!$F9))-1)-1)/(대출현황!$E9/12)),IF(((YEAR(C$4)-YEAR(대출현황!$F9))*12+MONTH(C$4)-MONTH(대출현황!$F9))&lt;=IF(대출현황!$H9="",0,대출현황!$H9),대출현황!$D9,대출현황!$D9*(대출현황!$G9-((YEAR(C$4)-YEAR(대출현황!$F9))*12+MONTH(C$4)-MONTH(대출현황!$F9))+1)/(대출현황!$G9-IF(대출현황!$H9="",0,대출현황!$H9)))))))*대출현황!$E9/12,0)))</f>
        <v/>
      </c>
      <c r="D8" s="18">
        <f>IF(OR(대출현황!$C9="",대출현황!$D9="",대출현황!$E9="",대출현황!$F9="",대출현황!$G9=""),"",IF(OR(((YEAR(D$4)-YEAR(대출현황!$F9))*12+MONTH(D$4)-MONTH(대출현황!$F9))&lt;1,((YEAR(D$4)-YEAR(대출현황!$F9))*12+MONTH(D$4)-MONTH(대출현황!$F9))&gt;대출현황!$G9),0,ROUND((IF(대출현황!$C9="만기일시상환",대출현황!$D9,IF(대출현황!$C9="원금균등상환",대출현황!$D9*(대출현황!$G9-(((YEAR(D$4)-YEAR(대출현황!$F9))*12+MONTH(D$4)-MONTH(대출현황!$F9))-1))/대출현황!$G9,IF(대출현황!$C9="원리금균등상환",IF(대출현황!$E9=0,대출현황!$D9*(대출현황!$G9-(((YEAR(D$4)-YEAR(대출현황!$F9))*12+MONTH(D$4)-MONTH(대출현황!$F9))-1))/대출현황!$G9,대출현황!$D9*POWER(1+대출현황!$E9/12,((YEAR(D$4)-YEAR(대출현황!$F9))*12+MONTH(D$4)-MONTH(대출현황!$F9))-1)-(대출현황!$D9*(대출현황!$E9/12)/(1-POWER(1+대출현황!$E9/12,-대출현황!$G9)))*(POWER(1+대출현황!$E9/12,((YEAR(D$4)-YEAR(대출현황!$F9))*12+MONTH(D$4)-MONTH(대출현황!$F9))-1)-1)/(대출현황!$E9/12)),IF(((YEAR(D$4)-YEAR(대출현황!$F9))*12+MONTH(D$4)-MONTH(대출현황!$F9))&lt;=IF(대출현황!$H9="",0,대출현황!$H9),대출현황!$D9,대출현황!$D9*(대출현황!$G9-((YEAR(D$4)-YEAR(대출현황!$F9))*12+MONTH(D$4)-MONTH(대출현황!$F9))+1)/(대출현황!$G9-IF(대출현황!$H9="",0,대출현황!$H9)))))))*대출현황!$E9/12,0)))</f>
        <v/>
      </c>
      <c r="E8" s="18">
        <f>IF(OR(대출현황!$C9="",대출현황!$D9="",대출현황!$E9="",대출현황!$F9="",대출현황!$G9=""),"",IF(OR(((YEAR(E$4)-YEAR(대출현황!$F9))*12+MONTH(E$4)-MONTH(대출현황!$F9))&lt;1,((YEAR(E$4)-YEAR(대출현황!$F9))*12+MONTH(E$4)-MONTH(대출현황!$F9))&gt;대출현황!$G9),0,ROUND((IF(대출현황!$C9="만기일시상환",대출현황!$D9,IF(대출현황!$C9="원금균등상환",대출현황!$D9*(대출현황!$G9-(((YEAR(E$4)-YEAR(대출현황!$F9))*12+MONTH(E$4)-MONTH(대출현황!$F9))-1))/대출현황!$G9,IF(대출현황!$C9="원리금균등상환",IF(대출현황!$E9=0,대출현황!$D9*(대출현황!$G9-(((YEAR(E$4)-YEAR(대출현황!$F9))*12+MONTH(E$4)-MONTH(대출현황!$F9))-1))/대출현황!$G9,대출현황!$D9*POWER(1+대출현황!$E9/12,((YEAR(E$4)-YEAR(대출현황!$F9))*12+MONTH(E$4)-MONTH(대출현황!$F9))-1)-(대출현황!$D9*(대출현황!$E9/12)/(1-POWER(1+대출현황!$E9/12,-대출현황!$G9)))*(POWER(1+대출현황!$E9/12,((YEAR(E$4)-YEAR(대출현황!$F9))*12+MONTH(E$4)-MONTH(대출현황!$F9))-1)-1)/(대출현황!$E9/12)),IF(((YEAR(E$4)-YEAR(대출현황!$F9))*12+MONTH(E$4)-MONTH(대출현황!$F9))&lt;=IF(대출현황!$H9="",0,대출현황!$H9),대출현황!$D9,대출현황!$D9*(대출현황!$G9-((YEAR(E$4)-YEAR(대출현황!$F9))*12+MONTH(E$4)-MONTH(대출현황!$F9))+1)/(대출현황!$G9-IF(대출현황!$H9="",0,대출현황!$H9)))))))*대출현황!$E9/12,0)))</f>
        <v/>
      </c>
      <c r="F8" s="18">
        <f>IF(OR(대출현황!$C9="",대출현황!$D9="",대출현황!$E9="",대출현황!$F9="",대출현황!$G9=""),"",IF(OR(((YEAR(F$4)-YEAR(대출현황!$F9))*12+MONTH(F$4)-MONTH(대출현황!$F9))&lt;1,((YEAR(F$4)-YEAR(대출현황!$F9))*12+MONTH(F$4)-MONTH(대출현황!$F9))&gt;대출현황!$G9),0,ROUND((IF(대출현황!$C9="만기일시상환",대출현황!$D9,IF(대출현황!$C9="원금균등상환",대출현황!$D9*(대출현황!$G9-(((YEAR(F$4)-YEAR(대출현황!$F9))*12+MONTH(F$4)-MONTH(대출현황!$F9))-1))/대출현황!$G9,IF(대출현황!$C9="원리금균등상환",IF(대출현황!$E9=0,대출현황!$D9*(대출현황!$G9-(((YEAR(F$4)-YEAR(대출현황!$F9))*12+MONTH(F$4)-MONTH(대출현황!$F9))-1))/대출현황!$G9,대출현황!$D9*POWER(1+대출현황!$E9/12,((YEAR(F$4)-YEAR(대출현황!$F9))*12+MONTH(F$4)-MONTH(대출현황!$F9))-1)-(대출현황!$D9*(대출현황!$E9/12)/(1-POWER(1+대출현황!$E9/12,-대출현황!$G9)))*(POWER(1+대출현황!$E9/12,((YEAR(F$4)-YEAR(대출현황!$F9))*12+MONTH(F$4)-MONTH(대출현황!$F9))-1)-1)/(대출현황!$E9/12)),IF(((YEAR(F$4)-YEAR(대출현황!$F9))*12+MONTH(F$4)-MONTH(대출현황!$F9))&lt;=IF(대출현황!$H9="",0,대출현황!$H9),대출현황!$D9,대출현황!$D9*(대출현황!$G9-((YEAR(F$4)-YEAR(대출현황!$F9))*12+MONTH(F$4)-MONTH(대출현황!$F9))+1)/(대출현황!$G9-IF(대출현황!$H9="",0,대출현황!$H9)))))))*대출현황!$E9/12,0)))</f>
        <v/>
      </c>
      <c r="G8" s="18">
        <f>IF(OR(대출현황!$C9="",대출현황!$D9="",대출현황!$E9="",대출현황!$F9="",대출현황!$G9=""),"",IF(OR(((YEAR(G$4)-YEAR(대출현황!$F9))*12+MONTH(G$4)-MONTH(대출현황!$F9))&lt;1,((YEAR(G$4)-YEAR(대출현황!$F9))*12+MONTH(G$4)-MONTH(대출현황!$F9))&gt;대출현황!$G9),0,ROUND((IF(대출현황!$C9="만기일시상환",대출현황!$D9,IF(대출현황!$C9="원금균등상환",대출현황!$D9*(대출현황!$G9-(((YEAR(G$4)-YEAR(대출현황!$F9))*12+MONTH(G$4)-MONTH(대출현황!$F9))-1))/대출현황!$G9,IF(대출현황!$C9="원리금균등상환",IF(대출현황!$E9=0,대출현황!$D9*(대출현황!$G9-(((YEAR(G$4)-YEAR(대출현황!$F9))*12+MONTH(G$4)-MONTH(대출현황!$F9))-1))/대출현황!$G9,대출현황!$D9*POWER(1+대출현황!$E9/12,((YEAR(G$4)-YEAR(대출현황!$F9))*12+MONTH(G$4)-MONTH(대출현황!$F9))-1)-(대출현황!$D9*(대출현황!$E9/12)/(1-POWER(1+대출현황!$E9/12,-대출현황!$G9)))*(POWER(1+대출현황!$E9/12,((YEAR(G$4)-YEAR(대출현황!$F9))*12+MONTH(G$4)-MONTH(대출현황!$F9))-1)-1)/(대출현황!$E9/12)),IF(((YEAR(G$4)-YEAR(대출현황!$F9))*12+MONTH(G$4)-MONTH(대출현황!$F9))&lt;=IF(대출현황!$H9="",0,대출현황!$H9),대출현황!$D9,대출현황!$D9*(대출현황!$G9-((YEAR(G$4)-YEAR(대출현황!$F9))*12+MONTH(G$4)-MONTH(대출현황!$F9))+1)/(대출현황!$G9-IF(대출현황!$H9="",0,대출현황!$H9)))))))*대출현황!$E9/12,0)))</f>
        <v/>
      </c>
      <c r="H8" s="18">
        <f>IF(OR(대출현황!$C9="",대출현황!$D9="",대출현황!$E9="",대출현황!$F9="",대출현황!$G9=""),"",IF(OR(((YEAR(H$4)-YEAR(대출현황!$F9))*12+MONTH(H$4)-MONTH(대출현황!$F9))&lt;1,((YEAR(H$4)-YEAR(대출현황!$F9))*12+MONTH(H$4)-MONTH(대출현황!$F9))&gt;대출현황!$G9),0,ROUND((IF(대출현황!$C9="만기일시상환",대출현황!$D9,IF(대출현황!$C9="원금균등상환",대출현황!$D9*(대출현황!$G9-(((YEAR(H$4)-YEAR(대출현황!$F9))*12+MONTH(H$4)-MONTH(대출현황!$F9))-1))/대출현황!$G9,IF(대출현황!$C9="원리금균등상환",IF(대출현황!$E9=0,대출현황!$D9*(대출현황!$G9-(((YEAR(H$4)-YEAR(대출현황!$F9))*12+MONTH(H$4)-MONTH(대출현황!$F9))-1))/대출현황!$G9,대출현황!$D9*POWER(1+대출현황!$E9/12,((YEAR(H$4)-YEAR(대출현황!$F9))*12+MONTH(H$4)-MONTH(대출현황!$F9))-1)-(대출현황!$D9*(대출현황!$E9/12)/(1-POWER(1+대출현황!$E9/12,-대출현황!$G9)))*(POWER(1+대출현황!$E9/12,((YEAR(H$4)-YEAR(대출현황!$F9))*12+MONTH(H$4)-MONTH(대출현황!$F9))-1)-1)/(대출현황!$E9/12)),IF(((YEAR(H$4)-YEAR(대출현황!$F9))*12+MONTH(H$4)-MONTH(대출현황!$F9))&lt;=IF(대출현황!$H9="",0,대출현황!$H9),대출현황!$D9,대출현황!$D9*(대출현황!$G9-((YEAR(H$4)-YEAR(대출현황!$F9))*12+MONTH(H$4)-MONTH(대출현황!$F9))+1)/(대출현황!$G9-IF(대출현황!$H9="",0,대출현황!$H9)))))))*대출현황!$E9/12,0)))</f>
        <v/>
      </c>
      <c r="I8" s="18">
        <f>IF(OR(대출현황!$C9="",대출현황!$D9="",대출현황!$E9="",대출현황!$F9="",대출현황!$G9=""),"",IF(OR(((YEAR(I$4)-YEAR(대출현황!$F9))*12+MONTH(I$4)-MONTH(대출현황!$F9))&lt;1,((YEAR(I$4)-YEAR(대출현황!$F9))*12+MONTH(I$4)-MONTH(대출현황!$F9))&gt;대출현황!$G9),0,ROUND((IF(대출현황!$C9="만기일시상환",대출현황!$D9,IF(대출현황!$C9="원금균등상환",대출현황!$D9*(대출현황!$G9-(((YEAR(I$4)-YEAR(대출현황!$F9))*12+MONTH(I$4)-MONTH(대출현황!$F9))-1))/대출현황!$G9,IF(대출현황!$C9="원리금균등상환",IF(대출현황!$E9=0,대출현황!$D9*(대출현황!$G9-(((YEAR(I$4)-YEAR(대출현황!$F9))*12+MONTH(I$4)-MONTH(대출현황!$F9))-1))/대출현황!$G9,대출현황!$D9*POWER(1+대출현황!$E9/12,((YEAR(I$4)-YEAR(대출현황!$F9))*12+MONTH(I$4)-MONTH(대출현황!$F9))-1)-(대출현황!$D9*(대출현황!$E9/12)/(1-POWER(1+대출현황!$E9/12,-대출현황!$G9)))*(POWER(1+대출현황!$E9/12,((YEAR(I$4)-YEAR(대출현황!$F9))*12+MONTH(I$4)-MONTH(대출현황!$F9))-1)-1)/(대출현황!$E9/12)),IF(((YEAR(I$4)-YEAR(대출현황!$F9))*12+MONTH(I$4)-MONTH(대출현황!$F9))&lt;=IF(대출현황!$H9="",0,대출현황!$H9),대출현황!$D9,대출현황!$D9*(대출현황!$G9-((YEAR(I$4)-YEAR(대출현황!$F9))*12+MONTH(I$4)-MONTH(대출현황!$F9))+1)/(대출현황!$G9-IF(대출현황!$H9="",0,대출현황!$H9)))))))*대출현황!$E9/12,0)))</f>
        <v/>
      </c>
      <c r="J8" s="18">
        <f>IF(OR(대출현황!$C9="",대출현황!$D9="",대출현황!$E9="",대출현황!$F9="",대출현황!$G9=""),"",IF(OR(((YEAR(J$4)-YEAR(대출현황!$F9))*12+MONTH(J$4)-MONTH(대출현황!$F9))&lt;1,((YEAR(J$4)-YEAR(대출현황!$F9))*12+MONTH(J$4)-MONTH(대출현황!$F9))&gt;대출현황!$G9),0,ROUND((IF(대출현황!$C9="만기일시상환",대출현황!$D9,IF(대출현황!$C9="원금균등상환",대출현황!$D9*(대출현황!$G9-(((YEAR(J$4)-YEAR(대출현황!$F9))*12+MONTH(J$4)-MONTH(대출현황!$F9))-1))/대출현황!$G9,IF(대출현황!$C9="원리금균등상환",IF(대출현황!$E9=0,대출현황!$D9*(대출현황!$G9-(((YEAR(J$4)-YEAR(대출현황!$F9))*12+MONTH(J$4)-MONTH(대출현황!$F9))-1))/대출현황!$G9,대출현황!$D9*POWER(1+대출현황!$E9/12,((YEAR(J$4)-YEAR(대출현황!$F9))*12+MONTH(J$4)-MONTH(대출현황!$F9))-1)-(대출현황!$D9*(대출현황!$E9/12)/(1-POWER(1+대출현황!$E9/12,-대출현황!$G9)))*(POWER(1+대출현황!$E9/12,((YEAR(J$4)-YEAR(대출현황!$F9))*12+MONTH(J$4)-MONTH(대출현황!$F9))-1)-1)/(대출현황!$E9/12)),IF(((YEAR(J$4)-YEAR(대출현황!$F9))*12+MONTH(J$4)-MONTH(대출현황!$F9))&lt;=IF(대출현황!$H9="",0,대출현황!$H9),대출현황!$D9,대출현황!$D9*(대출현황!$G9-((YEAR(J$4)-YEAR(대출현황!$F9))*12+MONTH(J$4)-MONTH(대출현황!$F9))+1)/(대출현황!$G9-IF(대출현황!$H9="",0,대출현황!$H9)))))))*대출현황!$E9/12,0)))</f>
        <v/>
      </c>
      <c r="K8" s="18">
        <f>IF(OR(대출현황!$C9="",대출현황!$D9="",대출현황!$E9="",대출현황!$F9="",대출현황!$G9=""),"",IF(OR(((YEAR(K$4)-YEAR(대출현황!$F9))*12+MONTH(K$4)-MONTH(대출현황!$F9))&lt;1,((YEAR(K$4)-YEAR(대출현황!$F9))*12+MONTH(K$4)-MONTH(대출현황!$F9))&gt;대출현황!$G9),0,ROUND((IF(대출현황!$C9="만기일시상환",대출현황!$D9,IF(대출현황!$C9="원금균등상환",대출현황!$D9*(대출현황!$G9-(((YEAR(K$4)-YEAR(대출현황!$F9))*12+MONTH(K$4)-MONTH(대출현황!$F9))-1))/대출현황!$G9,IF(대출현황!$C9="원리금균등상환",IF(대출현황!$E9=0,대출현황!$D9*(대출현황!$G9-(((YEAR(K$4)-YEAR(대출현황!$F9))*12+MONTH(K$4)-MONTH(대출현황!$F9))-1))/대출현황!$G9,대출현황!$D9*POWER(1+대출현황!$E9/12,((YEAR(K$4)-YEAR(대출현황!$F9))*12+MONTH(K$4)-MONTH(대출현황!$F9))-1)-(대출현황!$D9*(대출현황!$E9/12)/(1-POWER(1+대출현황!$E9/12,-대출현황!$G9)))*(POWER(1+대출현황!$E9/12,((YEAR(K$4)-YEAR(대출현황!$F9))*12+MONTH(K$4)-MONTH(대출현황!$F9))-1)-1)/(대출현황!$E9/12)),IF(((YEAR(K$4)-YEAR(대출현황!$F9))*12+MONTH(K$4)-MONTH(대출현황!$F9))&lt;=IF(대출현황!$H9="",0,대출현황!$H9),대출현황!$D9,대출현황!$D9*(대출현황!$G9-((YEAR(K$4)-YEAR(대출현황!$F9))*12+MONTH(K$4)-MONTH(대출현황!$F9))+1)/(대출현황!$G9-IF(대출현황!$H9="",0,대출현황!$H9)))))))*대출현황!$E9/12,0)))</f>
        <v/>
      </c>
      <c r="L8" s="18">
        <f>IF(OR(대출현황!$C9="",대출현황!$D9="",대출현황!$E9="",대출현황!$F9="",대출현황!$G9=""),"",IF(OR(((YEAR(L$4)-YEAR(대출현황!$F9))*12+MONTH(L$4)-MONTH(대출현황!$F9))&lt;1,((YEAR(L$4)-YEAR(대출현황!$F9))*12+MONTH(L$4)-MONTH(대출현황!$F9))&gt;대출현황!$G9),0,ROUND((IF(대출현황!$C9="만기일시상환",대출현황!$D9,IF(대출현황!$C9="원금균등상환",대출현황!$D9*(대출현황!$G9-(((YEAR(L$4)-YEAR(대출현황!$F9))*12+MONTH(L$4)-MONTH(대출현황!$F9))-1))/대출현황!$G9,IF(대출현황!$C9="원리금균등상환",IF(대출현황!$E9=0,대출현황!$D9*(대출현황!$G9-(((YEAR(L$4)-YEAR(대출현황!$F9))*12+MONTH(L$4)-MONTH(대출현황!$F9))-1))/대출현황!$G9,대출현황!$D9*POWER(1+대출현황!$E9/12,((YEAR(L$4)-YEAR(대출현황!$F9))*12+MONTH(L$4)-MONTH(대출현황!$F9))-1)-(대출현황!$D9*(대출현황!$E9/12)/(1-POWER(1+대출현황!$E9/12,-대출현황!$G9)))*(POWER(1+대출현황!$E9/12,((YEAR(L$4)-YEAR(대출현황!$F9))*12+MONTH(L$4)-MONTH(대출현황!$F9))-1)-1)/(대출현황!$E9/12)),IF(((YEAR(L$4)-YEAR(대출현황!$F9))*12+MONTH(L$4)-MONTH(대출현황!$F9))&lt;=IF(대출현황!$H9="",0,대출현황!$H9),대출현황!$D9,대출현황!$D9*(대출현황!$G9-((YEAR(L$4)-YEAR(대출현황!$F9))*12+MONTH(L$4)-MONTH(대출현황!$F9))+1)/(대출현황!$G9-IF(대출현황!$H9="",0,대출현황!$H9)))))))*대출현황!$E9/12,0)))</f>
        <v/>
      </c>
      <c r="M8" s="18">
        <f>IF(OR(대출현황!$C9="",대출현황!$D9="",대출현황!$E9="",대출현황!$F9="",대출현황!$G9=""),"",IF(OR(((YEAR(M$4)-YEAR(대출현황!$F9))*12+MONTH(M$4)-MONTH(대출현황!$F9))&lt;1,((YEAR(M$4)-YEAR(대출현황!$F9))*12+MONTH(M$4)-MONTH(대출현황!$F9))&gt;대출현황!$G9),0,ROUND((IF(대출현황!$C9="만기일시상환",대출현황!$D9,IF(대출현황!$C9="원금균등상환",대출현황!$D9*(대출현황!$G9-(((YEAR(M$4)-YEAR(대출현황!$F9))*12+MONTH(M$4)-MONTH(대출현황!$F9))-1))/대출현황!$G9,IF(대출현황!$C9="원리금균등상환",IF(대출현황!$E9=0,대출현황!$D9*(대출현황!$G9-(((YEAR(M$4)-YEAR(대출현황!$F9))*12+MONTH(M$4)-MONTH(대출현황!$F9))-1))/대출현황!$G9,대출현황!$D9*POWER(1+대출현황!$E9/12,((YEAR(M$4)-YEAR(대출현황!$F9))*12+MONTH(M$4)-MONTH(대출현황!$F9))-1)-(대출현황!$D9*(대출현황!$E9/12)/(1-POWER(1+대출현황!$E9/12,-대출현황!$G9)))*(POWER(1+대출현황!$E9/12,((YEAR(M$4)-YEAR(대출현황!$F9))*12+MONTH(M$4)-MONTH(대출현황!$F9))-1)-1)/(대출현황!$E9/12)),IF(((YEAR(M$4)-YEAR(대출현황!$F9))*12+MONTH(M$4)-MONTH(대출현황!$F9))&lt;=IF(대출현황!$H9="",0,대출현황!$H9),대출현황!$D9,대출현황!$D9*(대출현황!$G9-((YEAR(M$4)-YEAR(대출현황!$F9))*12+MONTH(M$4)-MONTH(대출현황!$F9))+1)/(대출현황!$G9-IF(대출현황!$H9="",0,대출현황!$H9)))))))*대출현황!$E9/12,0)))</f>
        <v/>
      </c>
    </row>
    <row r="9">
      <c r="A9" s="23">
        <f>IF(대출현황!$A10="","",대출현황!$A10&amp;" · "&amp;대출현황!$B10)</f>
        <v/>
      </c>
      <c r="B9" s="18">
        <f>IF(OR(대출현황!$C10="",대출현황!$D10="",대출현황!$E10="",대출현황!$F10="",대출현황!$G10=""),"",IF(OR(((YEAR(B$4)-YEAR(대출현황!$F10))*12+MONTH(B$4)-MONTH(대출현황!$F10))&lt;1,((YEAR(B$4)-YEAR(대출현황!$F10))*12+MONTH(B$4)-MONTH(대출현황!$F10))&gt;대출현황!$G10),0,ROUND((IF(대출현황!$C10="만기일시상환",대출현황!$D10,IF(대출현황!$C10="원금균등상환",대출현황!$D10*(대출현황!$G10-(((YEAR(B$4)-YEAR(대출현황!$F10))*12+MONTH(B$4)-MONTH(대출현황!$F10))-1))/대출현황!$G10,IF(대출현황!$C10="원리금균등상환",IF(대출현황!$E10=0,대출현황!$D10*(대출현황!$G10-(((YEAR(B$4)-YEAR(대출현황!$F10))*12+MONTH(B$4)-MONTH(대출현황!$F10))-1))/대출현황!$G10,대출현황!$D10*POWER(1+대출현황!$E10/12,((YEAR(B$4)-YEAR(대출현황!$F10))*12+MONTH(B$4)-MONTH(대출현황!$F10))-1)-(대출현황!$D10*(대출현황!$E10/12)/(1-POWER(1+대출현황!$E10/12,-대출현황!$G10)))*(POWER(1+대출현황!$E10/12,((YEAR(B$4)-YEAR(대출현황!$F10))*12+MONTH(B$4)-MONTH(대출현황!$F10))-1)-1)/(대출현황!$E10/12)),IF(((YEAR(B$4)-YEAR(대출현황!$F10))*12+MONTH(B$4)-MONTH(대출현황!$F10))&lt;=IF(대출현황!$H10="",0,대출현황!$H10),대출현황!$D10,대출현황!$D10*(대출현황!$G10-((YEAR(B$4)-YEAR(대출현황!$F10))*12+MONTH(B$4)-MONTH(대출현황!$F10))+1)/(대출현황!$G10-IF(대출현황!$H10="",0,대출현황!$H10)))))))*대출현황!$E10/12,0)))</f>
        <v/>
      </c>
      <c r="C9" s="18">
        <f>IF(OR(대출현황!$C10="",대출현황!$D10="",대출현황!$E10="",대출현황!$F10="",대출현황!$G10=""),"",IF(OR(((YEAR(C$4)-YEAR(대출현황!$F10))*12+MONTH(C$4)-MONTH(대출현황!$F10))&lt;1,((YEAR(C$4)-YEAR(대출현황!$F10))*12+MONTH(C$4)-MONTH(대출현황!$F10))&gt;대출현황!$G10),0,ROUND((IF(대출현황!$C10="만기일시상환",대출현황!$D10,IF(대출현황!$C10="원금균등상환",대출현황!$D10*(대출현황!$G10-(((YEAR(C$4)-YEAR(대출현황!$F10))*12+MONTH(C$4)-MONTH(대출현황!$F10))-1))/대출현황!$G10,IF(대출현황!$C10="원리금균등상환",IF(대출현황!$E10=0,대출현황!$D10*(대출현황!$G10-(((YEAR(C$4)-YEAR(대출현황!$F10))*12+MONTH(C$4)-MONTH(대출현황!$F10))-1))/대출현황!$G10,대출현황!$D10*POWER(1+대출현황!$E10/12,((YEAR(C$4)-YEAR(대출현황!$F10))*12+MONTH(C$4)-MONTH(대출현황!$F10))-1)-(대출현황!$D10*(대출현황!$E10/12)/(1-POWER(1+대출현황!$E10/12,-대출현황!$G10)))*(POWER(1+대출현황!$E10/12,((YEAR(C$4)-YEAR(대출현황!$F10))*12+MONTH(C$4)-MONTH(대출현황!$F10))-1)-1)/(대출현황!$E10/12)),IF(((YEAR(C$4)-YEAR(대출현황!$F10))*12+MONTH(C$4)-MONTH(대출현황!$F10))&lt;=IF(대출현황!$H10="",0,대출현황!$H10),대출현황!$D10,대출현황!$D10*(대출현황!$G10-((YEAR(C$4)-YEAR(대출현황!$F10))*12+MONTH(C$4)-MONTH(대출현황!$F10))+1)/(대출현황!$G10-IF(대출현황!$H10="",0,대출현황!$H10)))))))*대출현황!$E10/12,0)))</f>
        <v/>
      </c>
      <c r="D9" s="18">
        <f>IF(OR(대출현황!$C10="",대출현황!$D10="",대출현황!$E10="",대출현황!$F10="",대출현황!$G10=""),"",IF(OR(((YEAR(D$4)-YEAR(대출현황!$F10))*12+MONTH(D$4)-MONTH(대출현황!$F10))&lt;1,((YEAR(D$4)-YEAR(대출현황!$F10))*12+MONTH(D$4)-MONTH(대출현황!$F10))&gt;대출현황!$G10),0,ROUND((IF(대출현황!$C10="만기일시상환",대출현황!$D10,IF(대출현황!$C10="원금균등상환",대출현황!$D10*(대출현황!$G10-(((YEAR(D$4)-YEAR(대출현황!$F10))*12+MONTH(D$4)-MONTH(대출현황!$F10))-1))/대출현황!$G10,IF(대출현황!$C10="원리금균등상환",IF(대출현황!$E10=0,대출현황!$D10*(대출현황!$G10-(((YEAR(D$4)-YEAR(대출현황!$F10))*12+MONTH(D$4)-MONTH(대출현황!$F10))-1))/대출현황!$G10,대출현황!$D10*POWER(1+대출현황!$E10/12,((YEAR(D$4)-YEAR(대출현황!$F10))*12+MONTH(D$4)-MONTH(대출현황!$F10))-1)-(대출현황!$D10*(대출현황!$E10/12)/(1-POWER(1+대출현황!$E10/12,-대출현황!$G10)))*(POWER(1+대출현황!$E10/12,((YEAR(D$4)-YEAR(대출현황!$F10))*12+MONTH(D$4)-MONTH(대출현황!$F10))-1)-1)/(대출현황!$E10/12)),IF(((YEAR(D$4)-YEAR(대출현황!$F10))*12+MONTH(D$4)-MONTH(대출현황!$F10))&lt;=IF(대출현황!$H10="",0,대출현황!$H10),대출현황!$D10,대출현황!$D10*(대출현황!$G10-((YEAR(D$4)-YEAR(대출현황!$F10))*12+MONTH(D$4)-MONTH(대출현황!$F10))+1)/(대출현황!$G10-IF(대출현황!$H10="",0,대출현황!$H10)))))))*대출현황!$E10/12,0)))</f>
        <v/>
      </c>
      <c r="E9" s="18">
        <f>IF(OR(대출현황!$C10="",대출현황!$D10="",대출현황!$E10="",대출현황!$F10="",대출현황!$G10=""),"",IF(OR(((YEAR(E$4)-YEAR(대출현황!$F10))*12+MONTH(E$4)-MONTH(대출현황!$F10))&lt;1,((YEAR(E$4)-YEAR(대출현황!$F10))*12+MONTH(E$4)-MONTH(대출현황!$F10))&gt;대출현황!$G10),0,ROUND((IF(대출현황!$C10="만기일시상환",대출현황!$D10,IF(대출현황!$C10="원금균등상환",대출현황!$D10*(대출현황!$G10-(((YEAR(E$4)-YEAR(대출현황!$F10))*12+MONTH(E$4)-MONTH(대출현황!$F10))-1))/대출현황!$G10,IF(대출현황!$C10="원리금균등상환",IF(대출현황!$E10=0,대출현황!$D10*(대출현황!$G10-(((YEAR(E$4)-YEAR(대출현황!$F10))*12+MONTH(E$4)-MONTH(대출현황!$F10))-1))/대출현황!$G10,대출현황!$D10*POWER(1+대출현황!$E10/12,((YEAR(E$4)-YEAR(대출현황!$F10))*12+MONTH(E$4)-MONTH(대출현황!$F10))-1)-(대출현황!$D10*(대출현황!$E10/12)/(1-POWER(1+대출현황!$E10/12,-대출현황!$G10)))*(POWER(1+대출현황!$E10/12,((YEAR(E$4)-YEAR(대출현황!$F10))*12+MONTH(E$4)-MONTH(대출현황!$F10))-1)-1)/(대출현황!$E10/12)),IF(((YEAR(E$4)-YEAR(대출현황!$F10))*12+MONTH(E$4)-MONTH(대출현황!$F10))&lt;=IF(대출현황!$H10="",0,대출현황!$H10),대출현황!$D10,대출현황!$D10*(대출현황!$G10-((YEAR(E$4)-YEAR(대출현황!$F10))*12+MONTH(E$4)-MONTH(대출현황!$F10))+1)/(대출현황!$G10-IF(대출현황!$H10="",0,대출현황!$H10)))))))*대출현황!$E10/12,0)))</f>
        <v/>
      </c>
      <c r="F9" s="18">
        <f>IF(OR(대출현황!$C10="",대출현황!$D10="",대출현황!$E10="",대출현황!$F10="",대출현황!$G10=""),"",IF(OR(((YEAR(F$4)-YEAR(대출현황!$F10))*12+MONTH(F$4)-MONTH(대출현황!$F10))&lt;1,((YEAR(F$4)-YEAR(대출현황!$F10))*12+MONTH(F$4)-MONTH(대출현황!$F10))&gt;대출현황!$G10),0,ROUND((IF(대출현황!$C10="만기일시상환",대출현황!$D10,IF(대출현황!$C10="원금균등상환",대출현황!$D10*(대출현황!$G10-(((YEAR(F$4)-YEAR(대출현황!$F10))*12+MONTH(F$4)-MONTH(대출현황!$F10))-1))/대출현황!$G10,IF(대출현황!$C10="원리금균등상환",IF(대출현황!$E10=0,대출현황!$D10*(대출현황!$G10-(((YEAR(F$4)-YEAR(대출현황!$F10))*12+MONTH(F$4)-MONTH(대출현황!$F10))-1))/대출현황!$G10,대출현황!$D10*POWER(1+대출현황!$E10/12,((YEAR(F$4)-YEAR(대출현황!$F10))*12+MONTH(F$4)-MONTH(대출현황!$F10))-1)-(대출현황!$D10*(대출현황!$E10/12)/(1-POWER(1+대출현황!$E10/12,-대출현황!$G10)))*(POWER(1+대출현황!$E10/12,((YEAR(F$4)-YEAR(대출현황!$F10))*12+MONTH(F$4)-MONTH(대출현황!$F10))-1)-1)/(대출현황!$E10/12)),IF(((YEAR(F$4)-YEAR(대출현황!$F10))*12+MONTH(F$4)-MONTH(대출현황!$F10))&lt;=IF(대출현황!$H10="",0,대출현황!$H10),대출현황!$D10,대출현황!$D10*(대출현황!$G10-((YEAR(F$4)-YEAR(대출현황!$F10))*12+MONTH(F$4)-MONTH(대출현황!$F10))+1)/(대출현황!$G10-IF(대출현황!$H10="",0,대출현황!$H10)))))))*대출현황!$E10/12,0)))</f>
        <v/>
      </c>
      <c r="G9" s="18">
        <f>IF(OR(대출현황!$C10="",대출현황!$D10="",대출현황!$E10="",대출현황!$F10="",대출현황!$G10=""),"",IF(OR(((YEAR(G$4)-YEAR(대출현황!$F10))*12+MONTH(G$4)-MONTH(대출현황!$F10))&lt;1,((YEAR(G$4)-YEAR(대출현황!$F10))*12+MONTH(G$4)-MONTH(대출현황!$F10))&gt;대출현황!$G10),0,ROUND((IF(대출현황!$C10="만기일시상환",대출현황!$D10,IF(대출현황!$C10="원금균등상환",대출현황!$D10*(대출현황!$G10-(((YEAR(G$4)-YEAR(대출현황!$F10))*12+MONTH(G$4)-MONTH(대출현황!$F10))-1))/대출현황!$G10,IF(대출현황!$C10="원리금균등상환",IF(대출현황!$E10=0,대출현황!$D10*(대출현황!$G10-(((YEAR(G$4)-YEAR(대출현황!$F10))*12+MONTH(G$4)-MONTH(대출현황!$F10))-1))/대출현황!$G10,대출현황!$D10*POWER(1+대출현황!$E10/12,((YEAR(G$4)-YEAR(대출현황!$F10))*12+MONTH(G$4)-MONTH(대출현황!$F10))-1)-(대출현황!$D10*(대출현황!$E10/12)/(1-POWER(1+대출현황!$E10/12,-대출현황!$G10)))*(POWER(1+대출현황!$E10/12,((YEAR(G$4)-YEAR(대출현황!$F10))*12+MONTH(G$4)-MONTH(대출현황!$F10))-1)-1)/(대출현황!$E10/12)),IF(((YEAR(G$4)-YEAR(대출현황!$F10))*12+MONTH(G$4)-MONTH(대출현황!$F10))&lt;=IF(대출현황!$H10="",0,대출현황!$H10),대출현황!$D10,대출현황!$D10*(대출현황!$G10-((YEAR(G$4)-YEAR(대출현황!$F10))*12+MONTH(G$4)-MONTH(대출현황!$F10))+1)/(대출현황!$G10-IF(대출현황!$H10="",0,대출현황!$H10)))))))*대출현황!$E10/12,0)))</f>
        <v/>
      </c>
      <c r="H9" s="18">
        <f>IF(OR(대출현황!$C10="",대출현황!$D10="",대출현황!$E10="",대출현황!$F10="",대출현황!$G10=""),"",IF(OR(((YEAR(H$4)-YEAR(대출현황!$F10))*12+MONTH(H$4)-MONTH(대출현황!$F10))&lt;1,((YEAR(H$4)-YEAR(대출현황!$F10))*12+MONTH(H$4)-MONTH(대출현황!$F10))&gt;대출현황!$G10),0,ROUND((IF(대출현황!$C10="만기일시상환",대출현황!$D10,IF(대출현황!$C10="원금균등상환",대출현황!$D10*(대출현황!$G10-(((YEAR(H$4)-YEAR(대출현황!$F10))*12+MONTH(H$4)-MONTH(대출현황!$F10))-1))/대출현황!$G10,IF(대출현황!$C10="원리금균등상환",IF(대출현황!$E10=0,대출현황!$D10*(대출현황!$G10-(((YEAR(H$4)-YEAR(대출현황!$F10))*12+MONTH(H$4)-MONTH(대출현황!$F10))-1))/대출현황!$G10,대출현황!$D10*POWER(1+대출현황!$E10/12,((YEAR(H$4)-YEAR(대출현황!$F10))*12+MONTH(H$4)-MONTH(대출현황!$F10))-1)-(대출현황!$D10*(대출현황!$E10/12)/(1-POWER(1+대출현황!$E10/12,-대출현황!$G10)))*(POWER(1+대출현황!$E10/12,((YEAR(H$4)-YEAR(대출현황!$F10))*12+MONTH(H$4)-MONTH(대출현황!$F10))-1)-1)/(대출현황!$E10/12)),IF(((YEAR(H$4)-YEAR(대출현황!$F10))*12+MONTH(H$4)-MONTH(대출현황!$F10))&lt;=IF(대출현황!$H10="",0,대출현황!$H10),대출현황!$D10,대출현황!$D10*(대출현황!$G10-((YEAR(H$4)-YEAR(대출현황!$F10))*12+MONTH(H$4)-MONTH(대출현황!$F10))+1)/(대출현황!$G10-IF(대출현황!$H10="",0,대출현황!$H10)))))))*대출현황!$E10/12,0)))</f>
        <v/>
      </c>
      <c r="I9" s="18">
        <f>IF(OR(대출현황!$C10="",대출현황!$D10="",대출현황!$E10="",대출현황!$F10="",대출현황!$G10=""),"",IF(OR(((YEAR(I$4)-YEAR(대출현황!$F10))*12+MONTH(I$4)-MONTH(대출현황!$F10))&lt;1,((YEAR(I$4)-YEAR(대출현황!$F10))*12+MONTH(I$4)-MONTH(대출현황!$F10))&gt;대출현황!$G10),0,ROUND((IF(대출현황!$C10="만기일시상환",대출현황!$D10,IF(대출현황!$C10="원금균등상환",대출현황!$D10*(대출현황!$G10-(((YEAR(I$4)-YEAR(대출현황!$F10))*12+MONTH(I$4)-MONTH(대출현황!$F10))-1))/대출현황!$G10,IF(대출현황!$C10="원리금균등상환",IF(대출현황!$E10=0,대출현황!$D10*(대출현황!$G10-(((YEAR(I$4)-YEAR(대출현황!$F10))*12+MONTH(I$4)-MONTH(대출현황!$F10))-1))/대출현황!$G10,대출현황!$D10*POWER(1+대출현황!$E10/12,((YEAR(I$4)-YEAR(대출현황!$F10))*12+MONTH(I$4)-MONTH(대출현황!$F10))-1)-(대출현황!$D10*(대출현황!$E10/12)/(1-POWER(1+대출현황!$E10/12,-대출현황!$G10)))*(POWER(1+대출현황!$E10/12,((YEAR(I$4)-YEAR(대출현황!$F10))*12+MONTH(I$4)-MONTH(대출현황!$F10))-1)-1)/(대출현황!$E10/12)),IF(((YEAR(I$4)-YEAR(대출현황!$F10))*12+MONTH(I$4)-MONTH(대출현황!$F10))&lt;=IF(대출현황!$H10="",0,대출현황!$H10),대출현황!$D10,대출현황!$D10*(대출현황!$G10-((YEAR(I$4)-YEAR(대출현황!$F10))*12+MONTH(I$4)-MONTH(대출현황!$F10))+1)/(대출현황!$G10-IF(대출현황!$H10="",0,대출현황!$H10)))))))*대출현황!$E10/12,0)))</f>
        <v/>
      </c>
      <c r="J9" s="18">
        <f>IF(OR(대출현황!$C10="",대출현황!$D10="",대출현황!$E10="",대출현황!$F10="",대출현황!$G10=""),"",IF(OR(((YEAR(J$4)-YEAR(대출현황!$F10))*12+MONTH(J$4)-MONTH(대출현황!$F10))&lt;1,((YEAR(J$4)-YEAR(대출현황!$F10))*12+MONTH(J$4)-MONTH(대출현황!$F10))&gt;대출현황!$G10),0,ROUND((IF(대출현황!$C10="만기일시상환",대출현황!$D10,IF(대출현황!$C10="원금균등상환",대출현황!$D10*(대출현황!$G10-(((YEAR(J$4)-YEAR(대출현황!$F10))*12+MONTH(J$4)-MONTH(대출현황!$F10))-1))/대출현황!$G10,IF(대출현황!$C10="원리금균등상환",IF(대출현황!$E10=0,대출현황!$D10*(대출현황!$G10-(((YEAR(J$4)-YEAR(대출현황!$F10))*12+MONTH(J$4)-MONTH(대출현황!$F10))-1))/대출현황!$G10,대출현황!$D10*POWER(1+대출현황!$E10/12,((YEAR(J$4)-YEAR(대출현황!$F10))*12+MONTH(J$4)-MONTH(대출현황!$F10))-1)-(대출현황!$D10*(대출현황!$E10/12)/(1-POWER(1+대출현황!$E10/12,-대출현황!$G10)))*(POWER(1+대출현황!$E10/12,((YEAR(J$4)-YEAR(대출현황!$F10))*12+MONTH(J$4)-MONTH(대출현황!$F10))-1)-1)/(대출현황!$E10/12)),IF(((YEAR(J$4)-YEAR(대출현황!$F10))*12+MONTH(J$4)-MONTH(대출현황!$F10))&lt;=IF(대출현황!$H10="",0,대출현황!$H10),대출현황!$D10,대출현황!$D10*(대출현황!$G10-((YEAR(J$4)-YEAR(대출현황!$F10))*12+MONTH(J$4)-MONTH(대출현황!$F10))+1)/(대출현황!$G10-IF(대출현황!$H10="",0,대출현황!$H10)))))))*대출현황!$E10/12,0)))</f>
        <v/>
      </c>
      <c r="K9" s="18">
        <f>IF(OR(대출현황!$C10="",대출현황!$D10="",대출현황!$E10="",대출현황!$F10="",대출현황!$G10=""),"",IF(OR(((YEAR(K$4)-YEAR(대출현황!$F10))*12+MONTH(K$4)-MONTH(대출현황!$F10))&lt;1,((YEAR(K$4)-YEAR(대출현황!$F10))*12+MONTH(K$4)-MONTH(대출현황!$F10))&gt;대출현황!$G10),0,ROUND((IF(대출현황!$C10="만기일시상환",대출현황!$D10,IF(대출현황!$C10="원금균등상환",대출현황!$D10*(대출현황!$G10-(((YEAR(K$4)-YEAR(대출현황!$F10))*12+MONTH(K$4)-MONTH(대출현황!$F10))-1))/대출현황!$G10,IF(대출현황!$C10="원리금균등상환",IF(대출현황!$E10=0,대출현황!$D10*(대출현황!$G10-(((YEAR(K$4)-YEAR(대출현황!$F10))*12+MONTH(K$4)-MONTH(대출현황!$F10))-1))/대출현황!$G10,대출현황!$D10*POWER(1+대출현황!$E10/12,((YEAR(K$4)-YEAR(대출현황!$F10))*12+MONTH(K$4)-MONTH(대출현황!$F10))-1)-(대출현황!$D10*(대출현황!$E10/12)/(1-POWER(1+대출현황!$E10/12,-대출현황!$G10)))*(POWER(1+대출현황!$E10/12,((YEAR(K$4)-YEAR(대출현황!$F10))*12+MONTH(K$4)-MONTH(대출현황!$F10))-1)-1)/(대출현황!$E10/12)),IF(((YEAR(K$4)-YEAR(대출현황!$F10))*12+MONTH(K$4)-MONTH(대출현황!$F10))&lt;=IF(대출현황!$H10="",0,대출현황!$H10),대출현황!$D10,대출현황!$D10*(대출현황!$G10-((YEAR(K$4)-YEAR(대출현황!$F10))*12+MONTH(K$4)-MONTH(대출현황!$F10))+1)/(대출현황!$G10-IF(대출현황!$H10="",0,대출현황!$H10)))))))*대출현황!$E10/12,0)))</f>
        <v/>
      </c>
      <c r="L9" s="18">
        <f>IF(OR(대출현황!$C10="",대출현황!$D10="",대출현황!$E10="",대출현황!$F10="",대출현황!$G10=""),"",IF(OR(((YEAR(L$4)-YEAR(대출현황!$F10))*12+MONTH(L$4)-MONTH(대출현황!$F10))&lt;1,((YEAR(L$4)-YEAR(대출현황!$F10))*12+MONTH(L$4)-MONTH(대출현황!$F10))&gt;대출현황!$G10),0,ROUND((IF(대출현황!$C10="만기일시상환",대출현황!$D10,IF(대출현황!$C10="원금균등상환",대출현황!$D10*(대출현황!$G10-(((YEAR(L$4)-YEAR(대출현황!$F10))*12+MONTH(L$4)-MONTH(대출현황!$F10))-1))/대출현황!$G10,IF(대출현황!$C10="원리금균등상환",IF(대출현황!$E10=0,대출현황!$D10*(대출현황!$G10-(((YEAR(L$4)-YEAR(대출현황!$F10))*12+MONTH(L$4)-MONTH(대출현황!$F10))-1))/대출현황!$G10,대출현황!$D10*POWER(1+대출현황!$E10/12,((YEAR(L$4)-YEAR(대출현황!$F10))*12+MONTH(L$4)-MONTH(대출현황!$F10))-1)-(대출현황!$D10*(대출현황!$E10/12)/(1-POWER(1+대출현황!$E10/12,-대출현황!$G10)))*(POWER(1+대출현황!$E10/12,((YEAR(L$4)-YEAR(대출현황!$F10))*12+MONTH(L$4)-MONTH(대출현황!$F10))-1)-1)/(대출현황!$E10/12)),IF(((YEAR(L$4)-YEAR(대출현황!$F10))*12+MONTH(L$4)-MONTH(대출현황!$F10))&lt;=IF(대출현황!$H10="",0,대출현황!$H10),대출현황!$D10,대출현황!$D10*(대출현황!$G10-((YEAR(L$4)-YEAR(대출현황!$F10))*12+MONTH(L$4)-MONTH(대출현황!$F10))+1)/(대출현황!$G10-IF(대출현황!$H10="",0,대출현황!$H10)))))))*대출현황!$E10/12,0)))</f>
        <v/>
      </c>
      <c r="M9" s="18">
        <f>IF(OR(대출현황!$C10="",대출현황!$D10="",대출현황!$E10="",대출현황!$F10="",대출현황!$G10=""),"",IF(OR(((YEAR(M$4)-YEAR(대출현황!$F10))*12+MONTH(M$4)-MONTH(대출현황!$F10))&lt;1,((YEAR(M$4)-YEAR(대출현황!$F10))*12+MONTH(M$4)-MONTH(대출현황!$F10))&gt;대출현황!$G10),0,ROUND((IF(대출현황!$C10="만기일시상환",대출현황!$D10,IF(대출현황!$C10="원금균등상환",대출현황!$D10*(대출현황!$G10-(((YEAR(M$4)-YEAR(대출현황!$F10))*12+MONTH(M$4)-MONTH(대출현황!$F10))-1))/대출현황!$G10,IF(대출현황!$C10="원리금균등상환",IF(대출현황!$E10=0,대출현황!$D10*(대출현황!$G10-(((YEAR(M$4)-YEAR(대출현황!$F10))*12+MONTH(M$4)-MONTH(대출현황!$F10))-1))/대출현황!$G10,대출현황!$D10*POWER(1+대출현황!$E10/12,((YEAR(M$4)-YEAR(대출현황!$F10))*12+MONTH(M$4)-MONTH(대출현황!$F10))-1)-(대출현황!$D10*(대출현황!$E10/12)/(1-POWER(1+대출현황!$E10/12,-대출현황!$G10)))*(POWER(1+대출현황!$E10/12,((YEAR(M$4)-YEAR(대출현황!$F10))*12+MONTH(M$4)-MONTH(대출현황!$F10))-1)-1)/(대출현황!$E10/12)),IF(((YEAR(M$4)-YEAR(대출현황!$F10))*12+MONTH(M$4)-MONTH(대출현황!$F10))&lt;=IF(대출현황!$H10="",0,대출현황!$H10),대출현황!$D10,대출현황!$D10*(대출현황!$G10-((YEAR(M$4)-YEAR(대출현황!$F10))*12+MONTH(M$4)-MONTH(대출현황!$F10))+1)/(대출현황!$G10-IF(대출현황!$H10="",0,대출현황!$H10)))))))*대출현황!$E10/12,0)))</f>
        <v/>
      </c>
    </row>
    <row r="10">
      <c r="A10" s="23">
        <f>IF(대출현황!$A11="","",대출현황!$A11&amp;" · "&amp;대출현황!$B11)</f>
        <v/>
      </c>
      <c r="B10" s="18">
        <f>IF(OR(대출현황!$C11="",대출현황!$D11="",대출현황!$E11="",대출현황!$F11="",대출현황!$G11=""),"",IF(OR(((YEAR(B$4)-YEAR(대출현황!$F11))*12+MONTH(B$4)-MONTH(대출현황!$F11))&lt;1,((YEAR(B$4)-YEAR(대출현황!$F11))*12+MONTH(B$4)-MONTH(대출현황!$F11))&gt;대출현황!$G11),0,ROUND((IF(대출현황!$C11="만기일시상환",대출현황!$D11,IF(대출현황!$C11="원금균등상환",대출현황!$D11*(대출현황!$G11-(((YEAR(B$4)-YEAR(대출현황!$F11))*12+MONTH(B$4)-MONTH(대출현황!$F11))-1))/대출현황!$G11,IF(대출현황!$C11="원리금균등상환",IF(대출현황!$E11=0,대출현황!$D11*(대출현황!$G11-(((YEAR(B$4)-YEAR(대출현황!$F11))*12+MONTH(B$4)-MONTH(대출현황!$F11))-1))/대출현황!$G11,대출현황!$D11*POWER(1+대출현황!$E11/12,((YEAR(B$4)-YEAR(대출현황!$F11))*12+MONTH(B$4)-MONTH(대출현황!$F11))-1)-(대출현황!$D11*(대출현황!$E11/12)/(1-POWER(1+대출현황!$E11/12,-대출현황!$G11)))*(POWER(1+대출현황!$E11/12,((YEAR(B$4)-YEAR(대출현황!$F11))*12+MONTH(B$4)-MONTH(대출현황!$F11))-1)-1)/(대출현황!$E11/12)),IF(((YEAR(B$4)-YEAR(대출현황!$F11))*12+MONTH(B$4)-MONTH(대출현황!$F11))&lt;=IF(대출현황!$H11="",0,대출현황!$H11),대출현황!$D11,대출현황!$D11*(대출현황!$G11-((YEAR(B$4)-YEAR(대출현황!$F11))*12+MONTH(B$4)-MONTH(대출현황!$F11))+1)/(대출현황!$G11-IF(대출현황!$H11="",0,대출현황!$H11)))))))*대출현황!$E11/12,0)))</f>
        <v/>
      </c>
      <c r="C10" s="18">
        <f>IF(OR(대출현황!$C11="",대출현황!$D11="",대출현황!$E11="",대출현황!$F11="",대출현황!$G11=""),"",IF(OR(((YEAR(C$4)-YEAR(대출현황!$F11))*12+MONTH(C$4)-MONTH(대출현황!$F11))&lt;1,((YEAR(C$4)-YEAR(대출현황!$F11))*12+MONTH(C$4)-MONTH(대출현황!$F11))&gt;대출현황!$G11),0,ROUND((IF(대출현황!$C11="만기일시상환",대출현황!$D11,IF(대출현황!$C11="원금균등상환",대출현황!$D11*(대출현황!$G11-(((YEAR(C$4)-YEAR(대출현황!$F11))*12+MONTH(C$4)-MONTH(대출현황!$F11))-1))/대출현황!$G11,IF(대출현황!$C11="원리금균등상환",IF(대출현황!$E11=0,대출현황!$D11*(대출현황!$G11-(((YEAR(C$4)-YEAR(대출현황!$F11))*12+MONTH(C$4)-MONTH(대출현황!$F11))-1))/대출현황!$G11,대출현황!$D11*POWER(1+대출현황!$E11/12,((YEAR(C$4)-YEAR(대출현황!$F11))*12+MONTH(C$4)-MONTH(대출현황!$F11))-1)-(대출현황!$D11*(대출현황!$E11/12)/(1-POWER(1+대출현황!$E11/12,-대출현황!$G11)))*(POWER(1+대출현황!$E11/12,((YEAR(C$4)-YEAR(대출현황!$F11))*12+MONTH(C$4)-MONTH(대출현황!$F11))-1)-1)/(대출현황!$E11/12)),IF(((YEAR(C$4)-YEAR(대출현황!$F11))*12+MONTH(C$4)-MONTH(대출현황!$F11))&lt;=IF(대출현황!$H11="",0,대출현황!$H11),대출현황!$D11,대출현황!$D11*(대출현황!$G11-((YEAR(C$4)-YEAR(대출현황!$F11))*12+MONTH(C$4)-MONTH(대출현황!$F11))+1)/(대출현황!$G11-IF(대출현황!$H11="",0,대출현황!$H11)))))))*대출현황!$E11/12,0)))</f>
        <v/>
      </c>
      <c r="D10" s="18">
        <f>IF(OR(대출현황!$C11="",대출현황!$D11="",대출현황!$E11="",대출현황!$F11="",대출현황!$G11=""),"",IF(OR(((YEAR(D$4)-YEAR(대출현황!$F11))*12+MONTH(D$4)-MONTH(대출현황!$F11))&lt;1,((YEAR(D$4)-YEAR(대출현황!$F11))*12+MONTH(D$4)-MONTH(대출현황!$F11))&gt;대출현황!$G11),0,ROUND((IF(대출현황!$C11="만기일시상환",대출현황!$D11,IF(대출현황!$C11="원금균등상환",대출현황!$D11*(대출현황!$G11-(((YEAR(D$4)-YEAR(대출현황!$F11))*12+MONTH(D$4)-MONTH(대출현황!$F11))-1))/대출현황!$G11,IF(대출현황!$C11="원리금균등상환",IF(대출현황!$E11=0,대출현황!$D11*(대출현황!$G11-(((YEAR(D$4)-YEAR(대출현황!$F11))*12+MONTH(D$4)-MONTH(대출현황!$F11))-1))/대출현황!$G11,대출현황!$D11*POWER(1+대출현황!$E11/12,((YEAR(D$4)-YEAR(대출현황!$F11))*12+MONTH(D$4)-MONTH(대출현황!$F11))-1)-(대출현황!$D11*(대출현황!$E11/12)/(1-POWER(1+대출현황!$E11/12,-대출현황!$G11)))*(POWER(1+대출현황!$E11/12,((YEAR(D$4)-YEAR(대출현황!$F11))*12+MONTH(D$4)-MONTH(대출현황!$F11))-1)-1)/(대출현황!$E11/12)),IF(((YEAR(D$4)-YEAR(대출현황!$F11))*12+MONTH(D$4)-MONTH(대출현황!$F11))&lt;=IF(대출현황!$H11="",0,대출현황!$H11),대출현황!$D11,대출현황!$D11*(대출현황!$G11-((YEAR(D$4)-YEAR(대출현황!$F11))*12+MONTH(D$4)-MONTH(대출현황!$F11))+1)/(대출현황!$G11-IF(대출현황!$H11="",0,대출현황!$H11)))))))*대출현황!$E11/12,0)))</f>
        <v/>
      </c>
      <c r="E10" s="18">
        <f>IF(OR(대출현황!$C11="",대출현황!$D11="",대출현황!$E11="",대출현황!$F11="",대출현황!$G11=""),"",IF(OR(((YEAR(E$4)-YEAR(대출현황!$F11))*12+MONTH(E$4)-MONTH(대출현황!$F11))&lt;1,((YEAR(E$4)-YEAR(대출현황!$F11))*12+MONTH(E$4)-MONTH(대출현황!$F11))&gt;대출현황!$G11),0,ROUND((IF(대출현황!$C11="만기일시상환",대출현황!$D11,IF(대출현황!$C11="원금균등상환",대출현황!$D11*(대출현황!$G11-(((YEAR(E$4)-YEAR(대출현황!$F11))*12+MONTH(E$4)-MONTH(대출현황!$F11))-1))/대출현황!$G11,IF(대출현황!$C11="원리금균등상환",IF(대출현황!$E11=0,대출현황!$D11*(대출현황!$G11-(((YEAR(E$4)-YEAR(대출현황!$F11))*12+MONTH(E$4)-MONTH(대출현황!$F11))-1))/대출현황!$G11,대출현황!$D11*POWER(1+대출현황!$E11/12,((YEAR(E$4)-YEAR(대출현황!$F11))*12+MONTH(E$4)-MONTH(대출현황!$F11))-1)-(대출현황!$D11*(대출현황!$E11/12)/(1-POWER(1+대출현황!$E11/12,-대출현황!$G11)))*(POWER(1+대출현황!$E11/12,((YEAR(E$4)-YEAR(대출현황!$F11))*12+MONTH(E$4)-MONTH(대출현황!$F11))-1)-1)/(대출현황!$E11/12)),IF(((YEAR(E$4)-YEAR(대출현황!$F11))*12+MONTH(E$4)-MONTH(대출현황!$F11))&lt;=IF(대출현황!$H11="",0,대출현황!$H11),대출현황!$D11,대출현황!$D11*(대출현황!$G11-((YEAR(E$4)-YEAR(대출현황!$F11))*12+MONTH(E$4)-MONTH(대출현황!$F11))+1)/(대출현황!$G11-IF(대출현황!$H11="",0,대출현황!$H11)))))))*대출현황!$E11/12,0)))</f>
        <v/>
      </c>
      <c r="F10" s="18">
        <f>IF(OR(대출현황!$C11="",대출현황!$D11="",대출현황!$E11="",대출현황!$F11="",대출현황!$G11=""),"",IF(OR(((YEAR(F$4)-YEAR(대출현황!$F11))*12+MONTH(F$4)-MONTH(대출현황!$F11))&lt;1,((YEAR(F$4)-YEAR(대출현황!$F11))*12+MONTH(F$4)-MONTH(대출현황!$F11))&gt;대출현황!$G11),0,ROUND((IF(대출현황!$C11="만기일시상환",대출현황!$D11,IF(대출현황!$C11="원금균등상환",대출현황!$D11*(대출현황!$G11-(((YEAR(F$4)-YEAR(대출현황!$F11))*12+MONTH(F$4)-MONTH(대출현황!$F11))-1))/대출현황!$G11,IF(대출현황!$C11="원리금균등상환",IF(대출현황!$E11=0,대출현황!$D11*(대출현황!$G11-(((YEAR(F$4)-YEAR(대출현황!$F11))*12+MONTH(F$4)-MONTH(대출현황!$F11))-1))/대출현황!$G11,대출현황!$D11*POWER(1+대출현황!$E11/12,((YEAR(F$4)-YEAR(대출현황!$F11))*12+MONTH(F$4)-MONTH(대출현황!$F11))-1)-(대출현황!$D11*(대출현황!$E11/12)/(1-POWER(1+대출현황!$E11/12,-대출현황!$G11)))*(POWER(1+대출현황!$E11/12,((YEAR(F$4)-YEAR(대출현황!$F11))*12+MONTH(F$4)-MONTH(대출현황!$F11))-1)-1)/(대출현황!$E11/12)),IF(((YEAR(F$4)-YEAR(대출현황!$F11))*12+MONTH(F$4)-MONTH(대출현황!$F11))&lt;=IF(대출현황!$H11="",0,대출현황!$H11),대출현황!$D11,대출현황!$D11*(대출현황!$G11-((YEAR(F$4)-YEAR(대출현황!$F11))*12+MONTH(F$4)-MONTH(대출현황!$F11))+1)/(대출현황!$G11-IF(대출현황!$H11="",0,대출현황!$H11)))))))*대출현황!$E11/12,0)))</f>
        <v/>
      </c>
      <c r="G10" s="18">
        <f>IF(OR(대출현황!$C11="",대출현황!$D11="",대출현황!$E11="",대출현황!$F11="",대출현황!$G11=""),"",IF(OR(((YEAR(G$4)-YEAR(대출현황!$F11))*12+MONTH(G$4)-MONTH(대출현황!$F11))&lt;1,((YEAR(G$4)-YEAR(대출현황!$F11))*12+MONTH(G$4)-MONTH(대출현황!$F11))&gt;대출현황!$G11),0,ROUND((IF(대출현황!$C11="만기일시상환",대출현황!$D11,IF(대출현황!$C11="원금균등상환",대출현황!$D11*(대출현황!$G11-(((YEAR(G$4)-YEAR(대출현황!$F11))*12+MONTH(G$4)-MONTH(대출현황!$F11))-1))/대출현황!$G11,IF(대출현황!$C11="원리금균등상환",IF(대출현황!$E11=0,대출현황!$D11*(대출현황!$G11-(((YEAR(G$4)-YEAR(대출현황!$F11))*12+MONTH(G$4)-MONTH(대출현황!$F11))-1))/대출현황!$G11,대출현황!$D11*POWER(1+대출현황!$E11/12,((YEAR(G$4)-YEAR(대출현황!$F11))*12+MONTH(G$4)-MONTH(대출현황!$F11))-1)-(대출현황!$D11*(대출현황!$E11/12)/(1-POWER(1+대출현황!$E11/12,-대출현황!$G11)))*(POWER(1+대출현황!$E11/12,((YEAR(G$4)-YEAR(대출현황!$F11))*12+MONTH(G$4)-MONTH(대출현황!$F11))-1)-1)/(대출현황!$E11/12)),IF(((YEAR(G$4)-YEAR(대출현황!$F11))*12+MONTH(G$4)-MONTH(대출현황!$F11))&lt;=IF(대출현황!$H11="",0,대출현황!$H11),대출현황!$D11,대출현황!$D11*(대출현황!$G11-((YEAR(G$4)-YEAR(대출현황!$F11))*12+MONTH(G$4)-MONTH(대출현황!$F11))+1)/(대출현황!$G11-IF(대출현황!$H11="",0,대출현황!$H11)))))))*대출현황!$E11/12,0)))</f>
        <v/>
      </c>
      <c r="H10" s="18">
        <f>IF(OR(대출현황!$C11="",대출현황!$D11="",대출현황!$E11="",대출현황!$F11="",대출현황!$G11=""),"",IF(OR(((YEAR(H$4)-YEAR(대출현황!$F11))*12+MONTH(H$4)-MONTH(대출현황!$F11))&lt;1,((YEAR(H$4)-YEAR(대출현황!$F11))*12+MONTH(H$4)-MONTH(대출현황!$F11))&gt;대출현황!$G11),0,ROUND((IF(대출현황!$C11="만기일시상환",대출현황!$D11,IF(대출현황!$C11="원금균등상환",대출현황!$D11*(대출현황!$G11-(((YEAR(H$4)-YEAR(대출현황!$F11))*12+MONTH(H$4)-MONTH(대출현황!$F11))-1))/대출현황!$G11,IF(대출현황!$C11="원리금균등상환",IF(대출현황!$E11=0,대출현황!$D11*(대출현황!$G11-(((YEAR(H$4)-YEAR(대출현황!$F11))*12+MONTH(H$4)-MONTH(대출현황!$F11))-1))/대출현황!$G11,대출현황!$D11*POWER(1+대출현황!$E11/12,((YEAR(H$4)-YEAR(대출현황!$F11))*12+MONTH(H$4)-MONTH(대출현황!$F11))-1)-(대출현황!$D11*(대출현황!$E11/12)/(1-POWER(1+대출현황!$E11/12,-대출현황!$G11)))*(POWER(1+대출현황!$E11/12,((YEAR(H$4)-YEAR(대출현황!$F11))*12+MONTH(H$4)-MONTH(대출현황!$F11))-1)-1)/(대출현황!$E11/12)),IF(((YEAR(H$4)-YEAR(대출현황!$F11))*12+MONTH(H$4)-MONTH(대출현황!$F11))&lt;=IF(대출현황!$H11="",0,대출현황!$H11),대출현황!$D11,대출현황!$D11*(대출현황!$G11-((YEAR(H$4)-YEAR(대출현황!$F11))*12+MONTH(H$4)-MONTH(대출현황!$F11))+1)/(대출현황!$G11-IF(대출현황!$H11="",0,대출현황!$H11)))))))*대출현황!$E11/12,0)))</f>
        <v/>
      </c>
      <c r="I10" s="18">
        <f>IF(OR(대출현황!$C11="",대출현황!$D11="",대출현황!$E11="",대출현황!$F11="",대출현황!$G11=""),"",IF(OR(((YEAR(I$4)-YEAR(대출현황!$F11))*12+MONTH(I$4)-MONTH(대출현황!$F11))&lt;1,((YEAR(I$4)-YEAR(대출현황!$F11))*12+MONTH(I$4)-MONTH(대출현황!$F11))&gt;대출현황!$G11),0,ROUND((IF(대출현황!$C11="만기일시상환",대출현황!$D11,IF(대출현황!$C11="원금균등상환",대출현황!$D11*(대출현황!$G11-(((YEAR(I$4)-YEAR(대출현황!$F11))*12+MONTH(I$4)-MONTH(대출현황!$F11))-1))/대출현황!$G11,IF(대출현황!$C11="원리금균등상환",IF(대출현황!$E11=0,대출현황!$D11*(대출현황!$G11-(((YEAR(I$4)-YEAR(대출현황!$F11))*12+MONTH(I$4)-MONTH(대출현황!$F11))-1))/대출현황!$G11,대출현황!$D11*POWER(1+대출현황!$E11/12,((YEAR(I$4)-YEAR(대출현황!$F11))*12+MONTH(I$4)-MONTH(대출현황!$F11))-1)-(대출현황!$D11*(대출현황!$E11/12)/(1-POWER(1+대출현황!$E11/12,-대출현황!$G11)))*(POWER(1+대출현황!$E11/12,((YEAR(I$4)-YEAR(대출현황!$F11))*12+MONTH(I$4)-MONTH(대출현황!$F11))-1)-1)/(대출현황!$E11/12)),IF(((YEAR(I$4)-YEAR(대출현황!$F11))*12+MONTH(I$4)-MONTH(대출현황!$F11))&lt;=IF(대출현황!$H11="",0,대출현황!$H11),대출현황!$D11,대출현황!$D11*(대출현황!$G11-((YEAR(I$4)-YEAR(대출현황!$F11))*12+MONTH(I$4)-MONTH(대출현황!$F11))+1)/(대출현황!$G11-IF(대출현황!$H11="",0,대출현황!$H11)))))))*대출현황!$E11/12,0)))</f>
        <v/>
      </c>
      <c r="J10" s="18">
        <f>IF(OR(대출현황!$C11="",대출현황!$D11="",대출현황!$E11="",대출현황!$F11="",대출현황!$G11=""),"",IF(OR(((YEAR(J$4)-YEAR(대출현황!$F11))*12+MONTH(J$4)-MONTH(대출현황!$F11))&lt;1,((YEAR(J$4)-YEAR(대출현황!$F11))*12+MONTH(J$4)-MONTH(대출현황!$F11))&gt;대출현황!$G11),0,ROUND((IF(대출현황!$C11="만기일시상환",대출현황!$D11,IF(대출현황!$C11="원금균등상환",대출현황!$D11*(대출현황!$G11-(((YEAR(J$4)-YEAR(대출현황!$F11))*12+MONTH(J$4)-MONTH(대출현황!$F11))-1))/대출현황!$G11,IF(대출현황!$C11="원리금균등상환",IF(대출현황!$E11=0,대출현황!$D11*(대출현황!$G11-(((YEAR(J$4)-YEAR(대출현황!$F11))*12+MONTH(J$4)-MONTH(대출현황!$F11))-1))/대출현황!$G11,대출현황!$D11*POWER(1+대출현황!$E11/12,((YEAR(J$4)-YEAR(대출현황!$F11))*12+MONTH(J$4)-MONTH(대출현황!$F11))-1)-(대출현황!$D11*(대출현황!$E11/12)/(1-POWER(1+대출현황!$E11/12,-대출현황!$G11)))*(POWER(1+대출현황!$E11/12,((YEAR(J$4)-YEAR(대출현황!$F11))*12+MONTH(J$4)-MONTH(대출현황!$F11))-1)-1)/(대출현황!$E11/12)),IF(((YEAR(J$4)-YEAR(대출현황!$F11))*12+MONTH(J$4)-MONTH(대출현황!$F11))&lt;=IF(대출현황!$H11="",0,대출현황!$H11),대출현황!$D11,대출현황!$D11*(대출현황!$G11-((YEAR(J$4)-YEAR(대출현황!$F11))*12+MONTH(J$4)-MONTH(대출현황!$F11))+1)/(대출현황!$G11-IF(대출현황!$H11="",0,대출현황!$H11)))))))*대출현황!$E11/12,0)))</f>
        <v/>
      </c>
      <c r="K10" s="18">
        <f>IF(OR(대출현황!$C11="",대출현황!$D11="",대출현황!$E11="",대출현황!$F11="",대출현황!$G11=""),"",IF(OR(((YEAR(K$4)-YEAR(대출현황!$F11))*12+MONTH(K$4)-MONTH(대출현황!$F11))&lt;1,((YEAR(K$4)-YEAR(대출현황!$F11))*12+MONTH(K$4)-MONTH(대출현황!$F11))&gt;대출현황!$G11),0,ROUND((IF(대출현황!$C11="만기일시상환",대출현황!$D11,IF(대출현황!$C11="원금균등상환",대출현황!$D11*(대출현황!$G11-(((YEAR(K$4)-YEAR(대출현황!$F11))*12+MONTH(K$4)-MONTH(대출현황!$F11))-1))/대출현황!$G11,IF(대출현황!$C11="원리금균등상환",IF(대출현황!$E11=0,대출현황!$D11*(대출현황!$G11-(((YEAR(K$4)-YEAR(대출현황!$F11))*12+MONTH(K$4)-MONTH(대출현황!$F11))-1))/대출현황!$G11,대출현황!$D11*POWER(1+대출현황!$E11/12,((YEAR(K$4)-YEAR(대출현황!$F11))*12+MONTH(K$4)-MONTH(대출현황!$F11))-1)-(대출현황!$D11*(대출현황!$E11/12)/(1-POWER(1+대출현황!$E11/12,-대출현황!$G11)))*(POWER(1+대출현황!$E11/12,((YEAR(K$4)-YEAR(대출현황!$F11))*12+MONTH(K$4)-MONTH(대출현황!$F11))-1)-1)/(대출현황!$E11/12)),IF(((YEAR(K$4)-YEAR(대출현황!$F11))*12+MONTH(K$4)-MONTH(대출현황!$F11))&lt;=IF(대출현황!$H11="",0,대출현황!$H11),대출현황!$D11,대출현황!$D11*(대출현황!$G11-((YEAR(K$4)-YEAR(대출현황!$F11))*12+MONTH(K$4)-MONTH(대출현황!$F11))+1)/(대출현황!$G11-IF(대출현황!$H11="",0,대출현황!$H11)))))))*대출현황!$E11/12,0)))</f>
        <v/>
      </c>
      <c r="L10" s="18">
        <f>IF(OR(대출현황!$C11="",대출현황!$D11="",대출현황!$E11="",대출현황!$F11="",대출현황!$G11=""),"",IF(OR(((YEAR(L$4)-YEAR(대출현황!$F11))*12+MONTH(L$4)-MONTH(대출현황!$F11))&lt;1,((YEAR(L$4)-YEAR(대출현황!$F11))*12+MONTH(L$4)-MONTH(대출현황!$F11))&gt;대출현황!$G11),0,ROUND((IF(대출현황!$C11="만기일시상환",대출현황!$D11,IF(대출현황!$C11="원금균등상환",대출현황!$D11*(대출현황!$G11-(((YEAR(L$4)-YEAR(대출현황!$F11))*12+MONTH(L$4)-MONTH(대출현황!$F11))-1))/대출현황!$G11,IF(대출현황!$C11="원리금균등상환",IF(대출현황!$E11=0,대출현황!$D11*(대출현황!$G11-(((YEAR(L$4)-YEAR(대출현황!$F11))*12+MONTH(L$4)-MONTH(대출현황!$F11))-1))/대출현황!$G11,대출현황!$D11*POWER(1+대출현황!$E11/12,((YEAR(L$4)-YEAR(대출현황!$F11))*12+MONTH(L$4)-MONTH(대출현황!$F11))-1)-(대출현황!$D11*(대출현황!$E11/12)/(1-POWER(1+대출현황!$E11/12,-대출현황!$G11)))*(POWER(1+대출현황!$E11/12,((YEAR(L$4)-YEAR(대출현황!$F11))*12+MONTH(L$4)-MONTH(대출현황!$F11))-1)-1)/(대출현황!$E11/12)),IF(((YEAR(L$4)-YEAR(대출현황!$F11))*12+MONTH(L$4)-MONTH(대출현황!$F11))&lt;=IF(대출현황!$H11="",0,대출현황!$H11),대출현황!$D11,대출현황!$D11*(대출현황!$G11-((YEAR(L$4)-YEAR(대출현황!$F11))*12+MONTH(L$4)-MONTH(대출현황!$F11))+1)/(대출현황!$G11-IF(대출현황!$H11="",0,대출현황!$H11)))))))*대출현황!$E11/12,0)))</f>
        <v/>
      </c>
      <c r="M10" s="18">
        <f>IF(OR(대출현황!$C11="",대출현황!$D11="",대출현황!$E11="",대출현황!$F11="",대출현황!$G11=""),"",IF(OR(((YEAR(M$4)-YEAR(대출현황!$F11))*12+MONTH(M$4)-MONTH(대출현황!$F11))&lt;1,((YEAR(M$4)-YEAR(대출현황!$F11))*12+MONTH(M$4)-MONTH(대출현황!$F11))&gt;대출현황!$G11),0,ROUND((IF(대출현황!$C11="만기일시상환",대출현황!$D11,IF(대출현황!$C11="원금균등상환",대출현황!$D11*(대출현황!$G11-(((YEAR(M$4)-YEAR(대출현황!$F11))*12+MONTH(M$4)-MONTH(대출현황!$F11))-1))/대출현황!$G11,IF(대출현황!$C11="원리금균등상환",IF(대출현황!$E11=0,대출현황!$D11*(대출현황!$G11-(((YEAR(M$4)-YEAR(대출현황!$F11))*12+MONTH(M$4)-MONTH(대출현황!$F11))-1))/대출현황!$G11,대출현황!$D11*POWER(1+대출현황!$E11/12,((YEAR(M$4)-YEAR(대출현황!$F11))*12+MONTH(M$4)-MONTH(대출현황!$F11))-1)-(대출현황!$D11*(대출현황!$E11/12)/(1-POWER(1+대출현황!$E11/12,-대출현황!$G11)))*(POWER(1+대출현황!$E11/12,((YEAR(M$4)-YEAR(대출현황!$F11))*12+MONTH(M$4)-MONTH(대출현황!$F11))-1)-1)/(대출현황!$E11/12)),IF(((YEAR(M$4)-YEAR(대출현황!$F11))*12+MONTH(M$4)-MONTH(대출현황!$F11))&lt;=IF(대출현황!$H11="",0,대출현황!$H11),대출현황!$D11,대출현황!$D11*(대출현황!$G11-((YEAR(M$4)-YEAR(대출현황!$F11))*12+MONTH(M$4)-MONTH(대출현황!$F11))+1)/(대출현황!$G11-IF(대출현황!$H11="",0,대출현황!$H11)))))))*대출현황!$E11/12,0)))</f>
        <v/>
      </c>
    </row>
    <row r="11">
      <c r="A11" s="23">
        <f>IF(대출현황!$A12="","",대출현황!$A12&amp;" · "&amp;대출현황!$B12)</f>
        <v/>
      </c>
      <c r="B11" s="18">
        <f>IF(OR(대출현황!$C12="",대출현황!$D12="",대출현황!$E12="",대출현황!$F12="",대출현황!$G12=""),"",IF(OR(((YEAR(B$4)-YEAR(대출현황!$F12))*12+MONTH(B$4)-MONTH(대출현황!$F12))&lt;1,((YEAR(B$4)-YEAR(대출현황!$F12))*12+MONTH(B$4)-MONTH(대출현황!$F12))&gt;대출현황!$G12),0,ROUND((IF(대출현황!$C12="만기일시상환",대출현황!$D12,IF(대출현황!$C12="원금균등상환",대출현황!$D12*(대출현황!$G12-(((YEAR(B$4)-YEAR(대출현황!$F12))*12+MONTH(B$4)-MONTH(대출현황!$F12))-1))/대출현황!$G12,IF(대출현황!$C12="원리금균등상환",IF(대출현황!$E12=0,대출현황!$D12*(대출현황!$G12-(((YEAR(B$4)-YEAR(대출현황!$F12))*12+MONTH(B$4)-MONTH(대출현황!$F12))-1))/대출현황!$G12,대출현황!$D12*POWER(1+대출현황!$E12/12,((YEAR(B$4)-YEAR(대출현황!$F12))*12+MONTH(B$4)-MONTH(대출현황!$F12))-1)-(대출현황!$D12*(대출현황!$E12/12)/(1-POWER(1+대출현황!$E12/12,-대출현황!$G12)))*(POWER(1+대출현황!$E12/12,((YEAR(B$4)-YEAR(대출현황!$F12))*12+MONTH(B$4)-MONTH(대출현황!$F12))-1)-1)/(대출현황!$E12/12)),IF(((YEAR(B$4)-YEAR(대출현황!$F12))*12+MONTH(B$4)-MONTH(대출현황!$F12))&lt;=IF(대출현황!$H12="",0,대출현황!$H12),대출현황!$D12,대출현황!$D12*(대출현황!$G12-((YEAR(B$4)-YEAR(대출현황!$F12))*12+MONTH(B$4)-MONTH(대출현황!$F12))+1)/(대출현황!$G12-IF(대출현황!$H12="",0,대출현황!$H12)))))))*대출현황!$E12/12,0)))</f>
        <v/>
      </c>
      <c r="C11" s="18">
        <f>IF(OR(대출현황!$C12="",대출현황!$D12="",대출현황!$E12="",대출현황!$F12="",대출현황!$G12=""),"",IF(OR(((YEAR(C$4)-YEAR(대출현황!$F12))*12+MONTH(C$4)-MONTH(대출현황!$F12))&lt;1,((YEAR(C$4)-YEAR(대출현황!$F12))*12+MONTH(C$4)-MONTH(대출현황!$F12))&gt;대출현황!$G12),0,ROUND((IF(대출현황!$C12="만기일시상환",대출현황!$D12,IF(대출현황!$C12="원금균등상환",대출현황!$D12*(대출현황!$G12-(((YEAR(C$4)-YEAR(대출현황!$F12))*12+MONTH(C$4)-MONTH(대출현황!$F12))-1))/대출현황!$G12,IF(대출현황!$C12="원리금균등상환",IF(대출현황!$E12=0,대출현황!$D12*(대출현황!$G12-(((YEAR(C$4)-YEAR(대출현황!$F12))*12+MONTH(C$4)-MONTH(대출현황!$F12))-1))/대출현황!$G12,대출현황!$D12*POWER(1+대출현황!$E12/12,((YEAR(C$4)-YEAR(대출현황!$F12))*12+MONTH(C$4)-MONTH(대출현황!$F12))-1)-(대출현황!$D12*(대출현황!$E12/12)/(1-POWER(1+대출현황!$E12/12,-대출현황!$G12)))*(POWER(1+대출현황!$E12/12,((YEAR(C$4)-YEAR(대출현황!$F12))*12+MONTH(C$4)-MONTH(대출현황!$F12))-1)-1)/(대출현황!$E12/12)),IF(((YEAR(C$4)-YEAR(대출현황!$F12))*12+MONTH(C$4)-MONTH(대출현황!$F12))&lt;=IF(대출현황!$H12="",0,대출현황!$H12),대출현황!$D12,대출현황!$D12*(대출현황!$G12-((YEAR(C$4)-YEAR(대출현황!$F12))*12+MONTH(C$4)-MONTH(대출현황!$F12))+1)/(대출현황!$G12-IF(대출현황!$H12="",0,대출현황!$H12)))))))*대출현황!$E12/12,0)))</f>
        <v/>
      </c>
      <c r="D11" s="18">
        <f>IF(OR(대출현황!$C12="",대출현황!$D12="",대출현황!$E12="",대출현황!$F12="",대출현황!$G12=""),"",IF(OR(((YEAR(D$4)-YEAR(대출현황!$F12))*12+MONTH(D$4)-MONTH(대출현황!$F12))&lt;1,((YEAR(D$4)-YEAR(대출현황!$F12))*12+MONTH(D$4)-MONTH(대출현황!$F12))&gt;대출현황!$G12),0,ROUND((IF(대출현황!$C12="만기일시상환",대출현황!$D12,IF(대출현황!$C12="원금균등상환",대출현황!$D12*(대출현황!$G12-(((YEAR(D$4)-YEAR(대출현황!$F12))*12+MONTH(D$4)-MONTH(대출현황!$F12))-1))/대출현황!$G12,IF(대출현황!$C12="원리금균등상환",IF(대출현황!$E12=0,대출현황!$D12*(대출현황!$G12-(((YEAR(D$4)-YEAR(대출현황!$F12))*12+MONTH(D$4)-MONTH(대출현황!$F12))-1))/대출현황!$G12,대출현황!$D12*POWER(1+대출현황!$E12/12,((YEAR(D$4)-YEAR(대출현황!$F12))*12+MONTH(D$4)-MONTH(대출현황!$F12))-1)-(대출현황!$D12*(대출현황!$E12/12)/(1-POWER(1+대출현황!$E12/12,-대출현황!$G12)))*(POWER(1+대출현황!$E12/12,((YEAR(D$4)-YEAR(대출현황!$F12))*12+MONTH(D$4)-MONTH(대출현황!$F12))-1)-1)/(대출현황!$E12/12)),IF(((YEAR(D$4)-YEAR(대출현황!$F12))*12+MONTH(D$4)-MONTH(대출현황!$F12))&lt;=IF(대출현황!$H12="",0,대출현황!$H12),대출현황!$D12,대출현황!$D12*(대출현황!$G12-((YEAR(D$4)-YEAR(대출현황!$F12))*12+MONTH(D$4)-MONTH(대출현황!$F12))+1)/(대출현황!$G12-IF(대출현황!$H12="",0,대출현황!$H12)))))))*대출현황!$E12/12,0)))</f>
        <v/>
      </c>
      <c r="E11" s="18">
        <f>IF(OR(대출현황!$C12="",대출현황!$D12="",대출현황!$E12="",대출현황!$F12="",대출현황!$G12=""),"",IF(OR(((YEAR(E$4)-YEAR(대출현황!$F12))*12+MONTH(E$4)-MONTH(대출현황!$F12))&lt;1,((YEAR(E$4)-YEAR(대출현황!$F12))*12+MONTH(E$4)-MONTH(대출현황!$F12))&gt;대출현황!$G12),0,ROUND((IF(대출현황!$C12="만기일시상환",대출현황!$D12,IF(대출현황!$C12="원금균등상환",대출현황!$D12*(대출현황!$G12-(((YEAR(E$4)-YEAR(대출현황!$F12))*12+MONTH(E$4)-MONTH(대출현황!$F12))-1))/대출현황!$G12,IF(대출현황!$C12="원리금균등상환",IF(대출현황!$E12=0,대출현황!$D12*(대출현황!$G12-(((YEAR(E$4)-YEAR(대출현황!$F12))*12+MONTH(E$4)-MONTH(대출현황!$F12))-1))/대출현황!$G12,대출현황!$D12*POWER(1+대출현황!$E12/12,((YEAR(E$4)-YEAR(대출현황!$F12))*12+MONTH(E$4)-MONTH(대출현황!$F12))-1)-(대출현황!$D12*(대출현황!$E12/12)/(1-POWER(1+대출현황!$E12/12,-대출현황!$G12)))*(POWER(1+대출현황!$E12/12,((YEAR(E$4)-YEAR(대출현황!$F12))*12+MONTH(E$4)-MONTH(대출현황!$F12))-1)-1)/(대출현황!$E12/12)),IF(((YEAR(E$4)-YEAR(대출현황!$F12))*12+MONTH(E$4)-MONTH(대출현황!$F12))&lt;=IF(대출현황!$H12="",0,대출현황!$H12),대출현황!$D12,대출현황!$D12*(대출현황!$G12-((YEAR(E$4)-YEAR(대출현황!$F12))*12+MONTH(E$4)-MONTH(대출현황!$F12))+1)/(대출현황!$G12-IF(대출현황!$H12="",0,대출현황!$H12)))))))*대출현황!$E12/12,0)))</f>
        <v/>
      </c>
      <c r="F11" s="18">
        <f>IF(OR(대출현황!$C12="",대출현황!$D12="",대출현황!$E12="",대출현황!$F12="",대출현황!$G12=""),"",IF(OR(((YEAR(F$4)-YEAR(대출현황!$F12))*12+MONTH(F$4)-MONTH(대출현황!$F12))&lt;1,((YEAR(F$4)-YEAR(대출현황!$F12))*12+MONTH(F$4)-MONTH(대출현황!$F12))&gt;대출현황!$G12),0,ROUND((IF(대출현황!$C12="만기일시상환",대출현황!$D12,IF(대출현황!$C12="원금균등상환",대출현황!$D12*(대출현황!$G12-(((YEAR(F$4)-YEAR(대출현황!$F12))*12+MONTH(F$4)-MONTH(대출현황!$F12))-1))/대출현황!$G12,IF(대출현황!$C12="원리금균등상환",IF(대출현황!$E12=0,대출현황!$D12*(대출현황!$G12-(((YEAR(F$4)-YEAR(대출현황!$F12))*12+MONTH(F$4)-MONTH(대출현황!$F12))-1))/대출현황!$G12,대출현황!$D12*POWER(1+대출현황!$E12/12,((YEAR(F$4)-YEAR(대출현황!$F12))*12+MONTH(F$4)-MONTH(대출현황!$F12))-1)-(대출현황!$D12*(대출현황!$E12/12)/(1-POWER(1+대출현황!$E12/12,-대출현황!$G12)))*(POWER(1+대출현황!$E12/12,((YEAR(F$4)-YEAR(대출현황!$F12))*12+MONTH(F$4)-MONTH(대출현황!$F12))-1)-1)/(대출현황!$E12/12)),IF(((YEAR(F$4)-YEAR(대출현황!$F12))*12+MONTH(F$4)-MONTH(대출현황!$F12))&lt;=IF(대출현황!$H12="",0,대출현황!$H12),대출현황!$D12,대출현황!$D12*(대출현황!$G12-((YEAR(F$4)-YEAR(대출현황!$F12))*12+MONTH(F$4)-MONTH(대출현황!$F12))+1)/(대출현황!$G12-IF(대출현황!$H12="",0,대출현황!$H12)))))))*대출현황!$E12/12,0)))</f>
        <v/>
      </c>
      <c r="G11" s="18">
        <f>IF(OR(대출현황!$C12="",대출현황!$D12="",대출현황!$E12="",대출현황!$F12="",대출현황!$G12=""),"",IF(OR(((YEAR(G$4)-YEAR(대출현황!$F12))*12+MONTH(G$4)-MONTH(대출현황!$F12))&lt;1,((YEAR(G$4)-YEAR(대출현황!$F12))*12+MONTH(G$4)-MONTH(대출현황!$F12))&gt;대출현황!$G12),0,ROUND((IF(대출현황!$C12="만기일시상환",대출현황!$D12,IF(대출현황!$C12="원금균등상환",대출현황!$D12*(대출현황!$G12-(((YEAR(G$4)-YEAR(대출현황!$F12))*12+MONTH(G$4)-MONTH(대출현황!$F12))-1))/대출현황!$G12,IF(대출현황!$C12="원리금균등상환",IF(대출현황!$E12=0,대출현황!$D12*(대출현황!$G12-(((YEAR(G$4)-YEAR(대출현황!$F12))*12+MONTH(G$4)-MONTH(대출현황!$F12))-1))/대출현황!$G12,대출현황!$D12*POWER(1+대출현황!$E12/12,((YEAR(G$4)-YEAR(대출현황!$F12))*12+MONTH(G$4)-MONTH(대출현황!$F12))-1)-(대출현황!$D12*(대출현황!$E12/12)/(1-POWER(1+대출현황!$E12/12,-대출현황!$G12)))*(POWER(1+대출현황!$E12/12,((YEAR(G$4)-YEAR(대출현황!$F12))*12+MONTH(G$4)-MONTH(대출현황!$F12))-1)-1)/(대출현황!$E12/12)),IF(((YEAR(G$4)-YEAR(대출현황!$F12))*12+MONTH(G$4)-MONTH(대출현황!$F12))&lt;=IF(대출현황!$H12="",0,대출현황!$H12),대출현황!$D12,대출현황!$D12*(대출현황!$G12-((YEAR(G$4)-YEAR(대출현황!$F12))*12+MONTH(G$4)-MONTH(대출현황!$F12))+1)/(대출현황!$G12-IF(대출현황!$H12="",0,대출현황!$H12)))))))*대출현황!$E12/12,0)))</f>
        <v/>
      </c>
      <c r="H11" s="18">
        <f>IF(OR(대출현황!$C12="",대출현황!$D12="",대출현황!$E12="",대출현황!$F12="",대출현황!$G12=""),"",IF(OR(((YEAR(H$4)-YEAR(대출현황!$F12))*12+MONTH(H$4)-MONTH(대출현황!$F12))&lt;1,((YEAR(H$4)-YEAR(대출현황!$F12))*12+MONTH(H$4)-MONTH(대출현황!$F12))&gt;대출현황!$G12),0,ROUND((IF(대출현황!$C12="만기일시상환",대출현황!$D12,IF(대출현황!$C12="원금균등상환",대출현황!$D12*(대출현황!$G12-(((YEAR(H$4)-YEAR(대출현황!$F12))*12+MONTH(H$4)-MONTH(대출현황!$F12))-1))/대출현황!$G12,IF(대출현황!$C12="원리금균등상환",IF(대출현황!$E12=0,대출현황!$D12*(대출현황!$G12-(((YEAR(H$4)-YEAR(대출현황!$F12))*12+MONTH(H$4)-MONTH(대출현황!$F12))-1))/대출현황!$G12,대출현황!$D12*POWER(1+대출현황!$E12/12,((YEAR(H$4)-YEAR(대출현황!$F12))*12+MONTH(H$4)-MONTH(대출현황!$F12))-1)-(대출현황!$D12*(대출현황!$E12/12)/(1-POWER(1+대출현황!$E12/12,-대출현황!$G12)))*(POWER(1+대출현황!$E12/12,((YEAR(H$4)-YEAR(대출현황!$F12))*12+MONTH(H$4)-MONTH(대출현황!$F12))-1)-1)/(대출현황!$E12/12)),IF(((YEAR(H$4)-YEAR(대출현황!$F12))*12+MONTH(H$4)-MONTH(대출현황!$F12))&lt;=IF(대출현황!$H12="",0,대출현황!$H12),대출현황!$D12,대출현황!$D12*(대출현황!$G12-((YEAR(H$4)-YEAR(대출현황!$F12))*12+MONTH(H$4)-MONTH(대출현황!$F12))+1)/(대출현황!$G12-IF(대출현황!$H12="",0,대출현황!$H12)))))))*대출현황!$E12/12,0)))</f>
        <v/>
      </c>
      <c r="I11" s="18">
        <f>IF(OR(대출현황!$C12="",대출현황!$D12="",대출현황!$E12="",대출현황!$F12="",대출현황!$G12=""),"",IF(OR(((YEAR(I$4)-YEAR(대출현황!$F12))*12+MONTH(I$4)-MONTH(대출현황!$F12))&lt;1,((YEAR(I$4)-YEAR(대출현황!$F12))*12+MONTH(I$4)-MONTH(대출현황!$F12))&gt;대출현황!$G12),0,ROUND((IF(대출현황!$C12="만기일시상환",대출현황!$D12,IF(대출현황!$C12="원금균등상환",대출현황!$D12*(대출현황!$G12-(((YEAR(I$4)-YEAR(대출현황!$F12))*12+MONTH(I$4)-MONTH(대출현황!$F12))-1))/대출현황!$G12,IF(대출현황!$C12="원리금균등상환",IF(대출현황!$E12=0,대출현황!$D12*(대출현황!$G12-(((YEAR(I$4)-YEAR(대출현황!$F12))*12+MONTH(I$4)-MONTH(대출현황!$F12))-1))/대출현황!$G12,대출현황!$D12*POWER(1+대출현황!$E12/12,((YEAR(I$4)-YEAR(대출현황!$F12))*12+MONTH(I$4)-MONTH(대출현황!$F12))-1)-(대출현황!$D12*(대출현황!$E12/12)/(1-POWER(1+대출현황!$E12/12,-대출현황!$G12)))*(POWER(1+대출현황!$E12/12,((YEAR(I$4)-YEAR(대출현황!$F12))*12+MONTH(I$4)-MONTH(대출현황!$F12))-1)-1)/(대출현황!$E12/12)),IF(((YEAR(I$4)-YEAR(대출현황!$F12))*12+MONTH(I$4)-MONTH(대출현황!$F12))&lt;=IF(대출현황!$H12="",0,대출현황!$H12),대출현황!$D12,대출현황!$D12*(대출현황!$G12-((YEAR(I$4)-YEAR(대출현황!$F12))*12+MONTH(I$4)-MONTH(대출현황!$F12))+1)/(대출현황!$G12-IF(대출현황!$H12="",0,대출현황!$H12)))))))*대출현황!$E12/12,0)))</f>
        <v/>
      </c>
      <c r="J11" s="18">
        <f>IF(OR(대출현황!$C12="",대출현황!$D12="",대출현황!$E12="",대출현황!$F12="",대출현황!$G12=""),"",IF(OR(((YEAR(J$4)-YEAR(대출현황!$F12))*12+MONTH(J$4)-MONTH(대출현황!$F12))&lt;1,((YEAR(J$4)-YEAR(대출현황!$F12))*12+MONTH(J$4)-MONTH(대출현황!$F12))&gt;대출현황!$G12),0,ROUND((IF(대출현황!$C12="만기일시상환",대출현황!$D12,IF(대출현황!$C12="원금균등상환",대출현황!$D12*(대출현황!$G12-(((YEAR(J$4)-YEAR(대출현황!$F12))*12+MONTH(J$4)-MONTH(대출현황!$F12))-1))/대출현황!$G12,IF(대출현황!$C12="원리금균등상환",IF(대출현황!$E12=0,대출현황!$D12*(대출현황!$G12-(((YEAR(J$4)-YEAR(대출현황!$F12))*12+MONTH(J$4)-MONTH(대출현황!$F12))-1))/대출현황!$G12,대출현황!$D12*POWER(1+대출현황!$E12/12,((YEAR(J$4)-YEAR(대출현황!$F12))*12+MONTH(J$4)-MONTH(대출현황!$F12))-1)-(대출현황!$D12*(대출현황!$E12/12)/(1-POWER(1+대출현황!$E12/12,-대출현황!$G12)))*(POWER(1+대출현황!$E12/12,((YEAR(J$4)-YEAR(대출현황!$F12))*12+MONTH(J$4)-MONTH(대출현황!$F12))-1)-1)/(대출현황!$E12/12)),IF(((YEAR(J$4)-YEAR(대출현황!$F12))*12+MONTH(J$4)-MONTH(대출현황!$F12))&lt;=IF(대출현황!$H12="",0,대출현황!$H12),대출현황!$D12,대출현황!$D12*(대출현황!$G12-((YEAR(J$4)-YEAR(대출현황!$F12))*12+MONTH(J$4)-MONTH(대출현황!$F12))+1)/(대출현황!$G12-IF(대출현황!$H12="",0,대출현황!$H12)))))))*대출현황!$E12/12,0)))</f>
        <v/>
      </c>
      <c r="K11" s="18">
        <f>IF(OR(대출현황!$C12="",대출현황!$D12="",대출현황!$E12="",대출현황!$F12="",대출현황!$G12=""),"",IF(OR(((YEAR(K$4)-YEAR(대출현황!$F12))*12+MONTH(K$4)-MONTH(대출현황!$F12))&lt;1,((YEAR(K$4)-YEAR(대출현황!$F12))*12+MONTH(K$4)-MONTH(대출현황!$F12))&gt;대출현황!$G12),0,ROUND((IF(대출현황!$C12="만기일시상환",대출현황!$D12,IF(대출현황!$C12="원금균등상환",대출현황!$D12*(대출현황!$G12-(((YEAR(K$4)-YEAR(대출현황!$F12))*12+MONTH(K$4)-MONTH(대출현황!$F12))-1))/대출현황!$G12,IF(대출현황!$C12="원리금균등상환",IF(대출현황!$E12=0,대출현황!$D12*(대출현황!$G12-(((YEAR(K$4)-YEAR(대출현황!$F12))*12+MONTH(K$4)-MONTH(대출현황!$F12))-1))/대출현황!$G12,대출현황!$D12*POWER(1+대출현황!$E12/12,((YEAR(K$4)-YEAR(대출현황!$F12))*12+MONTH(K$4)-MONTH(대출현황!$F12))-1)-(대출현황!$D12*(대출현황!$E12/12)/(1-POWER(1+대출현황!$E12/12,-대출현황!$G12)))*(POWER(1+대출현황!$E12/12,((YEAR(K$4)-YEAR(대출현황!$F12))*12+MONTH(K$4)-MONTH(대출현황!$F12))-1)-1)/(대출현황!$E12/12)),IF(((YEAR(K$4)-YEAR(대출현황!$F12))*12+MONTH(K$4)-MONTH(대출현황!$F12))&lt;=IF(대출현황!$H12="",0,대출현황!$H12),대출현황!$D12,대출현황!$D12*(대출현황!$G12-((YEAR(K$4)-YEAR(대출현황!$F12))*12+MONTH(K$4)-MONTH(대출현황!$F12))+1)/(대출현황!$G12-IF(대출현황!$H12="",0,대출현황!$H12)))))))*대출현황!$E12/12,0)))</f>
        <v/>
      </c>
      <c r="L11" s="18">
        <f>IF(OR(대출현황!$C12="",대출현황!$D12="",대출현황!$E12="",대출현황!$F12="",대출현황!$G12=""),"",IF(OR(((YEAR(L$4)-YEAR(대출현황!$F12))*12+MONTH(L$4)-MONTH(대출현황!$F12))&lt;1,((YEAR(L$4)-YEAR(대출현황!$F12))*12+MONTH(L$4)-MONTH(대출현황!$F12))&gt;대출현황!$G12),0,ROUND((IF(대출현황!$C12="만기일시상환",대출현황!$D12,IF(대출현황!$C12="원금균등상환",대출현황!$D12*(대출현황!$G12-(((YEAR(L$4)-YEAR(대출현황!$F12))*12+MONTH(L$4)-MONTH(대출현황!$F12))-1))/대출현황!$G12,IF(대출현황!$C12="원리금균등상환",IF(대출현황!$E12=0,대출현황!$D12*(대출현황!$G12-(((YEAR(L$4)-YEAR(대출현황!$F12))*12+MONTH(L$4)-MONTH(대출현황!$F12))-1))/대출현황!$G12,대출현황!$D12*POWER(1+대출현황!$E12/12,((YEAR(L$4)-YEAR(대출현황!$F12))*12+MONTH(L$4)-MONTH(대출현황!$F12))-1)-(대출현황!$D12*(대출현황!$E12/12)/(1-POWER(1+대출현황!$E12/12,-대출현황!$G12)))*(POWER(1+대출현황!$E12/12,((YEAR(L$4)-YEAR(대출현황!$F12))*12+MONTH(L$4)-MONTH(대출현황!$F12))-1)-1)/(대출현황!$E12/12)),IF(((YEAR(L$4)-YEAR(대출현황!$F12))*12+MONTH(L$4)-MONTH(대출현황!$F12))&lt;=IF(대출현황!$H12="",0,대출현황!$H12),대출현황!$D12,대출현황!$D12*(대출현황!$G12-((YEAR(L$4)-YEAR(대출현황!$F12))*12+MONTH(L$4)-MONTH(대출현황!$F12))+1)/(대출현황!$G12-IF(대출현황!$H12="",0,대출현황!$H12)))))))*대출현황!$E12/12,0)))</f>
        <v/>
      </c>
      <c r="M11" s="18">
        <f>IF(OR(대출현황!$C12="",대출현황!$D12="",대출현황!$E12="",대출현황!$F12="",대출현황!$G12=""),"",IF(OR(((YEAR(M$4)-YEAR(대출현황!$F12))*12+MONTH(M$4)-MONTH(대출현황!$F12))&lt;1,((YEAR(M$4)-YEAR(대출현황!$F12))*12+MONTH(M$4)-MONTH(대출현황!$F12))&gt;대출현황!$G12),0,ROUND((IF(대출현황!$C12="만기일시상환",대출현황!$D12,IF(대출현황!$C12="원금균등상환",대출현황!$D12*(대출현황!$G12-(((YEAR(M$4)-YEAR(대출현황!$F12))*12+MONTH(M$4)-MONTH(대출현황!$F12))-1))/대출현황!$G12,IF(대출현황!$C12="원리금균등상환",IF(대출현황!$E12=0,대출현황!$D12*(대출현황!$G12-(((YEAR(M$4)-YEAR(대출현황!$F12))*12+MONTH(M$4)-MONTH(대출현황!$F12))-1))/대출현황!$G12,대출현황!$D12*POWER(1+대출현황!$E12/12,((YEAR(M$4)-YEAR(대출현황!$F12))*12+MONTH(M$4)-MONTH(대출현황!$F12))-1)-(대출현황!$D12*(대출현황!$E12/12)/(1-POWER(1+대출현황!$E12/12,-대출현황!$G12)))*(POWER(1+대출현황!$E12/12,((YEAR(M$4)-YEAR(대출현황!$F12))*12+MONTH(M$4)-MONTH(대출현황!$F12))-1)-1)/(대출현황!$E12/12)),IF(((YEAR(M$4)-YEAR(대출현황!$F12))*12+MONTH(M$4)-MONTH(대출현황!$F12))&lt;=IF(대출현황!$H12="",0,대출현황!$H12),대출현황!$D12,대출현황!$D12*(대출현황!$G12-((YEAR(M$4)-YEAR(대출현황!$F12))*12+MONTH(M$4)-MONTH(대출현황!$F12))+1)/(대출현황!$G12-IF(대출현황!$H12="",0,대출현황!$H12)))))))*대출현황!$E12/12,0)))</f>
        <v/>
      </c>
    </row>
    <row r="12">
      <c r="A12" s="23">
        <f>IF(대출현황!$A13="","",대출현황!$A13&amp;" · "&amp;대출현황!$B13)</f>
        <v/>
      </c>
      <c r="B12" s="18">
        <f>IF(OR(대출현황!$C13="",대출현황!$D13="",대출현황!$E13="",대출현황!$F13="",대출현황!$G13=""),"",IF(OR(((YEAR(B$4)-YEAR(대출현황!$F13))*12+MONTH(B$4)-MONTH(대출현황!$F13))&lt;1,((YEAR(B$4)-YEAR(대출현황!$F13))*12+MONTH(B$4)-MONTH(대출현황!$F13))&gt;대출현황!$G13),0,ROUND((IF(대출현황!$C13="만기일시상환",대출현황!$D13,IF(대출현황!$C13="원금균등상환",대출현황!$D13*(대출현황!$G13-(((YEAR(B$4)-YEAR(대출현황!$F13))*12+MONTH(B$4)-MONTH(대출현황!$F13))-1))/대출현황!$G13,IF(대출현황!$C13="원리금균등상환",IF(대출현황!$E13=0,대출현황!$D13*(대출현황!$G13-(((YEAR(B$4)-YEAR(대출현황!$F13))*12+MONTH(B$4)-MONTH(대출현황!$F13))-1))/대출현황!$G13,대출현황!$D13*POWER(1+대출현황!$E13/12,((YEAR(B$4)-YEAR(대출현황!$F13))*12+MONTH(B$4)-MONTH(대출현황!$F13))-1)-(대출현황!$D13*(대출현황!$E13/12)/(1-POWER(1+대출현황!$E13/12,-대출현황!$G13)))*(POWER(1+대출현황!$E13/12,((YEAR(B$4)-YEAR(대출현황!$F13))*12+MONTH(B$4)-MONTH(대출현황!$F13))-1)-1)/(대출현황!$E13/12)),IF(((YEAR(B$4)-YEAR(대출현황!$F13))*12+MONTH(B$4)-MONTH(대출현황!$F13))&lt;=IF(대출현황!$H13="",0,대출현황!$H13),대출현황!$D13,대출현황!$D13*(대출현황!$G13-((YEAR(B$4)-YEAR(대출현황!$F13))*12+MONTH(B$4)-MONTH(대출현황!$F13))+1)/(대출현황!$G13-IF(대출현황!$H13="",0,대출현황!$H13)))))))*대출현황!$E13/12,0)))</f>
        <v/>
      </c>
      <c r="C12" s="18">
        <f>IF(OR(대출현황!$C13="",대출현황!$D13="",대출현황!$E13="",대출현황!$F13="",대출현황!$G13=""),"",IF(OR(((YEAR(C$4)-YEAR(대출현황!$F13))*12+MONTH(C$4)-MONTH(대출현황!$F13))&lt;1,((YEAR(C$4)-YEAR(대출현황!$F13))*12+MONTH(C$4)-MONTH(대출현황!$F13))&gt;대출현황!$G13),0,ROUND((IF(대출현황!$C13="만기일시상환",대출현황!$D13,IF(대출현황!$C13="원금균등상환",대출현황!$D13*(대출현황!$G13-(((YEAR(C$4)-YEAR(대출현황!$F13))*12+MONTH(C$4)-MONTH(대출현황!$F13))-1))/대출현황!$G13,IF(대출현황!$C13="원리금균등상환",IF(대출현황!$E13=0,대출현황!$D13*(대출현황!$G13-(((YEAR(C$4)-YEAR(대출현황!$F13))*12+MONTH(C$4)-MONTH(대출현황!$F13))-1))/대출현황!$G13,대출현황!$D13*POWER(1+대출현황!$E13/12,((YEAR(C$4)-YEAR(대출현황!$F13))*12+MONTH(C$4)-MONTH(대출현황!$F13))-1)-(대출현황!$D13*(대출현황!$E13/12)/(1-POWER(1+대출현황!$E13/12,-대출현황!$G13)))*(POWER(1+대출현황!$E13/12,((YEAR(C$4)-YEAR(대출현황!$F13))*12+MONTH(C$4)-MONTH(대출현황!$F13))-1)-1)/(대출현황!$E13/12)),IF(((YEAR(C$4)-YEAR(대출현황!$F13))*12+MONTH(C$4)-MONTH(대출현황!$F13))&lt;=IF(대출현황!$H13="",0,대출현황!$H13),대출현황!$D13,대출현황!$D13*(대출현황!$G13-((YEAR(C$4)-YEAR(대출현황!$F13))*12+MONTH(C$4)-MONTH(대출현황!$F13))+1)/(대출현황!$G13-IF(대출현황!$H13="",0,대출현황!$H13)))))))*대출현황!$E13/12,0)))</f>
        <v/>
      </c>
      <c r="D12" s="18">
        <f>IF(OR(대출현황!$C13="",대출현황!$D13="",대출현황!$E13="",대출현황!$F13="",대출현황!$G13=""),"",IF(OR(((YEAR(D$4)-YEAR(대출현황!$F13))*12+MONTH(D$4)-MONTH(대출현황!$F13))&lt;1,((YEAR(D$4)-YEAR(대출현황!$F13))*12+MONTH(D$4)-MONTH(대출현황!$F13))&gt;대출현황!$G13),0,ROUND((IF(대출현황!$C13="만기일시상환",대출현황!$D13,IF(대출현황!$C13="원금균등상환",대출현황!$D13*(대출현황!$G13-(((YEAR(D$4)-YEAR(대출현황!$F13))*12+MONTH(D$4)-MONTH(대출현황!$F13))-1))/대출현황!$G13,IF(대출현황!$C13="원리금균등상환",IF(대출현황!$E13=0,대출현황!$D13*(대출현황!$G13-(((YEAR(D$4)-YEAR(대출현황!$F13))*12+MONTH(D$4)-MONTH(대출현황!$F13))-1))/대출현황!$G13,대출현황!$D13*POWER(1+대출현황!$E13/12,((YEAR(D$4)-YEAR(대출현황!$F13))*12+MONTH(D$4)-MONTH(대출현황!$F13))-1)-(대출현황!$D13*(대출현황!$E13/12)/(1-POWER(1+대출현황!$E13/12,-대출현황!$G13)))*(POWER(1+대출현황!$E13/12,((YEAR(D$4)-YEAR(대출현황!$F13))*12+MONTH(D$4)-MONTH(대출현황!$F13))-1)-1)/(대출현황!$E13/12)),IF(((YEAR(D$4)-YEAR(대출현황!$F13))*12+MONTH(D$4)-MONTH(대출현황!$F13))&lt;=IF(대출현황!$H13="",0,대출현황!$H13),대출현황!$D13,대출현황!$D13*(대출현황!$G13-((YEAR(D$4)-YEAR(대출현황!$F13))*12+MONTH(D$4)-MONTH(대출현황!$F13))+1)/(대출현황!$G13-IF(대출현황!$H13="",0,대출현황!$H13)))))))*대출현황!$E13/12,0)))</f>
        <v/>
      </c>
      <c r="E12" s="18">
        <f>IF(OR(대출현황!$C13="",대출현황!$D13="",대출현황!$E13="",대출현황!$F13="",대출현황!$G13=""),"",IF(OR(((YEAR(E$4)-YEAR(대출현황!$F13))*12+MONTH(E$4)-MONTH(대출현황!$F13))&lt;1,((YEAR(E$4)-YEAR(대출현황!$F13))*12+MONTH(E$4)-MONTH(대출현황!$F13))&gt;대출현황!$G13),0,ROUND((IF(대출현황!$C13="만기일시상환",대출현황!$D13,IF(대출현황!$C13="원금균등상환",대출현황!$D13*(대출현황!$G13-(((YEAR(E$4)-YEAR(대출현황!$F13))*12+MONTH(E$4)-MONTH(대출현황!$F13))-1))/대출현황!$G13,IF(대출현황!$C13="원리금균등상환",IF(대출현황!$E13=0,대출현황!$D13*(대출현황!$G13-(((YEAR(E$4)-YEAR(대출현황!$F13))*12+MONTH(E$4)-MONTH(대출현황!$F13))-1))/대출현황!$G13,대출현황!$D13*POWER(1+대출현황!$E13/12,((YEAR(E$4)-YEAR(대출현황!$F13))*12+MONTH(E$4)-MONTH(대출현황!$F13))-1)-(대출현황!$D13*(대출현황!$E13/12)/(1-POWER(1+대출현황!$E13/12,-대출현황!$G13)))*(POWER(1+대출현황!$E13/12,((YEAR(E$4)-YEAR(대출현황!$F13))*12+MONTH(E$4)-MONTH(대출현황!$F13))-1)-1)/(대출현황!$E13/12)),IF(((YEAR(E$4)-YEAR(대출현황!$F13))*12+MONTH(E$4)-MONTH(대출현황!$F13))&lt;=IF(대출현황!$H13="",0,대출현황!$H13),대출현황!$D13,대출현황!$D13*(대출현황!$G13-((YEAR(E$4)-YEAR(대출현황!$F13))*12+MONTH(E$4)-MONTH(대출현황!$F13))+1)/(대출현황!$G13-IF(대출현황!$H13="",0,대출현황!$H13)))))))*대출현황!$E13/12,0)))</f>
        <v/>
      </c>
      <c r="F12" s="18">
        <f>IF(OR(대출현황!$C13="",대출현황!$D13="",대출현황!$E13="",대출현황!$F13="",대출현황!$G13=""),"",IF(OR(((YEAR(F$4)-YEAR(대출현황!$F13))*12+MONTH(F$4)-MONTH(대출현황!$F13))&lt;1,((YEAR(F$4)-YEAR(대출현황!$F13))*12+MONTH(F$4)-MONTH(대출현황!$F13))&gt;대출현황!$G13),0,ROUND((IF(대출현황!$C13="만기일시상환",대출현황!$D13,IF(대출현황!$C13="원금균등상환",대출현황!$D13*(대출현황!$G13-(((YEAR(F$4)-YEAR(대출현황!$F13))*12+MONTH(F$4)-MONTH(대출현황!$F13))-1))/대출현황!$G13,IF(대출현황!$C13="원리금균등상환",IF(대출현황!$E13=0,대출현황!$D13*(대출현황!$G13-(((YEAR(F$4)-YEAR(대출현황!$F13))*12+MONTH(F$4)-MONTH(대출현황!$F13))-1))/대출현황!$G13,대출현황!$D13*POWER(1+대출현황!$E13/12,((YEAR(F$4)-YEAR(대출현황!$F13))*12+MONTH(F$4)-MONTH(대출현황!$F13))-1)-(대출현황!$D13*(대출현황!$E13/12)/(1-POWER(1+대출현황!$E13/12,-대출현황!$G13)))*(POWER(1+대출현황!$E13/12,((YEAR(F$4)-YEAR(대출현황!$F13))*12+MONTH(F$4)-MONTH(대출현황!$F13))-1)-1)/(대출현황!$E13/12)),IF(((YEAR(F$4)-YEAR(대출현황!$F13))*12+MONTH(F$4)-MONTH(대출현황!$F13))&lt;=IF(대출현황!$H13="",0,대출현황!$H13),대출현황!$D13,대출현황!$D13*(대출현황!$G13-((YEAR(F$4)-YEAR(대출현황!$F13))*12+MONTH(F$4)-MONTH(대출현황!$F13))+1)/(대출현황!$G13-IF(대출현황!$H13="",0,대출현황!$H13)))))))*대출현황!$E13/12,0)))</f>
        <v/>
      </c>
      <c r="G12" s="18">
        <f>IF(OR(대출현황!$C13="",대출현황!$D13="",대출현황!$E13="",대출현황!$F13="",대출현황!$G13=""),"",IF(OR(((YEAR(G$4)-YEAR(대출현황!$F13))*12+MONTH(G$4)-MONTH(대출현황!$F13))&lt;1,((YEAR(G$4)-YEAR(대출현황!$F13))*12+MONTH(G$4)-MONTH(대출현황!$F13))&gt;대출현황!$G13),0,ROUND((IF(대출현황!$C13="만기일시상환",대출현황!$D13,IF(대출현황!$C13="원금균등상환",대출현황!$D13*(대출현황!$G13-(((YEAR(G$4)-YEAR(대출현황!$F13))*12+MONTH(G$4)-MONTH(대출현황!$F13))-1))/대출현황!$G13,IF(대출현황!$C13="원리금균등상환",IF(대출현황!$E13=0,대출현황!$D13*(대출현황!$G13-(((YEAR(G$4)-YEAR(대출현황!$F13))*12+MONTH(G$4)-MONTH(대출현황!$F13))-1))/대출현황!$G13,대출현황!$D13*POWER(1+대출현황!$E13/12,((YEAR(G$4)-YEAR(대출현황!$F13))*12+MONTH(G$4)-MONTH(대출현황!$F13))-1)-(대출현황!$D13*(대출현황!$E13/12)/(1-POWER(1+대출현황!$E13/12,-대출현황!$G13)))*(POWER(1+대출현황!$E13/12,((YEAR(G$4)-YEAR(대출현황!$F13))*12+MONTH(G$4)-MONTH(대출현황!$F13))-1)-1)/(대출현황!$E13/12)),IF(((YEAR(G$4)-YEAR(대출현황!$F13))*12+MONTH(G$4)-MONTH(대출현황!$F13))&lt;=IF(대출현황!$H13="",0,대출현황!$H13),대출현황!$D13,대출현황!$D13*(대출현황!$G13-((YEAR(G$4)-YEAR(대출현황!$F13))*12+MONTH(G$4)-MONTH(대출현황!$F13))+1)/(대출현황!$G13-IF(대출현황!$H13="",0,대출현황!$H13)))))))*대출현황!$E13/12,0)))</f>
        <v/>
      </c>
      <c r="H12" s="18">
        <f>IF(OR(대출현황!$C13="",대출현황!$D13="",대출현황!$E13="",대출현황!$F13="",대출현황!$G13=""),"",IF(OR(((YEAR(H$4)-YEAR(대출현황!$F13))*12+MONTH(H$4)-MONTH(대출현황!$F13))&lt;1,((YEAR(H$4)-YEAR(대출현황!$F13))*12+MONTH(H$4)-MONTH(대출현황!$F13))&gt;대출현황!$G13),0,ROUND((IF(대출현황!$C13="만기일시상환",대출현황!$D13,IF(대출현황!$C13="원금균등상환",대출현황!$D13*(대출현황!$G13-(((YEAR(H$4)-YEAR(대출현황!$F13))*12+MONTH(H$4)-MONTH(대출현황!$F13))-1))/대출현황!$G13,IF(대출현황!$C13="원리금균등상환",IF(대출현황!$E13=0,대출현황!$D13*(대출현황!$G13-(((YEAR(H$4)-YEAR(대출현황!$F13))*12+MONTH(H$4)-MONTH(대출현황!$F13))-1))/대출현황!$G13,대출현황!$D13*POWER(1+대출현황!$E13/12,((YEAR(H$4)-YEAR(대출현황!$F13))*12+MONTH(H$4)-MONTH(대출현황!$F13))-1)-(대출현황!$D13*(대출현황!$E13/12)/(1-POWER(1+대출현황!$E13/12,-대출현황!$G13)))*(POWER(1+대출현황!$E13/12,((YEAR(H$4)-YEAR(대출현황!$F13))*12+MONTH(H$4)-MONTH(대출현황!$F13))-1)-1)/(대출현황!$E13/12)),IF(((YEAR(H$4)-YEAR(대출현황!$F13))*12+MONTH(H$4)-MONTH(대출현황!$F13))&lt;=IF(대출현황!$H13="",0,대출현황!$H13),대출현황!$D13,대출현황!$D13*(대출현황!$G13-((YEAR(H$4)-YEAR(대출현황!$F13))*12+MONTH(H$4)-MONTH(대출현황!$F13))+1)/(대출현황!$G13-IF(대출현황!$H13="",0,대출현황!$H13)))))))*대출현황!$E13/12,0)))</f>
        <v/>
      </c>
      <c r="I12" s="18">
        <f>IF(OR(대출현황!$C13="",대출현황!$D13="",대출현황!$E13="",대출현황!$F13="",대출현황!$G13=""),"",IF(OR(((YEAR(I$4)-YEAR(대출현황!$F13))*12+MONTH(I$4)-MONTH(대출현황!$F13))&lt;1,((YEAR(I$4)-YEAR(대출현황!$F13))*12+MONTH(I$4)-MONTH(대출현황!$F13))&gt;대출현황!$G13),0,ROUND((IF(대출현황!$C13="만기일시상환",대출현황!$D13,IF(대출현황!$C13="원금균등상환",대출현황!$D13*(대출현황!$G13-(((YEAR(I$4)-YEAR(대출현황!$F13))*12+MONTH(I$4)-MONTH(대출현황!$F13))-1))/대출현황!$G13,IF(대출현황!$C13="원리금균등상환",IF(대출현황!$E13=0,대출현황!$D13*(대출현황!$G13-(((YEAR(I$4)-YEAR(대출현황!$F13))*12+MONTH(I$4)-MONTH(대출현황!$F13))-1))/대출현황!$G13,대출현황!$D13*POWER(1+대출현황!$E13/12,((YEAR(I$4)-YEAR(대출현황!$F13))*12+MONTH(I$4)-MONTH(대출현황!$F13))-1)-(대출현황!$D13*(대출현황!$E13/12)/(1-POWER(1+대출현황!$E13/12,-대출현황!$G13)))*(POWER(1+대출현황!$E13/12,((YEAR(I$4)-YEAR(대출현황!$F13))*12+MONTH(I$4)-MONTH(대출현황!$F13))-1)-1)/(대출현황!$E13/12)),IF(((YEAR(I$4)-YEAR(대출현황!$F13))*12+MONTH(I$4)-MONTH(대출현황!$F13))&lt;=IF(대출현황!$H13="",0,대출현황!$H13),대출현황!$D13,대출현황!$D13*(대출현황!$G13-((YEAR(I$4)-YEAR(대출현황!$F13))*12+MONTH(I$4)-MONTH(대출현황!$F13))+1)/(대출현황!$G13-IF(대출현황!$H13="",0,대출현황!$H13)))))))*대출현황!$E13/12,0)))</f>
        <v/>
      </c>
      <c r="J12" s="18">
        <f>IF(OR(대출현황!$C13="",대출현황!$D13="",대출현황!$E13="",대출현황!$F13="",대출현황!$G13=""),"",IF(OR(((YEAR(J$4)-YEAR(대출현황!$F13))*12+MONTH(J$4)-MONTH(대출현황!$F13))&lt;1,((YEAR(J$4)-YEAR(대출현황!$F13))*12+MONTH(J$4)-MONTH(대출현황!$F13))&gt;대출현황!$G13),0,ROUND((IF(대출현황!$C13="만기일시상환",대출현황!$D13,IF(대출현황!$C13="원금균등상환",대출현황!$D13*(대출현황!$G13-(((YEAR(J$4)-YEAR(대출현황!$F13))*12+MONTH(J$4)-MONTH(대출현황!$F13))-1))/대출현황!$G13,IF(대출현황!$C13="원리금균등상환",IF(대출현황!$E13=0,대출현황!$D13*(대출현황!$G13-(((YEAR(J$4)-YEAR(대출현황!$F13))*12+MONTH(J$4)-MONTH(대출현황!$F13))-1))/대출현황!$G13,대출현황!$D13*POWER(1+대출현황!$E13/12,((YEAR(J$4)-YEAR(대출현황!$F13))*12+MONTH(J$4)-MONTH(대출현황!$F13))-1)-(대출현황!$D13*(대출현황!$E13/12)/(1-POWER(1+대출현황!$E13/12,-대출현황!$G13)))*(POWER(1+대출현황!$E13/12,((YEAR(J$4)-YEAR(대출현황!$F13))*12+MONTH(J$4)-MONTH(대출현황!$F13))-1)-1)/(대출현황!$E13/12)),IF(((YEAR(J$4)-YEAR(대출현황!$F13))*12+MONTH(J$4)-MONTH(대출현황!$F13))&lt;=IF(대출현황!$H13="",0,대출현황!$H13),대출현황!$D13,대출현황!$D13*(대출현황!$G13-((YEAR(J$4)-YEAR(대출현황!$F13))*12+MONTH(J$4)-MONTH(대출현황!$F13))+1)/(대출현황!$G13-IF(대출현황!$H13="",0,대출현황!$H13)))))))*대출현황!$E13/12,0)))</f>
        <v/>
      </c>
      <c r="K12" s="18">
        <f>IF(OR(대출현황!$C13="",대출현황!$D13="",대출현황!$E13="",대출현황!$F13="",대출현황!$G13=""),"",IF(OR(((YEAR(K$4)-YEAR(대출현황!$F13))*12+MONTH(K$4)-MONTH(대출현황!$F13))&lt;1,((YEAR(K$4)-YEAR(대출현황!$F13))*12+MONTH(K$4)-MONTH(대출현황!$F13))&gt;대출현황!$G13),0,ROUND((IF(대출현황!$C13="만기일시상환",대출현황!$D13,IF(대출현황!$C13="원금균등상환",대출현황!$D13*(대출현황!$G13-(((YEAR(K$4)-YEAR(대출현황!$F13))*12+MONTH(K$4)-MONTH(대출현황!$F13))-1))/대출현황!$G13,IF(대출현황!$C13="원리금균등상환",IF(대출현황!$E13=0,대출현황!$D13*(대출현황!$G13-(((YEAR(K$4)-YEAR(대출현황!$F13))*12+MONTH(K$4)-MONTH(대출현황!$F13))-1))/대출현황!$G13,대출현황!$D13*POWER(1+대출현황!$E13/12,((YEAR(K$4)-YEAR(대출현황!$F13))*12+MONTH(K$4)-MONTH(대출현황!$F13))-1)-(대출현황!$D13*(대출현황!$E13/12)/(1-POWER(1+대출현황!$E13/12,-대출현황!$G13)))*(POWER(1+대출현황!$E13/12,((YEAR(K$4)-YEAR(대출현황!$F13))*12+MONTH(K$4)-MONTH(대출현황!$F13))-1)-1)/(대출현황!$E13/12)),IF(((YEAR(K$4)-YEAR(대출현황!$F13))*12+MONTH(K$4)-MONTH(대출현황!$F13))&lt;=IF(대출현황!$H13="",0,대출현황!$H13),대출현황!$D13,대출현황!$D13*(대출현황!$G13-((YEAR(K$4)-YEAR(대출현황!$F13))*12+MONTH(K$4)-MONTH(대출현황!$F13))+1)/(대출현황!$G13-IF(대출현황!$H13="",0,대출현황!$H13)))))))*대출현황!$E13/12,0)))</f>
        <v/>
      </c>
      <c r="L12" s="18">
        <f>IF(OR(대출현황!$C13="",대출현황!$D13="",대출현황!$E13="",대출현황!$F13="",대출현황!$G13=""),"",IF(OR(((YEAR(L$4)-YEAR(대출현황!$F13))*12+MONTH(L$4)-MONTH(대출현황!$F13))&lt;1,((YEAR(L$4)-YEAR(대출현황!$F13))*12+MONTH(L$4)-MONTH(대출현황!$F13))&gt;대출현황!$G13),0,ROUND((IF(대출현황!$C13="만기일시상환",대출현황!$D13,IF(대출현황!$C13="원금균등상환",대출현황!$D13*(대출현황!$G13-(((YEAR(L$4)-YEAR(대출현황!$F13))*12+MONTH(L$4)-MONTH(대출현황!$F13))-1))/대출현황!$G13,IF(대출현황!$C13="원리금균등상환",IF(대출현황!$E13=0,대출현황!$D13*(대출현황!$G13-(((YEAR(L$4)-YEAR(대출현황!$F13))*12+MONTH(L$4)-MONTH(대출현황!$F13))-1))/대출현황!$G13,대출현황!$D13*POWER(1+대출현황!$E13/12,((YEAR(L$4)-YEAR(대출현황!$F13))*12+MONTH(L$4)-MONTH(대출현황!$F13))-1)-(대출현황!$D13*(대출현황!$E13/12)/(1-POWER(1+대출현황!$E13/12,-대출현황!$G13)))*(POWER(1+대출현황!$E13/12,((YEAR(L$4)-YEAR(대출현황!$F13))*12+MONTH(L$4)-MONTH(대출현황!$F13))-1)-1)/(대출현황!$E13/12)),IF(((YEAR(L$4)-YEAR(대출현황!$F13))*12+MONTH(L$4)-MONTH(대출현황!$F13))&lt;=IF(대출현황!$H13="",0,대출현황!$H13),대출현황!$D13,대출현황!$D13*(대출현황!$G13-((YEAR(L$4)-YEAR(대출현황!$F13))*12+MONTH(L$4)-MONTH(대출현황!$F13))+1)/(대출현황!$G13-IF(대출현황!$H13="",0,대출현황!$H13)))))))*대출현황!$E13/12,0)))</f>
        <v/>
      </c>
      <c r="M12" s="18">
        <f>IF(OR(대출현황!$C13="",대출현황!$D13="",대출현황!$E13="",대출현황!$F13="",대출현황!$G13=""),"",IF(OR(((YEAR(M$4)-YEAR(대출현황!$F13))*12+MONTH(M$4)-MONTH(대출현황!$F13))&lt;1,((YEAR(M$4)-YEAR(대출현황!$F13))*12+MONTH(M$4)-MONTH(대출현황!$F13))&gt;대출현황!$G13),0,ROUND((IF(대출현황!$C13="만기일시상환",대출현황!$D13,IF(대출현황!$C13="원금균등상환",대출현황!$D13*(대출현황!$G13-(((YEAR(M$4)-YEAR(대출현황!$F13))*12+MONTH(M$4)-MONTH(대출현황!$F13))-1))/대출현황!$G13,IF(대출현황!$C13="원리금균등상환",IF(대출현황!$E13=0,대출현황!$D13*(대출현황!$G13-(((YEAR(M$4)-YEAR(대출현황!$F13))*12+MONTH(M$4)-MONTH(대출현황!$F13))-1))/대출현황!$G13,대출현황!$D13*POWER(1+대출현황!$E13/12,((YEAR(M$4)-YEAR(대출현황!$F13))*12+MONTH(M$4)-MONTH(대출현황!$F13))-1)-(대출현황!$D13*(대출현황!$E13/12)/(1-POWER(1+대출현황!$E13/12,-대출현황!$G13)))*(POWER(1+대출현황!$E13/12,((YEAR(M$4)-YEAR(대출현황!$F13))*12+MONTH(M$4)-MONTH(대출현황!$F13))-1)-1)/(대출현황!$E13/12)),IF(((YEAR(M$4)-YEAR(대출현황!$F13))*12+MONTH(M$4)-MONTH(대출현황!$F13))&lt;=IF(대출현황!$H13="",0,대출현황!$H13),대출현황!$D13,대출현황!$D13*(대출현황!$G13-((YEAR(M$4)-YEAR(대출현황!$F13))*12+MONTH(M$4)-MONTH(대출현황!$F13))+1)/(대출현황!$G13-IF(대출현황!$H13="",0,대출현황!$H13)))))))*대출현황!$E13/12,0)))</f>
        <v/>
      </c>
    </row>
    <row r="13">
      <c r="A13" s="23">
        <f>IF(대출현황!$A14="","",대출현황!$A14&amp;" · "&amp;대출현황!$B14)</f>
        <v/>
      </c>
      <c r="B13" s="18">
        <f>IF(OR(대출현황!$C14="",대출현황!$D14="",대출현황!$E14="",대출현황!$F14="",대출현황!$G14=""),"",IF(OR(((YEAR(B$4)-YEAR(대출현황!$F14))*12+MONTH(B$4)-MONTH(대출현황!$F14))&lt;1,((YEAR(B$4)-YEAR(대출현황!$F14))*12+MONTH(B$4)-MONTH(대출현황!$F14))&gt;대출현황!$G14),0,ROUND((IF(대출현황!$C14="만기일시상환",대출현황!$D14,IF(대출현황!$C14="원금균등상환",대출현황!$D14*(대출현황!$G14-(((YEAR(B$4)-YEAR(대출현황!$F14))*12+MONTH(B$4)-MONTH(대출현황!$F14))-1))/대출현황!$G14,IF(대출현황!$C14="원리금균등상환",IF(대출현황!$E14=0,대출현황!$D14*(대출현황!$G14-(((YEAR(B$4)-YEAR(대출현황!$F14))*12+MONTH(B$4)-MONTH(대출현황!$F14))-1))/대출현황!$G14,대출현황!$D14*POWER(1+대출현황!$E14/12,((YEAR(B$4)-YEAR(대출현황!$F14))*12+MONTH(B$4)-MONTH(대출현황!$F14))-1)-(대출현황!$D14*(대출현황!$E14/12)/(1-POWER(1+대출현황!$E14/12,-대출현황!$G14)))*(POWER(1+대출현황!$E14/12,((YEAR(B$4)-YEAR(대출현황!$F14))*12+MONTH(B$4)-MONTH(대출현황!$F14))-1)-1)/(대출현황!$E14/12)),IF(((YEAR(B$4)-YEAR(대출현황!$F14))*12+MONTH(B$4)-MONTH(대출현황!$F14))&lt;=IF(대출현황!$H14="",0,대출현황!$H14),대출현황!$D14,대출현황!$D14*(대출현황!$G14-((YEAR(B$4)-YEAR(대출현황!$F14))*12+MONTH(B$4)-MONTH(대출현황!$F14))+1)/(대출현황!$G14-IF(대출현황!$H14="",0,대출현황!$H14)))))))*대출현황!$E14/12,0)))</f>
        <v/>
      </c>
      <c r="C13" s="18">
        <f>IF(OR(대출현황!$C14="",대출현황!$D14="",대출현황!$E14="",대출현황!$F14="",대출현황!$G14=""),"",IF(OR(((YEAR(C$4)-YEAR(대출현황!$F14))*12+MONTH(C$4)-MONTH(대출현황!$F14))&lt;1,((YEAR(C$4)-YEAR(대출현황!$F14))*12+MONTH(C$4)-MONTH(대출현황!$F14))&gt;대출현황!$G14),0,ROUND((IF(대출현황!$C14="만기일시상환",대출현황!$D14,IF(대출현황!$C14="원금균등상환",대출현황!$D14*(대출현황!$G14-(((YEAR(C$4)-YEAR(대출현황!$F14))*12+MONTH(C$4)-MONTH(대출현황!$F14))-1))/대출현황!$G14,IF(대출현황!$C14="원리금균등상환",IF(대출현황!$E14=0,대출현황!$D14*(대출현황!$G14-(((YEAR(C$4)-YEAR(대출현황!$F14))*12+MONTH(C$4)-MONTH(대출현황!$F14))-1))/대출현황!$G14,대출현황!$D14*POWER(1+대출현황!$E14/12,((YEAR(C$4)-YEAR(대출현황!$F14))*12+MONTH(C$4)-MONTH(대출현황!$F14))-1)-(대출현황!$D14*(대출현황!$E14/12)/(1-POWER(1+대출현황!$E14/12,-대출현황!$G14)))*(POWER(1+대출현황!$E14/12,((YEAR(C$4)-YEAR(대출현황!$F14))*12+MONTH(C$4)-MONTH(대출현황!$F14))-1)-1)/(대출현황!$E14/12)),IF(((YEAR(C$4)-YEAR(대출현황!$F14))*12+MONTH(C$4)-MONTH(대출현황!$F14))&lt;=IF(대출현황!$H14="",0,대출현황!$H14),대출현황!$D14,대출현황!$D14*(대출현황!$G14-((YEAR(C$4)-YEAR(대출현황!$F14))*12+MONTH(C$4)-MONTH(대출현황!$F14))+1)/(대출현황!$G14-IF(대출현황!$H14="",0,대출현황!$H14)))))))*대출현황!$E14/12,0)))</f>
        <v/>
      </c>
      <c r="D13" s="18">
        <f>IF(OR(대출현황!$C14="",대출현황!$D14="",대출현황!$E14="",대출현황!$F14="",대출현황!$G14=""),"",IF(OR(((YEAR(D$4)-YEAR(대출현황!$F14))*12+MONTH(D$4)-MONTH(대출현황!$F14))&lt;1,((YEAR(D$4)-YEAR(대출현황!$F14))*12+MONTH(D$4)-MONTH(대출현황!$F14))&gt;대출현황!$G14),0,ROUND((IF(대출현황!$C14="만기일시상환",대출현황!$D14,IF(대출현황!$C14="원금균등상환",대출현황!$D14*(대출현황!$G14-(((YEAR(D$4)-YEAR(대출현황!$F14))*12+MONTH(D$4)-MONTH(대출현황!$F14))-1))/대출현황!$G14,IF(대출현황!$C14="원리금균등상환",IF(대출현황!$E14=0,대출현황!$D14*(대출현황!$G14-(((YEAR(D$4)-YEAR(대출현황!$F14))*12+MONTH(D$4)-MONTH(대출현황!$F14))-1))/대출현황!$G14,대출현황!$D14*POWER(1+대출현황!$E14/12,((YEAR(D$4)-YEAR(대출현황!$F14))*12+MONTH(D$4)-MONTH(대출현황!$F14))-1)-(대출현황!$D14*(대출현황!$E14/12)/(1-POWER(1+대출현황!$E14/12,-대출현황!$G14)))*(POWER(1+대출현황!$E14/12,((YEAR(D$4)-YEAR(대출현황!$F14))*12+MONTH(D$4)-MONTH(대출현황!$F14))-1)-1)/(대출현황!$E14/12)),IF(((YEAR(D$4)-YEAR(대출현황!$F14))*12+MONTH(D$4)-MONTH(대출현황!$F14))&lt;=IF(대출현황!$H14="",0,대출현황!$H14),대출현황!$D14,대출현황!$D14*(대출현황!$G14-((YEAR(D$4)-YEAR(대출현황!$F14))*12+MONTH(D$4)-MONTH(대출현황!$F14))+1)/(대출현황!$G14-IF(대출현황!$H14="",0,대출현황!$H14)))))))*대출현황!$E14/12,0)))</f>
        <v/>
      </c>
      <c r="E13" s="18">
        <f>IF(OR(대출현황!$C14="",대출현황!$D14="",대출현황!$E14="",대출현황!$F14="",대출현황!$G14=""),"",IF(OR(((YEAR(E$4)-YEAR(대출현황!$F14))*12+MONTH(E$4)-MONTH(대출현황!$F14))&lt;1,((YEAR(E$4)-YEAR(대출현황!$F14))*12+MONTH(E$4)-MONTH(대출현황!$F14))&gt;대출현황!$G14),0,ROUND((IF(대출현황!$C14="만기일시상환",대출현황!$D14,IF(대출현황!$C14="원금균등상환",대출현황!$D14*(대출현황!$G14-(((YEAR(E$4)-YEAR(대출현황!$F14))*12+MONTH(E$4)-MONTH(대출현황!$F14))-1))/대출현황!$G14,IF(대출현황!$C14="원리금균등상환",IF(대출현황!$E14=0,대출현황!$D14*(대출현황!$G14-(((YEAR(E$4)-YEAR(대출현황!$F14))*12+MONTH(E$4)-MONTH(대출현황!$F14))-1))/대출현황!$G14,대출현황!$D14*POWER(1+대출현황!$E14/12,((YEAR(E$4)-YEAR(대출현황!$F14))*12+MONTH(E$4)-MONTH(대출현황!$F14))-1)-(대출현황!$D14*(대출현황!$E14/12)/(1-POWER(1+대출현황!$E14/12,-대출현황!$G14)))*(POWER(1+대출현황!$E14/12,((YEAR(E$4)-YEAR(대출현황!$F14))*12+MONTH(E$4)-MONTH(대출현황!$F14))-1)-1)/(대출현황!$E14/12)),IF(((YEAR(E$4)-YEAR(대출현황!$F14))*12+MONTH(E$4)-MONTH(대출현황!$F14))&lt;=IF(대출현황!$H14="",0,대출현황!$H14),대출현황!$D14,대출현황!$D14*(대출현황!$G14-((YEAR(E$4)-YEAR(대출현황!$F14))*12+MONTH(E$4)-MONTH(대출현황!$F14))+1)/(대출현황!$G14-IF(대출현황!$H14="",0,대출현황!$H14)))))))*대출현황!$E14/12,0)))</f>
        <v/>
      </c>
      <c r="F13" s="18">
        <f>IF(OR(대출현황!$C14="",대출현황!$D14="",대출현황!$E14="",대출현황!$F14="",대출현황!$G14=""),"",IF(OR(((YEAR(F$4)-YEAR(대출현황!$F14))*12+MONTH(F$4)-MONTH(대출현황!$F14))&lt;1,((YEAR(F$4)-YEAR(대출현황!$F14))*12+MONTH(F$4)-MONTH(대출현황!$F14))&gt;대출현황!$G14),0,ROUND((IF(대출현황!$C14="만기일시상환",대출현황!$D14,IF(대출현황!$C14="원금균등상환",대출현황!$D14*(대출현황!$G14-(((YEAR(F$4)-YEAR(대출현황!$F14))*12+MONTH(F$4)-MONTH(대출현황!$F14))-1))/대출현황!$G14,IF(대출현황!$C14="원리금균등상환",IF(대출현황!$E14=0,대출현황!$D14*(대출현황!$G14-(((YEAR(F$4)-YEAR(대출현황!$F14))*12+MONTH(F$4)-MONTH(대출현황!$F14))-1))/대출현황!$G14,대출현황!$D14*POWER(1+대출현황!$E14/12,((YEAR(F$4)-YEAR(대출현황!$F14))*12+MONTH(F$4)-MONTH(대출현황!$F14))-1)-(대출현황!$D14*(대출현황!$E14/12)/(1-POWER(1+대출현황!$E14/12,-대출현황!$G14)))*(POWER(1+대출현황!$E14/12,((YEAR(F$4)-YEAR(대출현황!$F14))*12+MONTH(F$4)-MONTH(대출현황!$F14))-1)-1)/(대출현황!$E14/12)),IF(((YEAR(F$4)-YEAR(대출현황!$F14))*12+MONTH(F$4)-MONTH(대출현황!$F14))&lt;=IF(대출현황!$H14="",0,대출현황!$H14),대출현황!$D14,대출현황!$D14*(대출현황!$G14-((YEAR(F$4)-YEAR(대출현황!$F14))*12+MONTH(F$4)-MONTH(대출현황!$F14))+1)/(대출현황!$G14-IF(대출현황!$H14="",0,대출현황!$H14)))))))*대출현황!$E14/12,0)))</f>
        <v/>
      </c>
      <c r="G13" s="18">
        <f>IF(OR(대출현황!$C14="",대출현황!$D14="",대출현황!$E14="",대출현황!$F14="",대출현황!$G14=""),"",IF(OR(((YEAR(G$4)-YEAR(대출현황!$F14))*12+MONTH(G$4)-MONTH(대출현황!$F14))&lt;1,((YEAR(G$4)-YEAR(대출현황!$F14))*12+MONTH(G$4)-MONTH(대출현황!$F14))&gt;대출현황!$G14),0,ROUND((IF(대출현황!$C14="만기일시상환",대출현황!$D14,IF(대출현황!$C14="원금균등상환",대출현황!$D14*(대출현황!$G14-(((YEAR(G$4)-YEAR(대출현황!$F14))*12+MONTH(G$4)-MONTH(대출현황!$F14))-1))/대출현황!$G14,IF(대출현황!$C14="원리금균등상환",IF(대출현황!$E14=0,대출현황!$D14*(대출현황!$G14-(((YEAR(G$4)-YEAR(대출현황!$F14))*12+MONTH(G$4)-MONTH(대출현황!$F14))-1))/대출현황!$G14,대출현황!$D14*POWER(1+대출현황!$E14/12,((YEAR(G$4)-YEAR(대출현황!$F14))*12+MONTH(G$4)-MONTH(대출현황!$F14))-1)-(대출현황!$D14*(대출현황!$E14/12)/(1-POWER(1+대출현황!$E14/12,-대출현황!$G14)))*(POWER(1+대출현황!$E14/12,((YEAR(G$4)-YEAR(대출현황!$F14))*12+MONTH(G$4)-MONTH(대출현황!$F14))-1)-1)/(대출현황!$E14/12)),IF(((YEAR(G$4)-YEAR(대출현황!$F14))*12+MONTH(G$4)-MONTH(대출현황!$F14))&lt;=IF(대출현황!$H14="",0,대출현황!$H14),대출현황!$D14,대출현황!$D14*(대출현황!$G14-((YEAR(G$4)-YEAR(대출현황!$F14))*12+MONTH(G$4)-MONTH(대출현황!$F14))+1)/(대출현황!$G14-IF(대출현황!$H14="",0,대출현황!$H14)))))))*대출현황!$E14/12,0)))</f>
        <v/>
      </c>
      <c r="H13" s="18">
        <f>IF(OR(대출현황!$C14="",대출현황!$D14="",대출현황!$E14="",대출현황!$F14="",대출현황!$G14=""),"",IF(OR(((YEAR(H$4)-YEAR(대출현황!$F14))*12+MONTH(H$4)-MONTH(대출현황!$F14))&lt;1,((YEAR(H$4)-YEAR(대출현황!$F14))*12+MONTH(H$4)-MONTH(대출현황!$F14))&gt;대출현황!$G14),0,ROUND((IF(대출현황!$C14="만기일시상환",대출현황!$D14,IF(대출현황!$C14="원금균등상환",대출현황!$D14*(대출현황!$G14-(((YEAR(H$4)-YEAR(대출현황!$F14))*12+MONTH(H$4)-MONTH(대출현황!$F14))-1))/대출현황!$G14,IF(대출현황!$C14="원리금균등상환",IF(대출현황!$E14=0,대출현황!$D14*(대출현황!$G14-(((YEAR(H$4)-YEAR(대출현황!$F14))*12+MONTH(H$4)-MONTH(대출현황!$F14))-1))/대출현황!$G14,대출현황!$D14*POWER(1+대출현황!$E14/12,((YEAR(H$4)-YEAR(대출현황!$F14))*12+MONTH(H$4)-MONTH(대출현황!$F14))-1)-(대출현황!$D14*(대출현황!$E14/12)/(1-POWER(1+대출현황!$E14/12,-대출현황!$G14)))*(POWER(1+대출현황!$E14/12,((YEAR(H$4)-YEAR(대출현황!$F14))*12+MONTH(H$4)-MONTH(대출현황!$F14))-1)-1)/(대출현황!$E14/12)),IF(((YEAR(H$4)-YEAR(대출현황!$F14))*12+MONTH(H$4)-MONTH(대출현황!$F14))&lt;=IF(대출현황!$H14="",0,대출현황!$H14),대출현황!$D14,대출현황!$D14*(대출현황!$G14-((YEAR(H$4)-YEAR(대출현황!$F14))*12+MONTH(H$4)-MONTH(대출현황!$F14))+1)/(대출현황!$G14-IF(대출현황!$H14="",0,대출현황!$H14)))))))*대출현황!$E14/12,0)))</f>
        <v/>
      </c>
      <c r="I13" s="18">
        <f>IF(OR(대출현황!$C14="",대출현황!$D14="",대출현황!$E14="",대출현황!$F14="",대출현황!$G14=""),"",IF(OR(((YEAR(I$4)-YEAR(대출현황!$F14))*12+MONTH(I$4)-MONTH(대출현황!$F14))&lt;1,((YEAR(I$4)-YEAR(대출현황!$F14))*12+MONTH(I$4)-MONTH(대출현황!$F14))&gt;대출현황!$G14),0,ROUND((IF(대출현황!$C14="만기일시상환",대출현황!$D14,IF(대출현황!$C14="원금균등상환",대출현황!$D14*(대출현황!$G14-(((YEAR(I$4)-YEAR(대출현황!$F14))*12+MONTH(I$4)-MONTH(대출현황!$F14))-1))/대출현황!$G14,IF(대출현황!$C14="원리금균등상환",IF(대출현황!$E14=0,대출현황!$D14*(대출현황!$G14-(((YEAR(I$4)-YEAR(대출현황!$F14))*12+MONTH(I$4)-MONTH(대출현황!$F14))-1))/대출현황!$G14,대출현황!$D14*POWER(1+대출현황!$E14/12,((YEAR(I$4)-YEAR(대출현황!$F14))*12+MONTH(I$4)-MONTH(대출현황!$F14))-1)-(대출현황!$D14*(대출현황!$E14/12)/(1-POWER(1+대출현황!$E14/12,-대출현황!$G14)))*(POWER(1+대출현황!$E14/12,((YEAR(I$4)-YEAR(대출현황!$F14))*12+MONTH(I$4)-MONTH(대출현황!$F14))-1)-1)/(대출현황!$E14/12)),IF(((YEAR(I$4)-YEAR(대출현황!$F14))*12+MONTH(I$4)-MONTH(대출현황!$F14))&lt;=IF(대출현황!$H14="",0,대출현황!$H14),대출현황!$D14,대출현황!$D14*(대출현황!$G14-((YEAR(I$4)-YEAR(대출현황!$F14))*12+MONTH(I$4)-MONTH(대출현황!$F14))+1)/(대출현황!$G14-IF(대출현황!$H14="",0,대출현황!$H14)))))))*대출현황!$E14/12,0)))</f>
        <v/>
      </c>
      <c r="J13" s="18">
        <f>IF(OR(대출현황!$C14="",대출현황!$D14="",대출현황!$E14="",대출현황!$F14="",대출현황!$G14=""),"",IF(OR(((YEAR(J$4)-YEAR(대출현황!$F14))*12+MONTH(J$4)-MONTH(대출현황!$F14))&lt;1,((YEAR(J$4)-YEAR(대출현황!$F14))*12+MONTH(J$4)-MONTH(대출현황!$F14))&gt;대출현황!$G14),0,ROUND((IF(대출현황!$C14="만기일시상환",대출현황!$D14,IF(대출현황!$C14="원금균등상환",대출현황!$D14*(대출현황!$G14-(((YEAR(J$4)-YEAR(대출현황!$F14))*12+MONTH(J$4)-MONTH(대출현황!$F14))-1))/대출현황!$G14,IF(대출현황!$C14="원리금균등상환",IF(대출현황!$E14=0,대출현황!$D14*(대출현황!$G14-(((YEAR(J$4)-YEAR(대출현황!$F14))*12+MONTH(J$4)-MONTH(대출현황!$F14))-1))/대출현황!$G14,대출현황!$D14*POWER(1+대출현황!$E14/12,((YEAR(J$4)-YEAR(대출현황!$F14))*12+MONTH(J$4)-MONTH(대출현황!$F14))-1)-(대출현황!$D14*(대출현황!$E14/12)/(1-POWER(1+대출현황!$E14/12,-대출현황!$G14)))*(POWER(1+대출현황!$E14/12,((YEAR(J$4)-YEAR(대출현황!$F14))*12+MONTH(J$4)-MONTH(대출현황!$F14))-1)-1)/(대출현황!$E14/12)),IF(((YEAR(J$4)-YEAR(대출현황!$F14))*12+MONTH(J$4)-MONTH(대출현황!$F14))&lt;=IF(대출현황!$H14="",0,대출현황!$H14),대출현황!$D14,대출현황!$D14*(대출현황!$G14-((YEAR(J$4)-YEAR(대출현황!$F14))*12+MONTH(J$4)-MONTH(대출현황!$F14))+1)/(대출현황!$G14-IF(대출현황!$H14="",0,대출현황!$H14)))))))*대출현황!$E14/12,0)))</f>
        <v/>
      </c>
      <c r="K13" s="18">
        <f>IF(OR(대출현황!$C14="",대출현황!$D14="",대출현황!$E14="",대출현황!$F14="",대출현황!$G14=""),"",IF(OR(((YEAR(K$4)-YEAR(대출현황!$F14))*12+MONTH(K$4)-MONTH(대출현황!$F14))&lt;1,((YEAR(K$4)-YEAR(대출현황!$F14))*12+MONTH(K$4)-MONTH(대출현황!$F14))&gt;대출현황!$G14),0,ROUND((IF(대출현황!$C14="만기일시상환",대출현황!$D14,IF(대출현황!$C14="원금균등상환",대출현황!$D14*(대출현황!$G14-(((YEAR(K$4)-YEAR(대출현황!$F14))*12+MONTH(K$4)-MONTH(대출현황!$F14))-1))/대출현황!$G14,IF(대출현황!$C14="원리금균등상환",IF(대출현황!$E14=0,대출현황!$D14*(대출현황!$G14-(((YEAR(K$4)-YEAR(대출현황!$F14))*12+MONTH(K$4)-MONTH(대출현황!$F14))-1))/대출현황!$G14,대출현황!$D14*POWER(1+대출현황!$E14/12,((YEAR(K$4)-YEAR(대출현황!$F14))*12+MONTH(K$4)-MONTH(대출현황!$F14))-1)-(대출현황!$D14*(대출현황!$E14/12)/(1-POWER(1+대출현황!$E14/12,-대출현황!$G14)))*(POWER(1+대출현황!$E14/12,((YEAR(K$4)-YEAR(대출현황!$F14))*12+MONTH(K$4)-MONTH(대출현황!$F14))-1)-1)/(대출현황!$E14/12)),IF(((YEAR(K$4)-YEAR(대출현황!$F14))*12+MONTH(K$4)-MONTH(대출현황!$F14))&lt;=IF(대출현황!$H14="",0,대출현황!$H14),대출현황!$D14,대출현황!$D14*(대출현황!$G14-((YEAR(K$4)-YEAR(대출현황!$F14))*12+MONTH(K$4)-MONTH(대출현황!$F14))+1)/(대출현황!$G14-IF(대출현황!$H14="",0,대출현황!$H14)))))))*대출현황!$E14/12,0)))</f>
        <v/>
      </c>
      <c r="L13" s="18">
        <f>IF(OR(대출현황!$C14="",대출현황!$D14="",대출현황!$E14="",대출현황!$F14="",대출현황!$G14=""),"",IF(OR(((YEAR(L$4)-YEAR(대출현황!$F14))*12+MONTH(L$4)-MONTH(대출현황!$F14))&lt;1,((YEAR(L$4)-YEAR(대출현황!$F14))*12+MONTH(L$4)-MONTH(대출현황!$F14))&gt;대출현황!$G14),0,ROUND((IF(대출현황!$C14="만기일시상환",대출현황!$D14,IF(대출현황!$C14="원금균등상환",대출현황!$D14*(대출현황!$G14-(((YEAR(L$4)-YEAR(대출현황!$F14))*12+MONTH(L$4)-MONTH(대출현황!$F14))-1))/대출현황!$G14,IF(대출현황!$C14="원리금균등상환",IF(대출현황!$E14=0,대출현황!$D14*(대출현황!$G14-(((YEAR(L$4)-YEAR(대출현황!$F14))*12+MONTH(L$4)-MONTH(대출현황!$F14))-1))/대출현황!$G14,대출현황!$D14*POWER(1+대출현황!$E14/12,((YEAR(L$4)-YEAR(대출현황!$F14))*12+MONTH(L$4)-MONTH(대출현황!$F14))-1)-(대출현황!$D14*(대출현황!$E14/12)/(1-POWER(1+대출현황!$E14/12,-대출현황!$G14)))*(POWER(1+대출현황!$E14/12,((YEAR(L$4)-YEAR(대출현황!$F14))*12+MONTH(L$4)-MONTH(대출현황!$F14))-1)-1)/(대출현황!$E14/12)),IF(((YEAR(L$4)-YEAR(대출현황!$F14))*12+MONTH(L$4)-MONTH(대출현황!$F14))&lt;=IF(대출현황!$H14="",0,대출현황!$H14),대출현황!$D14,대출현황!$D14*(대출현황!$G14-((YEAR(L$4)-YEAR(대출현황!$F14))*12+MONTH(L$4)-MONTH(대출현황!$F14))+1)/(대출현황!$G14-IF(대출현황!$H14="",0,대출현황!$H14)))))))*대출현황!$E14/12,0)))</f>
        <v/>
      </c>
      <c r="M13" s="18">
        <f>IF(OR(대출현황!$C14="",대출현황!$D14="",대출현황!$E14="",대출현황!$F14="",대출현황!$G14=""),"",IF(OR(((YEAR(M$4)-YEAR(대출현황!$F14))*12+MONTH(M$4)-MONTH(대출현황!$F14))&lt;1,((YEAR(M$4)-YEAR(대출현황!$F14))*12+MONTH(M$4)-MONTH(대출현황!$F14))&gt;대출현황!$G14),0,ROUND((IF(대출현황!$C14="만기일시상환",대출현황!$D14,IF(대출현황!$C14="원금균등상환",대출현황!$D14*(대출현황!$G14-(((YEAR(M$4)-YEAR(대출현황!$F14))*12+MONTH(M$4)-MONTH(대출현황!$F14))-1))/대출현황!$G14,IF(대출현황!$C14="원리금균등상환",IF(대출현황!$E14=0,대출현황!$D14*(대출현황!$G14-(((YEAR(M$4)-YEAR(대출현황!$F14))*12+MONTH(M$4)-MONTH(대출현황!$F14))-1))/대출현황!$G14,대출현황!$D14*POWER(1+대출현황!$E14/12,((YEAR(M$4)-YEAR(대출현황!$F14))*12+MONTH(M$4)-MONTH(대출현황!$F14))-1)-(대출현황!$D14*(대출현황!$E14/12)/(1-POWER(1+대출현황!$E14/12,-대출현황!$G14)))*(POWER(1+대출현황!$E14/12,((YEAR(M$4)-YEAR(대출현황!$F14))*12+MONTH(M$4)-MONTH(대출현황!$F14))-1)-1)/(대출현황!$E14/12)),IF(((YEAR(M$4)-YEAR(대출현황!$F14))*12+MONTH(M$4)-MONTH(대출현황!$F14))&lt;=IF(대출현황!$H14="",0,대출현황!$H14),대출현황!$D14,대출현황!$D14*(대출현황!$G14-((YEAR(M$4)-YEAR(대출현황!$F14))*12+MONTH(M$4)-MONTH(대출현황!$F14))+1)/(대출현황!$G14-IF(대출현황!$H14="",0,대출현황!$H14)))))))*대출현황!$E14/12,0)))</f>
        <v/>
      </c>
    </row>
    <row r="14">
      <c r="A14" s="23">
        <f>IF(대출현황!$A15="","",대출현황!$A15&amp;" · "&amp;대출현황!$B15)</f>
        <v/>
      </c>
      <c r="B14" s="18">
        <f>IF(OR(대출현황!$C15="",대출현황!$D15="",대출현황!$E15="",대출현황!$F15="",대출현황!$G15=""),"",IF(OR(((YEAR(B$4)-YEAR(대출현황!$F15))*12+MONTH(B$4)-MONTH(대출현황!$F15))&lt;1,((YEAR(B$4)-YEAR(대출현황!$F15))*12+MONTH(B$4)-MONTH(대출현황!$F15))&gt;대출현황!$G15),0,ROUND((IF(대출현황!$C15="만기일시상환",대출현황!$D15,IF(대출현황!$C15="원금균등상환",대출현황!$D15*(대출현황!$G15-(((YEAR(B$4)-YEAR(대출현황!$F15))*12+MONTH(B$4)-MONTH(대출현황!$F15))-1))/대출현황!$G15,IF(대출현황!$C15="원리금균등상환",IF(대출현황!$E15=0,대출현황!$D15*(대출현황!$G15-(((YEAR(B$4)-YEAR(대출현황!$F15))*12+MONTH(B$4)-MONTH(대출현황!$F15))-1))/대출현황!$G15,대출현황!$D15*POWER(1+대출현황!$E15/12,((YEAR(B$4)-YEAR(대출현황!$F15))*12+MONTH(B$4)-MONTH(대출현황!$F15))-1)-(대출현황!$D15*(대출현황!$E15/12)/(1-POWER(1+대출현황!$E15/12,-대출현황!$G15)))*(POWER(1+대출현황!$E15/12,((YEAR(B$4)-YEAR(대출현황!$F15))*12+MONTH(B$4)-MONTH(대출현황!$F15))-1)-1)/(대출현황!$E15/12)),IF(((YEAR(B$4)-YEAR(대출현황!$F15))*12+MONTH(B$4)-MONTH(대출현황!$F15))&lt;=IF(대출현황!$H15="",0,대출현황!$H15),대출현황!$D15,대출현황!$D15*(대출현황!$G15-((YEAR(B$4)-YEAR(대출현황!$F15))*12+MONTH(B$4)-MONTH(대출현황!$F15))+1)/(대출현황!$G15-IF(대출현황!$H15="",0,대출현황!$H15)))))))*대출현황!$E15/12,0)))</f>
        <v/>
      </c>
      <c r="C14" s="18">
        <f>IF(OR(대출현황!$C15="",대출현황!$D15="",대출현황!$E15="",대출현황!$F15="",대출현황!$G15=""),"",IF(OR(((YEAR(C$4)-YEAR(대출현황!$F15))*12+MONTH(C$4)-MONTH(대출현황!$F15))&lt;1,((YEAR(C$4)-YEAR(대출현황!$F15))*12+MONTH(C$4)-MONTH(대출현황!$F15))&gt;대출현황!$G15),0,ROUND((IF(대출현황!$C15="만기일시상환",대출현황!$D15,IF(대출현황!$C15="원금균등상환",대출현황!$D15*(대출현황!$G15-(((YEAR(C$4)-YEAR(대출현황!$F15))*12+MONTH(C$4)-MONTH(대출현황!$F15))-1))/대출현황!$G15,IF(대출현황!$C15="원리금균등상환",IF(대출현황!$E15=0,대출현황!$D15*(대출현황!$G15-(((YEAR(C$4)-YEAR(대출현황!$F15))*12+MONTH(C$4)-MONTH(대출현황!$F15))-1))/대출현황!$G15,대출현황!$D15*POWER(1+대출현황!$E15/12,((YEAR(C$4)-YEAR(대출현황!$F15))*12+MONTH(C$4)-MONTH(대출현황!$F15))-1)-(대출현황!$D15*(대출현황!$E15/12)/(1-POWER(1+대출현황!$E15/12,-대출현황!$G15)))*(POWER(1+대출현황!$E15/12,((YEAR(C$4)-YEAR(대출현황!$F15))*12+MONTH(C$4)-MONTH(대출현황!$F15))-1)-1)/(대출현황!$E15/12)),IF(((YEAR(C$4)-YEAR(대출현황!$F15))*12+MONTH(C$4)-MONTH(대출현황!$F15))&lt;=IF(대출현황!$H15="",0,대출현황!$H15),대출현황!$D15,대출현황!$D15*(대출현황!$G15-((YEAR(C$4)-YEAR(대출현황!$F15))*12+MONTH(C$4)-MONTH(대출현황!$F15))+1)/(대출현황!$G15-IF(대출현황!$H15="",0,대출현황!$H15)))))))*대출현황!$E15/12,0)))</f>
        <v/>
      </c>
      <c r="D14" s="18">
        <f>IF(OR(대출현황!$C15="",대출현황!$D15="",대출현황!$E15="",대출현황!$F15="",대출현황!$G15=""),"",IF(OR(((YEAR(D$4)-YEAR(대출현황!$F15))*12+MONTH(D$4)-MONTH(대출현황!$F15))&lt;1,((YEAR(D$4)-YEAR(대출현황!$F15))*12+MONTH(D$4)-MONTH(대출현황!$F15))&gt;대출현황!$G15),0,ROUND((IF(대출현황!$C15="만기일시상환",대출현황!$D15,IF(대출현황!$C15="원금균등상환",대출현황!$D15*(대출현황!$G15-(((YEAR(D$4)-YEAR(대출현황!$F15))*12+MONTH(D$4)-MONTH(대출현황!$F15))-1))/대출현황!$G15,IF(대출현황!$C15="원리금균등상환",IF(대출현황!$E15=0,대출현황!$D15*(대출현황!$G15-(((YEAR(D$4)-YEAR(대출현황!$F15))*12+MONTH(D$4)-MONTH(대출현황!$F15))-1))/대출현황!$G15,대출현황!$D15*POWER(1+대출현황!$E15/12,((YEAR(D$4)-YEAR(대출현황!$F15))*12+MONTH(D$4)-MONTH(대출현황!$F15))-1)-(대출현황!$D15*(대출현황!$E15/12)/(1-POWER(1+대출현황!$E15/12,-대출현황!$G15)))*(POWER(1+대출현황!$E15/12,((YEAR(D$4)-YEAR(대출현황!$F15))*12+MONTH(D$4)-MONTH(대출현황!$F15))-1)-1)/(대출현황!$E15/12)),IF(((YEAR(D$4)-YEAR(대출현황!$F15))*12+MONTH(D$4)-MONTH(대출현황!$F15))&lt;=IF(대출현황!$H15="",0,대출현황!$H15),대출현황!$D15,대출현황!$D15*(대출현황!$G15-((YEAR(D$4)-YEAR(대출현황!$F15))*12+MONTH(D$4)-MONTH(대출현황!$F15))+1)/(대출현황!$G15-IF(대출현황!$H15="",0,대출현황!$H15)))))))*대출현황!$E15/12,0)))</f>
        <v/>
      </c>
      <c r="E14" s="18">
        <f>IF(OR(대출현황!$C15="",대출현황!$D15="",대출현황!$E15="",대출현황!$F15="",대출현황!$G15=""),"",IF(OR(((YEAR(E$4)-YEAR(대출현황!$F15))*12+MONTH(E$4)-MONTH(대출현황!$F15))&lt;1,((YEAR(E$4)-YEAR(대출현황!$F15))*12+MONTH(E$4)-MONTH(대출현황!$F15))&gt;대출현황!$G15),0,ROUND((IF(대출현황!$C15="만기일시상환",대출현황!$D15,IF(대출현황!$C15="원금균등상환",대출현황!$D15*(대출현황!$G15-(((YEAR(E$4)-YEAR(대출현황!$F15))*12+MONTH(E$4)-MONTH(대출현황!$F15))-1))/대출현황!$G15,IF(대출현황!$C15="원리금균등상환",IF(대출현황!$E15=0,대출현황!$D15*(대출현황!$G15-(((YEAR(E$4)-YEAR(대출현황!$F15))*12+MONTH(E$4)-MONTH(대출현황!$F15))-1))/대출현황!$G15,대출현황!$D15*POWER(1+대출현황!$E15/12,((YEAR(E$4)-YEAR(대출현황!$F15))*12+MONTH(E$4)-MONTH(대출현황!$F15))-1)-(대출현황!$D15*(대출현황!$E15/12)/(1-POWER(1+대출현황!$E15/12,-대출현황!$G15)))*(POWER(1+대출현황!$E15/12,((YEAR(E$4)-YEAR(대출현황!$F15))*12+MONTH(E$4)-MONTH(대출현황!$F15))-1)-1)/(대출현황!$E15/12)),IF(((YEAR(E$4)-YEAR(대출현황!$F15))*12+MONTH(E$4)-MONTH(대출현황!$F15))&lt;=IF(대출현황!$H15="",0,대출현황!$H15),대출현황!$D15,대출현황!$D15*(대출현황!$G15-((YEAR(E$4)-YEAR(대출현황!$F15))*12+MONTH(E$4)-MONTH(대출현황!$F15))+1)/(대출현황!$G15-IF(대출현황!$H15="",0,대출현황!$H15)))))))*대출현황!$E15/12,0)))</f>
        <v/>
      </c>
      <c r="F14" s="18">
        <f>IF(OR(대출현황!$C15="",대출현황!$D15="",대출현황!$E15="",대출현황!$F15="",대출현황!$G15=""),"",IF(OR(((YEAR(F$4)-YEAR(대출현황!$F15))*12+MONTH(F$4)-MONTH(대출현황!$F15))&lt;1,((YEAR(F$4)-YEAR(대출현황!$F15))*12+MONTH(F$4)-MONTH(대출현황!$F15))&gt;대출현황!$G15),0,ROUND((IF(대출현황!$C15="만기일시상환",대출현황!$D15,IF(대출현황!$C15="원금균등상환",대출현황!$D15*(대출현황!$G15-(((YEAR(F$4)-YEAR(대출현황!$F15))*12+MONTH(F$4)-MONTH(대출현황!$F15))-1))/대출현황!$G15,IF(대출현황!$C15="원리금균등상환",IF(대출현황!$E15=0,대출현황!$D15*(대출현황!$G15-(((YEAR(F$4)-YEAR(대출현황!$F15))*12+MONTH(F$4)-MONTH(대출현황!$F15))-1))/대출현황!$G15,대출현황!$D15*POWER(1+대출현황!$E15/12,((YEAR(F$4)-YEAR(대출현황!$F15))*12+MONTH(F$4)-MONTH(대출현황!$F15))-1)-(대출현황!$D15*(대출현황!$E15/12)/(1-POWER(1+대출현황!$E15/12,-대출현황!$G15)))*(POWER(1+대출현황!$E15/12,((YEAR(F$4)-YEAR(대출현황!$F15))*12+MONTH(F$4)-MONTH(대출현황!$F15))-1)-1)/(대출현황!$E15/12)),IF(((YEAR(F$4)-YEAR(대출현황!$F15))*12+MONTH(F$4)-MONTH(대출현황!$F15))&lt;=IF(대출현황!$H15="",0,대출현황!$H15),대출현황!$D15,대출현황!$D15*(대출현황!$G15-((YEAR(F$4)-YEAR(대출현황!$F15))*12+MONTH(F$4)-MONTH(대출현황!$F15))+1)/(대출현황!$G15-IF(대출현황!$H15="",0,대출현황!$H15)))))))*대출현황!$E15/12,0)))</f>
        <v/>
      </c>
      <c r="G14" s="18">
        <f>IF(OR(대출현황!$C15="",대출현황!$D15="",대출현황!$E15="",대출현황!$F15="",대출현황!$G15=""),"",IF(OR(((YEAR(G$4)-YEAR(대출현황!$F15))*12+MONTH(G$4)-MONTH(대출현황!$F15))&lt;1,((YEAR(G$4)-YEAR(대출현황!$F15))*12+MONTH(G$4)-MONTH(대출현황!$F15))&gt;대출현황!$G15),0,ROUND((IF(대출현황!$C15="만기일시상환",대출현황!$D15,IF(대출현황!$C15="원금균등상환",대출현황!$D15*(대출현황!$G15-(((YEAR(G$4)-YEAR(대출현황!$F15))*12+MONTH(G$4)-MONTH(대출현황!$F15))-1))/대출현황!$G15,IF(대출현황!$C15="원리금균등상환",IF(대출현황!$E15=0,대출현황!$D15*(대출현황!$G15-(((YEAR(G$4)-YEAR(대출현황!$F15))*12+MONTH(G$4)-MONTH(대출현황!$F15))-1))/대출현황!$G15,대출현황!$D15*POWER(1+대출현황!$E15/12,((YEAR(G$4)-YEAR(대출현황!$F15))*12+MONTH(G$4)-MONTH(대출현황!$F15))-1)-(대출현황!$D15*(대출현황!$E15/12)/(1-POWER(1+대출현황!$E15/12,-대출현황!$G15)))*(POWER(1+대출현황!$E15/12,((YEAR(G$4)-YEAR(대출현황!$F15))*12+MONTH(G$4)-MONTH(대출현황!$F15))-1)-1)/(대출현황!$E15/12)),IF(((YEAR(G$4)-YEAR(대출현황!$F15))*12+MONTH(G$4)-MONTH(대출현황!$F15))&lt;=IF(대출현황!$H15="",0,대출현황!$H15),대출현황!$D15,대출현황!$D15*(대출현황!$G15-((YEAR(G$4)-YEAR(대출현황!$F15))*12+MONTH(G$4)-MONTH(대출현황!$F15))+1)/(대출현황!$G15-IF(대출현황!$H15="",0,대출현황!$H15)))))))*대출현황!$E15/12,0)))</f>
        <v/>
      </c>
      <c r="H14" s="18">
        <f>IF(OR(대출현황!$C15="",대출현황!$D15="",대출현황!$E15="",대출현황!$F15="",대출현황!$G15=""),"",IF(OR(((YEAR(H$4)-YEAR(대출현황!$F15))*12+MONTH(H$4)-MONTH(대출현황!$F15))&lt;1,((YEAR(H$4)-YEAR(대출현황!$F15))*12+MONTH(H$4)-MONTH(대출현황!$F15))&gt;대출현황!$G15),0,ROUND((IF(대출현황!$C15="만기일시상환",대출현황!$D15,IF(대출현황!$C15="원금균등상환",대출현황!$D15*(대출현황!$G15-(((YEAR(H$4)-YEAR(대출현황!$F15))*12+MONTH(H$4)-MONTH(대출현황!$F15))-1))/대출현황!$G15,IF(대출현황!$C15="원리금균등상환",IF(대출현황!$E15=0,대출현황!$D15*(대출현황!$G15-(((YEAR(H$4)-YEAR(대출현황!$F15))*12+MONTH(H$4)-MONTH(대출현황!$F15))-1))/대출현황!$G15,대출현황!$D15*POWER(1+대출현황!$E15/12,((YEAR(H$4)-YEAR(대출현황!$F15))*12+MONTH(H$4)-MONTH(대출현황!$F15))-1)-(대출현황!$D15*(대출현황!$E15/12)/(1-POWER(1+대출현황!$E15/12,-대출현황!$G15)))*(POWER(1+대출현황!$E15/12,((YEAR(H$4)-YEAR(대출현황!$F15))*12+MONTH(H$4)-MONTH(대출현황!$F15))-1)-1)/(대출현황!$E15/12)),IF(((YEAR(H$4)-YEAR(대출현황!$F15))*12+MONTH(H$4)-MONTH(대출현황!$F15))&lt;=IF(대출현황!$H15="",0,대출현황!$H15),대출현황!$D15,대출현황!$D15*(대출현황!$G15-((YEAR(H$4)-YEAR(대출현황!$F15))*12+MONTH(H$4)-MONTH(대출현황!$F15))+1)/(대출현황!$G15-IF(대출현황!$H15="",0,대출현황!$H15)))))))*대출현황!$E15/12,0)))</f>
        <v/>
      </c>
      <c r="I14" s="18">
        <f>IF(OR(대출현황!$C15="",대출현황!$D15="",대출현황!$E15="",대출현황!$F15="",대출현황!$G15=""),"",IF(OR(((YEAR(I$4)-YEAR(대출현황!$F15))*12+MONTH(I$4)-MONTH(대출현황!$F15))&lt;1,((YEAR(I$4)-YEAR(대출현황!$F15))*12+MONTH(I$4)-MONTH(대출현황!$F15))&gt;대출현황!$G15),0,ROUND((IF(대출현황!$C15="만기일시상환",대출현황!$D15,IF(대출현황!$C15="원금균등상환",대출현황!$D15*(대출현황!$G15-(((YEAR(I$4)-YEAR(대출현황!$F15))*12+MONTH(I$4)-MONTH(대출현황!$F15))-1))/대출현황!$G15,IF(대출현황!$C15="원리금균등상환",IF(대출현황!$E15=0,대출현황!$D15*(대출현황!$G15-(((YEAR(I$4)-YEAR(대출현황!$F15))*12+MONTH(I$4)-MONTH(대출현황!$F15))-1))/대출현황!$G15,대출현황!$D15*POWER(1+대출현황!$E15/12,((YEAR(I$4)-YEAR(대출현황!$F15))*12+MONTH(I$4)-MONTH(대출현황!$F15))-1)-(대출현황!$D15*(대출현황!$E15/12)/(1-POWER(1+대출현황!$E15/12,-대출현황!$G15)))*(POWER(1+대출현황!$E15/12,((YEAR(I$4)-YEAR(대출현황!$F15))*12+MONTH(I$4)-MONTH(대출현황!$F15))-1)-1)/(대출현황!$E15/12)),IF(((YEAR(I$4)-YEAR(대출현황!$F15))*12+MONTH(I$4)-MONTH(대출현황!$F15))&lt;=IF(대출현황!$H15="",0,대출현황!$H15),대출현황!$D15,대출현황!$D15*(대출현황!$G15-((YEAR(I$4)-YEAR(대출현황!$F15))*12+MONTH(I$4)-MONTH(대출현황!$F15))+1)/(대출현황!$G15-IF(대출현황!$H15="",0,대출현황!$H15)))))))*대출현황!$E15/12,0)))</f>
        <v/>
      </c>
      <c r="J14" s="18">
        <f>IF(OR(대출현황!$C15="",대출현황!$D15="",대출현황!$E15="",대출현황!$F15="",대출현황!$G15=""),"",IF(OR(((YEAR(J$4)-YEAR(대출현황!$F15))*12+MONTH(J$4)-MONTH(대출현황!$F15))&lt;1,((YEAR(J$4)-YEAR(대출현황!$F15))*12+MONTH(J$4)-MONTH(대출현황!$F15))&gt;대출현황!$G15),0,ROUND((IF(대출현황!$C15="만기일시상환",대출현황!$D15,IF(대출현황!$C15="원금균등상환",대출현황!$D15*(대출현황!$G15-(((YEAR(J$4)-YEAR(대출현황!$F15))*12+MONTH(J$4)-MONTH(대출현황!$F15))-1))/대출현황!$G15,IF(대출현황!$C15="원리금균등상환",IF(대출현황!$E15=0,대출현황!$D15*(대출현황!$G15-(((YEAR(J$4)-YEAR(대출현황!$F15))*12+MONTH(J$4)-MONTH(대출현황!$F15))-1))/대출현황!$G15,대출현황!$D15*POWER(1+대출현황!$E15/12,((YEAR(J$4)-YEAR(대출현황!$F15))*12+MONTH(J$4)-MONTH(대출현황!$F15))-1)-(대출현황!$D15*(대출현황!$E15/12)/(1-POWER(1+대출현황!$E15/12,-대출현황!$G15)))*(POWER(1+대출현황!$E15/12,((YEAR(J$4)-YEAR(대출현황!$F15))*12+MONTH(J$4)-MONTH(대출현황!$F15))-1)-1)/(대출현황!$E15/12)),IF(((YEAR(J$4)-YEAR(대출현황!$F15))*12+MONTH(J$4)-MONTH(대출현황!$F15))&lt;=IF(대출현황!$H15="",0,대출현황!$H15),대출현황!$D15,대출현황!$D15*(대출현황!$G15-((YEAR(J$4)-YEAR(대출현황!$F15))*12+MONTH(J$4)-MONTH(대출현황!$F15))+1)/(대출현황!$G15-IF(대출현황!$H15="",0,대출현황!$H15)))))))*대출현황!$E15/12,0)))</f>
        <v/>
      </c>
      <c r="K14" s="18">
        <f>IF(OR(대출현황!$C15="",대출현황!$D15="",대출현황!$E15="",대출현황!$F15="",대출현황!$G15=""),"",IF(OR(((YEAR(K$4)-YEAR(대출현황!$F15))*12+MONTH(K$4)-MONTH(대출현황!$F15))&lt;1,((YEAR(K$4)-YEAR(대출현황!$F15))*12+MONTH(K$4)-MONTH(대출현황!$F15))&gt;대출현황!$G15),0,ROUND((IF(대출현황!$C15="만기일시상환",대출현황!$D15,IF(대출현황!$C15="원금균등상환",대출현황!$D15*(대출현황!$G15-(((YEAR(K$4)-YEAR(대출현황!$F15))*12+MONTH(K$4)-MONTH(대출현황!$F15))-1))/대출현황!$G15,IF(대출현황!$C15="원리금균등상환",IF(대출현황!$E15=0,대출현황!$D15*(대출현황!$G15-(((YEAR(K$4)-YEAR(대출현황!$F15))*12+MONTH(K$4)-MONTH(대출현황!$F15))-1))/대출현황!$G15,대출현황!$D15*POWER(1+대출현황!$E15/12,((YEAR(K$4)-YEAR(대출현황!$F15))*12+MONTH(K$4)-MONTH(대출현황!$F15))-1)-(대출현황!$D15*(대출현황!$E15/12)/(1-POWER(1+대출현황!$E15/12,-대출현황!$G15)))*(POWER(1+대출현황!$E15/12,((YEAR(K$4)-YEAR(대출현황!$F15))*12+MONTH(K$4)-MONTH(대출현황!$F15))-1)-1)/(대출현황!$E15/12)),IF(((YEAR(K$4)-YEAR(대출현황!$F15))*12+MONTH(K$4)-MONTH(대출현황!$F15))&lt;=IF(대출현황!$H15="",0,대출현황!$H15),대출현황!$D15,대출현황!$D15*(대출현황!$G15-((YEAR(K$4)-YEAR(대출현황!$F15))*12+MONTH(K$4)-MONTH(대출현황!$F15))+1)/(대출현황!$G15-IF(대출현황!$H15="",0,대출현황!$H15)))))))*대출현황!$E15/12,0)))</f>
        <v/>
      </c>
      <c r="L14" s="18">
        <f>IF(OR(대출현황!$C15="",대출현황!$D15="",대출현황!$E15="",대출현황!$F15="",대출현황!$G15=""),"",IF(OR(((YEAR(L$4)-YEAR(대출현황!$F15))*12+MONTH(L$4)-MONTH(대출현황!$F15))&lt;1,((YEAR(L$4)-YEAR(대출현황!$F15))*12+MONTH(L$4)-MONTH(대출현황!$F15))&gt;대출현황!$G15),0,ROUND((IF(대출현황!$C15="만기일시상환",대출현황!$D15,IF(대출현황!$C15="원금균등상환",대출현황!$D15*(대출현황!$G15-(((YEAR(L$4)-YEAR(대출현황!$F15))*12+MONTH(L$4)-MONTH(대출현황!$F15))-1))/대출현황!$G15,IF(대출현황!$C15="원리금균등상환",IF(대출현황!$E15=0,대출현황!$D15*(대출현황!$G15-(((YEAR(L$4)-YEAR(대출현황!$F15))*12+MONTH(L$4)-MONTH(대출현황!$F15))-1))/대출현황!$G15,대출현황!$D15*POWER(1+대출현황!$E15/12,((YEAR(L$4)-YEAR(대출현황!$F15))*12+MONTH(L$4)-MONTH(대출현황!$F15))-1)-(대출현황!$D15*(대출현황!$E15/12)/(1-POWER(1+대출현황!$E15/12,-대출현황!$G15)))*(POWER(1+대출현황!$E15/12,((YEAR(L$4)-YEAR(대출현황!$F15))*12+MONTH(L$4)-MONTH(대출현황!$F15))-1)-1)/(대출현황!$E15/12)),IF(((YEAR(L$4)-YEAR(대출현황!$F15))*12+MONTH(L$4)-MONTH(대출현황!$F15))&lt;=IF(대출현황!$H15="",0,대출현황!$H15),대출현황!$D15,대출현황!$D15*(대출현황!$G15-((YEAR(L$4)-YEAR(대출현황!$F15))*12+MONTH(L$4)-MONTH(대출현황!$F15))+1)/(대출현황!$G15-IF(대출현황!$H15="",0,대출현황!$H15)))))))*대출현황!$E15/12,0)))</f>
        <v/>
      </c>
      <c r="M14" s="18">
        <f>IF(OR(대출현황!$C15="",대출현황!$D15="",대출현황!$E15="",대출현황!$F15="",대출현황!$G15=""),"",IF(OR(((YEAR(M$4)-YEAR(대출현황!$F15))*12+MONTH(M$4)-MONTH(대출현황!$F15))&lt;1,((YEAR(M$4)-YEAR(대출현황!$F15))*12+MONTH(M$4)-MONTH(대출현황!$F15))&gt;대출현황!$G15),0,ROUND((IF(대출현황!$C15="만기일시상환",대출현황!$D15,IF(대출현황!$C15="원금균등상환",대출현황!$D15*(대출현황!$G15-(((YEAR(M$4)-YEAR(대출현황!$F15))*12+MONTH(M$4)-MONTH(대출현황!$F15))-1))/대출현황!$G15,IF(대출현황!$C15="원리금균등상환",IF(대출현황!$E15=0,대출현황!$D15*(대출현황!$G15-(((YEAR(M$4)-YEAR(대출현황!$F15))*12+MONTH(M$4)-MONTH(대출현황!$F15))-1))/대출현황!$G15,대출현황!$D15*POWER(1+대출현황!$E15/12,((YEAR(M$4)-YEAR(대출현황!$F15))*12+MONTH(M$4)-MONTH(대출현황!$F15))-1)-(대출현황!$D15*(대출현황!$E15/12)/(1-POWER(1+대출현황!$E15/12,-대출현황!$G15)))*(POWER(1+대출현황!$E15/12,((YEAR(M$4)-YEAR(대출현황!$F15))*12+MONTH(M$4)-MONTH(대출현황!$F15))-1)-1)/(대출현황!$E15/12)),IF(((YEAR(M$4)-YEAR(대출현황!$F15))*12+MONTH(M$4)-MONTH(대출현황!$F15))&lt;=IF(대출현황!$H15="",0,대출현황!$H15),대출현황!$D15,대출현황!$D15*(대출현황!$G15-((YEAR(M$4)-YEAR(대출현황!$F15))*12+MONTH(M$4)-MONTH(대출현황!$F15))+1)/(대출현황!$G15-IF(대출현황!$H15="",0,대출현황!$H15)))))))*대출현황!$E15/12,0)))</f>
        <v/>
      </c>
    </row>
    <row r="15">
      <c r="A15" s="23">
        <f>IF(대출현황!$A16="","",대출현황!$A16&amp;" · "&amp;대출현황!$B16)</f>
        <v/>
      </c>
      <c r="B15" s="18">
        <f>IF(OR(대출현황!$C16="",대출현황!$D16="",대출현황!$E16="",대출현황!$F16="",대출현황!$G16=""),"",IF(OR(((YEAR(B$4)-YEAR(대출현황!$F16))*12+MONTH(B$4)-MONTH(대출현황!$F16))&lt;1,((YEAR(B$4)-YEAR(대출현황!$F16))*12+MONTH(B$4)-MONTH(대출현황!$F16))&gt;대출현황!$G16),0,ROUND((IF(대출현황!$C16="만기일시상환",대출현황!$D16,IF(대출현황!$C16="원금균등상환",대출현황!$D16*(대출현황!$G16-(((YEAR(B$4)-YEAR(대출현황!$F16))*12+MONTH(B$4)-MONTH(대출현황!$F16))-1))/대출현황!$G16,IF(대출현황!$C16="원리금균등상환",IF(대출현황!$E16=0,대출현황!$D16*(대출현황!$G16-(((YEAR(B$4)-YEAR(대출현황!$F16))*12+MONTH(B$4)-MONTH(대출현황!$F16))-1))/대출현황!$G16,대출현황!$D16*POWER(1+대출현황!$E16/12,((YEAR(B$4)-YEAR(대출현황!$F16))*12+MONTH(B$4)-MONTH(대출현황!$F16))-1)-(대출현황!$D16*(대출현황!$E16/12)/(1-POWER(1+대출현황!$E16/12,-대출현황!$G16)))*(POWER(1+대출현황!$E16/12,((YEAR(B$4)-YEAR(대출현황!$F16))*12+MONTH(B$4)-MONTH(대출현황!$F16))-1)-1)/(대출현황!$E16/12)),IF(((YEAR(B$4)-YEAR(대출현황!$F16))*12+MONTH(B$4)-MONTH(대출현황!$F16))&lt;=IF(대출현황!$H16="",0,대출현황!$H16),대출현황!$D16,대출현황!$D16*(대출현황!$G16-((YEAR(B$4)-YEAR(대출현황!$F16))*12+MONTH(B$4)-MONTH(대출현황!$F16))+1)/(대출현황!$G16-IF(대출현황!$H16="",0,대출현황!$H16)))))))*대출현황!$E16/12,0)))</f>
        <v/>
      </c>
      <c r="C15" s="18">
        <f>IF(OR(대출현황!$C16="",대출현황!$D16="",대출현황!$E16="",대출현황!$F16="",대출현황!$G16=""),"",IF(OR(((YEAR(C$4)-YEAR(대출현황!$F16))*12+MONTH(C$4)-MONTH(대출현황!$F16))&lt;1,((YEAR(C$4)-YEAR(대출현황!$F16))*12+MONTH(C$4)-MONTH(대출현황!$F16))&gt;대출현황!$G16),0,ROUND((IF(대출현황!$C16="만기일시상환",대출현황!$D16,IF(대출현황!$C16="원금균등상환",대출현황!$D16*(대출현황!$G16-(((YEAR(C$4)-YEAR(대출현황!$F16))*12+MONTH(C$4)-MONTH(대출현황!$F16))-1))/대출현황!$G16,IF(대출현황!$C16="원리금균등상환",IF(대출현황!$E16=0,대출현황!$D16*(대출현황!$G16-(((YEAR(C$4)-YEAR(대출현황!$F16))*12+MONTH(C$4)-MONTH(대출현황!$F16))-1))/대출현황!$G16,대출현황!$D16*POWER(1+대출현황!$E16/12,((YEAR(C$4)-YEAR(대출현황!$F16))*12+MONTH(C$4)-MONTH(대출현황!$F16))-1)-(대출현황!$D16*(대출현황!$E16/12)/(1-POWER(1+대출현황!$E16/12,-대출현황!$G16)))*(POWER(1+대출현황!$E16/12,((YEAR(C$4)-YEAR(대출현황!$F16))*12+MONTH(C$4)-MONTH(대출현황!$F16))-1)-1)/(대출현황!$E16/12)),IF(((YEAR(C$4)-YEAR(대출현황!$F16))*12+MONTH(C$4)-MONTH(대출현황!$F16))&lt;=IF(대출현황!$H16="",0,대출현황!$H16),대출현황!$D16,대출현황!$D16*(대출현황!$G16-((YEAR(C$4)-YEAR(대출현황!$F16))*12+MONTH(C$4)-MONTH(대출현황!$F16))+1)/(대출현황!$G16-IF(대출현황!$H16="",0,대출현황!$H16)))))))*대출현황!$E16/12,0)))</f>
        <v/>
      </c>
      <c r="D15" s="18">
        <f>IF(OR(대출현황!$C16="",대출현황!$D16="",대출현황!$E16="",대출현황!$F16="",대출현황!$G16=""),"",IF(OR(((YEAR(D$4)-YEAR(대출현황!$F16))*12+MONTH(D$4)-MONTH(대출현황!$F16))&lt;1,((YEAR(D$4)-YEAR(대출현황!$F16))*12+MONTH(D$4)-MONTH(대출현황!$F16))&gt;대출현황!$G16),0,ROUND((IF(대출현황!$C16="만기일시상환",대출현황!$D16,IF(대출현황!$C16="원금균등상환",대출현황!$D16*(대출현황!$G16-(((YEAR(D$4)-YEAR(대출현황!$F16))*12+MONTH(D$4)-MONTH(대출현황!$F16))-1))/대출현황!$G16,IF(대출현황!$C16="원리금균등상환",IF(대출현황!$E16=0,대출현황!$D16*(대출현황!$G16-(((YEAR(D$4)-YEAR(대출현황!$F16))*12+MONTH(D$4)-MONTH(대출현황!$F16))-1))/대출현황!$G16,대출현황!$D16*POWER(1+대출현황!$E16/12,((YEAR(D$4)-YEAR(대출현황!$F16))*12+MONTH(D$4)-MONTH(대출현황!$F16))-1)-(대출현황!$D16*(대출현황!$E16/12)/(1-POWER(1+대출현황!$E16/12,-대출현황!$G16)))*(POWER(1+대출현황!$E16/12,((YEAR(D$4)-YEAR(대출현황!$F16))*12+MONTH(D$4)-MONTH(대출현황!$F16))-1)-1)/(대출현황!$E16/12)),IF(((YEAR(D$4)-YEAR(대출현황!$F16))*12+MONTH(D$4)-MONTH(대출현황!$F16))&lt;=IF(대출현황!$H16="",0,대출현황!$H16),대출현황!$D16,대출현황!$D16*(대출현황!$G16-((YEAR(D$4)-YEAR(대출현황!$F16))*12+MONTH(D$4)-MONTH(대출현황!$F16))+1)/(대출현황!$G16-IF(대출현황!$H16="",0,대출현황!$H16)))))))*대출현황!$E16/12,0)))</f>
        <v/>
      </c>
      <c r="E15" s="18">
        <f>IF(OR(대출현황!$C16="",대출현황!$D16="",대출현황!$E16="",대출현황!$F16="",대출현황!$G16=""),"",IF(OR(((YEAR(E$4)-YEAR(대출현황!$F16))*12+MONTH(E$4)-MONTH(대출현황!$F16))&lt;1,((YEAR(E$4)-YEAR(대출현황!$F16))*12+MONTH(E$4)-MONTH(대출현황!$F16))&gt;대출현황!$G16),0,ROUND((IF(대출현황!$C16="만기일시상환",대출현황!$D16,IF(대출현황!$C16="원금균등상환",대출현황!$D16*(대출현황!$G16-(((YEAR(E$4)-YEAR(대출현황!$F16))*12+MONTH(E$4)-MONTH(대출현황!$F16))-1))/대출현황!$G16,IF(대출현황!$C16="원리금균등상환",IF(대출현황!$E16=0,대출현황!$D16*(대출현황!$G16-(((YEAR(E$4)-YEAR(대출현황!$F16))*12+MONTH(E$4)-MONTH(대출현황!$F16))-1))/대출현황!$G16,대출현황!$D16*POWER(1+대출현황!$E16/12,((YEAR(E$4)-YEAR(대출현황!$F16))*12+MONTH(E$4)-MONTH(대출현황!$F16))-1)-(대출현황!$D16*(대출현황!$E16/12)/(1-POWER(1+대출현황!$E16/12,-대출현황!$G16)))*(POWER(1+대출현황!$E16/12,((YEAR(E$4)-YEAR(대출현황!$F16))*12+MONTH(E$4)-MONTH(대출현황!$F16))-1)-1)/(대출현황!$E16/12)),IF(((YEAR(E$4)-YEAR(대출현황!$F16))*12+MONTH(E$4)-MONTH(대출현황!$F16))&lt;=IF(대출현황!$H16="",0,대출현황!$H16),대출현황!$D16,대출현황!$D16*(대출현황!$G16-((YEAR(E$4)-YEAR(대출현황!$F16))*12+MONTH(E$4)-MONTH(대출현황!$F16))+1)/(대출현황!$G16-IF(대출현황!$H16="",0,대출현황!$H16)))))))*대출현황!$E16/12,0)))</f>
        <v/>
      </c>
      <c r="F15" s="18">
        <f>IF(OR(대출현황!$C16="",대출현황!$D16="",대출현황!$E16="",대출현황!$F16="",대출현황!$G16=""),"",IF(OR(((YEAR(F$4)-YEAR(대출현황!$F16))*12+MONTH(F$4)-MONTH(대출현황!$F16))&lt;1,((YEAR(F$4)-YEAR(대출현황!$F16))*12+MONTH(F$4)-MONTH(대출현황!$F16))&gt;대출현황!$G16),0,ROUND((IF(대출현황!$C16="만기일시상환",대출현황!$D16,IF(대출현황!$C16="원금균등상환",대출현황!$D16*(대출현황!$G16-(((YEAR(F$4)-YEAR(대출현황!$F16))*12+MONTH(F$4)-MONTH(대출현황!$F16))-1))/대출현황!$G16,IF(대출현황!$C16="원리금균등상환",IF(대출현황!$E16=0,대출현황!$D16*(대출현황!$G16-(((YEAR(F$4)-YEAR(대출현황!$F16))*12+MONTH(F$4)-MONTH(대출현황!$F16))-1))/대출현황!$G16,대출현황!$D16*POWER(1+대출현황!$E16/12,((YEAR(F$4)-YEAR(대출현황!$F16))*12+MONTH(F$4)-MONTH(대출현황!$F16))-1)-(대출현황!$D16*(대출현황!$E16/12)/(1-POWER(1+대출현황!$E16/12,-대출현황!$G16)))*(POWER(1+대출현황!$E16/12,((YEAR(F$4)-YEAR(대출현황!$F16))*12+MONTH(F$4)-MONTH(대출현황!$F16))-1)-1)/(대출현황!$E16/12)),IF(((YEAR(F$4)-YEAR(대출현황!$F16))*12+MONTH(F$4)-MONTH(대출현황!$F16))&lt;=IF(대출현황!$H16="",0,대출현황!$H16),대출현황!$D16,대출현황!$D16*(대출현황!$G16-((YEAR(F$4)-YEAR(대출현황!$F16))*12+MONTH(F$4)-MONTH(대출현황!$F16))+1)/(대출현황!$G16-IF(대출현황!$H16="",0,대출현황!$H16)))))))*대출현황!$E16/12,0)))</f>
        <v/>
      </c>
      <c r="G15" s="18">
        <f>IF(OR(대출현황!$C16="",대출현황!$D16="",대출현황!$E16="",대출현황!$F16="",대출현황!$G16=""),"",IF(OR(((YEAR(G$4)-YEAR(대출현황!$F16))*12+MONTH(G$4)-MONTH(대출현황!$F16))&lt;1,((YEAR(G$4)-YEAR(대출현황!$F16))*12+MONTH(G$4)-MONTH(대출현황!$F16))&gt;대출현황!$G16),0,ROUND((IF(대출현황!$C16="만기일시상환",대출현황!$D16,IF(대출현황!$C16="원금균등상환",대출현황!$D16*(대출현황!$G16-(((YEAR(G$4)-YEAR(대출현황!$F16))*12+MONTH(G$4)-MONTH(대출현황!$F16))-1))/대출현황!$G16,IF(대출현황!$C16="원리금균등상환",IF(대출현황!$E16=0,대출현황!$D16*(대출현황!$G16-(((YEAR(G$4)-YEAR(대출현황!$F16))*12+MONTH(G$4)-MONTH(대출현황!$F16))-1))/대출현황!$G16,대출현황!$D16*POWER(1+대출현황!$E16/12,((YEAR(G$4)-YEAR(대출현황!$F16))*12+MONTH(G$4)-MONTH(대출현황!$F16))-1)-(대출현황!$D16*(대출현황!$E16/12)/(1-POWER(1+대출현황!$E16/12,-대출현황!$G16)))*(POWER(1+대출현황!$E16/12,((YEAR(G$4)-YEAR(대출현황!$F16))*12+MONTH(G$4)-MONTH(대출현황!$F16))-1)-1)/(대출현황!$E16/12)),IF(((YEAR(G$4)-YEAR(대출현황!$F16))*12+MONTH(G$4)-MONTH(대출현황!$F16))&lt;=IF(대출현황!$H16="",0,대출현황!$H16),대출현황!$D16,대출현황!$D16*(대출현황!$G16-((YEAR(G$4)-YEAR(대출현황!$F16))*12+MONTH(G$4)-MONTH(대출현황!$F16))+1)/(대출현황!$G16-IF(대출현황!$H16="",0,대출현황!$H16)))))))*대출현황!$E16/12,0)))</f>
        <v/>
      </c>
      <c r="H15" s="18">
        <f>IF(OR(대출현황!$C16="",대출현황!$D16="",대출현황!$E16="",대출현황!$F16="",대출현황!$G16=""),"",IF(OR(((YEAR(H$4)-YEAR(대출현황!$F16))*12+MONTH(H$4)-MONTH(대출현황!$F16))&lt;1,((YEAR(H$4)-YEAR(대출현황!$F16))*12+MONTH(H$4)-MONTH(대출현황!$F16))&gt;대출현황!$G16),0,ROUND((IF(대출현황!$C16="만기일시상환",대출현황!$D16,IF(대출현황!$C16="원금균등상환",대출현황!$D16*(대출현황!$G16-(((YEAR(H$4)-YEAR(대출현황!$F16))*12+MONTH(H$4)-MONTH(대출현황!$F16))-1))/대출현황!$G16,IF(대출현황!$C16="원리금균등상환",IF(대출현황!$E16=0,대출현황!$D16*(대출현황!$G16-(((YEAR(H$4)-YEAR(대출현황!$F16))*12+MONTH(H$4)-MONTH(대출현황!$F16))-1))/대출현황!$G16,대출현황!$D16*POWER(1+대출현황!$E16/12,((YEAR(H$4)-YEAR(대출현황!$F16))*12+MONTH(H$4)-MONTH(대출현황!$F16))-1)-(대출현황!$D16*(대출현황!$E16/12)/(1-POWER(1+대출현황!$E16/12,-대출현황!$G16)))*(POWER(1+대출현황!$E16/12,((YEAR(H$4)-YEAR(대출현황!$F16))*12+MONTH(H$4)-MONTH(대출현황!$F16))-1)-1)/(대출현황!$E16/12)),IF(((YEAR(H$4)-YEAR(대출현황!$F16))*12+MONTH(H$4)-MONTH(대출현황!$F16))&lt;=IF(대출현황!$H16="",0,대출현황!$H16),대출현황!$D16,대출현황!$D16*(대출현황!$G16-((YEAR(H$4)-YEAR(대출현황!$F16))*12+MONTH(H$4)-MONTH(대출현황!$F16))+1)/(대출현황!$G16-IF(대출현황!$H16="",0,대출현황!$H16)))))))*대출현황!$E16/12,0)))</f>
        <v/>
      </c>
      <c r="I15" s="18">
        <f>IF(OR(대출현황!$C16="",대출현황!$D16="",대출현황!$E16="",대출현황!$F16="",대출현황!$G16=""),"",IF(OR(((YEAR(I$4)-YEAR(대출현황!$F16))*12+MONTH(I$4)-MONTH(대출현황!$F16))&lt;1,((YEAR(I$4)-YEAR(대출현황!$F16))*12+MONTH(I$4)-MONTH(대출현황!$F16))&gt;대출현황!$G16),0,ROUND((IF(대출현황!$C16="만기일시상환",대출현황!$D16,IF(대출현황!$C16="원금균등상환",대출현황!$D16*(대출현황!$G16-(((YEAR(I$4)-YEAR(대출현황!$F16))*12+MONTH(I$4)-MONTH(대출현황!$F16))-1))/대출현황!$G16,IF(대출현황!$C16="원리금균등상환",IF(대출현황!$E16=0,대출현황!$D16*(대출현황!$G16-(((YEAR(I$4)-YEAR(대출현황!$F16))*12+MONTH(I$4)-MONTH(대출현황!$F16))-1))/대출현황!$G16,대출현황!$D16*POWER(1+대출현황!$E16/12,((YEAR(I$4)-YEAR(대출현황!$F16))*12+MONTH(I$4)-MONTH(대출현황!$F16))-1)-(대출현황!$D16*(대출현황!$E16/12)/(1-POWER(1+대출현황!$E16/12,-대출현황!$G16)))*(POWER(1+대출현황!$E16/12,((YEAR(I$4)-YEAR(대출현황!$F16))*12+MONTH(I$4)-MONTH(대출현황!$F16))-1)-1)/(대출현황!$E16/12)),IF(((YEAR(I$4)-YEAR(대출현황!$F16))*12+MONTH(I$4)-MONTH(대출현황!$F16))&lt;=IF(대출현황!$H16="",0,대출현황!$H16),대출현황!$D16,대출현황!$D16*(대출현황!$G16-((YEAR(I$4)-YEAR(대출현황!$F16))*12+MONTH(I$4)-MONTH(대출현황!$F16))+1)/(대출현황!$G16-IF(대출현황!$H16="",0,대출현황!$H16)))))))*대출현황!$E16/12,0)))</f>
        <v/>
      </c>
      <c r="J15" s="18">
        <f>IF(OR(대출현황!$C16="",대출현황!$D16="",대출현황!$E16="",대출현황!$F16="",대출현황!$G16=""),"",IF(OR(((YEAR(J$4)-YEAR(대출현황!$F16))*12+MONTH(J$4)-MONTH(대출현황!$F16))&lt;1,((YEAR(J$4)-YEAR(대출현황!$F16))*12+MONTH(J$4)-MONTH(대출현황!$F16))&gt;대출현황!$G16),0,ROUND((IF(대출현황!$C16="만기일시상환",대출현황!$D16,IF(대출현황!$C16="원금균등상환",대출현황!$D16*(대출현황!$G16-(((YEAR(J$4)-YEAR(대출현황!$F16))*12+MONTH(J$4)-MONTH(대출현황!$F16))-1))/대출현황!$G16,IF(대출현황!$C16="원리금균등상환",IF(대출현황!$E16=0,대출현황!$D16*(대출현황!$G16-(((YEAR(J$4)-YEAR(대출현황!$F16))*12+MONTH(J$4)-MONTH(대출현황!$F16))-1))/대출현황!$G16,대출현황!$D16*POWER(1+대출현황!$E16/12,((YEAR(J$4)-YEAR(대출현황!$F16))*12+MONTH(J$4)-MONTH(대출현황!$F16))-1)-(대출현황!$D16*(대출현황!$E16/12)/(1-POWER(1+대출현황!$E16/12,-대출현황!$G16)))*(POWER(1+대출현황!$E16/12,((YEAR(J$4)-YEAR(대출현황!$F16))*12+MONTH(J$4)-MONTH(대출현황!$F16))-1)-1)/(대출현황!$E16/12)),IF(((YEAR(J$4)-YEAR(대출현황!$F16))*12+MONTH(J$4)-MONTH(대출현황!$F16))&lt;=IF(대출현황!$H16="",0,대출현황!$H16),대출현황!$D16,대출현황!$D16*(대출현황!$G16-((YEAR(J$4)-YEAR(대출현황!$F16))*12+MONTH(J$4)-MONTH(대출현황!$F16))+1)/(대출현황!$G16-IF(대출현황!$H16="",0,대출현황!$H16)))))))*대출현황!$E16/12,0)))</f>
        <v/>
      </c>
      <c r="K15" s="18">
        <f>IF(OR(대출현황!$C16="",대출현황!$D16="",대출현황!$E16="",대출현황!$F16="",대출현황!$G16=""),"",IF(OR(((YEAR(K$4)-YEAR(대출현황!$F16))*12+MONTH(K$4)-MONTH(대출현황!$F16))&lt;1,((YEAR(K$4)-YEAR(대출현황!$F16))*12+MONTH(K$4)-MONTH(대출현황!$F16))&gt;대출현황!$G16),0,ROUND((IF(대출현황!$C16="만기일시상환",대출현황!$D16,IF(대출현황!$C16="원금균등상환",대출현황!$D16*(대출현황!$G16-(((YEAR(K$4)-YEAR(대출현황!$F16))*12+MONTH(K$4)-MONTH(대출현황!$F16))-1))/대출현황!$G16,IF(대출현황!$C16="원리금균등상환",IF(대출현황!$E16=0,대출현황!$D16*(대출현황!$G16-(((YEAR(K$4)-YEAR(대출현황!$F16))*12+MONTH(K$4)-MONTH(대출현황!$F16))-1))/대출현황!$G16,대출현황!$D16*POWER(1+대출현황!$E16/12,((YEAR(K$4)-YEAR(대출현황!$F16))*12+MONTH(K$4)-MONTH(대출현황!$F16))-1)-(대출현황!$D16*(대출현황!$E16/12)/(1-POWER(1+대출현황!$E16/12,-대출현황!$G16)))*(POWER(1+대출현황!$E16/12,((YEAR(K$4)-YEAR(대출현황!$F16))*12+MONTH(K$4)-MONTH(대출현황!$F16))-1)-1)/(대출현황!$E16/12)),IF(((YEAR(K$4)-YEAR(대출현황!$F16))*12+MONTH(K$4)-MONTH(대출현황!$F16))&lt;=IF(대출현황!$H16="",0,대출현황!$H16),대출현황!$D16,대출현황!$D16*(대출현황!$G16-((YEAR(K$4)-YEAR(대출현황!$F16))*12+MONTH(K$4)-MONTH(대출현황!$F16))+1)/(대출현황!$G16-IF(대출현황!$H16="",0,대출현황!$H16)))))))*대출현황!$E16/12,0)))</f>
        <v/>
      </c>
      <c r="L15" s="18">
        <f>IF(OR(대출현황!$C16="",대출현황!$D16="",대출현황!$E16="",대출현황!$F16="",대출현황!$G16=""),"",IF(OR(((YEAR(L$4)-YEAR(대출현황!$F16))*12+MONTH(L$4)-MONTH(대출현황!$F16))&lt;1,((YEAR(L$4)-YEAR(대출현황!$F16))*12+MONTH(L$4)-MONTH(대출현황!$F16))&gt;대출현황!$G16),0,ROUND((IF(대출현황!$C16="만기일시상환",대출현황!$D16,IF(대출현황!$C16="원금균등상환",대출현황!$D16*(대출현황!$G16-(((YEAR(L$4)-YEAR(대출현황!$F16))*12+MONTH(L$4)-MONTH(대출현황!$F16))-1))/대출현황!$G16,IF(대출현황!$C16="원리금균등상환",IF(대출현황!$E16=0,대출현황!$D16*(대출현황!$G16-(((YEAR(L$4)-YEAR(대출현황!$F16))*12+MONTH(L$4)-MONTH(대출현황!$F16))-1))/대출현황!$G16,대출현황!$D16*POWER(1+대출현황!$E16/12,((YEAR(L$4)-YEAR(대출현황!$F16))*12+MONTH(L$4)-MONTH(대출현황!$F16))-1)-(대출현황!$D16*(대출현황!$E16/12)/(1-POWER(1+대출현황!$E16/12,-대출현황!$G16)))*(POWER(1+대출현황!$E16/12,((YEAR(L$4)-YEAR(대출현황!$F16))*12+MONTH(L$4)-MONTH(대출현황!$F16))-1)-1)/(대출현황!$E16/12)),IF(((YEAR(L$4)-YEAR(대출현황!$F16))*12+MONTH(L$4)-MONTH(대출현황!$F16))&lt;=IF(대출현황!$H16="",0,대출현황!$H16),대출현황!$D16,대출현황!$D16*(대출현황!$G16-((YEAR(L$4)-YEAR(대출현황!$F16))*12+MONTH(L$4)-MONTH(대출현황!$F16))+1)/(대출현황!$G16-IF(대출현황!$H16="",0,대출현황!$H16)))))))*대출현황!$E16/12,0)))</f>
        <v/>
      </c>
      <c r="M15" s="18">
        <f>IF(OR(대출현황!$C16="",대출현황!$D16="",대출현황!$E16="",대출현황!$F16="",대출현황!$G16=""),"",IF(OR(((YEAR(M$4)-YEAR(대출현황!$F16))*12+MONTH(M$4)-MONTH(대출현황!$F16))&lt;1,((YEAR(M$4)-YEAR(대출현황!$F16))*12+MONTH(M$4)-MONTH(대출현황!$F16))&gt;대출현황!$G16),0,ROUND((IF(대출현황!$C16="만기일시상환",대출현황!$D16,IF(대출현황!$C16="원금균등상환",대출현황!$D16*(대출현황!$G16-(((YEAR(M$4)-YEAR(대출현황!$F16))*12+MONTH(M$4)-MONTH(대출현황!$F16))-1))/대출현황!$G16,IF(대출현황!$C16="원리금균등상환",IF(대출현황!$E16=0,대출현황!$D16*(대출현황!$G16-(((YEAR(M$4)-YEAR(대출현황!$F16))*12+MONTH(M$4)-MONTH(대출현황!$F16))-1))/대출현황!$G16,대출현황!$D16*POWER(1+대출현황!$E16/12,((YEAR(M$4)-YEAR(대출현황!$F16))*12+MONTH(M$4)-MONTH(대출현황!$F16))-1)-(대출현황!$D16*(대출현황!$E16/12)/(1-POWER(1+대출현황!$E16/12,-대출현황!$G16)))*(POWER(1+대출현황!$E16/12,((YEAR(M$4)-YEAR(대출현황!$F16))*12+MONTH(M$4)-MONTH(대출현황!$F16))-1)-1)/(대출현황!$E16/12)),IF(((YEAR(M$4)-YEAR(대출현황!$F16))*12+MONTH(M$4)-MONTH(대출현황!$F16))&lt;=IF(대출현황!$H16="",0,대출현황!$H16),대출현황!$D16,대출현황!$D16*(대출현황!$G16-((YEAR(M$4)-YEAR(대출현황!$F16))*12+MONTH(M$4)-MONTH(대출현황!$F16))+1)/(대출현황!$G16-IF(대출현황!$H16="",0,대출현황!$H16)))))))*대출현황!$E16/12,0)))</f>
        <v/>
      </c>
    </row>
    <row r="16">
      <c r="A16" s="23">
        <f>IF(대출현황!$A17="","",대출현황!$A17&amp;" · "&amp;대출현황!$B17)</f>
        <v/>
      </c>
      <c r="B16" s="18">
        <f>IF(OR(대출현황!$C17="",대출현황!$D17="",대출현황!$E17="",대출현황!$F17="",대출현황!$G17=""),"",IF(OR(((YEAR(B$4)-YEAR(대출현황!$F17))*12+MONTH(B$4)-MONTH(대출현황!$F17))&lt;1,((YEAR(B$4)-YEAR(대출현황!$F17))*12+MONTH(B$4)-MONTH(대출현황!$F17))&gt;대출현황!$G17),0,ROUND((IF(대출현황!$C17="만기일시상환",대출현황!$D17,IF(대출현황!$C17="원금균등상환",대출현황!$D17*(대출현황!$G17-(((YEAR(B$4)-YEAR(대출현황!$F17))*12+MONTH(B$4)-MONTH(대출현황!$F17))-1))/대출현황!$G17,IF(대출현황!$C17="원리금균등상환",IF(대출현황!$E17=0,대출현황!$D17*(대출현황!$G17-(((YEAR(B$4)-YEAR(대출현황!$F17))*12+MONTH(B$4)-MONTH(대출현황!$F17))-1))/대출현황!$G17,대출현황!$D17*POWER(1+대출현황!$E17/12,((YEAR(B$4)-YEAR(대출현황!$F17))*12+MONTH(B$4)-MONTH(대출현황!$F17))-1)-(대출현황!$D17*(대출현황!$E17/12)/(1-POWER(1+대출현황!$E17/12,-대출현황!$G17)))*(POWER(1+대출현황!$E17/12,((YEAR(B$4)-YEAR(대출현황!$F17))*12+MONTH(B$4)-MONTH(대출현황!$F17))-1)-1)/(대출현황!$E17/12)),IF(((YEAR(B$4)-YEAR(대출현황!$F17))*12+MONTH(B$4)-MONTH(대출현황!$F17))&lt;=IF(대출현황!$H17="",0,대출현황!$H17),대출현황!$D17,대출현황!$D17*(대출현황!$G17-((YEAR(B$4)-YEAR(대출현황!$F17))*12+MONTH(B$4)-MONTH(대출현황!$F17))+1)/(대출현황!$G17-IF(대출현황!$H17="",0,대출현황!$H17)))))))*대출현황!$E17/12,0)))</f>
        <v/>
      </c>
      <c r="C16" s="18">
        <f>IF(OR(대출현황!$C17="",대출현황!$D17="",대출현황!$E17="",대출현황!$F17="",대출현황!$G17=""),"",IF(OR(((YEAR(C$4)-YEAR(대출현황!$F17))*12+MONTH(C$4)-MONTH(대출현황!$F17))&lt;1,((YEAR(C$4)-YEAR(대출현황!$F17))*12+MONTH(C$4)-MONTH(대출현황!$F17))&gt;대출현황!$G17),0,ROUND((IF(대출현황!$C17="만기일시상환",대출현황!$D17,IF(대출현황!$C17="원금균등상환",대출현황!$D17*(대출현황!$G17-(((YEAR(C$4)-YEAR(대출현황!$F17))*12+MONTH(C$4)-MONTH(대출현황!$F17))-1))/대출현황!$G17,IF(대출현황!$C17="원리금균등상환",IF(대출현황!$E17=0,대출현황!$D17*(대출현황!$G17-(((YEAR(C$4)-YEAR(대출현황!$F17))*12+MONTH(C$4)-MONTH(대출현황!$F17))-1))/대출현황!$G17,대출현황!$D17*POWER(1+대출현황!$E17/12,((YEAR(C$4)-YEAR(대출현황!$F17))*12+MONTH(C$4)-MONTH(대출현황!$F17))-1)-(대출현황!$D17*(대출현황!$E17/12)/(1-POWER(1+대출현황!$E17/12,-대출현황!$G17)))*(POWER(1+대출현황!$E17/12,((YEAR(C$4)-YEAR(대출현황!$F17))*12+MONTH(C$4)-MONTH(대출현황!$F17))-1)-1)/(대출현황!$E17/12)),IF(((YEAR(C$4)-YEAR(대출현황!$F17))*12+MONTH(C$4)-MONTH(대출현황!$F17))&lt;=IF(대출현황!$H17="",0,대출현황!$H17),대출현황!$D17,대출현황!$D17*(대출현황!$G17-((YEAR(C$4)-YEAR(대출현황!$F17))*12+MONTH(C$4)-MONTH(대출현황!$F17))+1)/(대출현황!$G17-IF(대출현황!$H17="",0,대출현황!$H17)))))))*대출현황!$E17/12,0)))</f>
        <v/>
      </c>
      <c r="D16" s="18">
        <f>IF(OR(대출현황!$C17="",대출현황!$D17="",대출현황!$E17="",대출현황!$F17="",대출현황!$G17=""),"",IF(OR(((YEAR(D$4)-YEAR(대출현황!$F17))*12+MONTH(D$4)-MONTH(대출현황!$F17))&lt;1,((YEAR(D$4)-YEAR(대출현황!$F17))*12+MONTH(D$4)-MONTH(대출현황!$F17))&gt;대출현황!$G17),0,ROUND((IF(대출현황!$C17="만기일시상환",대출현황!$D17,IF(대출현황!$C17="원금균등상환",대출현황!$D17*(대출현황!$G17-(((YEAR(D$4)-YEAR(대출현황!$F17))*12+MONTH(D$4)-MONTH(대출현황!$F17))-1))/대출현황!$G17,IF(대출현황!$C17="원리금균등상환",IF(대출현황!$E17=0,대출현황!$D17*(대출현황!$G17-(((YEAR(D$4)-YEAR(대출현황!$F17))*12+MONTH(D$4)-MONTH(대출현황!$F17))-1))/대출현황!$G17,대출현황!$D17*POWER(1+대출현황!$E17/12,((YEAR(D$4)-YEAR(대출현황!$F17))*12+MONTH(D$4)-MONTH(대출현황!$F17))-1)-(대출현황!$D17*(대출현황!$E17/12)/(1-POWER(1+대출현황!$E17/12,-대출현황!$G17)))*(POWER(1+대출현황!$E17/12,((YEAR(D$4)-YEAR(대출현황!$F17))*12+MONTH(D$4)-MONTH(대출현황!$F17))-1)-1)/(대출현황!$E17/12)),IF(((YEAR(D$4)-YEAR(대출현황!$F17))*12+MONTH(D$4)-MONTH(대출현황!$F17))&lt;=IF(대출현황!$H17="",0,대출현황!$H17),대출현황!$D17,대출현황!$D17*(대출현황!$G17-((YEAR(D$4)-YEAR(대출현황!$F17))*12+MONTH(D$4)-MONTH(대출현황!$F17))+1)/(대출현황!$G17-IF(대출현황!$H17="",0,대출현황!$H17)))))))*대출현황!$E17/12,0)))</f>
        <v/>
      </c>
      <c r="E16" s="18">
        <f>IF(OR(대출현황!$C17="",대출현황!$D17="",대출현황!$E17="",대출현황!$F17="",대출현황!$G17=""),"",IF(OR(((YEAR(E$4)-YEAR(대출현황!$F17))*12+MONTH(E$4)-MONTH(대출현황!$F17))&lt;1,((YEAR(E$4)-YEAR(대출현황!$F17))*12+MONTH(E$4)-MONTH(대출현황!$F17))&gt;대출현황!$G17),0,ROUND((IF(대출현황!$C17="만기일시상환",대출현황!$D17,IF(대출현황!$C17="원금균등상환",대출현황!$D17*(대출현황!$G17-(((YEAR(E$4)-YEAR(대출현황!$F17))*12+MONTH(E$4)-MONTH(대출현황!$F17))-1))/대출현황!$G17,IF(대출현황!$C17="원리금균등상환",IF(대출현황!$E17=0,대출현황!$D17*(대출현황!$G17-(((YEAR(E$4)-YEAR(대출현황!$F17))*12+MONTH(E$4)-MONTH(대출현황!$F17))-1))/대출현황!$G17,대출현황!$D17*POWER(1+대출현황!$E17/12,((YEAR(E$4)-YEAR(대출현황!$F17))*12+MONTH(E$4)-MONTH(대출현황!$F17))-1)-(대출현황!$D17*(대출현황!$E17/12)/(1-POWER(1+대출현황!$E17/12,-대출현황!$G17)))*(POWER(1+대출현황!$E17/12,((YEAR(E$4)-YEAR(대출현황!$F17))*12+MONTH(E$4)-MONTH(대출현황!$F17))-1)-1)/(대출현황!$E17/12)),IF(((YEAR(E$4)-YEAR(대출현황!$F17))*12+MONTH(E$4)-MONTH(대출현황!$F17))&lt;=IF(대출현황!$H17="",0,대출현황!$H17),대출현황!$D17,대출현황!$D17*(대출현황!$G17-((YEAR(E$4)-YEAR(대출현황!$F17))*12+MONTH(E$4)-MONTH(대출현황!$F17))+1)/(대출현황!$G17-IF(대출현황!$H17="",0,대출현황!$H17)))))))*대출현황!$E17/12,0)))</f>
        <v/>
      </c>
      <c r="F16" s="18">
        <f>IF(OR(대출현황!$C17="",대출현황!$D17="",대출현황!$E17="",대출현황!$F17="",대출현황!$G17=""),"",IF(OR(((YEAR(F$4)-YEAR(대출현황!$F17))*12+MONTH(F$4)-MONTH(대출현황!$F17))&lt;1,((YEAR(F$4)-YEAR(대출현황!$F17))*12+MONTH(F$4)-MONTH(대출현황!$F17))&gt;대출현황!$G17),0,ROUND((IF(대출현황!$C17="만기일시상환",대출현황!$D17,IF(대출현황!$C17="원금균등상환",대출현황!$D17*(대출현황!$G17-(((YEAR(F$4)-YEAR(대출현황!$F17))*12+MONTH(F$4)-MONTH(대출현황!$F17))-1))/대출현황!$G17,IF(대출현황!$C17="원리금균등상환",IF(대출현황!$E17=0,대출현황!$D17*(대출현황!$G17-(((YEAR(F$4)-YEAR(대출현황!$F17))*12+MONTH(F$4)-MONTH(대출현황!$F17))-1))/대출현황!$G17,대출현황!$D17*POWER(1+대출현황!$E17/12,((YEAR(F$4)-YEAR(대출현황!$F17))*12+MONTH(F$4)-MONTH(대출현황!$F17))-1)-(대출현황!$D17*(대출현황!$E17/12)/(1-POWER(1+대출현황!$E17/12,-대출현황!$G17)))*(POWER(1+대출현황!$E17/12,((YEAR(F$4)-YEAR(대출현황!$F17))*12+MONTH(F$4)-MONTH(대출현황!$F17))-1)-1)/(대출현황!$E17/12)),IF(((YEAR(F$4)-YEAR(대출현황!$F17))*12+MONTH(F$4)-MONTH(대출현황!$F17))&lt;=IF(대출현황!$H17="",0,대출현황!$H17),대출현황!$D17,대출현황!$D17*(대출현황!$G17-((YEAR(F$4)-YEAR(대출현황!$F17))*12+MONTH(F$4)-MONTH(대출현황!$F17))+1)/(대출현황!$G17-IF(대출현황!$H17="",0,대출현황!$H17)))))))*대출현황!$E17/12,0)))</f>
        <v/>
      </c>
      <c r="G16" s="18">
        <f>IF(OR(대출현황!$C17="",대출현황!$D17="",대출현황!$E17="",대출현황!$F17="",대출현황!$G17=""),"",IF(OR(((YEAR(G$4)-YEAR(대출현황!$F17))*12+MONTH(G$4)-MONTH(대출현황!$F17))&lt;1,((YEAR(G$4)-YEAR(대출현황!$F17))*12+MONTH(G$4)-MONTH(대출현황!$F17))&gt;대출현황!$G17),0,ROUND((IF(대출현황!$C17="만기일시상환",대출현황!$D17,IF(대출현황!$C17="원금균등상환",대출현황!$D17*(대출현황!$G17-(((YEAR(G$4)-YEAR(대출현황!$F17))*12+MONTH(G$4)-MONTH(대출현황!$F17))-1))/대출현황!$G17,IF(대출현황!$C17="원리금균등상환",IF(대출현황!$E17=0,대출현황!$D17*(대출현황!$G17-(((YEAR(G$4)-YEAR(대출현황!$F17))*12+MONTH(G$4)-MONTH(대출현황!$F17))-1))/대출현황!$G17,대출현황!$D17*POWER(1+대출현황!$E17/12,((YEAR(G$4)-YEAR(대출현황!$F17))*12+MONTH(G$4)-MONTH(대출현황!$F17))-1)-(대출현황!$D17*(대출현황!$E17/12)/(1-POWER(1+대출현황!$E17/12,-대출현황!$G17)))*(POWER(1+대출현황!$E17/12,((YEAR(G$4)-YEAR(대출현황!$F17))*12+MONTH(G$4)-MONTH(대출현황!$F17))-1)-1)/(대출현황!$E17/12)),IF(((YEAR(G$4)-YEAR(대출현황!$F17))*12+MONTH(G$4)-MONTH(대출현황!$F17))&lt;=IF(대출현황!$H17="",0,대출현황!$H17),대출현황!$D17,대출현황!$D17*(대출현황!$G17-((YEAR(G$4)-YEAR(대출현황!$F17))*12+MONTH(G$4)-MONTH(대출현황!$F17))+1)/(대출현황!$G17-IF(대출현황!$H17="",0,대출현황!$H17)))))))*대출현황!$E17/12,0)))</f>
        <v/>
      </c>
      <c r="H16" s="18">
        <f>IF(OR(대출현황!$C17="",대출현황!$D17="",대출현황!$E17="",대출현황!$F17="",대출현황!$G17=""),"",IF(OR(((YEAR(H$4)-YEAR(대출현황!$F17))*12+MONTH(H$4)-MONTH(대출현황!$F17))&lt;1,((YEAR(H$4)-YEAR(대출현황!$F17))*12+MONTH(H$4)-MONTH(대출현황!$F17))&gt;대출현황!$G17),0,ROUND((IF(대출현황!$C17="만기일시상환",대출현황!$D17,IF(대출현황!$C17="원금균등상환",대출현황!$D17*(대출현황!$G17-(((YEAR(H$4)-YEAR(대출현황!$F17))*12+MONTH(H$4)-MONTH(대출현황!$F17))-1))/대출현황!$G17,IF(대출현황!$C17="원리금균등상환",IF(대출현황!$E17=0,대출현황!$D17*(대출현황!$G17-(((YEAR(H$4)-YEAR(대출현황!$F17))*12+MONTH(H$4)-MONTH(대출현황!$F17))-1))/대출현황!$G17,대출현황!$D17*POWER(1+대출현황!$E17/12,((YEAR(H$4)-YEAR(대출현황!$F17))*12+MONTH(H$4)-MONTH(대출현황!$F17))-1)-(대출현황!$D17*(대출현황!$E17/12)/(1-POWER(1+대출현황!$E17/12,-대출현황!$G17)))*(POWER(1+대출현황!$E17/12,((YEAR(H$4)-YEAR(대출현황!$F17))*12+MONTH(H$4)-MONTH(대출현황!$F17))-1)-1)/(대출현황!$E17/12)),IF(((YEAR(H$4)-YEAR(대출현황!$F17))*12+MONTH(H$4)-MONTH(대출현황!$F17))&lt;=IF(대출현황!$H17="",0,대출현황!$H17),대출현황!$D17,대출현황!$D17*(대출현황!$G17-((YEAR(H$4)-YEAR(대출현황!$F17))*12+MONTH(H$4)-MONTH(대출현황!$F17))+1)/(대출현황!$G17-IF(대출현황!$H17="",0,대출현황!$H17)))))))*대출현황!$E17/12,0)))</f>
        <v/>
      </c>
      <c r="I16" s="18">
        <f>IF(OR(대출현황!$C17="",대출현황!$D17="",대출현황!$E17="",대출현황!$F17="",대출현황!$G17=""),"",IF(OR(((YEAR(I$4)-YEAR(대출현황!$F17))*12+MONTH(I$4)-MONTH(대출현황!$F17))&lt;1,((YEAR(I$4)-YEAR(대출현황!$F17))*12+MONTH(I$4)-MONTH(대출현황!$F17))&gt;대출현황!$G17),0,ROUND((IF(대출현황!$C17="만기일시상환",대출현황!$D17,IF(대출현황!$C17="원금균등상환",대출현황!$D17*(대출현황!$G17-(((YEAR(I$4)-YEAR(대출현황!$F17))*12+MONTH(I$4)-MONTH(대출현황!$F17))-1))/대출현황!$G17,IF(대출현황!$C17="원리금균등상환",IF(대출현황!$E17=0,대출현황!$D17*(대출현황!$G17-(((YEAR(I$4)-YEAR(대출현황!$F17))*12+MONTH(I$4)-MONTH(대출현황!$F17))-1))/대출현황!$G17,대출현황!$D17*POWER(1+대출현황!$E17/12,((YEAR(I$4)-YEAR(대출현황!$F17))*12+MONTH(I$4)-MONTH(대출현황!$F17))-1)-(대출현황!$D17*(대출현황!$E17/12)/(1-POWER(1+대출현황!$E17/12,-대출현황!$G17)))*(POWER(1+대출현황!$E17/12,((YEAR(I$4)-YEAR(대출현황!$F17))*12+MONTH(I$4)-MONTH(대출현황!$F17))-1)-1)/(대출현황!$E17/12)),IF(((YEAR(I$4)-YEAR(대출현황!$F17))*12+MONTH(I$4)-MONTH(대출현황!$F17))&lt;=IF(대출현황!$H17="",0,대출현황!$H17),대출현황!$D17,대출현황!$D17*(대출현황!$G17-((YEAR(I$4)-YEAR(대출현황!$F17))*12+MONTH(I$4)-MONTH(대출현황!$F17))+1)/(대출현황!$G17-IF(대출현황!$H17="",0,대출현황!$H17)))))))*대출현황!$E17/12,0)))</f>
        <v/>
      </c>
      <c r="J16" s="18">
        <f>IF(OR(대출현황!$C17="",대출현황!$D17="",대출현황!$E17="",대출현황!$F17="",대출현황!$G17=""),"",IF(OR(((YEAR(J$4)-YEAR(대출현황!$F17))*12+MONTH(J$4)-MONTH(대출현황!$F17))&lt;1,((YEAR(J$4)-YEAR(대출현황!$F17))*12+MONTH(J$4)-MONTH(대출현황!$F17))&gt;대출현황!$G17),0,ROUND((IF(대출현황!$C17="만기일시상환",대출현황!$D17,IF(대출현황!$C17="원금균등상환",대출현황!$D17*(대출현황!$G17-(((YEAR(J$4)-YEAR(대출현황!$F17))*12+MONTH(J$4)-MONTH(대출현황!$F17))-1))/대출현황!$G17,IF(대출현황!$C17="원리금균등상환",IF(대출현황!$E17=0,대출현황!$D17*(대출현황!$G17-(((YEAR(J$4)-YEAR(대출현황!$F17))*12+MONTH(J$4)-MONTH(대출현황!$F17))-1))/대출현황!$G17,대출현황!$D17*POWER(1+대출현황!$E17/12,((YEAR(J$4)-YEAR(대출현황!$F17))*12+MONTH(J$4)-MONTH(대출현황!$F17))-1)-(대출현황!$D17*(대출현황!$E17/12)/(1-POWER(1+대출현황!$E17/12,-대출현황!$G17)))*(POWER(1+대출현황!$E17/12,((YEAR(J$4)-YEAR(대출현황!$F17))*12+MONTH(J$4)-MONTH(대출현황!$F17))-1)-1)/(대출현황!$E17/12)),IF(((YEAR(J$4)-YEAR(대출현황!$F17))*12+MONTH(J$4)-MONTH(대출현황!$F17))&lt;=IF(대출현황!$H17="",0,대출현황!$H17),대출현황!$D17,대출현황!$D17*(대출현황!$G17-((YEAR(J$4)-YEAR(대출현황!$F17))*12+MONTH(J$4)-MONTH(대출현황!$F17))+1)/(대출현황!$G17-IF(대출현황!$H17="",0,대출현황!$H17)))))))*대출현황!$E17/12,0)))</f>
        <v/>
      </c>
      <c r="K16" s="18">
        <f>IF(OR(대출현황!$C17="",대출현황!$D17="",대출현황!$E17="",대출현황!$F17="",대출현황!$G17=""),"",IF(OR(((YEAR(K$4)-YEAR(대출현황!$F17))*12+MONTH(K$4)-MONTH(대출현황!$F17))&lt;1,((YEAR(K$4)-YEAR(대출현황!$F17))*12+MONTH(K$4)-MONTH(대출현황!$F17))&gt;대출현황!$G17),0,ROUND((IF(대출현황!$C17="만기일시상환",대출현황!$D17,IF(대출현황!$C17="원금균등상환",대출현황!$D17*(대출현황!$G17-(((YEAR(K$4)-YEAR(대출현황!$F17))*12+MONTH(K$4)-MONTH(대출현황!$F17))-1))/대출현황!$G17,IF(대출현황!$C17="원리금균등상환",IF(대출현황!$E17=0,대출현황!$D17*(대출현황!$G17-(((YEAR(K$4)-YEAR(대출현황!$F17))*12+MONTH(K$4)-MONTH(대출현황!$F17))-1))/대출현황!$G17,대출현황!$D17*POWER(1+대출현황!$E17/12,((YEAR(K$4)-YEAR(대출현황!$F17))*12+MONTH(K$4)-MONTH(대출현황!$F17))-1)-(대출현황!$D17*(대출현황!$E17/12)/(1-POWER(1+대출현황!$E17/12,-대출현황!$G17)))*(POWER(1+대출현황!$E17/12,((YEAR(K$4)-YEAR(대출현황!$F17))*12+MONTH(K$4)-MONTH(대출현황!$F17))-1)-1)/(대출현황!$E17/12)),IF(((YEAR(K$4)-YEAR(대출현황!$F17))*12+MONTH(K$4)-MONTH(대출현황!$F17))&lt;=IF(대출현황!$H17="",0,대출현황!$H17),대출현황!$D17,대출현황!$D17*(대출현황!$G17-((YEAR(K$4)-YEAR(대출현황!$F17))*12+MONTH(K$4)-MONTH(대출현황!$F17))+1)/(대출현황!$G17-IF(대출현황!$H17="",0,대출현황!$H17)))))))*대출현황!$E17/12,0)))</f>
        <v/>
      </c>
      <c r="L16" s="18">
        <f>IF(OR(대출현황!$C17="",대출현황!$D17="",대출현황!$E17="",대출현황!$F17="",대출현황!$G17=""),"",IF(OR(((YEAR(L$4)-YEAR(대출현황!$F17))*12+MONTH(L$4)-MONTH(대출현황!$F17))&lt;1,((YEAR(L$4)-YEAR(대출현황!$F17))*12+MONTH(L$4)-MONTH(대출현황!$F17))&gt;대출현황!$G17),0,ROUND((IF(대출현황!$C17="만기일시상환",대출현황!$D17,IF(대출현황!$C17="원금균등상환",대출현황!$D17*(대출현황!$G17-(((YEAR(L$4)-YEAR(대출현황!$F17))*12+MONTH(L$4)-MONTH(대출현황!$F17))-1))/대출현황!$G17,IF(대출현황!$C17="원리금균등상환",IF(대출현황!$E17=0,대출현황!$D17*(대출현황!$G17-(((YEAR(L$4)-YEAR(대출현황!$F17))*12+MONTH(L$4)-MONTH(대출현황!$F17))-1))/대출현황!$G17,대출현황!$D17*POWER(1+대출현황!$E17/12,((YEAR(L$4)-YEAR(대출현황!$F17))*12+MONTH(L$4)-MONTH(대출현황!$F17))-1)-(대출현황!$D17*(대출현황!$E17/12)/(1-POWER(1+대출현황!$E17/12,-대출현황!$G17)))*(POWER(1+대출현황!$E17/12,((YEAR(L$4)-YEAR(대출현황!$F17))*12+MONTH(L$4)-MONTH(대출현황!$F17))-1)-1)/(대출현황!$E17/12)),IF(((YEAR(L$4)-YEAR(대출현황!$F17))*12+MONTH(L$4)-MONTH(대출현황!$F17))&lt;=IF(대출현황!$H17="",0,대출현황!$H17),대출현황!$D17,대출현황!$D17*(대출현황!$G17-((YEAR(L$4)-YEAR(대출현황!$F17))*12+MONTH(L$4)-MONTH(대출현황!$F17))+1)/(대출현황!$G17-IF(대출현황!$H17="",0,대출현황!$H17)))))))*대출현황!$E17/12,0)))</f>
        <v/>
      </c>
      <c r="M16" s="18">
        <f>IF(OR(대출현황!$C17="",대출현황!$D17="",대출현황!$E17="",대출현황!$F17="",대출현황!$G17=""),"",IF(OR(((YEAR(M$4)-YEAR(대출현황!$F17))*12+MONTH(M$4)-MONTH(대출현황!$F17))&lt;1,((YEAR(M$4)-YEAR(대출현황!$F17))*12+MONTH(M$4)-MONTH(대출현황!$F17))&gt;대출현황!$G17),0,ROUND((IF(대출현황!$C17="만기일시상환",대출현황!$D17,IF(대출현황!$C17="원금균등상환",대출현황!$D17*(대출현황!$G17-(((YEAR(M$4)-YEAR(대출현황!$F17))*12+MONTH(M$4)-MONTH(대출현황!$F17))-1))/대출현황!$G17,IF(대출현황!$C17="원리금균등상환",IF(대출현황!$E17=0,대출현황!$D17*(대출현황!$G17-(((YEAR(M$4)-YEAR(대출현황!$F17))*12+MONTH(M$4)-MONTH(대출현황!$F17))-1))/대출현황!$G17,대출현황!$D17*POWER(1+대출현황!$E17/12,((YEAR(M$4)-YEAR(대출현황!$F17))*12+MONTH(M$4)-MONTH(대출현황!$F17))-1)-(대출현황!$D17*(대출현황!$E17/12)/(1-POWER(1+대출현황!$E17/12,-대출현황!$G17)))*(POWER(1+대출현황!$E17/12,((YEAR(M$4)-YEAR(대출현황!$F17))*12+MONTH(M$4)-MONTH(대출현황!$F17))-1)-1)/(대출현황!$E17/12)),IF(((YEAR(M$4)-YEAR(대출현황!$F17))*12+MONTH(M$4)-MONTH(대출현황!$F17))&lt;=IF(대출현황!$H17="",0,대출현황!$H17),대출현황!$D17,대출현황!$D17*(대출현황!$G17-((YEAR(M$4)-YEAR(대출현황!$F17))*12+MONTH(M$4)-MONTH(대출현황!$F17))+1)/(대출현황!$G17-IF(대출현황!$H17="",0,대출현황!$H17)))))))*대출현황!$E17/12,0)))</f>
        <v/>
      </c>
    </row>
    <row r="17">
      <c r="A17" s="19" t="inlineStr">
        <is>
          <t>월 이자 합계</t>
        </is>
      </c>
      <c r="B17" s="21">
        <f>SUM(B5:B16)</f>
        <v/>
      </c>
      <c r="C17" s="21">
        <f>SUM(C5:C16)</f>
        <v/>
      </c>
      <c r="D17" s="21">
        <f>SUM(D5:D16)</f>
        <v/>
      </c>
      <c r="E17" s="21">
        <f>SUM(E5:E16)</f>
        <v/>
      </c>
      <c r="F17" s="21">
        <f>SUM(F5:F16)</f>
        <v/>
      </c>
      <c r="G17" s="21">
        <f>SUM(G5:G16)</f>
        <v/>
      </c>
      <c r="H17" s="21">
        <f>SUM(H5:H16)</f>
        <v/>
      </c>
      <c r="I17" s="21">
        <f>SUM(I5:I16)</f>
        <v/>
      </c>
      <c r="J17" s="21">
        <f>SUM(J5:J16)</f>
        <v/>
      </c>
      <c r="K17" s="21">
        <f>SUM(K5:K16)</f>
        <v/>
      </c>
      <c r="L17" s="21">
        <f>SUM(L5:L16)</f>
        <v/>
      </c>
      <c r="M17" s="21">
        <f>SUM(M5:M16)</f>
        <v/>
      </c>
    </row>
    <row r="19">
      <c r="A19" s="6" t="inlineStr">
        <is>
          <t>② 월 원금 상환</t>
        </is>
      </c>
    </row>
    <row r="20">
      <c r="A20" s="23">
        <f>A5</f>
        <v/>
      </c>
      <c r="B20" s="18">
        <f>IF(OR(대출현황!$C6="",대출현황!$D6="",대출현황!$E6="",대출현황!$F6="",대출현황!$G6=""),"",IF(OR(((YEAR(B$4)-YEAR(대출현황!$F6))*12+MONTH(B$4)-MONTH(대출현황!$F6))&lt;1,((YEAR(B$4)-YEAR(대출현황!$F6))*12+MONTH(B$4)-MONTH(대출현황!$F6))&gt;대출현황!$G6),0,ROUND(IF(대출현황!$C6="만기일시상환",IF(((YEAR(B$4)-YEAR(대출현황!$F6))*12+MONTH(B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B$4)-YEAR(대출현황!$F6))*12+MONTH(B$4)-MONTH(대출현황!$F6))-1))/대출현황!$G6,IF(대출현황!$C6="원리금균등상환",IF(대출현황!$E6=0,대출현황!$D6*(대출현황!$G6-(((YEAR(B$4)-YEAR(대출현황!$F6))*12+MONTH(B$4)-MONTH(대출현황!$F6))-1))/대출현황!$G6,대출현황!$D6*POWER(1+대출현황!$E6/12,((YEAR(B$4)-YEAR(대출현황!$F6))*12+MONTH(B$4)-MONTH(대출현황!$F6))-1)-(대출현황!$D6*(대출현황!$E6/12)/(1-POWER(1+대출현황!$E6/12,-대출현황!$G6)))*(POWER(1+대출현황!$E6/12,((YEAR(B$4)-YEAR(대출현황!$F6))*12+MONTH(B$4)-MONTH(대출현황!$F6))-1)-1)/(대출현황!$E6/12)),IF(((YEAR(B$4)-YEAR(대출현황!$F6))*12+MONTH(B$4)-MONTH(대출현황!$F6))&lt;=IF(대출현황!$H6="",0,대출현황!$H6),대출현황!$D6,대출현황!$D6*(대출현황!$G6-((YEAR(B$4)-YEAR(대출현황!$F6))*12+MONTH(B$4)-MONTH(대출현황!$F6))+1)/(대출현황!$G6-IF(대출현황!$H6="",0,대출현황!$H6)))))))*대출현황!$E6/12),IF(((YEAR(B$4)-YEAR(대출현황!$F6))*12+MONTH(B$4)-MONTH(대출현황!$F6))&lt;=IF(대출현황!$H6="",0,대출현황!$H6),0,대출현황!$D6/(대출현황!$G6-IF(대출현황!$H6="",0,대출현황!$H6)))))),0)))</f>
        <v/>
      </c>
      <c r="C20" s="18">
        <f>IF(OR(대출현황!$C6="",대출현황!$D6="",대출현황!$E6="",대출현황!$F6="",대출현황!$G6=""),"",IF(OR(((YEAR(C$4)-YEAR(대출현황!$F6))*12+MONTH(C$4)-MONTH(대출현황!$F6))&lt;1,((YEAR(C$4)-YEAR(대출현황!$F6))*12+MONTH(C$4)-MONTH(대출현황!$F6))&gt;대출현황!$G6),0,ROUND(IF(대출현황!$C6="만기일시상환",IF(((YEAR(C$4)-YEAR(대출현황!$F6))*12+MONTH(C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C$4)-YEAR(대출현황!$F6))*12+MONTH(C$4)-MONTH(대출현황!$F6))-1))/대출현황!$G6,IF(대출현황!$C6="원리금균등상환",IF(대출현황!$E6=0,대출현황!$D6*(대출현황!$G6-(((YEAR(C$4)-YEAR(대출현황!$F6))*12+MONTH(C$4)-MONTH(대출현황!$F6))-1))/대출현황!$G6,대출현황!$D6*POWER(1+대출현황!$E6/12,((YEAR(C$4)-YEAR(대출현황!$F6))*12+MONTH(C$4)-MONTH(대출현황!$F6))-1)-(대출현황!$D6*(대출현황!$E6/12)/(1-POWER(1+대출현황!$E6/12,-대출현황!$G6)))*(POWER(1+대출현황!$E6/12,((YEAR(C$4)-YEAR(대출현황!$F6))*12+MONTH(C$4)-MONTH(대출현황!$F6))-1)-1)/(대출현황!$E6/12)),IF(((YEAR(C$4)-YEAR(대출현황!$F6))*12+MONTH(C$4)-MONTH(대출현황!$F6))&lt;=IF(대출현황!$H6="",0,대출현황!$H6),대출현황!$D6,대출현황!$D6*(대출현황!$G6-((YEAR(C$4)-YEAR(대출현황!$F6))*12+MONTH(C$4)-MONTH(대출현황!$F6))+1)/(대출현황!$G6-IF(대출현황!$H6="",0,대출현황!$H6)))))))*대출현황!$E6/12),IF(((YEAR(C$4)-YEAR(대출현황!$F6))*12+MONTH(C$4)-MONTH(대출현황!$F6))&lt;=IF(대출현황!$H6="",0,대출현황!$H6),0,대출현황!$D6/(대출현황!$G6-IF(대출현황!$H6="",0,대출현황!$H6)))))),0)))</f>
        <v/>
      </c>
      <c r="D20" s="18">
        <f>IF(OR(대출현황!$C6="",대출현황!$D6="",대출현황!$E6="",대출현황!$F6="",대출현황!$G6=""),"",IF(OR(((YEAR(D$4)-YEAR(대출현황!$F6))*12+MONTH(D$4)-MONTH(대출현황!$F6))&lt;1,((YEAR(D$4)-YEAR(대출현황!$F6))*12+MONTH(D$4)-MONTH(대출현황!$F6))&gt;대출현황!$G6),0,ROUND(IF(대출현황!$C6="만기일시상환",IF(((YEAR(D$4)-YEAR(대출현황!$F6))*12+MONTH(D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D$4)-YEAR(대출현황!$F6))*12+MONTH(D$4)-MONTH(대출현황!$F6))-1))/대출현황!$G6,IF(대출현황!$C6="원리금균등상환",IF(대출현황!$E6=0,대출현황!$D6*(대출현황!$G6-(((YEAR(D$4)-YEAR(대출현황!$F6))*12+MONTH(D$4)-MONTH(대출현황!$F6))-1))/대출현황!$G6,대출현황!$D6*POWER(1+대출현황!$E6/12,((YEAR(D$4)-YEAR(대출현황!$F6))*12+MONTH(D$4)-MONTH(대출현황!$F6))-1)-(대출현황!$D6*(대출현황!$E6/12)/(1-POWER(1+대출현황!$E6/12,-대출현황!$G6)))*(POWER(1+대출현황!$E6/12,((YEAR(D$4)-YEAR(대출현황!$F6))*12+MONTH(D$4)-MONTH(대출현황!$F6))-1)-1)/(대출현황!$E6/12)),IF(((YEAR(D$4)-YEAR(대출현황!$F6))*12+MONTH(D$4)-MONTH(대출현황!$F6))&lt;=IF(대출현황!$H6="",0,대출현황!$H6),대출현황!$D6,대출현황!$D6*(대출현황!$G6-((YEAR(D$4)-YEAR(대출현황!$F6))*12+MONTH(D$4)-MONTH(대출현황!$F6))+1)/(대출현황!$G6-IF(대출현황!$H6="",0,대출현황!$H6)))))))*대출현황!$E6/12),IF(((YEAR(D$4)-YEAR(대출현황!$F6))*12+MONTH(D$4)-MONTH(대출현황!$F6))&lt;=IF(대출현황!$H6="",0,대출현황!$H6),0,대출현황!$D6/(대출현황!$G6-IF(대출현황!$H6="",0,대출현황!$H6)))))),0)))</f>
        <v/>
      </c>
      <c r="E20" s="18">
        <f>IF(OR(대출현황!$C6="",대출현황!$D6="",대출현황!$E6="",대출현황!$F6="",대출현황!$G6=""),"",IF(OR(((YEAR(E$4)-YEAR(대출현황!$F6))*12+MONTH(E$4)-MONTH(대출현황!$F6))&lt;1,((YEAR(E$4)-YEAR(대출현황!$F6))*12+MONTH(E$4)-MONTH(대출현황!$F6))&gt;대출현황!$G6),0,ROUND(IF(대출현황!$C6="만기일시상환",IF(((YEAR(E$4)-YEAR(대출현황!$F6))*12+MONTH(E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E$4)-YEAR(대출현황!$F6))*12+MONTH(E$4)-MONTH(대출현황!$F6))-1))/대출현황!$G6,IF(대출현황!$C6="원리금균등상환",IF(대출현황!$E6=0,대출현황!$D6*(대출현황!$G6-(((YEAR(E$4)-YEAR(대출현황!$F6))*12+MONTH(E$4)-MONTH(대출현황!$F6))-1))/대출현황!$G6,대출현황!$D6*POWER(1+대출현황!$E6/12,((YEAR(E$4)-YEAR(대출현황!$F6))*12+MONTH(E$4)-MONTH(대출현황!$F6))-1)-(대출현황!$D6*(대출현황!$E6/12)/(1-POWER(1+대출현황!$E6/12,-대출현황!$G6)))*(POWER(1+대출현황!$E6/12,((YEAR(E$4)-YEAR(대출현황!$F6))*12+MONTH(E$4)-MONTH(대출현황!$F6))-1)-1)/(대출현황!$E6/12)),IF(((YEAR(E$4)-YEAR(대출현황!$F6))*12+MONTH(E$4)-MONTH(대출현황!$F6))&lt;=IF(대출현황!$H6="",0,대출현황!$H6),대출현황!$D6,대출현황!$D6*(대출현황!$G6-((YEAR(E$4)-YEAR(대출현황!$F6))*12+MONTH(E$4)-MONTH(대출현황!$F6))+1)/(대출현황!$G6-IF(대출현황!$H6="",0,대출현황!$H6)))))))*대출현황!$E6/12),IF(((YEAR(E$4)-YEAR(대출현황!$F6))*12+MONTH(E$4)-MONTH(대출현황!$F6))&lt;=IF(대출현황!$H6="",0,대출현황!$H6),0,대출현황!$D6/(대출현황!$G6-IF(대출현황!$H6="",0,대출현황!$H6)))))),0)))</f>
        <v/>
      </c>
      <c r="F20" s="18">
        <f>IF(OR(대출현황!$C6="",대출현황!$D6="",대출현황!$E6="",대출현황!$F6="",대출현황!$G6=""),"",IF(OR(((YEAR(F$4)-YEAR(대출현황!$F6))*12+MONTH(F$4)-MONTH(대출현황!$F6))&lt;1,((YEAR(F$4)-YEAR(대출현황!$F6))*12+MONTH(F$4)-MONTH(대출현황!$F6))&gt;대출현황!$G6),0,ROUND(IF(대출현황!$C6="만기일시상환",IF(((YEAR(F$4)-YEAR(대출현황!$F6))*12+MONTH(F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F$4)-YEAR(대출현황!$F6))*12+MONTH(F$4)-MONTH(대출현황!$F6))-1))/대출현황!$G6,IF(대출현황!$C6="원리금균등상환",IF(대출현황!$E6=0,대출현황!$D6*(대출현황!$G6-(((YEAR(F$4)-YEAR(대출현황!$F6))*12+MONTH(F$4)-MONTH(대출현황!$F6))-1))/대출현황!$G6,대출현황!$D6*POWER(1+대출현황!$E6/12,((YEAR(F$4)-YEAR(대출현황!$F6))*12+MONTH(F$4)-MONTH(대출현황!$F6))-1)-(대출현황!$D6*(대출현황!$E6/12)/(1-POWER(1+대출현황!$E6/12,-대출현황!$G6)))*(POWER(1+대출현황!$E6/12,((YEAR(F$4)-YEAR(대출현황!$F6))*12+MONTH(F$4)-MONTH(대출현황!$F6))-1)-1)/(대출현황!$E6/12)),IF(((YEAR(F$4)-YEAR(대출현황!$F6))*12+MONTH(F$4)-MONTH(대출현황!$F6))&lt;=IF(대출현황!$H6="",0,대출현황!$H6),대출현황!$D6,대출현황!$D6*(대출현황!$G6-((YEAR(F$4)-YEAR(대출현황!$F6))*12+MONTH(F$4)-MONTH(대출현황!$F6))+1)/(대출현황!$G6-IF(대출현황!$H6="",0,대출현황!$H6)))))))*대출현황!$E6/12),IF(((YEAR(F$4)-YEAR(대출현황!$F6))*12+MONTH(F$4)-MONTH(대출현황!$F6))&lt;=IF(대출현황!$H6="",0,대출현황!$H6),0,대출현황!$D6/(대출현황!$G6-IF(대출현황!$H6="",0,대출현황!$H6)))))),0)))</f>
        <v/>
      </c>
      <c r="G20" s="18">
        <f>IF(OR(대출현황!$C6="",대출현황!$D6="",대출현황!$E6="",대출현황!$F6="",대출현황!$G6=""),"",IF(OR(((YEAR(G$4)-YEAR(대출현황!$F6))*12+MONTH(G$4)-MONTH(대출현황!$F6))&lt;1,((YEAR(G$4)-YEAR(대출현황!$F6))*12+MONTH(G$4)-MONTH(대출현황!$F6))&gt;대출현황!$G6),0,ROUND(IF(대출현황!$C6="만기일시상환",IF(((YEAR(G$4)-YEAR(대출현황!$F6))*12+MONTH(G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G$4)-YEAR(대출현황!$F6))*12+MONTH(G$4)-MONTH(대출현황!$F6))-1))/대출현황!$G6,IF(대출현황!$C6="원리금균등상환",IF(대출현황!$E6=0,대출현황!$D6*(대출현황!$G6-(((YEAR(G$4)-YEAR(대출현황!$F6))*12+MONTH(G$4)-MONTH(대출현황!$F6))-1))/대출현황!$G6,대출현황!$D6*POWER(1+대출현황!$E6/12,((YEAR(G$4)-YEAR(대출현황!$F6))*12+MONTH(G$4)-MONTH(대출현황!$F6))-1)-(대출현황!$D6*(대출현황!$E6/12)/(1-POWER(1+대출현황!$E6/12,-대출현황!$G6)))*(POWER(1+대출현황!$E6/12,((YEAR(G$4)-YEAR(대출현황!$F6))*12+MONTH(G$4)-MONTH(대출현황!$F6))-1)-1)/(대출현황!$E6/12)),IF(((YEAR(G$4)-YEAR(대출현황!$F6))*12+MONTH(G$4)-MONTH(대출현황!$F6))&lt;=IF(대출현황!$H6="",0,대출현황!$H6),대출현황!$D6,대출현황!$D6*(대출현황!$G6-((YEAR(G$4)-YEAR(대출현황!$F6))*12+MONTH(G$4)-MONTH(대출현황!$F6))+1)/(대출현황!$G6-IF(대출현황!$H6="",0,대출현황!$H6)))))))*대출현황!$E6/12),IF(((YEAR(G$4)-YEAR(대출현황!$F6))*12+MONTH(G$4)-MONTH(대출현황!$F6))&lt;=IF(대출현황!$H6="",0,대출현황!$H6),0,대출현황!$D6/(대출현황!$G6-IF(대출현황!$H6="",0,대출현황!$H6)))))),0)))</f>
        <v/>
      </c>
      <c r="H20" s="18">
        <f>IF(OR(대출현황!$C6="",대출현황!$D6="",대출현황!$E6="",대출현황!$F6="",대출현황!$G6=""),"",IF(OR(((YEAR(H$4)-YEAR(대출현황!$F6))*12+MONTH(H$4)-MONTH(대출현황!$F6))&lt;1,((YEAR(H$4)-YEAR(대출현황!$F6))*12+MONTH(H$4)-MONTH(대출현황!$F6))&gt;대출현황!$G6),0,ROUND(IF(대출현황!$C6="만기일시상환",IF(((YEAR(H$4)-YEAR(대출현황!$F6))*12+MONTH(H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H$4)-YEAR(대출현황!$F6))*12+MONTH(H$4)-MONTH(대출현황!$F6))-1))/대출현황!$G6,IF(대출현황!$C6="원리금균등상환",IF(대출현황!$E6=0,대출현황!$D6*(대출현황!$G6-(((YEAR(H$4)-YEAR(대출현황!$F6))*12+MONTH(H$4)-MONTH(대출현황!$F6))-1))/대출현황!$G6,대출현황!$D6*POWER(1+대출현황!$E6/12,((YEAR(H$4)-YEAR(대출현황!$F6))*12+MONTH(H$4)-MONTH(대출현황!$F6))-1)-(대출현황!$D6*(대출현황!$E6/12)/(1-POWER(1+대출현황!$E6/12,-대출현황!$G6)))*(POWER(1+대출현황!$E6/12,((YEAR(H$4)-YEAR(대출현황!$F6))*12+MONTH(H$4)-MONTH(대출현황!$F6))-1)-1)/(대출현황!$E6/12)),IF(((YEAR(H$4)-YEAR(대출현황!$F6))*12+MONTH(H$4)-MONTH(대출현황!$F6))&lt;=IF(대출현황!$H6="",0,대출현황!$H6),대출현황!$D6,대출현황!$D6*(대출현황!$G6-((YEAR(H$4)-YEAR(대출현황!$F6))*12+MONTH(H$4)-MONTH(대출현황!$F6))+1)/(대출현황!$G6-IF(대출현황!$H6="",0,대출현황!$H6)))))))*대출현황!$E6/12),IF(((YEAR(H$4)-YEAR(대출현황!$F6))*12+MONTH(H$4)-MONTH(대출현황!$F6))&lt;=IF(대출현황!$H6="",0,대출현황!$H6),0,대출현황!$D6/(대출현황!$G6-IF(대출현황!$H6="",0,대출현황!$H6)))))),0)))</f>
        <v/>
      </c>
      <c r="I20" s="18">
        <f>IF(OR(대출현황!$C6="",대출현황!$D6="",대출현황!$E6="",대출현황!$F6="",대출현황!$G6=""),"",IF(OR(((YEAR(I$4)-YEAR(대출현황!$F6))*12+MONTH(I$4)-MONTH(대출현황!$F6))&lt;1,((YEAR(I$4)-YEAR(대출현황!$F6))*12+MONTH(I$4)-MONTH(대출현황!$F6))&gt;대출현황!$G6),0,ROUND(IF(대출현황!$C6="만기일시상환",IF(((YEAR(I$4)-YEAR(대출현황!$F6))*12+MONTH(I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I$4)-YEAR(대출현황!$F6))*12+MONTH(I$4)-MONTH(대출현황!$F6))-1))/대출현황!$G6,IF(대출현황!$C6="원리금균등상환",IF(대출현황!$E6=0,대출현황!$D6*(대출현황!$G6-(((YEAR(I$4)-YEAR(대출현황!$F6))*12+MONTH(I$4)-MONTH(대출현황!$F6))-1))/대출현황!$G6,대출현황!$D6*POWER(1+대출현황!$E6/12,((YEAR(I$4)-YEAR(대출현황!$F6))*12+MONTH(I$4)-MONTH(대출현황!$F6))-1)-(대출현황!$D6*(대출현황!$E6/12)/(1-POWER(1+대출현황!$E6/12,-대출현황!$G6)))*(POWER(1+대출현황!$E6/12,((YEAR(I$4)-YEAR(대출현황!$F6))*12+MONTH(I$4)-MONTH(대출현황!$F6))-1)-1)/(대출현황!$E6/12)),IF(((YEAR(I$4)-YEAR(대출현황!$F6))*12+MONTH(I$4)-MONTH(대출현황!$F6))&lt;=IF(대출현황!$H6="",0,대출현황!$H6),대출현황!$D6,대출현황!$D6*(대출현황!$G6-((YEAR(I$4)-YEAR(대출현황!$F6))*12+MONTH(I$4)-MONTH(대출현황!$F6))+1)/(대출현황!$G6-IF(대출현황!$H6="",0,대출현황!$H6)))))))*대출현황!$E6/12),IF(((YEAR(I$4)-YEAR(대출현황!$F6))*12+MONTH(I$4)-MONTH(대출현황!$F6))&lt;=IF(대출현황!$H6="",0,대출현황!$H6),0,대출현황!$D6/(대출현황!$G6-IF(대출현황!$H6="",0,대출현황!$H6)))))),0)))</f>
        <v/>
      </c>
      <c r="J20" s="18">
        <f>IF(OR(대출현황!$C6="",대출현황!$D6="",대출현황!$E6="",대출현황!$F6="",대출현황!$G6=""),"",IF(OR(((YEAR(J$4)-YEAR(대출현황!$F6))*12+MONTH(J$4)-MONTH(대출현황!$F6))&lt;1,((YEAR(J$4)-YEAR(대출현황!$F6))*12+MONTH(J$4)-MONTH(대출현황!$F6))&gt;대출현황!$G6),0,ROUND(IF(대출현황!$C6="만기일시상환",IF(((YEAR(J$4)-YEAR(대출현황!$F6))*12+MONTH(J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J$4)-YEAR(대출현황!$F6))*12+MONTH(J$4)-MONTH(대출현황!$F6))-1))/대출현황!$G6,IF(대출현황!$C6="원리금균등상환",IF(대출현황!$E6=0,대출현황!$D6*(대출현황!$G6-(((YEAR(J$4)-YEAR(대출현황!$F6))*12+MONTH(J$4)-MONTH(대출현황!$F6))-1))/대출현황!$G6,대출현황!$D6*POWER(1+대출현황!$E6/12,((YEAR(J$4)-YEAR(대출현황!$F6))*12+MONTH(J$4)-MONTH(대출현황!$F6))-1)-(대출현황!$D6*(대출현황!$E6/12)/(1-POWER(1+대출현황!$E6/12,-대출현황!$G6)))*(POWER(1+대출현황!$E6/12,((YEAR(J$4)-YEAR(대출현황!$F6))*12+MONTH(J$4)-MONTH(대출현황!$F6))-1)-1)/(대출현황!$E6/12)),IF(((YEAR(J$4)-YEAR(대출현황!$F6))*12+MONTH(J$4)-MONTH(대출현황!$F6))&lt;=IF(대출현황!$H6="",0,대출현황!$H6),대출현황!$D6,대출현황!$D6*(대출현황!$G6-((YEAR(J$4)-YEAR(대출현황!$F6))*12+MONTH(J$4)-MONTH(대출현황!$F6))+1)/(대출현황!$G6-IF(대출현황!$H6="",0,대출현황!$H6)))))))*대출현황!$E6/12),IF(((YEAR(J$4)-YEAR(대출현황!$F6))*12+MONTH(J$4)-MONTH(대출현황!$F6))&lt;=IF(대출현황!$H6="",0,대출현황!$H6),0,대출현황!$D6/(대출현황!$G6-IF(대출현황!$H6="",0,대출현황!$H6)))))),0)))</f>
        <v/>
      </c>
      <c r="K20" s="18">
        <f>IF(OR(대출현황!$C6="",대출현황!$D6="",대출현황!$E6="",대출현황!$F6="",대출현황!$G6=""),"",IF(OR(((YEAR(K$4)-YEAR(대출현황!$F6))*12+MONTH(K$4)-MONTH(대출현황!$F6))&lt;1,((YEAR(K$4)-YEAR(대출현황!$F6))*12+MONTH(K$4)-MONTH(대출현황!$F6))&gt;대출현황!$G6),0,ROUND(IF(대출현황!$C6="만기일시상환",IF(((YEAR(K$4)-YEAR(대출현황!$F6))*12+MONTH(K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K$4)-YEAR(대출현황!$F6))*12+MONTH(K$4)-MONTH(대출현황!$F6))-1))/대출현황!$G6,IF(대출현황!$C6="원리금균등상환",IF(대출현황!$E6=0,대출현황!$D6*(대출현황!$G6-(((YEAR(K$4)-YEAR(대출현황!$F6))*12+MONTH(K$4)-MONTH(대출현황!$F6))-1))/대출현황!$G6,대출현황!$D6*POWER(1+대출현황!$E6/12,((YEAR(K$4)-YEAR(대출현황!$F6))*12+MONTH(K$4)-MONTH(대출현황!$F6))-1)-(대출현황!$D6*(대출현황!$E6/12)/(1-POWER(1+대출현황!$E6/12,-대출현황!$G6)))*(POWER(1+대출현황!$E6/12,((YEAR(K$4)-YEAR(대출현황!$F6))*12+MONTH(K$4)-MONTH(대출현황!$F6))-1)-1)/(대출현황!$E6/12)),IF(((YEAR(K$4)-YEAR(대출현황!$F6))*12+MONTH(K$4)-MONTH(대출현황!$F6))&lt;=IF(대출현황!$H6="",0,대출현황!$H6),대출현황!$D6,대출현황!$D6*(대출현황!$G6-((YEAR(K$4)-YEAR(대출현황!$F6))*12+MONTH(K$4)-MONTH(대출현황!$F6))+1)/(대출현황!$G6-IF(대출현황!$H6="",0,대출현황!$H6)))))))*대출현황!$E6/12),IF(((YEAR(K$4)-YEAR(대출현황!$F6))*12+MONTH(K$4)-MONTH(대출현황!$F6))&lt;=IF(대출현황!$H6="",0,대출현황!$H6),0,대출현황!$D6/(대출현황!$G6-IF(대출현황!$H6="",0,대출현황!$H6)))))),0)))</f>
        <v/>
      </c>
      <c r="L20" s="18">
        <f>IF(OR(대출현황!$C6="",대출현황!$D6="",대출현황!$E6="",대출현황!$F6="",대출현황!$G6=""),"",IF(OR(((YEAR(L$4)-YEAR(대출현황!$F6))*12+MONTH(L$4)-MONTH(대출현황!$F6))&lt;1,((YEAR(L$4)-YEAR(대출현황!$F6))*12+MONTH(L$4)-MONTH(대출현황!$F6))&gt;대출현황!$G6),0,ROUND(IF(대출현황!$C6="만기일시상환",IF(((YEAR(L$4)-YEAR(대출현황!$F6))*12+MONTH(L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L$4)-YEAR(대출현황!$F6))*12+MONTH(L$4)-MONTH(대출현황!$F6))-1))/대출현황!$G6,IF(대출현황!$C6="원리금균등상환",IF(대출현황!$E6=0,대출현황!$D6*(대출현황!$G6-(((YEAR(L$4)-YEAR(대출현황!$F6))*12+MONTH(L$4)-MONTH(대출현황!$F6))-1))/대출현황!$G6,대출현황!$D6*POWER(1+대출현황!$E6/12,((YEAR(L$4)-YEAR(대출현황!$F6))*12+MONTH(L$4)-MONTH(대출현황!$F6))-1)-(대출현황!$D6*(대출현황!$E6/12)/(1-POWER(1+대출현황!$E6/12,-대출현황!$G6)))*(POWER(1+대출현황!$E6/12,((YEAR(L$4)-YEAR(대출현황!$F6))*12+MONTH(L$4)-MONTH(대출현황!$F6))-1)-1)/(대출현황!$E6/12)),IF(((YEAR(L$4)-YEAR(대출현황!$F6))*12+MONTH(L$4)-MONTH(대출현황!$F6))&lt;=IF(대출현황!$H6="",0,대출현황!$H6),대출현황!$D6,대출현황!$D6*(대출현황!$G6-((YEAR(L$4)-YEAR(대출현황!$F6))*12+MONTH(L$4)-MONTH(대출현황!$F6))+1)/(대출현황!$G6-IF(대출현황!$H6="",0,대출현황!$H6)))))))*대출현황!$E6/12),IF(((YEAR(L$4)-YEAR(대출현황!$F6))*12+MONTH(L$4)-MONTH(대출현황!$F6))&lt;=IF(대출현황!$H6="",0,대출현황!$H6),0,대출현황!$D6/(대출현황!$G6-IF(대출현황!$H6="",0,대출현황!$H6)))))),0)))</f>
        <v/>
      </c>
      <c r="M20" s="18">
        <f>IF(OR(대출현황!$C6="",대출현황!$D6="",대출현황!$E6="",대출현황!$F6="",대출현황!$G6=""),"",IF(OR(((YEAR(M$4)-YEAR(대출현황!$F6))*12+MONTH(M$4)-MONTH(대출현황!$F6))&lt;1,((YEAR(M$4)-YEAR(대출현황!$F6))*12+MONTH(M$4)-MONTH(대출현황!$F6))&gt;대출현황!$G6),0,ROUND(IF(대출현황!$C6="만기일시상환",IF(((YEAR(M$4)-YEAR(대출현황!$F6))*12+MONTH(M$4)-MONTH(대출현황!$F6))=대출현황!$G6,대출현황!$D6,0),IF(대출현황!$C6="원금균등상환",대출현황!$D6/대출현황!$G6,IF(대출현황!$C6="원리금균등상환",IF(대출현황!$E6=0,대출현황!$D6/대출현황!$G6,(대출현황!$D6*(대출현황!$E6/12)/(1-POWER(1+대출현황!$E6/12,-대출현황!$G6)))-(IF(대출현황!$C6="만기일시상환",대출현황!$D6,IF(대출현황!$C6="원금균등상환",대출현황!$D6*(대출현황!$G6-(((YEAR(M$4)-YEAR(대출현황!$F6))*12+MONTH(M$4)-MONTH(대출현황!$F6))-1))/대출현황!$G6,IF(대출현황!$C6="원리금균등상환",IF(대출현황!$E6=0,대출현황!$D6*(대출현황!$G6-(((YEAR(M$4)-YEAR(대출현황!$F6))*12+MONTH(M$4)-MONTH(대출현황!$F6))-1))/대출현황!$G6,대출현황!$D6*POWER(1+대출현황!$E6/12,((YEAR(M$4)-YEAR(대출현황!$F6))*12+MONTH(M$4)-MONTH(대출현황!$F6))-1)-(대출현황!$D6*(대출현황!$E6/12)/(1-POWER(1+대출현황!$E6/12,-대출현황!$G6)))*(POWER(1+대출현황!$E6/12,((YEAR(M$4)-YEAR(대출현황!$F6))*12+MONTH(M$4)-MONTH(대출현황!$F6))-1)-1)/(대출현황!$E6/12)),IF(((YEAR(M$4)-YEAR(대출현황!$F6))*12+MONTH(M$4)-MONTH(대출현황!$F6))&lt;=IF(대출현황!$H6="",0,대출현황!$H6),대출현황!$D6,대출현황!$D6*(대출현황!$G6-((YEAR(M$4)-YEAR(대출현황!$F6))*12+MONTH(M$4)-MONTH(대출현황!$F6))+1)/(대출현황!$G6-IF(대출현황!$H6="",0,대출현황!$H6)))))))*대출현황!$E6/12),IF(((YEAR(M$4)-YEAR(대출현황!$F6))*12+MONTH(M$4)-MONTH(대출현황!$F6))&lt;=IF(대출현황!$H6="",0,대출현황!$H6),0,대출현황!$D6/(대출현황!$G6-IF(대출현황!$H6="",0,대출현황!$H6)))))),0)))</f>
        <v/>
      </c>
    </row>
    <row r="21">
      <c r="A21" s="23">
        <f>A6</f>
        <v/>
      </c>
      <c r="B21" s="18">
        <f>IF(OR(대출현황!$C7="",대출현황!$D7="",대출현황!$E7="",대출현황!$F7="",대출현황!$G7=""),"",IF(OR(((YEAR(B$4)-YEAR(대출현황!$F7))*12+MONTH(B$4)-MONTH(대출현황!$F7))&lt;1,((YEAR(B$4)-YEAR(대출현황!$F7))*12+MONTH(B$4)-MONTH(대출현황!$F7))&gt;대출현황!$G7),0,ROUND(IF(대출현황!$C7="만기일시상환",IF(((YEAR(B$4)-YEAR(대출현황!$F7))*12+MONTH(B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B$4)-YEAR(대출현황!$F7))*12+MONTH(B$4)-MONTH(대출현황!$F7))-1))/대출현황!$G7,IF(대출현황!$C7="원리금균등상환",IF(대출현황!$E7=0,대출현황!$D7*(대출현황!$G7-(((YEAR(B$4)-YEAR(대출현황!$F7))*12+MONTH(B$4)-MONTH(대출현황!$F7))-1))/대출현황!$G7,대출현황!$D7*POWER(1+대출현황!$E7/12,((YEAR(B$4)-YEAR(대출현황!$F7))*12+MONTH(B$4)-MONTH(대출현황!$F7))-1)-(대출현황!$D7*(대출현황!$E7/12)/(1-POWER(1+대출현황!$E7/12,-대출현황!$G7)))*(POWER(1+대출현황!$E7/12,((YEAR(B$4)-YEAR(대출현황!$F7))*12+MONTH(B$4)-MONTH(대출현황!$F7))-1)-1)/(대출현황!$E7/12)),IF(((YEAR(B$4)-YEAR(대출현황!$F7))*12+MONTH(B$4)-MONTH(대출현황!$F7))&lt;=IF(대출현황!$H7="",0,대출현황!$H7),대출현황!$D7,대출현황!$D7*(대출현황!$G7-((YEAR(B$4)-YEAR(대출현황!$F7))*12+MONTH(B$4)-MONTH(대출현황!$F7))+1)/(대출현황!$G7-IF(대출현황!$H7="",0,대출현황!$H7)))))))*대출현황!$E7/12),IF(((YEAR(B$4)-YEAR(대출현황!$F7))*12+MONTH(B$4)-MONTH(대출현황!$F7))&lt;=IF(대출현황!$H7="",0,대출현황!$H7),0,대출현황!$D7/(대출현황!$G7-IF(대출현황!$H7="",0,대출현황!$H7)))))),0)))</f>
        <v/>
      </c>
      <c r="C21" s="18">
        <f>IF(OR(대출현황!$C7="",대출현황!$D7="",대출현황!$E7="",대출현황!$F7="",대출현황!$G7=""),"",IF(OR(((YEAR(C$4)-YEAR(대출현황!$F7))*12+MONTH(C$4)-MONTH(대출현황!$F7))&lt;1,((YEAR(C$4)-YEAR(대출현황!$F7))*12+MONTH(C$4)-MONTH(대출현황!$F7))&gt;대출현황!$G7),0,ROUND(IF(대출현황!$C7="만기일시상환",IF(((YEAR(C$4)-YEAR(대출현황!$F7))*12+MONTH(C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C$4)-YEAR(대출현황!$F7))*12+MONTH(C$4)-MONTH(대출현황!$F7))-1))/대출현황!$G7,IF(대출현황!$C7="원리금균등상환",IF(대출현황!$E7=0,대출현황!$D7*(대출현황!$G7-(((YEAR(C$4)-YEAR(대출현황!$F7))*12+MONTH(C$4)-MONTH(대출현황!$F7))-1))/대출현황!$G7,대출현황!$D7*POWER(1+대출현황!$E7/12,((YEAR(C$4)-YEAR(대출현황!$F7))*12+MONTH(C$4)-MONTH(대출현황!$F7))-1)-(대출현황!$D7*(대출현황!$E7/12)/(1-POWER(1+대출현황!$E7/12,-대출현황!$G7)))*(POWER(1+대출현황!$E7/12,((YEAR(C$4)-YEAR(대출현황!$F7))*12+MONTH(C$4)-MONTH(대출현황!$F7))-1)-1)/(대출현황!$E7/12)),IF(((YEAR(C$4)-YEAR(대출현황!$F7))*12+MONTH(C$4)-MONTH(대출현황!$F7))&lt;=IF(대출현황!$H7="",0,대출현황!$H7),대출현황!$D7,대출현황!$D7*(대출현황!$G7-((YEAR(C$4)-YEAR(대출현황!$F7))*12+MONTH(C$4)-MONTH(대출현황!$F7))+1)/(대출현황!$G7-IF(대출현황!$H7="",0,대출현황!$H7)))))))*대출현황!$E7/12),IF(((YEAR(C$4)-YEAR(대출현황!$F7))*12+MONTH(C$4)-MONTH(대출현황!$F7))&lt;=IF(대출현황!$H7="",0,대출현황!$H7),0,대출현황!$D7/(대출현황!$G7-IF(대출현황!$H7="",0,대출현황!$H7)))))),0)))</f>
        <v/>
      </c>
      <c r="D21" s="18">
        <f>IF(OR(대출현황!$C7="",대출현황!$D7="",대출현황!$E7="",대출현황!$F7="",대출현황!$G7=""),"",IF(OR(((YEAR(D$4)-YEAR(대출현황!$F7))*12+MONTH(D$4)-MONTH(대출현황!$F7))&lt;1,((YEAR(D$4)-YEAR(대출현황!$F7))*12+MONTH(D$4)-MONTH(대출현황!$F7))&gt;대출현황!$G7),0,ROUND(IF(대출현황!$C7="만기일시상환",IF(((YEAR(D$4)-YEAR(대출현황!$F7))*12+MONTH(D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D$4)-YEAR(대출현황!$F7))*12+MONTH(D$4)-MONTH(대출현황!$F7))-1))/대출현황!$G7,IF(대출현황!$C7="원리금균등상환",IF(대출현황!$E7=0,대출현황!$D7*(대출현황!$G7-(((YEAR(D$4)-YEAR(대출현황!$F7))*12+MONTH(D$4)-MONTH(대출현황!$F7))-1))/대출현황!$G7,대출현황!$D7*POWER(1+대출현황!$E7/12,((YEAR(D$4)-YEAR(대출현황!$F7))*12+MONTH(D$4)-MONTH(대출현황!$F7))-1)-(대출현황!$D7*(대출현황!$E7/12)/(1-POWER(1+대출현황!$E7/12,-대출현황!$G7)))*(POWER(1+대출현황!$E7/12,((YEAR(D$4)-YEAR(대출현황!$F7))*12+MONTH(D$4)-MONTH(대출현황!$F7))-1)-1)/(대출현황!$E7/12)),IF(((YEAR(D$4)-YEAR(대출현황!$F7))*12+MONTH(D$4)-MONTH(대출현황!$F7))&lt;=IF(대출현황!$H7="",0,대출현황!$H7),대출현황!$D7,대출현황!$D7*(대출현황!$G7-((YEAR(D$4)-YEAR(대출현황!$F7))*12+MONTH(D$4)-MONTH(대출현황!$F7))+1)/(대출현황!$G7-IF(대출현황!$H7="",0,대출현황!$H7)))))))*대출현황!$E7/12),IF(((YEAR(D$4)-YEAR(대출현황!$F7))*12+MONTH(D$4)-MONTH(대출현황!$F7))&lt;=IF(대출현황!$H7="",0,대출현황!$H7),0,대출현황!$D7/(대출현황!$G7-IF(대출현황!$H7="",0,대출현황!$H7)))))),0)))</f>
        <v/>
      </c>
      <c r="E21" s="18">
        <f>IF(OR(대출현황!$C7="",대출현황!$D7="",대출현황!$E7="",대출현황!$F7="",대출현황!$G7=""),"",IF(OR(((YEAR(E$4)-YEAR(대출현황!$F7))*12+MONTH(E$4)-MONTH(대출현황!$F7))&lt;1,((YEAR(E$4)-YEAR(대출현황!$F7))*12+MONTH(E$4)-MONTH(대출현황!$F7))&gt;대출현황!$G7),0,ROUND(IF(대출현황!$C7="만기일시상환",IF(((YEAR(E$4)-YEAR(대출현황!$F7))*12+MONTH(E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E$4)-YEAR(대출현황!$F7))*12+MONTH(E$4)-MONTH(대출현황!$F7))-1))/대출현황!$G7,IF(대출현황!$C7="원리금균등상환",IF(대출현황!$E7=0,대출현황!$D7*(대출현황!$G7-(((YEAR(E$4)-YEAR(대출현황!$F7))*12+MONTH(E$4)-MONTH(대출현황!$F7))-1))/대출현황!$G7,대출현황!$D7*POWER(1+대출현황!$E7/12,((YEAR(E$4)-YEAR(대출현황!$F7))*12+MONTH(E$4)-MONTH(대출현황!$F7))-1)-(대출현황!$D7*(대출현황!$E7/12)/(1-POWER(1+대출현황!$E7/12,-대출현황!$G7)))*(POWER(1+대출현황!$E7/12,((YEAR(E$4)-YEAR(대출현황!$F7))*12+MONTH(E$4)-MONTH(대출현황!$F7))-1)-1)/(대출현황!$E7/12)),IF(((YEAR(E$4)-YEAR(대출현황!$F7))*12+MONTH(E$4)-MONTH(대출현황!$F7))&lt;=IF(대출현황!$H7="",0,대출현황!$H7),대출현황!$D7,대출현황!$D7*(대출현황!$G7-((YEAR(E$4)-YEAR(대출현황!$F7))*12+MONTH(E$4)-MONTH(대출현황!$F7))+1)/(대출현황!$G7-IF(대출현황!$H7="",0,대출현황!$H7)))))))*대출현황!$E7/12),IF(((YEAR(E$4)-YEAR(대출현황!$F7))*12+MONTH(E$4)-MONTH(대출현황!$F7))&lt;=IF(대출현황!$H7="",0,대출현황!$H7),0,대출현황!$D7/(대출현황!$G7-IF(대출현황!$H7="",0,대출현황!$H7)))))),0)))</f>
        <v/>
      </c>
      <c r="F21" s="18">
        <f>IF(OR(대출현황!$C7="",대출현황!$D7="",대출현황!$E7="",대출현황!$F7="",대출현황!$G7=""),"",IF(OR(((YEAR(F$4)-YEAR(대출현황!$F7))*12+MONTH(F$4)-MONTH(대출현황!$F7))&lt;1,((YEAR(F$4)-YEAR(대출현황!$F7))*12+MONTH(F$4)-MONTH(대출현황!$F7))&gt;대출현황!$G7),0,ROUND(IF(대출현황!$C7="만기일시상환",IF(((YEAR(F$4)-YEAR(대출현황!$F7))*12+MONTH(F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F$4)-YEAR(대출현황!$F7))*12+MONTH(F$4)-MONTH(대출현황!$F7))-1))/대출현황!$G7,IF(대출현황!$C7="원리금균등상환",IF(대출현황!$E7=0,대출현황!$D7*(대출현황!$G7-(((YEAR(F$4)-YEAR(대출현황!$F7))*12+MONTH(F$4)-MONTH(대출현황!$F7))-1))/대출현황!$G7,대출현황!$D7*POWER(1+대출현황!$E7/12,((YEAR(F$4)-YEAR(대출현황!$F7))*12+MONTH(F$4)-MONTH(대출현황!$F7))-1)-(대출현황!$D7*(대출현황!$E7/12)/(1-POWER(1+대출현황!$E7/12,-대출현황!$G7)))*(POWER(1+대출현황!$E7/12,((YEAR(F$4)-YEAR(대출현황!$F7))*12+MONTH(F$4)-MONTH(대출현황!$F7))-1)-1)/(대출현황!$E7/12)),IF(((YEAR(F$4)-YEAR(대출현황!$F7))*12+MONTH(F$4)-MONTH(대출현황!$F7))&lt;=IF(대출현황!$H7="",0,대출현황!$H7),대출현황!$D7,대출현황!$D7*(대출현황!$G7-((YEAR(F$4)-YEAR(대출현황!$F7))*12+MONTH(F$4)-MONTH(대출현황!$F7))+1)/(대출현황!$G7-IF(대출현황!$H7="",0,대출현황!$H7)))))))*대출현황!$E7/12),IF(((YEAR(F$4)-YEAR(대출현황!$F7))*12+MONTH(F$4)-MONTH(대출현황!$F7))&lt;=IF(대출현황!$H7="",0,대출현황!$H7),0,대출현황!$D7/(대출현황!$G7-IF(대출현황!$H7="",0,대출현황!$H7)))))),0)))</f>
        <v/>
      </c>
      <c r="G21" s="18">
        <f>IF(OR(대출현황!$C7="",대출현황!$D7="",대출현황!$E7="",대출현황!$F7="",대출현황!$G7=""),"",IF(OR(((YEAR(G$4)-YEAR(대출현황!$F7))*12+MONTH(G$4)-MONTH(대출현황!$F7))&lt;1,((YEAR(G$4)-YEAR(대출현황!$F7))*12+MONTH(G$4)-MONTH(대출현황!$F7))&gt;대출현황!$G7),0,ROUND(IF(대출현황!$C7="만기일시상환",IF(((YEAR(G$4)-YEAR(대출현황!$F7))*12+MONTH(G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G$4)-YEAR(대출현황!$F7))*12+MONTH(G$4)-MONTH(대출현황!$F7))-1))/대출현황!$G7,IF(대출현황!$C7="원리금균등상환",IF(대출현황!$E7=0,대출현황!$D7*(대출현황!$G7-(((YEAR(G$4)-YEAR(대출현황!$F7))*12+MONTH(G$4)-MONTH(대출현황!$F7))-1))/대출현황!$G7,대출현황!$D7*POWER(1+대출현황!$E7/12,((YEAR(G$4)-YEAR(대출현황!$F7))*12+MONTH(G$4)-MONTH(대출현황!$F7))-1)-(대출현황!$D7*(대출현황!$E7/12)/(1-POWER(1+대출현황!$E7/12,-대출현황!$G7)))*(POWER(1+대출현황!$E7/12,((YEAR(G$4)-YEAR(대출현황!$F7))*12+MONTH(G$4)-MONTH(대출현황!$F7))-1)-1)/(대출현황!$E7/12)),IF(((YEAR(G$4)-YEAR(대출현황!$F7))*12+MONTH(G$4)-MONTH(대출현황!$F7))&lt;=IF(대출현황!$H7="",0,대출현황!$H7),대출현황!$D7,대출현황!$D7*(대출현황!$G7-((YEAR(G$4)-YEAR(대출현황!$F7))*12+MONTH(G$4)-MONTH(대출현황!$F7))+1)/(대출현황!$G7-IF(대출현황!$H7="",0,대출현황!$H7)))))))*대출현황!$E7/12),IF(((YEAR(G$4)-YEAR(대출현황!$F7))*12+MONTH(G$4)-MONTH(대출현황!$F7))&lt;=IF(대출현황!$H7="",0,대출현황!$H7),0,대출현황!$D7/(대출현황!$G7-IF(대출현황!$H7="",0,대출현황!$H7)))))),0)))</f>
        <v/>
      </c>
      <c r="H21" s="18">
        <f>IF(OR(대출현황!$C7="",대출현황!$D7="",대출현황!$E7="",대출현황!$F7="",대출현황!$G7=""),"",IF(OR(((YEAR(H$4)-YEAR(대출현황!$F7))*12+MONTH(H$4)-MONTH(대출현황!$F7))&lt;1,((YEAR(H$4)-YEAR(대출현황!$F7))*12+MONTH(H$4)-MONTH(대출현황!$F7))&gt;대출현황!$G7),0,ROUND(IF(대출현황!$C7="만기일시상환",IF(((YEAR(H$4)-YEAR(대출현황!$F7))*12+MONTH(H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H$4)-YEAR(대출현황!$F7))*12+MONTH(H$4)-MONTH(대출현황!$F7))-1))/대출현황!$G7,IF(대출현황!$C7="원리금균등상환",IF(대출현황!$E7=0,대출현황!$D7*(대출현황!$G7-(((YEAR(H$4)-YEAR(대출현황!$F7))*12+MONTH(H$4)-MONTH(대출현황!$F7))-1))/대출현황!$G7,대출현황!$D7*POWER(1+대출현황!$E7/12,((YEAR(H$4)-YEAR(대출현황!$F7))*12+MONTH(H$4)-MONTH(대출현황!$F7))-1)-(대출현황!$D7*(대출현황!$E7/12)/(1-POWER(1+대출현황!$E7/12,-대출현황!$G7)))*(POWER(1+대출현황!$E7/12,((YEAR(H$4)-YEAR(대출현황!$F7))*12+MONTH(H$4)-MONTH(대출현황!$F7))-1)-1)/(대출현황!$E7/12)),IF(((YEAR(H$4)-YEAR(대출현황!$F7))*12+MONTH(H$4)-MONTH(대출현황!$F7))&lt;=IF(대출현황!$H7="",0,대출현황!$H7),대출현황!$D7,대출현황!$D7*(대출현황!$G7-((YEAR(H$4)-YEAR(대출현황!$F7))*12+MONTH(H$4)-MONTH(대출현황!$F7))+1)/(대출현황!$G7-IF(대출현황!$H7="",0,대출현황!$H7)))))))*대출현황!$E7/12),IF(((YEAR(H$4)-YEAR(대출현황!$F7))*12+MONTH(H$4)-MONTH(대출현황!$F7))&lt;=IF(대출현황!$H7="",0,대출현황!$H7),0,대출현황!$D7/(대출현황!$G7-IF(대출현황!$H7="",0,대출현황!$H7)))))),0)))</f>
        <v/>
      </c>
      <c r="I21" s="18">
        <f>IF(OR(대출현황!$C7="",대출현황!$D7="",대출현황!$E7="",대출현황!$F7="",대출현황!$G7=""),"",IF(OR(((YEAR(I$4)-YEAR(대출현황!$F7))*12+MONTH(I$4)-MONTH(대출현황!$F7))&lt;1,((YEAR(I$4)-YEAR(대출현황!$F7))*12+MONTH(I$4)-MONTH(대출현황!$F7))&gt;대출현황!$G7),0,ROUND(IF(대출현황!$C7="만기일시상환",IF(((YEAR(I$4)-YEAR(대출현황!$F7))*12+MONTH(I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I$4)-YEAR(대출현황!$F7))*12+MONTH(I$4)-MONTH(대출현황!$F7))-1))/대출현황!$G7,IF(대출현황!$C7="원리금균등상환",IF(대출현황!$E7=0,대출현황!$D7*(대출현황!$G7-(((YEAR(I$4)-YEAR(대출현황!$F7))*12+MONTH(I$4)-MONTH(대출현황!$F7))-1))/대출현황!$G7,대출현황!$D7*POWER(1+대출현황!$E7/12,((YEAR(I$4)-YEAR(대출현황!$F7))*12+MONTH(I$4)-MONTH(대출현황!$F7))-1)-(대출현황!$D7*(대출현황!$E7/12)/(1-POWER(1+대출현황!$E7/12,-대출현황!$G7)))*(POWER(1+대출현황!$E7/12,((YEAR(I$4)-YEAR(대출현황!$F7))*12+MONTH(I$4)-MONTH(대출현황!$F7))-1)-1)/(대출현황!$E7/12)),IF(((YEAR(I$4)-YEAR(대출현황!$F7))*12+MONTH(I$4)-MONTH(대출현황!$F7))&lt;=IF(대출현황!$H7="",0,대출현황!$H7),대출현황!$D7,대출현황!$D7*(대출현황!$G7-((YEAR(I$4)-YEAR(대출현황!$F7))*12+MONTH(I$4)-MONTH(대출현황!$F7))+1)/(대출현황!$G7-IF(대출현황!$H7="",0,대출현황!$H7)))))))*대출현황!$E7/12),IF(((YEAR(I$4)-YEAR(대출현황!$F7))*12+MONTH(I$4)-MONTH(대출현황!$F7))&lt;=IF(대출현황!$H7="",0,대출현황!$H7),0,대출현황!$D7/(대출현황!$G7-IF(대출현황!$H7="",0,대출현황!$H7)))))),0)))</f>
        <v/>
      </c>
      <c r="J21" s="18">
        <f>IF(OR(대출현황!$C7="",대출현황!$D7="",대출현황!$E7="",대출현황!$F7="",대출현황!$G7=""),"",IF(OR(((YEAR(J$4)-YEAR(대출현황!$F7))*12+MONTH(J$4)-MONTH(대출현황!$F7))&lt;1,((YEAR(J$4)-YEAR(대출현황!$F7))*12+MONTH(J$4)-MONTH(대출현황!$F7))&gt;대출현황!$G7),0,ROUND(IF(대출현황!$C7="만기일시상환",IF(((YEAR(J$4)-YEAR(대출현황!$F7))*12+MONTH(J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J$4)-YEAR(대출현황!$F7))*12+MONTH(J$4)-MONTH(대출현황!$F7))-1))/대출현황!$G7,IF(대출현황!$C7="원리금균등상환",IF(대출현황!$E7=0,대출현황!$D7*(대출현황!$G7-(((YEAR(J$4)-YEAR(대출현황!$F7))*12+MONTH(J$4)-MONTH(대출현황!$F7))-1))/대출현황!$G7,대출현황!$D7*POWER(1+대출현황!$E7/12,((YEAR(J$4)-YEAR(대출현황!$F7))*12+MONTH(J$4)-MONTH(대출현황!$F7))-1)-(대출현황!$D7*(대출현황!$E7/12)/(1-POWER(1+대출현황!$E7/12,-대출현황!$G7)))*(POWER(1+대출현황!$E7/12,((YEAR(J$4)-YEAR(대출현황!$F7))*12+MONTH(J$4)-MONTH(대출현황!$F7))-1)-1)/(대출현황!$E7/12)),IF(((YEAR(J$4)-YEAR(대출현황!$F7))*12+MONTH(J$4)-MONTH(대출현황!$F7))&lt;=IF(대출현황!$H7="",0,대출현황!$H7),대출현황!$D7,대출현황!$D7*(대출현황!$G7-((YEAR(J$4)-YEAR(대출현황!$F7))*12+MONTH(J$4)-MONTH(대출현황!$F7))+1)/(대출현황!$G7-IF(대출현황!$H7="",0,대출현황!$H7)))))))*대출현황!$E7/12),IF(((YEAR(J$4)-YEAR(대출현황!$F7))*12+MONTH(J$4)-MONTH(대출현황!$F7))&lt;=IF(대출현황!$H7="",0,대출현황!$H7),0,대출현황!$D7/(대출현황!$G7-IF(대출현황!$H7="",0,대출현황!$H7)))))),0)))</f>
        <v/>
      </c>
      <c r="K21" s="18">
        <f>IF(OR(대출현황!$C7="",대출현황!$D7="",대출현황!$E7="",대출현황!$F7="",대출현황!$G7=""),"",IF(OR(((YEAR(K$4)-YEAR(대출현황!$F7))*12+MONTH(K$4)-MONTH(대출현황!$F7))&lt;1,((YEAR(K$4)-YEAR(대출현황!$F7))*12+MONTH(K$4)-MONTH(대출현황!$F7))&gt;대출현황!$G7),0,ROUND(IF(대출현황!$C7="만기일시상환",IF(((YEAR(K$4)-YEAR(대출현황!$F7))*12+MONTH(K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K$4)-YEAR(대출현황!$F7))*12+MONTH(K$4)-MONTH(대출현황!$F7))-1))/대출현황!$G7,IF(대출현황!$C7="원리금균등상환",IF(대출현황!$E7=0,대출현황!$D7*(대출현황!$G7-(((YEAR(K$4)-YEAR(대출현황!$F7))*12+MONTH(K$4)-MONTH(대출현황!$F7))-1))/대출현황!$G7,대출현황!$D7*POWER(1+대출현황!$E7/12,((YEAR(K$4)-YEAR(대출현황!$F7))*12+MONTH(K$4)-MONTH(대출현황!$F7))-1)-(대출현황!$D7*(대출현황!$E7/12)/(1-POWER(1+대출현황!$E7/12,-대출현황!$G7)))*(POWER(1+대출현황!$E7/12,((YEAR(K$4)-YEAR(대출현황!$F7))*12+MONTH(K$4)-MONTH(대출현황!$F7))-1)-1)/(대출현황!$E7/12)),IF(((YEAR(K$4)-YEAR(대출현황!$F7))*12+MONTH(K$4)-MONTH(대출현황!$F7))&lt;=IF(대출현황!$H7="",0,대출현황!$H7),대출현황!$D7,대출현황!$D7*(대출현황!$G7-((YEAR(K$4)-YEAR(대출현황!$F7))*12+MONTH(K$4)-MONTH(대출현황!$F7))+1)/(대출현황!$G7-IF(대출현황!$H7="",0,대출현황!$H7)))))))*대출현황!$E7/12),IF(((YEAR(K$4)-YEAR(대출현황!$F7))*12+MONTH(K$4)-MONTH(대출현황!$F7))&lt;=IF(대출현황!$H7="",0,대출현황!$H7),0,대출현황!$D7/(대출현황!$G7-IF(대출현황!$H7="",0,대출현황!$H7)))))),0)))</f>
        <v/>
      </c>
      <c r="L21" s="18">
        <f>IF(OR(대출현황!$C7="",대출현황!$D7="",대출현황!$E7="",대출현황!$F7="",대출현황!$G7=""),"",IF(OR(((YEAR(L$4)-YEAR(대출현황!$F7))*12+MONTH(L$4)-MONTH(대출현황!$F7))&lt;1,((YEAR(L$4)-YEAR(대출현황!$F7))*12+MONTH(L$4)-MONTH(대출현황!$F7))&gt;대출현황!$G7),0,ROUND(IF(대출현황!$C7="만기일시상환",IF(((YEAR(L$4)-YEAR(대출현황!$F7))*12+MONTH(L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L$4)-YEAR(대출현황!$F7))*12+MONTH(L$4)-MONTH(대출현황!$F7))-1))/대출현황!$G7,IF(대출현황!$C7="원리금균등상환",IF(대출현황!$E7=0,대출현황!$D7*(대출현황!$G7-(((YEAR(L$4)-YEAR(대출현황!$F7))*12+MONTH(L$4)-MONTH(대출현황!$F7))-1))/대출현황!$G7,대출현황!$D7*POWER(1+대출현황!$E7/12,((YEAR(L$4)-YEAR(대출현황!$F7))*12+MONTH(L$4)-MONTH(대출현황!$F7))-1)-(대출현황!$D7*(대출현황!$E7/12)/(1-POWER(1+대출현황!$E7/12,-대출현황!$G7)))*(POWER(1+대출현황!$E7/12,((YEAR(L$4)-YEAR(대출현황!$F7))*12+MONTH(L$4)-MONTH(대출현황!$F7))-1)-1)/(대출현황!$E7/12)),IF(((YEAR(L$4)-YEAR(대출현황!$F7))*12+MONTH(L$4)-MONTH(대출현황!$F7))&lt;=IF(대출현황!$H7="",0,대출현황!$H7),대출현황!$D7,대출현황!$D7*(대출현황!$G7-((YEAR(L$4)-YEAR(대출현황!$F7))*12+MONTH(L$4)-MONTH(대출현황!$F7))+1)/(대출현황!$G7-IF(대출현황!$H7="",0,대출현황!$H7)))))))*대출현황!$E7/12),IF(((YEAR(L$4)-YEAR(대출현황!$F7))*12+MONTH(L$4)-MONTH(대출현황!$F7))&lt;=IF(대출현황!$H7="",0,대출현황!$H7),0,대출현황!$D7/(대출현황!$G7-IF(대출현황!$H7="",0,대출현황!$H7)))))),0)))</f>
        <v/>
      </c>
      <c r="M21" s="18">
        <f>IF(OR(대출현황!$C7="",대출현황!$D7="",대출현황!$E7="",대출현황!$F7="",대출현황!$G7=""),"",IF(OR(((YEAR(M$4)-YEAR(대출현황!$F7))*12+MONTH(M$4)-MONTH(대출현황!$F7))&lt;1,((YEAR(M$4)-YEAR(대출현황!$F7))*12+MONTH(M$4)-MONTH(대출현황!$F7))&gt;대출현황!$G7),0,ROUND(IF(대출현황!$C7="만기일시상환",IF(((YEAR(M$4)-YEAR(대출현황!$F7))*12+MONTH(M$4)-MONTH(대출현황!$F7))=대출현황!$G7,대출현황!$D7,0),IF(대출현황!$C7="원금균등상환",대출현황!$D7/대출현황!$G7,IF(대출현황!$C7="원리금균등상환",IF(대출현황!$E7=0,대출현황!$D7/대출현황!$G7,(대출현황!$D7*(대출현황!$E7/12)/(1-POWER(1+대출현황!$E7/12,-대출현황!$G7)))-(IF(대출현황!$C7="만기일시상환",대출현황!$D7,IF(대출현황!$C7="원금균등상환",대출현황!$D7*(대출현황!$G7-(((YEAR(M$4)-YEAR(대출현황!$F7))*12+MONTH(M$4)-MONTH(대출현황!$F7))-1))/대출현황!$G7,IF(대출현황!$C7="원리금균등상환",IF(대출현황!$E7=0,대출현황!$D7*(대출현황!$G7-(((YEAR(M$4)-YEAR(대출현황!$F7))*12+MONTH(M$4)-MONTH(대출현황!$F7))-1))/대출현황!$G7,대출현황!$D7*POWER(1+대출현황!$E7/12,((YEAR(M$4)-YEAR(대출현황!$F7))*12+MONTH(M$4)-MONTH(대출현황!$F7))-1)-(대출현황!$D7*(대출현황!$E7/12)/(1-POWER(1+대출현황!$E7/12,-대출현황!$G7)))*(POWER(1+대출현황!$E7/12,((YEAR(M$4)-YEAR(대출현황!$F7))*12+MONTH(M$4)-MONTH(대출현황!$F7))-1)-1)/(대출현황!$E7/12)),IF(((YEAR(M$4)-YEAR(대출현황!$F7))*12+MONTH(M$4)-MONTH(대출현황!$F7))&lt;=IF(대출현황!$H7="",0,대출현황!$H7),대출현황!$D7,대출현황!$D7*(대출현황!$G7-((YEAR(M$4)-YEAR(대출현황!$F7))*12+MONTH(M$4)-MONTH(대출현황!$F7))+1)/(대출현황!$G7-IF(대출현황!$H7="",0,대출현황!$H7)))))))*대출현황!$E7/12),IF(((YEAR(M$4)-YEAR(대출현황!$F7))*12+MONTH(M$4)-MONTH(대출현황!$F7))&lt;=IF(대출현황!$H7="",0,대출현황!$H7),0,대출현황!$D7/(대출현황!$G7-IF(대출현황!$H7="",0,대출현황!$H7)))))),0)))</f>
        <v/>
      </c>
    </row>
    <row r="22">
      <c r="A22" s="23">
        <f>A7</f>
        <v/>
      </c>
      <c r="B22" s="18">
        <f>IF(OR(대출현황!$C8="",대출현황!$D8="",대출현황!$E8="",대출현황!$F8="",대출현황!$G8=""),"",IF(OR(((YEAR(B$4)-YEAR(대출현황!$F8))*12+MONTH(B$4)-MONTH(대출현황!$F8))&lt;1,((YEAR(B$4)-YEAR(대출현황!$F8))*12+MONTH(B$4)-MONTH(대출현황!$F8))&gt;대출현황!$G8),0,ROUND(IF(대출현황!$C8="만기일시상환",IF(((YEAR(B$4)-YEAR(대출현황!$F8))*12+MONTH(B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B$4)-YEAR(대출현황!$F8))*12+MONTH(B$4)-MONTH(대출현황!$F8))-1))/대출현황!$G8,IF(대출현황!$C8="원리금균등상환",IF(대출현황!$E8=0,대출현황!$D8*(대출현황!$G8-(((YEAR(B$4)-YEAR(대출현황!$F8))*12+MONTH(B$4)-MONTH(대출현황!$F8))-1))/대출현황!$G8,대출현황!$D8*POWER(1+대출현황!$E8/12,((YEAR(B$4)-YEAR(대출현황!$F8))*12+MONTH(B$4)-MONTH(대출현황!$F8))-1)-(대출현황!$D8*(대출현황!$E8/12)/(1-POWER(1+대출현황!$E8/12,-대출현황!$G8)))*(POWER(1+대출현황!$E8/12,((YEAR(B$4)-YEAR(대출현황!$F8))*12+MONTH(B$4)-MONTH(대출현황!$F8))-1)-1)/(대출현황!$E8/12)),IF(((YEAR(B$4)-YEAR(대출현황!$F8))*12+MONTH(B$4)-MONTH(대출현황!$F8))&lt;=IF(대출현황!$H8="",0,대출현황!$H8),대출현황!$D8,대출현황!$D8*(대출현황!$G8-((YEAR(B$4)-YEAR(대출현황!$F8))*12+MONTH(B$4)-MONTH(대출현황!$F8))+1)/(대출현황!$G8-IF(대출현황!$H8="",0,대출현황!$H8)))))))*대출현황!$E8/12),IF(((YEAR(B$4)-YEAR(대출현황!$F8))*12+MONTH(B$4)-MONTH(대출현황!$F8))&lt;=IF(대출현황!$H8="",0,대출현황!$H8),0,대출현황!$D8/(대출현황!$G8-IF(대출현황!$H8="",0,대출현황!$H8)))))),0)))</f>
        <v/>
      </c>
      <c r="C22" s="18">
        <f>IF(OR(대출현황!$C8="",대출현황!$D8="",대출현황!$E8="",대출현황!$F8="",대출현황!$G8=""),"",IF(OR(((YEAR(C$4)-YEAR(대출현황!$F8))*12+MONTH(C$4)-MONTH(대출현황!$F8))&lt;1,((YEAR(C$4)-YEAR(대출현황!$F8))*12+MONTH(C$4)-MONTH(대출현황!$F8))&gt;대출현황!$G8),0,ROUND(IF(대출현황!$C8="만기일시상환",IF(((YEAR(C$4)-YEAR(대출현황!$F8))*12+MONTH(C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C$4)-YEAR(대출현황!$F8))*12+MONTH(C$4)-MONTH(대출현황!$F8))-1))/대출현황!$G8,IF(대출현황!$C8="원리금균등상환",IF(대출현황!$E8=0,대출현황!$D8*(대출현황!$G8-(((YEAR(C$4)-YEAR(대출현황!$F8))*12+MONTH(C$4)-MONTH(대출현황!$F8))-1))/대출현황!$G8,대출현황!$D8*POWER(1+대출현황!$E8/12,((YEAR(C$4)-YEAR(대출현황!$F8))*12+MONTH(C$4)-MONTH(대출현황!$F8))-1)-(대출현황!$D8*(대출현황!$E8/12)/(1-POWER(1+대출현황!$E8/12,-대출현황!$G8)))*(POWER(1+대출현황!$E8/12,((YEAR(C$4)-YEAR(대출현황!$F8))*12+MONTH(C$4)-MONTH(대출현황!$F8))-1)-1)/(대출현황!$E8/12)),IF(((YEAR(C$4)-YEAR(대출현황!$F8))*12+MONTH(C$4)-MONTH(대출현황!$F8))&lt;=IF(대출현황!$H8="",0,대출현황!$H8),대출현황!$D8,대출현황!$D8*(대출현황!$G8-((YEAR(C$4)-YEAR(대출현황!$F8))*12+MONTH(C$4)-MONTH(대출현황!$F8))+1)/(대출현황!$G8-IF(대출현황!$H8="",0,대출현황!$H8)))))))*대출현황!$E8/12),IF(((YEAR(C$4)-YEAR(대출현황!$F8))*12+MONTH(C$4)-MONTH(대출현황!$F8))&lt;=IF(대출현황!$H8="",0,대출현황!$H8),0,대출현황!$D8/(대출현황!$G8-IF(대출현황!$H8="",0,대출현황!$H8)))))),0)))</f>
        <v/>
      </c>
      <c r="D22" s="18">
        <f>IF(OR(대출현황!$C8="",대출현황!$D8="",대출현황!$E8="",대출현황!$F8="",대출현황!$G8=""),"",IF(OR(((YEAR(D$4)-YEAR(대출현황!$F8))*12+MONTH(D$4)-MONTH(대출현황!$F8))&lt;1,((YEAR(D$4)-YEAR(대출현황!$F8))*12+MONTH(D$4)-MONTH(대출현황!$F8))&gt;대출현황!$G8),0,ROUND(IF(대출현황!$C8="만기일시상환",IF(((YEAR(D$4)-YEAR(대출현황!$F8))*12+MONTH(D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D$4)-YEAR(대출현황!$F8))*12+MONTH(D$4)-MONTH(대출현황!$F8))-1))/대출현황!$G8,IF(대출현황!$C8="원리금균등상환",IF(대출현황!$E8=0,대출현황!$D8*(대출현황!$G8-(((YEAR(D$4)-YEAR(대출현황!$F8))*12+MONTH(D$4)-MONTH(대출현황!$F8))-1))/대출현황!$G8,대출현황!$D8*POWER(1+대출현황!$E8/12,((YEAR(D$4)-YEAR(대출현황!$F8))*12+MONTH(D$4)-MONTH(대출현황!$F8))-1)-(대출현황!$D8*(대출현황!$E8/12)/(1-POWER(1+대출현황!$E8/12,-대출현황!$G8)))*(POWER(1+대출현황!$E8/12,((YEAR(D$4)-YEAR(대출현황!$F8))*12+MONTH(D$4)-MONTH(대출현황!$F8))-1)-1)/(대출현황!$E8/12)),IF(((YEAR(D$4)-YEAR(대출현황!$F8))*12+MONTH(D$4)-MONTH(대출현황!$F8))&lt;=IF(대출현황!$H8="",0,대출현황!$H8),대출현황!$D8,대출현황!$D8*(대출현황!$G8-((YEAR(D$4)-YEAR(대출현황!$F8))*12+MONTH(D$4)-MONTH(대출현황!$F8))+1)/(대출현황!$G8-IF(대출현황!$H8="",0,대출현황!$H8)))))))*대출현황!$E8/12),IF(((YEAR(D$4)-YEAR(대출현황!$F8))*12+MONTH(D$4)-MONTH(대출현황!$F8))&lt;=IF(대출현황!$H8="",0,대출현황!$H8),0,대출현황!$D8/(대출현황!$G8-IF(대출현황!$H8="",0,대출현황!$H8)))))),0)))</f>
        <v/>
      </c>
      <c r="E22" s="18">
        <f>IF(OR(대출현황!$C8="",대출현황!$D8="",대출현황!$E8="",대출현황!$F8="",대출현황!$G8=""),"",IF(OR(((YEAR(E$4)-YEAR(대출현황!$F8))*12+MONTH(E$4)-MONTH(대출현황!$F8))&lt;1,((YEAR(E$4)-YEAR(대출현황!$F8))*12+MONTH(E$4)-MONTH(대출현황!$F8))&gt;대출현황!$G8),0,ROUND(IF(대출현황!$C8="만기일시상환",IF(((YEAR(E$4)-YEAR(대출현황!$F8))*12+MONTH(E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E$4)-YEAR(대출현황!$F8))*12+MONTH(E$4)-MONTH(대출현황!$F8))-1))/대출현황!$G8,IF(대출현황!$C8="원리금균등상환",IF(대출현황!$E8=0,대출현황!$D8*(대출현황!$G8-(((YEAR(E$4)-YEAR(대출현황!$F8))*12+MONTH(E$4)-MONTH(대출현황!$F8))-1))/대출현황!$G8,대출현황!$D8*POWER(1+대출현황!$E8/12,((YEAR(E$4)-YEAR(대출현황!$F8))*12+MONTH(E$4)-MONTH(대출현황!$F8))-1)-(대출현황!$D8*(대출현황!$E8/12)/(1-POWER(1+대출현황!$E8/12,-대출현황!$G8)))*(POWER(1+대출현황!$E8/12,((YEAR(E$4)-YEAR(대출현황!$F8))*12+MONTH(E$4)-MONTH(대출현황!$F8))-1)-1)/(대출현황!$E8/12)),IF(((YEAR(E$4)-YEAR(대출현황!$F8))*12+MONTH(E$4)-MONTH(대출현황!$F8))&lt;=IF(대출현황!$H8="",0,대출현황!$H8),대출현황!$D8,대출현황!$D8*(대출현황!$G8-((YEAR(E$4)-YEAR(대출현황!$F8))*12+MONTH(E$4)-MONTH(대출현황!$F8))+1)/(대출현황!$G8-IF(대출현황!$H8="",0,대출현황!$H8)))))))*대출현황!$E8/12),IF(((YEAR(E$4)-YEAR(대출현황!$F8))*12+MONTH(E$4)-MONTH(대출현황!$F8))&lt;=IF(대출현황!$H8="",0,대출현황!$H8),0,대출현황!$D8/(대출현황!$G8-IF(대출현황!$H8="",0,대출현황!$H8)))))),0)))</f>
        <v/>
      </c>
      <c r="F22" s="18">
        <f>IF(OR(대출현황!$C8="",대출현황!$D8="",대출현황!$E8="",대출현황!$F8="",대출현황!$G8=""),"",IF(OR(((YEAR(F$4)-YEAR(대출현황!$F8))*12+MONTH(F$4)-MONTH(대출현황!$F8))&lt;1,((YEAR(F$4)-YEAR(대출현황!$F8))*12+MONTH(F$4)-MONTH(대출현황!$F8))&gt;대출현황!$G8),0,ROUND(IF(대출현황!$C8="만기일시상환",IF(((YEAR(F$4)-YEAR(대출현황!$F8))*12+MONTH(F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F$4)-YEAR(대출현황!$F8))*12+MONTH(F$4)-MONTH(대출현황!$F8))-1))/대출현황!$G8,IF(대출현황!$C8="원리금균등상환",IF(대출현황!$E8=0,대출현황!$D8*(대출현황!$G8-(((YEAR(F$4)-YEAR(대출현황!$F8))*12+MONTH(F$4)-MONTH(대출현황!$F8))-1))/대출현황!$G8,대출현황!$D8*POWER(1+대출현황!$E8/12,((YEAR(F$4)-YEAR(대출현황!$F8))*12+MONTH(F$4)-MONTH(대출현황!$F8))-1)-(대출현황!$D8*(대출현황!$E8/12)/(1-POWER(1+대출현황!$E8/12,-대출현황!$G8)))*(POWER(1+대출현황!$E8/12,((YEAR(F$4)-YEAR(대출현황!$F8))*12+MONTH(F$4)-MONTH(대출현황!$F8))-1)-1)/(대출현황!$E8/12)),IF(((YEAR(F$4)-YEAR(대출현황!$F8))*12+MONTH(F$4)-MONTH(대출현황!$F8))&lt;=IF(대출현황!$H8="",0,대출현황!$H8),대출현황!$D8,대출현황!$D8*(대출현황!$G8-((YEAR(F$4)-YEAR(대출현황!$F8))*12+MONTH(F$4)-MONTH(대출현황!$F8))+1)/(대출현황!$G8-IF(대출현황!$H8="",0,대출현황!$H8)))))))*대출현황!$E8/12),IF(((YEAR(F$4)-YEAR(대출현황!$F8))*12+MONTH(F$4)-MONTH(대출현황!$F8))&lt;=IF(대출현황!$H8="",0,대출현황!$H8),0,대출현황!$D8/(대출현황!$G8-IF(대출현황!$H8="",0,대출현황!$H8)))))),0)))</f>
        <v/>
      </c>
      <c r="G22" s="18">
        <f>IF(OR(대출현황!$C8="",대출현황!$D8="",대출현황!$E8="",대출현황!$F8="",대출현황!$G8=""),"",IF(OR(((YEAR(G$4)-YEAR(대출현황!$F8))*12+MONTH(G$4)-MONTH(대출현황!$F8))&lt;1,((YEAR(G$4)-YEAR(대출현황!$F8))*12+MONTH(G$4)-MONTH(대출현황!$F8))&gt;대출현황!$G8),0,ROUND(IF(대출현황!$C8="만기일시상환",IF(((YEAR(G$4)-YEAR(대출현황!$F8))*12+MONTH(G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G$4)-YEAR(대출현황!$F8))*12+MONTH(G$4)-MONTH(대출현황!$F8))-1))/대출현황!$G8,IF(대출현황!$C8="원리금균등상환",IF(대출현황!$E8=0,대출현황!$D8*(대출현황!$G8-(((YEAR(G$4)-YEAR(대출현황!$F8))*12+MONTH(G$4)-MONTH(대출현황!$F8))-1))/대출현황!$G8,대출현황!$D8*POWER(1+대출현황!$E8/12,((YEAR(G$4)-YEAR(대출현황!$F8))*12+MONTH(G$4)-MONTH(대출현황!$F8))-1)-(대출현황!$D8*(대출현황!$E8/12)/(1-POWER(1+대출현황!$E8/12,-대출현황!$G8)))*(POWER(1+대출현황!$E8/12,((YEAR(G$4)-YEAR(대출현황!$F8))*12+MONTH(G$4)-MONTH(대출현황!$F8))-1)-1)/(대출현황!$E8/12)),IF(((YEAR(G$4)-YEAR(대출현황!$F8))*12+MONTH(G$4)-MONTH(대출현황!$F8))&lt;=IF(대출현황!$H8="",0,대출현황!$H8),대출현황!$D8,대출현황!$D8*(대출현황!$G8-((YEAR(G$4)-YEAR(대출현황!$F8))*12+MONTH(G$4)-MONTH(대출현황!$F8))+1)/(대출현황!$G8-IF(대출현황!$H8="",0,대출현황!$H8)))))))*대출현황!$E8/12),IF(((YEAR(G$4)-YEAR(대출현황!$F8))*12+MONTH(G$4)-MONTH(대출현황!$F8))&lt;=IF(대출현황!$H8="",0,대출현황!$H8),0,대출현황!$D8/(대출현황!$G8-IF(대출현황!$H8="",0,대출현황!$H8)))))),0)))</f>
        <v/>
      </c>
      <c r="H22" s="18">
        <f>IF(OR(대출현황!$C8="",대출현황!$D8="",대출현황!$E8="",대출현황!$F8="",대출현황!$G8=""),"",IF(OR(((YEAR(H$4)-YEAR(대출현황!$F8))*12+MONTH(H$4)-MONTH(대출현황!$F8))&lt;1,((YEAR(H$4)-YEAR(대출현황!$F8))*12+MONTH(H$4)-MONTH(대출현황!$F8))&gt;대출현황!$G8),0,ROUND(IF(대출현황!$C8="만기일시상환",IF(((YEAR(H$4)-YEAR(대출현황!$F8))*12+MONTH(H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H$4)-YEAR(대출현황!$F8))*12+MONTH(H$4)-MONTH(대출현황!$F8))-1))/대출현황!$G8,IF(대출현황!$C8="원리금균등상환",IF(대출현황!$E8=0,대출현황!$D8*(대출현황!$G8-(((YEAR(H$4)-YEAR(대출현황!$F8))*12+MONTH(H$4)-MONTH(대출현황!$F8))-1))/대출현황!$G8,대출현황!$D8*POWER(1+대출현황!$E8/12,((YEAR(H$4)-YEAR(대출현황!$F8))*12+MONTH(H$4)-MONTH(대출현황!$F8))-1)-(대출현황!$D8*(대출현황!$E8/12)/(1-POWER(1+대출현황!$E8/12,-대출현황!$G8)))*(POWER(1+대출현황!$E8/12,((YEAR(H$4)-YEAR(대출현황!$F8))*12+MONTH(H$4)-MONTH(대출현황!$F8))-1)-1)/(대출현황!$E8/12)),IF(((YEAR(H$4)-YEAR(대출현황!$F8))*12+MONTH(H$4)-MONTH(대출현황!$F8))&lt;=IF(대출현황!$H8="",0,대출현황!$H8),대출현황!$D8,대출현황!$D8*(대출현황!$G8-((YEAR(H$4)-YEAR(대출현황!$F8))*12+MONTH(H$4)-MONTH(대출현황!$F8))+1)/(대출현황!$G8-IF(대출현황!$H8="",0,대출현황!$H8)))))))*대출현황!$E8/12),IF(((YEAR(H$4)-YEAR(대출현황!$F8))*12+MONTH(H$4)-MONTH(대출현황!$F8))&lt;=IF(대출현황!$H8="",0,대출현황!$H8),0,대출현황!$D8/(대출현황!$G8-IF(대출현황!$H8="",0,대출현황!$H8)))))),0)))</f>
        <v/>
      </c>
      <c r="I22" s="18">
        <f>IF(OR(대출현황!$C8="",대출현황!$D8="",대출현황!$E8="",대출현황!$F8="",대출현황!$G8=""),"",IF(OR(((YEAR(I$4)-YEAR(대출현황!$F8))*12+MONTH(I$4)-MONTH(대출현황!$F8))&lt;1,((YEAR(I$4)-YEAR(대출현황!$F8))*12+MONTH(I$4)-MONTH(대출현황!$F8))&gt;대출현황!$G8),0,ROUND(IF(대출현황!$C8="만기일시상환",IF(((YEAR(I$4)-YEAR(대출현황!$F8))*12+MONTH(I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I$4)-YEAR(대출현황!$F8))*12+MONTH(I$4)-MONTH(대출현황!$F8))-1))/대출현황!$G8,IF(대출현황!$C8="원리금균등상환",IF(대출현황!$E8=0,대출현황!$D8*(대출현황!$G8-(((YEAR(I$4)-YEAR(대출현황!$F8))*12+MONTH(I$4)-MONTH(대출현황!$F8))-1))/대출현황!$G8,대출현황!$D8*POWER(1+대출현황!$E8/12,((YEAR(I$4)-YEAR(대출현황!$F8))*12+MONTH(I$4)-MONTH(대출현황!$F8))-1)-(대출현황!$D8*(대출현황!$E8/12)/(1-POWER(1+대출현황!$E8/12,-대출현황!$G8)))*(POWER(1+대출현황!$E8/12,((YEAR(I$4)-YEAR(대출현황!$F8))*12+MONTH(I$4)-MONTH(대출현황!$F8))-1)-1)/(대출현황!$E8/12)),IF(((YEAR(I$4)-YEAR(대출현황!$F8))*12+MONTH(I$4)-MONTH(대출현황!$F8))&lt;=IF(대출현황!$H8="",0,대출현황!$H8),대출현황!$D8,대출현황!$D8*(대출현황!$G8-((YEAR(I$4)-YEAR(대출현황!$F8))*12+MONTH(I$4)-MONTH(대출현황!$F8))+1)/(대출현황!$G8-IF(대출현황!$H8="",0,대출현황!$H8)))))))*대출현황!$E8/12),IF(((YEAR(I$4)-YEAR(대출현황!$F8))*12+MONTH(I$4)-MONTH(대출현황!$F8))&lt;=IF(대출현황!$H8="",0,대출현황!$H8),0,대출현황!$D8/(대출현황!$G8-IF(대출현황!$H8="",0,대출현황!$H8)))))),0)))</f>
        <v/>
      </c>
      <c r="J22" s="18">
        <f>IF(OR(대출현황!$C8="",대출현황!$D8="",대출현황!$E8="",대출현황!$F8="",대출현황!$G8=""),"",IF(OR(((YEAR(J$4)-YEAR(대출현황!$F8))*12+MONTH(J$4)-MONTH(대출현황!$F8))&lt;1,((YEAR(J$4)-YEAR(대출현황!$F8))*12+MONTH(J$4)-MONTH(대출현황!$F8))&gt;대출현황!$G8),0,ROUND(IF(대출현황!$C8="만기일시상환",IF(((YEAR(J$4)-YEAR(대출현황!$F8))*12+MONTH(J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J$4)-YEAR(대출현황!$F8))*12+MONTH(J$4)-MONTH(대출현황!$F8))-1))/대출현황!$G8,IF(대출현황!$C8="원리금균등상환",IF(대출현황!$E8=0,대출현황!$D8*(대출현황!$G8-(((YEAR(J$4)-YEAR(대출현황!$F8))*12+MONTH(J$4)-MONTH(대출현황!$F8))-1))/대출현황!$G8,대출현황!$D8*POWER(1+대출현황!$E8/12,((YEAR(J$4)-YEAR(대출현황!$F8))*12+MONTH(J$4)-MONTH(대출현황!$F8))-1)-(대출현황!$D8*(대출현황!$E8/12)/(1-POWER(1+대출현황!$E8/12,-대출현황!$G8)))*(POWER(1+대출현황!$E8/12,((YEAR(J$4)-YEAR(대출현황!$F8))*12+MONTH(J$4)-MONTH(대출현황!$F8))-1)-1)/(대출현황!$E8/12)),IF(((YEAR(J$4)-YEAR(대출현황!$F8))*12+MONTH(J$4)-MONTH(대출현황!$F8))&lt;=IF(대출현황!$H8="",0,대출현황!$H8),대출현황!$D8,대출현황!$D8*(대출현황!$G8-((YEAR(J$4)-YEAR(대출현황!$F8))*12+MONTH(J$4)-MONTH(대출현황!$F8))+1)/(대출현황!$G8-IF(대출현황!$H8="",0,대출현황!$H8)))))))*대출현황!$E8/12),IF(((YEAR(J$4)-YEAR(대출현황!$F8))*12+MONTH(J$4)-MONTH(대출현황!$F8))&lt;=IF(대출현황!$H8="",0,대출현황!$H8),0,대출현황!$D8/(대출현황!$G8-IF(대출현황!$H8="",0,대출현황!$H8)))))),0)))</f>
        <v/>
      </c>
      <c r="K22" s="18">
        <f>IF(OR(대출현황!$C8="",대출현황!$D8="",대출현황!$E8="",대출현황!$F8="",대출현황!$G8=""),"",IF(OR(((YEAR(K$4)-YEAR(대출현황!$F8))*12+MONTH(K$4)-MONTH(대출현황!$F8))&lt;1,((YEAR(K$4)-YEAR(대출현황!$F8))*12+MONTH(K$4)-MONTH(대출현황!$F8))&gt;대출현황!$G8),0,ROUND(IF(대출현황!$C8="만기일시상환",IF(((YEAR(K$4)-YEAR(대출현황!$F8))*12+MONTH(K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K$4)-YEAR(대출현황!$F8))*12+MONTH(K$4)-MONTH(대출현황!$F8))-1))/대출현황!$G8,IF(대출현황!$C8="원리금균등상환",IF(대출현황!$E8=0,대출현황!$D8*(대출현황!$G8-(((YEAR(K$4)-YEAR(대출현황!$F8))*12+MONTH(K$4)-MONTH(대출현황!$F8))-1))/대출현황!$G8,대출현황!$D8*POWER(1+대출현황!$E8/12,((YEAR(K$4)-YEAR(대출현황!$F8))*12+MONTH(K$4)-MONTH(대출현황!$F8))-1)-(대출현황!$D8*(대출현황!$E8/12)/(1-POWER(1+대출현황!$E8/12,-대출현황!$G8)))*(POWER(1+대출현황!$E8/12,((YEAR(K$4)-YEAR(대출현황!$F8))*12+MONTH(K$4)-MONTH(대출현황!$F8))-1)-1)/(대출현황!$E8/12)),IF(((YEAR(K$4)-YEAR(대출현황!$F8))*12+MONTH(K$4)-MONTH(대출현황!$F8))&lt;=IF(대출현황!$H8="",0,대출현황!$H8),대출현황!$D8,대출현황!$D8*(대출현황!$G8-((YEAR(K$4)-YEAR(대출현황!$F8))*12+MONTH(K$4)-MONTH(대출현황!$F8))+1)/(대출현황!$G8-IF(대출현황!$H8="",0,대출현황!$H8)))))))*대출현황!$E8/12),IF(((YEAR(K$4)-YEAR(대출현황!$F8))*12+MONTH(K$4)-MONTH(대출현황!$F8))&lt;=IF(대출현황!$H8="",0,대출현황!$H8),0,대출현황!$D8/(대출현황!$G8-IF(대출현황!$H8="",0,대출현황!$H8)))))),0)))</f>
        <v/>
      </c>
      <c r="L22" s="18">
        <f>IF(OR(대출현황!$C8="",대출현황!$D8="",대출현황!$E8="",대출현황!$F8="",대출현황!$G8=""),"",IF(OR(((YEAR(L$4)-YEAR(대출현황!$F8))*12+MONTH(L$4)-MONTH(대출현황!$F8))&lt;1,((YEAR(L$4)-YEAR(대출현황!$F8))*12+MONTH(L$4)-MONTH(대출현황!$F8))&gt;대출현황!$G8),0,ROUND(IF(대출현황!$C8="만기일시상환",IF(((YEAR(L$4)-YEAR(대출현황!$F8))*12+MONTH(L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L$4)-YEAR(대출현황!$F8))*12+MONTH(L$4)-MONTH(대출현황!$F8))-1))/대출현황!$G8,IF(대출현황!$C8="원리금균등상환",IF(대출현황!$E8=0,대출현황!$D8*(대출현황!$G8-(((YEAR(L$4)-YEAR(대출현황!$F8))*12+MONTH(L$4)-MONTH(대출현황!$F8))-1))/대출현황!$G8,대출현황!$D8*POWER(1+대출현황!$E8/12,((YEAR(L$4)-YEAR(대출현황!$F8))*12+MONTH(L$4)-MONTH(대출현황!$F8))-1)-(대출현황!$D8*(대출현황!$E8/12)/(1-POWER(1+대출현황!$E8/12,-대출현황!$G8)))*(POWER(1+대출현황!$E8/12,((YEAR(L$4)-YEAR(대출현황!$F8))*12+MONTH(L$4)-MONTH(대출현황!$F8))-1)-1)/(대출현황!$E8/12)),IF(((YEAR(L$4)-YEAR(대출현황!$F8))*12+MONTH(L$4)-MONTH(대출현황!$F8))&lt;=IF(대출현황!$H8="",0,대출현황!$H8),대출현황!$D8,대출현황!$D8*(대출현황!$G8-((YEAR(L$4)-YEAR(대출현황!$F8))*12+MONTH(L$4)-MONTH(대출현황!$F8))+1)/(대출현황!$G8-IF(대출현황!$H8="",0,대출현황!$H8)))))))*대출현황!$E8/12),IF(((YEAR(L$4)-YEAR(대출현황!$F8))*12+MONTH(L$4)-MONTH(대출현황!$F8))&lt;=IF(대출현황!$H8="",0,대출현황!$H8),0,대출현황!$D8/(대출현황!$G8-IF(대출현황!$H8="",0,대출현황!$H8)))))),0)))</f>
        <v/>
      </c>
      <c r="M22" s="18">
        <f>IF(OR(대출현황!$C8="",대출현황!$D8="",대출현황!$E8="",대출현황!$F8="",대출현황!$G8=""),"",IF(OR(((YEAR(M$4)-YEAR(대출현황!$F8))*12+MONTH(M$4)-MONTH(대출현황!$F8))&lt;1,((YEAR(M$4)-YEAR(대출현황!$F8))*12+MONTH(M$4)-MONTH(대출현황!$F8))&gt;대출현황!$G8),0,ROUND(IF(대출현황!$C8="만기일시상환",IF(((YEAR(M$4)-YEAR(대출현황!$F8))*12+MONTH(M$4)-MONTH(대출현황!$F8))=대출현황!$G8,대출현황!$D8,0),IF(대출현황!$C8="원금균등상환",대출현황!$D8/대출현황!$G8,IF(대출현황!$C8="원리금균등상환",IF(대출현황!$E8=0,대출현황!$D8/대출현황!$G8,(대출현황!$D8*(대출현황!$E8/12)/(1-POWER(1+대출현황!$E8/12,-대출현황!$G8)))-(IF(대출현황!$C8="만기일시상환",대출현황!$D8,IF(대출현황!$C8="원금균등상환",대출현황!$D8*(대출현황!$G8-(((YEAR(M$4)-YEAR(대출현황!$F8))*12+MONTH(M$4)-MONTH(대출현황!$F8))-1))/대출현황!$G8,IF(대출현황!$C8="원리금균등상환",IF(대출현황!$E8=0,대출현황!$D8*(대출현황!$G8-(((YEAR(M$4)-YEAR(대출현황!$F8))*12+MONTH(M$4)-MONTH(대출현황!$F8))-1))/대출현황!$G8,대출현황!$D8*POWER(1+대출현황!$E8/12,((YEAR(M$4)-YEAR(대출현황!$F8))*12+MONTH(M$4)-MONTH(대출현황!$F8))-1)-(대출현황!$D8*(대출현황!$E8/12)/(1-POWER(1+대출현황!$E8/12,-대출현황!$G8)))*(POWER(1+대출현황!$E8/12,((YEAR(M$4)-YEAR(대출현황!$F8))*12+MONTH(M$4)-MONTH(대출현황!$F8))-1)-1)/(대출현황!$E8/12)),IF(((YEAR(M$4)-YEAR(대출현황!$F8))*12+MONTH(M$4)-MONTH(대출현황!$F8))&lt;=IF(대출현황!$H8="",0,대출현황!$H8),대출현황!$D8,대출현황!$D8*(대출현황!$G8-((YEAR(M$4)-YEAR(대출현황!$F8))*12+MONTH(M$4)-MONTH(대출현황!$F8))+1)/(대출현황!$G8-IF(대출현황!$H8="",0,대출현황!$H8)))))))*대출현황!$E8/12),IF(((YEAR(M$4)-YEAR(대출현황!$F8))*12+MONTH(M$4)-MONTH(대출현황!$F8))&lt;=IF(대출현황!$H8="",0,대출현황!$H8),0,대출현황!$D8/(대출현황!$G8-IF(대출현황!$H8="",0,대출현황!$H8)))))),0)))</f>
        <v/>
      </c>
    </row>
    <row r="23">
      <c r="A23" s="23">
        <f>A8</f>
        <v/>
      </c>
      <c r="B23" s="18">
        <f>IF(OR(대출현황!$C9="",대출현황!$D9="",대출현황!$E9="",대출현황!$F9="",대출현황!$G9=""),"",IF(OR(((YEAR(B$4)-YEAR(대출현황!$F9))*12+MONTH(B$4)-MONTH(대출현황!$F9))&lt;1,((YEAR(B$4)-YEAR(대출현황!$F9))*12+MONTH(B$4)-MONTH(대출현황!$F9))&gt;대출현황!$G9),0,ROUND(IF(대출현황!$C9="만기일시상환",IF(((YEAR(B$4)-YEAR(대출현황!$F9))*12+MONTH(B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B$4)-YEAR(대출현황!$F9))*12+MONTH(B$4)-MONTH(대출현황!$F9))-1))/대출현황!$G9,IF(대출현황!$C9="원리금균등상환",IF(대출현황!$E9=0,대출현황!$D9*(대출현황!$G9-(((YEAR(B$4)-YEAR(대출현황!$F9))*12+MONTH(B$4)-MONTH(대출현황!$F9))-1))/대출현황!$G9,대출현황!$D9*POWER(1+대출현황!$E9/12,((YEAR(B$4)-YEAR(대출현황!$F9))*12+MONTH(B$4)-MONTH(대출현황!$F9))-1)-(대출현황!$D9*(대출현황!$E9/12)/(1-POWER(1+대출현황!$E9/12,-대출현황!$G9)))*(POWER(1+대출현황!$E9/12,((YEAR(B$4)-YEAR(대출현황!$F9))*12+MONTH(B$4)-MONTH(대출현황!$F9))-1)-1)/(대출현황!$E9/12)),IF(((YEAR(B$4)-YEAR(대출현황!$F9))*12+MONTH(B$4)-MONTH(대출현황!$F9))&lt;=IF(대출현황!$H9="",0,대출현황!$H9),대출현황!$D9,대출현황!$D9*(대출현황!$G9-((YEAR(B$4)-YEAR(대출현황!$F9))*12+MONTH(B$4)-MONTH(대출현황!$F9))+1)/(대출현황!$G9-IF(대출현황!$H9="",0,대출현황!$H9)))))))*대출현황!$E9/12),IF(((YEAR(B$4)-YEAR(대출현황!$F9))*12+MONTH(B$4)-MONTH(대출현황!$F9))&lt;=IF(대출현황!$H9="",0,대출현황!$H9),0,대출현황!$D9/(대출현황!$G9-IF(대출현황!$H9="",0,대출현황!$H9)))))),0)))</f>
        <v/>
      </c>
      <c r="C23" s="18">
        <f>IF(OR(대출현황!$C9="",대출현황!$D9="",대출현황!$E9="",대출현황!$F9="",대출현황!$G9=""),"",IF(OR(((YEAR(C$4)-YEAR(대출현황!$F9))*12+MONTH(C$4)-MONTH(대출현황!$F9))&lt;1,((YEAR(C$4)-YEAR(대출현황!$F9))*12+MONTH(C$4)-MONTH(대출현황!$F9))&gt;대출현황!$G9),0,ROUND(IF(대출현황!$C9="만기일시상환",IF(((YEAR(C$4)-YEAR(대출현황!$F9))*12+MONTH(C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C$4)-YEAR(대출현황!$F9))*12+MONTH(C$4)-MONTH(대출현황!$F9))-1))/대출현황!$G9,IF(대출현황!$C9="원리금균등상환",IF(대출현황!$E9=0,대출현황!$D9*(대출현황!$G9-(((YEAR(C$4)-YEAR(대출현황!$F9))*12+MONTH(C$4)-MONTH(대출현황!$F9))-1))/대출현황!$G9,대출현황!$D9*POWER(1+대출현황!$E9/12,((YEAR(C$4)-YEAR(대출현황!$F9))*12+MONTH(C$4)-MONTH(대출현황!$F9))-1)-(대출현황!$D9*(대출현황!$E9/12)/(1-POWER(1+대출현황!$E9/12,-대출현황!$G9)))*(POWER(1+대출현황!$E9/12,((YEAR(C$4)-YEAR(대출현황!$F9))*12+MONTH(C$4)-MONTH(대출현황!$F9))-1)-1)/(대출현황!$E9/12)),IF(((YEAR(C$4)-YEAR(대출현황!$F9))*12+MONTH(C$4)-MONTH(대출현황!$F9))&lt;=IF(대출현황!$H9="",0,대출현황!$H9),대출현황!$D9,대출현황!$D9*(대출현황!$G9-((YEAR(C$4)-YEAR(대출현황!$F9))*12+MONTH(C$4)-MONTH(대출현황!$F9))+1)/(대출현황!$G9-IF(대출현황!$H9="",0,대출현황!$H9)))))))*대출현황!$E9/12),IF(((YEAR(C$4)-YEAR(대출현황!$F9))*12+MONTH(C$4)-MONTH(대출현황!$F9))&lt;=IF(대출현황!$H9="",0,대출현황!$H9),0,대출현황!$D9/(대출현황!$G9-IF(대출현황!$H9="",0,대출현황!$H9)))))),0)))</f>
        <v/>
      </c>
      <c r="D23" s="18">
        <f>IF(OR(대출현황!$C9="",대출현황!$D9="",대출현황!$E9="",대출현황!$F9="",대출현황!$G9=""),"",IF(OR(((YEAR(D$4)-YEAR(대출현황!$F9))*12+MONTH(D$4)-MONTH(대출현황!$F9))&lt;1,((YEAR(D$4)-YEAR(대출현황!$F9))*12+MONTH(D$4)-MONTH(대출현황!$F9))&gt;대출현황!$G9),0,ROUND(IF(대출현황!$C9="만기일시상환",IF(((YEAR(D$4)-YEAR(대출현황!$F9))*12+MONTH(D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D$4)-YEAR(대출현황!$F9))*12+MONTH(D$4)-MONTH(대출현황!$F9))-1))/대출현황!$G9,IF(대출현황!$C9="원리금균등상환",IF(대출현황!$E9=0,대출현황!$D9*(대출현황!$G9-(((YEAR(D$4)-YEAR(대출현황!$F9))*12+MONTH(D$4)-MONTH(대출현황!$F9))-1))/대출현황!$G9,대출현황!$D9*POWER(1+대출현황!$E9/12,((YEAR(D$4)-YEAR(대출현황!$F9))*12+MONTH(D$4)-MONTH(대출현황!$F9))-1)-(대출현황!$D9*(대출현황!$E9/12)/(1-POWER(1+대출현황!$E9/12,-대출현황!$G9)))*(POWER(1+대출현황!$E9/12,((YEAR(D$4)-YEAR(대출현황!$F9))*12+MONTH(D$4)-MONTH(대출현황!$F9))-1)-1)/(대출현황!$E9/12)),IF(((YEAR(D$4)-YEAR(대출현황!$F9))*12+MONTH(D$4)-MONTH(대출현황!$F9))&lt;=IF(대출현황!$H9="",0,대출현황!$H9),대출현황!$D9,대출현황!$D9*(대출현황!$G9-((YEAR(D$4)-YEAR(대출현황!$F9))*12+MONTH(D$4)-MONTH(대출현황!$F9))+1)/(대출현황!$G9-IF(대출현황!$H9="",0,대출현황!$H9)))))))*대출현황!$E9/12),IF(((YEAR(D$4)-YEAR(대출현황!$F9))*12+MONTH(D$4)-MONTH(대출현황!$F9))&lt;=IF(대출현황!$H9="",0,대출현황!$H9),0,대출현황!$D9/(대출현황!$G9-IF(대출현황!$H9="",0,대출현황!$H9)))))),0)))</f>
        <v/>
      </c>
      <c r="E23" s="18">
        <f>IF(OR(대출현황!$C9="",대출현황!$D9="",대출현황!$E9="",대출현황!$F9="",대출현황!$G9=""),"",IF(OR(((YEAR(E$4)-YEAR(대출현황!$F9))*12+MONTH(E$4)-MONTH(대출현황!$F9))&lt;1,((YEAR(E$4)-YEAR(대출현황!$F9))*12+MONTH(E$4)-MONTH(대출현황!$F9))&gt;대출현황!$G9),0,ROUND(IF(대출현황!$C9="만기일시상환",IF(((YEAR(E$4)-YEAR(대출현황!$F9))*12+MONTH(E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E$4)-YEAR(대출현황!$F9))*12+MONTH(E$4)-MONTH(대출현황!$F9))-1))/대출현황!$G9,IF(대출현황!$C9="원리금균등상환",IF(대출현황!$E9=0,대출현황!$D9*(대출현황!$G9-(((YEAR(E$4)-YEAR(대출현황!$F9))*12+MONTH(E$4)-MONTH(대출현황!$F9))-1))/대출현황!$G9,대출현황!$D9*POWER(1+대출현황!$E9/12,((YEAR(E$4)-YEAR(대출현황!$F9))*12+MONTH(E$4)-MONTH(대출현황!$F9))-1)-(대출현황!$D9*(대출현황!$E9/12)/(1-POWER(1+대출현황!$E9/12,-대출현황!$G9)))*(POWER(1+대출현황!$E9/12,((YEAR(E$4)-YEAR(대출현황!$F9))*12+MONTH(E$4)-MONTH(대출현황!$F9))-1)-1)/(대출현황!$E9/12)),IF(((YEAR(E$4)-YEAR(대출현황!$F9))*12+MONTH(E$4)-MONTH(대출현황!$F9))&lt;=IF(대출현황!$H9="",0,대출현황!$H9),대출현황!$D9,대출현황!$D9*(대출현황!$G9-((YEAR(E$4)-YEAR(대출현황!$F9))*12+MONTH(E$4)-MONTH(대출현황!$F9))+1)/(대출현황!$G9-IF(대출현황!$H9="",0,대출현황!$H9)))))))*대출현황!$E9/12),IF(((YEAR(E$4)-YEAR(대출현황!$F9))*12+MONTH(E$4)-MONTH(대출현황!$F9))&lt;=IF(대출현황!$H9="",0,대출현황!$H9),0,대출현황!$D9/(대출현황!$G9-IF(대출현황!$H9="",0,대출현황!$H9)))))),0)))</f>
        <v/>
      </c>
      <c r="F23" s="18">
        <f>IF(OR(대출현황!$C9="",대출현황!$D9="",대출현황!$E9="",대출현황!$F9="",대출현황!$G9=""),"",IF(OR(((YEAR(F$4)-YEAR(대출현황!$F9))*12+MONTH(F$4)-MONTH(대출현황!$F9))&lt;1,((YEAR(F$4)-YEAR(대출현황!$F9))*12+MONTH(F$4)-MONTH(대출현황!$F9))&gt;대출현황!$G9),0,ROUND(IF(대출현황!$C9="만기일시상환",IF(((YEAR(F$4)-YEAR(대출현황!$F9))*12+MONTH(F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F$4)-YEAR(대출현황!$F9))*12+MONTH(F$4)-MONTH(대출현황!$F9))-1))/대출현황!$G9,IF(대출현황!$C9="원리금균등상환",IF(대출현황!$E9=0,대출현황!$D9*(대출현황!$G9-(((YEAR(F$4)-YEAR(대출현황!$F9))*12+MONTH(F$4)-MONTH(대출현황!$F9))-1))/대출현황!$G9,대출현황!$D9*POWER(1+대출현황!$E9/12,((YEAR(F$4)-YEAR(대출현황!$F9))*12+MONTH(F$4)-MONTH(대출현황!$F9))-1)-(대출현황!$D9*(대출현황!$E9/12)/(1-POWER(1+대출현황!$E9/12,-대출현황!$G9)))*(POWER(1+대출현황!$E9/12,((YEAR(F$4)-YEAR(대출현황!$F9))*12+MONTH(F$4)-MONTH(대출현황!$F9))-1)-1)/(대출현황!$E9/12)),IF(((YEAR(F$4)-YEAR(대출현황!$F9))*12+MONTH(F$4)-MONTH(대출현황!$F9))&lt;=IF(대출현황!$H9="",0,대출현황!$H9),대출현황!$D9,대출현황!$D9*(대출현황!$G9-((YEAR(F$4)-YEAR(대출현황!$F9))*12+MONTH(F$4)-MONTH(대출현황!$F9))+1)/(대출현황!$G9-IF(대출현황!$H9="",0,대출현황!$H9)))))))*대출현황!$E9/12),IF(((YEAR(F$4)-YEAR(대출현황!$F9))*12+MONTH(F$4)-MONTH(대출현황!$F9))&lt;=IF(대출현황!$H9="",0,대출현황!$H9),0,대출현황!$D9/(대출현황!$G9-IF(대출현황!$H9="",0,대출현황!$H9)))))),0)))</f>
        <v/>
      </c>
      <c r="G23" s="18">
        <f>IF(OR(대출현황!$C9="",대출현황!$D9="",대출현황!$E9="",대출현황!$F9="",대출현황!$G9=""),"",IF(OR(((YEAR(G$4)-YEAR(대출현황!$F9))*12+MONTH(G$4)-MONTH(대출현황!$F9))&lt;1,((YEAR(G$4)-YEAR(대출현황!$F9))*12+MONTH(G$4)-MONTH(대출현황!$F9))&gt;대출현황!$G9),0,ROUND(IF(대출현황!$C9="만기일시상환",IF(((YEAR(G$4)-YEAR(대출현황!$F9))*12+MONTH(G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G$4)-YEAR(대출현황!$F9))*12+MONTH(G$4)-MONTH(대출현황!$F9))-1))/대출현황!$G9,IF(대출현황!$C9="원리금균등상환",IF(대출현황!$E9=0,대출현황!$D9*(대출현황!$G9-(((YEAR(G$4)-YEAR(대출현황!$F9))*12+MONTH(G$4)-MONTH(대출현황!$F9))-1))/대출현황!$G9,대출현황!$D9*POWER(1+대출현황!$E9/12,((YEAR(G$4)-YEAR(대출현황!$F9))*12+MONTH(G$4)-MONTH(대출현황!$F9))-1)-(대출현황!$D9*(대출현황!$E9/12)/(1-POWER(1+대출현황!$E9/12,-대출현황!$G9)))*(POWER(1+대출현황!$E9/12,((YEAR(G$4)-YEAR(대출현황!$F9))*12+MONTH(G$4)-MONTH(대출현황!$F9))-1)-1)/(대출현황!$E9/12)),IF(((YEAR(G$4)-YEAR(대출현황!$F9))*12+MONTH(G$4)-MONTH(대출현황!$F9))&lt;=IF(대출현황!$H9="",0,대출현황!$H9),대출현황!$D9,대출현황!$D9*(대출현황!$G9-((YEAR(G$4)-YEAR(대출현황!$F9))*12+MONTH(G$4)-MONTH(대출현황!$F9))+1)/(대출현황!$G9-IF(대출현황!$H9="",0,대출현황!$H9)))))))*대출현황!$E9/12),IF(((YEAR(G$4)-YEAR(대출현황!$F9))*12+MONTH(G$4)-MONTH(대출현황!$F9))&lt;=IF(대출현황!$H9="",0,대출현황!$H9),0,대출현황!$D9/(대출현황!$G9-IF(대출현황!$H9="",0,대출현황!$H9)))))),0)))</f>
        <v/>
      </c>
      <c r="H23" s="18">
        <f>IF(OR(대출현황!$C9="",대출현황!$D9="",대출현황!$E9="",대출현황!$F9="",대출현황!$G9=""),"",IF(OR(((YEAR(H$4)-YEAR(대출현황!$F9))*12+MONTH(H$4)-MONTH(대출현황!$F9))&lt;1,((YEAR(H$4)-YEAR(대출현황!$F9))*12+MONTH(H$4)-MONTH(대출현황!$F9))&gt;대출현황!$G9),0,ROUND(IF(대출현황!$C9="만기일시상환",IF(((YEAR(H$4)-YEAR(대출현황!$F9))*12+MONTH(H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H$4)-YEAR(대출현황!$F9))*12+MONTH(H$4)-MONTH(대출현황!$F9))-1))/대출현황!$G9,IF(대출현황!$C9="원리금균등상환",IF(대출현황!$E9=0,대출현황!$D9*(대출현황!$G9-(((YEAR(H$4)-YEAR(대출현황!$F9))*12+MONTH(H$4)-MONTH(대출현황!$F9))-1))/대출현황!$G9,대출현황!$D9*POWER(1+대출현황!$E9/12,((YEAR(H$4)-YEAR(대출현황!$F9))*12+MONTH(H$4)-MONTH(대출현황!$F9))-1)-(대출현황!$D9*(대출현황!$E9/12)/(1-POWER(1+대출현황!$E9/12,-대출현황!$G9)))*(POWER(1+대출현황!$E9/12,((YEAR(H$4)-YEAR(대출현황!$F9))*12+MONTH(H$4)-MONTH(대출현황!$F9))-1)-1)/(대출현황!$E9/12)),IF(((YEAR(H$4)-YEAR(대출현황!$F9))*12+MONTH(H$4)-MONTH(대출현황!$F9))&lt;=IF(대출현황!$H9="",0,대출현황!$H9),대출현황!$D9,대출현황!$D9*(대출현황!$G9-((YEAR(H$4)-YEAR(대출현황!$F9))*12+MONTH(H$4)-MONTH(대출현황!$F9))+1)/(대출현황!$G9-IF(대출현황!$H9="",0,대출현황!$H9)))))))*대출현황!$E9/12),IF(((YEAR(H$4)-YEAR(대출현황!$F9))*12+MONTH(H$4)-MONTH(대출현황!$F9))&lt;=IF(대출현황!$H9="",0,대출현황!$H9),0,대출현황!$D9/(대출현황!$G9-IF(대출현황!$H9="",0,대출현황!$H9)))))),0)))</f>
        <v/>
      </c>
      <c r="I23" s="18">
        <f>IF(OR(대출현황!$C9="",대출현황!$D9="",대출현황!$E9="",대출현황!$F9="",대출현황!$G9=""),"",IF(OR(((YEAR(I$4)-YEAR(대출현황!$F9))*12+MONTH(I$4)-MONTH(대출현황!$F9))&lt;1,((YEAR(I$4)-YEAR(대출현황!$F9))*12+MONTH(I$4)-MONTH(대출현황!$F9))&gt;대출현황!$G9),0,ROUND(IF(대출현황!$C9="만기일시상환",IF(((YEAR(I$4)-YEAR(대출현황!$F9))*12+MONTH(I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I$4)-YEAR(대출현황!$F9))*12+MONTH(I$4)-MONTH(대출현황!$F9))-1))/대출현황!$G9,IF(대출현황!$C9="원리금균등상환",IF(대출현황!$E9=0,대출현황!$D9*(대출현황!$G9-(((YEAR(I$4)-YEAR(대출현황!$F9))*12+MONTH(I$4)-MONTH(대출현황!$F9))-1))/대출현황!$G9,대출현황!$D9*POWER(1+대출현황!$E9/12,((YEAR(I$4)-YEAR(대출현황!$F9))*12+MONTH(I$4)-MONTH(대출현황!$F9))-1)-(대출현황!$D9*(대출현황!$E9/12)/(1-POWER(1+대출현황!$E9/12,-대출현황!$G9)))*(POWER(1+대출현황!$E9/12,((YEAR(I$4)-YEAR(대출현황!$F9))*12+MONTH(I$4)-MONTH(대출현황!$F9))-1)-1)/(대출현황!$E9/12)),IF(((YEAR(I$4)-YEAR(대출현황!$F9))*12+MONTH(I$4)-MONTH(대출현황!$F9))&lt;=IF(대출현황!$H9="",0,대출현황!$H9),대출현황!$D9,대출현황!$D9*(대출현황!$G9-((YEAR(I$4)-YEAR(대출현황!$F9))*12+MONTH(I$4)-MONTH(대출현황!$F9))+1)/(대출현황!$G9-IF(대출현황!$H9="",0,대출현황!$H9)))))))*대출현황!$E9/12),IF(((YEAR(I$4)-YEAR(대출현황!$F9))*12+MONTH(I$4)-MONTH(대출현황!$F9))&lt;=IF(대출현황!$H9="",0,대출현황!$H9),0,대출현황!$D9/(대출현황!$G9-IF(대출현황!$H9="",0,대출현황!$H9)))))),0)))</f>
        <v/>
      </c>
      <c r="J23" s="18">
        <f>IF(OR(대출현황!$C9="",대출현황!$D9="",대출현황!$E9="",대출현황!$F9="",대출현황!$G9=""),"",IF(OR(((YEAR(J$4)-YEAR(대출현황!$F9))*12+MONTH(J$4)-MONTH(대출현황!$F9))&lt;1,((YEAR(J$4)-YEAR(대출현황!$F9))*12+MONTH(J$4)-MONTH(대출현황!$F9))&gt;대출현황!$G9),0,ROUND(IF(대출현황!$C9="만기일시상환",IF(((YEAR(J$4)-YEAR(대출현황!$F9))*12+MONTH(J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J$4)-YEAR(대출현황!$F9))*12+MONTH(J$4)-MONTH(대출현황!$F9))-1))/대출현황!$G9,IF(대출현황!$C9="원리금균등상환",IF(대출현황!$E9=0,대출현황!$D9*(대출현황!$G9-(((YEAR(J$4)-YEAR(대출현황!$F9))*12+MONTH(J$4)-MONTH(대출현황!$F9))-1))/대출현황!$G9,대출현황!$D9*POWER(1+대출현황!$E9/12,((YEAR(J$4)-YEAR(대출현황!$F9))*12+MONTH(J$4)-MONTH(대출현황!$F9))-1)-(대출현황!$D9*(대출현황!$E9/12)/(1-POWER(1+대출현황!$E9/12,-대출현황!$G9)))*(POWER(1+대출현황!$E9/12,((YEAR(J$4)-YEAR(대출현황!$F9))*12+MONTH(J$4)-MONTH(대출현황!$F9))-1)-1)/(대출현황!$E9/12)),IF(((YEAR(J$4)-YEAR(대출현황!$F9))*12+MONTH(J$4)-MONTH(대출현황!$F9))&lt;=IF(대출현황!$H9="",0,대출현황!$H9),대출현황!$D9,대출현황!$D9*(대출현황!$G9-((YEAR(J$4)-YEAR(대출현황!$F9))*12+MONTH(J$4)-MONTH(대출현황!$F9))+1)/(대출현황!$G9-IF(대출현황!$H9="",0,대출현황!$H9)))))))*대출현황!$E9/12),IF(((YEAR(J$4)-YEAR(대출현황!$F9))*12+MONTH(J$4)-MONTH(대출현황!$F9))&lt;=IF(대출현황!$H9="",0,대출현황!$H9),0,대출현황!$D9/(대출현황!$G9-IF(대출현황!$H9="",0,대출현황!$H9)))))),0)))</f>
        <v/>
      </c>
      <c r="K23" s="18">
        <f>IF(OR(대출현황!$C9="",대출현황!$D9="",대출현황!$E9="",대출현황!$F9="",대출현황!$G9=""),"",IF(OR(((YEAR(K$4)-YEAR(대출현황!$F9))*12+MONTH(K$4)-MONTH(대출현황!$F9))&lt;1,((YEAR(K$4)-YEAR(대출현황!$F9))*12+MONTH(K$4)-MONTH(대출현황!$F9))&gt;대출현황!$G9),0,ROUND(IF(대출현황!$C9="만기일시상환",IF(((YEAR(K$4)-YEAR(대출현황!$F9))*12+MONTH(K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K$4)-YEAR(대출현황!$F9))*12+MONTH(K$4)-MONTH(대출현황!$F9))-1))/대출현황!$G9,IF(대출현황!$C9="원리금균등상환",IF(대출현황!$E9=0,대출현황!$D9*(대출현황!$G9-(((YEAR(K$4)-YEAR(대출현황!$F9))*12+MONTH(K$4)-MONTH(대출현황!$F9))-1))/대출현황!$G9,대출현황!$D9*POWER(1+대출현황!$E9/12,((YEAR(K$4)-YEAR(대출현황!$F9))*12+MONTH(K$4)-MONTH(대출현황!$F9))-1)-(대출현황!$D9*(대출현황!$E9/12)/(1-POWER(1+대출현황!$E9/12,-대출현황!$G9)))*(POWER(1+대출현황!$E9/12,((YEAR(K$4)-YEAR(대출현황!$F9))*12+MONTH(K$4)-MONTH(대출현황!$F9))-1)-1)/(대출현황!$E9/12)),IF(((YEAR(K$4)-YEAR(대출현황!$F9))*12+MONTH(K$4)-MONTH(대출현황!$F9))&lt;=IF(대출현황!$H9="",0,대출현황!$H9),대출현황!$D9,대출현황!$D9*(대출현황!$G9-((YEAR(K$4)-YEAR(대출현황!$F9))*12+MONTH(K$4)-MONTH(대출현황!$F9))+1)/(대출현황!$G9-IF(대출현황!$H9="",0,대출현황!$H9)))))))*대출현황!$E9/12),IF(((YEAR(K$4)-YEAR(대출현황!$F9))*12+MONTH(K$4)-MONTH(대출현황!$F9))&lt;=IF(대출현황!$H9="",0,대출현황!$H9),0,대출현황!$D9/(대출현황!$G9-IF(대출현황!$H9="",0,대출현황!$H9)))))),0)))</f>
        <v/>
      </c>
      <c r="L23" s="18">
        <f>IF(OR(대출현황!$C9="",대출현황!$D9="",대출현황!$E9="",대출현황!$F9="",대출현황!$G9=""),"",IF(OR(((YEAR(L$4)-YEAR(대출현황!$F9))*12+MONTH(L$4)-MONTH(대출현황!$F9))&lt;1,((YEAR(L$4)-YEAR(대출현황!$F9))*12+MONTH(L$4)-MONTH(대출현황!$F9))&gt;대출현황!$G9),0,ROUND(IF(대출현황!$C9="만기일시상환",IF(((YEAR(L$4)-YEAR(대출현황!$F9))*12+MONTH(L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L$4)-YEAR(대출현황!$F9))*12+MONTH(L$4)-MONTH(대출현황!$F9))-1))/대출현황!$G9,IF(대출현황!$C9="원리금균등상환",IF(대출현황!$E9=0,대출현황!$D9*(대출현황!$G9-(((YEAR(L$4)-YEAR(대출현황!$F9))*12+MONTH(L$4)-MONTH(대출현황!$F9))-1))/대출현황!$G9,대출현황!$D9*POWER(1+대출현황!$E9/12,((YEAR(L$4)-YEAR(대출현황!$F9))*12+MONTH(L$4)-MONTH(대출현황!$F9))-1)-(대출현황!$D9*(대출현황!$E9/12)/(1-POWER(1+대출현황!$E9/12,-대출현황!$G9)))*(POWER(1+대출현황!$E9/12,((YEAR(L$4)-YEAR(대출현황!$F9))*12+MONTH(L$4)-MONTH(대출현황!$F9))-1)-1)/(대출현황!$E9/12)),IF(((YEAR(L$4)-YEAR(대출현황!$F9))*12+MONTH(L$4)-MONTH(대출현황!$F9))&lt;=IF(대출현황!$H9="",0,대출현황!$H9),대출현황!$D9,대출현황!$D9*(대출현황!$G9-((YEAR(L$4)-YEAR(대출현황!$F9))*12+MONTH(L$4)-MONTH(대출현황!$F9))+1)/(대출현황!$G9-IF(대출현황!$H9="",0,대출현황!$H9)))))))*대출현황!$E9/12),IF(((YEAR(L$4)-YEAR(대출현황!$F9))*12+MONTH(L$4)-MONTH(대출현황!$F9))&lt;=IF(대출현황!$H9="",0,대출현황!$H9),0,대출현황!$D9/(대출현황!$G9-IF(대출현황!$H9="",0,대출현황!$H9)))))),0)))</f>
        <v/>
      </c>
      <c r="M23" s="18">
        <f>IF(OR(대출현황!$C9="",대출현황!$D9="",대출현황!$E9="",대출현황!$F9="",대출현황!$G9=""),"",IF(OR(((YEAR(M$4)-YEAR(대출현황!$F9))*12+MONTH(M$4)-MONTH(대출현황!$F9))&lt;1,((YEAR(M$4)-YEAR(대출현황!$F9))*12+MONTH(M$4)-MONTH(대출현황!$F9))&gt;대출현황!$G9),0,ROUND(IF(대출현황!$C9="만기일시상환",IF(((YEAR(M$4)-YEAR(대출현황!$F9))*12+MONTH(M$4)-MONTH(대출현황!$F9))=대출현황!$G9,대출현황!$D9,0),IF(대출현황!$C9="원금균등상환",대출현황!$D9/대출현황!$G9,IF(대출현황!$C9="원리금균등상환",IF(대출현황!$E9=0,대출현황!$D9/대출현황!$G9,(대출현황!$D9*(대출현황!$E9/12)/(1-POWER(1+대출현황!$E9/12,-대출현황!$G9)))-(IF(대출현황!$C9="만기일시상환",대출현황!$D9,IF(대출현황!$C9="원금균등상환",대출현황!$D9*(대출현황!$G9-(((YEAR(M$4)-YEAR(대출현황!$F9))*12+MONTH(M$4)-MONTH(대출현황!$F9))-1))/대출현황!$G9,IF(대출현황!$C9="원리금균등상환",IF(대출현황!$E9=0,대출현황!$D9*(대출현황!$G9-(((YEAR(M$4)-YEAR(대출현황!$F9))*12+MONTH(M$4)-MONTH(대출현황!$F9))-1))/대출현황!$G9,대출현황!$D9*POWER(1+대출현황!$E9/12,((YEAR(M$4)-YEAR(대출현황!$F9))*12+MONTH(M$4)-MONTH(대출현황!$F9))-1)-(대출현황!$D9*(대출현황!$E9/12)/(1-POWER(1+대출현황!$E9/12,-대출현황!$G9)))*(POWER(1+대출현황!$E9/12,((YEAR(M$4)-YEAR(대출현황!$F9))*12+MONTH(M$4)-MONTH(대출현황!$F9))-1)-1)/(대출현황!$E9/12)),IF(((YEAR(M$4)-YEAR(대출현황!$F9))*12+MONTH(M$4)-MONTH(대출현황!$F9))&lt;=IF(대출현황!$H9="",0,대출현황!$H9),대출현황!$D9,대출현황!$D9*(대출현황!$G9-((YEAR(M$4)-YEAR(대출현황!$F9))*12+MONTH(M$4)-MONTH(대출현황!$F9))+1)/(대출현황!$G9-IF(대출현황!$H9="",0,대출현황!$H9)))))))*대출현황!$E9/12),IF(((YEAR(M$4)-YEAR(대출현황!$F9))*12+MONTH(M$4)-MONTH(대출현황!$F9))&lt;=IF(대출현황!$H9="",0,대출현황!$H9),0,대출현황!$D9/(대출현황!$G9-IF(대출현황!$H9="",0,대출현황!$H9)))))),0)))</f>
        <v/>
      </c>
    </row>
    <row r="24">
      <c r="A24" s="23">
        <f>A9</f>
        <v/>
      </c>
      <c r="B24" s="18">
        <f>IF(OR(대출현황!$C10="",대출현황!$D10="",대출현황!$E10="",대출현황!$F10="",대출현황!$G10=""),"",IF(OR(((YEAR(B$4)-YEAR(대출현황!$F10))*12+MONTH(B$4)-MONTH(대출현황!$F10))&lt;1,((YEAR(B$4)-YEAR(대출현황!$F10))*12+MONTH(B$4)-MONTH(대출현황!$F10))&gt;대출현황!$G10),0,ROUND(IF(대출현황!$C10="만기일시상환",IF(((YEAR(B$4)-YEAR(대출현황!$F10))*12+MONTH(B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B$4)-YEAR(대출현황!$F10))*12+MONTH(B$4)-MONTH(대출현황!$F10))-1))/대출현황!$G10,IF(대출현황!$C10="원리금균등상환",IF(대출현황!$E10=0,대출현황!$D10*(대출현황!$G10-(((YEAR(B$4)-YEAR(대출현황!$F10))*12+MONTH(B$4)-MONTH(대출현황!$F10))-1))/대출현황!$G10,대출현황!$D10*POWER(1+대출현황!$E10/12,((YEAR(B$4)-YEAR(대출현황!$F10))*12+MONTH(B$4)-MONTH(대출현황!$F10))-1)-(대출현황!$D10*(대출현황!$E10/12)/(1-POWER(1+대출현황!$E10/12,-대출현황!$G10)))*(POWER(1+대출현황!$E10/12,((YEAR(B$4)-YEAR(대출현황!$F10))*12+MONTH(B$4)-MONTH(대출현황!$F10))-1)-1)/(대출현황!$E10/12)),IF(((YEAR(B$4)-YEAR(대출현황!$F10))*12+MONTH(B$4)-MONTH(대출현황!$F10))&lt;=IF(대출현황!$H10="",0,대출현황!$H10),대출현황!$D10,대출현황!$D10*(대출현황!$G10-((YEAR(B$4)-YEAR(대출현황!$F10))*12+MONTH(B$4)-MONTH(대출현황!$F10))+1)/(대출현황!$G10-IF(대출현황!$H10="",0,대출현황!$H10)))))))*대출현황!$E10/12),IF(((YEAR(B$4)-YEAR(대출현황!$F10))*12+MONTH(B$4)-MONTH(대출현황!$F10))&lt;=IF(대출현황!$H10="",0,대출현황!$H10),0,대출현황!$D10/(대출현황!$G10-IF(대출현황!$H10="",0,대출현황!$H10)))))),0)))</f>
        <v/>
      </c>
      <c r="C24" s="18">
        <f>IF(OR(대출현황!$C10="",대출현황!$D10="",대출현황!$E10="",대출현황!$F10="",대출현황!$G10=""),"",IF(OR(((YEAR(C$4)-YEAR(대출현황!$F10))*12+MONTH(C$4)-MONTH(대출현황!$F10))&lt;1,((YEAR(C$4)-YEAR(대출현황!$F10))*12+MONTH(C$4)-MONTH(대출현황!$F10))&gt;대출현황!$G10),0,ROUND(IF(대출현황!$C10="만기일시상환",IF(((YEAR(C$4)-YEAR(대출현황!$F10))*12+MONTH(C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C$4)-YEAR(대출현황!$F10))*12+MONTH(C$4)-MONTH(대출현황!$F10))-1))/대출현황!$G10,IF(대출현황!$C10="원리금균등상환",IF(대출현황!$E10=0,대출현황!$D10*(대출현황!$G10-(((YEAR(C$4)-YEAR(대출현황!$F10))*12+MONTH(C$4)-MONTH(대출현황!$F10))-1))/대출현황!$G10,대출현황!$D10*POWER(1+대출현황!$E10/12,((YEAR(C$4)-YEAR(대출현황!$F10))*12+MONTH(C$4)-MONTH(대출현황!$F10))-1)-(대출현황!$D10*(대출현황!$E10/12)/(1-POWER(1+대출현황!$E10/12,-대출현황!$G10)))*(POWER(1+대출현황!$E10/12,((YEAR(C$4)-YEAR(대출현황!$F10))*12+MONTH(C$4)-MONTH(대출현황!$F10))-1)-1)/(대출현황!$E10/12)),IF(((YEAR(C$4)-YEAR(대출현황!$F10))*12+MONTH(C$4)-MONTH(대출현황!$F10))&lt;=IF(대출현황!$H10="",0,대출현황!$H10),대출현황!$D10,대출현황!$D10*(대출현황!$G10-((YEAR(C$4)-YEAR(대출현황!$F10))*12+MONTH(C$4)-MONTH(대출현황!$F10))+1)/(대출현황!$G10-IF(대출현황!$H10="",0,대출현황!$H10)))))))*대출현황!$E10/12),IF(((YEAR(C$4)-YEAR(대출현황!$F10))*12+MONTH(C$4)-MONTH(대출현황!$F10))&lt;=IF(대출현황!$H10="",0,대출현황!$H10),0,대출현황!$D10/(대출현황!$G10-IF(대출현황!$H10="",0,대출현황!$H10)))))),0)))</f>
        <v/>
      </c>
      <c r="D24" s="18">
        <f>IF(OR(대출현황!$C10="",대출현황!$D10="",대출현황!$E10="",대출현황!$F10="",대출현황!$G10=""),"",IF(OR(((YEAR(D$4)-YEAR(대출현황!$F10))*12+MONTH(D$4)-MONTH(대출현황!$F10))&lt;1,((YEAR(D$4)-YEAR(대출현황!$F10))*12+MONTH(D$4)-MONTH(대출현황!$F10))&gt;대출현황!$G10),0,ROUND(IF(대출현황!$C10="만기일시상환",IF(((YEAR(D$4)-YEAR(대출현황!$F10))*12+MONTH(D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D$4)-YEAR(대출현황!$F10))*12+MONTH(D$4)-MONTH(대출현황!$F10))-1))/대출현황!$G10,IF(대출현황!$C10="원리금균등상환",IF(대출현황!$E10=0,대출현황!$D10*(대출현황!$G10-(((YEAR(D$4)-YEAR(대출현황!$F10))*12+MONTH(D$4)-MONTH(대출현황!$F10))-1))/대출현황!$G10,대출현황!$D10*POWER(1+대출현황!$E10/12,((YEAR(D$4)-YEAR(대출현황!$F10))*12+MONTH(D$4)-MONTH(대출현황!$F10))-1)-(대출현황!$D10*(대출현황!$E10/12)/(1-POWER(1+대출현황!$E10/12,-대출현황!$G10)))*(POWER(1+대출현황!$E10/12,((YEAR(D$4)-YEAR(대출현황!$F10))*12+MONTH(D$4)-MONTH(대출현황!$F10))-1)-1)/(대출현황!$E10/12)),IF(((YEAR(D$4)-YEAR(대출현황!$F10))*12+MONTH(D$4)-MONTH(대출현황!$F10))&lt;=IF(대출현황!$H10="",0,대출현황!$H10),대출현황!$D10,대출현황!$D10*(대출현황!$G10-((YEAR(D$4)-YEAR(대출현황!$F10))*12+MONTH(D$4)-MONTH(대출현황!$F10))+1)/(대출현황!$G10-IF(대출현황!$H10="",0,대출현황!$H10)))))))*대출현황!$E10/12),IF(((YEAR(D$4)-YEAR(대출현황!$F10))*12+MONTH(D$4)-MONTH(대출현황!$F10))&lt;=IF(대출현황!$H10="",0,대출현황!$H10),0,대출현황!$D10/(대출현황!$G10-IF(대출현황!$H10="",0,대출현황!$H10)))))),0)))</f>
        <v/>
      </c>
      <c r="E24" s="18">
        <f>IF(OR(대출현황!$C10="",대출현황!$D10="",대출현황!$E10="",대출현황!$F10="",대출현황!$G10=""),"",IF(OR(((YEAR(E$4)-YEAR(대출현황!$F10))*12+MONTH(E$4)-MONTH(대출현황!$F10))&lt;1,((YEAR(E$4)-YEAR(대출현황!$F10))*12+MONTH(E$4)-MONTH(대출현황!$F10))&gt;대출현황!$G10),0,ROUND(IF(대출현황!$C10="만기일시상환",IF(((YEAR(E$4)-YEAR(대출현황!$F10))*12+MONTH(E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E$4)-YEAR(대출현황!$F10))*12+MONTH(E$4)-MONTH(대출현황!$F10))-1))/대출현황!$G10,IF(대출현황!$C10="원리금균등상환",IF(대출현황!$E10=0,대출현황!$D10*(대출현황!$G10-(((YEAR(E$4)-YEAR(대출현황!$F10))*12+MONTH(E$4)-MONTH(대출현황!$F10))-1))/대출현황!$G10,대출현황!$D10*POWER(1+대출현황!$E10/12,((YEAR(E$4)-YEAR(대출현황!$F10))*12+MONTH(E$4)-MONTH(대출현황!$F10))-1)-(대출현황!$D10*(대출현황!$E10/12)/(1-POWER(1+대출현황!$E10/12,-대출현황!$G10)))*(POWER(1+대출현황!$E10/12,((YEAR(E$4)-YEAR(대출현황!$F10))*12+MONTH(E$4)-MONTH(대출현황!$F10))-1)-1)/(대출현황!$E10/12)),IF(((YEAR(E$4)-YEAR(대출현황!$F10))*12+MONTH(E$4)-MONTH(대출현황!$F10))&lt;=IF(대출현황!$H10="",0,대출현황!$H10),대출현황!$D10,대출현황!$D10*(대출현황!$G10-((YEAR(E$4)-YEAR(대출현황!$F10))*12+MONTH(E$4)-MONTH(대출현황!$F10))+1)/(대출현황!$G10-IF(대출현황!$H10="",0,대출현황!$H10)))))))*대출현황!$E10/12),IF(((YEAR(E$4)-YEAR(대출현황!$F10))*12+MONTH(E$4)-MONTH(대출현황!$F10))&lt;=IF(대출현황!$H10="",0,대출현황!$H10),0,대출현황!$D10/(대출현황!$G10-IF(대출현황!$H10="",0,대출현황!$H10)))))),0)))</f>
        <v/>
      </c>
      <c r="F24" s="18">
        <f>IF(OR(대출현황!$C10="",대출현황!$D10="",대출현황!$E10="",대출현황!$F10="",대출현황!$G10=""),"",IF(OR(((YEAR(F$4)-YEAR(대출현황!$F10))*12+MONTH(F$4)-MONTH(대출현황!$F10))&lt;1,((YEAR(F$4)-YEAR(대출현황!$F10))*12+MONTH(F$4)-MONTH(대출현황!$F10))&gt;대출현황!$G10),0,ROUND(IF(대출현황!$C10="만기일시상환",IF(((YEAR(F$4)-YEAR(대출현황!$F10))*12+MONTH(F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F$4)-YEAR(대출현황!$F10))*12+MONTH(F$4)-MONTH(대출현황!$F10))-1))/대출현황!$G10,IF(대출현황!$C10="원리금균등상환",IF(대출현황!$E10=0,대출현황!$D10*(대출현황!$G10-(((YEAR(F$4)-YEAR(대출현황!$F10))*12+MONTH(F$4)-MONTH(대출현황!$F10))-1))/대출현황!$G10,대출현황!$D10*POWER(1+대출현황!$E10/12,((YEAR(F$4)-YEAR(대출현황!$F10))*12+MONTH(F$4)-MONTH(대출현황!$F10))-1)-(대출현황!$D10*(대출현황!$E10/12)/(1-POWER(1+대출현황!$E10/12,-대출현황!$G10)))*(POWER(1+대출현황!$E10/12,((YEAR(F$4)-YEAR(대출현황!$F10))*12+MONTH(F$4)-MONTH(대출현황!$F10))-1)-1)/(대출현황!$E10/12)),IF(((YEAR(F$4)-YEAR(대출현황!$F10))*12+MONTH(F$4)-MONTH(대출현황!$F10))&lt;=IF(대출현황!$H10="",0,대출현황!$H10),대출현황!$D10,대출현황!$D10*(대출현황!$G10-((YEAR(F$4)-YEAR(대출현황!$F10))*12+MONTH(F$4)-MONTH(대출현황!$F10))+1)/(대출현황!$G10-IF(대출현황!$H10="",0,대출현황!$H10)))))))*대출현황!$E10/12),IF(((YEAR(F$4)-YEAR(대출현황!$F10))*12+MONTH(F$4)-MONTH(대출현황!$F10))&lt;=IF(대출현황!$H10="",0,대출현황!$H10),0,대출현황!$D10/(대출현황!$G10-IF(대출현황!$H10="",0,대출현황!$H10)))))),0)))</f>
        <v/>
      </c>
      <c r="G24" s="18">
        <f>IF(OR(대출현황!$C10="",대출현황!$D10="",대출현황!$E10="",대출현황!$F10="",대출현황!$G10=""),"",IF(OR(((YEAR(G$4)-YEAR(대출현황!$F10))*12+MONTH(G$4)-MONTH(대출현황!$F10))&lt;1,((YEAR(G$4)-YEAR(대출현황!$F10))*12+MONTH(G$4)-MONTH(대출현황!$F10))&gt;대출현황!$G10),0,ROUND(IF(대출현황!$C10="만기일시상환",IF(((YEAR(G$4)-YEAR(대출현황!$F10))*12+MONTH(G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G$4)-YEAR(대출현황!$F10))*12+MONTH(G$4)-MONTH(대출현황!$F10))-1))/대출현황!$G10,IF(대출현황!$C10="원리금균등상환",IF(대출현황!$E10=0,대출현황!$D10*(대출현황!$G10-(((YEAR(G$4)-YEAR(대출현황!$F10))*12+MONTH(G$4)-MONTH(대출현황!$F10))-1))/대출현황!$G10,대출현황!$D10*POWER(1+대출현황!$E10/12,((YEAR(G$4)-YEAR(대출현황!$F10))*12+MONTH(G$4)-MONTH(대출현황!$F10))-1)-(대출현황!$D10*(대출현황!$E10/12)/(1-POWER(1+대출현황!$E10/12,-대출현황!$G10)))*(POWER(1+대출현황!$E10/12,((YEAR(G$4)-YEAR(대출현황!$F10))*12+MONTH(G$4)-MONTH(대출현황!$F10))-1)-1)/(대출현황!$E10/12)),IF(((YEAR(G$4)-YEAR(대출현황!$F10))*12+MONTH(G$4)-MONTH(대출현황!$F10))&lt;=IF(대출현황!$H10="",0,대출현황!$H10),대출현황!$D10,대출현황!$D10*(대출현황!$G10-((YEAR(G$4)-YEAR(대출현황!$F10))*12+MONTH(G$4)-MONTH(대출현황!$F10))+1)/(대출현황!$G10-IF(대출현황!$H10="",0,대출현황!$H10)))))))*대출현황!$E10/12),IF(((YEAR(G$4)-YEAR(대출현황!$F10))*12+MONTH(G$4)-MONTH(대출현황!$F10))&lt;=IF(대출현황!$H10="",0,대출현황!$H10),0,대출현황!$D10/(대출현황!$G10-IF(대출현황!$H10="",0,대출현황!$H10)))))),0)))</f>
        <v/>
      </c>
      <c r="H24" s="18">
        <f>IF(OR(대출현황!$C10="",대출현황!$D10="",대출현황!$E10="",대출현황!$F10="",대출현황!$G10=""),"",IF(OR(((YEAR(H$4)-YEAR(대출현황!$F10))*12+MONTH(H$4)-MONTH(대출현황!$F10))&lt;1,((YEAR(H$4)-YEAR(대출현황!$F10))*12+MONTH(H$4)-MONTH(대출현황!$F10))&gt;대출현황!$G10),0,ROUND(IF(대출현황!$C10="만기일시상환",IF(((YEAR(H$4)-YEAR(대출현황!$F10))*12+MONTH(H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H$4)-YEAR(대출현황!$F10))*12+MONTH(H$4)-MONTH(대출현황!$F10))-1))/대출현황!$G10,IF(대출현황!$C10="원리금균등상환",IF(대출현황!$E10=0,대출현황!$D10*(대출현황!$G10-(((YEAR(H$4)-YEAR(대출현황!$F10))*12+MONTH(H$4)-MONTH(대출현황!$F10))-1))/대출현황!$G10,대출현황!$D10*POWER(1+대출현황!$E10/12,((YEAR(H$4)-YEAR(대출현황!$F10))*12+MONTH(H$4)-MONTH(대출현황!$F10))-1)-(대출현황!$D10*(대출현황!$E10/12)/(1-POWER(1+대출현황!$E10/12,-대출현황!$G10)))*(POWER(1+대출현황!$E10/12,((YEAR(H$4)-YEAR(대출현황!$F10))*12+MONTH(H$4)-MONTH(대출현황!$F10))-1)-1)/(대출현황!$E10/12)),IF(((YEAR(H$4)-YEAR(대출현황!$F10))*12+MONTH(H$4)-MONTH(대출현황!$F10))&lt;=IF(대출현황!$H10="",0,대출현황!$H10),대출현황!$D10,대출현황!$D10*(대출현황!$G10-((YEAR(H$4)-YEAR(대출현황!$F10))*12+MONTH(H$4)-MONTH(대출현황!$F10))+1)/(대출현황!$G10-IF(대출현황!$H10="",0,대출현황!$H10)))))))*대출현황!$E10/12),IF(((YEAR(H$4)-YEAR(대출현황!$F10))*12+MONTH(H$4)-MONTH(대출현황!$F10))&lt;=IF(대출현황!$H10="",0,대출현황!$H10),0,대출현황!$D10/(대출현황!$G10-IF(대출현황!$H10="",0,대출현황!$H10)))))),0)))</f>
        <v/>
      </c>
      <c r="I24" s="18">
        <f>IF(OR(대출현황!$C10="",대출현황!$D10="",대출현황!$E10="",대출현황!$F10="",대출현황!$G10=""),"",IF(OR(((YEAR(I$4)-YEAR(대출현황!$F10))*12+MONTH(I$4)-MONTH(대출현황!$F10))&lt;1,((YEAR(I$4)-YEAR(대출현황!$F10))*12+MONTH(I$4)-MONTH(대출현황!$F10))&gt;대출현황!$G10),0,ROUND(IF(대출현황!$C10="만기일시상환",IF(((YEAR(I$4)-YEAR(대출현황!$F10))*12+MONTH(I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I$4)-YEAR(대출현황!$F10))*12+MONTH(I$4)-MONTH(대출현황!$F10))-1))/대출현황!$G10,IF(대출현황!$C10="원리금균등상환",IF(대출현황!$E10=0,대출현황!$D10*(대출현황!$G10-(((YEAR(I$4)-YEAR(대출현황!$F10))*12+MONTH(I$4)-MONTH(대출현황!$F10))-1))/대출현황!$G10,대출현황!$D10*POWER(1+대출현황!$E10/12,((YEAR(I$4)-YEAR(대출현황!$F10))*12+MONTH(I$4)-MONTH(대출현황!$F10))-1)-(대출현황!$D10*(대출현황!$E10/12)/(1-POWER(1+대출현황!$E10/12,-대출현황!$G10)))*(POWER(1+대출현황!$E10/12,((YEAR(I$4)-YEAR(대출현황!$F10))*12+MONTH(I$4)-MONTH(대출현황!$F10))-1)-1)/(대출현황!$E10/12)),IF(((YEAR(I$4)-YEAR(대출현황!$F10))*12+MONTH(I$4)-MONTH(대출현황!$F10))&lt;=IF(대출현황!$H10="",0,대출현황!$H10),대출현황!$D10,대출현황!$D10*(대출현황!$G10-((YEAR(I$4)-YEAR(대출현황!$F10))*12+MONTH(I$4)-MONTH(대출현황!$F10))+1)/(대출현황!$G10-IF(대출현황!$H10="",0,대출현황!$H10)))))))*대출현황!$E10/12),IF(((YEAR(I$4)-YEAR(대출현황!$F10))*12+MONTH(I$4)-MONTH(대출현황!$F10))&lt;=IF(대출현황!$H10="",0,대출현황!$H10),0,대출현황!$D10/(대출현황!$G10-IF(대출현황!$H10="",0,대출현황!$H10)))))),0)))</f>
        <v/>
      </c>
      <c r="J24" s="18">
        <f>IF(OR(대출현황!$C10="",대출현황!$D10="",대출현황!$E10="",대출현황!$F10="",대출현황!$G10=""),"",IF(OR(((YEAR(J$4)-YEAR(대출현황!$F10))*12+MONTH(J$4)-MONTH(대출현황!$F10))&lt;1,((YEAR(J$4)-YEAR(대출현황!$F10))*12+MONTH(J$4)-MONTH(대출현황!$F10))&gt;대출현황!$G10),0,ROUND(IF(대출현황!$C10="만기일시상환",IF(((YEAR(J$4)-YEAR(대출현황!$F10))*12+MONTH(J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J$4)-YEAR(대출현황!$F10))*12+MONTH(J$4)-MONTH(대출현황!$F10))-1))/대출현황!$G10,IF(대출현황!$C10="원리금균등상환",IF(대출현황!$E10=0,대출현황!$D10*(대출현황!$G10-(((YEAR(J$4)-YEAR(대출현황!$F10))*12+MONTH(J$4)-MONTH(대출현황!$F10))-1))/대출현황!$G10,대출현황!$D10*POWER(1+대출현황!$E10/12,((YEAR(J$4)-YEAR(대출현황!$F10))*12+MONTH(J$4)-MONTH(대출현황!$F10))-1)-(대출현황!$D10*(대출현황!$E10/12)/(1-POWER(1+대출현황!$E10/12,-대출현황!$G10)))*(POWER(1+대출현황!$E10/12,((YEAR(J$4)-YEAR(대출현황!$F10))*12+MONTH(J$4)-MONTH(대출현황!$F10))-1)-1)/(대출현황!$E10/12)),IF(((YEAR(J$4)-YEAR(대출현황!$F10))*12+MONTH(J$4)-MONTH(대출현황!$F10))&lt;=IF(대출현황!$H10="",0,대출현황!$H10),대출현황!$D10,대출현황!$D10*(대출현황!$G10-((YEAR(J$4)-YEAR(대출현황!$F10))*12+MONTH(J$4)-MONTH(대출현황!$F10))+1)/(대출현황!$G10-IF(대출현황!$H10="",0,대출현황!$H10)))))))*대출현황!$E10/12),IF(((YEAR(J$4)-YEAR(대출현황!$F10))*12+MONTH(J$4)-MONTH(대출현황!$F10))&lt;=IF(대출현황!$H10="",0,대출현황!$H10),0,대출현황!$D10/(대출현황!$G10-IF(대출현황!$H10="",0,대출현황!$H10)))))),0)))</f>
        <v/>
      </c>
      <c r="K24" s="18">
        <f>IF(OR(대출현황!$C10="",대출현황!$D10="",대출현황!$E10="",대출현황!$F10="",대출현황!$G10=""),"",IF(OR(((YEAR(K$4)-YEAR(대출현황!$F10))*12+MONTH(K$4)-MONTH(대출현황!$F10))&lt;1,((YEAR(K$4)-YEAR(대출현황!$F10))*12+MONTH(K$4)-MONTH(대출현황!$F10))&gt;대출현황!$G10),0,ROUND(IF(대출현황!$C10="만기일시상환",IF(((YEAR(K$4)-YEAR(대출현황!$F10))*12+MONTH(K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K$4)-YEAR(대출현황!$F10))*12+MONTH(K$4)-MONTH(대출현황!$F10))-1))/대출현황!$G10,IF(대출현황!$C10="원리금균등상환",IF(대출현황!$E10=0,대출현황!$D10*(대출현황!$G10-(((YEAR(K$4)-YEAR(대출현황!$F10))*12+MONTH(K$4)-MONTH(대출현황!$F10))-1))/대출현황!$G10,대출현황!$D10*POWER(1+대출현황!$E10/12,((YEAR(K$4)-YEAR(대출현황!$F10))*12+MONTH(K$4)-MONTH(대출현황!$F10))-1)-(대출현황!$D10*(대출현황!$E10/12)/(1-POWER(1+대출현황!$E10/12,-대출현황!$G10)))*(POWER(1+대출현황!$E10/12,((YEAR(K$4)-YEAR(대출현황!$F10))*12+MONTH(K$4)-MONTH(대출현황!$F10))-1)-1)/(대출현황!$E10/12)),IF(((YEAR(K$4)-YEAR(대출현황!$F10))*12+MONTH(K$4)-MONTH(대출현황!$F10))&lt;=IF(대출현황!$H10="",0,대출현황!$H10),대출현황!$D10,대출현황!$D10*(대출현황!$G10-((YEAR(K$4)-YEAR(대출현황!$F10))*12+MONTH(K$4)-MONTH(대출현황!$F10))+1)/(대출현황!$G10-IF(대출현황!$H10="",0,대출현황!$H10)))))))*대출현황!$E10/12),IF(((YEAR(K$4)-YEAR(대출현황!$F10))*12+MONTH(K$4)-MONTH(대출현황!$F10))&lt;=IF(대출현황!$H10="",0,대출현황!$H10),0,대출현황!$D10/(대출현황!$G10-IF(대출현황!$H10="",0,대출현황!$H10)))))),0)))</f>
        <v/>
      </c>
      <c r="L24" s="18">
        <f>IF(OR(대출현황!$C10="",대출현황!$D10="",대출현황!$E10="",대출현황!$F10="",대출현황!$G10=""),"",IF(OR(((YEAR(L$4)-YEAR(대출현황!$F10))*12+MONTH(L$4)-MONTH(대출현황!$F10))&lt;1,((YEAR(L$4)-YEAR(대출현황!$F10))*12+MONTH(L$4)-MONTH(대출현황!$F10))&gt;대출현황!$G10),0,ROUND(IF(대출현황!$C10="만기일시상환",IF(((YEAR(L$4)-YEAR(대출현황!$F10))*12+MONTH(L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L$4)-YEAR(대출현황!$F10))*12+MONTH(L$4)-MONTH(대출현황!$F10))-1))/대출현황!$G10,IF(대출현황!$C10="원리금균등상환",IF(대출현황!$E10=0,대출현황!$D10*(대출현황!$G10-(((YEAR(L$4)-YEAR(대출현황!$F10))*12+MONTH(L$4)-MONTH(대출현황!$F10))-1))/대출현황!$G10,대출현황!$D10*POWER(1+대출현황!$E10/12,((YEAR(L$4)-YEAR(대출현황!$F10))*12+MONTH(L$4)-MONTH(대출현황!$F10))-1)-(대출현황!$D10*(대출현황!$E10/12)/(1-POWER(1+대출현황!$E10/12,-대출현황!$G10)))*(POWER(1+대출현황!$E10/12,((YEAR(L$4)-YEAR(대출현황!$F10))*12+MONTH(L$4)-MONTH(대출현황!$F10))-1)-1)/(대출현황!$E10/12)),IF(((YEAR(L$4)-YEAR(대출현황!$F10))*12+MONTH(L$4)-MONTH(대출현황!$F10))&lt;=IF(대출현황!$H10="",0,대출현황!$H10),대출현황!$D10,대출현황!$D10*(대출현황!$G10-((YEAR(L$4)-YEAR(대출현황!$F10))*12+MONTH(L$4)-MONTH(대출현황!$F10))+1)/(대출현황!$G10-IF(대출현황!$H10="",0,대출현황!$H10)))))))*대출현황!$E10/12),IF(((YEAR(L$4)-YEAR(대출현황!$F10))*12+MONTH(L$4)-MONTH(대출현황!$F10))&lt;=IF(대출현황!$H10="",0,대출현황!$H10),0,대출현황!$D10/(대출현황!$G10-IF(대출현황!$H10="",0,대출현황!$H10)))))),0)))</f>
        <v/>
      </c>
      <c r="M24" s="18">
        <f>IF(OR(대출현황!$C10="",대출현황!$D10="",대출현황!$E10="",대출현황!$F10="",대출현황!$G10=""),"",IF(OR(((YEAR(M$4)-YEAR(대출현황!$F10))*12+MONTH(M$4)-MONTH(대출현황!$F10))&lt;1,((YEAR(M$4)-YEAR(대출현황!$F10))*12+MONTH(M$4)-MONTH(대출현황!$F10))&gt;대출현황!$G10),0,ROUND(IF(대출현황!$C10="만기일시상환",IF(((YEAR(M$4)-YEAR(대출현황!$F10))*12+MONTH(M$4)-MONTH(대출현황!$F10))=대출현황!$G10,대출현황!$D10,0),IF(대출현황!$C10="원금균등상환",대출현황!$D10/대출현황!$G10,IF(대출현황!$C10="원리금균등상환",IF(대출현황!$E10=0,대출현황!$D10/대출현황!$G10,(대출현황!$D10*(대출현황!$E10/12)/(1-POWER(1+대출현황!$E10/12,-대출현황!$G10)))-(IF(대출현황!$C10="만기일시상환",대출현황!$D10,IF(대출현황!$C10="원금균등상환",대출현황!$D10*(대출현황!$G10-(((YEAR(M$4)-YEAR(대출현황!$F10))*12+MONTH(M$4)-MONTH(대출현황!$F10))-1))/대출현황!$G10,IF(대출현황!$C10="원리금균등상환",IF(대출현황!$E10=0,대출현황!$D10*(대출현황!$G10-(((YEAR(M$4)-YEAR(대출현황!$F10))*12+MONTH(M$4)-MONTH(대출현황!$F10))-1))/대출현황!$G10,대출현황!$D10*POWER(1+대출현황!$E10/12,((YEAR(M$4)-YEAR(대출현황!$F10))*12+MONTH(M$4)-MONTH(대출현황!$F10))-1)-(대출현황!$D10*(대출현황!$E10/12)/(1-POWER(1+대출현황!$E10/12,-대출현황!$G10)))*(POWER(1+대출현황!$E10/12,((YEAR(M$4)-YEAR(대출현황!$F10))*12+MONTH(M$4)-MONTH(대출현황!$F10))-1)-1)/(대출현황!$E10/12)),IF(((YEAR(M$4)-YEAR(대출현황!$F10))*12+MONTH(M$4)-MONTH(대출현황!$F10))&lt;=IF(대출현황!$H10="",0,대출현황!$H10),대출현황!$D10,대출현황!$D10*(대출현황!$G10-((YEAR(M$4)-YEAR(대출현황!$F10))*12+MONTH(M$4)-MONTH(대출현황!$F10))+1)/(대출현황!$G10-IF(대출현황!$H10="",0,대출현황!$H10)))))))*대출현황!$E10/12),IF(((YEAR(M$4)-YEAR(대출현황!$F10))*12+MONTH(M$4)-MONTH(대출현황!$F10))&lt;=IF(대출현황!$H10="",0,대출현황!$H10),0,대출현황!$D10/(대출현황!$G10-IF(대출현황!$H10="",0,대출현황!$H10)))))),0)))</f>
        <v/>
      </c>
    </row>
    <row r="25">
      <c r="A25" s="23">
        <f>A10</f>
        <v/>
      </c>
      <c r="B25" s="18">
        <f>IF(OR(대출현황!$C11="",대출현황!$D11="",대출현황!$E11="",대출현황!$F11="",대출현황!$G11=""),"",IF(OR(((YEAR(B$4)-YEAR(대출현황!$F11))*12+MONTH(B$4)-MONTH(대출현황!$F11))&lt;1,((YEAR(B$4)-YEAR(대출현황!$F11))*12+MONTH(B$4)-MONTH(대출현황!$F11))&gt;대출현황!$G11),0,ROUND(IF(대출현황!$C11="만기일시상환",IF(((YEAR(B$4)-YEAR(대출현황!$F11))*12+MONTH(B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B$4)-YEAR(대출현황!$F11))*12+MONTH(B$4)-MONTH(대출현황!$F11))-1))/대출현황!$G11,IF(대출현황!$C11="원리금균등상환",IF(대출현황!$E11=0,대출현황!$D11*(대출현황!$G11-(((YEAR(B$4)-YEAR(대출현황!$F11))*12+MONTH(B$4)-MONTH(대출현황!$F11))-1))/대출현황!$G11,대출현황!$D11*POWER(1+대출현황!$E11/12,((YEAR(B$4)-YEAR(대출현황!$F11))*12+MONTH(B$4)-MONTH(대출현황!$F11))-1)-(대출현황!$D11*(대출현황!$E11/12)/(1-POWER(1+대출현황!$E11/12,-대출현황!$G11)))*(POWER(1+대출현황!$E11/12,((YEAR(B$4)-YEAR(대출현황!$F11))*12+MONTH(B$4)-MONTH(대출현황!$F11))-1)-1)/(대출현황!$E11/12)),IF(((YEAR(B$4)-YEAR(대출현황!$F11))*12+MONTH(B$4)-MONTH(대출현황!$F11))&lt;=IF(대출현황!$H11="",0,대출현황!$H11),대출현황!$D11,대출현황!$D11*(대출현황!$G11-((YEAR(B$4)-YEAR(대출현황!$F11))*12+MONTH(B$4)-MONTH(대출현황!$F11))+1)/(대출현황!$G11-IF(대출현황!$H11="",0,대출현황!$H11)))))))*대출현황!$E11/12),IF(((YEAR(B$4)-YEAR(대출현황!$F11))*12+MONTH(B$4)-MONTH(대출현황!$F11))&lt;=IF(대출현황!$H11="",0,대출현황!$H11),0,대출현황!$D11/(대출현황!$G11-IF(대출현황!$H11="",0,대출현황!$H11)))))),0)))</f>
        <v/>
      </c>
      <c r="C25" s="18">
        <f>IF(OR(대출현황!$C11="",대출현황!$D11="",대출현황!$E11="",대출현황!$F11="",대출현황!$G11=""),"",IF(OR(((YEAR(C$4)-YEAR(대출현황!$F11))*12+MONTH(C$4)-MONTH(대출현황!$F11))&lt;1,((YEAR(C$4)-YEAR(대출현황!$F11))*12+MONTH(C$4)-MONTH(대출현황!$F11))&gt;대출현황!$G11),0,ROUND(IF(대출현황!$C11="만기일시상환",IF(((YEAR(C$4)-YEAR(대출현황!$F11))*12+MONTH(C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C$4)-YEAR(대출현황!$F11))*12+MONTH(C$4)-MONTH(대출현황!$F11))-1))/대출현황!$G11,IF(대출현황!$C11="원리금균등상환",IF(대출현황!$E11=0,대출현황!$D11*(대출현황!$G11-(((YEAR(C$4)-YEAR(대출현황!$F11))*12+MONTH(C$4)-MONTH(대출현황!$F11))-1))/대출현황!$G11,대출현황!$D11*POWER(1+대출현황!$E11/12,((YEAR(C$4)-YEAR(대출현황!$F11))*12+MONTH(C$4)-MONTH(대출현황!$F11))-1)-(대출현황!$D11*(대출현황!$E11/12)/(1-POWER(1+대출현황!$E11/12,-대출현황!$G11)))*(POWER(1+대출현황!$E11/12,((YEAR(C$4)-YEAR(대출현황!$F11))*12+MONTH(C$4)-MONTH(대출현황!$F11))-1)-1)/(대출현황!$E11/12)),IF(((YEAR(C$4)-YEAR(대출현황!$F11))*12+MONTH(C$4)-MONTH(대출현황!$F11))&lt;=IF(대출현황!$H11="",0,대출현황!$H11),대출현황!$D11,대출현황!$D11*(대출현황!$G11-((YEAR(C$4)-YEAR(대출현황!$F11))*12+MONTH(C$4)-MONTH(대출현황!$F11))+1)/(대출현황!$G11-IF(대출현황!$H11="",0,대출현황!$H11)))))))*대출현황!$E11/12),IF(((YEAR(C$4)-YEAR(대출현황!$F11))*12+MONTH(C$4)-MONTH(대출현황!$F11))&lt;=IF(대출현황!$H11="",0,대출현황!$H11),0,대출현황!$D11/(대출현황!$G11-IF(대출현황!$H11="",0,대출현황!$H11)))))),0)))</f>
        <v/>
      </c>
      <c r="D25" s="18">
        <f>IF(OR(대출현황!$C11="",대출현황!$D11="",대출현황!$E11="",대출현황!$F11="",대출현황!$G11=""),"",IF(OR(((YEAR(D$4)-YEAR(대출현황!$F11))*12+MONTH(D$4)-MONTH(대출현황!$F11))&lt;1,((YEAR(D$4)-YEAR(대출현황!$F11))*12+MONTH(D$4)-MONTH(대출현황!$F11))&gt;대출현황!$G11),0,ROUND(IF(대출현황!$C11="만기일시상환",IF(((YEAR(D$4)-YEAR(대출현황!$F11))*12+MONTH(D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D$4)-YEAR(대출현황!$F11))*12+MONTH(D$4)-MONTH(대출현황!$F11))-1))/대출현황!$G11,IF(대출현황!$C11="원리금균등상환",IF(대출현황!$E11=0,대출현황!$D11*(대출현황!$G11-(((YEAR(D$4)-YEAR(대출현황!$F11))*12+MONTH(D$4)-MONTH(대출현황!$F11))-1))/대출현황!$G11,대출현황!$D11*POWER(1+대출현황!$E11/12,((YEAR(D$4)-YEAR(대출현황!$F11))*12+MONTH(D$4)-MONTH(대출현황!$F11))-1)-(대출현황!$D11*(대출현황!$E11/12)/(1-POWER(1+대출현황!$E11/12,-대출현황!$G11)))*(POWER(1+대출현황!$E11/12,((YEAR(D$4)-YEAR(대출현황!$F11))*12+MONTH(D$4)-MONTH(대출현황!$F11))-1)-1)/(대출현황!$E11/12)),IF(((YEAR(D$4)-YEAR(대출현황!$F11))*12+MONTH(D$4)-MONTH(대출현황!$F11))&lt;=IF(대출현황!$H11="",0,대출현황!$H11),대출현황!$D11,대출현황!$D11*(대출현황!$G11-((YEAR(D$4)-YEAR(대출현황!$F11))*12+MONTH(D$4)-MONTH(대출현황!$F11))+1)/(대출현황!$G11-IF(대출현황!$H11="",0,대출현황!$H11)))))))*대출현황!$E11/12),IF(((YEAR(D$4)-YEAR(대출현황!$F11))*12+MONTH(D$4)-MONTH(대출현황!$F11))&lt;=IF(대출현황!$H11="",0,대출현황!$H11),0,대출현황!$D11/(대출현황!$G11-IF(대출현황!$H11="",0,대출현황!$H11)))))),0)))</f>
        <v/>
      </c>
      <c r="E25" s="18">
        <f>IF(OR(대출현황!$C11="",대출현황!$D11="",대출현황!$E11="",대출현황!$F11="",대출현황!$G11=""),"",IF(OR(((YEAR(E$4)-YEAR(대출현황!$F11))*12+MONTH(E$4)-MONTH(대출현황!$F11))&lt;1,((YEAR(E$4)-YEAR(대출현황!$F11))*12+MONTH(E$4)-MONTH(대출현황!$F11))&gt;대출현황!$G11),0,ROUND(IF(대출현황!$C11="만기일시상환",IF(((YEAR(E$4)-YEAR(대출현황!$F11))*12+MONTH(E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E$4)-YEAR(대출현황!$F11))*12+MONTH(E$4)-MONTH(대출현황!$F11))-1))/대출현황!$G11,IF(대출현황!$C11="원리금균등상환",IF(대출현황!$E11=0,대출현황!$D11*(대출현황!$G11-(((YEAR(E$4)-YEAR(대출현황!$F11))*12+MONTH(E$4)-MONTH(대출현황!$F11))-1))/대출현황!$G11,대출현황!$D11*POWER(1+대출현황!$E11/12,((YEAR(E$4)-YEAR(대출현황!$F11))*12+MONTH(E$4)-MONTH(대출현황!$F11))-1)-(대출현황!$D11*(대출현황!$E11/12)/(1-POWER(1+대출현황!$E11/12,-대출현황!$G11)))*(POWER(1+대출현황!$E11/12,((YEAR(E$4)-YEAR(대출현황!$F11))*12+MONTH(E$4)-MONTH(대출현황!$F11))-1)-1)/(대출현황!$E11/12)),IF(((YEAR(E$4)-YEAR(대출현황!$F11))*12+MONTH(E$4)-MONTH(대출현황!$F11))&lt;=IF(대출현황!$H11="",0,대출현황!$H11),대출현황!$D11,대출현황!$D11*(대출현황!$G11-((YEAR(E$4)-YEAR(대출현황!$F11))*12+MONTH(E$4)-MONTH(대출현황!$F11))+1)/(대출현황!$G11-IF(대출현황!$H11="",0,대출현황!$H11)))))))*대출현황!$E11/12),IF(((YEAR(E$4)-YEAR(대출현황!$F11))*12+MONTH(E$4)-MONTH(대출현황!$F11))&lt;=IF(대출현황!$H11="",0,대출현황!$H11),0,대출현황!$D11/(대출현황!$G11-IF(대출현황!$H11="",0,대출현황!$H11)))))),0)))</f>
        <v/>
      </c>
      <c r="F25" s="18">
        <f>IF(OR(대출현황!$C11="",대출현황!$D11="",대출현황!$E11="",대출현황!$F11="",대출현황!$G11=""),"",IF(OR(((YEAR(F$4)-YEAR(대출현황!$F11))*12+MONTH(F$4)-MONTH(대출현황!$F11))&lt;1,((YEAR(F$4)-YEAR(대출현황!$F11))*12+MONTH(F$4)-MONTH(대출현황!$F11))&gt;대출현황!$G11),0,ROUND(IF(대출현황!$C11="만기일시상환",IF(((YEAR(F$4)-YEAR(대출현황!$F11))*12+MONTH(F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F$4)-YEAR(대출현황!$F11))*12+MONTH(F$4)-MONTH(대출현황!$F11))-1))/대출현황!$G11,IF(대출현황!$C11="원리금균등상환",IF(대출현황!$E11=0,대출현황!$D11*(대출현황!$G11-(((YEAR(F$4)-YEAR(대출현황!$F11))*12+MONTH(F$4)-MONTH(대출현황!$F11))-1))/대출현황!$G11,대출현황!$D11*POWER(1+대출현황!$E11/12,((YEAR(F$4)-YEAR(대출현황!$F11))*12+MONTH(F$4)-MONTH(대출현황!$F11))-1)-(대출현황!$D11*(대출현황!$E11/12)/(1-POWER(1+대출현황!$E11/12,-대출현황!$G11)))*(POWER(1+대출현황!$E11/12,((YEAR(F$4)-YEAR(대출현황!$F11))*12+MONTH(F$4)-MONTH(대출현황!$F11))-1)-1)/(대출현황!$E11/12)),IF(((YEAR(F$4)-YEAR(대출현황!$F11))*12+MONTH(F$4)-MONTH(대출현황!$F11))&lt;=IF(대출현황!$H11="",0,대출현황!$H11),대출현황!$D11,대출현황!$D11*(대출현황!$G11-((YEAR(F$4)-YEAR(대출현황!$F11))*12+MONTH(F$4)-MONTH(대출현황!$F11))+1)/(대출현황!$G11-IF(대출현황!$H11="",0,대출현황!$H11)))))))*대출현황!$E11/12),IF(((YEAR(F$4)-YEAR(대출현황!$F11))*12+MONTH(F$4)-MONTH(대출현황!$F11))&lt;=IF(대출현황!$H11="",0,대출현황!$H11),0,대출현황!$D11/(대출현황!$G11-IF(대출현황!$H11="",0,대출현황!$H11)))))),0)))</f>
        <v/>
      </c>
      <c r="G25" s="18">
        <f>IF(OR(대출현황!$C11="",대출현황!$D11="",대출현황!$E11="",대출현황!$F11="",대출현황!$G11=""),"",IF(OR(((YEAR(G$4)-YEAR(대출현황!$F11))*12+MONTH(G$4)-MONTH(대출현황!$F11))&lt;1,((YEAR(G$4)-YEAR(대출현황!$F11))*12+MONTH(G$4)-MONTH(대출현황!$F11))&gt;대출현황!$G11),0,ROUND(IF(대출현황!$C11="만기일시상환",IF(((YEAR(G$4)-YEAR(대출현황!$F11))*12+MONTH(G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G$4)-YEAR(대출현황!$F11))*12+MONTH(G$4)-MONTH(대출현황!$F11))-1))/대출현황!$G11,IF(대출현황!$C11="원리금균등상환",IF(대출현황!$E11=0,대출현황!$D11*(대출현황!$G11-(((YEAR(G$4)-YEAR(대출현황!$F11))*12+MONTH(G$4)-MONTH(대출현황!$F11))-1))/대출현황!$G11,대출현황!$D11*POWER(1+대출현황!$E11/12,((YEAR(G$4)-YEAR(대출현황!$F11))*12+MONTH(G$4)-MONTH(대출현황!$F11))-1)-(대출현황!$D11*(대출현황!$E11/12)/(1-POWER(1+대출현황!$E11/12,-대출현황!$G11)))*(POWER(1+대출현황!$E11/12,((YEAR(G$4)-YEAR(대출현황!$F11))*12+MONTH(G$4)-MONTH(대출현황!$F11))-1)-1)/(대출현황!$E11/12)),IF(((YEAR(G$4)-YEAR(대출현황!$F11))*12+MONTH(G$4)-MONTH(대출현황!$F11))&lt;=IF(대출현황!$H11="",0,대출현황!$H11),대출현황!$D11,대출현황!$D11*(대출현황!$G11-((YEAR(G$4)-YEAR(대출현황!$F11))*12+MONTH(G$4)-MONTH(대출현황!$F11))+1)/(대출현황!$G11-IF(대출현황!$H11="",0,대출현황!$H11)))))))*대출현황!$E11/12),IF(((YEAR(G$4)-YEAR(대출현황!$F11))*12+MONTH(G$4)-MONTH(대출현황!$F11))&lt;=IF(대출현황!$H11="",0,대출현황!$H11),0,대출현황!$D11/(대출현황!$G11-IF(대출현황!$H11="",0,대출현황!$H11)))))),0)))</f>
        <v/>
      </c>
      <c r="H25" s="18">
        <f>IF(OR(대출현황!$C11="",대출현황!$D11="",대출현황!$E11="",대출현황!$F11="",대출현황!$G11=""),"",IF(OR(((YEAR(H$4)-YEAR(대출현황!$F11))*12+MONTH(H$4)-MONTH(대출현황!$F11))&lt;1,((YEAR(H$4)-YEAR(대출현황!$F11))*12+MONTH(H$4)-MONTH(대출현황!$F11))&gt;대출현황!$G11),0,ROUND(IF(대출현황!$C11="만기일시상환",IF(((YEAR(H$4)-YEAR(대출현황!$F11))*12+MONTH(H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H$4)-YEAR(대출현황!$F11))*12+MONTH(H$4)-MONTH(대출현황!$F11))-1))/대출현황!$G11,IF(대출현황!$C11="원리금균등상환",IF(대출현황!$E11=0,대출현황!$D11*(대출현황!$G11-(((YEAR(H$4)-YEAR(대출현황!$F11))*12+MONTH(H$4)-MONTH(대출현황!$F11))-1))/대출현황!$G11,대출현황!$D11*POWER(1+대출현황!$E11/12,((YEAR(H$4)-YEAR(대출현황!$F11))*12+MONTH(H$4)-MONTH(대출현황!$F11))-1)-(대출현황!$D11*(대출현황!$E11/12)/(1-POWER(1+대출현황!$E11/12,-대출현황!$G11)))*(POWER(1+대출현황!$E11/12,((YEAR(H$4)-YEAR(대출현황!$F11))*12+MONTH(H$4)-MONTH(대출현황!$F11))-1)-1)/(대출현황!$E11/12)),IF(((YEAR(H$4)-YEAR(대출현황!$F11))*12+MONTH(H$4)-MONTH(대출현황!$F11))&lt;=IF(대출현황!$H11="",0,대출현황!$H11),대출현황!$D11,대출현황!$D11*(대출현황!$G11-((YEAR(H$4)-YEAR(대출현황!$F11))*12+MONTH(H$4)-MONTH(대출현황!$F11))+1)/(대출현황!$G11-IF(대출현황!$H11="",0,대출현황!$H11)))))))*대출현황!$E11/12),IF(((YEAR(H$4)-YEAR(대출현황!$F11))*12+MONTH(H$4)-MONTH(대출현황!$F11))&lt;=IF(대출현황!$H11="",0,대출현황!$H11),0,대출현황!$D11/(대출현황!$G11-IF(대출현황!$H11="",0,대출현황!$H11)))))),0)))</f>
        <v/>
      </c>
      <c r="I25" s="18">
        <f>IF(OR(대출현황!$C11="",대출현황!$D11="",대출현황!$E11="",대출현황!$F11="",대출현황!$G11=""),"",IF(OR(((YEAR(I$4)-YEAR(대출현황!$F11))*12+MONTH(I$4)-MONTH(대출현황!$F11))&lt;1,((YEAR(I$4)-YEAR(대출현황!$F11))*12+MONTH(I$4)-MONTH(대출현황!$F11))&gt;대출현황!$G11),0,ROUND(IF(대출현황!$C11="만기일시상환",IF(((YEAR(I$4)-YEAR(대출현황!$F11))*12+MONTH(I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I$4)-YEAR(대출현황!$F11))*12+MONTH(I$4)-MONTH(대출현황!$F11))-1))/대출현황!$G11,IF(대출현황!$C11="원리금균등상환",IF(대출현황!$E11=0,대출현황!$D11*(대출현황!$G11-(((YEAR(I$4)-YEAR(대출현황!$F11))*12+MONTH(I$4)-MONTH(대출현황!$F11))-1))/대출현황!$G11,대출현황!$D11*POWER(1+대출현황!$E11/12,((YEAR(I$4)-YEAR(대출현황!$F11))*12+MONTH(I$4)-MONTH(대출현황!$F11))-1)-(대출현황!$D11*(대출현황!$E11/12)/(1-POWER(1+대출현황!$E11/12,-대출현황!$G11)))*(POWER(1+대출현황!$E11/12,((YEAR(I$4)-YEAR(대출현황!$F11))*12+MONTH(I$4)-MONTH(대출현황!$F11))-1)-1)/(대출현황!$E11/12)),IF(((YEAR(I$4)-YEAR(대출현황!$F11))*12+MONTH(I$4)-MONTH(대출현황!$F11))&lt;=IF(대출현황!$H11="",0,대출현황!$H11),대출현황!$D11,대출현황!$D11*(대출현황!$G11-((YEAR(I$4)-YEAR(대출현황!$F11))*12+MONTH(I$4)-MONTH(대출현황!$F11))+1)/(대출현황!$G11-IF(대출현황!$H11="",0,대출현황!$H11)))))))*대출현황!$E11/12),IF(((YEAR(I$4)-YEAR(대출현황!$F11))*12+MONTH(I$4)-MONTH(대출현황!$F11))&lt;=IF(대출현황!$H11="",0,대출현황!$H11),0,대출현황!$D11/(대출현황!$G11-IF(대출현황!$H11="",0,대출현황!$H11)))))),0)))</f>
        <v/>
      </c>
      <c r="J25" s="18">
        <f>IF(OR(대출현황!$C11="",대출현황!$D11="",대출현황!$E11="",대출현황!$F11="",대출현황!$G11=""),"",IF(OR(((YEAR(J$4)-YEAR(대출현황!$F11))*12+MONTH(J$4)-MONTH(대출현황!$F11))&lt;1,((YEAR(J$4)-YEAR(대출현황!$F11))*12+MONTH(J$4)-MONTH(대출현황!$F11))&gt;대출현황!$G11),0,ROUND(IF(대출현황!$C11="만기일시상환",IF(((YEAR(J$4)-YEAR(대출현황!$F11))*12+MONTH(J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J$4)-YEAR(대출현황!$F11))*12+MONTH(J$4)-MONTH(대출현황!$F11))-1))/대출현황!$G11,IF(대출현황!$C11="원리금균등상환",IF(대출현황!$E11=0,대출현황!$D11*(대출현황!$G11-(((YEAR(J$4)-YEAR(대출현황!$F11))*12+MONTH(J$4)-MONTH(대출현황!$F11))-1))/대출현황!$G11,대출현황!$D11*POWER(1+대출현황!$E11/12,((YEAR(J$4)-YEAR(대출현황!$F11))*12+MONTH(J$4)-MONTH(대출현황!$F11))-1)-(대출현황!$D11*(대출현황!$E11/12)/(1-POWER(1+대출현황!$E11/12,-대출현황!$G11)))*(POWER(1+대출현황!$E11/12,((YEAR(J$4)-YEAR(대출현황!$F11))*12+MONTH(J$4)-MONTH(대출현황!$F11))-1)-1)/(대출현황!$E11/12)),IF(((YEAR(J$4)-YEAR(대출현황!$F11))*12+MONTH(J$4)-MONTH(대출현황!$F11))&lt;=IF(대출현황!$H11="",0,대출현황!$H11),대출현황!$D11,대출현황!$D11*(대출현황!$G11-((YEAR(J$4)-YEAR(대출현황!$F11))*12+MONTH(J$4)-MONTH(대출현황!$F11))+1)/(대출현황!$G11-IF(대출현황!$H11="",0,대출현황!$H11)))))))*대출현황!$E11/12),IF(((YEAR(J$4)-YEAR(대출현황!$F11))*12+MONTH(J$4)-MONTH(대출현황!$F11))&lt;=IF(대출현황!$H11="",0,대출현황!$H11),0,대출현황!$D11/(대출현황!$G11-IF(대출현황!$H11="",0,대출현황!$H11)))))),0)))</f>
        <v/>
      </c>
      <c r="K25" s="18">
        <f>IF(OR(대출현황!$C11="",대출현황!$D11="",대출현황!$E11="",대출현황!$F11="",대출현황!$G11=""),"",IF(OR(((YEAR(K$4)-YEAR(대출현황!$F11))*12+MONTH(K$4)-MONTH(대출현황!$F11))&lt;1,((YEAR(K$4)-YEAR(대출현황!$F11))*12+MONTH(K$4)-MONTH(대출현황!$F11))&gt;대출현황!$G11),0,ROUND(IF(대출현황!$C11="만기일시상환",IF(((YEAR(K$4)-YEAR(대출현황!$F11))*12+MONTH(K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K$4)-YEAR(대출현황!$F11))*12+MONTH(K$4)-MONTH(대출현황!$F11))-1))/대출현황!$G11,IF(대출현황!$C11="원리금균등상환",IF(대출현황!$E11=0,대출현황!$D11*(대출현황!$G11-(((YEAR(K$4)-YEAR(대출현황!$F11))*12+MONTH(K$4)-MONTH(대출현황!$F11))-1))/대출현황!$G11,대출현황!$D11*POWER(1+대출현황!$E11/12,((YEAR(K$4)-YEAR(대출현황!$F11))*12+MONTH(K$4)-MONTH(대출현황!$F11))-1)-(대출현황!$D11*(대출현황!$E11/12)/(1-POWER(1+대출현황!$E11/12,-대출현황!$G11)))*(POWER(1+대출현황!$E11/12,((YEAR(K$4)-YEAR(대출현황!$F11))*12+MONTH(K$4)-MONTH(대출현황!$F11))-1)-1)/(대출현황!$E11/12)),IF(((YEAR(K$4)-YEAR(대출현황!$F11))*12+MONTH(K$4)-MONTH(대출현황!$F11))&lt;=IF(대출현황!$H11="",0,대출현황!$H11),대출현황!$D11,대출현황!$D11*(대출현황!$G11-((YEAR(K$4)-YEAR(대출현황!$F11))*12+MONTH(K$4)-MONTH(대출현황!$F11))+1)/(대출현황!$G11-IF(대출현황!$H11="",0,대출현황!$H11)))))))*대출현황!$E11/12),IF(((YEAR(K$4)-YEAR(대출현황!$F11))*12+MONTH(K$4)-MONTH(대출현황!$F11))&lt;=IF(대출현황!$H11="",0,대출현황!$H11),0,대출현황!$D11/(대출현황!$G11-IF(대출현황!$H11="",0,대출현황!$H11)))))),0)))</f>
        <v/>
      </c>
      <c r="L25" s="18">
        <f>IF(OR(대출현황!$C11="",대출현황!$D11="",대출현황!$E11="",대출현황!$F11="",대출현황!$G11=""),"",IF(OR(((YEAR(L$4)-YEAR(대출현황!$F11))*12+MONTH(L$4)-MONTH(대출현황!$F11))&lt;1,((YEAR(L$4)-YEAR(대출현황!$F11))*12+MONTH(L$4)-MONTH(대출현황!$F11))&gt;대출현황!$G11),0,ROUND(IF(대출현황!$C11="만기일시상환",IF(((YEAR(L$4)-YEAR(대출현황!$F11))*12+MONTH(L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L$4)-YEAR(대출현황!$F11))*12+MONTH(L$4)-MONTH(대출현황!$F11))-1))/대출현황!$G11,IF(대출현황!$C11="원리금균등상환",IF(대출현황!$E11=0,대출현황!$D11*(대출현황!$G11-(((YEAR(L$4)-YEAR(대출현황!$F11))*12+MONTH(L$4)-MONTH(대출현황!$F11))-1))/대출현황!$G11,대출현황!$D11*POWER(1+대출현황!$E11/12,((YEAR(L$4)-YEAR(대출현황!$F11))*12+MONTH(L$4)-MONTH(대출현황!$F11))-1)-(대출현황!$D11*(대출현황!$E11/12)/(1-POWER(1+대출현황!$E11/12,-대출현황!$G11)))*(POWER(1+대출현황!$E11/12,((YEAR(L$4)-YEAR(대출현황!$F11))*12+MONTH(L$4)-MONTH(대출현황!$F11))-1)-1)/(대출현황!$E11/12)),IF(((YEAR(L$4)-YEAR(대출현황!$F11))*12+MONTH(L$4)-MONTH(대출현황!$F11))&lt;=IF(대출현황!$H11="",0,대출현황!$H11),대출현황!$D11,대출현황!$D11*(대출현황!$G11-((YEAR(L$4)-YEAR(대출현황!$F11))*12+MONTH(L$4)-MONTH(대출현황!$F11))+1)/(대출현황!$G11-IF(대출현황!$H11="",0,대출현황!$H11)))))))*대출현황!$E11/12),IF(((YEAR(L$4)-YEAR(대출현황!$F11))*12+MONTH(L$4)-MONTH(대출현황!$F11))&lt;=IF(대출현황!$H11="",0,대출현황!$H11),0,대출현황!$D11/(대출현황!$G11-IF(대출현황!$H11="",0,대출현황!$H11)))))),0)))</f>
        <v/>
      </c>
      <c r="M25" s="18">
        <f>IF(OR(대출현황!$C11="",대출현황!$D11="",대출현황!$E11="",대출현황!$F11="",대출현황!$G11=""),"",IF(OR(((YEAR(M$4)-YEAR(대출현황!$F11))*12+MONTH(M$4)-MONTH(대출현황!$F11))&lt;1,((YEAR(M$4)-YEAR(대출현황!$F11))*12+MONTH(M$4)-MONTH(대출현황!$F11))&gt;대출현황!$G11),0,ROUND(IF(대출현황!$C11="만기일시상환",IF(((YEAR(M$4)-YEAR(대출현황!$F11))*12+MONTH(M$4)-MONTH(대출현황!$F11))=대출현황!$G11,대출현황!$D11,0),IF(대출현황!$C11="원금균등상환",대출현황!$D11/대출현황!$G11,IF(대출현황!$C11="원리금균등상환",IF(대출현황!$E11=0,대출현황!$D11/대출현황!$G11,(대출현황!$D11*(대출현황!$E11/12)/(1-POWER(1+대출현황!$E11/12,-대출현황!$G11)))-(IF(대출현황!$C11="만기일시상환",대출현황!$D11,IF(대출현황!$C11="원금균등상환",대출현황!$D11*(대출현황!$G11-(((YEAR(M$4)-YEAR(대출현황!$F11))*12+MONTH(M$4)-MONTH(대출현황!$F11))-1))/대출현황!$G11,IF(대출현황!$C11="원리금균등상환",IF(대출현황!$E11=0,대출현황!$D11*(대출현황!$G11-(((YEAR(M$4)-YEAR(대출현황!$F11))*12+MONTH(M$4)-MONTH(대출현황!$F11))-1))/대출현황!$G11,대출현황!$D11*POWER(1+대출현황!$E11/12,((YEAR(M$4)-YEAR(대출현황!$F11))*12+MONTH(M$4)-MONTH(대출현황!$F11))-1)-(대출현황!$D11*(대출현황!$E11/12)/(1-POWER(1+대출현황!$E11/12,-대출현황!$G11)))*(POWER(1+대출현황!$E11/12,((YEAR(M$4)-YEAR(대출현황!$F11))*12+MONTH(M$4)-MONTH(대출현황!$F11))-1)-1)/(대출현황!$E11/12)),IF(((YEAR(M$4)-YEAR(대출현황!$F11))*12+MONTH(M$4)-MONTH(대출현황!$F11))&lt;=IF(대출현황!$H11="",0,대출현황!$H11),대출현황!$D11,대출현황!$D11*(대출현황!$G11-((YEAR(M$4)-YEAR(대출현황!$F11))*12+MONTH(M$4)-MONTH(대출현황!$F11))+1)/(대출현황!$G11-IF(대출현황!$H11="",0,대출현황!$H11)))))))*대출현황!$E11/12),IF(((YEAR(M$4)-YEAR(대출현황!$F11))*12+MONTH(M$4)-MONTH(대출현황!$F11))&lt;=IF(대출현황!$H11="",0,대출현황!$H11),0,대출현황!$D11/(대출현황!$G11-IF(대출현황!$H11="",0,대출현황!$H11)))))),0)))</f>
        <v/>
      </c>
    </row>
    <row r="26">
      <c r="A26" s="23">
        <f>A11</f>
        <v/>
      </c>
      <c r="B26" s="18">
        <f>IF(OR(대출현황!$C12="",대출현황!$D12="",대출현황!$E12="",대출현황!$F12="",대출현황!$G12=""),"",IF(OR(((YEAR(B$4)-YEAR(대출현황!$F12))*12+MONTH(B$4)-MONTH(대출현황!$F12))&lt;1,((YEAR(B$4)-YEAR(대출현황!$F12))*12+MONTH(B$4)-MONTH(대출현황!$F12))&gt;대출현황!$G12),0,ROUND(IF(대출현황!$C12="만기일시상환",IF(((YEAR(B$4)-YEAR(대출현황!$F12))*12+MONTH(B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B$4)-YEAR(대출현황!$F12))*12+MONTH(B$4)-MONTH(대출현황!$F12))-1))/대출현황!$G12,IF(대출현황!$C12="원리금균등상환",IF(대출현황!$E12=0,대출현황!$D12*(대출현황!$G12-(((YEAR(B$4)-YEAR(대출현황!$F12))*12+MONTH(B$4)-MONTH(대출현황!$F12))-1))/대출현황!$G12,대출현황!$D12*POWER(1+대출현황!$E12/12,((YEAR(B$4)-YEAR(대출현황!$F12))*12+MONTH(B$4)-MONTH(대출현황!$F12))-1)-(대출현황!$D12*(대출현황!$E12/12)/(1-POWER(1+대출현황!$E12/12,-대출현황!$G12)))*(POWER(1+대출현황!$E12/12,((YEAR(B$4)-YEAR(대출현황!$F12))*12+MONTH(B$4)-MONTH(대출현황!$F12))-1)-1)/(대출현황!$E12/12)),IF(((YEAR(B$4)-YEAR(대출현황!$F12))*12+MONTH(B$4)-MONTH(대출현황!$F12))&lt;=IF(대출현황!$H12="",0,대출현황!$H12),대출현황!$D12,대출현황!$D12*(대출현황!$G12-((YEAR(B$4)-YEAR(대출현황!$F12))*12+MONTH(B$4)-MONTH(대출현황!$F12))+1)/(대출현황!$G12-IF(대출현황!$H12="",0,대출현황!$H12)))))))*대출현황!$E12/12),IF(((YEAR(B$4)-YEAR(대출현황!$F12))*12+MONTH(B$4)-MONTH(대출현황!$F12))&lt;=IF(대출현황!$H12="",0,대출현황!$H12),0,대출현황!$D12/(대출현황!$G12-IF(대출현황!$H12="",0,대출현황!$H12)))))),0)))</f>
        <v/>
      </c>
      <c r="C26" s="18">
        <f>IF(OR(대출현황!$C12="",대출현황!$D12="",대출현황!$E12="",대출현황!$F12="",대출현황!$G12=""),"",IF(OR(((YEAR(C$4)-YEAR(대출현황!$F12))*12+MONTH(C$4)-MONTH(대출현황!$F12))&lt;1,((YEAR(C$4)-YEAR(대출현황!$F12))*12+MONTH(C$4)-MONTH(대출현황!$F12))&gt;대출현황!$G12),0,ROUND(IF(대출현황!$C12="만기일시상환",IF(((YEAR(C$4)-YEAR(대출현황!$F12))*12+MONTH(C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C$4)-YEAR(대출현황!$F12))*12+MONTH(C$4)-MONTH(대출현황!$F12))-1))/대출현황!$G12,IF(대출현황!$C12="원리금균등상환",IF(대출현황!$E12=0,대출현황!$D12*(대출현황!$G12-(((YEAR(C$4)-YEAR(대출현황!$F12))*12+MONTH(C$4)-MONTH(대출현황!$F12))-1))/대출현황!$G12,대출현황!$D12*POWER(1+대출현황!$E12/12,((YEAR(C$4)-YEAR(대출현황!$F12))*12+MONTH(C$4)-MONTH(대출현황!$F12))-1)-(대출현황!$D12*(대출현황!$E12/12)/(1-POWER(1+대출현황!$E12/12,-대출현황!$G12)))*(POWER(1+대출현황!$E12/12,((YEAR(C$4)-YEAR(대출현황!$F12))*12+MONTH(C$4)-MONTH(대출현황!$F12))-1)-1)/(대출현황!$E12/12)),IF(((YEAR(C$4)-YEAR(대출현황!$F12))*12+MONTH(C$4)-MONTH(대출현황!$F12))&lt;=IF(대출현황!$H12="",0,대출현황!$H12),대출현황!$D12,대출현황!$D12*(대출현황!$G12-((YEAR(C$4)-YEAR(대출현황!$F12))*12+MONTH(C$4)-MONTH(대출현황!$F12))+1)/(대출현황!$G12-IF(대출현황!$H12="",0,대출현황!$H12)))))))*대출현황!$E12/12),IF(((YEAR(C$4)-YEAR(대출현황!$F12))*12+MONTH(C$4)-MONTH(대출현황!$F12))&lt;=IF(대출현황!$H12="",0,대출현황!$H12),0,대출현황!$D12/(대출현황!$G12-IF(대출현황!$H12="",0,대출현황!$H12)))))),0)))</f>
        <v/>
      </c>
      <c r="D26" s="18">
        <f>IF(OR(대출현황!$C12="",대출현황!$D12="",대출현황!$E12="",대출현황!$F12="",대출현황!$G12=""),"",IF(OR(((YEAR(D$4)-YEAR(대출현황!$F12))*12+MONTH(D$4)-MONTH(대출현황!$F12))&lt;1,((YEAR(D$4)-YEAR(대출현황!$F12))*12+MONTH(D$4)-MONTH(대출현황!$F12))&gt;대출현황!$G12),0,ROUND(IF(대출현황!$C12="만기일시상환",IF(((YEAR(D$4)-YEAR(대출현황!$F12))*12+MONTH(D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D$4)-YEAR(대출현황!$F12))*12+MONTH(D$4)-MONTH(대출현황!$F12))-1))/대출현황!$G12,IF(대출현황!$C12="원리금균등상환",IF(대출현황!$E12=0,대출현황!$D12*(대출현황!$G12-(((YEAR(D$4)-YEAR(대출현황!$F12))*12+MONTH(D$4)-MONTH(대출현황!$F12))-1))/대출현황!$G12,대출현황!$D12*POWER(1+대출현황!$E12/12,((YEAR(D$4)-YEAR(대출현황!$F12))*12+MONTH(D$4)-MONTH(대출현황!$F12))-1)-(대출현황!$D12*(대출현황!$E12/12)/(1-POWER(1+대출현황!$E12/12,-대출현황!$G12)))*(POWER(1+대출현황!$E12/12,((YEAR(D$4)-YEAR(대출현황!$F12))*12+MONTH(D$4)-MONTH(대출현황!$F12))-1)-1)/(대출현황!$E12/12)),IF(((YEAR(D$4)-YEAR(대출현황!$F12))*12+MONTH(D$4)-MONTH(대출현황!$F12))&lt;=IF(대출현황!$H12="",0,대출현황!$H12),대출현황!$D12,대출현황!$D12*(대출현황!$G12-((YEAR(D$4)-YEAR(대출현황!$F12))*12+MONTH(D$4)-MONTH(대출현황!$F12))+1)/(대출현황!$G12-IF(대출현황!$H12="",0,대출현황!$H12)))))))*대출현황!$E12/12),IF(((YEAR(D$4)-YEAR(대출현황!$F12))*12+MONTH(D$4)-MONTH(대출현황!$F12))&lt;=IF(대출현황!$H12="",0,대출현황!$H12),0,대출현황!$D12/(대출현황!$G12-IF(대출현황!$H12="",0,대출현황!$H12)))))),0)))</f>
        <v/>
      </c>
      <c r="E26" s="18">
        <f>IF(OR(대출현황!$C12="",대출현황!$D12="",대출현황!$E12="",대출현황!$F12="",대출현황!$G12=""),"",IF(OR(((YEAR(E$4)-YEAR(대출현황!$F12))*12+MONTH(E$4)-MONTH(대출현황!$F12))&lt;1,((YEAR(E$4)-YEAR(대출현황!$F12))*12+MONTH(E$4)-MONTH(대출현황!$F12))&gt;대출현황!$G12),0,ROUND(IF(대출현황!$C12="만기일시상환",IF(((YEAR(E$4)-YEAR(대출현황!$F12))*12+MONTH(E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E$4)-YEAR(대출현황!$F12))*12+MONTH(E$4)-MONTH(대출현황!$F12))-1))/대출현황!$G12,IF(대출현황!$C12="원리금균등상환",IF(대출현황!$E12=0,대출현황!$D12*(대출현황!$G12-(((YEAR(E$4)-YEAR(대출현황!$F12))*12+MONTH(E$4)-MONTH(대출현황!$F12))-1))/대출현황!$G12,대출현황!$D12*POWER(1+대출현황!$E12/12,((YEAR(E$4)-YEAR(대출현황!$F12))*12+MONTH(E$4)-MONTH(대출현황!$F12))-1)-(대출현황!$D12*(대출현황!$E12/12)/(1-POWER(1+대출현황!$E12/12,-대출현황!$G12)))*(POWER(1+대출현황!$E12/12,((YEAR(E$4)-YEAR(대출현황!$F12))*12+MONTH(E$4)-MONTH(대출현황!$F12))-1)-1)/(대출현황!$E12/12)),IF(((YEAR(E$4)-YEAR(대출현황!$F12))*12+MONTH(E$4)-MONTH(대출현황!$F12))&lt;=IF(대출현황!$H12="",0,대출현황!$H12),대출현황!$D12,대출현황!$D12*(대출현황!$G12-((YEAR(E$4)-YEAR(대출현황!$F12))*12+MONTH(E$4)-MONTH(대출현황!$F12))+1)/(대출현황!$G12-IF(대출현황!$H12="",0,대출현황!$H12)))))))*대출현황!$E12/12),IF(((YEAR(E$4)-YEAR(대출현황!$F12))*12+MONTH(E$4)-MONTH(대출현황!$F12))&lt;=IF(대출현황!$H12="",0,대출현황!$H12),0,대출현황!$D12/(대출현황!$G12-IF(대출현황!$H12="",0,대출현황!$H12)))))),0)))</f>
        <v/>
      </c>
      <c r="F26" s="18">
        <f>IF(OR(대출현황!$C12="",대출현황!$D12="",대출현황!$E12="",대출현황!$F12="",대출현황!$G12=""),"",IF(OR(((YEAR(F$4)-YEAR(대출현황!$F12))*12+MONTH(F$4)-MONTH(대출현황!$F12))&lt;1,((YEAR(F$4)-YEAR(대출현황!$F12))*12+MONTH(F$4)-MONTH(대출현황!$F12))&gt;대출현황!$G12),0,ROUND(IF(대출현황!$C12="만기일시상환",IF(((YEAR(F$4)-YEAR(대출현황!$F12))*12+MONTH(F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F$4)-YEAR(대출현황!$F12))*12+MONTH(F$4)-MONTH(대출현황!$F12))-1))/대출현황!$G12,IF(대출현황!$C12="원리금균등상환",IF(대출현황!$E12=0,대출현황!$D12*(대출현황!$G12-(((YEAR(F$4)-YEAR(대출현황!$F12))*12+MONTH(F$4)-MONTH(대출현황!$F12))-1))/대출현황!$G12,대출현황!$D12*POWER(1+대출현황!$E12/12,((YEAR(F$4)-YEAR(대출현황!$F12))*12+MONTH(F$4)-MONTH(대출현황!$F12))-1)-(대출현황!$D12*(대출현황!$E12/12)/(1-POWER(1+대출현황!$E12/12,-대출현황!$G12)))*(POWER(1+대출현황!$E12/12,((YEAR(F$4)-YEAR(대출현황!$F12))*12+MONTH(F$4)-MONTH(대출현황!$F12))-1)-1)/(대출현황!$E12/12)),IF(((YEAR(F$4)-YEAR(대출현황!$F12))*12+MONTH(F$4)-MONTH(대출현황!$F12))&lt;=IF(대출현황!$H12="",0,대출현황!$H12),대출현황!$D12,대출현황!$D12*(대출현황!$G12-((YEAR(F$4)-YEAR(대출현황!$F12))*12+MONTH(F$4)-MONTH(대출현황!$F12))+1)/(대출현황!$G12-IF(대출현황!$H12="",0,대출현황!$H12)))))))*대출현황!$E12/12),IF(((YEAR(F$4)-YEAR(대출현황!$F12))*12+MONTH(F$4)-MONTH(대출현황!$F12))&lt;=IF(대출현황!$H12="",0,대출현황!$H12),0,대출현황!$D12/(대출현황!$G12-IF(대출현황!$H12="",0,대출현황!$H12)))))),0)))</f>
        <v/>
      </c>
      <c r="G26" s="18">
        <f>IF(OR(대출현황!$C12="",대출현황!$D12="",대출현황!$E12="",대출현황!$F12="",대출현황!$G12=""),"",IF(OR(((YEAR(G$4)-YEAR(대출현황!$F12))*12+MONTH(G$4)-MONTH(대출현황!$F12))&lt;1,((YEAR(G$4)-YEAR(대출현황!$F12))*12+MONTH(G$4)-MONTH(대출현황!$F12))&gt;대출현황!$G12),0,ROUND(IF(대출현황!$C12="만기일시상환",IF(((YEAR(G$4)-YEAR(대출현황!$F12))*12+MONTH(G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G$4)-YEAR(대출현황!$F12))*12+MONTH(G$4)-MONTH(대출현황!$F12))-1))/대출현황!$G12,IF(대출현황!$C12="원리금균등상환",IF(대출현황!$E12=0,대출현황!$D12*(대출현황!$G12-(((YEAR(G$4)-YEAR(대출현황!$F12))*12+MONTH(G$4)-MONTH(대출현황!$F12))-1))/대출현황!$G12,대출현황!$D12*POWER(1+대출현황!$E12/12,((YEAR(G$4)-YEAR(대출현황!$F12))*12+MONTH(G$4)-MONTH(대출현황!$F12))-1)-(대출현황!$D12*(대출현황!$E12/12)/(1-POWER(1+대출현황!$E12/12,-대출현황!$G12)))*(POWER(1+대출현황!$E12/12,((YEAR(G$4)-YEAR(대출현황!$F12))*12+MONTH(G$4)-MONTH(대출현황!$F12))-1)-1)/(대출현황!$E12/12)),IF(((YEAR(G$4)-YEAR(대출현황!$F12))*12+MONTH(G$4)-MONTH(대출현황!$F12))&lt;=IF(대출현황!$H12="",0,대출현황!$H12),대출현황!$D12,대출현황!$D12*(대출현황!$G12-((YEAR(G$4)-YEAR(대출현황!$F12))*12+MONTH(G$4)-MONTH(대출현황!$F12))+1)/(대출현황!$G12-IF(대출현황!$H12="",0,대출현황!$H12)))))))*대출현황!$E12/12),IF(((YEAR(G$4)-YEAR(대출현황!$F12))*12+MONTH(G$4)-MONTH(대출현황!$F12))&lt;=IF(대출현황!$H12="",0,대출현황!$H12),0,대출현황!$D12/(대출현황!$G12-IF(대출현황!$H12="",0,대출현황!$H12)))))),0)))</f>
        <v/>
      </c>
      <c r="H26" s="18">
        <f>IF(OR(대출현황!$C12="",대출현황!$D12="",대출현황!$E12="",대출현황!$F12="",대출현황!$G12=""),"",IF(OR(((YEAR(H$4)-YEAR(대출현황!$F12))*12+MONTH(H$4)-MONTH(대출현황!$F12))&lt;1,((YEAR(H$4)-YEAR(대출현황!$F12))*12+MONTH(H$4)-MONTH(대출현황!$F12))&gt;대출현황!$G12),0,ROUND(IF(대출현황!$C12="만기일시상환",IF(((YEAR(H$4)-YEAR(대출현황!$F12))*12+MONTH(H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H$4)-YEAR(대출현황!$F12))*12+MONTH(H$4)-MONTH(대출현황!$F12))-1))/대출현황!$G12,IF(대출현황!$C12="원리금균등상환",IF(대출현황!$E12=0,대출현황!$D12*(대출현황!$G12-(((YEAR(H$4)-YEAR(대출현황!$F12))*12+MONTH(H$4)-MONTH(대출현황!$F12))-1))/대출현황!$G12,대출현황!$D12*POWER(1+대출현황!$E12/12,((YEAR(H$4)-YEAR(대출현황!$F12))*12+MONTH(H$4)-MONTH(대출현황!$F12))-1)-(대출현황!$D12*(대출현황!$E12/12)/(1-POWER(1+대출현황!$E12/12,-대출현황!$G12)))*(POWER(1+대출현황!$E12/12,((YEAR(H$4)-YEAR(대출현황!$F12))*12+MONTH(H$4)-MONTH(대출현황!$F12))-1)-1)/(대출현황!$E12/12)),IF(((YEAR(H$4)-YEAR(대출현황!$F12))*12+MONTH(H$4)-MONTH(대출현황!$F12))&lt;=IF(대출현황!$H12="",0,대출현황!$H12),대출현황!$D12,대출현황!$D12*(대출현황!$G12-((YEAR(H$4)-YEAR(대출현황!$F12))*12+MONTH(H$4)-MONTH(대출현황!$F12))+1)/(대출현황!$G12-IF(대출현황!$H12="",0,대출현황!$H12)))))))*대출현황!$E12/12),IF(((YEAR(H$4)-YEAR(대출현황!$F12))*12+MONTH(H$4)-MONTH(대출현황!$F12))&lt;=IF(대출현황!$H12="",0,대출현황!$H12),0,대출현황!$D12/(대출현황!$G12-IF(대출현황!$H12="",0,대출현황!$H12)))))),0)))</f>
        <v/>
      </c>
      <c r="I26" s="18">
        <f>IF(OR(대출현황!$C12="",대출현황!$D12="",대출현황!$E12="",대출현황!$F12="",대출현황!$G12=""),"",IF(OR(((YEAR(I$4)-YEAR(대출현황!$F12))*12+MONTH(I$4)-MONTH(대출현황!$F12))&lt;1,((YEAR(I$4)-YEAR(대출현황!$F12))*12+MONTH(I$4)-MONTH(대출현황!$F12))&gt;대출현황!$G12),0,ROUND(IF(대출현황!$C12="만기일시상환",IF(((YEAR(I$4)-YEAR(대출현황!$F12))*12+MONTH(I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I$4)-YEAR(대출현황!$F12))*12+MONTH(I$4)-MONTH(대출현황!$F12))-1))/대출현황!$G12,IF(대출현황!$C12="원리금균등상환",IF(대출현황!$E12=0,대출현황!$D12*(대출현황!$G12-(((YEAR(I$4)-YEAR(대출현황!$F12))*12+MONTH(I$4)-MONTH(대출현황!$F12))-1))/대출현황!$G12,대출현황!$D12*POWER(1+대출현황!$E12/12,((YEAR(I$4)-YEAR(대출현황!$F12))*12+MONTH(I$4)-MONTH(대출현황!$F12))-1)-(대출현황!$D12*(대출현황!$E12/12)/(1-POWER(1+대출현황!$E12/12,-대출현황!$G12)))*(POWER(1+대출현황!$E12/12,((YEAR(I$4)-YEAR(대출현황!$F12))*12+MONTH(I$4)-MONTH(대출현황!$F12))-1)-1)/(대출현황!$E12/12)),IF(((YEAR(I$4)-YEAR(대출현황!$F12))*12+MONTH(I$4)-MONTH(대출현황!$F12))&lt;=IF(대출현황!$H12="",0,대출현황!$H12),대출현황!$D12,대출현황!$D12*(대출현황!$G12-((YEAR(I$4)-YEAR(대출현황!$F12))*12+MONTH(I$4)-MONTH(대출현황!$F12))+1)/(대출현황!$G12-IF(대출현황!$H12="",0,대출현황!$H12)))))))*대출현황!$E12/12),IF(((YEAR(I$4)-YEAR(대출현황!$F12))*12+MONTH(I$4)-MONTH(대출현황!$F12))&lt;=IF(대출현황!$H12="",0,대출현황!$H12),0,대출현황!$D12/(대출현황!$G12-IF(대출현황!$H12="",0,대출현황!$H12)))))),0)))</f>
        <v/>
      </c>
      <c r="J26" s="18">
        <f>IF(OR(대출현황!$C12="",대출현황!$D12="",대출현황!$E12="",대출현황!$F12="",대출현황!$G12=""),"",IF(OR(((YEAR(J$4)-YEAR(대출현황!$F12))*12+MONTH(J$4)-MONTH(대출현황!$F12))&lt;1,((YEAR(J$4)-YEAR(대출현황!$F12))*12+MONTH(J$4)-MONTH(대출현황!$F12))&gt;대출현황!$G12),0,ROUND(IF(대출현황!$C12="만기일시상환",IF(((YEAR(J$4)-YEAR(대출현황!$F12))*12+MONTH(J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J$4)-YEAR(대출현황!$F12))*12+MONTH(J$4)-MONTH(대출현황!$F12))-1))/대출현황!$G12,IF(대출현황!$C12="원리금균등상환",IF(대출현황!$E12=0,대출현황!$D12*(대출현황!$G12-(((YEAR(J$4)-YEAR(대출현황!$F12))*12+MONTH(J$4)-MONTH(대출현황!$F12))-1))/대출현황!$G12,대출현황!$D12*POWER(1+대출현황!$E12/12,((YEAR(J$4)-YEAR(대출현황!$F12))*12+MONTH(J$4)-MONTH(대출현황!$F12))-1)-(대출현황!$D12*(대출현황!$E12/12)/(1-POWER(1+대출현황!$E12/12,-대출현황!$G12)))*(POWER(1+대출현황!$E12/12,((YEAR(J$4)-YEAR(대출현황!$F12))*12+MONTH(J$4)-MONTH(대출현황!$F12))-1)-1)/(대출현황!$E12/12)),IF(((YEAR(J$4)-YEAR(대출현황!$F12))*12+MONTH(J$4)-MONTH(대출현황!$F12))&lt;=IF(대출현황!$H12="",0,대출현황!$H12),대출현황!$D12,대출현황!$D12*(대출현황!$G12-((YEAR(J$4)-YEAR(대출현황!$F12))*12+MONTH(J$4)-MONTH(대출현황!$F12))+1)/(대출현황!$G12-IF(대출현황!$H12="",0,대출현황!$H12)))))))*대출현황!$E12/12),IF(((YEAR(J$4)-YEAR(대출현황!$F12))*12+MONTH(J$4)-MONTH(대출현황!$F12))&lt;=IF(대출현황!$H12="",0,대출현황!$H12),0,대출현황!$D12/(대출현황!$G12-IF(대출현황!$H12="",0,대출현황!$H12)))))),0)))</f>
        <v/>
      </c>
      <c r="K26" s="18">
        <f>IF(OR(대출현황!$C12="",대출현황!$D12="",대출현황!$E12="",대출현황!$F12="",대출현황!$G12=""),"",IF(OR(((YEAR(K$4)-YEAR(대출현황!$F12))*12+MONTH(K$4)-MONTH(대출현황!$F12))&lt;1,((YEAR(K$4)-YEAR(대출현황!$F12))*12+MONTH(K$4)-MONTH(대출현황!$F12))&gt;대출현황!$G12),0,ROUND(IF(대출현황!$C12="만기일시상환",IF(((YEAR(K$4)-YEAR(대출현황!$F12))*12+MONTH(K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K$4)-YEAR(대출현황!$F12))*12+MONTH(K$4)-MONTH(대출현황!$F12))-1))/대출현황!$G12,IF(대출현황!$C12="원리금균등상환",IF(대출현황!$E12=0,대출현황!$D12*(대출현황!$G12-(((YEAR(K$4)-YEAR(대출현황!$F12))*12+MONTH(K$4)-MONTH(대출현황!$F12))-1))/대출현황!$G12,대출현황!$D12*POWER(1+대출현황!$E12/12,((YEAR(K$4)-YEAR(대출현황!$F12))*12+MONTH(K$4)-MONTH(대출현황!$F12))-1)-(대출현황!$D12*(대출현황!$E12/12)/(1-POWER(1+대출현황!$E12/12,-대출현황!$G12)))*(POWER(1+대출현황!$E12/12,((YEAR(K$4)-YEAR(대출현황!$F12))*12+MONTH(K$4)-MONTH(대출현황!$F12))-1)-1)/(대출현황!$E12/12)),IF(((YEAR(K$4)-YEAR(대출현황!$F12))*12+MONTH(K$4)-MONTH(대출현황!$F12))&lt;=IF(대출현황!$H12="",0,대출현황!$H12),대출현황!$D12,대출현황!$D12*(대출현황!$G12-((YEAR(K$4)-YEAR(대출현황!$F12))*12+MONTH(K$4)-MONTH(대출현황!$F12))+1)/(대출현황!$G12-IF(대출현황!$H12="",0,대출현황!$H12)))))))*대출현황!$E12/12),IF(((YEAR(K$4)-YEAR(대출현황!$F12))*12+MONTH(K$4)-MONTH(대출현황!$F12))&lt;=IF(대출현황!$H12="",0,대출현황!$H12),0,대출현황!$D12/(대출현황!$G12-IF(대출현황!$H12="",0,대출현황!$H12)))))),0)))</f>
        <v/>
      </c>
      <c r="L26" s="18">
        <f>IF(OR(대출현황!$C12="",대출현황!$D12="",대출현황!$E12="",대출현황!$F12="",대출현황!$G12=""),"",IF(OR(((YEAR(L$4)-YEAR(대출현황!$F12))*12+MONTH(L$4)-MONTH(대출현황!$F12))&lt;1,((YEAR(L$4)-YEAR(대출현황!$F12))*12+MONTH(L$4)-MONTH(대출현황!$F12))&gt;대출현황!$G12),0,ROUND(IF(대출현황!$C12="만기일시상환",IF(((YEAR(L$4)-YEAR(대출현황!$F12))*12+MONTH(L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L$4)-YEAR(대출현황!$F12))*12+MONTH(L$4)-MONTH(대출현황!$F12))-1))/대출현황!$G12,IF(대출현황!$C12="원리금균등상환",IF(대출현황!$E12=0,대출현황!$D12*(대출현황!$G12-(((YEAR(L$4)-YEAR(대출현황!$F12))*12+MONTH(L$4)-MONTH(대출현황!$F12))-1))/대출현황!$G12,대출현황!$D12*POWER(1+대출현황!$E12/12,((YEAR(L$4)-YEAR(대출현황!$F12))*12+MONTH(L$4)-MONTH(대출현황!$F12))-1)-(대출현황!$D12*(대출현황!$E12/12)/(1-POWER(1+대출현황!$E12/12,-대출현황!$G12)))*(POWER(1+대출현황!$E12/12,((YEAR(L$4)-YEAR(대출현황!$F12))*12+MONTH(L$4)-MONTH(대출현황!$F12))-1)-1)/(대출현황!$E12/12)),IF(((YEAR(L$4)-YEAR(대출현황!$F12))*12+MONTH(L$4)-MONTH(대출현황!$F12))&lt;=IF(대출현황!$H12="",0,대출현황!$H12),대출현황!$D12,대출현황!$D12*(대출현황!$G12-((YEAR(L$4)-YEAR(대출현황!$F12))*12+MONTH(L$4)-MONTH(대출현황!$F12))+1)/(대출현황!$G12-IF(대출현황!$H12="",0,대출현황!$H12)))))))*대출현황!$E12/12),IF(((YEAR(L$4)-YEAR(대출현황!$F12))*12+MONTH(L$4)-MONTH(대출현황!$F12))&lt;=IF(대출현황!$H12="",0,대출현황!$H12),0,대출현황!$D12/(대출현황!$G12-IF(대출현황!$H12="",0,대출현황!$H12)))))),0)))</f>
        <v/>
      </c>
      <c r="M26" s="18">
        <f>IF(OR(대출현황!$C12="",대출현황!$D12="",대출현황!$E12="",대출현황!$F12="",대출현황!$G12=""),"",IF(OR(((YEAR(M$4)-YEAR(대출현황!$F12))*12+MONTH(M$4)-MONTH(대출현황!$F12))&lt;1,((YEAR(M$4)-YEAR(대출현황!$F12))*12+MONTH(M$4)-MONTH(대출현황!$F12))&gt;대출현황!$G12),0,ROUND(IF(대출현황!$C12="만기일시상환",IF(((YEAR(M$4)-YEAR(대출현황!$F12))*12+MONTH(M$4)-MONTH(대출현황!$F12))=대출현황!$G12,대출현황!$D12,0),IF(대출현황!$C12="원금균등상환",대출현황!$D12/대출현황!$G12,IF(대출현황!$C12="원리금균등상환",IF(대출현황!$E12=0,대출현황!$D12/대출현황!$G12,(대출현황!$D12*(대출현황!$E12/12)/(1-POWER(1+대출현황!$E12/12,-대출현황!$G12)))-(IF(대출현황!$C12="만기일시상환",대출현황!$D12,IF(대출현황!$C12="원금균등상환",대출현황!$D12*(대출현황!$G12-(((YEAR(M$4)-YEAR(대출현황!$F12))*12+MONTH(M$4)-MONTH(대출현황!$F12))-1))/대출현황!$G12,IF(대출현황!$C12="원리금균등상환",IF(대출현황!$E12=0,대출현황!$D12*(대출현황!$G12-(((YEAR(M$4)-YEAR(대출현황!$F12))*12+MONTH(M$4)-MONTH(대출현황!$F12))-1))/대출현황!$G12,대출현황!$D12*POWER(1+대출현황!$E12/12,((YEAR(M$4)-YEAR(대출현황!$F12))*12+MONTH(M$4)-MONTH(대출현황!$F12))-1)-(대출현황!$D12*(대출현황!$E12/12)/(1-POWER(1+대출현황!$E12/12,-대출현황!$G12)))*(POWER(1+대출현황!$E12/12,((YEAR(M$4)-YEAR(대출현황!$F12))*12+MONTH(M$4)-MONTH(대출현황!$F12))-1)-1)/(대출현황!$E12/12)),IF(((YEAR(M$4)-YEAR(대출현황!$F12))*12+MONTH(M$4)-MONTH(대출현황!$F12))&lt;=IF(대출현황!$H12="",0,대출현황!$H12),대출현황!$D12,대출현황!$D12*(대출현황!$G12-((YEAR(M$4)-YEAR(대출현황!$F12))*12+MONTH(M$4)-MONTH(대출현황!$F12))+1)/(대출현황!$G12-IF(대출현황!$H12="",0,대출현황!$H12)))))))*대출현황!$E12/12),IF(((YEAR(M$4)-YEAR(대출현황!$F12))*12+MONTH(M$4)-MONTH(대출현황!$F12))&lt;=IF(대출현황!$H12="",0,대출현황!$H12),0,대출현황!$D12/(대출현황!$G12-IF(대출현황!$H12="",0,대출현황!$H12)))))),0)))</f>
        <v/>
      </c>
    </row>
    <row r="27">
      <c r="A27" s="23">
        <f>A12</f>
        <v/>
      </c>
      <c r="B27" s="18">
        <f>IF(OR(대출현황!$C13="",대출현황!$D13="",대출현황!$E13="",대출현황!$F13="",대출현황!$G13=""),"",IF(OR(((YEAR(B$4)-YEAR(대출현황!$F13))*12+MONTH(B$4)-MONTH(대출현황!$F13))&lt;1,((YEAR(B$4)-YEAR(대출현황!$F13))*12+MONTH(B$4)-MONTH(대출현황!$F13))&gt;대출현황!$G13),0,ROUND(IF(대출현황!$C13="만기일시상환",IF(((YEAR(B$4)-YEAR(대출현황!$F13))*12+MONTH(B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B$4)-YEAR(대출현황!$F13))*12+MONTH(B$4)-MONTH(대출현황!$F13))-1))/대출현황!$G13,IF(대출현황!$C13="원리금균등상환",IF(대출현황!$E13=0,대출현황!$D13*(대출현황!$G13-(((YEAR(B$4)-YEAR(대출현황!$F13))*12+MONTH(B$4)-MONTH(대출현황!$F13))-1))/대출현황!$G13,대출현황!$D13*POWER(1+대출현황!$E13/12,((YEAR(B$4)-YEAR(대출현황!$F13))*12+MONTH(B$4)-MONTH(대출현황!$F13))-1)-(대출현황!$D13*(대출현황!$E13/12)/(1-POWER(1+대출현황!$E13/12,-대출현황!$G13)))*(POWER(1+대출현황!$E13/12,((YEAR(B$4)-YEAR(대출현황!$F13))*12+MONTH(B$4)-MONTH(대출현황!$F13))-1)-1)/(대출현황!$E13/12)),IF(((YEAR(B$4)-YEAR(대출현황!$F13))*12+MONTH(B$4)-MONTH(대출현황!$F13))&lt;=IF(대출현황!$H13="",0,대출현황!$H13),대출현황!$D13,대출현황!$D13*(대출현황!$G13-((YEAR(B$4)-YEAR(대출현황!$F13))*12+MONTH(B$4)-MONTH(대출현황!$F13))+1)/(대출현황!$G13-IF(대출현황!$H13="",0,대출현황!$H13)))))))*대출현황!$E13/12),IF(((YEAR(B$4)-YEAR(대출현황!$F13))*12+MONTH(B$4)-MONTH(대출현황!$F13))&lt;=IF(대출현황!$H13="",0,대출현황!$H13),0,대출현황!$D13/(대출현황!$G13-IF(대출현황!$H13="",0,대출현황!$H13)))))),0)))</f>
        <v/>
      </c>
      <c r="C27" s="18">
        <f>IF(OR(대출현황!$C13="",대출현황!$D13="",대출현황!$E13="",대출현황!$F13="",대출현황!$G13=""),"",IF(OR(((YEAR(C$4)-YEAR(대출현황!$F13))*12+MONTH(C$4)-MONTH(대출현황!$F13))&lt;1,((YEAR(C$4)-YEAR(대출현황!$F13))*12+MONTH(C$4)-MONTH(대출현황!$F13))&gt;대출현황!$G13),0,ROUND(IF(대출현황!$C13="만기일시상환",IF(((YEAR(C$4)-YEAR(대출현황!$F13))*12+MONTH(C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C$4)-YEAR(대출현황!$F13))*12+MONTH(C$4)-MONTH(대출현황!$F13))-1))/대출현황!$G13,IF(대출현황!$C13="원리금균등상환",IF(대출현황!$E13=0,대출현황!$D13*(대출현황!$G13-(((YEAR(C$4)-YEAR(대출현황!$F13))*12+MONTH(C$4)-MONTH(대출현황!$F13))-1))/대출현황!$G13,대출현황!$D13*POWER(1+대출현황!$E13/12,((YEAR(C$4)-YEAR(대출현황!$F13))*12+MONTH(C$4)-MONTH(대출현황!$F13))-1)-(대출현황!$D13*(대출현황!$E13/12)/(1-POWER(1+대출현황!$E13/12,-대출현황!$G13)))*(POWER(1+대출현황!$E13/12,((YEAR(C$4)-YEAR(대출현황!$F13))*12+MONTH(C$4)-MONTH(대출현황!$F13))-1)-1)/(대출현황!$E13/12)),IF(((YEAR(C$4)-YEAR(대출현황!$F13))*12+MONTH(C$4)-MONTH(대출현황!$F13))&lt;=IF(대출현황!$H13="",0,대출현황!$H13),대출현황!$D13,대출현황!$D13*(대출현황!$G13-((YEAR(C$4)-YEAR(대출현황!$F13))*12+MONTH(C$4)-MONTH(대출현황!$F13))+1)/(대출현황!$G13-IF(대출현황!$H13="",0,대출현황!$H13)))))))*대출현황!$E13/12),IF(((YEAR(C$4)-YEAR(대출현황!$F13))*12+MONTH(C$4)-MONTH(대출현황!$F13))&lt;=IF(대출현황!$H13="",0,대출현황!$H13),0,대출현황!$D13/(대출현황!$G13-IF(대출현황!$H13="",0,대출현황!$H13)))))),0)))</f>
        <v/>
      </c>
      <c r="D27" s="18">
        <f>IF(OR(대출현황!$C13="",대출현황!$D13="",대출현황!$E13="",대출현황!$F13="",대출현황!$G13=""),"",IF(OR(((YEAR(D$4)-YEAR(대출현황!$F13))*12+MONTH(D$4)-MONTH(대출현황!$F13))&lt;1,((YEAR(D$4)-YEAR(대출현황!$F13))*12+MONTH(D$4)-MONTH(대출현황!$F13))&gt;대출현황!$G13),0,ROUND(IF(대출현황!$C13="만기일시상환",IF(((YEAR(D$4)-YEAR(대출현황!$F13))*12+MONTH(D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D$4)-YEAR(대출현황!$F13))*12+MONTH(D$4)-MONTH(대출현황!$F13))-1))/대출현황!$G13,IF(대출현황!$C13="원리금균등상환",IF(대출현황!$E13=0,대출현황!$D13*(대출현황!$G13-(((YEAR(D$4)-YEAR(대출현황!$F13))*12+MONTH(D$4)-MONTH(대출현황!$F13))-1))/대출현황!$G13,대출현황!$D13*POWER(1+대출현황!$E13/12,((YEAR(D$4)-YEAR(대출현황!$F13))*12+MONTH(D$4)-MONTH(대출현황!$F13))-1)-(대출현황!$D13*(대출현황!$E13/12)/(1-POWER(1+대출현황!$E13/12,-대출현황!$G13)))*(POWER(1+대출현황!$E13/12,((YEAR(D$4)-YEAR(대출현황!$F13))*12+MONTH(D$4)-MONTH(대출현황!$F13))-1)-1)/(대출현황!$E13/12)),IF(((YEAR(D$4)-YEAR(대출현황!$F13))*12+MONTH(D$4)-MONTH(대출현황!$F13))&lt;=IF(대출현황!$H13="",0,대출현황!$H13),대출현황!$D13,대출현황!$D13*(대출현황!$G13-((YEAR(D$4)-YEAR(대출현황!$F13))*12+MONTH(D$4)-MONTH(대출현황!$F13))+1)/(대출현황!$G13-IF(대출현황!$H13="",0,대출현황!$H13)))))))*대출현황!$E13/12),IF(((YEAR(D$4)-YEAR(대출현황!$F13))*12+MONTH(D$4)-MONTH(대출현황!$F13))&lt;=IF(대출현황!$H13="",0,대출현황!$H13),0,대출현황!$D13/(대출현황!$G13-IF(대출현황!$H13="",0,대출현황!$H13)))))),0)))</f>
        <v/>
      </c>
      <c r="E27" s="18">
        <f>IF(OR(대출현황!$C13="",대출현황!$D13="",대출현황!$E13="",대출현황!$F13="",대출현황!$G13=""),"",IF(OR(((YEAR(E$4)-YEAR(대출현황!$F13))*12+MONTH(E$4)-MONTH(대출현황!$F13))&lt;1,((YEAR(E$4)-YEAR(대출현황!$F13))*12+MONTH(E$4)-MONTH(대출현황!$F13))&gt;대출현황!$G13),0,ROUND(IF(대출현황!$C13="만기일시상환",IF(((YEAR(E$4)-YEAR(대출현황!$F13))*12+MONTH(E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E$4)-YEAR(대출현황!$F13))*12+MONTH(E$4)-MONTH(대출현황!$F13))-1))/대출현황!$G13,IF(대출현황!$C13="원리금균등상환",IF(대출현황!$E13=0,대출현황!$D13*(대출현황!$G13-(((YEAR(E$4)-YEAR(대출현황!$F13))*12+MONTH(E$4)-MONTH(대출현황!$F13))-1))/대출현황!$G13,대출현황!$D13*POWER(1+대출현황!$E13/12,((YEAR(E$4)-YEAR(대출현황!$F13))*12+MONTH(E$4)-MONTH(대출현황!$F13))-1)-(대출현황!$D13*(대출현황!$E13/12)/(1-POWER(1+대출현황!$E13/12,-대출현황!$G13)))*(POWER(1+대출현황!$E13/12,((YEAR(E$4)-YEAR(대출현황!$F13))*12+MONTH(E$4)-MONTH(대출현황!$F13))-1)-1)/(대출현황!$E13/12)),IF(((YEAR(E$4)-YEAR(대출현황!$F13))*12+MONTH(E$4)-MONTH(대출현황!$F13))&lt;=IF(대출현황!$H13="",0,대출현황!$H13),대출현황!$D13,대출현황!$D13*(대출현황!$G13-((YEAR(E$4)-YEAR(대출현황!$F13))*12+MONTH(E$4)-MONTH(대출현황!$F13))+1)/(대출현황!$G13-IF(대출현황!$H13="",0,대출현황!$H13)))))))*대출현황!$E13/12),IF(((YEAR(E$4)-YEAR(대출현황!$F13))*12+MONTH(E$4)-MONTH(대출현황!$F13))&lt;=IF(대출현황!$H13="",0,대출현황!$H13),0,대출현황!$D13/(대출현황!$G13-IF(대출현황!$H13="",0,대출현황!$H13)))))),0)))</f>
        <v/>
      </c>
      <c r="F27" s="18">
        <f>IF(OR(대출현황!$C13="",대출현황!$D13="",대출현황!$E13="",대출현황!$F13="",대출현황!$G13=""),"",IF(OR(((YEAR(F$4)-YEAR(대출현황!$F13))*12+MONTH(F$4)-MONTH(대출현황!$F13))&lt;1,((YEAR(F$4)-YEAR(대출현황!$F13))*12+MONTH(F$4)-MONTH(대출현황!$F13))&gt;대출현황!$G13),0,ROUND(IF(대출현황!$C13="만기일시상환",IF(((YEAR(F$4)-YEAR(대출현황!$F13))*12+MONTH(F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F$4)-YEAR(대출현황!$F13))*12+MONTH(F$4)-MONTH(대출현황!$F13))-1))/대출현황!$G13,IF(대출현황!$C13="원리금균등상환",IF(대출현황!$E13=0,대출현황!$D13*(대출현황!$G13-(((YEAR(F$4)-YEAR(대출현황!$F13))*12+MONTH(F$4)-MONTH(대출현황!$F13))-1))/대출현황!$G13,대출현황!$D13*POWER(1+대출현황!$E13/12,((YEAR(F$4)-YEAR(대출현황!$F13))*12+MONTH(F$4)-MONTH(대출현황!$F13))-1)-(대출현황!$D13*(대출현황!$E13/12)/(1-POWER(1+대출현황!$E13/12,-대출현황!$G13)))*(POWER(1+대출현황!$E13/12,((YEAR(F$4)-YEAR(대출현황!$F13))*12+MONTH(F$4)-MONTH(대출현황!$F13))-1)-1)/(대출현황!$E13/12)),IF(((YEAR(F$4)-YEAR(대출현황!$F13))*12+MONTH(F$4)-MONTH(대출현황!$F13))&lt;=IF(대출현황!$H13="",0,대출현황!$H13),대출현황!$D13,대출현황!$D13*(대출현황!$G13-((YEAR(F$4)-YEAR(대출현황!$F13))*12+MONTH(F$4)-MONTH(대출현황!$F13))+1)/(대출현황!$G13-IF(대출현황!$H13="",0,대출현황!$H13)))))))*대출현황!$E13/12),IF(((YEAR(F$4)-YEAR(대출현황!$F13))*12+MONTH(F$4)-MONTH(대출현황!$F13))&lt;=IF(대출현황!$H13="",0,대출현황!$H13),0,대출현황!$D13/(대출현황!$G13-IF(대출현황!$H13="",0,대출현황!$H13)))))),0)))</f>
        <v/>
      </c>
      <c r="G27" s="18">
        <f>IF(OR(대출현황!$C13="",대출현황!$D13="",대출현황!$E13="",대출현황!$F13="",대출현황!$G13=""),"",IF(OR(((YEAR(G$4)-YEAR(대출현황!$F13))*12+MONTH(G$4)-MONTH(대출현황!$F13))&lt;1,((YEAR(G$4)-YEAR(대출현황!$F13))*12+MONTH(G$4)-MONTH(대출현황!$F13))&gt;대출현황!$G13),0,ROUND(IF(대출현황!$C13="만기일시상환",IF(((YEAR(G$4)-YEAR(대출현황!$F13))*12+MONTH(G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G$4)-YEAR(대출현황!$F13))*12+MONTH(G$4)-MONTH(대출현황!$F13))-1))/대출현황!$G13,IF(대출현황!$C13="원리금균등상환",IF(대출현황!$E13=0,대출현황!$D13*(대출현황!$G13-(((YEAR(G$4)-YEAR(대출현황!$F13))*12+MONTH(G$4)-MONTH(대출현황!$F13))-1))/대출현황!$G13,대출현황!$D13*POWER(1+대출현황!$E13/12,((YEAR(G$4)-YEAR(대출현황!$F13))*12+MONTH(G$4)-MONTH(대출현황!$F13))-1)-(대출현황!$D13*(대출현황!$E13/12)/(1-POWER(1+대출현황!$E13/12,-대출현황!$G13)))*(POWER(1+대출현황!$E13/12,((YEAR(G$4)-YEAR(대출현황!$F13))*12+MONTH(G$4)-MONTH(대출현황!$F13))-1)-1)/(대출현황!$E13/12)),IF(((YEAR(G$4)-YEAR(대출현황!$F13))*12+MONTH(G$4)-MONTH(대출현황!$F13))&lt;=IF(대출현황!$H13="",0,대출현황!$H13),대출현황!$D13,대출현황!$D13*(대출현황!$G13-((YEAR(G$4)-YEAR(대출현황!$F13))*12+MONTH(G$4)-MONTH(대출현황!$F13))+1)/(대출현황!$G13-IF(대출현황!$H13="",0,대출현황!$H13)))))))*대출현황!$E13/12),IF(((YEAR(G$4)-YEAR(대출현황!$F13))*12+MONTH(G$4)-MONTH(대출현황!$F13))&lt;=IF(대출현황!$H13="",0,대출현황!$H13),0,대출현황!$D13/(대출현황!$G13-IF(대출현황!$H13="",0,대출현황!$H13)))))),0)))</f>
        <v/>
      </c>
      <c r="H27" s="18">
        <f>IF(OR(대출현황!$C13="",대출현황!$D13="",대출현황!$E13="",대출현황!$F13="",대출현황!$G13=""),"",IF(OR(((YEAR(H$4)-YEAR(대출현황!$F13))*12+MONTH(H$4)-MONTH(대출현황!$F13))&lt;1,((YEAR(H$4)-YEAR(대출현황!$F13))*12+MONTH(H$4)-MONTH(대출현황!$F13))&gt;대출현황!$G13),0,ROUND(IF(대출현황!$C13="만기일시상환",IF(((YEAR(H$4)-YEAR(대출현황!$F13))*12+MONTH(H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H$4)-YEAR(대출현황!$F13))*12+MONTH(H$4)-MONTH(대출현황!$F13))-1))/대출현황!$G13,IF(대출현황!$C13="원리금균등상환",IF(대출현황!$E13=0,대출현황!$D13*(대출현황!$G13-(((YEAR(H$4)-YEAR(대출현황!$F13))*12+MONTH(H$4)-MONTH(대출현황!$F13))-1))/대출현황!$G13,대출현황!$D13*POWER(1+대출현황!$E13/12,((YEAR(H$4)-YEAR(대출현황!$F13))*12+MONTH(H$4)-MONTH(대출현황!$F13))-1)-(대출현황!$D13*(대출현황!$E13/12)/(1-POWER(1+대출현황!$E13/12,-대출현황!$G13)))*(POWER(1+대출현황!$E13/12,((YEAR(H$4)-YEAR(대출현황!$F13))*12+MONTH(H$4)-MONTH(대출현황!$F13))-1)-1)/(대출현황!$E13/12)),IF(((YEAR(H$4)-YEAR(대출현황!$F13))*12+MONTH(H$4)-MONTH(대출현황!$F13))&lt;=IF(대출현황!$H13="",0,대출현황!$H13),대출현황!$D13,대출현황!$D13*(대출현황!$G13-((YEAR(H$4)-YEAR(대출현황!$F13))*12+MONTH(H$4)-MONTH(대출현황!$F13))+1)/(대출현황!$G13-IF(대출현황!$H13="",0,대출현황!$H13)))))))*대출현황!$E13/12),IF(((YEAR(H$4)-YEAR(대출현황!$F13))*12+MONTH(H$4)-MONTH(대출현황!$F13))&lt;=IF(대출현황!$H13="",0,대출현황!$H13),0,대출현황!$D13/(대출현황!$G13-IF(대출현황!$H13="",0,대출현황!$H13)))))),0)))</f>
        <v/>
      </c>
      <c r="I27" s="18">
        <f>IF(OR(대출현황!$C13="",대출현황!$D13="",대출현황!$E13="",대출현황!$F13="",대출현황!$G13=""),"",IF(OR(((YEAR(I$4)-YEAR(대출현황!$F13))*12+MONTH(I$4)-MONTH(대출현황!$F13))&lt;1,((YEAR(I$4)-YEAR(대출현황!$F13))*12+MONTH(I$4)-MONTH(대출현황!$F13))&gt;대출현황!$G13),0,ROUND(IF(대출현황!$C13="만기일시상환",IF(((YEAR(I$4)-YEAR(대출현황!$F13))*12+MONTH(I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I$4)-YEAR(대출현황!$F13))*12+MONTH(I$4)-MONTH(대출현황!$F13))-1))/대출현황!$G13,IF(대출현황!$C13="원리금균등상환",IF(대출현황!$E13=0,대출현황!$D13*(대출현황!$G13-(((YEAR(I$4)-YEAR(대출현황!$F13))*12+MONTH(I$4)-MONTH(대출현황!$F13))-1))/대출현황!$G13,대출현황!$D13*POWER(1+대출현황!$E13/12,((YEAR(I$4)-YEAR(대출현황!$F13))*12+MONTH(I$4)-MONTH(대출현황!$F13))-1)-(대출현황!$D13*(대출현황!$E13/12)/(1-POWER(1+대출현황!$E13/12,-대출현황!$G13)))*(POWER(1+대출현황!$E13/12,((YEAR(I$4)-YEAR(대출현황!$F13))*12+MONTH(I$4)-MONTH(대출현황!$F13))-1)-1)/(대출현황!$E13/12)),IF(((YEAR(I$4)-YEAR(대출현황!$F13))*12+MONTH(I$4)-MONTH(대출현황!$F13))&lt;=IF(대출현황!$H13="",0,대출현황!$H13),대출현황!$D13,대출현황!$D13*(대출현황!$G13-((YEAR(I$4)-YEAR(대출현황!$F13))*12+MONTH(I$4)-MONTH(대출현황!$F13))+1)/(대출현황!$G13-IF(대출현황!$H13="",0,대출현황!$H13)))))))*대출현황!$E13/12),IF(((YEAR(I$4)-YEAR(대출현황!$F13))*12+MONTH(I$4)-MONTH(대출현황!$F13))&lt;=IF(대출현황!$H13="",0,대출현황!$H13),0,대출현황!$D13/(대출현황!$G13-IF(대출현황!$H13="",0,대출현황!$H13)))))),0)))</f>
        <v/>
      </c>
      <c r="J27" s="18">
        <f>IF(OR(대출현황!$C13="",대출현황!$D13="",대출현황!$E13="",대출현황!$F13="",대출현황!$G13=""),"",IF(OR(((YEAR(J$4)-YEAR(대출현황!$F13))*12+MONTH(J$4)-MONTH(대출현황!$F13))&lt;1,((YEAR(J$4)-YEAR(대출현황!$F13))*12+MONTH(J$4)-MONTH(대출현황!$F13))&gt;대출현황!$G13),0,ROUND(IF(대출현황!$C13="만기일시상환",IF(((YEAR(J$4)-YEAR(대출현황!$F13))*12+MONTH(J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J$4)-YEAR(대출현황!$F13))*12+MONTH(J$4)-MONTH(대출현황!$F13))-1))/대출현황!$G13,IF(대출현황!$C13="원리금균등상환",IF(대출현황!$E13=0,대출현황!$D13*(대출현황!$G13-(((YEAR(J$4)-YEAR(대출현황!$F13))*12+MONTH(J$4)-MONTH(대출현황!$F13))-1))/대출현황!$G13,대출현황!$D13*POWER(1+대출현황!$E13/12,((YEAR(J$4)-YEAR(대출현황!$F13))*12+MONTH(J$4)-MONTH(대출현황!$F13))-1)-(대출현황!$D13*(대출현황!$E13/12)/(1-POWER(1+대출현황!$E13/12,-대출현황!$G13)))*(POWER(1+대출현황!$E13/12,((YEAR(J$4)-YEAR(대출현황!$F13))*12+MONTH(J$4)-MONTH(대출현황!$F13))-1)-1)/(대출현황!$E13/12)),IF(((YEAR(J$4)-YEAR(대출현황!$F13))*12+MONTH(J$4)-MONTH(대출현황!$F13))&lt;=IF(대출현황!$H13="",0,대출현황!$H13),대출현황!$D13,대출현황!$D13*(대출현황!$G13-((YEAR(J$4)-YEAR(대출현황!$F13))*12+MONTH(J$4)-MONTH(대출현황!$F13))+1)/(대출현황!$G13-IF(대출현황!$H13="",0,대출현황!$H13)))))))*대출현황!$E13/12),IF(((YEAR(J$4)-YEAR(대출현황!$F13))*12+MONTH(J$4)-MONTH(대출현황!$F13))&lt;=IF(대출현황!$H13="",0,대출현황!$H13),0,대출현황!$D13/(대출현황!$G13-IF(대출현황!$H13="",0,대출현황!$H13)))))),0)))</f>
        <v/>
      </c>
      <c r="K27" s="18">
        <f>IF(OR(대출현황!$C13="",대출현황!$D13="",대출현황!$E13="",대출현황!$F13="",대출현황!$G13=""),"",IF(OR(((YEAR(K$4)-YEAR(대출현황!$F13))*12+MONTH(K$4)-MONTH(대출현황!$F13))&lt;1,((YEAR(K$4)-YEAR(대출현황!$F13))*12+MONTH(K$4)-MONTH(대출현황!$F13))&gt;대출현황!$G13),0,ROUND(IF(대출현황!$C13="만기일시상환",IF(((YEAR(K$4)-YEAR(대출현황!$F13))*12+MONTH(K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K$4)-YEAR(대출현황!$F13))*12+MONTH(K$4)-MONTH(대출현황!$F13))-1))/대출현황!$G13,IF(대출현황!$C13="원리금균등상환",IF(대출현황!$E13=0,대출현황!$D13*(대출현황!$G13-(((YEAR(K$4)-YEAR(대출현황!$F13))*12+MONTH(K$4)-MONTH(대출현황!$F13))-1))/대출현황!$G13,대출현황!$D13*POWER(1+대출현황!$E13/12,((YEAR(K$4)-YEAR(대출현황!$F13))*12+MONTH(K$4)-MONTH(대출현황!$F13))-1)-(대출현황!$D13*(대출현황!$E13/12)/(1-POWER(1+대출현황!$E13/12,-대출현황!$G13)))*(POWER(1+대출현황!$E13/12,((YEAR(K$4)-YEAR(대출현황!$F13))*12+MONTH(K$4)-MONTH(대출현황!$F13))-1)-1)/(대출현황!$E13/12)),IF(((YEAR(K$4)-YEAR(대출현황!$F13))*12+MONTH(K$4)-MONTH(대출현황!$F13))&lt;=IF(대출현황!$H13="",0,대출현황!$H13),대출현황!$D13,대출현황!$D13*(대출현황!$G13-((YEAR(K$4)-YEAR(대출현황!$F13))*12+MONTH(K$4)-MONTH(대출현황!$F13))+1)/(대출현황!$G13-IF(대출현황!$H13="",0,대출현황!$H13)))))))*대출현황!$E13/12),IF(((YEAR(K$4)-YEAR(대출현황!$F13))*12+MONTH(K$4)-MONTH(대출현황!$F13))&lt;=IF(대출현황!$H13="",0,대출현황!$H13),0,대출현황!$D13/(대출현황!$G13-IF(대출현황!$H13="",0,대출현황!$H13)))))),0)))</f>
        <v/>
      </c>
      <c r="L27" s="18">
        <f>IF(OR(대출현황!$C13="",대출현황!$D13="",대출현황!$E13="",대출현황!$F13="",대출현황!$G13=""),"",IF(OR(((YEAR(L$4)-YEAR(대출현황!$F13))*12+MONTH(L$4)-MONTH(대출현황!$F13))&lt;1,((YEAR(L$4)-YEAR(대출현황!$F13))*12+MONTH(L$4)-MONTH(대출현황!$F13))&gt;대출현황!$G13),0,ROUND(IF(대출현황!$C13="만기일시상환",IF(((YEAR(L$4)-YEAR(대출현황!$F13))*12+MONTH(L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L$4)-YEAR(대출현황!$F13))*12+MONTH(L$4)-MONTH(대출현황!$F13))-1))/대출현황!$G13,IF(대출현황!$C13="원리금균등상환",IF(대출현황!$E13=0,대출현황!$D13*(대출현황!$G13-(((YEAR(L$4)-YEAR(대출현황!$F13))*12+MONTH(L$4)-MONTH(대출현황!$F13))-1))/대출현황!$G13,대출현황!$D13*POWER(1+대출현황!$E13/12,((YEAR(L$4)-YEAR(대출현황!$F13))*12+MONTH(L$4)-MONTH(대출현황!$F13))-1)-(대출현황!$D13*(대출현황!$E13/12)/(1-POWER(1+대출현황!$E13/12,-대출현황!$G13)))*(POWER(1+대출현황!$E13/12,((YEAR(L$4)-YEAR(대출현황!$F13))*12+MONTH(L$4)-MONTH(대출현황!$F13))-1)-1)/(대출현황!$E13/12)),IF(((YEAR(L$4)-YEAR(대출현황!$F13))*12+MONTH(L$4)-MONTH(대출현황!$F13))&lt;=IF(대출현황!$H13="",0,대출현황!$H13),대출현황!$D13,대출현황!$D13*(대출현황!$G13-((YEAR(L$4)-YEAR(대출현황!$F13))*12+MONTH(L$4)-MONTH(대출현황!$F13))+1)/(대출현황!$G13-IF(대출현황!$H13="",0,대출현황!$H13)))))))*대출현황!$E13/12),IF(((YEAR(L$4)-YEAR(대출현황!$F13))*12+MONTH(L$4)-MONTH(대출현황!$F13))&lt;=IF(대출현황!$H13="",0,대출현황!$H13),0,대출현황!$D13/(대출현황!$G13-IF(대출현황!$H13="",0,대출현황!$H13)))))),0)))</f>
        <v/>
      </c>
      <c r="M27" s="18">
        <f>IF(OR(대출현황!$C13="",대출현황!$D13="",대출현황!$E13="",대출현황!$F13="",대출현황!$G13=""),"",IF(OR(((YEAR(M$4)-YEAR(대출현황!$F13))*12+MONTH(M$4)-MONTH(대출현황!$F13))&lt;1,((YEAR(M$4)-YEAR(대출현황!$F13))*12+MONTH(M$4)-MONTH(대출현황!$F13))&gt;대출현황!$G13),0,ROUND(IF(대출현황!$C13="만기일시상환",IF(((YEAR(M$4)-YEAR(대출현황!$F13))*12+MONTH(M$4)-MONTH(대출현황!$F13))=대출현황!$G13,대출현황!$D13,0),IF(대출현황!$C13="원금균등상환",대출현황!$D13/대출현황!$G13,IF(대출현황!$C13="원리금균등상환",IF(대출현황!$E13=0,대출현황!$D13/대출현황!$G13,(대출현황!$D13*(대출현황!$E13/12)/(1-POWER(1+대출현황!$E13/12,-대출현황!$G13)))-(IF(대출현황!$C13="만기일시상환",대출현황!$D13,IF(대출현황!$C13="원금균등상환",대출현황!$D13*(대출현황!$G13-(((YEAR(M$4)-YEAR(대출현황!$F13))*12+MONTH(M$4)-MONTH(대출현황!$F13))-1))/대출현황!$G13,IF(대출현황!$C13="원리금균등상환",IF(대출현황!$E13=0,대출현황!$D13*(대출현황!$G13-(((YEAR(M$4)-YEAR(대출현황!$F13))*12+MONTH(M$4)-MONTH(대출현황!$F13))-1))/대출현황!$G13,대출현황!$D13*POWER(1+대출현황!$E13/12,((YEAR(M$4)-YEAR(대출현황!$F13))*12+MONTH(M$4)-MONTH(대출현황!$F13))-1)-(대출현황!$D13*(대출현황!$E13/12)/(1-POWER(1+대출현황!$E13/12,-대출현황!$G13)))*(POWER(1+대출현황!$E13/12,((YEAR(M$4)-YEAR(대출현황!$F13))*12+MONTH(M$4)-MONTH(대출현황!$F13))-1)-1)/(대출현황!$E13/12)),IF(((YEAR(M$4)-YEAR(대출현황!$F13))*12+MONTH(M$4)-MONTH(대출현황!$F13))&lt;=IF(대출현황!$H13="",0,대출현황!$H13),대출현황!$D13,대출현황!$D13*(대출현황!$G13-((YEAR(M$4)-YEAR(대출현황!$F13))*12+MONTH(M$4)-MONTH(대출현황!$F13))+1)/(대출현황!$G13-IF(대출현황!$H13="",0,대출현황!$H13)))))))*대출현황!$E13/12),IF(((YEAR(M$4)-YEAR(대출현황!$F13))*12+MONTH(M$4)-MONTH(대출현황!$F13))&lt;=IF(대출현황!$H13="",0,대출현황!$H13),0,대출현황!$D13/(대출현황!$G13-IF(대출현황!$H13="",0,대출현황!$H13)))))),0)))</f>
        <v/>
      </c>
    </row>
    <row r="28">
      <c r="A28" s="23">
        <f>A13</f>
        <v/>
      </c>
      <c r="B28" s="18">
        <f>IF(OR(대출현황!$C14="",대출현황!$D14="",대출현황!$E14="",대출현황!$F14="",대출현황!$G14=""),"",IF(OR(((YEAR(B$4)-YEAR(대출현황!$F14))*12+MONTH(B$4)-MONTH(대출현황!$F14))&lt;1,((YEAR(B$4)-YEAR(대출현황!$F14))*12+MONTH(B$4)-MONTH(대출현황!$F14))&gt;대출현황!$G14),0,ROUND(IF(대출현황!$C14="만기일시상환",IF(((YEAR(B$4)-YEAR(대출현황!$F14))*12+MONTH(B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B$4)-YEAR(대출현황!$F14))*12+MONTH(B$4)-MONTH(대출현황!$F14))-1))/대출현황!$G14,IF(대출현황!$C14="원리금균등상환",IF(대출현황!$E14=0,대출현황!$D14*(대출현황!$G14-(((YEAR(B$4)-YEAR(대출현황!$F14))*12+MONTH(B$4)-MONTH(대출현황!$F14))-1))/대출현황!$G14,대출현황!$D14*POWER(1+대출현황!$E14/12,((YEAR(B$4)-YEAR(대출현황!$F14))*12+MONTH(B$4)-MONTH(대출현황!$F14))-1)-(대출현황!$D14*(대출현황!$E14/12)/(1-POWER(1+대출현황!$E14/12,-대출현황!$G14)))*(POWER(1+대출현황!$E14/12,((YEAR(B$4)-YEAR(대출현황!$F14))*12+MONTH(B$4)-MONTH(대출현황!$F14))-1)-1)/(대출현황!$E14/12)),IF(((YEAR(B$4)-YEAR(대출현황!$F14))*12+MONTH(B$4)-MONTH(대출현황!$F14))&lt;=IF(대출현황!$H14="",0,대출현황!$H14),대출현황!$D14,대출현황!$D14*(대출현황!$G14-((YEAR(B$4)-YEAR(대출현황!$F14))*12+MONTH(B$4)-MONTH(대출현황!$F14))+1)/(대출현황!$G14-IF(대출현황!$H14="",0,대출현황!$H14)))))))*대출현황!$E14/12),IF(((YEAR(B$4)-YEAR(대출현황!$F14))*12+MONTH(B$4)-MONTH(대출현황!$F14))&lt;=IF(대출현황!$H14="",0,대출현황!$H14),0,대출현황!$D14/(대출현황!$G14-IF(대출현황!$H14="",0,대출현황!$H14)))))),0)))</f>
        <v/>
      </c>
      <c r="C28" s="18">
        <f>IF(OR(대출현황!$C14="",대출현황!$D14="",대출현황!$E14="",대출현황!$F14="",대출현황!$G14=""),"",IF(OR(((YEAR(C$4)-YEAR(대출현황!$F14))*12+MONTH(C$4)-MONTH(대출현황!$F14))&lt;1,((YEAR(C$4)-YEAR(대출현황!$F14))*12+MONTH(C$4)-MONTH(대출현황!$F14))&gt;대출현황!$G14),0,ROUND(IF(대출현황!$C14="만기일시상환",IF(((YEAR(C$4)-YEAR(대출현황!$F14))*12+MONTH(C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C$4)-YEAR(대출현황!$F14))*12+MONTH(C$4)-MONTH(대출현황!$F14))-1))/대출현황!$G14,IF(대출현황!$C14="원리금균등상환",IF(대출현황!$E14=0,대출현황!$D14*(대출현황!$G14-(((YEAR(C$4)-YEAR(대출현황!$F14))*12+MONTH(C$4)-MONTH(대출현황!$F14))-1))/대출현황!$G14,대출현황!$D14*POWER(1+대출현황!$E14/12,((YEAR(C$4)-YEAR(대출현황!$F14))*12+MONTH(C$4)-MONTH(대출현황!$F14))-1)-(대출현황!$D14*(대출현황!$E14/12)/(1-POWER(1+대출현황!$E14/12,-대출현황!$G14)))*(POWER(1+대출현황!$E14/12,((YEAR(C$4)-YEAR(대출현황!$F14))*12+MONTH(C$4)-MONTH(대출현황!$F14))-1)-1)/(대출현황!$E14/12)),IF(((YEAR(C$4)-YEAR(대출현황!$F14))*12+MONTH(C$4)-MONTH(대출현황!$F14))&lt;=IF(대출현황!$H14="",0,대출현황!$H14),대출현황!$D14,대출현황!$D14*(대출현황!$G14-((YEAR(C$4)-YEAR(대출현황!$F14))*12+MONTH(C$4)-MONTH(대출현황!$F14))+1)/(대출현황!$G14-IF(대출현황!$H14="",0,대출현황!$H14)))))))*대출현황!$E14/12),IF(((YEAR(C$4)-YEAR(대출현황!$F14))*12+MONTH(C$4)-MONTH(대출현황!$F14))&lt;=IF(대출현황!$H14="",0,대출현황!$H14),0,대출현황!$D14/(대출현황!$G14-IF(대출현황!$H14="",0,대출현황!$H14)))))),0)))</f>
        <v/>
      </c>
      <c r="D28" s="18">
        <f>IF(OR(대출현황!$C14="",대출현황!$D14="",대출현황!$E14="",대출현황!$F14="",대출현황!$G14=""),"",IF(OR(((YEAR(D$4)-YEAR(대출현황!$F14))*12+MONTH(D$4)-MONTH(대출현황!$F14))&lt;1,((YEAR(D$4)-YEAR(대출현황!$F14))*12+MONTH(D$4)-MONTH(대출현황!$F14))&gt;대출현황!$G14),0,ROUND(IF(대출현황!$C14="만기일시상환",IF(((YEAR(D$4)-YEAR(대출현황!$F14))*12+MONTH(D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D$4)-YEAR(대출현황!$F14))*12+MONTH(D$4)-MONTH(대출현황!$F14))-1))/대출현황!$G14,IF(대출현황!$C14="원리금균등상환",IF(대출현황!$E14=0,대출현황!$D14*(대출현황!$G14-(((YEAR(D$4)-YEAR(대출현황!$F14))*12+MONTH(D$4)-MONTH(대출현황!$F14))-1))/대출현황!$G14,대출현황!$D14*POWER(1+대출현황!$E14/12,((YEAR(D$4)-YEAR(대출현황!$F14))*12+MONTH(D$4)-MONTH(대출현황!$F14))-1)-(대출현황!$D14*(대출현황!$E14/12)/(1-POWER(1+대출현황!$E14/12,-대출현황!$G14)))*(POWER(1+대출현황!$E14/12,((YEAR(D$4)-YEAR(대출현황!$F14))*12+MONTH(D$4)-MONTH(대출현황!$F14))-1)-1)/(대출현황!$E14/12)),IF(((YEAR(D$4)-YEAR(대출현황!$F14))*12+MONTH(D$4)-MONTH(대출현황!$F14))&lt;=IF(대출현황!$H14="",0,대출현황!$H14),대출현황!$D14,대출현황!$D14*(대출현황!$G14-((YEAR(D$4)-YEAR(대출현황!$F14))*12+MONTH(D$4)-MONTH(대출현황!$F14))+1)/(대출현황!$G14-IF(대출현황!$H14="",0,대출현황!$H14)))))))*대출현황!$E14/12),IF(((YEAR(D$4)-YEAR(대출현황!$F14))*12+MONTH(D$4)-MONTH(대출현황!$F14))&lt;=IF(대출현황!$H14="",0,대출현황!$H14),0,대출현황!$D14/(대출현황!$G14-IF(대출현황!$H14="",0,대출현황!$H14)))))),0)))</f>
        <v/>
      </c>
      <c r="E28" s="18">
        <f>IF(OR(대출현황!$C14="",대출현황!$D14="",대출현황!$E14="",대출현황!$F14="",대출현황!$G14=""),"",IF(OR(((YEAR(E$4)-YEAR(대출현황!$F14))*12+MONTH(E$4)-MONTH(대출현황!$F14))&lt;1,((YEAR(E$4)-YEAR(대출현황!$F14))*12+MONTH(E$4)-MONTH(대출현황!$F14))&gt;대출현황!$G14),0,ROUND(IF(대출현황!$C14="만기일시상환",IF(((YEAR(E$4)-YEAR(대출현황!$F14))*12+MONTH(E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E$4)-YEAR(대출현황!$F14))*12+MONTH(E$4)-MONTH(대출현황!$F14))-1))/대출현황!$G14,IF(대출현황!$C14="원리금균등상환",IF(대출현황!$E14=0,대출현황!$D14*(대출현황!$G14-(((YEAR(E$4)-YEAR(대출현황!$F14))*12+MONTH(E$4)-MONTH(대출현황!$F14))-1))/대출현황!$G14,대출현황!$D14*POWER(1+대출현황!$E14/12,((YEAR(E$4)-YEAR(대출현황!$F14))*12+MONTH(E$4)-MONTH(대출현황!$F14))-1)-(대출현황!$D14*(대출현황!$E14/12)/(1-POWER(1+대출현황!$E14/12,-대출현황!$G14)))*(POWER(1+대출현황!$E14/12,((YEAR(E$4)-YEAR(대출현황!$F14))*12+MONTH(E$4)-MONTH(대출현황!$F14))-1)-1)/(대출현황!$E14/12)),IF(((YEAR(E$4)-YEAR(대출현황!$F14))*12+MONTH(E$4)-MONTH(대출현황!$F14))&lt;=IF(대출현황!$H14="",0,대출현황!$H14),대출현황!$D14,대출현황!$D14*(대출현황!$G14-((YEAR(E$4)-YEAR(대출현황!$F14))*12+MONTH(E$4)-MONTH(대출현황!$F14))+1)/(대출현황!$G14-IF(대출현황!$H14="",0,대출현황!$H14)))))))*대출현황!$E14/12),IF(((YEAR(E$4)-YEAR(대출현황!$F14))*12+MONTH(E$4)-MONTH(대출현황!$F14))&lt;=IF(대출현황!$H14="",0,대출현황!$H14),0,대출현황!$D14/(대출현황!$G14-IF(대출현황!$H14="",0,대출현황!$H14)))))),0)))</f>
        <v/>
      </c>
      <c r="F28" s="18">
        <f>IF(OR(대출현황!$C14="",대출현황!$D14="",대출현황!$E14="",대출현황!$F14="",대출현황!$G14=""),"",IF(OR(((YEAR(F$4)-YEAR(대출현황!$F14))*12+MONTH(F$4)-MONTH(대출현황!$F14))&lt;1,((YEAR(F$4)-YEAR(대출현황!$F14))*12+MONTH(F$4)-MONTH(대출현황!$F14))&gt;대출현황!$G14),0,ROUND(IF(대출현황!$C14="만기일시상환",IF(((YEAR(F$4)-YEAR(대출현황!$F14))*12+MONTH(F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F$4)-YEAR(대출현황!$F14))*12+MONTH(F$4)-MONTH(대출현황!$F14))-1))/대출현황!$G14,IF(대출현황!$C14="원리금균등상환",IF(대출현황!$E14=0,대출현황!$D14*(대출현황!$G14-(((YEAR(F$4)-YEAR(대출현황!$F14))*12+MONTH(F$4)-MONTH(대출현황!$F14))-1))/대출현황!$G14,대출현황!$D14*POWER(1+대출현황!$E14/12,((YEAR(F$4)-YEAR(대출현황!$F14))*12+MONTH(F$4)-MONTH(대출현황!$F14))-1)-(대출현황!$D14*(대출현황!$E14/12)/(1-POWER(1+대출현황!$E14/12,-대출현황!$G14)))*(POWER(1+대출현황!$E14/12,((YEAR(F$4)-YEAR(대출현황!$F14))*12+MONTH(F$4)-MONTH(대출현황!$F14))-1)-1)/(대출현황!$E14/12)),IF(((YEAR(F$4)-YEAR(대출현황!$F14))*12+MONTH(F$4)-MONTH(대출현황!$F14))&lt;=IF(대출현황!$H14="",0,대출현황!$H14),대출현황!$D14,대출현황!$D14*(대출현황!$G14-((YEAR(F$4)-YEAR(대출현황!$F14))*12+MONTH(F$4)-MONTH(대출현황!$F14))+1)/(대출현황!$G14-IF(대출현황!$H14="",0,대출현황!$H14)))))))*대출현황!$E14/12),IF(((YEAR(F$4)-YEAR(대출현황!$F14))*12+MONTH(F$4)-MONTH(대출현황!$F14))&lt;=IF(대출현황!$H14="",0,대출현황!$H14),0,대출현황!$D14/(대출현황!$G14-IF(대출현황!$H14="",0,대출현황!$H14)))))),0)))</f>
        <v/>
      </c>
      <c r="G28" s="18">
        <f>IF(OR(대출현황!$C14="",대출현황!$D14="",대출현황!$E14="",대출현황!$F14="",대출현황!$G14=""),"",IF(OR(((YEAR(G$4)-YEAR(대출현황!$F14))*12+MONTH(G$4)-MONTH(대출현황!$F14))&lt;1,((YEAR(G$4)-YEAR(대출현황!$F14))*12+MONTH(G$4)-MONTH(대출현황!$F14))&gt;대출현황!$G14),0,ROUND(IF(대출현황!$C14="만기일시상환",IF(((YEAR(G$4)-YEAR(대출현황!$F14))*12+MONTH(G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G$4)-YEAR(대출현황!$F14))*12+MONTH(G$4)-MONTH(대출현황!$F14))-1))/대출현황!$G14,IF(대출현황!$C14="원리금균등상환",IF(대출현황!$E14=0,대출현황!$D14*(대출현황!$G14-(((YEAR(G$4)-YEAR(대출현황!$F14))*12+MONTH(G$4)-MONTH(대출현황!$F14))-1))/대출현황!$G14,대출현황!$D14*POWER(1+대출현황!$E14/12,((YEAR(G$4)-YEAR(대출현황!$F14))*12+MONTH(G$4)-MONTH(대출현황!$F14))-1)-(대출현황!$D14*(대출현황!$E14/12)/(1-POWER(1+대출현황!$E14/12,-대출현황!$G14)))*(POWER(1+대출현황!$E14/12,((YEAR(G$4)-YEAR(대출현황!$F14))*12+MONTH(G$4)-MONTH(대출현황!$F14))-1)-1)/(대출현황!$E14/12)),IF(((YEAR(G$4)-YEAR(대출현황!$F14))*12+MONTH(G$4)-MONTH(대출현황!$F14))&lt;=IF(대출현황!$H14="",0,대출현황!$H14),대출현황!$D14,대출현황!$D14*(대출현황!$G14-((YEAR(G$4)-YEAR(대출현황!$F14))*12+MONTH(G$4)-MONTH(대출현황!$F14))+1)/(대출현황!$G14-IF(대출현황!$H14="",0,대출현황!$H14)))))))*대출현황!$E14/12),IF(((YEAR(G$4)-YEAR(대출현황!$F14))*12+MONTH(G$4)-MONTH(대출현황!$F14))&lt;=IF(대출현황!$H14="",0,대출현황!$H14),0,대출현황!$D14/(대출현황!$G14-IF(대출현황!$H14="",0,대출현황!$H14)))))),0)))</f>
        <v/>
      </c>
      <c r="H28" s="18">
        <f>IF(OR(대출현황!$C14="",대출현황!$D14="",대출현황!$E14="",대출현황!$F14="",대출현황!$G14=""),"",IF(OR(((YEAR(H$4)-YEAR(대출현황!$F14))*12+MONTH(H$4)-MONTH(대출현황!$F14))&lt;1,((YEAR(H$4)-YEAR(대출현황!$F14))*12+MONTH(H$4)-MONTH(대출현황!$F14))&gt;대출현황!$G14),0,ROUND(IF(대출현황!$C14="만기일시상환",IF(((YEAR(H$4)-YEAR(대출현황!$F14))*12+MONTH(H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H$4)-YEAR(대출현황!$F14))*12+MONTH(H$4)-MONTH(대출현황!$F14))-1))/대출현황!$G14,IF(대출현황!$C14="원리금균등상환",IF(대출현황!$E14=0,대출현황!$D14*(대출현황!$G14-(((YEAR(H$4)-YEAR(대출현황!$F14))*12+MONTH(H$4)-MONTH(대출현황!$F14))-1))/대출현황!$G14,대출현황!$D14*POWER(1+대출현황!$E14/12,((YEAR(H$4)-YEAR(대출현황!$F14))*12+MONTH(H$4)-MONTH(대출현황!$F14))-1)-(대출현황!$D14*(대출현황!$E14/12)/(1-POWER(1+대출현황!$E14/12,-대출현황!$G14)))*(POWER(1+대출현황!$E14/12,((YEAR(H$4)-YEAR(대출현황!$F14))*12+MONTH(H$4)-MONTH(대출현황!$F14))-1)-1)/(대출현황!$E14/12)),IF(((YEAR(H$4)-YEAR(대출현황!$F14))*12+MONTH(H$4)-MONTH(대출현황!$F14))&lt;=IF(대출현황!$H14="",0,대출현황!$H14),대출현황!$D14,대출현황!$D14*(대출현황!$G14-((YEAR(H$4)-YEAR(대출현황!$F14))*12+MONTH(H$4)-MONTH(대출현황!$F14))+1)/(대출현황!$G14-IF(대출현황!$H14="",0,대출현황!$H14)))))))*대출현황!$E14/12),IF(((YEAR(H$4)-YEAR(대출현황!$F14))*12+MONTH(H$4)-MONTH(대출현황!$F14))&lt;=IF(대출현황!$H14="",0,대출현황!$H14),0,대출현황!$D14/(대출현황!$G14-IF(대출현황!$H14="",0,대출현황!$H14)))))),0)))</f>
        <v/>
      </c>
      <c r="I28" s="18">
        <f>IF(OR(대출현황!$C14="",대출현황!$D14="",대출현황!$E14="",대출현황!$F14="",대출현황!$G14=""),"",IF(OR(((YEAR(I$4)-YEAR(대출현황!$F14))*12+MONTH(I$4)-MONTH(대출현황!$F14))&lt;1,((YEAR(I$4)-YEAR(대출현황!$F14))*12+MONTH(I$4)-MONTH(대출현황!$F14))&gt;대출현황!$G14),0,ROUND(IF(대출현황!$C14="만기일시상환",IF(((YEAR(I$4)-YEAR(대출현황!$F14))*12+MONTH(I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I$4)-YEAR(대출현황!$F14))*12+MONTH(I$4)-MONTH(대출현황!$F14))-1))/대출현황!$G14,IF(대출현황!$C14="원리금균등상환",IF(대출현황!$E14=0,대출현황!$D14*(대출현황!$G14-(((YEAR(I$4)-YEAR(대출현황!$F14))*12+MONTH(I$4)-MONTH(대출현황!$F14))-1))/대출현황!$G14,대출현황!$D14*POWER(1+대출현황!$E14/12,((YEAR(I$4)-YEAR(대출현황!$F14))*12+MONTH(I$4)-MONTH(대출현황!$F14))-1)-(대출현황!$D14*(대출현황!$E14/12)/(1-POWER(1+대출현황!$E14/12,-대출현황!$G14)))*(POWER(1+대출현황!$E14/12,((YEAR(I$4)-YEAR(대출현황!$F14))*12+MONTH(I$4)-MONTH(대출현황!$F14))-1)-1)/(대출현황!$E14/12)),IF(((YEAR(I$4)-YEAR(대출현황!$F14))*12+MONTH(I$4)-MONTH(대출현황!$F14))&lt;=IF(대출현황!$H14="",0,대출현황!$H14),대출현황!$D14,대출현황!$D14*(대출현황!$G14-((YEAR(I$4)-YEAR(대출현황!$F14))*12+MONTH(I$4)-MONTH(대출현황!$F14))+1)/(대출현황!$G14-IF(대출현황!$H14="",0,대출현황!$H14)))))))*대출현황!$E14/12),IF(((YEAR(I$4)-YEAR(대출현황!$F14))*12+MONTH(I$4)-MONTH(대출현황!$F14))&lt;=IF(대출현황!$H14="",0,대출현황!$H14),0,대출현황!$D14/(대출현황!$G14-IF(대출현황!$H14="",0,대출현황!$H14)))))),0)))</f>
        <v/>
      </c>
      <c r="J28" s="18">
        <f>IF(OR(대출현황!$C14="",대출현황!$D14="",대출현황!$E14="",대출현황!$F14="",대출현황!$G14=""),"",IF(OR(((YEAR(J$4)-YEAR(대출현황!$F14))*12+MONTH(J$4)-MONTH(대출현황!$F14))&lt;1,((YEAR(J$4)-YEAR(대출현황!$F14))*12+MONTH(J$4)-MONTH(대출현황!$F14))&gt;대출현황!$G14),0,ROUND(IF(대출현황!$C14="만기일시상환",IF(((YEAR(J$4)-YEAR(대출현황!$F14))*12+MONTH(J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J$4)-YEAR(대출현황!$F14))*12+MONTH(J$4)-MONTH(대출현황!$F14))-1))/대출현황!$G14,IF(대출현황!$C14="원리금균등상환",IF(대출현황!$E14=0,대출현황!$D14*(대출현황!$G14-(((YEAR(J$4)-YEAR(대출현황!$F14))*12+MONTH(J$4)-MONTH(대출현황!$F14))-1))/대출현황!$G14,대출현황!$D14*POWER(1+대출현황!$E14/12,((YEAR(J$4)-YEAR(대출현황!$F14))*12+MONTH(J$4)-MONTH(대출현황!$F14))-1)-(대출현황!$D14*(대출현황!$E14/12)/(1-POWER(1+대출현황!$E14/12,-대출현황!$G14)))*(POWER(1+대출현황!$E14/12,((YEAR(J$4)-YEAR(대출현황!$F14))*12+MONTH(J$4)-MONTH(대출현황!$F14))-1)-1)/(대출현황!$E14/12)),IF(((YEAR(J$4)-YEAR(대출현황!$F14))*12+MONTH(J$4)-MONTH(대출현황!$F14))&lt;=IF(대출현황!$H14="",0,대출현황!$H14),대출현황!$D14,대출현황!$D14*(대출현황!$G14-((YEAR(J$4)-YEAR(대출현황!$F14))*12+MONTH(J$4)-MONTH(대출현황!$F14))+1)/(대출현황!$G14-IF(대출현황!$H14="",0,대출현황!$H14)))))))*대출현황!$E14/12),IF(((YEAR(J$4)-YEAR(대출현황!$F14))*12+MONTH(J$4)-MONTH(대출현황!$F14))&lt;=IF(대출현황!$H14="",0,대출현황!$H14),0,대출현황!$D14/(대출현황!$G14-IF(대출현황!$H14="",0,대출현황!$H14)))))),0)))</f>
        <v/>
      </c>
      <c r="K28" s="18">
        <f>IF(OR(대출현황!$C14="",대출현황!$D14="",대출현황!$E14="",대출현황!$F14="",대출현황!$G14=""),"",IF(OR(((YEAR(K$4)-YEAR(대출현황!$F14))*12+MONTH(K$4)-MONTH(대출현황!$F14))&lt;1,((YEAR(K$4)-YEAR(대출현황!$F14))*12+MONTH(K$4)-MONTH(대출현황!$F14))&gt;대출현황!$G14),0,ROUND(IF(대출현황!$C14="만기일시상환",IF(((YEAR(K$4)-YEAR(대출현황!$F14))*12+MONTH(K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K$4)-YEAR(대출현황!$F14))*12+MONTH(K$4)-MONTH(대출현황!$F14))-1))/대출현황!$G14,IF(대출현황!$C14="원리금균등상환",IF(대출현황!$E14=0,대출현황!$D14*(대출현황!$G14-(((YEAR(K$4)-YEAR(대출현황!$F14))*12+MONTH(K$4)-MONTH(대출현황!$F14))-1))/대출현황!$G14,대출현황!$D14*POWER(1+대출현황!$E14/12,((YEAR(K$4)-YEAR(대출현황!$F14))*12+MONTH(K$4)-MONTH(대출현황!$F14))-1)-(대출현황!$D14*(대출현황!$E14/12)/(1-POWER(1+대출현황!$E14/12,-대출현황!$G14)))*(POWER(1+대출현황!$E14/12,((YEAR(K$4)-YEAR(대출현황!$F14))*12+MONTH(K$4)-MONTH(대출현황!$F14))-1)-1)/(대출현황!$E14/12)),IF(((YEAR(K$4)-YEAR(대출현황!$F14))*12+MONTH(K$4)-MONTH(대출현황!$F14))&lt;=IF(대출현황!$H14="",0,대출현황!$H14),대출현황!$D14,대출현황!$D14*(대출현황!$G14-((YEAR(K$4)-YEAR(대출현황!$F14))*12+MONTH(K$4)-MONTH(대출현황!$F14))+1)/(대출현황!$G14-IF(대출현황!$H14="",0,대출현황!$H14)))))))*대출현황!$E14/12),IF(((YEAR(K$4)-YEAR(대출현황!$F14))*12+MONTH(K$4)-MONTH(대출현황!$F14))&lt;=IF(대출현황!$H14="",0,대출현황!$H14),0,대출현황!$D14/(대출현황!$G14-IF(대출현황!$H14="",0,대출현황!$H14)))))),0)))</f>
        <v/>
      </c>
      <c r="L28" s="18">
        <f>IF(OR(대출현황!$C14="",대출현황!$D14="",대출현황!$E14="",대출현황!$F14="",대출현황!$G14=""),"",IF(OR(((YEAR(L$4)-YEAR(대출현황!$F14))*12+MONTH(L$4)-MONTH(대출현황!$F14))&lt;1,((YEAR(L$4)-YEAR(대출현황!$F14))*12+MONTH(L$4)-MONTH(대출현황!$F14))&gt;대출현황!$G14),0,ROUND(IF(대출현황!$C14="만기일시상환",IF(((YEAR(L$4)-YEAR(대출현황!$F14))*12+MONTH(L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L$4)-YEAR(대출현황!$F14))*12+MONTH(L$4)-MONTH(대출현황!$F14))-1))/대출현황!$G14,IF(대출현황!$C14="원리금균등상환",IF(대출현황!$E14=0,대출현황!$D14*(대출현황!$G14-(((YEAR(L$4)-YEAR(대출현황!$F14))*12+MONTH(L$4)-MONTH(대출현황!$F14))-1))/대출현황!$G14,대출현황!$D14*POWER(1+대출현황!$E14/12,((YEAR(L$4)-YEAR(대출현황!$F14))*12+MONTH(L$4)-MONTH(대출현황!$F14))-1)-(대출현황!$D14*(대출현황!$E14/12)/(1-POWER(1+대출현황!$E14/12,-대출현황!$G14)))*(POWER(1+대출현황!$E14/12,((YEAR(L$4)-YEAR(대출현황!$F14))*12+MONTH(L$4)-MONTH(대출현황!$F14))-1)-1)/(대출현황!$E14/12)),IF(((YEAR(L$4)-YEAR(대출현황!$F14))*12+MONTH(L$4)-MONTH(대출현황!$F14))&lt;=IF(대출현황!$H14="",0,대출현황!$H14),대출현황!$D14,대출현황!$D14*(대출현황!$G14-((YEAR(L$4)-YEAR(대출현황!$F14))*12+MONTH(L$4)-MONTH(대출현황!$F14))+1)/(대출현황!$G14-IF(대출현황!$H14="",0,대출현황!$H14)))))))*대출현황!$E14/12),IF(((YEAR(L$4)-YEAR(대출현황!$F14))*12+MONTH(L$4)-MONTH(대출현황!$F14))&lt;=IF(대출현황!$H14="",0,대출현황!$H14),0,대출현황!$D14/(대출현황!$G14-IF(대출현황!$H14="",0,대출현황!$H14)))))),0)))</f>
        <v/>
      </c>
      <c r="M28" s="18">
        <f>IF(OR(대출현황!$C14="",대출현황!$D14="",대출현황!$E14="",대출현황!$F14="",대출현황!$G14=""),"",IF(OR(((YEAR(M$4)-YEAR(대출현황!$F14))*12+MONTH(M$4)-MONTH(대출현황!$F14))&lt;1,((YEAR(M$4)-YEAR(대출현황!$F14))*12+MONTH(M$4)-MONTH(대출현황!$F14))&gt;대출현황!$G14),0,ROUND(IF(대출현황!$C14="만기일시상환",IF(((YEAR(M$4)-YEAR(대출현황!$F14))*12+MONTH(M$4)-MONTH(대출현황!$F14))=대출현황!$G14,대출현황!$D14,0),IF(대출현황!$C14="원금균등상환",대출현황!$D14/대출현황!$G14,IF(대출현황!$C14="원리금균등상환",IF(대출현황!$E14=0,대출현황!$D14/대출현황!$G14,(대출현황!$D14*(대출현황!$E14/12)/(1-POWER(1+대출현황!$E14/12,-대출현황!$G14)))-(IF(대출현황!$C14="만기일시상환",대출현황!$D14,IF(대출현황!$C14="원금균등상환",대출현황!$D14*(대출현황!$G14-(((YEAR(M$4)-YEAR(대출현황!$F14))*12+MONTH(M$4)-MONTH(대출현황!$F14))-1))/대출현황!$G14,IF(대출현황!$C14="원리금균등상환",IF(대출현황!$E14=0,대출현황!$D14*(대출현황!$G14-(((YEAR(M$4)-YEAR(대출현황!$F14))*12+MONTH(M$4)-MONTH(대출현황!$F14))-1))/대출현황!$G14,대출현황!$D14*POWER(1+대출현황!$E14/12,((YEAR(M$4)-YEAR(대출현황!$F14))*12+MONTH(M$4)-MONTH(대출현황!$F14))-1)-(대출현황!$D14*(대출현황!$E14/12)/(1-POWER(1+대출현황!$E14/12,-대출현황!$G14)))*(POWER(1+대출현황!$E14/12,((YEAR(M$4)-YEAR(대출현황!$F14))*12+MONTH(M$4)-MONTH(대출현황!$F14))-1)-1)/(대출현황!$E14/12)),IF(((YEAR(M$4)-YEAR(대출현황!$F14))*12+MONTH(M$4)-MONTH(대출현황!$F14))&lt;=IF(대출현황!$H14="",0,대출현황!$H14),대출현황!$D14,대출현황!$D14*(대출현황!$G14-((YEAR(M$4)-YEAR(대출현황!$F14))*12+MONTH(M$4)-MONTH(대출현황!$F14))+1)/(대출현황!$G14-IF(대출현황!$H14="",0,대출현황!$H14)))))))*대출현황!$E14/12),IF(((YEAR(M$4)-YEAR(대출현황!$F14))*12+MONTH(M$4)-MONTH(대출현황!$F14))&lt;=IF(대출현황!$H14="",0,대출현황!$H14),0,대출현황!$D14/(대출현황!$G14-IF(대출현황!$H14="",0,대출현황!$H14)))))),0)))</f>
        <v/>
      </c>
    </row>
    <row r="29">
      <c r="A29" s="23">
        <f>A14</f>
        <v/>
      </c>
      <c r="B29" s="18">
        <f>IF(OR(대출현황!$C15="",대출현황!$D15="",대출현황!$E15="",대출현황!$F15="",대출현황!$G15=""),"",IF(OR(((YEAR(B$4)-YEAR(대출현황!$F15))*12+MONTH(B$4)-MONTH(대출현황!$F15))&lt;1,((YEAR(B$4)-YEAR(대출현황!$F15))*12+MONTH(B$4)-MONTH(대출현황!$F15))&gt;대출현황!$G15),0,ROUND(IF(대출현황!$C15="만기일시상환",IF(((YEAR(B$4)-YEAR(대출현황!$F15))*12+MONTH(B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B$4)-YEAR(대출현황!$F15))*12+MONTH(B$4)-MONTH(대출현황!$F15))-1))/대출현황!$G15,IF(대출현황!$C15="원리금균등상환",IF(대출현황!$E15=0,대출현황!$D15*(대출현황!$G15-(((YEAR(B$4)-YEAR(대출현황!$F15))*12+MONTH(B$4)-MONTH(대출현황!$F15))-1))/대출현황!$G15,대출현황!$D15*POWER(1+대출현황!$E15/12,((YEAR(B$4)-YEAR(대출현황!$F15))*12+MONTH(B$4)-MONTH(대출현황!$F15))-1)-(대출현황!$D15*(대출현황!$E15/12)/(1-POWER(1+대출현황!$E15/12,-대출현황!$G15)))*(POWER(1+대출현황!$E15/12,((YEAR(B$4)-YEAR(대출현황!$F15))*12+MONTH(B$4)-MONTH(대출현황!$F15))-1)-1)/(대출현황!$E15/12)),IF(((YEAR(B$4)-YEAR(대출현황!$F15))*12+MONTH(B$4)-MONTH(대출현황!$F15))&lt;=IF(대출현황!$H15="",0,대출현황!$H15),대출현황!$D15,대출현황!$D15*(대출현황!$G15-((YEAR(B$4)-YEAR(대출현황!$F15))*12+MONTH(B$4)-MONTH(대출현황!$F15))+1)/(대출현황!$G15-IF(대출현황!$H15="",0,대출현황!$H15)))))))*대출현황!$E15/12),IF(((YEAR(B$4)-YEAR(대출현황!$F15))*12+MONTH(B$4)-MONTH(대출현황!$F15))&lt;=IF(대출현황!$H15="",0,대출현황!$H15),0,대출현황!$D15/(대출현황!$G15-IF(대출현황!$H15="",0,대출현황!$H15)))))),0)))</f>
        <v/>
      </c>
      <c r="C29" s="18">
        <f>IF(OR(대출현황!$C15="",대출현황!$D15="",대출현황!$E15="",대출현황!$F15="",대출현황!$G15=""),"",IF(OR(((YEAR(C$4)-YEAR(대출현황!$F15))*12+MONTH(C$4)-MONTH(대출현황!$F15))&lt;1,((YEAR(C$4)-YEAR(대출현황!$F15))*12+MONTH(C$4)-MONTH(대출현황!$F15))&gt;대출현황!$G15),0,ROUND(IF(대출현황!$C15="만기일시상환",IF(((YEAR(C$4)-YEAR(대출현황!$F15))*12+MONTH(C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C$4)-YEAR(대출현황!$F15))*12+MONTH(C$4)-MONTH(대출현황!$F15))-1))/대출현황!$G15,IF(대출현황!$C15="원리금균등상환",IF(대출현황!$E15=0,대출현황!$D15*(대출현황!$G15-(((YEAR(C$4)-YEAR(대출현황!$F15))*12+MONTH(C$4)-MONTH(대출현황!$F15))-1))/대출현황!$G15,대출현황!$D15*POWER(1+대출현황!$E15/12,((YEAR(C$4)-YEAR(대출현황!$F15))*12+MONTH(C$4)-MONTH(대출현황!$F15))-1)-(대출현황!$D15*(대출현황!$E15/12)/(1-POWER(1+대출현황!$E15/12,-대출현황!$G15)))*(POWER(1+대출현황!$E15/12,((YEAR(C$4)-YEAR(대출현황!$F15))*12+MONTH(C$4)-MONTH(대출현황!$F15))-1)-1)/(대출현황!$E15/12)),IF(((YEAR(C$4)-YEAR(대출현황!$F15))*12+MONTH(C$4)-MONTH(대출현황!$F15))&lt;=IF(대출현황!$H15="",0,대출현황!$H15),대출현황!$D15,대출현황!$D15*(대출현황!$G15-((YEAR(C$4)-YEAR(대출현황!$F15))*12+MONTH(C$4)-MONTH(대출현황!$F15))+1)/(대출현황!$G15-IF(대출현황!$H15="",0,대출현황!$H15)))))))*대출현황!$E15/12),IF(((YEAR(C$4)-YEAR(대출현황!$F15))*12+MONTH(C$4)-MONTH(대출현황!$F15))&lt;=IF(대출현황!$H15="",0,대출현황!$H15),0,대출현황!$D15/(대출현황!$G15-IF(대출현황!$H15="",0,대출현황!$H15)))))),0)))</f>
        <v/>
      </c>
      <c r="D29" s="18">
        <f>IF(OR(대출현황!$C15="",대출현황!$D15="",대출현황!$E15="",대출현황!$F15="",대출현황!$G15=""),"",IF(OR(((YEAR(D$4)-YEAR(대출현황!$F15))*12+MONTH(D$4)-MONTH(대출현황!$F15))&lt;1,((YEAR(D$4)-YEAR(대출현황!$F15))*12+MONTH(D$4)-MONTH(대출현황!$F15))&gt;대출현황!$G15),0,ROUND(IF(대출현황!$C15="만기일시상환",IF(((YEAR(D$4)-YEAR(대출현황!$F15))*12+MONTH(D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D$4)-YEAR(대출현황!$F15))*12+MONTH(D$4)-MONTH(대출현황!$F15))-1))/대출현황!$G15,IF(대출현황!$C15="원리금균등상환",IF(대출현황!$E15=0,대출현황!$D15*(대출현황!$G15-(((YEAR(D$4)-YEAR(대출현황!$F15))*12+MONTH(D$4)-MONTH(대출현황!$F15))-1))/대출현황!$G15,대출현황!$D15*POWER(1+대출현황!$E15/12,((YEAR(D$4)-YEAR(대출현황!$F15))*12+MONTH(D$4)-MONTH(대출현황!$F15))-1)-(대출현황!$D15*(대출현황!$E15/12)/(1-POWER(1+대출현황!$E15/12,-대출현황!$G15)))*(POWER(1+대출현황!$E15/12,((YEAR(D$4)-YEAR(대출현황!$F15))*12+MONTH(D$4)-MONTH(대출현황!$F15))-1)-1)/(대출현황!$E15/12)),IF(((YEAR(D$4)-YEAR(대출현황!$F15))*12+MONTH(D$4)-MONTH(대출현황!$F15))&lt;=IF(대출현황!$H15="",0,대출현황!$H15),대출현황!$D15,대출현황!$D15*(대출현황!$G15-((YEAR(D$4)-YEAR(대출현황!$F15))*12+MONTH(D$4)-MONTH(대출현황!$F15))+1)/(대출현황!$G15-IF(대출현황!$H15="",0,대출현황!$H15)))))))*대출현황!$E15/12),IF(((YEAR(D$4)-YEAR(대출현황!$F15))*12+MONTH(D$4)-MONTH(대출현황!$F15))&lt;=IF(대출현황!$H15="",0,대출현황!$H15),0,대출현황!$D15/(대출현황!$G15-IF(대출현황!$H15="",0,대출현황!$H15)))))),0)))</f>
        <v/>
      </c>
      <c r="E29" s="18">
        <f>IF(OR(대출현황!$C15="",대출현황!$D15="",대출현황!$E15="",대출현황!$F15="",대출현황!$G15=""),"",IF(OR(((YEAR(E$4)-YEAR(대출현황!$F15))*12+MONTH(E$4)-MONTH(대출현황!$F15))&lt;1,((YEAR(E$4)-YEAR(대출현황!$F15))*12+MONTH(E$4)-MONTH(대출현황!$F15))&gt;대출현황!$G15),0,ROUND(IF(대출현황!$C15="만기일시상환",IF(((YEAR(E$4)-YEAR(대출현황!$F15))*12+MONTH(E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E$4)-YEAR(대출현황!$F15))*12+MONTH(E$4)-MONTH(대출현황!$F15))-1))/대출현황!$G15,IF(대출현황!$C15="원리금균등상환",IF(대출현황!$E15=0,대출현황!$D15*(대출현황!$G15-(((YEAR(E$4)-YEAR(대출현황!$F15))*12+MONTH(E$4)-MONTH(대출현황!$F15))-1))/대출현황!$G15,대출현황!$D15*POWER(1+대출현황!$E15/12,((YEAR(E$4)-YEAR(대출현황!$F15))*12+MONTH(E$4)-MONTH(대출현황!$F15))-1)-(대출현황!$D15*(대출현황!$E15/12)/(1-POWER(1+대출현황!$E15/12,-대출현황!$G15)))*(POWER(1+대출현황!$E15/12,((YEAR(E$4)-YEAR(대출현황!$F15))*12+MONTH(E$4)-MONTH(대출현황!$F15))-1)-1)/(대출현황!$E15/12)),IF(((YEAR(E$4)-YEAR(대출현황!$F15))*12+MONTH(E$4)-MONTH(대출현황!$F15))&lt;=IF(대출현황!$H15="",0,대출현황!$H15),대출현황!$D15,대출현황!$D15*(대출현황!$G15-((YEAR(E$4)-YEAR(대출현황!$F15))*12+MONTH(E$4)-MONTH(대출현황!$F15))+1)/(대출현황!$G15-IF(대출현황!$H15="",0,대출현황!$H15)))))))*대출현황!$E15/12),IF(((YEAR(E$4)-YEAR(대출현황!$F15))*12+MONTH(E$4)-MONTH(대출현황!$F15))&lt;=IF(대출현황!$H15="",0,대출현황!$H15),0,대출현황!$D15/(대출현황!$G15-IF(대출현황!$H15="",0,대출현황!$H15)))))),0)))</f>
        <v/>
      </c>
      <c r="F29" s="18">
        <f>IF(OR(대출현황!$C15="",대출현황!$D15="",대출현황!$E15="",대출현황!$F15="",대출현황!$G15=""),"",IF(OR(((YEAR(F$4)-YEAR(대출현황!$F15))*12+MONTH(F$4)-MONTH(대출현황!$F15))&lt;1,((YEAR(F$4)-YEAR(대출현황!$F15))*12+MONTH(F$4)-MONTH(대출현황!$F15))&gt;대출현황!$G15),0,ROUND(IF(대출현황!$C15="만기일시상환",IF(((YEAR(F$4)-YEAR(대출현황!$F15))*12+MONTH(F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F$4)-YEAR(대출현황!$F15))*12+MONTH(F$4)-MONTH(대출현황!$F15))-1))/대출현황!$G15,IF(대출현황!$C15="원리금균등상환",IF(대출현황!$E15=0,대출현황!$D15*(대출현황!$G15-(((YEAR(F$4)-YEAR(대출현황!$F15))*12+MONTH(F$4)-MONTH(대출현황!$F15))-1))/대출현황!$G15,대출현황!$D15*POWER(1+대출현황!$E15/12,((YEAR(F$4)-YEAR(대출현황!$F15))*12+MONTH(F$4)-MONTH(대출현황!$F15))-1)-(대출현황!$D15*(대출현황!$E15/12)/(1-POWER(1+대출현황!$E15/12,-대출현황!$G15)))*(POWER(1+대출현황!$E15/12,((YEAR(F$4)-YEAR(대출현황!$F15))*12+MONTH(F$4)-MONTH(대출현황!$F15))-1)-1)/(대출현황!$E15/12)),IF(((YEAR(F$4)-YEAR(대출현황!$F15))*12+MONTH(F$4)-MONTH(대출현황!$F15))&lt;=IF(대출현황!$H15="",0,대출현황!$H15),대출현황!$D15,대출현황!$D15*(대출현황!$G15-((YEAR(F$4)-YEAR(대출현황!$F15))*12+MONTH(F$4)-MONTH(대출현황!$F15))+1)/(대출현황!$G15-IF(대출현황!$H15="",0,대출현황!$H15)))))))*대출현황!$E15/12),IF(((YEAR(F$4)-YEAR(대출현황!$F15))*12+MONTH(F$4)-MONTH(대출현황!$F15))&lt;=IF(대출현황!$H15="",0,대출현황!$H15),0,대출현황!$D15/(대출현황!$G15-IF(대출현황!$H15="",0,대출현황!$H15)))))),0)))</f>
        <v/>
      </c>
      <c r="G29" s="18">
        <f>IF(OR(대출현황!$C15="",대출현황!$D15="",대출현황!$E15="",대출현황!$F15="",대출현황!$G15=""),"",IF(OR(((YEAR(G$4)-YEAR(대출현황!$F15))*12+MONTH(G$4)-MONTH(대출현황!$F15))&lt;1,((YEAR(G$4)-YEAR(대출현황!$F15))*12+MONTH(G$4)-MONTH(대출현황!$F15))&gt;대출현황!$G15),0,ROUND(IF(대출현황!$C15="만기일시상환",IF(((YEAR(G$4)-YEAR(대출현황!$F15))*12+MONTH(G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G$4)-YEAR(대출현황!$F15))*12+MONTH(G$4)-MONTH(대출현황!$F15))-1))/대출현황!$G15,IF(대출현황!$C15="원리금균등상환",IF(대출현황!$E15=0,대출현황!$D15*(대출현황!$G15-(((YEAR(G$4)-YEAR(대출현황!$F15))*12+MONTH(G$4)-MONTH(대출현황!$F15))-1))/대출현황!$G15,대출현황!$D15*POWER(1+대출현황!$E15/12,((YEAR(G$4)-YEAR(대출현황!$F15))*12+MONTH(G$4)-MONTH(대출현황!$F15))-1)-(대출현황!$D15*(대출현황!$E15/12)/(1-POWER(1+대출현황!$E15/12,-대출현황!$G15)))*(POWER(1+대출현황!$E15/12,((YEAR(G$4)-YEAR(대출현황!$F15))*12+MONTH(G$4)-MONTH(대출현황!$F15))-1)-1)/(대출현황!$E15/12)),IF(((YEAR(G$4)-YEAR(대출현황!$F15))*12+MONTH(G$4)-MONTH(대출현황!$F15))&lt;=IF(대출현황!$H15="",0,대출현황!$H15),대출현황!$D15,대출현황!$D15*(대출현황!$G15-((YEAR(G$4)-YEAR(대출현황!$F15))*12+MONTH(G$4)-MONTH(대출현황!$F15))+1)/(대출현황!$G15-IF(대출현황!$H15="",0,대출현황!$H15)))))))*대출현황!$E15/12),IF(((YEAR(G$4)-YEAR(대출현황!$F15))*12+MONTH(G$4)-MONTH(대출현황!$F15))&lt;=IF(대출현황!$H15="",0,대출현황!$H15),0,대출현황!$D15/(대출현황!$G15-IF(대출현황!$H15="",0,대출현황!$H15)))))),0)))</f>
        <v/>
      </c>
      <c r="H29" s="18">
        <f>IF(OR(대출현황!$C15="",대출현황!$D15="",대출현황!$E15="",대출현황!$F15="",대출현황!$G15=""),"",IF(OR(((YEAR(H$4)-YEAR(대출현황!$F15))*12+MONTH(H$4)-MONTH(대출현황!$F15))&lt;1,((YEAR(H$4)-YEAR(대출현황!$F15))*12+MONTH(H$4)-MONTH(대출현황!$F15))&gt;대출현황!$G15),0,ROUND(IF(대출현황!$C15="만기일시상환",IF(((YEAR(H$4)-YEAR(대출현황!$F15))*12+MONTH(H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H$4)-YEAR(대출현황!$F15))*12+MONTH(H$4)-MONTH(대출현황!$F15))-1))/대출현황!$G15,IF(대출현황!$C15="원리금균등상환",IF(대출현황!$E15=0,대출현황!$D15*(대출현황!$G15-(((YEAR(H$4)-YEAR(대출현황!$F15))*12+MONTH(H$4)-MONTH(대출현황!$F15))-1))/대출현황!$G15,대출현황!$D15*POWER(1+대출현황!$E15/12,((YEAR(H$4)-YEAR(대출현황!$F15))*12+MONTH(H$4)-MONTH(대출현황!$F15))-1)-(대출현황!$D15*(대출현황!$E15/12)/(1-POWER(1+대출현황!$E15/12,-대출현황!$G15)))*(POWER(1+대출현황!$E15/12,((YEAR(H$4)-YEAR(대출현황!$F15))*12+MONTH(H$4)-MONTH(대출현황!$F15))-1)-1)/(대출현황!$E15/12)),IF(((YEAR(H$4)-YEAR(대출현황!$F15))*12+MONTH(H$4)-MONTH(대출현황!$F15))&lt;=IF(대출현황!$H15="",0,대출현황!$H15),대출현황!$D15,대출현황!$D15*(대출현황!$G15-((YEAR(H$4)-YEAR(대출현황!$F15))*12+MONTH(H$4)-MONTH(대출현황!$F15))+1)/(대출현황!$G15-IF(대출현황!$H15="",0,대출현황!$H15)))))))*대출현황!$E15/12),IF(((YEAR(H$4)-YEAR(대출현황!$F15))*12+MONTH(H$4)-MONTH(대출현황!$F15))&lt;=IF(대출현황!$H15="",0,대출현황!$H15),0,대출현황!$D15/(대출현황!$G15-IF(대출현황!$H15="",0,대출현황!$H15)))))),0)))</f>
        <v/>
      </c>
      <c r="I29" s="18">
        <f>IF(OR(대출현황!$C15="",대출현황!$D15="",대출현황!$E15="",대출현황!$F15="",대출현황!$G15=""),"",IF(OR(((YEAR(I$4)-YEAR(대출현황!$F15))*12+MONTH(I$4)-MONTH(대출현황!$F15))&lt;1,((YEAR(I$4)-YEAR(대출현황!$F15))*12+MONTH(I$4)-MONTH(대출현황!$F15))&gt;대출현황!$G15),0,ROUND(IF(대출현황!$C15="만기일시상환",IF(((YEAR(I$4)-YEAR(대출현황!$F15))*12+MONTH(I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I$4)-YEAR(대출현황!$F15))*12+MONTH(I$4)-MONTH(대출현황!$F15))-1))/대출현황!$G15,IF(대출현황!$C15="원리금균등상환",IF(대출현황!$E15=0,대출현황!$D15*(대출현황!$G15-(((YEAR(I$4)-YEAR(대출현황!$F15))*12+MONTH(I$4)-MONTH(대출현황!$F15))-1))/대출현황!$G15,대출현황!$D15*POWER(1+대출현황!$E15/12,((YEAR(I$4)-YEAR(대출현황!$F15))*12+MONTH(I$4)-MONTH(대출현황!$F15))-1)-(대출현황!$D15*(대출현황!$E15/12)/(1-POWER(1+대출현황!$E15/12,-대출현황!$G15)))*(POWER(1+대출현황!$E15/12,((YEAR(I$4)-YEAR(대출현황!$F15))*12+MONTH(I$4)-MONTH(대출현황!$F15))-1)-1)/(대출현황!$E15/12)),IF(((YEAR(I$4)-YEAR(대출현황!$F15))*12+MONTH(I$4)-MONTH(대출현황!$F15))&lt;=IF(대출현황!$H15="",0,대출현황!$H15),대출현황!$D15,대출현황!$D15*(대출현황!$G15-((YEAR(I$4)-YEAR(대출현황!$F15))*12+MONTH(I$4)-MONTH(대출현황!$F15))+1)/(대출현황!$G15-IF(대출현황!$H15="",0,대출현황!$H15)))))))*대출현황!$E15/12),IF(((YEAR(I$4)-YEAR(대출현황!$F15))*12+MONTH(I$4)-MONTH(대출현황!$F15))&lt;=IF(대출현황!$H15="",0,대출현황!$H15),0,대출현황!$D15/(대출현황!$G15-IF(대출현황!$H15="",0,대출현황!$H15)))))),0)))</f>
        <v/>
      </c>
      <c r="J29" s="18">
        <f>IF(OR(대출현황!$C15="",대출현황!$D15="",대출현황!$E15="",대출현황!$F15="",대출현황!$G15=""),"",IF(OR(((YEAR(J$4)-YEAR(대출현황!$F15))*12+MONTH(J$4)-MONTH(대출현황!$F15))&lt;1,((YEAR(J$4)-YEAR(대출현황!$F15))*12+MONTH(J$4)-MONTH(대출현황!$F15))&gt;대출현황!$G15),0,ROUND(IF(대출현황!$C15="만기일시상환",IF(((YEAR(J$4)-YEAR(대출현황!$F15))*12+MONTH(J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J$4)-YEAR(대출현황!$F15))*12+MONTH(J$4)-MONTH(대출현황!$F15))-1))/대출현황!$G15,IF(대출현황!$C15="원리금균등상환",IF(대출현황!$E15=0,대출현황!$D15*(대출현황!$G15-(((YEAR(J$4)-YEAR(대출현황!$F15))*12+MONTH(J$4)-MONTH(대출현황!$F15))-1))/대출현황!$G15,대출현황!$D15*POWER(1+대출현황!$E15/12,((YEAR(J$4)-YEAR(대출현황!$F15))*12+MONTH(J$4)-MONTH(대출현황!$F15))-1)-(대출현황!$D15*(대출현황!$E15/12)/(1-POWER(1+대출현황!$E15/12,-대출현황!$G15)))*(POWER(1+대출현황!$E15/12,((YEAR(J$4)-YEAR(대출현황!$F15))*12+MONTH(J$4)-MONTH(대출현황!$F15))-1)-1)/(대출현황!$E15/12)),IF(((YEAR(J$4)-YEAR(대출현황!$F15))*12+MONTH(J$4)-MONTH(대출현황!$F15))&lt;=IF(대출현황!$H15="",0,대출현황!$H15),대출현황!$D15,대출현황!$D15*(대출현황!$G15-((YEAR(J$4)-YEAR(대출현황!$F15))*12+MONTH(J$4)-MONTH(대출현황!$F15))+1)/(대출현황!$G15-IF(대출현황!$H15="",0,대출현황!$H15)))))))*대출현황!$E15/12),IF(((YEAR(J$4)-YEAR(대출현황!$F15))*12+MONTH(J$4)-MONTH(대출현황!$F15))&lt;=IF(대출현황!$H15="",0,대출현황!$H15),0,대출현황!$D15/(대출현황!$G15-IF(대출현황!$H15="",0,대출현황!$H15)))))),0)))</f>
        <v/>
      </c>
      <c r="K29" s="18">
        <f>IF(OR(대출현황!$C15="",대출현황!$D15="",대출현황!$E15="",대출현황!$F15="",대출현황!$G15=""),"",IF(OR(((YEAR(K$4)-YEAR(대출현황!$F15))*12+MONTH(K$4)-MONTH(대출현황!$F15))&lt;1,((YEAR(K$4)-YEAR(대출현황!$F15))*12+MONTH(K$4)-MONTH(대출현황!$F15))&gt;대출현황!$G15),0,ROUND(IF(대출현황!$C15="만기일시상환",IF(((YEAR(K$4)-YEAR(대출현황!$F15))*12+MONTH(K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K$4)-YEAR(대출현황!$F15))*12+MONTH(K$4)-MONTH(대출현황!$F15))-1))/대출현황!$G15,IF(대출현황!$C15="원리금균등상환",IF(대출현황!$E15=0,대출현황!$D15*(대출현황!$G15-(((YEAR(K$4)-YEAR(대출현황!$F15))*12+MONTH(K$4)-MONTH(대출현황!$F15))-1))/대출현황!$G15,대출현황!$D15*POWER(1+대출현황!$E15/12,((YEAR(K$4)-YEAR(대출현황!$F15))*12+MONTH(K$4)-MONTH(대출현황!$F15))-1)-(대출현황!$D15*(대출현황!$E15/12)/(1-POWER(1+대출현황!$E15/12,-대출현황!$G15)))*(POWER(1+대출현황!$E15/12,((YEAR(K$4)-YEAR(대출현황!$F15))*12+MONTH(K$4)-MONTH(대출현황!$F15))-1)-1)/(대출현황!$E15/12)),IF(((YEAR(K$4)-YEAR(대출현황!$F15))*12+MONTH(K$4)-MONTH(대출현황!$F15))&lt;=IF(대출현황!$H15="",0,대출현황!$H15),대출현황!$D15,대출현황!$D15*(대출현황!$G15-((YEAR(K$4)-YEAR(대출현황!$F15))*12+MONTH(K$4)-MONTH(대출현황!$F15))+1)/(대출현황!$G15-IF(대출현황!$H15="",0,대출현황!$H15)))))))*대출현황!$E15/12),IF(((YEAR(K$4)-YEAR(대출현황!$F15))*12+MONTH(K$4)-MONTH(대출현황!$F15))&lt;=IF(대출현황!$H15="",0,대출현황!$H15),0,대출현황!$D15/(대출현황!$G15-IF(대출현황!$H15="",0,대출현황!$H15)))))),0)))</f>
        <v/>
      </c>
      <c r="L29" s="18">
        <f>IF(OR(대출현황!$C15="",대출현황!$D15="",대출현황!$E15="",대출현황!$F15="",대출현황!$G15=""),"",IF(OR(((YEAR(L$4)-YEAR(대출현황!$F15))*12+MONTH(L$4)-MONTH(대출현황!$F15))&lt;1,((YEAR(L$4)-YEAR(대출현황!$F15))*12+MONTH(L$4)-MONTH(대출현황!$F15))&gt;대출현황!$G15),0,ROUND(IF(대출현황!$C15="만기일시상환",IF(((YEAR(L$4)-YEAR(대출현황!$F15))*12+MONTH(L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L$4)-YEAR(대출현황!$F15))*12+MONTH(L$4)-MONTH(대출현황!$F15))-1))/대출현황!$G15,IF(대출현황!$C15="원리금균등상환",IF(대출현황!$E15=0,대출현황!$D15*(대출현황!$G15-(((YEAR(L$4)-YEAR(대출현황!$F15))*12+MONTH(L$4)-MONTH(대출현황!$F15))-1))/대출현황!$G15,대출현황!$D15*POWER(1+대출현황!$E15/12,((YEAR(L$4)-YEAR(대출현황!$F15))*12+MONTH(L$4)-MONTH(대출현황!$F15))-1)-(대출현황!$D15*(대출현황!$E15/12)/(1-POWER(1+대출현황!$E15/12,-대출현황!$G15)))*(POWER(1+대출현황!$E15/12,((YEAR(L$4)-YEAR(대출현황!$F15))*12+MONTH(L$4)-MONTH(대출현황!$F15))-1)-1)/(대출현황!$E15/12)),IF(((YEAR(L$4)-YEAR(대출현황!$F15))*12+MONTH(L$4)-MONTH(대출현황!$F15))&lt;=IF(대출현황!$H15="",0,대출현황!$H15),대출현황!$D15,대출현황!$D15*(대출현황!$G15-((YEAR(L$4)-YEAR(대출현황!$F15))*12+MONTH(L$4)-MONTH(대출현황!$F15))+1)/(대출현황!$G15-IF(대출현황!$H15="",0,대출현황!$H15)))))))*대출현황!$E15/12),IF(((YEAR(L$4)-YEAR(대출현황!$F15))*12+MONTH(L$4)-MONTH(대출현황!$F15))&lt;=IF(대출현황!$H15="",0,대출현황!$H15),0,대출현황!$D15/(대출현황!$G15-IF(대출현황!$H15="",0,대출현황!$H15)))))),0)))</f>
        <v/>
      </c>
      <c r="M29" s="18">
        <f>IF(OR(대출현황!$C15="",대출현황!$D15="",대출현황!$E15="",대출현황!$F15="",대출현황!$G15=""),"",IF(OR(((YEAR(M$4)-YEAR(대출현황!$F15))*12+MONTH(M$4)-MONTH(대출현황!$F15))&lt;1,((YEAR(M$4)-YEAR(대출현황!$F15))*12+MONTH(M$4)-MONTH(대출현황!$F15))&gt;대출현황!$G15),0,ROUND(IF(대출현황!$C15="만기일시상환",IF(((YEAR(M$4)-YEAR(대출현황!$F15))*12+MONTH(M$4)-MONTH(대출현황!$F15))=대출현황!$G15,대출현황!$D15,0),IF(대출현황!$C15="원금균등상환",대출현황!$D15/대출현황!$G15,IF(대출현황!$C15="원리금균등상환",IF(대출현황!$E15=0,대출현황!$D15/대출현황!$G15,(대출현황!$D15*(대출현황!$E15/12)/(1-POWER(1+대출현황!$E15/12,-대출현황!$G15)))-(IF(대출현황!$C15="만기일시상환",대출현황!$D15,IF(대출현황!$C15="원금균등상환",대출현황!$D15*(대출현황!$G15-(((YEAR(M$4)-YEAR(대출현황!$F15))*12+MONTH(M$4)-MONTH(대출현황!$F15))-1))/대출현황!$G15,IF(대출현황!$C15="원리금균등상환",IF(대출현황!$E15=0,대출현황!$D15*(대출현황!$G15-(((YEAR(M$4)-YEAR(대출현황!$F15))*12+MONTH(M$4)-MONTH(대출현황!$F15))-1))/대출현황!$G15,대출현황!$D15*POWER(1+대출현황!$E15/12,((YEAR(M$4)-YEAR(대출현황!$F15))*12+MONTH(M$4)-MONTH(대출현황!$F15))-1)-(대출현황!$D15*(대출현황!$E15/12)/(1-POWER(1+대출현황!$E15/12,-대출현황!$G15)))*(POWER(1+대출현황!$E15/12,((YEAR(M$4)-YEAR(대출현황!$F15))*12+MONTH(M$4)-MONTH(대출현황!$F15))-1)-1)/(대출현황!$E15/12)),IF(((YEAR(M$4)-YEAR(대출현황!$F15))*12+MONTH(M$4)-MONTH(대출현황!$F15))&lt;=IF(대출현황!$H15="",0,대출현황!$H15),대출현황!$D15,대출현황!$D15*(대출현황!$G15-((YEAR(M$4)-YEAR(대출현황!$F15))*12+MONTH(M$4)-MONTH(대출현황!$F15))+1)/(대출현황!$G15-IF(대출현황!$H15="",0,대출현황!$H15)))))))*대출현황!$E15/12),IF(((YEAR(M$4)-YEAR(대출현황!$F15))*12+MONTH(M$4)-MONTH(대출현황!$F15))&lt;=IF(대출현황!$H15="",0,대출현황!$H15),0,대출현황!$D15/(대출현황!$G15-IF(대출현황!$H15="",0,대출현황!$H15)))))),0)))</f>
        <v/>
      </c>
    </row>
    <row r="30">
      <c r="A30" s="23">
        <f>A15</f>
        <v/>
      </c>
      <c r="B30" s="18">
        <f>IF(OR(대출현황!$C16="",대출현황!$D16="",대출현황!$E16="",대출현황!$F16="",대출현황!$G16=""),"",IF(OR(((YEAR(B$4)-YEAR(대출현황!$F16))*12+MONTH(B$4)-MONTH(대출현황!$F16))&lt;1,((YEAR(B$4)-YEAR(대출현황!$F16))*12+MONTH(B$4)-MONTH(대출현황!$F16))&gt;대출현황!$G16),0,ROUND(IF(대출현황!$C16="만기일시상환",IF(((YEAR(B$4)-YEAR(대출현황!$F16))*12+MONTH(B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B$4)-YEAR(대출현황!$F16))*12+MONTH(B$4)-MONTH(대출현황!$F16))-1))/대출현황!$G16,IF(대출현황!$C16="원리금균등상환",IF(대출현황!$E16=0,대출현황!$D16*(대출현황!$G16-(((YEAR(B$4)-YEAR(대출현황!$F16))*12+MONTH(B$4)-MONTH(대출현황!$F16))-1))/대출현황!$G16,대출현황!$D16*POWER(1+대출현황!$E16/12,((YEAR(B$4)-YEAR(대출현황!$F16))*12+MONTH(B$4)-MONTH(대출현황!$F16))-1)-(대출현황!$D16*(대출현황!$E16/12)/(1-POWER(1+대출현황!$E16/12,-대출현황!$G16)))*(POWER(1+대출현황!$E16/12,((YEAR(B$4)-YEAR(대출현황!$F16))*12+MONTH(B$4)-MONTH(대출현황!$F16))-1)-1)/(대출현황!$E16/12)),IF(((YEAR(B$4)-YEAR(대출현황!$F16))*12+MONTH(B$4)-MONTH(대출현황!$F16))&lt;=IF(대출현황!$H16="",0,대출현황!$H16),대출현황!$D16,대출현황!$D16*(대출현황!$G16-((YEAR(B$4)-YEAR(대출현황!$F16))*12+MONTH(B$4)-MONTH(대출현황!$F16))+1)/(대출현황!$G16-IF(대출현황!$H16="",0,대출현황!$H16)))))))*대출현황!$E16/12),IF(((YEAR(B$4)-YEAR(대출현황!$F16))*12+MONTH(B$4)-MONTH(대출현황!$F16))&lt;=IF(대출현황!$H16="",0,대출현황!$H16),0,대출현황!$D16/(대출현황!$G16-IF(대출현황!$H16="",0,대출현황!$H16)))))),0)))</f>
        <v/>
      </c>
      <c r="C30" s="18">
        <f>IF(OR(대출현황!$C16="",대출현황!$D16="",대출현황!$E16="",대출현황!$F16="",대출현황!$G16=""),"",IF(OR(((YEAR(C$4)-YEAR(대출현황!$F16))*12+MONTH(C$4)-MONTH(대출현황!$F16))&lt;1,((YEAR(C$4)-YEAR(대출현황!$F16))*12+MONTH(C$4)-MONTH(대출현황!$F16))&gt;대출현황!$G16),0,ROUND(IF(대출현황!$C16="만기일시상환",IF(((YEAR(C$4)-YEAR(대출현황!$F16))*12+MONTH(C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C$4)-YEAR(대출현황!$F16))*12+MONTH(C$4)-MONTH(대출현황!$F16))-1))/대출현황!$G16,IF(대출현황!$C16="원리금균등상환",IF(대출현황!$E16=0,대출현황!$D16*(대출현황!$G16-(((YEAR(C$4)-YEAR(대출현황!$F16))*12+MONTH(C$4)-MONTH(대출현황!$F16))-1))/대출현황!$G16,대출현황!$D16*POWER(1+대출현황!$E16/12,((YEAR(C$4)-YEAR(대출현황!$F16))*12+MONTH(C$4)-MONTH(대출현황!$F16))-1)-(대출현황!$D16*(대출현황!$E16/12)/(1-POWER(1+대출현황!$E16/12,-대출현황!$G16)))*(POWER(1+대출현황!$E16/12,((YEAR(C$4)-YEAR(대출현황!$F16))*12+MONTH(C$4)-MONTH(대출현황!$F16))-1)-1)/(대출현황!$E16/12)),IF(((YEAR(C$4)-YEAR(대출현황!$F16))*12+MONTH(C$4)-MONTH(대출현황!$F16))&lt;=IF(대출현황!$H16="",0,대출현황!$H16),대출현황!$D16,대출현황!$D16*(대출현황!$G16-((YEAR(C$4)-YEAR(대출현황!$F16))*12+MONTH(C$4)-MONTH(대출현황!$F16))+1)/(대출현황!$G16-IF(대출현황!$H16="",0,대출현황!$H16)))))))*대출현황!$E16/12),IF(((YEAR(C$4)-YEAR(대출현황!$F16))*12+MONTH(C$4)-MONTH(대출현황!$F16))&lt;=IF(대출현황!$H16="",0,대출현황!$H16),0,대출현황!$D16/(대출현황!$G16-IF(대출현황!$H16="",0,대출현황!$H16)))))),0)))</f>
        <v/>
      </c>
      <c r="D30" s="18">
        <f>IF(OR(대출현황!$C16="",대출현황!$D16="",대출현황!$E16="",대출현황!$F16="",대출현황!$G16=""),"",IF(OR(((YEAR(D$4)-YEAR(대출현황!$F16))*12+MONTH(D$4)-MONTH(대출현황!$F16))&lt;1,((YEAR(D$4)-YEAR(대출현황!$F16))*12+MONTH(D$4)-MONTH(대출현황!$F16))&gt;대출현황!$G16),0,ROUND(IF(대출현황!$C16="만기일시상환",IF(((YEAR(D$4)-YEAR(대출현황!$F16))*12+MONTH(D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D$4)-YEAR(대출현황!$F16))*12+MONTH(D$4)-MONTH(대출현황!$F16))-1))/대출현황!$G16,IF(대출현황!$C16="원리금균등상환",IF(대출현황!$E16=0,대출현황!$D16*(대출현황!$G16-(((YEAR(D$4)-YEAR(대출현황!$F16))*12+MONTH(D$4)-MONTH(대출현황!$F16))-1))/대출현황!$G16,대출현황!$D16*POWER(1+대출현황!$E16/12,((YEAR(D$4)-YEAR(대출현황!$F16))*12+MONTH(D$4)-MONTH(대출현황!$F16))-1)-(대출현황!$D16*(대출현황!$E16/12)/(1-POWER(1+대출현황!$E16/12,-대출현황!$G16)))*(POWER(1+대출현황!$E16/12,((YEAR(D$4)-YEAR(대출현황!$F16))*12+MONTH(D$4)-MONTH(대출현황!$F16))-1)-1)/(대출현황!$E16/12)),IF(((YEAR(D$4)-YEAR(대출현황!$F16))*12+MONTH(D$4)-MONTH(대출현황!$F16))&lt;=IF(대출현황!$H16="",0,대출현황!$H16),대출현황!$D16,대출현황!$D16*(대출현황!$G16-((YEAR(D$4)-YEAR(대출현황!$F16))*12+MONTH(D$4)-MONTH(대출현황!$F16))+1)/(대출현황!$G16-IF(대출현황!$H16="",0,대출현황!$H16)))))))*대출현황!$E16/12),IF(((YEAR(D$4)-YEAR(대출현황!$F16))*12+MONTH(D$4)-MONTH(대출현황!$F16))&lt;=IF(대출현황!$H16="",0,대출현황!$H16),0,대출현황!$D16/(대출현황!$G16-IF(대출현황!$H16="",0,대출현황!$H16)))))),0)))</f>
        <v/>
      </c>
      <c r="E30" s="18">
        <f>IF(OR(대출현황!$C16="",대출현황!$D16="",대출현황!$E16="",대출현황!$F16="",대출현황!$G16=""),"",IF(OR(((YEAR(E$4)-YEAR(대출현황!$F16))*12+MONTH(E$4)-MONTH(대출현황!$F16))&lt;1,((YEAR(E$4)-YEAR(대출현황!$F16))*12+MONTH(E$4)-MONTH(대출현황!$F16))&gt;대출현황!$G16),0,ROUND(IF(대출현황!$C16="만기일시상환",IF(((YEAR(E$4)-YEAR(대출현황!$F16))*12+MONTH(E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E$4)-YEAR(대출현황!$F16))*12+MONTH(E$4)-MONTH(대출현황!$F16))-1))/대출현황!$G16,IF(대출현황!$C16="원리금균등상환",IF(대출현황!$E16=0,대출현황!$D16*(대출현황!$G16-(((YEAR(E$4)-YEAR(대출현황!$F16))*12+MONTH(E$4)-MONTH(대출현황!$F16))-1))/대출현황!$G16,대출현황!$D16*POWER(1+대출현황!$E16/12,((YEAR(E$4)-YEAR(대출현황!$F16))*12+MONTH(E$4)-MONTH(대출현황!$F16))-1)-(대출현황!$D16*(대출현황!$E16/12)/(1-POWER(1+대출현황!$E16/12,-대출현황!$G16)))*(POWER(1+대출현황!$E16/12,((YEAR(E$4)-YEAR(대출현황!$F16))*12+MONTH(E$4)-MONTH(대출현황!$F16))-1)-1)/(대출현황!$E16/12)),IF(((YEAR(E$4)-YEAR(대출현황!$F16))*12+MONTH(E$4)-MONTH(대출현황!$F16))&lt;=IF(대출현황!$H16="",0,대출현황!$H16),대출현황!$D16,대출현황!$D16*(대출현황!$G16-((YEAR(E$4)-YEAR(대출현황!$F16))*12+MONTH(E$4)-MONTH(대출현황!$F16))+1)/(대출현황!$G16-IF(대출현황!$H16="",0,대출현황!$H16)))))))*대출현황!$E16/12),IF(((YEAR(E$4)-YEAR(대출현황!$F16))*12+MONTH(E$4)-MONTH(대출현황!$F16))&lt;=IF(대출현황!$H16="",0,대출현황!$H16),0,대출현황!$D16/(대출현황!$G16-IF(대출현황!$H16="",0,대출현황!$H16)))))),0)))</f>
        <v/>
      </c>
      <c r="F30" s="18">
        <f>IF(OR(대출현황!$C16="",대출현황!$D16="",대출현황!$E16="",대출현황!$F16="",대출현황!$G16=""),"",IF(OR(((YEAR(F$4)-YEAR(대출현황!$F16))*12+MONTH(F$4)-MONTH(대출현황!$F16))&lt;1,((YEAR(F$4)-YEAR(대출현황!$F16))*12+MONTH(F$4)-MONTH(대출현황!$F16))&gt;대출현황!$G16),0,ROUND(IF(대출현황!$C16="만기일시상환",IF(((YEAR(F$4)-YEAR(대출현황!$F16))*12+MONTH(F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F$4)-YEAR(대출현황!$F16))*12+MONTH(F$4)-MONTH(대출현황!$F16))-1))/대출현황!$G16,IF(대출현황!$C16="원리금균등상환",IF(대출현황!$E16=0,대출현황!$D16*(대출현황!$G16-(((YEAR(F$4)-YEAR(대출현황!$F16))*12+MONTH(F$4)-MONTH(대출현황!$F16))-1))/대출현황!$G16,대출현황!$D16*POWER(1+대출현황!$E16/12,((YEAR(F$4)-YEAR(대출현황!$F16))*12+MONTH(F$4)-MONTH(대출현황!$F16))-1)-(대출현황!$D16*(대출현황!$E16/12)/(1-POWER(1+대출현황!$E16/12,-대출현황!$G16)))*(POWER(1+대출현황!$E16/12,((YEAR(F$4)-YEAR(대출현황!$F16))*12+MONTH(F$4)-MONTH(대출현황!$F16))-1)-1)/(대출현황!$E16/12)),IF(((YEAR(F$4)-YEAR(대출현황!$F16))*12+MONTH(F$4)-MONTH(대출현황!$F16))&lt;=IF(대출현황!$H16="",0,대출현황!$H16),대출현황!$D16,대출현황!$D16*(대출현황!$G16-((YEAR(F$4)-YEAR(대출현황!$F16))*12+MONTH(F$4)-MONTH(대출현황!$F16))+1)/(대출현황!$G16-IF(대출현황!$H16="",0,대출현황!$H16)))))))*대출현황!$E16/12),IF(((YEAR(F$4)-YEAR(대출현황!$F16))*12+MONTH(F$4)-MONTH(대출현황!$F16))&lt;=IF(대출현황!$H16="",0,대출현황!$H16),0,대출현황!$D16/(대출현황!$G16-IF(대출현황!$H16="",0,대출현황!$H16)))))),0)))</f>
        <v/>
      </c>
      <c r="G30" s="18">
        <f>IF(OR(대출현황!$C16="",대출현황!$D16="",대출현황!$E16="",대출현황!$F16="",대출현황!$G16=""),"",IF(OR(((YEAR(G$4)-YEAR(대출현황!$F16))*12+MONTH(G$4)-MONTH(대출현황!$F16))&lt;1,((YEAR(G$4)-YEAR(대출현황!$F16))*12+MONTH(G$4)-MONTH(대출현황!$F16))&gt;대출현황!$G16),0,ROUND(IF(대출현황!$C16="만기일시상환",IF(((YEAR(G$4)-YEAR(대출현황!$F16))*12+MONTH(G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G$4)-YEAR(대출현황!$F16))*12+MONTH(G$4)-MONTH(대출현황!$F16))-1))/대출현황!$G16,IF(대출현황!$C16="원리금균등상환",IF(대출현황!$E16=0,대출현황!$D16*(대출현황!$G16-(((YEAR(G$4)-YEAR(대출현황!$F16))*12+MONTH(G$4)-MONTH(대출현황!$F16))-1))/대출현황!$G16,대출현황!$D16*POWER(1+대출현황!$E16/12,((YEAR(G$4)-YEAR(대출현황!$F16))*12+MONTH(G$4)-MONTH(대출현황!$F16))-1)-(대출현황!$D16*(대출현황!$E16/12)/(1-POWER(1+대출현황!$E16/12,-대출현황!$G16)))*(POWER(1+대출현황!$E16/12,((YEAR(G$4)-YEAR(대출현황!$F16))*12+MONTH(G$4)-MONTH(대출현황!$F16))-1)-1)/(대출현황!$E16/12)),IF(((YEAR(G$4)-YEAR(대출현황!$F16))*12+MONTH(G$4)-MONTH(대출현황!$F16))&lt;=IF(대출현황!$H16="",0,대출현황!$H16),대출현황!$D16,대출현황!$D16*(대출현황!$G16-((YEAR(G$4)-YEAR(대출현황!$F16))*12+MONTH(G$4)-MONTH(대출현황!$F16))+1)/(대출현황!$G16-IF(대출현황!$H16="",0,대출현황!$H16)))))))*대출현황!$E16/12),IF(((YEAR(G$4)-YEAR(대출현황!$F16))*12+MONTH(G$4)-MONTH(대출현황!$F16))&lt;=IF(대출현황!$H16="",0,대출현황!$H16),0,대출현황!$D16/(대출현황!$G16-IF(대출현황!$H16="",0,대출현황!$H16)))))),0)))</f>
        <v/>
      </c>
      <c r="H30" s="18">
        <f>IF(OR(대출현황!$C16="",대출현황!$D16="",대출현황!$E16="",대출현황!$F16="",대출현황!$G16=""),"",IF(OR(((YEAR(H$4)-YEAR(대출현황!$F16))*12+MONTH(H$4)-MONTH(대출현황!$F16))&lt;1,((YEAR(H$4)-YEAR(대출현황!$F16))*12+MONTH(H$4)-MONTH(대출현황!$F16))&gt;대출현황!$G16),0,ROUND(IF(대출현황!$C16="만기일시상환",IF(((YEAR(H$4)-YEAR(대출현황!$F16))*12+MONTH(H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H$4)-YEAR(대출현황!$F16))*12+MONTH(H$4)-MONTH(대출현황!$F16))-1))/대출현황!$G16,IF(대출현황!$C16="원리금균등상환",IF(대출현황!$E16=0,대출현황!$D16*(대출현황!$G16-(((YEAR(H$4)-YEAR(대출현황!$F16))*12+MONTH(H$4)-MONTH(대출현황!$F16))-1))/대출현황!$G16,대출현황!$D16*POWER(1+대출현황!$E16/12,((YEAR(H$4)-YEAR(대출현황!$F16))*12+MONTH(H$4)-MONTH(대출현황!$F16))-1)-(대출현황!$D16*(대출현황!$E16/12)/(1-POWER(1+대출현황!$E16/12,-대출현황!$G16)))*(POWER(1+대출현황!$E16/12,((YEAR(H$4)-YEAR(대출현황!$F16))*12+MONTH(H$4)-MONTH(대출현황!$F16))-1)-1)/(대출현황!$E16/12)),IF(((YEAR(H$4)-YEAR(대출현황!$F16))*12+MONTH(H$4)-MONTH(대출현황!$F16))&lt;=IF(대출현황!$H16="",0,대출현황!$H16),대출현황!$D16,대출현황!$D16*(대출현황!$G16-((YEAR(H$4)-YEAR(대출현황!$F16))*12+MONTH(H$4)-MONTH(대출현황!$F16))+1)/(대출현황!$G16-IF(대출현황!$H16="",0,대출현황!$H16)))))))*대출현황!$E16/12),IF(((YEAR(H$4)-YEAR(대출현황!$F16))*12+MONTH(H$4)-MONTH(대출현황!$F16))&lt;=IF(대출현황!$H16="",0,대출현황!$H16),0,대출현황!$D16/(대출현황!$G16-IF(대출현황!$H16="",0,대출현황!$H16)))))),0)))</f>
        <v/>
      </c>
      <c r="I30" s="18">
        <f>IF(OR(대출현황!$C16="",대출현황!$D16="",대출현황!$E16="",대출현황!$F16="",대출현황!$G16=""),"",IF(OR(((YEAR(I$4)-YEAR(대출현황!$F16))*12+MONTH(I$4)-MONTH(대출현황!$F16))&lt;1,((YEAR(I$4)-YEAR(대출현황!$F16))*12+MONTH(I$4)-MONTH(대출현황!$F16))&gt;대출현황!$G16),0,ROUND(IF(대출현황!$C16="만기일시상환",IF(((YEAR(I$4)-YEAR(대출현황!$F16))*12+MONTH(I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I$4)-YEAR(대출현황!$F16))*12+MONTH(I$4)-MONTH(대출현황!$F16))-1))/대출현황!$G16,IF(대출현황!$C16="원리금균등상환",IF(대출현황!$E16=0,대출현황!$D16*(대출현황!$G16-(((YEAR(I$4)-YEAR(대출현황!$F16))*12+MONTH(I$4)-MONTH(대출현황!$F16))-1))/대출현황!$G16,대출현황!$D16*POWER(1+대출현황!$E16/12,((YEAR(I$4)-YEAR(대출현황!$F16))*12+MONTH(I$4)-MONTH(대출현황!$F16))-1)-(대출현황!$D16*(대출현황!$E16/12)/(1-POWER(1+대출현황!$E16/12,-대출현황!$G16)))*(POWER(1+대출현황!$E16/12,((YEAR(I$4)-YEAR(대출현황!$F16))*12+MONTH(I$4)-MONTH(대출현황!$F16))-1)-1)/(대출현황!$E16/12)),IF(((YEAR(I$4)-YEAR(대출현황!$F16))*12+MONTH(I$4)-MONTH(대출현황!$F16))&lt;=IF(대출현황!$H16="",0,대출현황!$H16),대출현황!$D16,대출현황!$D16*(대출현황!$G16-((YEAR(I$4)-YEAR(대출현황!$F16))*12+MONTH(I$4)-MONTH(대출현황!$F16))+1)/(대출현황!$G16-IF(대출현황!$H16="",0,대출현황!$H16)))))))*대출현황!$E16/12),IF(((YEAR(I$4)-YEAR(대출현황!$F16))*12+MONTH(I$4)-MONTH(대출현황!$F16))&lt;=IF(대출현황!$H16="",0,대출현황!$H16),0,대출현황!$D16/(대출현황!$G16-IF(대출현황!$H16="",0,대출현황!$H16)))))),0)))</f>
        <v/>
      </c>
      <c r="J30" s="18">
        <f>IF(OR(대출현황!$C16="",대출현황!$D16="",대출현황!$E16="",대출현황!$F16="",대출현황!$G16=""),"",IF(OR(((YEAR(J$4)-YEAR(대출현황!$F16))*12+MONTH(J$4)-MONTH(대출현황!$F16))&lt;1,((YEAR(J$4)-YEAR(대출현황!$F16))*12+MONTH(J$4)-MONTH(대출현황!$F16))&gt;대출현황!$G16),0,ROUND(IF(대출현황!$C16="만기일시상환",IF(((YEAR(J$4)-YEAR(대출현황!$F16))*12+MONTH(J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J$4)-YEAR(대출현황!$F16))*12+MONTH(J$4)-MONTH(대출현황!$F16))-1))/대출현황!$G16,IF(대출현황!$C16="원리금균등상환",IF(대출현황!$E16=0,대출현황!$D16*(대출현황!$G16-(((YEAR(J$4)-YEAR(대출현황!$F16))*12+MONTH(J$4)-MONTH(대출현황!$F16))-1))/대출현황!$G16,대출현황!$D16*POWER(1+대출현황!$E16/12,((YEAR(J$4)-YEAR(대출현황!$F16))*12+MONTH(J$4)-MONTH(대출현황!$F16))-1)-(대출현황!$D16*(대출현황!$E16/12)/(1-POWER(1+대출현황!$E16/12,-대출현황!$G16)))*(POWER(1+대출현황!$E16/12,((YEAR(J$4)-YEAR(대출현황!$F16))*12+MONTH(J$4)-MONTH(대출현황!$F16))-1)-1)/(대출현황!$E16/12)),IF(((YEAR(J$4)-YEAR(대출현황!$F16))*12+MONTH(J$4)-MONTH(대출현황!$F16))&lt;=IF(대출현황!$H16="",0,대출현황!$H16),대출현황!$D16,대출현황!$D16*(대출현황!$G16-((YEAR(J$4)-YEAR(대출현황!$F16))*12+MONTH(J$4)-MONTH(대출현황!$F16))+1)/(대출현황!$G16-IF(대출현황!$H16="",0,대출현황!$H16)))))))*대출현황!$E16/12),IF(((YEAR(J$4)-YEAR(대출현황!$F16))*12+MONTH(J$4)-MONTH(대출현황!$F16))&lt;=IF(대출현황!$H16="",0,대출현황!$H16),0,대출현황!$D16/(대출현황!$G16-IF(대출현황!$H16="",0,대출현황!$H16)))))),0)))</f>
        <v/>
      </c>
      <c r="K30" s="18">
        <f>IF(OR(대출현황!$C16="",대출현황!$D16="",대출현황!$E16="",대출현황!$F16="",대출현황!$G16=""),"",IF(OR(((YEAR(K$4)-YEAR(대출현황!$F16))*12+MONTH(K$4)-MONTH(대출현황!$F16))&lt;1,((YEAR(K$4)-YEAR(대출현황!$F16))*12+MONTH(K$4)-MONTH(대출현황!$F16))&gt;대출현황!$G16),0,ROUND(IF(대출현황!$C16="만기일시상환",IF(((YEAR(K$4)-YEAR(대출현황!$F16))*12+MONTH(K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K$4)-YEAR(대출현황!$F16))*12+MONTH(K$4)-MONTH(대출현황!$F16))-1))/대출현황!$G16,IF(대출현황!$C16="원리금균등상환",IF(대출현황!$E16=0,대출현황!$D16*(대출현황!$G16-(((YEAR(K$4)-YEAR(대출현황!$F16))*12+MONTH(K$4)-MONTH(대출현황!$F16))-1))/대출현황!$G16,대출현황!$D16*POWER(1+대출현황!$E16/12,((YEAR(K$4)-YEAR(대출현황!$F16))*12+MONTH(K$4)-MONTH(대출현황!$F16))-1)-(대출현황!$D16*(대출현황!$E16/12)/(1-POWER(1+대출현황!$E16/12,-대출현황!$G16)))*(POWER(1+대출현황!$E16/12,((YEAR(K$4)-YEAR(대출현황!$F16))*12+MONTH(K$4)-MONTH(대출현황!$F16))-1)-1)/(대출현황!$E16/12)),IF(((YEAR(K$4)-YEAR(대출현황!$F16))*12+MONTH(K$4)-MONTH(대출현황!$F16))&lt;=IF(대출현황!$H16="",0,대출현황!$H16),대출현황!$D16,대출현황!$D16*(대출현황!$G16-((YEAR(K$4)-YEAR(대출현황!$F16))*12+MONTH(K$4)-MONTH(대출현황!$F16))+1)/(대출현황!$G16-IF(대출현황!$H16="",0,대출현황!$H16)))))))*대출현황!$E16/12),IF(((YEAR(K$4)-YEAR(대출현황!$F16))*12+MONTH(K$4)-MONTH(대출현황!$F16))&lt;=IF(대출현황!$H16="",0,대출현황!$H16),0,대출현황!$D16/(대출현황!$G16-IF(대출현황!$H16="",0,대출현황!$H16)))))),0)))</f>
        <v/>
      </c>
      <c r="L30" s="18">
        <f>IF(OR(대출현황!$C16="",대출현황!$D16="",대출현황!$E16="",대출현황!$F16="",대출현황!$G16=""),"",IF(OR(((YEAR(L$4)-YEAR(대출현황!$F16))*12+MONTH(L$4)-MONTH(대출현황!$F16))&lt;1,((YEAR(L$4)-YEAR(대출현황!$F16))*12+MONTH(L$4)-MONTH(대출현황!$F16))&gt;대출현황!$G16),0,ROUND(IF(대출현황!$C16="만기일시상환",IF(((YEAR(L$4)-YEAR(대출현황!$F16))*12+MONTH(L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L$4)-YEAR(대출현황!$F16))*12+MONTH(L$4)-MONTH(대출현황!$F16))-1))/대출현황!$G16,IF(대출현황!$C16="원리금균등상환",IF(대출현황!$E16=0,대출현황!$D16*(대출현황!$G16-(((YEAR(L$4)-YEAR(대출현황!$F16))*12+MONTH(L$4)-MONTH(대출현황!$F16))-1))/대출현황!$G16,대출현황!$D16*POWER(1+대출현황!$E16/12,((YEAR(L$4)-YEAR(대출현황!$F16))*12+MONTH(L$4)-MONTH(대출현황!$F16))-1)-(대출현황!$D16*(대출현황!$E16/12)/(1-POWER(1+대출현황!$E16/12,-대출현황!$G16)))*(POWER(1+대출현황!$E16/12,((YEAR(L$4)-YEAR(대출현황!$F16))*12+MONTH(L$4)-MONTH(대출현황!$F16))-1)-1)/(대출현황!$E16/12)),IF(((YEAR(L$4)-YEAR(대출현황!$F16))*12+MONTH(L$4)-MONTH(대출현황!$F16))&lt;=IF(대출현황!$H16="",0,대출현황!$H16),대출현황!$D16,대출현황!$D16*(대출현황!$G16-((YEAR(L$4)-YEAR(대출현황!$F16))*12+MONTH(L$4)-MONTH(대출현황!$F16))+1)/(대출현황!$G16-IF(대출현황!$H16="",0,대출현황!$H16)))))))*대출현황!$E16/12),IF(((YEAR(L$4)-YEAR(대출현황!$F16))*12+MONTH(L$4)-MONTH(대출현황!$F16))&lt;=IF(대출현황!$H16="",0,대출현황!$H16),0,대출현황!$D16/(대출현황!$G16-IF(대출현황!$H16="",0,대출현황!$H16)))))),0)))</f>
        <v/>
      </c>
      <c r="M30" s="18">
        <f>IF(OR(대출현황!$C16="",대출현황!$D16="",대출현황!$E16="",대출현황!$F16="",대출현황!$G16=""),"",IF(OR(((YEAR(M$4)-YEAR(대출현황!$F16))*12+MONTH(M$4)-MONTH(대출현황!$F16))&lt;1,((YEAR(M$4)-YEAR(대출현황!$F16))*12+MONTH(M$4)-MONTH(대출현황!$F16))&gt;대출현황!$G16),0,ROUND(IF(대출현황!$C16="만기일시상환",IF(((YEAR(M$4)-YEAR(대출현황!$F16))*12+MONTH(M$4)-MONTH(대출현황!$F16))=대출현황!$G16,대출현황!$D16,0),IF(대출현황!$C16="원금균등상환",대출현황!$D16/대출현황!$G16,IF(대출현황!$C16="원리금균등상환",IF(대출현황!$E16=0,대출현황!$D16/대출현황!$G16,(대출현황!$D16*(대출현황!$E16/12)/(1-POWER(1+대출현황!$E16/12,-대출현황!$G16)))-(IF(대출현황!$C16="만기일시상환",대출현황!$D16,IF(대출현황!$C16="원금균등상환",대출현황!$D16*(대출현황!$G16-(((YEAR(M$4)-YEAR(대출현황!$F16))*12+MONTH(M$4)-MONTH(대출현황!$F16))-1))/대출현황!$G16,IF(대출현황!$C16="원리금균등상환",IF(대출현황!$E16=0,대출현황!$D16*(대출현황!$G16-(((YEAR(M$4)-YEAR(대출현황!$F16))*12+MONTH(M$4)-MONTH(대출현황!$F16))-1))/대출현황!$G16,대출현황!$D16*POWER(1+대출현황!$E16/12,((YEAR(M$4)-YEAR(대출현황!$F16))*12+MONTH(M$4)-MONTH(대출현황!$F16))-1)-(대출현황!$D16*(대출현황!$E16/12)/(1-POWER(1+대출현황!$E16/12,-대출현황!$G16)))*(POWER(1+대출현황!$E16/12,((YEAR(M$4)-YEAR(대출현황!$F16))*12+MONTH(M$4)-MONTH(대출현황!$F16))-1)-1)/(대출현황!$E16/12)),IF(((YEAR(M$4)-YEAR(대출현황!$F16))*12+MONTH(M$4)-MONTH(대출현황!$F16))&lt;=IF(대출현황!$H16="",0,대출현황!$H16),대출현황!$D16,대출현황!$D16*(대출현황!$G16-((YEAR(M$4)-YEAR(대출현황!$F16))*12+MONTH(M$4)-MONTH(대출현황!$F16))+1)/(대출현황!$G16-IF(대출현황!$H16="",0,대출현황!$H16)))))))*대출현황!$E16/12),IF(((YEAR(M$4)-YEAR(대출현황!$F16))*12+MONTH(M$4)-MONTH(대출현황!$F16))&lt;=IF(대출현황!$H16="",0,대출현황!$H16),0,대출현황!$D16/(대출현황!$G16-IF(대출현황!$H16="",0,대출현황!$H16)))))),0)))</f>
        <v/>
      </c>
    </row>
    <row r="31">
      <c r="A31" s="23">
        <f>A16</f>
        <v/>
      </c>
      <c r="B31" s="18">
        <f>IF(OR(대출현황!$C17="",대출현황!$D17="",대출현황!$E17="",대출현황!$F17="",대출현황!$G17=""),"",IF(OR(((YEAR(B$4)-YEAR(대출현황!$F17))*12+MONTH(B$4)-MONTH(대출현황!$F17))&lt;1,((YEAR(B$4)-YEAR(대출현황!$F17))*12+MONTH(B$4)-MONTH(대출현황!$F17))&gt;대출현황!$G17),0,ROUND(IF(대출현황!$C17="만기일시상환",IF(((YEAR(B$4)-YEAR(대출현황!$F17))*12+MONTH(B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B$4)-YEAR(대출현황!$F17))*12+MONTH(B$4)-MONTH(대출현황!$F17))-1))/대출현황!$G17,IF(대출현황!$C17="원리금균등상환",IF(대출현황!$E17=0,대출현황!$D17*(대출현황!$G17-(((YEAR(B$4)-YEAR(대출현황!$F17))*12+MONTH(B$4)-MONTH(대출현황!$F17))-1))/대출현황!$G17,대출현황!$D17*POWER(1+대출현황!$E17/12,((YEAR(B$4)-YEAR(대출현황!$F17))*12+MONTH(B$4)-MONTH(대출현황!$F17))-1)-(대출현황!$D17*(대출현황!$E17/12)/(1-POWER(1+대출현황!$E17/12,-대출현황!$G17)))*(POWER(1+대출현황!$E17/12,((YEAR(B$4)-YEAR(대출현황!$F17))*12+MONTH(B$4)-MONTH(대출현황!$F17))-1)-1)/(대출현황!$E17/12)),IF(((YEAR(B$4)-YEAR(대출현황!$F17))*12+MONTH(B$4)-MONTH(대출현황!$F17))&lt;=IF(대출현황!$H17="",0,대출현황!$H17),대출현황!$D17,대출현황!$D17*(대출현황!$G17-((YEAR(B$4)-YEAR(대출현황!$F17))*12+MONTH(B$4)-MONTH(대출현황!$F17))+1)/(대출현황!$G17-IF(대출현황!$H17="",0,대출현황!$H17)))))))*대출현황!$E17/12),IF(((YEAR(B$4)-YEAR(대출현황!$F17))*12+MONTH(B$4)-MONTH(대출현황!$F17))&lt;=IF(대출현황!$H17="",0,대출현황!$H17),0,대출현황!$D17/(대출현황!$G17-IF(대출현황!$H17="",0,대출현황!$H17)))))),0)))</f>
        <v/>
      </c>
      <c r="C31" s="18">
        <f>IF(OR(대출현황!$C17="",대출현황!$D17="",대출현황!$E17="",대출현황!$F17="",대출현황!$G17=""),"",IF(OR(((YEAR(C$4)-YEAR(대출현황!$F17))*12+MONTH(C$4)-MONTH(대출현황!$F17))&lt;1,((YEAR(C$4)-YEAR(대출현황!$F17))*12+MONTH(C$4)-MONTH(대출현황!$F17))&gt;대출현황!$G17),0,ROUND(IF(대출현황!$C17="만기일시상환",IF(((YEAR(C$4)-YEAR(대출현황!$F17))*12+MONTH(C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C$4)-YEAR(대출현황!$F17))*12+MONTH(C$4)-MONTH(대출현황!$F17))-1))/대출현황!$G17,IF(대출현황!$C17="원리금균등상환",IF(대출현황!$E17=0,대출현황!$D17*(대출현황!$G17-(((YEAR(C$4)-YEAR(대출현황!$F17))*12+MONTH(C$4)-MONTH(대출현황!$F17))-1))/대출현황!$G17,대출현황!$D17*POWER(1+대출현황!$E17/12,((YEAR(C$4)-YEAR(대출현황!$F17))*12+MONTH(C$4)-MONTH(대출현황!$F17))-1)-(대출현황!$D17*(대출현황!$E17/12)/(1-POWER(1+대출현황!$E17/12,-대출현황!$G17)))*(POWER(1+대출현황!$E17/12,((YEAR(C$4)-YEAR(대출현황!$F17))*12+MONTH(C$4)-MONTH(대출현황!$F17))-1)-1)/(대출현황!$E17/12)),IF(((YEAR(C$4)-YEAR(대출현황!$F17))*12+MONTH(C$4)-MONTH(대출현황!$F17))&lt;=IF(대출현황!$H17="",0,대출현황!$H17),대출현황!$D17,대출현황!$D17*(대출현황!$G17-((YEAR(C$4)-YEAR(대출현황!$F17))*12+MONTH(C$4)-MONTH(대출현황!$F17))+1)/(대출현황!$G17-IF(대출현황!$H17="",0,대출현황!$H17)))))))*대출현황!$E17/12),IF(((YEAR(C$4)-YEAR(대출현황!$F17))*12+MONTH(C$4)-MONTH(대출현황!$F17))&lt;=IF(대출현황!$H17="",0,대출현황!$H17),0,대출현황!$D17/(대출현황!$G17-IF(대출현황!$H17="",0,대출현황!$H17)))))),0)))</f>
        <v/>
      </c>
      <c r="D31" s="18">
        <f>IF(OR(대출현황!$C17="",대출현황!$D17="",대출현황!$E17="",대출현황!$F17="",대출현황!$G17=""),"",IF(OR(((YEAR(D$4)-YEAR(대출현황!$F17))*12+MONTH(D$4)-MONTH(대출현황!$F17))&lt;1,((YEAR(D$4)-YEAR(대출현황!$F17))*12+MONTH(D$4)-MONTH(대출현황!$F17))&gt;대출현황!$G17),0,ROUND(IF(대출현황!$C17="만기일시상환",IF(((YEAR(D$4)-YEAR(대출현황!$F17))*12+MONTH(D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D$4)-YEAR(대출현황!$F17))*12+MONTH(D$4)-MONTH(대출현황!$F17))-1))/대출현황!$G17,IF(대출현황!$C17="원리금균등상환",IF(대출현황!$E17=0,대출현황!$D17*(대출현황!$G17-(((YEAR(D$4)-YEAR(대출현황!$F17))*12+MONTH(D$4)-MONTH(대출현황!$F17))-1))/대출현황!$G17,대출현황!$D17*POWER(1+대출현황!$E17/12,((YEAR(D$4)-YEAR(대출현황!$F17))*12+MONTH(D$4)-MONTH(대출현황!$F17))-1)-(대출현황!$D17*(대출현황!$E17/12)/(1-POWER(1+대출현황!$E17/12,-대출현황!$G17)))*(POWER(1+대출현황!$E17/12,((YEAR(D$4)-YEAR(대출현황!$F17))*12+MONTH(D$4)-MONTH(대출현황!$F17))-1)-1)/(대출현황!$E17/12)),IF(((YEAR(D$4)-YEAR(대출현황!$F17))*12+MONTH(D$4)-MONTH(대출현황!$F17))&lt;=IF(대출현황!$H17="",0,대출현황!$H17),대출현황!$D17,대출현황!$D17*(대출현황!$G17-((YEAR(D$4)-YEAR(대출현황!$F17))*12+MONTH(D$4)-MONTH(대출현황!$F17))+1)/(대출현황!$G17-IF(대출현황!$H17="",0,대출현황!$H17)))))))*대출현황!$E17/12),IF(((YEAR(D$4)-YEAR(대출현황!$F17))*12+MONTH(D$4)-MONTH(대출현황!$F17))&lt;=IF(대출현황!$H17="",0,대출현황!$H17),0,대출현황!$D17/(대출현황!$G17-IF(대출현황!$H17="",0,대출현황!$H17)))))),0)))</f>
        <v/>
      </c>
      <c r="E31" s="18">
        <f>IF(OR(대출현황!$C17="",대출현황!$D17="",대출현황!$E17="",대출현황!$F17="",대출현황!$G17=""),"",IF(OR(((YEAR(E$4)-YEAR(대출현황!$F17))*12+MONTH(E$4)-MONTH(대출현황!$F17))&lt;1,((YEAR(E$4)-YEAR(대출현황!$F17))*12+MONTH(E$4)-MONTH(대출현황!$F17))&gt;대출현황!$G17),0,ROUND(IF(대출현황!$C17="만기일시상환",IF(((YEAR(E$4)-YEAR(대출현황!$F17))*12+MONTH(E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E$4)-YEAR(대출현황!$F17))*12+MONTH(E$4)-MONTH(대출현황!$F17))-1))/대출현황!$G17,IF(대출현황!$C17="원리금균등상환",IF(대출현황!$E17=0,대출현황!$D17*(대출현황!$G17-(((YEAR(E$4)-YEAR(대출현황!$F17))*12+MONTH(E$4)-MONTH(대출현황!$F17))-1))/대출현황!$G17,대출현황!$D17*POWER(1+대출현황!$E17/12,((YEAR(E$4)-YEAR(대출현황!$F17))*12+MONTH(E$4)-MONTH(대출현황!$F17))-1)-(대출현황!$D17*(대출현황!$E17/12)/(1-POWER(1+대출현황!$E17/12,-대출현황!$G17)))*(POWER(1+대출현황!$E17/12,((YEAR(E$4)-YEAR(대출현황!$F17))*12+MONTH(E$4)-MONTH(대출현황!$F17))-1)-1)/(대출현황!$E17/12)),IF(((YEAR(E$4)-YEAR(대출현황!$F17))*12+MONTH(E$4)-MONTH(대출현황!$F17))&lt;=IF(대출현황!$H17="",0,대출현황!$H17),대출현황!$D17,대출현황!$D17*(대출현황!$G17-((YEAR(E$4)-YEAR(대출현황!$F17))*12+MONTH(E$4)-MONTH(대출현황!$F17))+1)/(대출현황!$G17-IF(대출현황!$H17="",0,대출현황!$H17)))))))*대출현황!$E17/12),IF(((YEAR(E$4)-YEAR(대출현황!$F17))*12+MONTH(E$4)-MONTH(대출현황!$F17))&lt;=IF(대출현황!$H17="",0,대출현황!$H17),0,대출현황!$D17/(대출현황!$G17-IF(대출현황!$H17="",0,대출현황!$H17)))))),0)))</f>
        <v/>
      </c>
      <c r="F31" s="18">
        <f>IF(OR(대출현황!$C17="",대출현황!$D17="",대출현황!$E17="",대출현황!$F17="",대출현황!$G17=""),"",IF(OR(((YEAR(F$4)-YEAR(대출현황!$F17))*12+MONTH(F$4)-MONTH(대출현황!$F17))&lt;1,((YEAR(F$4)-YEAR(대출현황!$F17))*12+MONTH(F$4)-MONTH(대출현황!$F17))&gt;대출현황!$G17),0,ROUND(IF(대출현황!$C17="만기일시상환",IF(((YEAR(F$4)-YEAR(대출현황!$F17))*12+MONTH(F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F$4)-YEAR(대출현황!$F17))*12+MONTH(F$4)-MONTH(대출현황!$F17))-1))/대출현황!$G17,IF(대출현황!$C17="원리금균등상환",IF(대출현황!$E17=0,대출현황!$D17*(대출현황!$G17-(((YEAR(F$4)-YEAR(대출현황!$F17))*12+MONTH(F$4)-MONTH(대출현황!$F17))-1))/대출현황!$G17,대출현황!$D17*POWER(1+대출현황!$E17/12,((YEAR(F$4)-YEAR(대출현황!$F17))*12+MONTH(F$4)-MONTH(대출현황!$F17))-1)-(대출현황!$D17*(대출현황!$E17/12)/(1-POWER(1+대출현황!$E17/12,-대출현황!$G17)))*(POWER(1+대출현황!$E17/12,((YEAR(F$4)-YEAR(대출현황!$F17))*12+MONTH(F$4)-MONTH(대출현황!$F17))-1)-1)/(대출현황!$E17/12)),IF(((YEAR(F$4)-YEAR(대출현황!$F17))*12+MONTH(F$4)-MONTH(대출현황!$F17))&lt;=IF(대출현황!$H17="",0,대출현황!$H17),대출현황!$D17,대출현황!$D17*(대출현황!$G17-((YEAR(F$4)-YEAR(대출현황!$F17))*12+MONTH(F$4)-MONTH(대출현황!$F17))+1)/(대출현황!$G17-IF(대출현황!$H17="",0,대출현황!$H17)))))))*대출현황!$E17/12),IF(((YEAR(F$4)-YEAR(대출현황!$F17))*12+MONTH(F$4)-MONTH(대출현황!$F17))&lt;=IF(대출현황!$H17="",0,대출현황!$H17),0,대출현황!$D17/(대출현황!$G17-IF(대출현황!$H17="",0,대출현황!$H17)))))),0)))</f>
        <v/>
      </c>
      <c r="G31" s="18">
        <f>IF(OR(대출현황!$C17="",대출현황!$D17="",대출현황!$E17="",대출현황!$F17="",대출현황!$G17=""),"",IF(OR(((YEAR(G$4)-YEAR(대출현황!$F17))*12+MONTH(G$4)-MONTH(대출현황!$F17))&lt;1,((YEAR(G$4)-YEAR(대출현황!$F17))*12+MONTH(G$4)-MONTH(대출현황!$F17))&gt;대출현황!$G17),0,ROUND(IF(대출현황!$C17="만기일시상환",IF(((YEAR(G$4)-YEAR(대출현황!$F17))*12+MONTH(G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G$4)-YEAR(대출현황!$F17))*12+MONTH(G$4)-MONTH(대출현황!$F17))-1))/대출현황!$G17,IF(대출현황!$C17="원리금균등상환",IF(대출현황!$E17=0,대출현황!$D17*(대출현황!$G17-(((YEAR(G$4)-YEAR(대출현황!$F17))*12+MONTH(G$4)-MONTH(대출현황!$F17))-1))/대출현황!$G17,대출현황!$D17*POWER(1+대출현황!$E17/12,((YEAR(G$4)-YEAR(대출현황!$F17))*12+MONTH(G$4)-MONTH(대출현황!$F17))-1)-(대출현황!$D17*(대출현황!$E17/12)/(1-POWER(1+대출현황!$E17/12,-대출현황!$G17)))*(POWER(1+대출현황!$E17/12,((YEAR(G$4)-YEAR(대출현황!$F17))*12+MONTH(G$4)-MONTH(대출현황!$F17))-1)-1)/(대출현황!$E17/12)),IF(((YEAR(G$4)-YEAR(대출현황!$F17))*12+MONTH(G$4)-MONTH(대출현황!$F17))&lt;=IF(대출현황!$H17="",0,대출현황!$H17),대출현황!$D17,대출현황!$D17*(대출현황!$G17-((YEAR(G$4)-YEAR(대출현황!$F17))*12+MONTH(G$4)-MONTH(대출현황!$F17))+1)/(대출현황!$G17-IF(대출현황!$H17="",0,대출현황!$H17)))))))*대출현황!$E17/12),IF(((YEAR(G$4)-YEAR(대출현황!$F17))*12+MONTH(G$4)-MONTH(대출현황!$F17))&lt;=IF(대출현황!$H17="",0,대출현황!$H17),0,대출현황!$D17/(대출현황!$G17-IF(대출현황!$H17="",0,대출현황!$H17)))))),0)))</f>
        <v/>
      </c>
      <c r="H31" s="18">
        <f>IF(OR(대출현황!$C17="",대출현황!$D17="",대출현황!$E17="",대출현황!$F17="",대출현황!$G17=""),"",IF(OR(((YEAR(H$4)-YEAR(대출현황!$F17))*12+MONTH(H$4)-MONTH(대출현황!$F17))&lt;1,((YEAR(H$4)-YEAR(대출현황!$F17))*12+MONTH(H$4)-MONTH(대출현황!$F17))&gt;대출현황!$G17),0,ROUND(IF(대출현황!$C17="만기일시상환",IF(((YEAR(H$4)-YEAR(대출현황!$F17))*12+MONTH(H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H$4)-YEAR(대출현황!$F17))*12+MONTH(H$4)-MONTH(대출현황!$F17))-1))/대출현황!$G17,IF(대출현황!$C17="원리금균등상환",IF(대출현황!$E17=0,대출현황!$D17*(대출현황!$G17-(((YEAR(H$4)-YEAR(대출현황!$F17))*12+MONTH(H$4)-MONTH(대출현황!$F17))-1))/대출현황!$G17,대출현황!$D17*POWER(1+대출현황!$E17/12,((YEAR(H$4)-YEAR(대출현황!$F17))*12+MONTH(H$4)-MONTH(대출현황!$F17))-1)-(대출현황!$D17*(대출현황!$E17/12)/(1-POWER(1+대출현황!$E17/12,-대출현황!$G17)))*(POWER(1+대출현황!$E17/12,((YEAR(H$4)-YEAR(대출현황!$F17))*12+MONTH(H$4)-MONTH(대출현황!$F17))-1)-1)/(대출현황!$E17/12)),IF(((YEAR(H$4)-YEAR(대출현황!$F17))*12+MONTH(H$4)-MONTH(대출현황!$F17))&lt;=IF(대출현황!$H17="",0,대출현황!$H17),대출현황!$D17,대출현황!$D17*(대출현황!$G17-((YEAR(H$4)-YEAR(대출현황!$F17))*12+MONTH(H$4)-MONTH(대출현황!$F17))+1)/(대출현황!$G17-IF(대출현황!$H17="",0,대출현황!$H17)))))))*대출현황!$E17/12),IF(((YEAR(H$4)-YEAR(대출현황!$F17))*12+MONTH(H$4)-MONTH(대출현황!$F17))&lt;=IF(대출현황!$H17="",0,대출현황!$H17),0,대출현황!$D17/(대출현황!$G17-IF(대출현황!$H17="",0,대출현황!$H17)))))),0)))</f>
        <v/>
      </c>
      <c r="I31" s="18">
        <f>IF(OR(대출현황!$C17="",대출현황!$D17="",대출현황!$E17="",대출현황!$F17="",대출현황!$G17=""),"",IF(OR(((YEAR(I$4)-YEAR(대출현황!$F17))*12+MONTH(I$4)-MONTH(대출현황!$F17))&lt;1,((YEAR(I$4)-YEAR(대출현황!$F17))*12+MONTH(I$4)-MONTH(대출현황!$F17))&gt;대출현황!$G17),0,ROUND(IF(대출현황!$C17="만기일시상환",IF(((YEAR(I$4)-YEAR(대출현황!$F17))*12+MONTH(I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I$4)-YEAR(대출현황!$F17))*12+MONTH(I$4)-MONTH(대출현황!$F17))-1))/대출현황!$G17,IF(대출현황!$C17="원리금균등상환",IF(대출현황!$E17=0,대출현황!$D17*(대출현황!$G17-(((YEAR(I$4)-YEAR(대출현황!$F17))*12+MONTH(I$4)-MONTH(대출현황!$F17))-1))/대출현황!$G17,대출현황!$D17*POWER(1+대출현황!$E17/12,((YEAR(I$4)-YEAR(대출현황!$F17))*12+MONTH(I$4)-MONTH(대출현황!$F17))-1)-(대출현황!$D17*(대출현황!$E17/12)/(1-POWER(1+대출현황!$E17/12,-대출현황!$G17)))*(POWER(1+대출현황!$E17/12,((YEAR(I$4)-YEAR(대출현황!$F17))*12+MONTH(I$4)-MONTH(대출현황!$F17))-1)-1)/(대출현황!$E17/12)),IF(((YEAR(I$4)-YEAR(대출현황!$F17))*12+MONTH(I$4)-MONTH(대출현황!$F17))&lt;=IF(대출현황!$H17="",0,대출현황!$H17),대출현황!$D17,대출현황!$D17*(대출현황!$G17-((YEAR(I$4)-YEAR(대출현황!$F17))*12+MONTH(I$4)-MONTH(대출현황!$F17))+1)/(대출현황!$G17-IF(대출현황!$H17="",0,대출현황!$H17)))))))*대출현황!$E17/12),IF(((YEAR(I$4)-YEAR(대출현황!$F17))*12+MONTH(I$4)-MONTH(대출현황!$F17))&lt;=IF(대출현황!$H17="",0,대출현황!$H17),0,대출현황!$D17/(대출현황!$G17-IF(대출현황!$H17="",0,대출현황!$H17)))))),0)))</f>
        <v/>
      </c>
      <c r="J31" s="18">
        <f>IF(OR(대출현황!$C17="",대출현황!$D17="",대출현황!$E17="",대출현황!$F17="",대출현황!$G17=""),"",IF(OR(((YEAR(J$4)-YEAR(대출현황!$F17))*12+MONTH(J$4)-MONTH(대출현황!$F17))&lt;1,((YEAR(J$4)-YEAR(대출현황!$F17))*12+MONTH(J$4)-MONTH(대출현황!$F17))&gt;대출현황!$G17),0,ROUND(IF(대출현황!$C17="만기일시상환",IF(((YEAR(J$4)-YEAR(대출현황!$F17))*12+MONTH(J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J$4)-YEAR(대출현황!$F17))*12+MONTH(J$4)-MONTH(대출현황!$F17))-1))/대출현황!$G17,IF(대출현황!$C17="원리금균등상환",IF(대출현황!$E17=0,대출현황!$D17*(대출현황!$G17-(((YEAR(J$4)-YEAR(대출현황!$F17))*12+MONTH(J$4)-MONTH(대출현황!$F17))-1))/대출현황!$G17,대출현황!$D17*POWER(1+대출현황!$E17/12,((YEAR(J$4)-YEAR(대출현황!$F17))*12+MONTH(J$4)-MONTH(대출현황!$F17))-1)-(대출현황!$D17*(대출현황!$E17/12)/(1-POWER(1+대출현황!$E17/12,-대출현황!$G17)))*(POWER(1+대출현황!$E17/12,((YEAR(J$4)-YEAR(대출현황!$F17))*12+MONTH(J$4)-MONTH(대출현황!$F17))-1)-1)/(대출현황!$E17/12)),IF(((YEAR(J$4)-YEAR(대출현황!$F17))*12+MONTH(J$4)-MONTH(대출현황!$F17))&lt;=IF(대출현황!$H17="",0,대출현황!$H17),대출현황!$D17,대출현황!$D17*(대출현황!$G17-((YEAR(J$4)-YEAR(대출현황!$F17))*12+MONTH(J$4)-MONTH(대출현황!$F17))+1)/(대출현황!$G17-IF(대출현황!$H17="",0,대출현황!$H17)))))))*대출현황!$E17/12),IF(((YEAR(J$4)-YEAR(대출현황!$F17))*12+MONTH(J$4)-MONTH(대출현황!$F17))&lt;=IF(대출현황!$H17="",0,대출현황!$H17),0,대출현황!$D17/(대출현황!$G17-IF(대출현황!$H17="",0,대출현황!$H17)))))),0)))</f>
        <v/>
      </c>
      <c r="K31" s="18">
        <f>IF(OR(대출현황!$C17="",대출현황!$D17="",대출현황!$E17="",대출현황!$F17="",대출현황!$G17=""),"",IF(OR(((YEAR(K$4)-YEAR(대출현황!$F17))*12+MONTH(K$4)-MONTH(대출현황!$F17))&lt;1,((YEAR(K$4)-YEAR(대출현황!$F17))*12+MONTH(K$4)-MONTH(대출현황!$F17))&gt;대출현황!$G17),0,ROUND(IF(대출현황!$C17="만기일시상환",IF(((YEAR(K$4)-YEAR(대출현황!$F17))*12+MONTH(K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K$4)-YEAR(대출현황!$F17))*12+MONTH(K$4)-MONTH(대출현황!$F17))-1))/대출현황!$G17,IF(대출현황!$C17="원리금균등상환",IF(대출현황!$E17=0,대출현황!$D17*(대출현황!$G17-(((YEAR(K$4)-YEAR(대출현황!$F17))*12+MONTH(K$4)-MONTH(대출현황!$F17))-1))/대출현황!$G17,대출현황!$D17*POWER(1+대출현황!$E17/12,((YEAR(K$4)-YEAR(대출현황!$F17))*12+MONTH(K$4)-MONTH(대출현황!$F17))-1)-(대출현황!$D17*(대출현황!$E17/12)/(1-POWER(1+대출현황!$E17/12,-대출현황!$G17)))*(POWER(1+대출현황!$E17/12,((YEAR(K$4)-YEAR(대출현황!$F17))*12+MONTH(K$4)-MONTH(대출현황!$F17))-1)-1)/(대출현황!$E17/12)),IF(((YEAR(K$4)-YEAR(대출현황!$F17))*12+MONTH(K$4)-MONTH(대출현황!$F17))&lt;=IF(대출현황!$H17="",0,대출현황!$H17),대출현황!$D17,대출현황!$D17*(대출현황!$G17-((YEAR(K$4)-YEAR(대출현황!$F17))*12+MONTH(K$4)-MONTH(대출현황!$F17))+1)/(대출현황!$G17-IF(대출현황!$H17="",0,대출현황!$H17)))))))*대출현황!$E17/12),IF(((YEAR(K$4)-YEAR(대출현황!$F17))*12+MONTH(K$4)-MONTH(대출현황!$F17))&lt;=IF(대출현황!$H17="",0,대출현황!$H17),0,대출현황!$D17/(대출현황!$G17-IF(대출현황!$H17="",0,대출현황!$H17)))))),0)))</f>
        <v/>
      </c>
      <c r="L31" s="18">
        <f>IF(OR(대출현황!$C17="",대출현황!$D17="",대출현황!$E17="",대출현황!$F17="",대출현황!$G17=""),"",IF(OR(((YEAR(L$4)-YEAR(대출현황!$F17))*12+MONTH(L$4)-MONTH(대출현황!$F17))&lt;1,((YEAR(L$4)-YEAR(대출현황!$F17))*12+MONTH(L$4)-MONTH(대출현황!$F17))&gt;대출현황!$G17),0,ROUND(IF(대출현황!$C17="만기일시상환",IF(((YEAR(L$4)-YEAR(대출현황!$F17))*12+MONTH(L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L$4)-YEAR(대출현황!$F17))*12+MONTH(L$4)-MONTH(대출현황!$F17))-1))/대출현황!$G17,IF(대출현황!$C17="원리금균등상환",IF(대출현황!$E17=0,대출현황!$D17*(대출현황!$G17-(((YEAR(L$4)-YEAR(대출현황!$F17))*12+MONTH(L$4)-MONTH(대출현황!$F17))-1))/대출현황!$G17,대출현황!$D17*POWER(1+대출현황!$E17/12,((YEAR(L$4)-YEAR(대출현황!$F17))*12+MONTH(L$4)-MONTH(대출현황!$F17))-1)-(대출현황!$D17*(대출현황!$E17/12)/(1-POWER(1+대출현황!$E17/12,-대출현황!$G17)))*(POWER(1+대출현황!$E17/12,((YEAR(L$4)-YEAR(대출현황!$F17))*12+MONTH(L$4)-MONTH(대출현황!$F17))-1)-1)/(대출현황!$E17/12)),IF(((YEAR(L$4)-YEAR(대출현황!$F17))*12+MONTH(L$4)-MONTH(대출현황!$F17))&lt;=IF(대출현황!$H17="",0,대출현황!$H17),대출현황!$D17,대출현황!$D17*(대출현황!$G17-((YEAR(L$4)-YEAR(대출현황!$F17))*12+MONTH(L$4)-MONTH(대출현황!$F17))+1)/(대출현황!$G17-IF(대출현황!$H17="",0,대출현황!$H17)))))))*대출현황!$E17/12),IF(((YEAR(L$4)-YEAR(대출현황!$F17))*12+MONTH(L$4)-MONTH(대출현황!$F17))&lt;=IF(대출현황!$H17="",0,대출현황!$H17),0,대출현황!$D17/(대출현황!$G17-IF(대출현황!$H17="",0,대출현황!$H17)))))),0)))</f>
        <v/>
      </c>
      <c r="M31" s="18">
        <f>IF(OR(대출현황!$C17="",대출현황!$D17="",대출현황!$E17="",대출현황!$F17="",대출현황!$G17=""),"",IF(OR(((YEAR(M$4)-YEAR(대출현황!$F17))*12+MONTH(M$4)-MONTH(대출현황!$F17))&lt;1,((YEAR(M$4)-YEAR(대출현황!$F17))*12+MONTH(M$4)-MONTH(대출현황!$F17))&gt;대출현황!$G17),0,ROUND(IF(대출현황!$C17="만기일시상환",IF(((YEAR(M$4)-YEAR(대출현황!$F17))*12+MONTH(M$4)-MONTH(대출현황!$F17))=대출현황!$G17,대출현황!$D17,0),IF(대출현황!$C17="원금균등상환",대출현황!$D17/대출현황!$G17,IF(대출현황!$C17="원리금균등상환",IF(대출현황!$E17=0,대출현황!$D17/대출현황!$G17,(대출현황!$D17*(대출현황!$E17/12)/(1-POWER(1+대출현황!$E17/12,-대출현황!$G17)))-(IF(대출현황!$C17="만기일시상환",대출현황!$D17,IF(대출현황!$C17="원금균등상환",대출현황!$D17*(대출현황!$G17-(((YEAR(M$4)-YEAR(대출현황!$F17))*12+MONTH(M$4)-MONTH(대출현황!$F17))-1))/대출현황!$G17,IF(대출현황!$C17="원리금균등상환",IF(대출현황!$E17=0,대출현황!$D17*(대출현황!$G17-(((YEAR(M$4)-YEAR(대출현황!$F17))*12+MONTH(M$4)-MONTH(대출현황!$F17))-1))/대출현황!$G17,대출현황!$D17*POWER(1+대출현황!$E17/12,((YEAR(M$4)-YEAR(대출현황!$F17))*12+MONTH(M$4)-MONTH(대출현황!$F17))-1)-(대출현황!$D17*(대출현황!$E17/12)/(1-POWER(1+대출현황!$E17/12,-대출현황!$G17)))*(POWER(1+대출현황!$E17/12,((YEAR(M$4)-YEAR(대출현황!$F17))*12+MONTH(M$4)-MONTH(대출현황!$F17))-1)-1)/(대출현황!$E17/12)),IF(((YEAR(M$4)-YEAR(대출현황!$F17))*12+MONTH(M$4)-MONTH(대출현황!$F17))&lt;=IF(대출현황!$H17="",0,대출현황!$H17),대출현황!$D17,대출현황!$D17*(대출현황!$G17-((YEAR(M$4)-YEAR(대출현황!$F17))*12+MONTH(M$4)-MONTH(대출현황!$F17))+1)/(대출현황!$G17-IF(대출현황!$H17="",0,대출현황!$H17)))))))*대출현황!$E17/12),IF(((YEAR(M$4)-YEAR(대출현황!$F17))*12+MONTH(M$4)-MONTH(대출현황!$F17))&lt;=IF(대출현황!$H17="",0,대출현황!$H17),0,대출현황!$D17/(대출현황!$G17-IF(대출현황!$H17="",0,대출현황!$H17)))))),0)))</f>
        <v/>
      </c>
    </row>
    <row r="32">
      <c r="A32" s="19" t="inlineStr">
        <is>
          <t>월 원금 합계</t>
        </is>
      </c>
      <c r="B32" s="21">
        <f>SUM(B20:B31)</f>
        <v/>
      </c>
      <c r="C32" s="21">
        <f>SUM(C20:C31)</f>
        <v/>
      </c>
      <c r="D32" s="21">
        <f>SUM(D20:D31)</f>
        <v/>
      </c>
      <c r="E32" s="21">
        <f>SUM(E20:E31)</f>
        <v/>
      </c>
      <c r="F32" s="21">
        <f>SUM(F20:F31)</f>
        <v/>
      </c>
      <c r="G32" s="21">
        <f>SUM(G20:G31)</f>
        <v/>
      </c>
      <c r="H32" s="21">
        <f>SUM(H20:H31)</f>
        <v/>
      </c>
      <c r="I32" s="21">
        <f>SUM(I20:I31)</f>
        <v/>
      </c>
      <c r="J32" s="21">
        <f>SUM(J20:J31)</f>
        <v/>
      </c>
      <c r="K32" s="21">
        <f>SUM(K20:K31)</f>
        <v/>
      </c>
      <c r="L32" s="21">
        <f>SUM(L20:L31)</f>
        <v/>
      </c>
      <c r="M32" s="21">
        <f>SUM(M20:M31)</f>
        <v/>
      </c>
    </row>
    <row r="34">
      <c r="A34" s="24" t="inlineStr">
        <is>
          <t>월 총 상환액 (이자+원금)</t>
        </is>
      </c>
      <c r="B34" s="25">
        <f>B17+B32</f>
        <v/>
      </c>
      <c r="C34" s="25">
        <f>C17+C32</f>
        <v/>
      </c>
      <c r="D34" s="25">
        <f>D17+D32</f>
        <v/>
      </c>
      <c r="E34" s="25">
        <f>E17+E32</f>
        <v/>
      </c>
      <c r="F34" s="25">
        <f>F17+F32</f>
        <v/>
      </c>
      <c r="G34" s="25">
        <f>G17+G32</f>
        <v/>
      </c>
      <c r="H34" s="25">
        <f>H17+H32</f>
        <v/>
      </c>
      <c r="I34" s="25">
        <f>I17+I32</f>
        <v/>
      </c>
      <c r="J34" s="25">
        <f>J17+J32</f>
        <v/>
      </c>
      <c r="K34" s="25">
        <f>K17+K32</f>
        <v/>
      </c>
      <c r="L34" s="25">
        <f>L17+L32</f>
        <v/>
      </c>
      <c r="M34" s="25">
        <f>M17+M32</f>
        <v/>
      </c>
    </row>
    <row r="36">
      <c r="A36" s="26" t="inlineStr">
        <is>
          <t>📊 아래 그래프 보는 법: 파란 막대 = 매월 나가는 이자비용(왼쪽 축) · 주황 꺾은선 = 원금까지 포함한 월 총 상환액(오른쪽 축). 만기나 분할상환이 시작되는 달에는 원금 때문에 꺾은선이 크게 올라가요.</t>
        </is>
      </c>
    </row>
  </sheetData>
  <mergeCells count="1">
    <mergeCell ref="A36:M3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2026-10-04T13:06:33Z</dcterms:created>
  <dcterms:modified xsi:type="dcterms:W3CDTF">2026-10-04T13:06:33Z</dcterms:modified>
</cp:coreProperties>
</file>