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사용법" sheetId="1" state="visible" r:id="rId1"/>
    <sheet name="은행1" sheetId="2" state="visible" r:id="rId2"/>
    <sheet name="은행2" sheetId="3" state="visible" r:id="rId3"/>
    <sheet name="은행3" sheetId="4" state="visible" r:id="rId4"/>
    <sheet name="수집확인" sheetId="5" state="visible" r:id="rId5"/>
    <sheet name="지출계획" sheetId="6" state="visible" r:id="rId6"/>
    <sheet name="주간계획" sheetId="7" state="visible" r:id="rId7"/>
    <sheet name="설정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H:MM"/>
    <numFmt numFmtId="165" formatCode="YYYY-MM-DD"/>
    <numFmt numFmtId="166" formatCode="#,##0;(#,##0);-"/>
    <numFmt numFmtId="167" formatCode="yyyy-mm-dd"/>
  </numFmts>
  <fonts count="14">
    <font>
      <name val="Calibri"/>
      <family val="2"/>
      <color theme="1"/>
      <sz val="11"/>
      <scheme val="minor"/>
    </font>
    <font>
      <name val="맑은 고딕"/>
      <b val="1"/>
      <sz val="15"/>
    </font>
    <font>
      <name val="맑은 고딕"/>
      <color rgb="00808080"/>
      <sz val="9"/>
    </font>
    <font>
      <name val="맑은 고딕"/>
      <b val="1"/>
      <sz val="12"/>
    </font>
    <font>
      <name val="맑은 고딕"/>
      <b val="1"/>
      <sz val="11"/>
    </font>
    <font>
      <name val="맑은 고딕"/>
      <sz val="10"/>
    </font>
    <font>
      <name val="맑은 고딕"/>
      <b val="1"/>
      <sz val="9"/>
    </font>
    <font>
      <name val="맑은 고딕"/>
      <sz val="9"/>
    </font>
    <font>
      <name val="맑은 고딕"/>
      <b val="1"/>
      <sz val="14"/>
    </font>
    <font>
      <name val="맑은 고딕"/>
      <color rgb="000000FF"/>
      <sz val="9"/>
    </font>
    <font>
      <name val="맑은 고딕"/>
      <color rgb="000000FF"/>
      <sz val="11"/>
    </font>
    <font>
      <name val="맑은 고딕"/>
      <color rgb="00808080"/>
      <sz val="8"/>
    </font>
    <font>
      <name val="맑은 고딕"/>
      <color rgb="00008000"/>
      <sz val="9"/>
    </font>
    <font>
      <name val="맑은 고딕"/>
      <color theme="1"/>
      <sz val="11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D9E2F3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center" wrapText="1"/>
    </xf>
    <xf numFmtId="0" fontId="6" fillId="2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5" fillId="0" borderId="0" pivotButton="0" quotePrefix="0" xfId="0"/>
    <xf numFmtId="0" fontId="13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/>
    </xf>
    <xf numFmtId="0" fontId="8" fillId="0" borderId="0" pivotButton="0" quotePrefix="0" xfId="0"/>
    <xf numFmtId="0" fontId="9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10" fillId="2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/>
    </xf>
    <xf numFmtId="0" fontId="11" fillId="0" borderId="0" pivotButton="0" quotePrefix="0" xfId="0"/>
    <xf numFmtId="0" fontId="11" fillId="0" borderId="0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10" fillId="0" borderId="0" pivotButton="0" quotePrefix="0" xfId="0"/>
    <xf numFmtId="164" fontId="2" fillId="0" borderId="0" pivotButton="0" quotePrefix="0" xfId="0"/>
    <xf numFmtId="165" fontId="2" fillId="0" borderId="0" pivotButton="0" quotePrefix="0" xfId="0"/>
    <xf numFmtId="166" fontId="2" fillId="0" borderId="0" pivotButton="0" quotePrefix="0" xfId="0"/>
    <xf numFmtId="166" fontId="10" fillId="0" borderId="0" pivotButton="0" quotePrefix="0" xfId="0"/>
    <xf numFmtId="165" fontId="10" fillId="0" borderId="0" pivotButton="0" quotePrefix="0" xfId="0"/>
    <xf numFmtId="0" fontId="13" fillId="0" borderId="1" pivotButton="0" quotePrefix="0" xfId="0"/>
    <xf numFmtId="166" fontId="13" fillId="0" borderId="1" pivotButton="0" quotePrefix="0" xfId="0"/>
    <xf numFmtId="165" fontId="13" fillId="0" borderId="1" pivotButton="0" quotePrefix="0" xfId="0"/>
    <xf numFmtId="166" fontId="2" fillId="0" borderId="1" pivotButton="0" quotePrefix="0" xfId="0"/>
    <xf numFmtId="165" fontId="10" fillId="2" borderId="1" pivotButton="0" quotePrefix="0" xfId="0"/>
    <xf numFmtId="0" fontId="10" fillId="2" borderId="1" pivotButton="0" quotePrefix="0" xfId="0"/>
    <xf numFmtId="166" fontId="10" fillId="2" borderId="1" pivotButton="0" quotePrefix="0" xfId="0"/>
    <xf numFmtId="165" fontId="0" fillId="2" borderId="1" pivotButton="0" quotePrefix="0" xfId="0"/>
    <xf numFmtId="0" fontId="0" fillId="2" borderId="1" pivotButton="0" quotePrefix="0" xfId="0"/>
    <xf numFmtId="166" fontId="0" fillId="2" borderId="1" pivotButton="0" quotePrefix="0" xfId="0"/>
    <xf numFmtId="0" fontId="0" fillId="0" borderId="1" pivotButton="0" quotePrefix="0" xfId="0"/>
    <xf numFmtId="165" fontId="13" fillId="0" borderId="1" applyAlignment="1" pivotButton="0" quotePrefix="0" xfId="0">
      <alignment horizontal="center" vertical="center"/>
    </xf>
    <xf numFmtId="166" fontId="13" fillId="0" borderId="1" applyAlignment="1" pivotButton="0" quotePrefix="0" xfId="0">
      <alignment horizontal="center" vertical="center"/>
    </xf>
    <xf numFmtId="166" fontId="4" fillId="0" borderId="1" pivotButton="0" quotePrefix="0" xfId="0"/>
    <xf numFmtId="0" fontId="2" fillId="0" borderId="1" pivotButton="0" quotePrefix="0" xfId="0"/>
    <xf numFmtId="166" fontId="10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472C4"/>
    <outlinePr summaryBelow="1" summaryRight="1"/>
    <pageSetUpPr/>
  </sheetPr>
  <dimension ref="A1:E4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6" customWidth="1" min="2" max="2"/>
    <col width="42" customWidth="1" min="3" max="3"/>
    <col width="46" customWidth="1" min="4" max="4"/>
    <col width="46" customWidth="1" min="5" max="5"/>
  </cols>
  <sheetData>
    <row r="1">
      <c r="A1" s="1" t="inlineStr">
        <is>
          <t>주간 자금계획 양식 — 사용 안내</t>
        </is>
      </c>
    </row>
    <row r="2">
      <c r="A2" s="2" t="inlineStr">
        <is>
          <t>은행에서 내려받은 입출금 내역 파일을 그대로 붙여넣으면, 주별 자금 흐름과 앞으로 12주 잔액 전망이 자동으로 만들어집니다.</t>
        </is>
      </c>
    </row>
    <row r="3"/>
    <row r="4">
      <c r="A4" s="3" t="inlineStr">
        <is>
          <t>■ 작업 순서도</t>
        </is>
      </c>
    </row>
    <row r="5" ht="26" customHeight="1">
      <c r="B5" s="4" t="inlineStr">
        <is>
          <t>① 은행1~3</t>
        </is>
      </c>
      <c r="C5" s="5" t="inlineStr">
        <is>
          <t>은행 원본파일을 그대로 붙여넣고, 열 설정 5칸만 입력</t>
        </is>
      </c>
      <c r="D5" s="6" t="inlineStr">
        <is>
          <t>◀ 보조 · 설정 — 회사 이름(계좌 간 이체 제외)과 예측 반영률을 먼저 확인</t>
        </is>
      </c>
    </row>
    <row r="6">
      <c r="B6" s="7" t="inlineStr">
        <is>
          <t>▼</t>
        </is>
      </c>
    </row>
    <row r="7" ht="26" customHeight="1">
      <c r="B7" s="8" t="inlineStr">
        <is>
          <t>② 수집확인</t>
        </is>
      </c>
      <c r="C7" s="5" t="inlineStr">
        <is>
          <t>(자동) 계좌별 인식 건수·잔액과 주별 입출금 실적 확인</t>
        </is>
      </c>
    </row>
    <row r="8">
      <c r="B8" s="7" t="inlineStr">
        <is>
          <t>▼</t>
        </is>
      </c>
    </row>
    <row r="9" ht="26" customHeight="1">
      <c r="B9" s="4" t="inlineStr">
        <is>
          <t>③ 지출계획</t>
        </is>
      </c>
      <c r="C9" s="5" t="inlineStr">
        <is>
          <t>앞으로 예정된 큰 입금·지출만 날짜와 금액으로 입력</t>
        </is>
      </c>
    </row>
    <row r="10">
      <c r="B10" s="7" t="inlineStr">
        <is>
          <t>▼</t>
        </is>
      </c>
    </row>
    <row r="11" ht="26" customHeight="1">
      <c r="B11" s="8" t="inlineStr">
        <is>
          <t>④ 주간계획</t>
        </is>
      </c>
      <c r="C11" s="5" t="inlineStr">
        <is>
          <t>(자동) 12주 예상 입금·출금·주말 잔액과 부족 경고</t>
        </is>
      </c>
    </row>
    <row r="12"/>
    <row r="13">
      <c r="A13" s="3" t="inlineStr">
        <is>
          <t>■ 시트 안내 (탭 순서대로)</t>
        </is>
      </c>
    </row>
    <row r="14">
      <c r="A14" s="9" t="inlineStr">
        <is>
          <t>순서</t>
        </is>
      </c>
      <c r="B14" s="9" t="inlineStr">
        <is>
          <t>시트</t>
        </is>
      </c>
      <c r="C14" s="9" t="inlineStr">
        <is>
          <t>역할</t>
        </is>
      </c>
      <c r="D14" s="9" t="inlineStr">
        <is>
          <t>✍ 직접 입력</t>
        </is>
      </c>
      <c r="E14" s="9" t="inlineStr">
        <is>
          <t>⚙ 자동 처리</t>
        </is>
      </c>
    </row>
    <row r="15" ht="34" customHeight="1">
      <c r="A15" s="10" t="inlineStr">
        <is>
          <t>①</t>
        </is>
      </c>
      <c r="B15" s="11" t="inlineStr">
        <is>
          <t>은행1~3</t>
        </is>
      </c>
      <c r="C15" s="12" t="inlineStr">
        <is>
          <t>은행 파일 붙여넣는 곳 (계좌 1개당 시트 1개)</t>
        </is>
      </c>
      <c r="D15" s="12" t="inlineStr">
        <is>
          <t>A8 셀부터 은행 원본파일 내용 통째로 붙여넣기 + 위쪽 열 설정 5칸(처음 한 번만)</t>
        </is>
      </c>
      <c r="E15" s="12" t="inlineStr">
        <is>
          <t>날짜·금액 형식 자동 변환, 인식 결과 표시 (오른쪽 회색 열은 수정 금지)</t>
        </is>
      </c>
    </row>
    <row r="16" ht="34" customHeight="1">
      <c r="A16" s="10" t="inlineStr">
        <is>
          <t>②</t>
        </is>
      </c>
      <c r="B16" s="13" t="inlineStr">
        <is>
          <t>수집확인</t>
        </is>
      </c>
      <c r="C16" s="12" t="inlineStr">
        <is>
          <t>자동수집 결과 검증</t>
        </is>
      </c>
      <c r="D16" s="12" t="inlineStr">
        <is>
          <t>없음 — 인식 건수·기간·최신 잔액이 은행 화면과 맞는지 눈으로 확인만</t>
        </is>
      </c>
      <c r="E16" s="12" t="inlineStr">
        <is>
          <t>계좌 현황 + 최근 12주 주별 입금·출금 실적 (계좌 간 이체 제외)</t>
        </is>
      </c>
    </row>
    <row r="17" ht="34" customHeight="1">
      <c r="A17" s="10" t="inlineStr">
        <is>
          <t>③</t>
        </is>
      </c>
      <c r="B17" s="11" t="inlineStr">
        <is>
          <t>지출계획</t>
        </is>
      </c>
      <c r="C17" s="12" t="inlineStr">
        <is>
          <t>예정된 확정 입금·지출 입력</t>
        </is>
      </c>
      <c r="D17" s="12" t="inlineStr">
        <is>
          <t>날짜 / 구분(입금·지출) / 내용 / 금액 — 평소에 없는 큰 건만</t>
        </is>
      </c>
      <c r="E17" s="12" t="inlineStr">
        <is>
          <t>입력 즉시 [주간계획] 해당 주에 반영</t>
        </is>
      </c>
    </row>
    <row r="18" ht="34" customHeight="1">
      <c r="A18" s="10" t="inlineStr">
        <is>
          <t>④</t>
        </is>
      </c>
      <c r="B18" s="13" t="inlineStr">
        <is>
          <t>주간계획</t>
        </is>
      </c>
      <c r="C18" s="12" t="inlineStr">
        <is>
          <t>12주 자금 전망 (핵심 결과)</t>
        </is>
      </c>
      <c r="D18" s="12" t="inlineStr">
        <is>
          <t>없음 — 결과만 확인</t>
        </is>
      </c>
      <c r="E18" s="12" t="inlineStr">
        <is>
          <t>주별 예상 입금·출금(최근 실적 평균×반영률 + 확정분) → 주말 예상 잔액 → 부족 경고</t>
        </is>
      </c>
    </row>
    <row r="19" ht="34" customHeight="1">
      <c r="A19" s="10" t="inlineStr">
        <is>
          <t>보조</t>
        </is>
      </c>
      <c r="B19" s="11" t="inlineStr">
        <is>
          <t>설정</t>
        </is>
      </c>
      <c r="C19" s="12" t="inlineStr">
        <is>
          <t>이체 제외 키워드·예측 반영률</t>
        </is>
      </c>
      <c r="D19" s="12" t="inlineStr">
        <is>
          <t>우리 회사 이름(계좌 간 이체 제외용), 입금·출금 반영률, 평균 산정 기간, 최소 유지 잔액</t>
        </is>
      </c>
      <c r="E19" s="12" t="inlineStr">
        <is>
          <t>없음 — 바꾸는 즉시 전체 반영</t>
        </is>
      </c>
    </row>
    <row r="20"/>
    <row r="21">
      <c r="A21" s="3" t="inlineStr">
        <is>
          <t>■ 열 설정, 이렇게 하면 됩니다 (처음 한 번만)</t>
        </is>
      </c>
    </row>
    <row r="22">
      <c r="A22" s="14" t="inlineStr">
        <is>
          <t>1. 은행 사이트에서 입출금 내역을 엑셀(XLS·XLSX·CSV)로 내려받아 엽니다.</t>
        </is>
      </c>
    </row>
    <row r="23">
      <c r="A23" s="14" t="inlineStr">
        <is>
          <t>2. 내용 전체를 복사(Ctrl+A → Ctrl+C)한 뒤, 이 파일의 [은행1] 시트 A8 셀을 클릭하고 붙여넣기(Ctrl+V) 합니다.</t>
        </is>
      </c>
    </row>
    <row r="24">
      <c r="A24" s="14" t="inlineStr">
        <is>
          <t xml:space="preserve">   · 모양이 깨지면 마우스 오른쪽 → '붙여넣기 옵션'에서 '값' 붙여넣기를 쓰세요. 머리글·안내문이 섞여 있어도 괜찮습니다.</t>
        </is>
      </c>
    </row>
    <row r="25">
      <c r="A25" s="14" t="inlineStr">
        <is>
          <t>3. 붙여넣은 내용을 보고 위쪽 노란 설정 칸 5개를 채웁니다 — 실제 거래가 시작되는 행 번호와,</t>
        </is>
      </c>
    </row>
    <row r="26">
      <c r="A26" s="14" t="inlineStr">
        <is>
          <t xml:space="preserve">   날짜·입금·출금·잔액·내용이 각각 몇 번째 열(A, B, C...)에 있는지 열 문자를 적으면 끝.</t>
        </is>
      </c>
    </row>
    <row r="27">
      <c r="A27" s="14" t="inlineStr">
        <is>
          <t>4. 오른쪽 '인식 결과'에 ✔ 거래 건수와 최신 잔액이 뜨면 성공입니다. 은행 앱 잔액과 맞는지 확인하세요.</t>
        </is>
      </c>
    </row>
    <row r="28">
      <c r="A28" s="14" t="inlineStr">
        <is>
          <t>5. 다음 주부터는 설정을 건드릴 필요 없이, 새로 내려받은 파일을 같은 자리에 다시 붙여넣기만 하면 됩니다.</t>
        </is>
      </c>
    </row>
    <row r="29">
      <c r="A29" s="14" t="inlineStr">
        <is>
          <t xml:space="preserve">   · 기존 내용 위에 덮어써도 되고, 겹치는 기간 걱정 없이 최근 2~3개월 치를 통째로 넣는 방식을 추천합니다.</t>
        </is>
      </c>
    </row>
    <row r="30"/>
    <row r="31">
      <c r="A31" s="3" t="inlineStr">
        <is>
          <t>■ 색 안내</t>
        </is>
      </c>
    </row>
    <row r="32">
      <c r="B32" s="15" t="inlineStr">
        <is>
          <t>노란 칸</t>
        </is>
      </c>
      <c r="C32" s="14" t="inlineStr">
        <is>
          <t>직접 입력하는 곳 — 파란 글씨는 가상 예시값이니 지우고 실제 값을 넣으세요</t>
        </is>
      </c>
    </row>
    <row r="33">
      <c r="B33" s="16" t="inlineStr">
        <is>
          <t>회색 작은 글씨</t>
        </is>
      </c>
      <c r="C33" s="14" t="inlineStr">
        <is>
          <t>자동 계산 수식 — 수정 금지</t>
        </is>
      </c>
    </row>
    <row r="34">
      <c r="B34" s="17" t="inlineStr">
        <is>
          <t>시트 탭 색</t>
        </is>
      </c>
      <c r="C34" s="14" t="inlineStr">
        <is>
          <t>노란 탭 = 직접 입력하는 시트 · 회색 탭 = 자동 시트</t>
        </is>
      </c>
    </row>
    <row r="35"/>
    <row r="36">
      <c r="A36" s="3" t="inlineStr">
        <is>
          <t>■ 자주 묻는 것</t>
        </is>
      </c>
    </row>
    <row r="37">
      <c r="A37" s="14" t="inlineStr">
        <is>
          <t>· 은행마다 파일 모양이 다른데요? — 괜찮습니다. 열 설정 5칸이 그 차이를 흡수합니다. 은행별로 시트 하나씩 쓰세요.</t>
        </is>
      </c>
    </row>
    <row r="38">
      <c r="A38" s="14" t="inlineStr">
        <is>
          <t>· 계좌가 4개 이상이면? — 두 계좌 내역을 한 시트에 이어 붙여넣어도 됩니다 (잔액은 아래 계좌 기준으로 보이니 참고만).</t>
        </is>
      </c>
    </row>
    <row r="39">
      <c r="A39" s="14" t="inlineStr">
        <is>
          <t>· 계좌 간 이체가 입금·출금에 두 번 잡히지 않나요? — [설정]에 우리 회사 이름을 넣어두면 그 거래는 자동으로 제외됩니다.</t>
        </is>
      </c>
    </row>
    <row r="40">
      <c r="A40" s="14" t="inlineStr">
        <is>
          <t>· 지출계획에는 뭘 넣나요? — 평소에 없는 큰 건만 (대출 상환, 보증금, 설비 구입, 세금 납부 등).</t>
        </is>
      </c>
    </row>
    <row r="41">
      <c r="A41" s="14" t="inlineStr">
        <is>
          <t xml:space="preserve">  카드값·급여 같은 매달 반복 지출은 넣지 마세요 — 최근 실적 평균으로 이미 자동 예측에 들어 있습니다.</t>
        </is>
      </c>
    </row>
    <row r="42">
      <c r="A42" s="14" t="inlineStr">
        <is>
          <t>· 날짜 미인식이 뜨면? — 날짜 열 문자가 맞는지, 데이터 시작 행 번호가 맞는지 확인하세요.</t>
        </is>
      </c>
    </row>
    <row r="43">
      <c r="A43" s="14" t="inlineStr">
        <is>
          <t>· 시트 이름(은행1~3)은 바꾸지 마세요 — 수식이 시트 이름으로 연결되어 있습니다. 은행 이름은 노란 칸에 적으면 됩니다.</t>
        </is>
      </c>
    </row>
    <row r="44">
      <c r="A44" s="14" t="inlineStr">
        <is>
          <t>· 예시값은 전부 가상 데이터입니다. 실제 사용 전 [은행1]·[은행2]의 예시 내용(8행 아래)을 지우고 쓰세요.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FD966"/>
    <outlinePr summaryBelow="1" summaryRight="1"/>
    <pageSetUpPr/>
  </sheetPr>
  <dimension ref="A1:AD15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9" customWidth="1" min="3" max="3"/>
    <col width="9" customWidth="1" min="4" max="4"/>
    <col width="9" customWidth="1" min="5" max="5"/>
    <col width="9" customWidth="1" min="6" max="6"/>
    <col width="12" customWidth="1" min="7" max="7"/>
    <col width="2" customWidth="1" min="8" max="8"/>
    <col width="12" customWidth="1" min="9" max="9"/>
    <col width="16" customWidth="1" min="23" max="23"/>
    <col width="16" customWidth="1" min="24" max="24"/>
    <col width="12" customWidth="1" min="25" max="25"/>
    <col width="12" customWidth="1" min="26" max="26"/>
    <col width="12" customWidth="1" min="27" max="27"/>
    <col width="12" customWidth="1" min="28" max="28"/>
    <col width="20" customWidth="1" min="29" max="29"/>
    <col width="11" customWidth="1" min="30" max="30"/>
  </cols>
  <sheetData>
    <row r="1">
      <c r="A1" s="18" t="inlineStr">
        <is>
          <t>① 은행1 — 은행 원본파일 붙여넣기</t>
        </is>
      </c>
    </row>
    <row r="2">
      <c r="A2" s="19" t="inlineStr">
        <is>
          <t>✍ 직접 입력: A8 셀부터 은행 파일 내용을 통째로 붙여넣고(머리글 포함 그대로, '값' 붙여넣기 권장), 5행 노란 칸에 데이터 시작 행 번호와 날짜·입금·출금·잔액·내용의 열 문자(A,B,C...)를 입력하세요.</t>
        </is>
      </c>
    </row>
    <row r="3">
      <c r="A3" s="2" t="inlineStr">
        <is>
          <t>⚙ 자동 계산: W~AD열 회색 수식이 날짜·금액 형식을 자동 변환합니다 — 수정 금지. 오른쪽 '인식 결과'가 ✔로 뜨고 최신 잔액이 은행 앱과 맞으면 성공입니다.</t>
        </is>
      </c>
    </row>
    <row r="4">
      <c r="A4" s="9" t="inlineStr">
        <is>
          <t>은행·계좌 이름</t>
        </is>
      </c>
      <c r="B4" s="9" t="inlineStr">
        <is>
          <t>데이터 시작 행</t>
        </is>
      </c>
      <c r="C4" s="9" t="inlineStr">
        <is>
          <t>날짜 열</t>
        </is>
      </c>
      <c r="D4" s="9" t="inlineStr">
        <is>
          <t>입금 열</t>
        </is>
      </c>
      <c r="E4" s="9" t="inlineStr">
        <is>
          <t>출금 열</t>
        </is>
      </c>
      <c r="F4" s="9" t="inlineStr">
        <is>
          <t>잔액 열</t>
        </is>
      </c>
      <c r="G4" s="9" t="inlineStr">
        <is>
          <t>내용(적요) 열</t>
        </is>
      </c>
      <c r="I4" s="9" t="inlineStr">
        <is>
          <t>인식 결과 (자동)</t>
        </is>
      </c>
      <c r="J4" s="20" t="n"/>
      <c r="K4" s="20" t="n"/>
      <c r="L4" s="20" t="n"/>
      <c r="M4" s="20" t="n"/>
      <c r="N4" s="21" t="n"/>
    </row>
    <row r="5">
      <c r="A5" s="22" t="inlineStr">
        <is>
          <t>한빛은행 주거래 (예시)</t>
        </is>
      </c>
      <c r="B5" s="22" t="n">
        <v>12</v>
      </c>
      <c r="C5" s="22" t="inlineStr">
        <is>
          <t>A</t>
        </is>
      </c>
      <c r="D5" s="22" t="inlineStr">
        <is>
          <t>D</t>
        </is>
      </c>
      <c r="E5" s="22" t="inlineStr">
        <is>
          <t>C</t>
        </is>
      </c>
      <c r="F5" s="22" t="inlineStr">
        <is>
          <t>E</t>
        </is>
      </c>
      <c r="G5" s="22" t="inlineStr">
        <is>
          <t>B</t>
        </is>
      </c>
      <c r="I5" s="23">
        <f>IF(COUNT($X$8:$X$1507)=0,"아직 인식된 거래가 없습니다 — 붙여넣기와 열 설정을 확인하세요","✔ 거래 "&amp;COUNT($X$8:$X$1507)&amp;"건 · "&amp;TEXT(MIN($Y$8:$Y$1507),"YYYY-MM-DD")&amp;" ~ "&amp;TEXT(MAX($Y$8:$Y$1507),"YYYY-MM-DD")&amp;" · 최신 잔액 "&amp;TEXT(IFERROR(INDEX($AB$8:$AB$1507,MATCH(MAX($X$8:$X$1507),$X$8:$X$1507,0)),0),"#,##0")&amp;"원"&amp;IF((SUMPRODUCT(($W$8:$W$1507&lt;&gt;"")*($X$8:$X$1507="")))&gt;0," · ⚠ 날짜 미인식 "&amp;(SUMPRODUCT(($W$8:$W$1507&lt;&gt;"")*($X$8:$X$1507="")))&amp;"건",""))</f>
        <v/>
      </c>
    </row>
    <row r="6">
      <c r="A6" s="24" t="inlineStr">
        <is>
          <t>▼ 8행(A8 셀)부터 붙여넣기</t>
        </is>
      </c>
      <c r="C6" s="25">
        <f>IF($C$5="","",CODE(UPPER(TRIM($C$5)))-64)</f>
        <v/>
      </c>
      <c r="D6" s="25">
        <f>IF($D$5="","",CODE(UPPER(TRIM($D$5)))-64)</f>
        <v/>
      </c>
      <c r="E6" s="25">
        <f>IF($E$5="","",CODE(UPPER(TRIM($E$5)))-64)</f>
        <v/>
      </c>
      <c r="F6" s="25">
        <f>IF($F$5="","",CODE(UPPER(TRIM($F$5)))-64)</f>
        <v/>
      </c>
      <c r="G6" s="25">
        <f>IF($G$5="","",CODE(UPPER(TRIM($G$5)))-64)</f>
        <v/>
      </c>
    </row>
    <row r="7">
      <c r="W7" s="26" t="inlineStr">
        <is>
          <t>원본날짜(자동)</t>
        </is>
      </c>
      <c r="X7" s="26" t="inlineStr">
        <is>
          <t>거래일시(자동)</t>
        </is>
      </c>
      <c r="Y7" s="26" t="inlineStr">
        <is>
          <t>날짜(자동)</t>
        </is>
      </c>
      <c r="Z7" s="26" t="inlineStr">
        <is>
          <t>입금(자동)</t>
        </is>
      </c>
      <c r="AA7" s="26" t="inlineStr">
        <is>
          <t>출금(자동)</t>
        </is>
      </c>
      <c r="AB7" s="26" t="inlineStr">
        <is>
          <t>잔액(자동)</t>
        </is>
      </c>
      <c r="AC7" s="26" t="inlineStr">
        <is>
          <t>내용(자동)</t>
        </is>
      </c>
      <c r="AD7" s="26" t="inlineStr">
        <is>
          <t>이체구분(자동)</t>
        </is>
      </c>
    </row>
    <row r="8">
      <c r="A8" s="27" t="inlineStr">
        <is>
          <t>한빛은행 입출금 거래내역 조회</t>
        </is>
      </c>
      <c r="W8" s="2">
        <f>IF(OR($B$5="",$C$6="",ROW()&lt;$B$5),"",IF(INDEX($A:$U,ROW(),$C$6)="","",INDEX($A:$U,ROW(),$C$6)))</f>
        <v/>
      </c>
      <c r="X8" s="28">
        <f>IF($W8="","",IF(ISNUMBER($W8),IF($W8&gt;=10000000,IFERROR(DATE(INT($W8/10000),MOD(INT($W8/100),100),MOD($W8,100)),""),$W8),IF(ISNUMBER(--SUBSTITUTE(SUBSTITUTE(TRIM($W8),".","-"),"/","-")),IF(--SUBSTITUTE(SUBSTITUTE(TRIM($W8),".","-"),"/","-")&gt;=10000000,IFERROR(DATE(--LEFT(TRIM($W8),4),--MID(TRIM($W8),5,2),--RIGHT(TRIM($W8),2)),""),--SUBSTITUTE(SUBSTITUTE(TRIM($W8),".","-"),"/","-")),IFERROR(--LEFT(SUBSTITUTE(SUBSTITUTE(TRIM($W8),".","-"),"/","-"),10),""))))</f>
        <v/>
      </c>
      <c r="Y8" s="29">
        <f>IF($X8="","",INT($X8))</f>
        <v/>
      </c>
      <c r="Z8" s="30">
        <f>IF(OR($Y8="",$D$6=""),"",IF(INDEX($A:$U,ROW(),$D$6)="",0,IF(ISNUMBER(INDEX($A:$U,ROW(),$D$6)),INDEX($A:$U,ROW(),$D$6),IFERROR(--SUBSTITUTE(SUBSTITUTE(TRIM(INDEX($A:$U,ROW(),$D$6)),",",""),"원",""),0))))</f>
        <v/>
      </c>
      <c r="AA8" s="30">
        <f>IF(OR($Y8="",$E$6=""),"",IF(INDEX($A:$U,ROW(),$E$6)="",0,IF(ISNUMBER(INDEX($A:$U,ROW(),$E$6)),INDEX($A:$U,ROW(),$E$6),IFERROR(--SUBSTITUTE(SUBSTITUTE(TRIM(INDEX($A:$U,ROW(),$E$6)),",",""),"원",""),0))))</f>
        <v/>
      </c>
      <c r="AB8" s="30">
        <f>IF(OR($Y8="",$F$6=""),"",IF(INDEX($A:$U,ROW(),$F$6)="","",IF(ISNUMBER(INDEX($A:$U,ROW(),$F$6)),INDEX($A:$U,ROW(),$F$6),IFERROR(--SUBSTITUTE(SUBSTITUTE(TRIM(INDEX($A:$U,ROW(),$F$6)),",",""),"원",""),""))))</f>
        <v/>
      </c>
      <c r="AC8" s="2">
        <f>IF(OR($Y8="",$G$6=""),"",INDEX($A:$U,ROW(),$G$6)&amp;"")</f>
        <v/>
      </c>
      <c r="AD8" s="2">
        <f>IF($Y8="","",IF(OR(AND(설정!$B$5&lt;&gt;"",ISNUMBER(SEARCH(설정!$B$5,$AC8))),AND(설정!$B$6&lt;&gt;"",ISNUMBER(SEARCH(설정!$B$6,$AC8))),AND(설정!$B$7&lt;&gt;"",ISNUMBER(SEARCH(설정!$B$7,$AC8)))),"제외","포함"))</f>
        <v/>
      </c>
    </row>
    <row r="9">
      <c r="A9" s="27" t="inlineStr">
        <is>
          <t>조회기간: 2026.07.27 ~ 2026.09.19  ·  계좌: 123-456-789012 (예시)</t>
        </is>
      </c>
      <c r="W9" s="2">
        <f>IF(OR($B$5="",$C$6="",ROW()&lt;$B$5),"",IF(INDEX($A:$U,ROW(),$C$6)="","",INDEX($A:$U,ROW(),$C$6)))</f>
        <v/>
      </c>
      <c r="X9" s="28">
        <f>IF($W9="","",IF(ISNUMBER($W9),IF($W9&gt;=10000000,IFERROR(DATE(INT($W9/10000),MOD(INT($W9/100),100),MOD($W9,100)),""),$W9),IF(ISNUMBER(--SUBSTITUTE(SUBSTITUTE(TRIM($W9),".","-"),"/","-")),IF(--SUBSTITUTE(SUBSTITUTE(TRIM($W9),".","-"),"/","-")&gt;=10000000,IFERROR(DATE(--LEFT(TRIM($W9),4),--MID(TRIM($W9),5,2),--RIGHT(TRIM($W9),2)),""),--SUBSTITUTE(SUBSTITUTE(TRIM($W9),".","-"),"/","-")),IFERROR(--LEFT(SUBSTITUTE(SUBSTITUTE(TRIM($W9),".","-"),"/","-"),10),""))))</f>
        <v/>
      </c>
      <c r="Y9" s="29">
        <f>IF($X9="","",INT($X9))</f>
        <v/>
      </c>
      <c r="Z9" s="30">
        <f>IF(OR($Y9="",$D$6=""),"",IF(INDEX($A:$U,ROW(),$D$6)="",0,IF(ISNUMBER(INDEX($A:$U,ROW(),$D$6)),INDEX($A:$U,ROW(),$D$6),IFERROR(--SUBSTITUTE(SUBSTITUTE(TRIM(INDEX($A:$U,ROW(),$D$6)),",",""),"원",""),0))))</f>
        <v/>
      </c>
      <c r="AA9" s="30">
        <f>IF(OR($Y9="",$E$6=""),"",IF(INDEX($A:$U,ROW(),$E$6)="",0,IF(ISNUMBER(INDEX($A:$U,ROW(),$E$6)),INDEX($A:$U,ROW(),$E$6),IFERROR(--SUBSTITUTE(SUBSTITUTE(TRIM(INDEX($A:$U,ROW(),$E$6)),",",""),"원",""),0))))</f>
        <v/>
      </c>
      <c r="AB9" s="30">
        <f>IF(OR($Y9="",$F$6=""),"",IF(INDEX($A:$U,ROW(),$F$6)="","",IF(ISNUMBER(INDEX($A:$U,ROW(),$F$6)),INDEX($A:$U,ROW(),$F$6),IFERROR(--SUBSTITUTE(SUBSTITUTE(TRIM(INDEX($A:$U,ROW(),$F$6)),",",""),"원",""),""))))</f>
        <v/>
      </c>
      <c r="AC9" s="2">
        <f>IF(OR($Y9="",$G$6=""),"",INDEX($A:$U,ROW(),$G$6)&amp;"")</f>
        <v/>
      </c>
      <c r="AD9" s="2">
        <f>IF($Y9="","",IF(OR(AND(설정!$B$5&lt;&gt;"",ISNUMBER(SEARCH(설정!$B$5,$AC9))),AND(설정!$B$6&lt;&gt;"",ISNUMBER(SEARCH(설정!$B$6,$AC9))),AND(설정!$B$7&lt;&gt;"",ISNUMBER(SEARCH(설정!$B$7,$AC9)))),"제외","포함"))</f>
        <v/>
      </c>
    </row>
    <row r="10">
      <c r="W10" s="2">
        <f>IF(OR($B$5="",$C$6="",ROW()&lt;$B$5),"",IF(INDEX($A:$U,ROW(),$C$6)="","",INDEX($A:$U,ROW(),$C$6)))</f>
        <v/>
      </c>
      <c r="X10" s="28">
        <f>IF($W10="","",IF(ISNUMBER($W10),IF($W10&gt;=10000000,IFERROR(DATE(INT($W10/10000),MOD(INT($W10/100),100),MOD($W10,100)),""),$W10),IF(ISNUMBER(--SUBSTITUTE(SUBSTITUTE(TRIM($W10),".","-"),"/","-")),IF(--SUBSTITUTE(SUBSTITUTE(TRIM($W10),".","-"),"/","-")&gt;=10000000,IFERROR(DATE(--LEFT(TRIM($W10),4),--MID(TRIM($W10),5,2),--RIGHT(TRIM($W10),2)),""),--SUBSTITUTE(SUBSTITUTE(TRIM($W10),".","-"),"/","-")),IFERROR(--LEFT(SUBSTITUTE(SUBSTITUTE(TRIM($W10),".","-"),"/","-"),10),""))))</f>
        <v/>
      </c>
      <c r="Y10" s="29">
        <f>IF($X10="","",INT($X10))</f>
        <v/>
      </c>
      <c r="Z10" s="30">
        <f>IF(OR($Y10="",$D$6=""),"",IF(INDEX($A:$U,ROW(),$D$6)="",0,IF(ISNUMBER(INDEX($A:$U,ROW(),$D$6)),INDEX($A:$U,ROW(),$D$6),IFERROR(--SUBSTITUTE(SUBSTITUTE(TRIM(INDEX($A:$U,ROW(),$D$6)),",",""),"원",""),0))))</f>
        <v/>
      </c>
      <c r="AA10" s="30">
        <f>IF(OR($Y10="",$E$6=""),"",IF(INDEX($A:$U,ROW(),$E$6)="",0,IF(ISNUMBER(INDEX($A:$U,ROW(),$E$6)),INDEX($A:$U,ROW(),$E$6),IFERROR(--SUBSTITUTE(SUBSTITUTE(TRIM(INDEX($A:$U,ROW(),$E$6)),",",""),"원",""),0))))</f>
        <v/>
      </c>
      <c r="AB10" s="30">
        <f>IF(OR($Y10="",$F$6=""),"",IF(INDEX($A:$U,ROW(),$F$6)="","",IF(ISNUMBER(INDEX($A:$U,ROW(),$F$6)),INDEX($A:$U,ROW(),$F$6),IFERROR(--SUBSTITUTE(SUBSTITUTE(TRIM(INDEX($A:$U,ROW(),$F$6)),",",""),"원",""),""))))</f>
        <v/>
      </c>
      <c r="AC10" s="2">
        <f>IF(OR($Y10="",$G$6=""),"",INDEX($A:$U,ROW(),$G$6)&amp;"")</f>
        <v/>
      </c>
      <c r="AD10" s="2">
        <f>IF($Y10="","",IF(OR(AND(설정!$B$5&lt;&gt;"",ISNUMBER(SEARCH(설정!$B$5,$AC10))),AND(설정!$B$6&lt;&gt;"",ISNUMBER(SEARCH(설정!$B$6,$AC10))),AND(설정!$B$7&lt;&gt;"",ISNUMBER(SEARCH(설정!$B$7,$AC10)))),"제외","포함"))</f>
        <v/>
      </c>
    </row>
    <row r="11">
      <c r="A11" s="27" t="inlineStr">
        <is>
          <t>거래일시</t>
        </is>
      </c>
      <c r="B11" s="27" t="inlineStr">
        <is>
          <t>적요</t>
        </is>
      </c>
      <c r="C11" s="27" t="inlineStr">
        <is>
          <t>출금금액</t>
        </is>
      </c>
      <c r="D11" s="27" t="inlineStr">
        <is>
          <t>입금금액</t>
        </is>
      </c>
      <c r="E11" s="27" t="inlineStr">
        <is>
          <t>거래후잔액</t>
        </is>
      </c>
      <c r="F11" s="27" t="inlineStr">
        <is>
          <t>거래점</t>
        </is>
      </c>
      <c r="W11" s="2">
        <f>IF(OR($B$5="",$C$6="",ROW()&lt;$B$5),"",IF(INDEX($A:$U,ROW(),$C$6)="","",INDEX($A:$U,ROW(),$C$6)))</f>
        <v/>
      </c>
      <c r="X11" s="28">
        <f>IF($W11="","",IF(ISNUMBER($W11),IF($W11&gt;=10000000,IFERROR(DATE(INT($W11/10000),MOD(INT($W11/100),100),MOD($W11,100)),""),$W11),IF(ISNUMBER(--SUBSTITUTE(SUBSTITUTE(TRIM($W11),".","-"),"/","-")),IF(--SUBSTITUTE(SUBSTITUTE(TRIM($W11),".","-"),"/","-")&gt;=10000000,IFERROR(DATE(--LEFT(TRIM($W11),4),--MID(TRIM($W11),5,2),--RIGHT(TRIM($W11),2)),""),--SUBSTITUTE(SUBSTITUTE(TRIM($W11),".","-"),"/","-")),IFERROR(--LEFT(SUBSTITUTE(SUBSTITUTE(TRIM($W11),".","-"),"/","-"),10),""))))</f>
        <v/>
      </c>
      <c r="Y11" s="29">
        <f>IF($X11="","",INT($X11))</f>
        <v/>
      </c>
      <c r="Z11" s="30">
        <f>IF(OR($Y11="",$D$6=""),"",IF(INDEX($A:$U,ROW(),$D$6)="",0,IF(ISNUMBER(INDEX($A:$U,ROW(),$D$6)),INDEX($A:$U,ROW(),$D$6),IFERROR(--SUBSTITUTE(SUBSTITUTE(TRIM(INDEX($A:$U,ROW(),$D$6)),",",""),"원",""),0))))</f>
        <v/>
      </c>
      <c r="AA11" s="30">
        <f>IF(OR($Y11="",$E$6=""),"",IF(INDEX($A:$U,ROW(),$E$6)="",0,IF(ISNUMBER(INDEX($A:$U,ROW(),$E$6)),INDEX($A:$U,ROW(),$E$6),IFERROR(--SUBSTITUTE(SUBSTITUTE(TRIM(INDEX($A:$U,ROW(),$E$6)),",",""),"원",""),0))))</f>
        <v/>
      </c>
      <c r="AB11" s="30">
        <f>IF(OR($Y11="",$F$6=""),"",IF(INDEX($A:$U,ROW(),$F$6)="","",IF(ISNUMBER(INDEX($A:$U,ROW(),$F$6)),INDEX($A:$U,ROW(),$F$6),IFERROR(--SUBSTITUTE(SUBSTITUTE(TRIM(INDEX($A:$U,ROW(),$F$6)),",",""),"원",""),""))))</f>
        <v/>
      </c>
      <c r="AC11" s="2">
        <f>IF(OR($Y11="",$G$6=""),"",INDEX($A:$U,ROW(),$G$6)&amp;"")</f>
        <v/>
      </c>
      <c r="AD11" s="2">
        <f>IF($Y11="","",IF(OR(AND(설정!$B$5&lt;&gt;"",ISNUMBER(SEARCH(설정!$B$5,$AC11))),AND(설정!$B$6&lt;&gt;"",ISNUMBER(SEARCH(설정!$B$6,$AC11))),AND(설정!$B$7&lt;&gt;"",ISNUMBER(SEARCH(설정!$B$7,$AC11)))),"제외","포함"))</f>
        <v/>
      </c>
    </row>
    <row r="12">
      <c r="A12" s="27" t="inlineStr">
        <is>
          <t>2026.07.27 10:10:23</t>
        </is>
      </c>
      <c r="B12" s="27" t="inlineStr">
        <is>
          <t>가온상사</t>
        </is>
      </c>
      <c r="C12" s="31" t="n">
        <v>5000000</v>
      </c>
      <c r="D12" s="31" t="n"/>
      <c r="E12" s="31" t="n">
        <v>25000000</v>
      </c>
      <c r="F12" s="27" t="inlineStr">
        <is>
          <t>본점</t>
        </is>
      </c>
      <c r="W12" s="2">
        <f>IF(OR($B$5="",$C$6="",ROW()&lt;$B$5),"",IF(INDEX($A:$U,ROW(),$C$6)="","",INDEX($A:$U,ROW(),$C$6)))</f>
        <v/>
      </c>
      <c r="X12" s="28">
        <f>IF($W12="","",IF(ISNUMBER($W12),IF($W12&gt;=10000000,IFERROR(DATE(INT($W12/10000),MOD(INT($W12/100),100),MOD($W12,100)),""),$W12),IF(ISNUMBER(--SUBSTITUTE(SUBSTITUTE(TRIM($W12),".","-"),"/","-")),IF(--SUBSTITUTE(SUBSTITUTE(TRIM($W12),".","-"),"/","-")&gt;=10000000,IFERROR(DATE(--LEFT(TRIM($W12),4),--MID(TRIM($W12),5,2),--RIGHT(TRIM($W12),2)),""),--SUBSTITUTE(SUBSTITUTE(TRIM($W12),".","-"),"/","-")),IFERROR(--LEFT(SUBSTITUTE(SUBSTITUTE(TRIM($W12),".","-"),"/","-"),10),""))))</f>
        <v/>
      </c>
      <c r="Y12" s="29">
        <f>IF($X12="","",INT($X12))</f>
        <v/>
      </c>
      <c r="Z12" s="30">
        <f>IF(OR($Y12="",$D$6=""),"",IF(INDEX($A:$U,ROW(),$D$6)="",0,IF(ISNUMBER(INDEX($A:$U,ROW(),$D$6)),INDEX($A:$U,ROW(),$D$6),IFERROR(--SUBSTITUTE(SUBSTITUTE(TRIM(INDEX($A:$U,ROW(),$D$6)),",",""),"원",""),0))))</f>
        <v/>
      </c>
      <c r="AA12" s="30">
        <f>IF(OR($Y12="",$E$6=""),"",IF(INDEX($A:$U,ROW(),$E$6)="",0,IF(ISNUMBER(INDEX($A:$U,ROW(),$E$6)),INDEX($A:$U,ROW(),$E$6),IFERROR(--SUBSTITUTE(SUBSTITUTE(TRIM(INDEX($A:$U,ROW(),$E$6)),",",""),"원",""),0))))</f>
        <v/>
      </c>
      <c r="AB12" s="30">
        <f>IF(OR($Y12="",$F$6=""),"",IF(INDEX($A:$U,ROW(),$F$6)="","",IF(ISNUMBER(INDEX($A:$U,ROW(),$F$6)),INDEX($A:$U,ROW(),$F$6),IFERROR(--SUBSTITUTE(SUBSTITUTE(TRIM(INDEX($A:$U,ROW(),$F$6)),",",""),"원",""),""))))</f>
        <v/>
      </c>
      <c r="AC12" s="2">
        <f>IF(OR($Y12="",$G$6=""),"",INDEX($A:$U,ROW(),$G$6)&amp;"")</f>
        <v/>
      </c>
      <c r="AD12" s="2">
        <f>IF($Y12="","",IF(OR(AND(설정!$B$5&lt;&gt;"",ISNUMBER(SEARCH(설정!$B$5,$AC12))),AND(설정!$B$6&lt;&gt;"",ISNUMBER(SEARCH(설정!$B$6,$AC12))),AND(설정!$B$7&lt;&gt;"",ISNUMBER(SEARCH(설정!$B$7,$AC12)))),"제외","포함"))</f>
        <v/>
      </c>
    </row>
    <row r="13">
      <c r="A13" s="27" t="inlineStr">
        <is>
          <t>2026.07.28 10:11:23</t>
        </is>
      </c>
      <c r="B13" s="27" t="inlineStr">
        <is>
          <t>스마트스토어 정산</t>
        </is>
      </c>
      <c r="C13" s="31" t="n"/>
      <c r="D13" s="31" t="n">
        <v>8200000</v>
      </c>
      <c r="E13" s="31" t="n">
        <v>33200000</v>
      </c>
      <c r="F13" s="27" t="inlineStr">
        <is>
          <t>본점</t>
        </is>
      </c>
      <c r="W13" s="2">
        <f>IF(OR($B$5="",$C$6="",ROW()&lt;$B$5),"",IF(INDEX($A:$U,ROW(),$C$6)="","",INDEX($A:$U,ROW(),$C$6)))</f>
        <v/>
      </c>
      <c r="X13" s="28">
        <f>IF($W13="","",IF(ISNUMBER($W13),IF($W13&gt;=10000000,IFERROR(DATE(INT($W13/10000),MOD(INT($W13/100),100),MOD($W13,100)),""),$W13),IF(ISNUMBER(--SUBSTITUTE(SUBSTITUTE(TRIM($W13),".","-"),"/","-")),IF(--SUBSTITUTE(SUBSTITUTE(TRIM($W13),".","-"),"/","-")&gt;=10000000,IFERROR(DATE(--LEFT(TRIM($W13),4),--MID(TRIM($W13),5,2),--RIGHT(TRIM($W13),2)),""),--SUBSTITUTE(SUBSTITUTE(TRIM($W13),".","-"),"/","-")),IFERROR(--LEFT(SUBSTITUTE(SUBSTITUTE(TRIM($W13),".","-"),"/","-"),10),""))))</f>
        <v/>
      </c>
      <c r="Y13" s="29">
        <f>IF($X13="","",INT($X13))</f>
        <v/>
      </c>
      <c r="Z13" s="30">
        <f>IF(OR($Y13="",$D$6=""),"",IF(INDEX($A:$U,ROW(),$D$6)="",0,IF(ISNUMBER(INDEX($A:$U,ROW(),$D$6)),INDEX($A:$U,ROW(),$D$6),IFERROR(--SUBSTITUTE(SUBSTITUTE(TRIM(INDEX($A:$U,ROW(),$D$6)),",",""),"원",""),0))))</f>
        <v/>
      </c>
      <c r="AA13" s="30">
        <f>IF(OR($Y13="",$E$6=""),"",IF(INDEX($A:$U,ROW(),$E$6)="",0,IF(ISNUMBER(INDEX($A:$U,ROW(),$E$6)),INDEX($A:$U,ROW(),$E$6),IFERROR(--SUBSTITUTE(SUBSTITUTE(TRIM(INDEX($A:$U,ROW(),$E$6)),",",""),"원",""),0))))</f>
        <v/>
      </c>
      <c r="AB13" s="30">
        <f>IF(OR($Y13="",$F$6=""),"",IF(INDEX($A:$U,ROW(),$F$6)="","",IF(ISNUMBER(INDEX($A:$U,ROW(),$F$6)),INDEX($A:$U,ROW(),$F$6),IFERROR(--SUBSTITUTE(SUBSTITUTE(TRIM(INDEX($A:$U,ROW(),$F$6)),",",""),"원",""),""))))</f>
        <v/>
      </c>
      <c r="AC13" s="2">
        <f>IF(OR($Y13="",$G$6=""),"",INDEX($A:$U,ROW(),$G$6)&amp;"")</f>
        <v/>
      </c>
      <c r="AD13" s="2">
        <f>IF($Y13="","",IF(OR(AND(설정!$B$5&lt;&gt;"",ISNUMBER(SEARCH(설정!$B$5,$AC13))),AND(설정!$B$6&lt;&gt;"",ISNUMBER(SEARCH(설정!$B$6,$AC13))),AND(설정!$B$7&lt;&gt;"",ISNUMBER(SEARCH(설정!$B$7,$AC13)))),"제외","포함"))</f>
        <v/>
      </c>
    </row>
    <row r="14">
      <c r="A14" s="27" t="inlineStr">
        <is>
          <t>2026.07.30 10:12:23</t>
        </is>
      </c>
      <c r="B14" s="27" t="inlineStr">
        <is>
          <t>미래식품 납품대금</t>
        </is>
      </c>
      <c r="C14" s="31" t="n"/>
      <c r="D14" s="31" t="n">
        <v>4300000</v>
      </c>
      <c r="E14" s="31" t="n">
        <v>37500000</v>
      </c>
      <c r="F14" s="27" t="inlineStr">
        <is>
          <t>본점</t>
        </is>
      </c>
      <c r="W14" s="2">
        <f>IF(OR($B$5="",$C$6="",ROW()&lt;$B$5),"",IF(INDEX($A:$U,ROW(),$C$6)="","",INDEX($A:$U,ROW(),$C$6)))</f>
        <v/>
      </c>
      <c r="X14" s="28">
        <f>IF($W14="","",IF(ISNUMBER($W14),IF($W14&gt;=10000000,IFERROR(DATE(INT($W14/10000),MOD(INT($W14/100),100),MOD($W14,100)),""),$W14),IF(ISNUMBER(--SUBSTITUTE(SUBSTITUTE(TRIM($W14),".","-"),"/","-")),IF(--SUBSTITUTE(SUBSTITUTE(TRIM($W14),".","-"),"/","-")&gt;=10000000,IFERROR(DATE(--LEFT(TRIM($W14),4),--MID(TRIM($W14),5,2),--RIGHT(TRIM($W14),2)),""),--SUBSTITUTE(SUBSTITUTE(TRIM($W14),".","-"),"/","-")),IFERROR(--LEFT(SUBSTITUTE(SUBSTITUTE(TRIM($W14),".","-"),"/","-"),10),""))))</f>
        <v/>
      </c>
      <c r="Y14" s="29">
        <f>IF($X14="","",INT($X14))</f>
        <v/>
      </c>
      <c r="Z14" s="30">
        <f>IF(OR($Y14="",$D$6=""),"",IF(INDEX($A:$U,ROW(),$D$6)="",0,IF(ISNUMBER(INDEX($A:$U,ROW(),$D$6)),INDEX($A:$U,ROW(),$D$6),IFERROR(--SUBSTITUTE(SUBSTITUTE(TRIM(INDEX($A:$U,ROW(),$D$6)),",",""),"원",""),0))))</f>
        <v/>
      </c>
      <c r="AA14" s="30">
        <f>IF(OR($Y14="",$E$6=""),"",IF(INDEX($A:$U,ROW(),$E$6)="",0,IF(ISNUMBER(INDEX($A:$U,ROW(),$E$6)),INDEX($A:$U,ROW(),$E$6),IFERROR(--SUBSTITUTE(SUBSTITUTE(TRIM(INDEX($A:$U,ROW(),$E$6)),",",""),"원",""),0))))</f>
        <v/>
      </c>
      <c r="AB14" s="30">
        <f>IF(OR($Y14="",$F$6=""),"",IF(INDEX($A:$U,ROW(),$F$6)="","",IF(ISNUMBER(INDEX($A:$U,ROW(),$F$6)),INDEX($A:$U,ROW(),$F$6),IFERROR(--SUBSTITUTE(SUBSTITUTE(TRIM(INDEX($A:$U,ROW(),$F$6)),",",""),"원",""),""))))</f>
        <v/>
      </c>
      <c r="AC14" s="2">
        <f>IF(OR($Y14="",$G$6=""),"",INDEX($A:$U,ROW(),$G$6)&amp;"")</f>
        <v/>
      </c>
      <c r="AD14" s="2">
        <f>IF($Y14="","",IF(OR(AND(설정!$B$5&lt;&gt;"",ISNUMBER(SEARCH(설정!$B$5,$AC14))),AND(설정!$B$6&lt;&gt;"",ISNUMBER(SEARCH(설정!$B$6,$AC14))),AND(설정!$B$7&lt;&gt;"",ISNUMBER(SEARCH(설정!$B$7,$AC14)))),"제외","포함"))</f>
        <v/>
      </c>
    </row>
    <row r="15">
      <c r="A15" s="27" t="inlineStr">
        <is>
          <t>2026.07.31 10:13:23</t>
        </is>
      </c>
      <c r="B15" s="27" t="inlineStr">
        <is>
          <t>대성포장 자재대금</t>
        </is>
      </c>
      <c r="C15" s="31" t="n">
        <v>2900000</v>
      </c>
      <c r="D15" s="31" t="n"/>
      <c r="E15" s="31" t="n">
        <v>34600000</v>
      </c>
      <c r="F15" s="27" t="inlineStr">
        <is>
          <t>본점</t>
        </is>
      </c>
      <c r="W15" s="2">
        <f>IF(OR($B$5="",$C$6="",ROW()&lt;$B$5),"",IF(INDEX($A:$U,ROW(),$C$6)="","",INDEX($A:$U,ROW(),$C$6)))</f>
        <v/>
      </c>
      <c r="X15" s="28">
        <f>IF($W15="","",IF(ISNUMBER($W15),IF($W15&gt;=10000000,IFERROR(DATE(INT($W15/10000),MOD(INT($W15/100),100),MOD($W15,100)),""),$W15),IF(ISNUMBER(--SUBSTITUTE(SUBSTITUTE(TRIM($W15),".","-"),"/","-")),IF(--SUBSTITUTE(SUBSTITUTE(TRIM($W15),".","-"),"/","-")&gt;=10000000,IFERROR(DATE(--LEFT(TRIM($W15),4),--MID(TRIM($W15),5,2),--RIGHT(TRIM($W15),2)),""),--SUBSTITUTE(SUBSTITUTE(TRIM($W15),".","-"),"/","-")),IFERROR(--LEFT(SUBSTITUTE(SUBSTITUTE(TRIM($W15),".","-"),"/","-"),10),""))))</f>
        <v/>
      </c>
      <c r="Y15" s="29">
        <f>IF($X15="","",INT($X15))</f>
        <v/>
      </c>
      <c r="Z15" s="30">
        <f>IF(OR($Y15="",$D$6=""),"",IF(INDEX($A:$U,ROW(),$D$6)="",0,IF(ISNUMBER(INDEX($A:$U,ROW(),$D$6)),INDEX($A:$U,ROW(),$D$6),IFERROR(--SUBSTITUTE(SUBSTITUTE(TRIM(INDEX($A:$U,ROW(),$D$6)),",",""),"원",""),0))))</f>
        <v/>
      </c>
      <c r="AA15" s="30">
        <f>IF(OR($Y15="",$E$6=""),"",IF(INDEX($A:$U,ROW(),$E$6)="",0,IF(ISNUMBER(INDEX($A:$U,ROW(),$E$6)),INDEX($A:$U,ROW(),$E$6),IFERROR(--SUBSTITUTE(SUBSTITUTE(TRIM(INDEX($A:$U,ROW(),$E$6)),",",""),"원",""),0))))</f>
        <v/>
      </c>
      <c r="AB15" s="30">
        <f>IF(OR($Y15="",$F$6=""),"",IF(INDEX($A:$U,ROW(),$F$6)="","",IF(ISNUMBER(INDEX($A:$U,ROW(),$F$6)),INDEX($A:$U,ROW(),$F$6),IFERROR(--SUBSTITUTE(SUBSTITUTE(TRIM(INDEX($A:$U,ROW(),$F$6)),",",""),"원",""),""))))</f>
        <v/>
      </c>
      <c r="AC15" s="2">
        <f>IF(OR($Y15="",$G$6=""),"",INDEX($A:$U,ROW(),$G$6)&amp;"")</f>
        <v/>
      </c>
      <c r="AD15" s="2">
        <f>IF($Y15="","",IF(OR(AND(설정!$B$5&lt;&gt;"",ISNUMBER(SEARCH(설정!$B$5,$AC15))),AND(설정!$B$6&lt;&gt;"",ISNUMBER(SEARCH(설정!$B$6,$AC15))),AND(설정!$B$7&lt;&gt;"",ISNUMBER(SEARCH(설정!$B$7,$AC15)))),"제외","포함"))</f>
        <v/>
      </c>
    </row>
    <row r="16">
      <c r="A16" s="27" t="inlineStr">
        <is>
          <t>2026.08.03 10:14:23</t>
        </is>
      </c>
      <c r="B16" s="27" t="inlineStr">
        <is>
          <t>가온상사</t>
        </is>
      </c>
      <c r="C16" s="31" t="n">
        <v>5000000</v>
      </c>
      <c r="D16" s="31" t="n"/>
      <c r="E16" s="31" t="n">
        <v>29600000</v>
      </c>
      <c r="F16" s="27" t="inlineStr">
        <is>
          <t>본점</t>
        </is>
      </c>
      <c r="W16" s="2">
        <f>IF(OR($B$5="",$C$6="",ROW()&lt;$B$5),"",IF(INDEX($A:$U,ROW(),$C$6)="","",INDEX($A:$U,ROW(),$C$6)))</f>
        <v/>
      </c>
      <c r="X16" s="28">
        <f>IF($W16="","",IF(ISNUMBER($W16),IF($W16&gt;=10000000,IFERROR(DATE(INT($W16/10000),MOD(INT($W16/100),100),MOD($W16,100)),""),$W16),IF(ISNUMBER(--SUBSTITUTE(SUBSTITUTE(TRIM($W16),".","-"),"/","-")),IF(--SUBSTITUTE(SUBSTITUTE(TRIM($W16),".","-"),"/","-")&gt;=10000000,IFERROR(DATE(--LEFT(TRIM($W16),4),--MID(TRIM($W16),5,2),--RIGHT(TRIM($W16),2)),""),--SUBSTITUTE(SUBSTITUTE(TRIM($W16),".","-"),"/","-")),IFERROR(--LEFT(SUBSTITUTE(SUBSTITUTE(TRIM($W16),".","-"),"/","-"),10),""))))</f>
        <v/>
      </c>
      <c r="Y16" s="29">
        <f>IF($X16="","",INT($X16))</f>
        <v/>
      </c>
      <c r="Z16" s="30">
        <f>IF(OR($Y16="",$D$6=""),"",IF(INDEX($A:$U,ROW(),$D$6)="",0,IF(ISNUMBER(INDEX($A:$U,ROW(),$D$6)),INDEX($A:$U,ROW(),$D$6),IFERROR(--SUBSTITUTE(SUBSTITUTE(TRIM(INDEX($A:$U,ROW(),$D$6)),",",""),"원",""),0))))</f>
        <v/>
      </c>
      <c r="AA16" s="30">
        <f>IF(OR($Y16="",$E$6=""),"",IF(INDEX($A:$U,ROW(),$E$6)="",0,IF(ISNUMBER(INDEX($A:$U,ROW(),$E$6)),INDEX($A:$U,ROW(),$E$6),IFERROR(--SUBSTITUTE(SUBSTITUTE(TRIM(INDEX($A:$U,ROW(),$E$6)),",",""),"원",""),0))))</f>
        <v/>
      </c>
      <c r="AB16" s="30">
        <f>IF(OR($Y16="",$F$6=""),"",IF(INDEX($A:$U,ROW(),$F$6)="","",IF(ISNUMBER(INDEX($A:$U,ROW(),$F$6)),INDEX($A:$U,ROW(),$F$6),IFERROR(--SUBSTITUTE(SUBSTITUTE(TRIM(INDEX($A:$U,ROW(),$F$6)),",",""),"원",""),""))))</f>
        <v/>
      </c>
      <c r="AC16" s="2">
        <f>IF(OR($Y16="",$G$6=""),"",INDEX($A:$U,ROW(),$G$6)&amp;"")</f>
        <v/>
      </c>
      <c r="AD16" s="2">
        <f>IF($Y16="","",IF(OR(AND(설정!$B$5&lt;&gt;"",ISNUMBER(SEARCH(설정!$B$5,$AC16))),AND(설정!$B$6&lt;&gt;"",ISNUMBER(SEARCH(설정!$B$6,$AC16))),AND(설정!$B$7&lt;&gt;"",ISNUMBER(SEARCH(설정!$B$7,$AC16)))),"제외","포함"))</f>
        <v/>
      </c>
    </row>
    <row r="17">
      <c r="A17" s="27" t="inlineStr">
        <is>
          <t>2026.08.04 10:15:23</t>
        </is>
      </c>
      <c r="B17" s="27" t="inlineStr">
        <is>
          <t>스마트스토어 정산</t>
        </is>
      </c>
      <c r="C17" s="31" t="n"/>
      <c r="D17" s="31" t="n">
        <v>8300000</v>
      </c>
      <c r="E17" s="31" t="n">
        <v>37900000</v>
      </c>
      <c r="F17" s="27" t="inlineStr">
        <is>
          <t>본점</t>
        </is>
      </c>
      <c r="W17" s="2">
        <f>IF(OR($B$5="",$C$6="",ROW()&lt;$B$5),"",IF(INDEX($A:$U,ROW(),$C$6)="","",INDEX($A:$U,ROW(),$C$6)))</f>
        <v/>
      </c>
      <c r="X17" s="28">
        <f>IF($W17="","",IF(ISNUMBER($W17),IF($W17&gt;=10000000,IFERROR(DATE(INT($W17/10000),MOD(INT($W17/100),100),MOD($W17,100)),""),$W17),IF(ISNUMBER(--SUBSTITUTE(SUBSTITUTE(TRIM($W17),".","-"),"/","-")),IF(--SUBSTITUTE(SUBSTITUTE(TRIM($W17),".","-"),"/","-")&gt;=10000000,IFERROR(DATE(--LEFT(TRIM($W17),4),--MID(TRIM($W17),5,2),--RIGHT(TRIM($W17),2)),""),--SUBSTITUTE(SUBSTITUTE(TRIM($W17),".","-"),"/","-")),IFERROR(--LEFT(SUBSTITUTE(SUBSTITUTE(TRIM($W17),".","-"),"/","-"),10),""))))</f>
        <v/>
      </c>
      <c r="Y17" s="29">
        <f>IF($X17="","",INT($X17))</f>
        <v/>
      </c>
      <c r="Z17" s="30">
        <f>IF(OR($Y17="",$D$6=""),"",IF(INDEX($A:$U,ROW(),$D$6)="",0,IF(ISNUMBER(INDEX($A:$U,ROW(),$D$6)),INDEX($A:$U,ROW(),$D$6),IFERROR(--SUBSTITUTE(SUBSTITUTE(TRIM(INDEX($A:$U,ROW(),$D$6)),",",""),"원",""),0))))</f>
        <v/>
      </c>
      <c r="AA17" s="30">
        <f>IF(OR($Y17="",$E$6=""),"",IF(INDEX($A:$U,ROW(),$E$6)="",0,IF(ISNUMBER(INDEX($A:$U,ROW(),$E$6)),INDEX($A:$U,ROW(),$E$6),IFERROR(--SUBSTITUTE(SUBSTITUTE(TRIM(INDEX($A:$U,ROW(),$E$6)),",",""),"원",""),0))))</f>
        <v/>
      </c>
      <c r="AB17" s="30">
        <f>IF(OR($Y17="",$F$6=""),"",IF(INDEX($A:$U,ROW(),$F$6)="","",IF(ISNUMBER(INDEX($A:$U,ROW(),$F$6)),INDEX($A:$U,ROW(),$F$6),IFERROR(--SUBSTITUTE(SUBSTITUTE(TRIM(INDEX($A:$U,ROW(),$F$6)),",",""),"원",""),""))))</f>
        <v/>
      </c>
      <c r="AC17" s="2">
        <f>IF(OR($Y17="",$G$6=""),"",INDEX($A:$U,ROW(),$G$6)&amp;"")</f>
        <v/>
      </c>
      <c r="AD17" s="2">
        <f>IF($Y17="","",IF(OR(AND(설정!$B$5&lt;&gt;"",ISNUMBER(SEARCH(설정!$B$5,$AC17))),AND(설정!$B$6&lt;&gt;"",ISNUMBER(SEARCH(설정!$B$6,$AC17))),AND(설정!$B$7&lt;&gt;"",ISNUMBER(SEARCH(설정!$B$7,$AC17)))),"제외","포함"))</f>
        <v/>
      </c>
    </row>
    <row r="18">
      <c r="A18" s="27" t="inlineStr">
        <is>
          <t>2026.08.06 10:16:23</t>
        </is>
      </c>
      <c r="B18" s="27" t="inlineStr">
        <is>
          <t>미래식품 납품대금</t>
        </is>
      </c>
      <c r="C18" s="31" t="n"/>
      <c r="D18" s="31" t="n">
        <v>4300000</v>
      </c>
      <c r="E18" s="31" t="n">
        <v>42200000</v>
      </c>
      <c r="F18" s="27" t="inlineStr">
        <is>
          <t>본점</t>
        </is>
      </c>
      <c r="W18" s="2">
        <f>IF(OR($B$5="",$C$6="",ROW()&lt;$B$5),"",IF(INDEX($A:$U,ROW(),$C$6)="","",INDEX($A:$U,ROW(),$C$6)))</f>
        <v/>
      </c>
      <c r="X18" s="28">
        <f>IF($W18="","",IF(ISNUMBER($W18),IF($W18&gt;=10000000,IFERROR(DATE(INT($W18/10000),MOD(INT($W18/100),100),MOD($W18,100)),""),$W18),IF(ISNUMBER(--SUBSTITUTE(SUBSTITUTE(TRIM($W18),".","-"),"/","-")),IF(--SUBSTITUTE(SUBSTITUTE(TRIM($W18),".","-"),"/","-")&gt;=10000000,IFERROR(DATE(--LEFT(TRIM($W18),4),--MID(TRIM($W18),5,2),--RIGHT(TRIM($W18),2)),""),--SUBSTITUTE(SUBSTITUTE(TRIM($W18),".","-"),"/","-")),IFERROR(--LEFT(SUBSTITUTE(SUBSTITUTE(TRIM($W18),".","-"),"/","-"),10),""))))</f>
        <v/>
      </c>
      <c r="Y18" s="29">
        <f>IF($X18="","",INT($X18))</f>
        <v/>
      </c>
      <c r="Z18" s="30">
        <f>IF(OR($Y18="",$D$6=""),"",IF(INDEX($A:$U,ROW(),$D$6)="",0,IF(ISNUMBER(INDEX($A:$U,ROW(),$D$6)),INDEX($A:$U,ROW(),$D$6),IFERROR(--SUBSTITUTE(SUBSTITUTE(TRIM(INDEX($A:$U,ROW(),$D$6)),",",""),"원",""),0))))</f>
        <v/>
      </c>
      <c r="AA18" s="30">
        <f>IF(OR($Y18="",$E$6=""),"",IF(INDEX($A:$U,ROW(),$E$6)="",0,IF(ISNUMBER(INDEX($A:$U,ROW(),$E$6)),INDEX($A:$U,ROW(),$E$6),IFERROR(--SUBSTITUTE(SUBSTITUTE(TRIM(INDEX($A:$U,ROW(),$E$6)),",",""),"원",""),0))))</f>
        <v/>
      </c>
      <c r="AB18" s="30">
        <f>IF(OR($Y18="",$F$6=""),"",IF(INDEX($A:$U,ROW(),$F$6)="","",IF(ISNUMBER(INDEX($A:$U,ROW(),$F$6)),INDEX($A:$U,ROW(),$F$6),IFERROR(--SUBSTITUTE(SUBSTITUTE(TRIM(INDEX($A:$U,ROW(),$F$6)),",",""),"원",""),""))))</f>
        <v/>
      </c>
      <c r="AC18" s="2">
        <f>IF(OR($Y18="",$G$6=""),"",INDEX($A:$U,ROW(),$G$6)&amp;"")</f>
        <v/>
      </c>
      <c r="AD18" s="2">
        <f>IF($Y18="","",IF(OR(AND(설정!$B$5&lt;&gt;"",ISNUMBER(SEARCH(설정!$B$5,$AC18))),AND(설정!$B$6&lt;&gt;"",ISNUMBER(SEARCH(설정!$B$6,$AC18))),AND(설정!$B$7&lt;&gt;"",ISNUMBER(SEARCH(설정!$B$7,$AC18)))),"제외","포함"))</f>
        <v/>
      </c>
    </row>
    <row r="19">
      <c r="A19" s="27" t="inlineStr">
        <is>
          <t>2026.08.07 10:17:23</t>
        </is>
      </c>
      <c r="B19" s="27" t="inlineStr">
        <is>
          <t>대성포장 자재대금</t>
        </is>
      </c>
      <c r="C19" s="31" t="n">
        <v>2900000</v>
      </c>
      <c r="D19" s="31" t="n"/>
      <c r="E19" s="31" t="n">
        <v>39300000</v>
      </c>
      <c r="F19" s="27" t="inlineStr">
        <is>
          <t>본점</t>
        </is>
      </c>
      <c r="W19" s="2">
        <f>IF(OR($B$5="",$C$6="",ROW()&lt;$B$5),"",IF(INDEX($A:$U,ROW(),$C$6)="","",INDEX($A:$U,ROW(),$C$6)))</f>
        <v/>
      </c>
      <c r="X19" s="28">
        <f>IF($W19="","",IF(ISNUMBER($W19),IF($W19&gt;=10000000,IFERROR(DATE(INT($W19/10000),MOD(INT($W19/100),100),MOD($W19,100)),""),$W19),IF(ISNUMBER(--SUBSTITUTE(SUBSTITUTE(TRIM($W19),".","-"),"/","-")),IF(--SUBSTITUTE(SUBSTITUTE(TRIM($W19),".","-"),"/","-")&gt;=10000000,IFERROR(DATE(--LEFT(TRIM($W19),4),--MID(TRIM($W19),5,2),--RIGHT(TRIM($W19),2)),""),--SUBSTITUTE(SUBSTITUTE(TRIM($W19),".","-"),"/","-")),IFERROR(--LEFT(SUBSTITUTE(SUBSTITUTE(TRIM($W19),".","-"),"/","-"),10),""))))</f>
        <v/>
      </c>
      <c r="Y19" s="29">
        <f>IF($X19="","",INT($X19))</f>
        <v/>
      </c>
      <c r="Z19" s="30">
        <f>IF(OR($Y19="",$D$6=""),"",IF(INDEX($A:$U,ROW(),$D$6)="",0,IF(ISNUMBER(INDEX($A:$U,ROW(),$D$6)),INDEX($A:$U,ROW(),$D$6),IFERROR(--SUBSTITUTE(SUBSTITUTE(TRIM(INDEX($A:$U,ROW(),$D$6)),",",""),"원",""),0))))</f>
        <v/>
      </c>
      <c r="AA19" s="30">
        <f>IF(OR($Y19="",$E$6=""),"",IF(INDEX($A:$U,ROW(),$E$6)="",0,IF(ISNUMBER(INDEX($A:$U,ROW(),$E$6)),INDEX($A:$U,ROW(),$E$6),IFERROR(--SUBSTITUTE(SUBSTITUTE(TRIM(INDEX($A:$U,ROW(),$E$6)),",",""),"원",""),0))))</f>
        <v/>
      </c>
      <c r="AB19" s="30">
        <f>IF(OR($Y19="",$F$6=""),"",IF(INDEX($A:$U,ROW(),$F$6)="","",IF(ISNUMBER(INDEX($A:$U,ROW(),$F$6)),INDEX($A:$U,ROW(),$F$6),IFERROR(--SUBSTITUTE(SUBSTITUTE(TRIM(INDEX($A:$U,ROW(),$F$6)),",",""),"원",""),""))))</f>
        <v/>
      </c>
      <c r="AC19" s="2">
        <f>IF(OR($Y19="",$G$6=""),"",INDEX($A:$U,ROW(),$G$6)&amp;"")</f>
        <v/>
      </c>
      <c r="AD19" s="2">
        <f>IF($Y19="","",IF(OR(AND(설정!$B$5&lt;&gt;"",ISNUMBER(SEARCH(설정!$B$5,$AC19))),AND(설정!$B$6&lt;&gt;"",ISNUMBER(SEARCH(설정!$B$6,$AC19))),AND(설정!$B$7&lt;&gt;"",ISNUMBER(SEARCH(설정!$B$7,$AC19)))),"제외","포함"))</f>
        <v/>
      </c>
    </row>
    <row r="20">
      <c r="A20" s="27" t="inlineStr">
        <is>
          <t>2026.08.10 10:18:23</t>
        </is>
      </c>
      <c r="B20" s="27" t="inlineStr">
        <is>
          <t>가온상사</t>
        </is>
      </c>
      <c r="C20" s="31" t="n">
        <v>5000000</v>
      </c>
      <c r="D20" s="31" t="n"/>
      <c r="E20" s="31" t="n">
        <v>34300000</v>
      </c>
      <c r="F20" s="27" t="inlineStr">
        <is>
          <t>본점</t>
        </is>
      </c>
      <c r="W20" s="2">
        <f>IF(OR($B$5="",$C$6="",ROW()&lt;$B$5),"",IF(INDEX($A:$U,ROW(),$C$6)="","",INDEX($A:$U,ROW(),$C$6)))</f>
        <v/>
      </c>
      <c r="X20" s="28">
        <f>IF($W20="","",IF(ISNUMBER($W20),IF($W20&gt;=10000000,IFERROR(DATE(INT($W20/10000),MOD(INT($W20/100),100),MOD($W20,100)),""),$W20),IF(ISNUMBER(--SUBSTITUTE(SUBSTITUTE(TRIM($W20),".","-"),"/","-")),IF(--SUBSTITUTE(SUBSTITUTE(TRIM($W20),".","-"),"/","-")&gt;=10000000,IFERROR(DATE(--LEFT(TRIM($W20),4),--MID(TRIM($W20),5,2),--RIGHT(TRIM($W20),2)),""),--SUBSTITUTE(SUBSTITUTE(TRIM($W20),".","-"),"/","-")),IFERROR(--LEFT(SUBSTITUTE(SUBSTITUTE(TRIM($W20),".","-"),"/","-"),10),""))))</f>
        <v/>
      </c>
      <c r="Y20" s="29">
        <f>IF($X20="","",INT($X20))</f>
        <v/>
      </c>
      <c r="Z20" s="30">
        <f>IF(OR($Y20="",$D$6=""),"",IF(INDEX($A:$U,ROW(),$D$6)="",0,IF(ISNUMBER(INDEX($A:$U,ROW(),$D$6)),INDEX($A:$U,ROW(),$D$6),IFERROR(--SUBSTITUTE(SUBSTITUTE(TRIM(INDEX($A:$U,ROW(),$D$6)),",",""),"원",""),0))))</f>
        <v/>
      </c>
      <c r="AA20" s="30">
        <f>IF(OR($Y20="",$E$6=""),"",IF(INDEX($A:$U,ROW(),$E$6)="",0,IF(ISNUMBER(INDEX($A:$U,ROW(),$E$6)),INDEX($A:$U,ROW(),$E$6),IFERROR(--SUBSTITUTE(SUBSTITUTE(TRIM(INDEX($A:$U,ROW(),$E$6)),",",""),"원",""),0))))</f>
        <v/>
      </c>
      <c r="AB20" s="30">
        <f>IF(OR($Y20="",$F$6=""),"",IF(INDEX($A:$U,ROW(),$F$6)="","",IF(ISNUMBER(INDEX($A:$U,ROW(),$F$6)),INDEX($A:$U,ROW(),$F$6),IFERROR(--SUBSTITUTE(SUBSTITUTE(TRIM(INDEX($A:$U,ROW(),$F$6)),",",""),"원",""),""))))</f>
        <v/>
      </c>
      <c r="AC20" s="2">
        <f>IF(OR($Y20="",$G$6=""),"",INDEX($A:$U,ROW(),$G$6)&amp;"")</f>
        <v/>
      </c>
      <c r="AD20" s="2">
        <f>IF($Y20="","",IF(OR(AND(설정!$B$5&lt;&gt;"",ISNUMBER(SEARCH(설정!$B$5,$AC20))),AND(설정!$B$6&lt;&gt;"",ISNUMBER(SEARCH(설정!$B$6,$AC20))),AND(설정!$B$7&lt;&gt;"",ISNUMBER(SEARCH(설정!$B$7,$AC20)))),"제외","포함"))</f>
        <v/>
      </c>
    </row>
    <row r="21">
      <c r="A21" s="27" t="inlineStr">
        <is>
          <t>2026.08.11 10:19:23</t>
        </is>
      </c>
      <c r="B21" s="27" t="inlineStr">
        <is>
          <t>스마트스토어 정산</t>
        </is>
      </c>
      <c r="C21" s="31" t="n"/>
      <c r="D21" s="31" t="n">
        <v>8400000</v>
      </c>
      <c r="E21" s="31" t="n">
        <v>42700000</v>
      </c>
      <c r="F21" s="27" t="inlineStr">
        <is>
          <t>본점</t>
        </is>
      </c>
      <c r="W21" s="2">
        <f>IF(OR($B$5="",$C$6="",ROW()&lt;$B$5),"",IF(INDEX($A:$U,ROW(),$C$6)="","",INDEX($A:$U,ROW(),$C$6)))</f>
        <v/>
      </c>
      <c r="X21" s="28">
        <f>IF($W21="","",IF(ISNUMBER($W21),IF($W21&gt;=10000000,IFERROR(DATE(INT($W21/10000),MOD(INT($W21/100),100),MOD($W21,100)),""),$W21),IF(ISNUMBER(--SUBSTITUTE(SUBSTITUTE(TRIM($W21),".","-"),"/","-")),IF(--SUBSTITUTE(SUBSTITUTE(TRIM($W21),".","-"),"/","-")&gt;=10000000,IFERROR(DATE(--LEFT(TRIM($W21),4),--MID(TRIM($W21),5,2),--RIGHT(TRIM($W21),2)),""),--SUBSTITUTE(SUBSTITUTE(TRIM($W21),".","-"),"/","-")),IFERROR(--LEFT(SUBSTITUTE(SUBSTITUTE(TRIM($W21),".","-"),"/","-"),10),""))))</f>
        <v/>
      </c>
      <c r="Y21" s="29">
        <f>IF($X21="","",INT($X21))</f>
        <v/>
      </c>
      <c r="Z21" s="30">
        <f>IF(OR($Y21="",$D$6=""),"",IF(INDEX($A:$U,ROW(),$D$6)="",0,IF(ISNUMBER(INDEX($A:$U,ROW(),$D$6)),INDEX($A:$U,ROW(),$D$6),IFERROR(--SUBSTITUTE(SUBSTITUTE(TRIM(INDEX($A:$U,ROW(),$D$6)),",",""),"원",""),0))))</f>
        <v/>
      </c>
      <c r="AA21" s="30">
        <f>IF(OR($Y21="",$E$6=""),"",IF(INDEX($A:$U,ROW(),$E$6)="",0,IF(ISNUMBER(INDEX($A:$U,ROW(),$E$6)),INDEX($A:$U,ROW(),$E$6),IFERROR(--SUBSTITUTE(SUBSTITUTE(TRIM(INDEX($A:$U,ROW(),$E$6)),",",""),"원",""),0))))</f>
        <v/>
      </c>
      <c r="AB21" s="30">
        <f>IF(OR($Y21="",$F$6=""),"",IF(INDEX($A:$U,ROW(),$F$6)="","",IF(ISNUMBER(INDEX($A:$U,ROW(),$F$6)),INDEX($A:$U,ROW(),$F$6),IFERROR(--SUBSTITUTE(SUBSTITUTE(TRIM(INDEX($A:$U,ROW(),$F$6)),",",""),"원",""),""))))</f>
        <v/>
      </c>
      <c r="AC21" s="2">
        <f>IF(OR($Y21="",$G$6=""),"",INDEX($A:$U,ROW(),$G$6)&amp;"")</f>
        <v/>
      </c>
      <c r="AD21" s="2">
        <f>IF($Y21="","",IF(OR(AND(설정!$B$5&lt;&gt;"",ISNUMBER(SEARCH(설정!$B$5,$AC21))),AND(설정!$B$6&lt;&gt;"",ISNUMBER(SEARCH(설정!$B$6,$AC21))),AND(설정!$B$7&lt;&gt;"",ISNUMBER(SEARCH(설정!$B$7,$AC21)))),"제외","포함"))</f>
        <v/>
      </c>
    </row>
    <row r="22">
      <c r="A22" s="27" t="inlineStr">
        <is>
          <t>2026.08.13 10:20:23</t>
        </is>
      </c>
      <c r="B22" s="27" t="inlineStr">
        <is>
          <t>미래식품 납품대금</t>
        </is>
      </c>
      <c r="C22" s="31" t="n"/>
      <c r="D22" s="31" t="n">
        <v>4300000</v>
      </c>
      <c r="E22" s="31" t="n">
        <v>47000000</v>
      </c>
      <c r="F22" s="27" t="inlineStr">
        <is>
          <t>본점</t>
        </is>
      </c>
      <c r="W22" s="2">
        <f>IF(OR($B$5="",$C$6="",ROW()&lt;$B$5),"",IF(INDEX($A:$U,ROW(),$C$6)="","",INDEX($A:$U,ROW(),$C$6)))</f>
        <v/>
      </c>
      <c r="X22" s="28">
        <f>IF($W22="","",IF(ISNUMBER($W22),IF($W22&gt;=10000000,IFERROR(DATE(INT($W22/10000),MOD(INT($W22/100),100),MOD($W22,100)),""),$W22),IF(ISNUMBER(--SUBSTITUTE(SUBSTITUTE(TRIM($W22),".","-"),"/","-")),IF(--SUBSTITUTE(SUBSTITUTE(TRIM($W22),".","-"),"/","-")&gt;=10000000,IFERROR(DATE(--LEFT(TRIM($W22),4),--MID(TRIM($W22),5,2),--RIGHT(TRIM($W22),2)),""),--SUBSTITUTE(SUBSTITUTE(TRIM($W22),".","-"),"/","-")),IFERROR(--LEFT(SUBSTITUTE(SUBSTITUTE(TRIM($W22),".","-"),"/","-"),10),""))))</f>
        <v/>
      </c>
      <c r="Y22" s="29">
        <f>IF($X22="","",INT($X22))</f>
        <v/>
      </c>
      <c r="Z22" s="30">
        <f>IF(OR($Y22="",$D$6=""),"",IF(INDEX($A:$U,ROW(),$D$6)="",0,IF(ISNUMBER(INDEX($A:$U,ROW(),$D$6)),INDEX($A:$U,ROW(),$D$6),IFERROR(--SUBSTITUTE(SUBSTITUTE(TRIM(INDEX($A:$U,ROW(),$D$6)),",",""),"원",""),0))))</f>
        <v/>
      </c>
      <c r="AA22" s="30">
        <f>IF(OR($Y22="",$E$6=""),"",IF(INDEX($A:$U,ROW(),$E$6)="",0,IF(ISNUMBER(INDEX($A:$U,ROW(),$E$6)),INDEX($A:$U,ROW(),$E$6),IFERROR(--SUBSTITUTE(SUBSTITUTE(TRIM(INDEX($A:$U,ROW(),$E$6)),",",""),"원",""),0))))</f>
        <v/>
      </c>
      <c r="AB22" s="30">
        <f>IF(OR($Y22="",$F$6=""),"",IF(INDEX($A:$U,ROW(),$F$6)="","",IF(ISNUMBER(INDEX($A:$U,ROW(),$F$6)),INDEX($A:$U,ROW(),$F$6),IFERROR(--SUBSTITUTE(SUBSTITUTE(TRIM(INDEX($A:$U,ROW(),$F$6)),",",""),"원",""),""))))</f>
        <v/>
      </c>
      <c r="AC22" s="2">
        <f>IF(OR($Y22="",$G$6=""),"",INDEX($A:$U,ROW(),$G$6)&amp;"")</f>
        <v/>
      </c>
      <c r="AD22" s="2">
        <f>IF($Y22="","",IF(OR(AND(설정!$B$5&lt;&gt;"",ISNUMBER(SEARCH(설정!$B$5,$AC22))),AND(설정!$B$6&lt;&gt;"",ISNUMBER(SEARCH(설정!$B$6,$AC22))),AND(설정!$B$7&lt;&gt;"",ISNUMBER(SEARCH(설정!$B$7,$AC22)))),"제외","포함"))</f>
        <v/>
      </c>
    </row>
    <row r="23">
      <c r="A23" s="27" t="inlineStr">
        <is>
          <t>2026.08.14 10:21:23</t>
        </is>
      </c>
      <c r="B23" s="27" t="inlineStr">
        <is>
          <t>대성포장 자재대금</t>
        </is>
      </c>
      <c r="C23" s="31" t="n">
        <v>2900000</v>
      </c>
      <c r="D23" s="31" t="n"/>
      <c r="E23" s="31" t="n">
        <v>44100000</v>
      </c>
      <c r="F23" s="27" t="inlineStr">
        <is>
          <t>본점</t>
        </is>
      </c>
      <c r="W23" s="2">
        <f>IF(OR($B$5="",$C$6="",ROW()&lt;$B$5),"",IF(INDEX($A:$U,ROW(),$C$6)="","",INDEX($A:$U,ROW(),$C$6)))</f>
        <v/>
      </c>
      <c r="X23" s="28">
        <f>IF($W23="","",IF(ISNUMBER($W23),IF($W23&gt;=10000000,IFERROR(DATE(INT($W23/10000),MOD(INT($W23/100),100),MOD($W23,100)),""),$W23),IF(ISNUMBER(--SUBSTITUTE(SUBSTITUTE(TRIM($W23),".","-"),"/","-")),IF(--SUBSTITUTE(SUBSTITUTE(TRIM($W23),".","-"),"/","-")&gt;=10000000,IFERROR(DATE(--LEFT(TRIM($W23),4),--MID(TRIM($W23),5,2),--RIGHT(TRIM($W23),2)),""),--SUBSTITUTE(SUBSTITUTE(TRIM($W23),".","-"),"/","-")),IFERROR(--LEFT(SUBSTITUTE(SUBSTITUTE(TRIM($W23),".","-"),"/","-"),10),""))))</f>
        <v/>
      </c>
      <c r="Y23" s="29">
        <f>IF($X23="","",INT($X23))</f>
        <v/>
      </c>
      <c r="Z23" s="30">
        <f>IF(OR($Y23="",$D$6=""),"",IF(INDEX($A:$U,ROW(),$D$6)="",0,IF(ISNUMBER(INDEX($A:$U,ROW(),$D$6)),INDEX($A:$U,ROW(),$D$6),IFERROR(--SUBSTITUTE(SUBSTITUTE(TRIM(INDEX($A:$U,ROW(),$D$6)),",",""),"원",""),0))))</f>
        <v/>
      </c>
      <c r="AA23" s="30">
        <f>IF(OR($Y23="",$E$6=""),"",IF(INDEX($A:$U,ROW(),$E$6)="",0,IF(ISNUMBER(INDEX($A:$U,ROW(),$E$6)),INDEX($A:$U,ROW(),$E$6),IFERROR(--SUBSTITUTE(SUBSTITUTE(TRIM(INDEX($A:$U,ROW(),$E$6)),",",""),"원",""),0))))</f>
        <v/>
      </c>
      <c r="AB23" s="30">
        <f>IF(OR($Y23="",$F$6=""),"",IF(INDEX($A:$U,ROW(),$F$6)="","",IF(ISNUMBER(INDEX($A:$U,ROW(),$F$6)),INDEX($A:$U,ROW(),$F$6),IFERROR(--SUBSTITUTE(SUBSTITUTE(TRIM(INDEX($A:$U,ROW(),$F$6)),",",""),"원",""),""))))</f>
        <v/>
      </c>
      <c r="AC23" s="2">
        <f>IF(OR($Y23="",$G$6=""),"",INDEX($A:$U,ROW(),$G$6)&amp;"")</f>
        <v/>
      </c>
      <c r="AD23" s="2">
        <f>IF($Y23="","",IF(OR(AND(설정!$B$5&lt;&gt;"",ISNUMBER(SEARCH(설정!$B$5,$AC23))),AND(설정!$B$6&lt;&gt;"",ISNUMBER(SEARCH(설정!$B$6,$AC23))),AND(설정!$B$7&lt;&gt;"",ISNUMBER(SEARCH(설정!$B$7,$AC23)))),"제외","포함"))</f>
        <v/>
      </c>
    </row>
    <row r="24">
      <c r="A24" s="27" t="inlineStr">
        <is>
          <t>2026.08.17 10:22:23</t>
        </is>
      </c>
      <c r="B24" s="27" t="inlineStr">
        <is>
          <t>가온상사</t>
        </is>
      </c>
      <c r="C24" s="31" t="n">
        <v>5000000</v>
      </c>
      <c r="D24" s="31" t="n"/>
      <c r="E24" s="31" t="n">
        <v>39100000</v>
      </c>
      <c r="F24" s="27" t="inlineStr">
        <is>
          <t>본점</t>
        </is>
      </c>
      <c r="W24" s="2">
        <f>IF(OR($B$5="",$C$6="",ROW()&lt;$B$5),"",IF(INDEX($A:$U,ROW(),$C$6)="","",INDEX($A:$U,ROW(),$C$6)))</f>
        <v/>
      </c>
      <c r="X24" s="28">
        <f>IF($W24="","",IF(ISNUMBER($W24),IF($W24&gt;=10000000,IFERROR(DATE(INT($W24/10000),MOD(INT($W24/100),100),MOD($W24,100)),""),$W24),IF(ISNUMBER(--SUBSTITUTE(SUBSTITUTE(TRIM($W24),".","-"),"/","-")),IF(--SUBSTITUTE(SUBSTITUTE(TRIM($W24),".","-"),"/","-")&gt;=10000000,IFERROR(DATE(--LEFT(TRIM($W24),4),--MID(TRIM($W24),5,2),--RIGHT(TRIM($W24),2)),""),--SUBSTITUTE(SUBSTITUTE(TRIM($W24),".","-"),"/","-")),IFERROR(--LEFT(SUBSTITUTE(SUBSTITUTE(TRIM($W24),".","-"),"/","-"),10),""))))</f>
        <v/>
      </c>
      <c r="Y24" s="29">
        <f>IF($X24="","",INT($X24))</f>
        <v/>
      </c>
      <c r="Z24" s="30">
        <f>IF(OR($Y24="",$D$6=""),"",IF(INDEX($A:$U,ROW(),$D$6)="",0,IF(ISNUMBER(INDEX($A:$U,ROW(),$D$6)),INDEX($A:$U,ROW(),$D$6),IFERROR(--SUBSTITUTE(SUBSTITUTE(TRIM(INDEX($A:$U,ROW(),$D$6)),",",""),"원",""),0))))</f>
        <v/>
      </c>
      <c r="AA24" s="30">
        <f>IF(OR($Y24="",$E$6=""),"",IF(INDEX($A:$U,ROW(),$E$6)="",0,IF(ISNUMBER(INDEX($A:$U,ROW(),$E$6)),INDEX($A:$U,ROW(),$E$6),IFERROR(--SUBSTITUTE(SUBSTITUTE(TRIM(INDEX($A:$U,ROW(),$E$6)),",",""),"원",""),0))))</f>
        <v/>
      </c>
      <c r="AB24" s="30">
        <f>IF(OR($Y24="",$F$6=""),"",IF(INDEX($A:$U,ROW(),$F$6)="","",IF(ISNUMBER(INDEX($A:$U,ROW(),$F$6)),INDEX($A:$U,ROW(),$F$6),IFERROR(--SUBSTITUTE(SUBSTITUTE(TRIM(INDEX($A:$U,ROW(),$F$6)),",",""),"원",""),""))))</f>
        <v/>
      </c>
      <c r="AC24" s="2">
        <f>IF(OR($Y24="",$G$6=""),"",INDEX($A:$U,ROW(),$G$6)&amp;"")</f>
        <v/>
      </c>
      <c r="AD24" s="2">
        <f>IF($Y24="","",IF(OR(AND(설정!$B$5&lt;&gt;"",ISNUMBER(SEARCH(설정!$B$5,$AC24))),AND(설정!$B$6&lt;&gt;"",ISNUMBER(SEARCH(설정!$B$6,$AC24))),AND(설정!$B$7&lt;&gt;"",ISNUMBER(SEARCH(설정!$B$7,$AC24)))),"제외","포함"))</f>
        <v/>
      </c>
    </row>
    <row r="25">
      <c r="A25" s="27" t="inlineStr">
        <is>
          <t>2026.08.18 10:23:23</t>
        </is>
      </c>
      <c r="B25" s="27" t="inlineStr">
        <is>
          <t>스마트스토어 정산</t>
        </is>
      </c>
      <c r="C25" s="31" t="n"/>
      <c r="D25" s="31" t="n">
        <v>8500000</v>
      </c>
      <c r="E25" s="31" t="n">
        <v>47600000</v>
      </c>
      <c r="F25" s="27" t="inlineStr">
        <is>
          <t>본점</t>
        </is>
      </c>
      <c r="W25" s="2">
        <f>IF(OR($B$5="",$C$6="",ROW()&lt;$B$5),"",IF(INDEX($A:$U,ROW(),$C$6)="","",INDEX($A:$U,ROW(),$C$6)))</f>
        <v/>
      </c>
      <c r="X25" s="28">
        <f>IF($W25="","",IF(ISNUMBER($W25),IF($W25&gt;=10000000,IFERROR(DATE(INT($W25/10000),MOD(INT($W25/100),100),MOD($W25,100)),""),$W25),IF(ISNUMBER(--SUBSTITUTE(SUBSTITUTE(TRIM($W25),".","-"),"/","-")),IF(--SUBSTITUTE(SUBSTITUTE(TRIM($W25),".","-"),"/","-")&gt;=10000000,IFERROR(DATE(--LEFT(TRIM($W25),4),--MID(TRIM($W25),5,2),--RIGHT(TRIM($W25),2)),""),--SUBSTITUTE(SUBSTITUTE(TRIM($W25),".","-"),"/","-")),IFERROR(--LEFT(SUBSTITUTE(SUBSTITUTE(TRIM($W25),".","-"),"/","-"),10),""))))</f>
        <v/>
      </c>
      <c r="Y25" s="29">
        <f>IF($X25="","",INT($X25))</f>
        <v/>
      </c>
      <c r="Z25" s="30">
        <f>IF(OR($Y25="",$D$6=""),"",IF(INDEX($A:$U,ROW(),$D$6)="",0,IF(ISNUMBER(INDEX($A:$U,ROW(),$D$6)),INDEX($A:$U,ROW(),$D$6),IFERROR(--SUBSTITUTE(SUBSTITUTE(TRIM(INDEX($A:$U,ROW(),$D$6)),",",""),"원",""),0))))</f>
        <v/>
      </c>
      <c r="AA25" s="30">
        <f>IF(OR($Y25="",$E$6=""),"",IF(INDEX($A:$U,ROW(),$E$6)="",0,IF(ISNUMBER(INDEX($A:$U,ROW(),$E$6)),INDEX($A:$U,ROW(),$E$6),IFERROR(--SUBSTITUTE(SUBSTITUTE(TRIM(INDEX($A:$U,ROW(),$E$6)),",",""),"원",""),0))))</f>
        <v/>
      </c>
      <c r="AB25" s="30">
        <f>IF(OR($Y25="",$F$6=""),"",IF(INDEX($A:$U,ROW(),$F$6)="","",IF(ISNUMBER(INDEX($A:$U,ROW(),$F$6)),INDEX($A:$U,ROW(),$F$6),IFERROR(--SUBSTITUTE(SUBSTITUTE(TRIM(INDEX($A:$U,ROW(),$F$6)),",",""),"원",""),""))))</f>
        <v/>
      </c>
      <c r="AC25" s="2">
        <f>IF(OR($Y25="",$G$6=""),"",INDEX($A:$U,ROW(),$G$6)&amp;"")</f>
        <v/>
      </c>
      <c r="AD25" s="2">
        <f>IF($Y25="","",IF(OR(AND(설정!$B$5&lt;&gt;"",ISNUMBER(SEARCH(설정!$B$5,$AC25))),AND(설정!$B$6&lt;&gt;"",ISNUMBER(SEARCH(설정!$B$6,$AC25))),AND(설정!$B$7&lt;&gt;"",ISNUMBER(SEARCH(설정!$B$7,$AC25)))),"제외","포함"))</f>
        <v/>
      </c>
    </row>
    <row r="26">
      <c r="A26" s="27" t="inlineStr">
        <is>
          <t>2026.08.20 10:24:23</t>
        </is>
      </c>
      <c r="B26" s="27" t="inlineStr">
        <is>
          <t>미래식품 납품대금</t>
        </is>
      </c>
      <c r="C26" s="31" t="n"/>
      <c r="D26" s="31" t="n">
        <v>4300000</v>
      </c>
      <c r="E26" s="31" t="n">
        <v>51900000</v>
      </c>
      <c r="F26" s="27" t="inlineStr">
        <is>
          <t>본점</t>
        </is>
      </c>
      <c r="W26" s="2">
        <f>IF(OR($B$5="",$C$6="",ROW()&lt;$B$5),"",IF(INDEX($A:$U,ROW(),$C$6)="","",INDEX($A:$U,ROW(),$C$6)))</f>
        <v/>
      </c>
      <c r="X26" s="28">
        <f>IF($W26="","",IF(ISNUMBER($W26),IF($W26&gt;=10000000,IFERROR(DATE(INT($W26/10000),MOD(INT($W26/100),100),MOD($W26,100)),""),$W26),IF(ISNUMBER(--SUBSTITUTE(SUBSTITUTE(TRIM($W26),".","-"),"/","-")),IF(--SUBSTITUTE(SUBSTITUTE(TRIM($W26),".","-"),"/","-")&gt;=10000000,IFERROR(DATE(--LEFT(TRIM($W26),4),--MID(TRIM($W26),5,2),--RIGHT(TRIM($W26),2)),""),--SUBSTITUTE(SUBSTITUTE(TRIM($W26),".","-"),"/","-")),IFERROR(--LEFT(SUBSTITUTE(SUBSTITUTE(TRIM($W26),".","-"),"/","-"),10),""))))</f>
        <v/>
      </c>
      <c r="Y26" s="29">
        <f>IF($X26="","",INT($X26))</f>
        <v/>
      </c>
      <c r="Z26" s="30">
        <f>IF(OR($Y26="",$D$6=""),"",IF(INDEX($A:$U,ROW(),$D$6)="",0,IF(ISNUMBER(INDEX($A:$U,ROW(),$D$6)),INDEX($A:$U,ROW(),$D$6),IFERROR(--SUBSTITUTE(SUBSTITUTE(TRIM(INDEX($A:$U,ROW(),$D$6)),",",""),"원",""),0))))</f>
        <v/>
      </c>
      <c r="AA26" s="30">
        <f>IF(OR($Y26="",$E$6=""),"",IF(INDEX($A:$U,ROW(),$E$6)="",0,IF(ISNUMBER(INDEX($A:$U,ROW(),$E$6)),INDEX($A:$U,ROW(),$E$6),IFERROR(--SUBSTITUTE(SUBSTITUTE(TRIM(INDEX($A:$U,ROW(),$E$6)),",",""),"원",""),0))))</f>
        <v/>
      </c>
      <c r="AB26" s="30">
        <f>IF(OR($Y26="",$F$6=""),"",IF(INDEX($A:$U,ROW(),$F$6)="","",IF(ISNUMBER(INDEX($A:$U,ROW(),$F$6)),INDEX($A:$U,ROW(),$F$6),IFERROR(--SUBSTITUTE(SUBSTITUTE(TRIM(INDEX($A:$U,ROW(),$F$6)),",",""),"원",""),""))))</f>
        <v/>
      </c>
      <c r="AC26" s="2">
        <f>IF(OR($Y26="",$G$6=""),"",INDEX($A:$U,ROW(),$G$6)&amp;"")</f>
        <v/>
      </c>
      <c r="AD26" s="2">
        <f>IF($Y26="","",IF(OR(AND(설정!$B$5&lt;&gt;"",ISNUMBER(SEARCH(설정!$B$5,$AC26))),AND(설정!$B$6&lt;&gt;"",ISNUMBER(SEARCH(설정!$B$6,$AC26))),AND(설정!$B$7&lt;&gt;"",ISNUMBER(SEARCH(설정!$B$7,$AC26)))),"제외","포함"))</f>
        <v/>
      </c>
    </row>
    <row r="27">
      <c r="A27" s="27" t="inlineStr">
        <is>
          <t>2026.08.21 10:25:23</t>
        </is>
      </c>
      <c r="B27" s="27" t="inlineStr">
        <is>
          <t>대성포장 자재대금</t>
        </is>
      </c>
      <c r="C27" s="31" t="n">
        <v>2900000</v>
      </c>
      <c r="D27" s="31" t="n"/>
      <c r="E27" s="31" t="n">
        <v>49000000</v>
      </c>
      <c r="F27" s="27" t="inlineStr">
        <is>
          <t>본점</t>
        </is>
      </c>
      <c r="W27" s="2">
        <f>IF(OR($B$5="",$C$6="",ROW()&lt;$B$5),"",IF(INDEX($A:$U,ROW(),$C$6)="","",INDEX($A:$U,ROW(),$C$6)))</f>
        <v/>
      </c>
      <c r="X27" s="28">
        <f>IF($W27="","",IF(ISNUMBER($W27),IF($W27&gt;=10000000,IFERROR(DATE(INT($W27/10000),MOD(INT($W27/100),100),MOD($W27,100)),""),$W27),IF(ISNUMBER(--SUBSTITUTE(SUBSTITUTE(TRIM($W27),".","-"),"/","-")),IF(--SUBSTITUTE(SUBSTITUTE(TRIM($W27),".","-"),"/","-")&gt;=10000000,IFERROR(DATE(--LEFT(TRIM($W27),4),--MID(TRIM($W27),5,2),--RIGHT(TRIM($W27),2)),""),--SUBSTITUTE(SUBSTITUTE(TRIM($W27),".","-"),"/","-")),IFERROR(--LEFT(SUBSTITUTE(SUBSTITUTE(TRIM($W27),".","-"),"/","-"),10),""))))</f>
        <v/>
      </c>
      <c r="Y27" s="29">
        <f>IF($X27="","",INT($X27))</f>
        <v/>
      </c>
      <c r="Z27" s="30">
        <f>IF(OR($Y27="",$D$6=""),"",IF(INDEX($A:$U,ROW(),$D$6)="",0,IF(ISNUMBER(INDEX($A:$U,ROW(),$D$6)),INDEX($A:$U,ROW(),$D$6),IFERROR(--SUBSTITUTE(SUBSTITUTE(TRIM(INDEX($A:$U,ROW(),$D$6)),",",""),"원",""),0))))</f>
        <v/>
      </c>
      <c r="AA27" s="30">
        <f>IF(OR($Y27="",$E$6=""),"",IF(INDEX($A:$U,ROW(),$E$6)="",0,IF(ISNUMBER(INDEX($A:$U,ROW(),$E$6)),INDEX($A:$U,ROW(),$E$6),IFERROR(--SUBSTITUTE(SUBSTITUTE(TRIM(INDEX($A:$U,ROW(),$E$6)),",",""),"원",""),0))))</f>
        <v/>
      </c>
      <c r="AB27" s="30">
        <f>IF(OR($Y27="",$F$6=""),"",IF(INDEX($A:$U,ROW(),$F$6)="","",IF(ISNUMBER(INDEX($A:$U,ROW(),$F$6)),INDEX($A:$U,ROW(),$F$6),IFERROR(--SUBSTITUTE(SUBSTITUTE(TRIM(INDEX($A:$U,ROW(),$F$6)),",",""),"원",""),""))))</f>
        <v/>
      </c>
      <c r="AC27" s="2">
        <f>IF(OR($Y27="",$G$6=""),"",INDEX($A:$U,ROW(),$G$6)&amp;"")</f>
        <v/>
      </c>
      <c r="AD27" s="2">
        <f>IF($Y27="","",IF(OR(AND(설정!$B$5&lt;&gt;"",ISNUMBER(SEARCH(설정!$B$5,$AC27))),AND(설정!$B$6&lt;&gt;"",ISNUMBER(SEARCH(설정!$B$6,$AC27))),AND(설정!$B$7&lt;&gt;"",ISNUMBER(SEARCH(설정!$B$7,$AC27)))),"제외","포함"))</f>
        <v/>
      </c>
    </row>
    <row r="28">
      <c r="A28" s="27" t="inlineStr">
        <is>
          <t>2026.08.24 10:26:23</t>
        </is>
      </c>
      <c r="B28" s="27" t="inlineStr">
        <is>
          <t>가온상사</t>
        </is>
      </c>
      <c r="C28" s="31" t="n">
        <v>5000000</v>
      </c>
      <c r="D28" s="31" t="n"/>
      <c r="E28" s="31" t="n">
        <v>44000000</v>
      </c>
      <c r="F28" s="27" t="inlineStr">
        <is>
          <t>본점</t>
        </is>
      </c>
      <c r="W28" s="2">
        <f>IF(OR($B$5="",$C$6="",ROW()&lt;$B$5),"",IF(INDEX($A:$U,ROW(),$C$6)="","",INDEX($A:$U,ROW(),$C$6)))</f>
        <v/>
      </c>
      <c r="X28" s="28">
        <f>IF($W28="","",IF(ISNUMBER($W28),IF($W28&gt;=10000000,IFERROR(DATE(INT($W28/10000),MOD(INT($W28/100),100),MOD($W28,100)),""),$W28),IF(ISNUMBER(--SUBSTITUTE(SUBSTITUTE(TRIM($W28),".","-"),"/","-")),IF(--SUBSTITUTE(SUBSTITUTE(TRIM($W28),".","-"),"/","-")&gt;=10000000,IFERROR(DATE(--LEFT(TRIM($W28),4),--MID(TRIM($W28),5,2),--RIGHT(TRIM($W28),2)),""),--SUBSTITUTE(SUBSTITUTE(TRIM($W28),".","-"),"/","-")),IFERROR(--LEFT(SUBSTITUTE(SUBSTITUTE(TRIM($W28),".","-"),"/","-"),10),""))))</f>
        <v/>
      </c>
      <c r="Y28" s="29">
        <f>IF($X28="","",INT($X28))</f>
        <v/>
      </c>
      <c r="Z28" s="30">
        <f>IF(OR($Y28="",$D$6=""),"",IF(INDEX($A:$U,ROW(),$D$6)="",0,IF(ISNUMBER(INDEX($A:$U,ROW(),$D$6)),INDEX($A:$U,ROW(),$D$6),IFERROR(--SUBSTITUTE(SUBSTITUTE(TRIM(INDEX($A:$U,ROW(),$D$6)),",",""),"원",""),0))))</f>
        <v/>
      </c>
      <c r="AA28" s="30">
        <f>IF(OR($Y28="",$E$6=""),"",IF(INDEX($A:$U,ROW(),$E$6)="",0,IF(ISNUMBER(INDEX($A:$U,ROW(),$E$6)),INDEX($A:$U,ROW(),$E$6),IFERROR(--SUBSTITUTE(SUBSTITUTE(TRIM(INDEX($A:$U,ROW(),$E$6)),",",""),"원",""),0))))</f>
        <v/>
      </c>
      <c r="AB28" s="30">
        <f>IF(OR($Y28="",$F$6=""),"",IF(INDEX($A:$U,ROW(),$F$6)="","",IF(ISNUMBER(INDEX($A:$U,ROW(),$F$6)),INDEX($A:$U,ROW(),$F$6),IFERROR(--SUBSTITUTE(SUBSTITUTE(TRIM(INDEX($A:$U,ROW(),$F$6)),",",""),"원",""),""))))</f>
        <v/>
      </c>
      <c r="AC28" s="2">
        <f>IF(OR($Y28="",$G$6=""),"",INDEX($A:$U,ROW(),$G$6)&amp;"")</f>
        <v/>
      </c>
      <c r="AD28" s="2">
        <f>IF($Y28="","",IF(OR(AND(설정!$B$5&lt;&gt;"",ISNUMBER(SEARCH(설정!$B$5,$AC28))),AND(설정!$B$6&lt;&gt;"",ISNUMBER(SEARCH(설정!$B$6,$AC28))),AND(설정!$B$7&lt;&gt;"",ISNUMBER(SEARCH(설정!$B$7,$AC28)))),"제외","포함"))</f>
        <v/>
      </c>
    </row>
    <row r="29">
      <c r="A29" s="27" t="inlineStr">
        <is>
          <t>2026.08.25 10:27:23</t>
        </is>
      </c>
      <c r="B29" s="27" t="inlineStr">
        <is>
          <t>스마트스토어 정산</t>
        </is>
      </c>
      <c r="C29" s="31" t="n"/>
      <c r="D29" s="31" t="n">
        <v>8600000</v>
      </c>
      <c r="E29" s="31" t="n">
        <v>52600000</v>
      </c>
      <c r="F29" s="27" t="inlineStr">
        <is>
          <t>본점</t>
        </is>
      </c>
      <c r="W29" s="2">
        <f>IF(OR($B$5="",$C$6="",ROW()&lt;$B$5),"",IF(INDEX($A:$U,ROW(),$C$6)="","",INDEX($A:$U,ROW(),$C$6)))</f>
        <v/>
      </c>
      <c r="X29" s="28">
        <f>IF($W29="","",IF(ISNUMBER($W29),IF($W29&gt;=10000000,IFERROR(DATE(INT($W29/10000),MOD(INT($W29/100),100),MOD($W29,100)),""),$W29),IF(ISNUMBER(--SUBSTITUTE(SUBSTITUTE(TRIM($W29),".","-"),"/","-")),IF(--SUBSTITUTE(SUBSTITUTE(TRIM($W29),".","-"),"/","-")&gt;=10000000,IFERROR(DATE(--LEFT(TRIM($W29),4),--MID(TRIM($W29),5,2),--RIGHT(TRIM($W29),2)),""),--SUBSTITUTE(SUBSTITUTE(TRIM($W29),".","-"),"/","-")),IFERROR(--LEFT(SUBSTITUTE(SUBSTITUTE(TRIM($W29),".","-"),"/","-"),10),""))))</f>
        <v/>
      </c>
      <c r="Y29" s="29">
        <f>IF($X29="","",INT($X29))</f>
        <v/>
      </c>
      <c r="Z29" s="30">
        <f>IF(OR($Y29="",$D$6=""),"",IF(INDEX($A:$U,ROW(),$D$6)="",0,IF(ISNUMBER(INDEX($A:$U,ROW(),$D$6)),INDEX($A:$U,ROW(),$D$6),IFERROR(--SUBSTITUTE(SUBSTITUTE(TRIM(INDEX($A:$U,ROW(),$D$6)),",",""),"원",""),0))))</f>
        <v/>
      </c>
      <c r="AA29" s="30">
        <f>IF(OR($Y29="",$E$6=""),"",IF(INDEX($A:$U,ROW(),$E$6)="",0,IF(ISNUMBER(INDEX($A:$U,ROW(),$E$6)),INDEX($A:$U,ROW(),$E$6),IFERROR(--SUBSTITUTE(SUBSTITUTE(TRIM(INDEX($A:$U,ROW(),$E$6)),",",""),"원",""),0))))</f>
        <v/>
      </c>
      <c r="AB29" s="30">
        <f>IF(OR($Y29="",$F$6=""),"",IF(INDEX($A:$U,ROW(),$F$6)="","",IF(ISNUMBER(INDEX($A:$U,ROW(),$F$6)),INDEX($A:$U,ROW(),$F$6),IFERROR(--SUBSTITUTE(SUBSTITUTE(TRIM(INDEX($A:$U,ROW(),$F$6)),",",""),"원",""),""))))</f>
        <v/>
      </c>
      <c r="AC29" s="2">
        <f>IF(OR($Y29="",$G$6=""),"",INDEX($A:$U,ROW(),$G$6)&amp;"")</f>
        <v/>
      </c>
      <c r="AD29" s="2">
        <f>IF($Y29="","",IF(OR(AND(설정!$B$5&lt;&gt;"",ISNUMBER(SEARCH(설정!$B$5,$AC29))),AND(설정!$B$6&lt;&gt;"",ISNUMBER(SEARCH(설정!$B$6,$AC29))),AND(설정!$B$7&lt;&gt;"",ISNUMBER(SEARCH(설정!$B$7,$AC29)))),"제외","포함"))</f>
        <v/>
      </c>
    </row>
    <row r="30">
      <c r="A30" s="27" t="inlineStr">
        <is>
          <t>2026.08.27 10:28:23</t>
        </is>
      </c>
      <c r="B30" s="27" t="inlineStr">
        <is>
          <t>미래식품 납품대금</t>
        </is>
      </c>
      <c r="C30" s="31" t="n"/>
      <c r="D30" s="31" t="n">
        <v>4300000</v>
      </c>
      <c r="E30" s="31" t="n">
        <v>56900000</v>
      </c>
      <c r="F30" s="27" t="inlineStr">
        <is>
          <t>본점</t>
        </is>
      </c>
      <c r="W30" s="2">
        <f>IF(OR($B$5="",$C$6="",ROW()&lt;$B$5),"",IF(INDEX($A:$U,ROW(),$C$6)="","",INDEX($A:$U,ROW(),$C$6)))</f>
        <v/>
      </c>
      <c r="X30" s="28">
        <f>IF($W30="","",IF(ISNUMBER($W30),IF($W30&gt;=10000000,IFERROR(DATE(INT($W30/10000),MOD(INT($W30/100),100),MOD($W30,100)),""),$W30),IF(ISNUMBER(--SUBSTITUTE(SUBSTITUTE(TRIM($W30),".","-"),"/","-")),IF(--SUBSTITUTE(SUBSTITUTE(TRIM($W30),".","-"),"/","-")&gt;=10000000,IFERROR(DATE(--LEFT(TRIM($W30),4),--MID(TRIM($W30),5,2),--RIGHT(TRIM($W30),2)),""),--SUBSTITUTE(SUBSTITUTE(TRIM($W30),".","-"),"/","-")),IFERROR(--LEFT(SUBSTITUTE(SUBSTITUTE(TRIM($W30),".","-"),"/","-"),10),""))))</f>
        <v/>
      </c>
      <c r="Y30" s="29">
        <f>IF($X30="","",INT($X30))</f>
        <v/>
      </c>
      <c r="Z30" s="30">
        <f>IF(OR($Y30="",$D$6=""),"",IF(INDEX($A:$U,ROW(),$D$6)="",0,IF(ISNUMBER(INDEX($A:$U,ROW(),$D$6)),INDEX($A:$U,ROW(),$D$6),IFERROR(--SUBSTITUTE(SUBSTITUTE(TRIM(INDEX($A:$U,ROW(),$D$6)),",",""),"원",""),0))))</f>
        <v/>
      </c>
      <c r="AA30" s="30">
        <f>IF(OR($Y30="",$E$6=""),"",IF(INDEX($A:$U,ROW(),$E$6)="",0,IF(ISNUMBER(INDEX($A:$U,ROW(),$E$6)),INDEX($A:$U,ROW(),$E$6),IFERROR(--SUBSTITUTE(SUBSTITUTE(TRIM(INDEX($A:$U,ROW(),$E$6)),",",""),"원",""),0))))</f>
        <v/>
      </c>
      <c r="AB30" s="30">
        <f>IF(OR($Y30="",$F$6=""),"",IF(INDEX($A:$U,ROW(),$F$6)="","",IF(ISNUMBER(INDEX($A:$U,ROW(),$F$6)),INDEX($A:$U,ROW(),$F$6),IFERROR(--SUBSTITUTE(SUBSTITUTE(TRIM(INDEX($A:$U,ROW(),$F$6)),",",""),"원",""),""))))</f>
        <v/>
      </c>
      <c r="AC30" s="2">
        <f>IF(OR($Y30="",$G$6=""),"",INDEX($A:$U,ROW(),$G$6)&amp;"")</f>
        <v/>
      </c>
      <c r="AD30" s="2">
        <f>IF($Y30="","",IF(OR(AND(설정!$B$5&lt;&gt;"",ISNUMBER(SEARCH(설정!$B$5,$AC30))),AND(설정!$B$6&lt;&gt;"",ISNUMBER(SEARCH(설정!$B$6,$AC30))),AND(설정!$B$7&lt;&gt;"",ISNUMBER(SEARCH(설정!$B$7,$AC30)))),"제외","포함"))</f>
        <v/>
      </c>
    </row>
    <row r="31">
      <c r="A31" s="27" t="inlineStr">
        <is>
          <t>2026.08.28 10:29:23</t>
        </is>
      </c>
      <c r="B31" s="27" t="inlineStr">
        <is>
          <t>대성포장 자재대금</t>
        </is>
      </c>
      <c r="C31" s="31" t="n">
        <v>2900000</v>
      </c>
      <c r="D31" s="31" t="n"/>
      <c r="E31" s="31" t="n">
        <v>54000000</v>
      </c>
      <c r="F31" s="27" t="inlineStr">
        <is>
          <t>본점</t>
        </is>
      </c>
      <c r="W31" s="2">
        <f>IF(OR($B$5="",$C$6="",ROW()&lt;$B$5),"",IF(INDEX($A:$U,ROW(),$C$6)="","",INDEX($A:$U,ROW(),$C$6)))</f>
        <v/>
      </c>
      <c r="X31" s="28">
        <f>IF($W31="","",IF(ISNUMBER($W31),IF($W31&gt;=10000000,IFERROR(DATE(INT($W31/10000),MOD(INT($W31/100),100),MOD($W31,100)),""),$W31),IF(ISNUMBER(--SUBSTITUTE(SUBSTITUTE(TRIM($W31),".","-"),"/","-")),IF(--SUBSTITUTE(SUBSTITUTE(TRIM($W31),".","-"),"/","-")&gt;=10000000,IFERROR(DATE(--LEFT(TRIM($W31),4),--MID(TRIM($W31),5,2),--RIGHT(TRIM($W31),2)),""),--SUBSTITUTE(SUBSTITUTE(TRIM($W31),".","-"),"/","-")),IFERROR(--LEFT(SUBSTITUTE(SUBSTITUTE(TRIM($W31),".","-"),"/","-"),10),""))))</f>
        <v/>
      </c>
      <c r="Y31" s="29">
        <f>IF($X31="","",INT($X31))</f>
        <v/>
      </c>
      <c r="Z31" s="30">
        <f>IF(OR($Y31="",$D$6=""),"",IF(INDEX($A:$U,ROW(),$D$6)="",0,IF(ISNUMBER(INDEX($A:$U,ROW(),$D$6)),INDEX($A:$U,ROW(),$D$6),IFERROR(--SUBSTITUTE(SUBSTITUTE(TRIM(INDEX($A:$U,ROW(),$D$6)),",",""),"원",""),0))))</f>
        <v/>
      </c>
      <c r="AA31" s="30">
        <f>IF(OR($Y31="",$E$6=""),"",IF(INDEX($A:$U,ROW(),$E$6)="",0,IF(ISNUMBER(INDEX($A:$U,ROW(),$E$6)),INDEX($A:$U,ROW(),$E$6),IFERROR(--SUBSTITUTE(SUBSTITUTE(TRIM(INDEX($A:$U,ROW(),$E$6)),",",""),"원",""),0))))</f>
        <v/>
      </c>
      <c r="AB31" s="30">
        <f>IF(OR($Y31="",$F$6=""),"",IF(INDEX($A:$U,ROW(),$F$6)="","",IF(ISNUMBER(INDEX($A:$U,ROW(),$F$6)),INDEX($A:$U,ROW(),$F$6),IFERROR(--SUBSTITUTE(SUBSTITUTE(TRIM(INDEX($A:$U,ROW(),$F$6)),",",""),"원",""),""))))</f>
        <v/>
      </c>
      <c r="AC31" s="2">
        <f>IF(OR($Y31="",$G$6=""),"",INDEX($A:$U,ROW(),$G$6)&amp;"")</f>
        <v/>
      </c>
      <c r="AD31" s="2">
        <f>IF($Y31="","",IF(OR(AND(설정!$B$5&lt;&gt;"",ISNUMBER(SEARCH(설정!$B$5,$AC31))),AND(설정!$B$6&lt;&gt;"",ISNUMBER(SEARCH(설정!$B$6,$AC31))),AND(설정!$B$7&lt;&gt;"",ISNUMBER(SEARCH(설정!$B$7,$AC31)))),"제외","포함"))</f>
        <v/>
      </c>
    </row>
    <row r="32">
      <c r="A32" s="27" t="inlineStr">
        <is>
          <t>2026.08.31 10:30:23</t>
        </is>
      </c>
      <c r="B32" s="27" t="inlineStr">
        <is>
          <t>가온상사</t>
        </is>
      </c>
      <c r="C32" s="31" t="n">
        <v>5000000</v>
      </c>
      <c r="D32" s="31" t="n"/>
      <c r="E32" s="31" t="n">
        <v>49000000</v>
      </c>
      <c r="F32" s="27" t="inlineStr">
        <is>
          <t>본점</t>
        </is>
      </c>
      <c r="W32" s="2">
        <f>IF(OR($B$5="",$C$6="",ROW()&lt;$B$5),"",IF(INDEX($A:$U,ROW(),$C$6)="","",INDEX($A:$U,ROW(),$C$6)))</f>
        <v/>
      </c>
      <c r="X32" s="28">
        <f>IF($W32="","",IF(ISNUMBER($W32),IF($W32&gt;=10000000,IFERROR(DATE(INT($W32/10000),MOD(INT($W32/100),100),MOD($W32,100)),""),$W32),IF(ISNUMBER(--SUBSTITUTE(SUBSTITUTE(TRIM($W32),".","-"),"/","-")),IF(--SUBSTITUTE(SUBSTITUTE(TRIM($W32),".","-"),"/","-")&gt;=10000000,IFERROR(DATE(--LEFT(TRIM($W32),4),--MID(TRIM($W32),5,2),--RIGHT(TRIM($W32),2)),""),--SUBSTITUTE(SUBSTITUTE(TRIM($W32),".","-"),"/","-")),IFERROR(--LEFT(SUBSTITUTE(SUBSTITUTE(TRIM($W32),".","-"),"/","-"),10),""))))</f>
        <v/>
      </c>
      <c r="Y32" s="29">
        <f>IF($X32="","",INT($X32))</f>
        <v/>
      </c>
      <c r="Z32" s="30">
        <f>IF(OR($Y32="",$D$6=""),"",IF(INDEX($A:$U,ROW(),$D$6)="",0,IF(ISNUMBER(INDEX($A:$U,ROW(),$D$6)),INDEX($A:$U,ROW(),$D$6),IFERROR(--SUBSTITUTE(SUBSTITUTE(TRIM(INDEX($A:$U,ROW(),$D$6)),",",""),"원",""),0))))</f>
        <v/>
      </c>
      <c r="AA32" s="30">
        <f>IF(OR($Y32="",$E$6=""),"",IF(INDEX($A:$U,ROW(),$E$6)="",0,IF(ISNUMBER(INDEX($A:$U,ROW(),$E$6)),INDEX($A:$U,ROW(),$E$6),IFERROR(--SUBSTITUTE(SUBSTITUTE(TRIM(INDEX($A:$U,ROW(),$E$6)),",",""),"원",""),0))))</f>
        <v/>
      </c>
      <c r="AB32" s="30">
        <f>IF(OR($Y32="",$F$6=""),"",IF(INDEX($A:$U,ROW(),$F$6)="","",IF(ISNUMBER(INDEX($A:$U,ROW(),$F$6)),INDEX($A:$U,ROW(),$F$6),IFERROR(--SUBSTITUTE(SUBSTITUTE(TRIM(INDEX($A:$U,ROW(),$F$6)),",",""),"원",""),""))))</f>
        <v/>
      </c>
      <c r="AC32" s="2">
        <f>IF(OR($Y32="",$G$6=""),"",INDEX($A:$U,ROW(),$G$6)&amp;"")</f>
        <v/>
      </c>
      <c r="AD32" s="2">
        <f>IF($Y32="","",IF(OR(AND(설정!$B$5&lt;&gt;"",ISNUMBER(SEARCH(설정!$B$5,$AC32))),AND(설정!$B$6&lt;&gt;"",ISNUMBER(SEARCH(설정!$B$6,$AC32))),AND(설정!$B$7&lt;&gt;"",ISNUMBER(SEARCH(설정!$B$7,$AC32)))),"제외","포함"))</f>
        <v/>
      </c>
    </row>
    <row r="33">
      <c r="A33" s="27" t="inlineStr">
        <is>
          <t>2026.09.01 10:31:23</t>
        </is>
      </c>
      <c r="B33" s="27" t="inlineStr">
        <is>
          <t>스마트스토어 정산</t>
        </is>
      </c>
      <c r="C33" s="31" t="n"/>
      <c r="D33" s="31" t="n">
        <v>8700000</v>
      </c>
      <c r="E33" s="31" t="n">
        <v>57700000</v>
      </c>
      <c r="F33" s="27" t="inlineStr">
        <is>
          <t>본점</t>
        </is>
      </c>
      <c r="W33" s="2">
        <f>IF(OR($B$5="",$C$6="",ROW()&lt;$B$5),"",IF(INDEX($A:$U,ROW(),$C$6)="","",INDEX($A:$U,ROW(),$C$6)))</f>
        <v/>
      </c>
      <c r="X33" s="28">
        <f>IF($W33="","",IF(ISNUMBER($W33),IF($W33&gt;=10000000,IFERROR(DATE(INT($W33/10000),MOD(INT($W33/100),100),MOD($W33,100)),""),$W33),IF(ISNUMBER(--SUBSTITUTE(SUBSTITUTE(TRIM($W33),".","-"),"/","-")),IF(--SUBSTITUTE(SUBSTITUTE(TRIM($W33),".","-"),"/","-")&gt;=10000000,IFERROR(DATE(--LEFT(TRIM($W33),4),--MID(TRIM($W33),5,2),--RIGHT(TRIM($W33),2)),""),--SUBSTITUTE(SUBSTITUTE(TRIM($W33),".","-"),"/","-")),IFERROR(--LEFT(SUBSTITUTE(SUBSTITUTE(TRIM($W33),".","-"),"/","-"),10),""))))</f>
        <v/>
      </c>
      <c r="Y33" s="29">
        <f>IF($X33="","",INT($X33))</f>
        <v/>
      </c>
      <c r="Z33" s="30">
        <f>IF(OR($Y33="",$D$6=""),"",IF(INDEX($A:$U,ROW(),$D$6)="",0,IF(ISNUMBER(INDEX($A:$U,ROW(),$D$6)),INDEX($A:$U,ROW(),$D$6),IFERROR(--SUBSTITUTE(SUBSTITUTE(TRIM(INDEX($A:$U,ROW(),$D$6)),",",""),"원",""),0))))</f>
        <v/>
      </c>
      <c r="AA33" s="30">
        <f>IF(OR($Y33="",$E$6=""),"",IF(INDEX($A:$U,ROW(),$E$6)="",0,IF(ISNUMBER(INDEX($A:$U,ROW(),$E$6)),INDEX($A:$U,ROW(),$E$6),IFERROR(--SUBSTITUTE(SUBSTITUTE(TRIM(INDEX($A:$U,ROW(),$E$6)),",",""),"원",""),0))))</f>
        <v/>
      </c>
      <c r="AB33" s="30">
        <f>IF(OR($Y33="",$F$6=""),"",IF(INDEX($A:$U,ROW(),$F$6)="","",IF(ISNUMBER(INDEX($A:$U,ROW(),$F$6)),INDEX($A:$U,ROW(),$F$6),IFERROR(--SUBSTITUTE(SUBSTITUTE(TRIM(INDEX($A:$U,ROW(),$F$6)),",",""),"원",""),""))))</f>
        <v/>
      </c>
      <c r="AC33" s="2">
        <f>IF(OR($Y33="",$G$6=""),"",INDEX($A:$U,ROW(),$G$6)&amp;"")</f>
        <v/>
      </c>
      <c r="AD33" s="2">
        <f>IF($Y33="","",IF(OR(AND(설정!$B$5&lt;&gt;"",ISNUMBER(SEARCH(설정!$B$5,$AC33))),AND(설정!$B$6&lt;&gt;"",ISNUMBER(SEARCH(설정!$B$6,$AC33))),AND(설정!$B$7&lt;&gt;"",ISNUMBER(SEARCH(설정!$B$7,$AC33)))),"제외","포함"))</f>
        <v/>
      </c>
    </row>
    <row r="34">
      <c r="A34" s="27" t="inlineStr">
        <is>
          <t>2026.09.03 10:32:23</t>
        </is>
      </c>
      <c r="B34" s="27" t="inlineStr">
        <is>
          <t>미래식품 납품대금</t>
        </is>
      </c>
      <c r="C34" s="31" t="n"/>
      <c r="D34" s="31" t="n">
        <v>4300000</v>
      </c>
      <c r="E34" s="31" t="n">
        <v>62000000</v>
      </c>
      <c r="F34" s="27" t="inlineStr">
        <is>
          <t>본점</t>
        </is>
      </c>
      <c r="W34" s="2">
        <f>IF(OR($B$5="",$C$6="",ROW()&lt;$B$5),"",IF(INDEX($A:$U,ROW(),$C$6)="","",INDEX($A:$U,ROW(),$C$6)))</f>
        <v/>
      </c>
      <c r="X34" s="28">
        <f>IF($W34="","",IF(ISNUMBER($W34),IF($W34&gt;=10000000,IFERROR(DATE(INT($W34/10000),MOD(INT($W34/100),100),MOD($W34,100)),""),$W34),IF(ISNUMBER(--SUBSTITUTE(SUBSTITUTE(TRIM($W34),".","-"),"/","-")),IF(--SUBSTITUTE(SUBSTITUTE(TRIM($W34),".","-"),"/","-")&gt;=10000000,IFERROR(DATE(--LEFT(TRIM($W34),4),--MID(TRIM($W34),5,2),--RIGHT(TRIM($W34),2)),""),--SUBSTITUTE(SUBSTITUTE(TRIM($W34),".","-"),"/","-")),IFERROR(--LEFT(SUBSTITUTE(SUBSTITUTE(TRIM($W34),".","-"),"/","-"),10),""))))</f>
        <v/>
      </c>
      <c r="Y34" s="29">
        <f>IF($X34="","",INT($X34))</f>
        <v/>
      </c>
      <c r="Z34" s="30">
        <f>IF(OR($Y34="",$D$6=""),"",IF(INDEX($A:$U,ROW(),$D$6)="",0,IF(ISNUMBER(INDEX($A:$U,ROW(),$D$6)),INDEX($A:$U,ROW(),$D$6),IFERROR(--SUBSTITUTE(SUBSTITUTE(TRIM(INDEX($A:$U,ROW(),$D$6)),",",""),"원",""),0))))</f>
        <v/>
      </c>
      <c r="AA34" s="30">
        <f>IF(OR($Y34="",$E$6=""),"",IF(INDEX($A:$U,ROW(),$E$6)="",0,IF(ISNUMBER(INDEX($A:$U,ROW(),$E$6)),INDEX($A:$U,ROW(),$E$6),IFERROR(--SUBSTITUTE(SUBSTITUTE(TRIM(INDEX($A:$U,ROW(),$E$6)),",",""),"원",""),0))))</f>
        <v/>
      </c>
      <c r="AB34" s="30">
        <f>IF(OR($Y34="",$F$6=""),"",IF(INDEX($A:$U,ROW(),$F$6)="","",IF(ISNUMBER(INDEX($A:$U,ROW(),$F$6)),INDEX($A:$U,ROW(),$F$6),IFERROR(--SUBSTITUTE(SUBSTITUTE(TRIM(INDEX($A:$U,ROW(),$F$6)),",",""),"원",""),""))))</f>
        <v/>
      </c>
      <c r="AC34" s="2">
        <f>IF(OR($Y34="",$G$6=""),"",INDEX($A:$U,ROW(),$G$6)&amp;"")</f>
        <v/>
      </c>
      <c r="AD34" s="2">
        <f>IF($Y34="","",IF(OR(AND(설정!$B$5&lt;&gt;"",ISNUMBER(SEARCH(설정!$B$5,$AC34))),AND(설정!$B$6&lt;&gt;"",ISNUMBER(SEARCH(설정!$B$6,$AC34))),AND(설정!$B$7&lt;&gt;"",ISNUMBER(SEARCH(설정!$B$7,$AC34)))),"제외","포함"))</f>
        <v/>
      </c>
    </row>
    <row r="35">
      <c r="A35" s="27" t="inlineStr">
        <is>
          <t>2026.09.04 10:33:23</t>
        </is>
      </c>
      <c r="B35" s="27" t="inlineStr">
        <is>
          <t>대성포장 자재대금</t>
        </is>
      </c>
      <c r="C35" s="31" t="n">
        <v>2900000</v>
      </c>
      <c r="D35" s="31" t="n"/>
      <c r="E35" s="31" t="n">
        <v>59100000</v>
      </c>
      <c r="F35" s="27" t="inlineStr">
        <is>
          <t>본점</t>
        </is>
      </c>
      <c r="W35" s="2">
        <f>IF(OR($B$5="",$C$6="",ROW()&lt;$B$5),"",IF(INDEX($A:$U,ROW(),$C$6)="","",INDEX($A:$U,ROW(),$C$6)))</f>
        <v/>
      </c>
      <c r="X35" s="28">
        <f>IF($W35="","",IF(ISNUMBER($W35),IF($W35&gt;=10000000,IFERROR(DATE(INT($W35/10000),MOD(INT($W35/100),100),MOD($W35,100)),""),$W35),IF(ISNUMBER(--SUBSTITUTE(SUBSTITUTE(TRIM($W35),".","-"),"/","-")),IF(--SUBSTITUTE(SUBSTITUTE(TRIM($W35),".","-"),"/","-")&gt;=10000000,IFERROR(DATE(--LEFT(TRIM($W35),4),--MID(TRIM($W35),5,2),--RIGHT(TRIM($W35),2)),""),--SUBSTITUTE(SUBSTITUTE(TRIM($W35),".","-"),"/","-")),IFERROR(--LEFT(SUBSTITUTE(SUBSTITUTE(TRIM($W35),".","-"),"/","-"),10),""))))</f>
        <v/>
      </c>
      <c r="Y35" s="29">
        <f>IF($X35="","",INT($X35))</f>
        <v/>
      </c>
      <c r="Z35" s="30">
        <f>IF(OR($Y35="",$D$6=""),"",IF(INDEX($A:$U,ROW(),$D$6)="",0,IF(ISNUMBER(INDEX($A:$U,ROW(),$D$6)),INDEX($A:$U,ROW(),$D$6),IFERROR(--SUBSTITUTE(SUBSTITUTE(TRIM(INDEX($A:$U,ROW(),$D$6)),",",""),"원",""),0))))</f>
        <v/>
      </c>
      <c r="AA35" s="30">
        <f>IF(OR($Y35="",$E$6=""),"",IF(INDEX($A:$U,ROW(),$E$6)="",0,IF(ISNUMBER(INDEX($A:$U,ROW(),$E$6)),INDEX($A:$U,ROW(),$E$6),IFERROR(--SUBSTITUTE(SUBSTITUTE(TRIM(INDEX($A:$U,ROW(),$E$6)),",",""),"원",""),0))))</f>
        <v/>
      </c>
      <c r="AB35" s="30">
        <f>IF(OR($Y35="",$F$6=""),"",IF(INDEX($A:$U,ROW(),$F$6)="","",IF(ISNUMBER(INDEX($A:$U,ROW(),$F$6)),INDEX($A:$U,ROW(),$F$6),IFERROR(--SUBSTITUTE(SUBSTITUTE(TRIM(INDEX($A:$U,ROW(),$F$6)),",",""),"원",""),""))))</f>
        <v/>
      </c>
      <c r="AC35" s="2">
        <f>IF(OR($Y35="",$G$6=""),"",INDEX($A:$U,ROW(),$G$6)&amp;"")</f>
        <v/>
      </c>
      <c r="AD35" s="2">
        <f>IF($Y35="","",IF(OR(AND(설정!$B$5&lt;&gt;"",ISNUMBER(SEARCH(설정!$B$5,$AC35))),AND(설정!$B$6&lt;&gt;"",ISNUMBER(SEARCH(설정!$B$6,$AC35))),AND(설정!$B$7&lt;&gt;"",ISNUMBER(SEARCH(설정!$B$7,$AC35)))),"제외","포함"))</f>
        <v/>
      </c>
    </row>
    <row r="36">
      <c r="A36" s="27" t="inlineStr">
        <is>
          <t>2026.09.07 10:34:23</t>
        </is>
      </c>
      <c r="B36" s="27" t="inlineStr">
        <is>
          <t>가온상사</t>
        </is>
      </c>
      <c r="C36" s="31" t="n">
        <v>5000000</v>
      </c>
      <c r="D36" s="31" t="n"/>
      <c r="E36" s="31" t="n">
        <v>54100000</v>
      </c>
      <c r="F36" s="27" t="inlineStr">
        <is>
          <t>본점</t>
        </is>
      </c>
      <c r="W36" s="2">
        <f>IF(OR($B$5="",$C$6="",ROW()&lt;$B$5),"",IF(INDEX($A:$U,ROW(),$C$6)="","",INDEX($A:$U,ROW(),$C$6)))</f>
        <v/>
      </c>
      <c r="X36" s="28">
        <f>IF($W36="","",IF(ISNUMBER($W36),IF($W36&gt;=10000000,IFERROR(DATE(INT($W36/10000),MOD(INT($W36/100),100),MOD($W36,100)),""),$W36),IF(ISNUMBER(--SUBSTITUTE(SUBSTITUTE(TRIM($W36),".","-"),"/","-")),IF(--SUBSTITUTE(SUBSTITUTE(TRIM($W36),".","-"),"/","-")&gt;=10000000,IFERROR(DATE(--LEFT(TRIM($W36),4),--MID(TRIM($W36),5,2),--RIGHT(TRIM($W36),2)),""),--SUBSTITUTE(SUBSTITUTE(TRIM($W36),".","-"),"/","-")),IFERROR(--LEFT(SUBSTITUTE(SUBSTITUTE(TRIM($W36),".","-"),"/","-"),10),""))))</f>
        <v/>
      </c>
      <c r="Y36" s="29">
        <f>IF($X36="","",INT($X36))</f>
        <v/>
      </c>
      <c r="Z36" s="30">
        <f>IF(OR($Y36="",$D$6=""),"",IF(INDEX($A:$U,ROW(),$D$6)="",0,IF(ISNUMBER(INDEX($A:$U,ROW(),$D$6)),INDEX($A:$U,ROW(),$D$6),IFERROR(--SUBSTITUTE(SUBSTITUTE(TRIM(INDEX($A:$U,ROW(),$D$6)),",",""),"원",""),0))))</f>
        <v/>
      </c>
      <c r="AA36" s="30">
        <f>IF(OR($Y36="",$E$6=""),"",IF(INDEX($A:$U,ROW(),$E$6)="",0,IF(ISNUMBER(INDEX($A:$U,ROW(),$E$6)),INDEX($A:$U,ROW(),$E$6),IFERROR(--SUBSTITUTE(SUBSTITUTE(TRIM(INDEX($A:$U,ROW(),$E$6)),",",""),"원",""),0))))</f>
        <v/>
      </c>
      <c r="AB36" s="30">
        <f>IF(OR($Y36="",$F$6=""),"",IF(INDEX($A:$U,ROW(),$F$6)="","",IF(ISNUMBER(INDEX($A:$U,ROW(),$F$6)),INDEX($A:$U,ROW(),$F$6),IFERROR(--SUBSTITUTE(SUBSTITUTE(TRIM(INDEX($A:$U,ROW(),$F$6)),",",""),"원",""),""))))</f>
        <v/>
      </c>
      <c r="AC36" s="2">
        <f>IF(OR($Y36="",$G$6=""),"",INDEX($A:$U,ROW(),$G$6)&amp;"")</f>
        <v/>
      </c>
      <c r="AD36" s="2">
        <f>IF($Y36="","",IF(OR(AND(설정!$B$5&lt;&gt;"",ISNUMBER(SEARCH(설정!$B$5,$AC36))),AND(설정!$B$6&lt;&gt;"",ISNUMBER(SEARCH(설정!$B$6,$AC36))),AND(설정!$B$7&lt;&gt;"",ISNUMBER(SEARCH(설정!$B$7,$AC36)))),"제외","포함"))</f>
        <v/>
      </c>
    </row>
    <row r="37">
      <c r="A37" s="27" t="inlineStr">
        <is>
          <t>2026.09.08 10:35:23</t>
        </is>
      </c>
      <c r="B37" s="27" t="inlineStr">
        <is>
          <t>스마트스토어 정산</t>
        </is>
      </c>
      <c r="C37" s="31" t="n"/>
      <c r="D37" s="31" t="n">
        <v>8800000</v>
      </c>
      <c r="E37" s="31" t="n">
        <v>62900000</v>
      </c>
      <c r="F37" s="27" t="inlineStr">
        <is>
          <t>본점</t>
        </is>
      </c>
      <c r="W37" s="2">
        <f>IF(OR($B$5="",$C$6="",ROW()&lt;$B$5),"",IF(INDEX($A:$U,ROW(),$C$6)="","",INDEX($A:$U,ROW(),$C$6)))</f>
        <v/>
      </c>
      <c r="X37" s="28">
        <f>IF($W37="","",IF(ISNUMBER($W37),IF($W37&gt;=10000000,IFERROR(DATE(INT($W37/10000),MOD(INT($W37/100),100),MOD($W37,100)),""),$W37),IF(ISNUMBER(--SUBSTITUTE(SUBSTITUTE(TRIM($W37),".","-"),"/","-")),IF(--SUBSTITUTE(SUBSTITUTE(TRIM($W37),".","-"),"/","-")&gt;=10000000,IFERROR(DATE(--LEFT(TRIM($W37),4),--MID(TRIM($W37),5,2),--RIGHT(TRIM($W37),2)),""),--SUBSTITUTE(SUBSTITUTE(TRIM($W37),".","-"),"/","-")),IFERROR(--LEFT(SUBSTITUTE(SUBSTITUTE(TRIM($W37),".","-"),"/","-"),10),""))))</f>
        <v/>
      </c>
      <c r="Y37" s="29">
        <f>IF($X37="","",INT($X37))</f>
        <v/>
      </c>
      <c r="Z37" s="30">
        <f>IF(OR($Y37="",$D$6=""),"",IF(INDEX($A:$U,ROW(),$D$6)="",0,IF(ISNUMBER(INDEX($A:$U,ROW(),$D$6)),INDEX($A:$U,ROW(),$D$6),IFERROR(--SUBSTITUTE(SUBSTITUTE(TRIM(INDEX($A:$U,ROW(),$D$6)),",",""),"원",""),0))))</f>
        <v/>
      </c>
      <c r="AA37" s="30">
        <f>IF(OR($Y37="",$E$6=""),"",IF(INDEX($A:$U,ROW(),$E$6)="",0,IF(ISNUMBER(INDEX($A:$U,ROW(),$E$6)),INDEX($A:$U,ROW(),$E$6),IFERROR(--SUBSTITUTE(SUBSTITUTE(TRIM(INDEX($A:$U,ROW(),$E$6)),",",""),"원",""),0))))</f>
        <v/>
      </c>
      <c r="AB37" s="30">
        <f>IF(OR($Y37="",$F$6=""),"",IF(INDEX($A:$U,ROW(),$F$6)="","",IF(ISNUMBER(INDEX($A:$U,ROW(),$F$6)),INDEX($A:$U,ROW(),$F$6),IFERROR(--SUBSTITUTE(SUBSTITUTE(TRIM(INDEX($A:$U,ROW(),$F$6)),",",""),"원",""),""))))</f>
        <v/>
      </c>
      <c r="AC37" s="2">
        <f>IF(OR($Y37="",$G$6=""),"",INDEX($A:$U,ROW(),$G$6)&amp;"")</f>
        <v/>
      </c>
      <c r="AD37" s="2">
        <f>IF($Y37="","",IF(OR(AND(설정!$B$5&lt;&gt;"",ISNUMBER(SEARCH(설정!$B$5,$AC37))),AND(설정!$B$6&lt;&gt;"",ISNUMBER(SEARCH(설정!$B$6,$AC37))),AND(설정!$B$7&lt;&gt;"",ISNUMBER(SEARCH(설정!$B$7,$AC37)))),"제외","포함"))</f>
        <v/>
      </c>
    </row>
    <row r="38">
      <c r="A38" s="27" t="inlineStr">
        <is>
          <t>2026.09.10 10:36:23</t>
        </is>
      </c>
      <c r="B38" s="27" t="inlineStr">
        <is>
          <t>미래식품 납품대금</t>
        </is>
      </c>
      <c r="C38" s="31" t="n"/>
      <c r="D38" s="31" t="n">
        <v>4300000</v>
      </c>
      <c r="E38" s="31" t="n">
        <v>67200000</v>
      </c>
      <c r="F38" s="27" t="inlineStr">
        <is>
          <t>본점</t>
        </is>
      </c>
      <c r="W38" s="2">
        <f>IF(OR($B$5="",$C$6="",ROW()&lt;$B$5),"",IF(INDEX($A:$U,ROW(),$C$6)="","",INDEX($A:$U,ROW(),$C$6)))</f>
        <v/>
      </c>
      <c r="X38" s="28">
        <f>IF($W38="","",IF(ISNUMBER($W38),IF($W38&gt;=10000000,IFERROR(DATE(INT($W38/10000),MOD(INT($W38/100),100),MOD($W38,100)),""),$W38),IF(ISNUMBER(--SUBSTITUTE(SUBSTITUTE(TRIM($W38),".","-"),"/","-")),IF(--SUBSTITUTE(SUBSTITUTE(TRIM($W38),".","-"),"/","-")&gt;=10000000,IFERROR(DATE(--LEFT(TRIM($W38),4),--MID(TRIM($W38),5,2),--RIGHT(TRIM($W38),2)),""),--SUBSTITUTE(SUBSTITUTE(TRIM($W38),".","-"),"/","-")),IFERROR(--LEFT(SUBSTITUTE(SUBSTITUTE(TRIM($W38),".","-"),"/","-"),10),""))))</f>
        <v/>
      </c>
      <c r="Y38" s="29">
        <f>IF($X38="","",INT($X38))</f>
        <v/>
      </c>
      <c r="Z38" s="30">
        <f>IF(OR($Y38="",$D$6=""),"",IF(INDEX($A:$U,ROW(),$D$6)="",0,IF(ISNUMBER(INDEX($A:$U,ROW(),$D$6)),INDEX($A:$U,ROW(),$D$6),IFERROR(--SUBSTITUTE(SUBSTITUTE(TRIM(INDEX($A:$U,ROW(),$D$6)),",",""),"원",""),0))))</f>
        <v/>
      </c>
      <c r="AA38" s="30">
        <f>IF(OR($Y38="",$E$6=""),"",IF(INDEX($A:$U,ROW(),$E$6)="",0,IF(ISNUMBER(INDEX($A:$U,ROW(),$E$6)),INDEX($A:$U,ROW(),$E$6),IFERROR(--SUBSTITUTE(SUBSTITUTE(TRIM(INDEX($A:$U,ROW(),$E$6)),",",""),"원",""),0))))</f>
        <v/>
      </c>
      <c r="AB38" s="30">
        <f>IF(OR($Y38="",$F$6=""),"",IF(INDEX($A:$U,ROW(),$F$6)="","",IF(ISNUMBER(INDEX($A:$U,ROW(),$F$6)),INDEX($A:$U,ROW(),$F$6),IFERROR(--SUBSTITUTE(SUBSTITUTE(TRIM(INDEX($A:$U,ROW(),$F$6)),",",""),"원",""),""))))</f>
        <v/>
      </c>
      <c r="AC38" s="2">
        <f>IF(OR($Y38="",$G$6=""),"",INDEX($A:$U,ROW(),$G$6)&amp;"")</f>
        <v/>
      </c>
      <c r="AD38" s="2">
        <f>IF($Y38="","",IF(OR(AND(설정!$B$5&lt;&gt;"",ISNUMBER(SEARCH(설정!$B$5,$AC38))),AND(설정!$B$6&lt;&gt;"",ISNUMBER(SEARCH(설정!$B$6,$AC38))),AND(설정!$B$7&lt;&gt;"",ISNUMBER(SEARCH(설정!$B$7,$AC38)))),"제외","포함"))</f>
        <v/>
      </c>
    </row>
    <row r="39">
      <c r="A39" s="27" t="inlineStr">
        <is>
          <t>2026.09.11 10:37:23</t>
        </is>
      </c>
      <c r="B39" s="27" t="inlineStr">
        <is>
          <t>대성포장 자재대금</t>
        </is>
      </c>
      <c r="C39" s="31" t="n">
        <v>2900000</v>
      </c>
      <c r="D39" s="31" t="n"/>
      <c r="E39" s="31" t="n">
        <v>64300000</v>
      </c>
      <c r="F39" s="27" t="inlineStr">
        <is>
          <t>본점</t>
        </is>
      </c>
      <c r="W39" s="2">
        <f>IF(OR($B$5="",$C$6="",ROW()&lt;$B$5),"",IF(INDEX($A:$U,ROW(),$C$6)="","",INDEX($A:$U,ROW(),$C$6)))</f>
        <v/>
      </c>
      <c r="X39" s="28">
        <f>IF($W39="","",IF(ISNUMBER($W39),IF($W39&gt;=10000000,IFERROR(DATE(INT($W39/10000),MOD(INT($W39/100),100),MOD($W39,100)),""),$W39),IF(ISNUMBER(--SUBSTITUTE(SUBSTITUTE(TRIM($W39),".","-"),"/","-")),IF(--SUBSTITUTE(SUBSTITUTE(TRIM($W39),".","-"),"/","-")&gt;=10000000,IFERROR(DATE(--LEFT(TRIM($W39),4),--MID(TRIM($W39),5,2),--RIGHT(TRIM($W39),2)),""),--SUBSTITUTE(SUBSTITUTE(TRIM($W39),".","-"),"/","-")),IFERROR(--LEFT(SUBSTITUTE(SUBSTITUTE(TRIM($W39),".","-"),"/","-"),10),""))))</f>
        <v/>
      </c>
      <c r="Y39" s="29">
        <f>IF($X39="","",INT($X39))</f>
        <v/>
      </c>
      <c r="Z39" s="30">
        <f>IF(OR($Y39="",$D$6=""),"",IF(INDEX($A:$U,ROW(),$D$6)="",0,IF(ISNUMBER(INDEX($A:$U,ROW(),$D$6)),INDEX($A:$U,ROW(),$D$6),IFERROR(--SUBSTITUTE(SUBSTITUTE(TRIM(INDEX($A:$U,ROW(),$D$6)),",",""),"원",""),0))))</f>
        <v/>
      </c>
      <c r="AA39" s="30">
        <f>IF(OR($Y39="",$E$6=""),"",IF(INDEX($A:$U,ROW(),$E$6)="",0,IF(ISNUMBER(INDEX($A:$U,ROW(),$E$6)),INDEX($A:$U,ROW(),$E$6),IFERROR(--SUBSTITUTE(SUBSTITUTE(TRIM(INDEX($A:$U,ROW(),$E$6)),",",""),"원",""),0))))</f>
        <v/>
      </c>
      <c r="AB39" s="30">
        <f>IF(OR($Y39="",$F$6=""),"",IF(INDEX($A:$U,ROW(),$F$6)="","",IF(ISNUMBER(INDEX($A:$U,ROW(),$F$6)),INDEX($A:$U,ROW(),$F$6),IFERROR(--SUBSTITUTE(SUBSTITUTE(TRIM(INDEX($A:$U,ROW(),$F$6)),",",""),"원",""),""))))</f>
        <v/>
      </c>
      <c r="AC39" s="2">
        <f>IF(OR($Y39="",$G$6=""),"",INDEX($A:$U,ROW(),$G$6)&amp;"")</f>
        <v/>
      </c>
      <c r="AD39" s="2">
        <f>IF($Y39="","",IF(OR(AND(설정!$B$5&lt;&gt;"",ISNUMBER(SEARCH(설정!$B$5,$AC39))),AND(설정!$B$6&lt;&gt;"",ISNUMBER(SEARCH(설정!$B$6,$AC39))),AND(설정!$B$7&lt;&gt;"",ISNUMBER(SEARCH(설정!$B$7,$AC39)))),"제외","포함"))</f>
        <v/>
      </c>
    </row>
    <row r="40">
      <c r="A40" s="27" t="inlineStr">
        <is>
          <t>2026.09.14 10:38:23</t>
        </is>
      </c>
      <c r="B40" s="27" t="inlineStr">
        <is>
          <t>가온상사</t>
        </is>
      </c>
      <c r="C40" s="31" t="n">
        <v>5000000</v>
      </c>
      <c r="D40" s="31" t="n"/>
      <c r="E40" s="31" t="n">
        <v>59300000</v>
      </c>
      <c r="F40" s="27" t="inlineStr">
        <is>
          <t>본점</t>
        </is>
      </c>
      <c r="W40" s="2">
        <f>IF(OR($B$5="",$C$6="",ROW()&lt;$B$5),"",IF(INDEX($A:$U,ROW(),$C$6)="","",INDEX($A:$U,ROW(),$C$6)))</f>
        <v/>
      </c>
      <c r="X40" s="28">
        <f>IF($W40="","",IF(ISNUMBER($W40),IF($W40&gt;=10000000,IFERROR(DATE(INT($W40/10000),MOD(INT($W40/100),100),MOD($W40,100)),""),$W40),IF(ISNUMBER(--SUBSTITUTE(SUBSTITUTE(TRIM($W40),".","-"),"/","-")),IF(--SUBSTITUTE(SUBSTITUTE(TRIM($W40),".","-"),"/","-")&gt;=10000000,IFERROR(DATE(--LEFT(TRIM($W40),4),--MID(TRIM($W40),5,2),--RIGHT(TRIM($W40),2)),""),--SUBSTITUTE(SUBSTITUTE(TRIM($W40),".","-"),"/","-")),IFERROR(--LEFT(SUBSTITUTE(SUBSTITUTE(TRIM($W40),".","-"),"/","-"),10),""))))</f>
        <v/>
      </c>
      <c r="Y40" s="29">
        <f>IF($X40="","",INT($X40))</f>
        <v/>
      </c>
      <c r="Z40" s="30">
        <f>IF(OR($Y40="",$D$6=""),"",IF(INDEX($A:$U,ROW(),$D$6)="",0,IF(ISNUMBER(INDEX($A:$U,ROW(),$D$6)),INDEX($A:$U,ROW(),$D$6),IFERROR(--SUBSTITUTE(SUBSTITUTE(TRIM(INDEX($A:$U,ROW(),$D$6)),",",""),"원",""),0))))</f>
        <v/>
      </c>
      <c r="AA40" s="30">
        <f>IF(OR($Y40="",$E$6=""),"",IF(INDEX($A:$U,ROW(),$E$6)="",0,IF(ISNUMBER(INDEX($A:$U,ROW(),$E$6)),INDEX($A:$U,ROW(),$E$6),IFERROR(--SUBSTITUTE(SUBSTITUTE(TRIM(INDEX($A:$U,ROW(),$E$6)),",",""),"원",""),0))))</f>
        <v/>
      </c>
      <c r="AB40" s="30">
        <f>IF(OR($Y40="",$F$6=""),"",IF(INDEX($A:$U,ROW(),$F$6)="","",IF(ISNUMBER(INDEX($A:$U,ROW(),$F$6)),INDEX($A:$U,ROW(),$F$6),IFERROR(--SUBSTITUTE(SUBSTITUTE(TRIM(INDEX($A:$U,ROW(),$F$6)),",",""),"원",""),""))))</f>
        <v/>
      </c>
      <c r="AC40" s="2">
        <f>IF(OR($Y40="",$G$6=""),"",INDEX($A:$U,ROW(),$G$6)&amp;"")</f>
        <v/>
      </c>
      <c r="AD40" s="2">
        <f>IF($Y40="","",IF(OR(AND(설정!$B$5&lt;&gt;"",ISNUMBER(SEARCH(설정!$B$5,$AC40))),AND(설정!$B$6&lt;&gt;"",ISNUMBER(SEARCH(설정!$B$6,$AC40))),AND(설정!$B$7&lt;&gt;"",ISNUMBER(SEARCH(설정!$B$7,$AC40)))),"제외","포함"))</f>
        <v/>
      </c>
    </row>
    <row r="41">
      <c r="A41" s="27" t="inlineStr">
        <is>
          <t>2026.09.15 10:39:23</t>
        </is>
      </c>
      <c r="B41" s="27" t="inlineStr">
        <is>
          <t>스마트스토어 정산</t>
        </is>
      </c>
      <c r="C41" s="31" t="n"/>
      <c r="D41" s="31" t="n">
        <v>8900000</v>
      </c>
      <c r="E41" s="31" t="n">
        <v>68200000</v>
      </c>
      <c r="F41" s="27" t="inlineStr">
        <is>
          <t>본점</t>
        </is>
      </c>
      <c r="W41" s="2">
        <f>IF(OR($B$5="",$C$6="",ROW()&lt;$B$5),"",IF(INDEX($A:$U,ROW(),$C$6)="","",INDEX($A:$U,ROW(),$C$6)))</f>
        <v/>
      </c>
      <c r="X41" s="28">
        <f>IF($W41="","",IF(ISNUMBER($W41),IF($W41&gt;=10000000,IFERROR(DATE(INT($W41/10000),MOD(INT($W41/100),100),MOD($W41,100)),""),$W41),IF(ISNUMBER(--SUBSTITUTE(SUBSTITUTE(TRIM($W41),".","-"),"/","-")),IF(--SUBSTITUTE(SUBSTITUTE(TRIM($W41),".","-"),"/","-")&gt;=10000000,IFERROR(DATE(--LEFT(TRIM($W41),4),--MID(TRIM($W41),5,2),--RIGHT(TRIM($W41),2)),""),--SUBSTITUTE(SUBSTITUTE(TRIM($W41),".","-"),"/","-")),IFERROR(--LEFT(SUBSTITUTE(SUBSTITUTE(TRIM($W41),".","-"),"/","-"),10),""))))</f>
        <v/>
      </c>
      <c r="Y41" s="29">
        <f>IF($X41="","",INT($X41))</f>
        <v/>
      </c>
      <c r="Z41" s="30">
        <f>IF(OR($Y41="",$D$6=""),"",IF(INDEX($A:$U,ROW(),$D$6)="",0,IF(ISNUMBER(INDEX($A:$U,ROW(),$D$6)),INDEX($A:$U,ROW(),$D$6),IFERROR(--SUBSTITUTE(SUBSTITUTE(TRIM(INDEX($A:$U,ROW(),$D$6)),",",""),"원",""),0))))</f>
        <v/>
      </c>
      <c r="AA41" s="30">
        <f>IF(OR($Y41="",$E$6=""),"",IF(INDEX($A:$U,ROW(),$E$6)="",0,IF(ISNUMBER(INDEX($A:$U,ROW(),$E$6)),INDEX($A:$U,ROW(),$E$6),IFERROR(--SUBSTITUTE(SUBSTITUTE(TRIM(INDEX($A:$U,ROW(),$E$6)),",",""),"원",""),0))))</f>
        <v/>
      </c>
      <c r="AB41" s="30">
        <f>IF(OR($Y41="",$F$6=""),"",IF(INDEX($A:$U,ROW(),$F$6)="","",IF(ISNUMBER(INDEX($A:$U,ROW(),$F$6)),INDEX($A:$U,ROW(),$F$6),IFERROR(--SUBSTITUTE(SUBSTITUTE(TRIM(INDEX($A:$U,ROW(),$F$6)),",",""),"원",""),""))))</f>
        <v/>
      </c>
      <c r="AC41" s="2">
        <f>IF(OR($Y41="",$G$6=""),"",INDEX($A:$U,ROW(),$G$6)&amp;"")</f>
        <v/>
      </c>
      <c r="AD41" s="2">
        <f>IF($Y41="","",IF(OR(AND(설정!$B$5&lt;&gt;"",ISNUMBER(SEARCH(설정!$B$5,$AC41))),AND(설정!$B$6&lt;&gt;"",ISNUMBER(SEARCH(설정!$B$6,$AC41))),AND(설정!$B$7&lt;&gt;"",ISNUMBER(SEARCH(설정!$B$7,$AC41)))),"제외","포함"))</f>
        <v/>
      </c>
    </row>
    <row r="42">
      <c r="A42" s="27" t="inlineStr">
        <is>
          <t>2026.09.17 10:40:23</t>
        </is>
      </c>
      <c r="B42" s="27" t="inlineStr">
        <is>
          <t>미래식품 납품대금</t>
        </is>
      </c>
      <c r="C42" s="31" t="n"/>
      <c r="D42" s="31" t="n">
        <v>4300000</v>
      </c>
      <c r="E42" s="31" t="n">
        <v>72500000</v>
      </c>
      <c r="F42" s="27" t="inlineStr">
        <is>
          <t>본점</t>
        </is>
      </c>
      <c r="W42" s="2">
        <f>IF(OR($B$5="",$C$6="",ROW()&lt;$B$5),"",IF(INDEX($A:$U,ROW(),$C$6)="","",INDEX($A:$U,ROW(),$C$6)))</f>
        <v/>
      </c>
      <c r="X42" s="28">
        <f>IF($W42="","",IF(ISNUMBER($W42),IF($W42&gt;=10000000,IFERROR(DATE(INT($W42/10000),MOD(INT($W42/100),100),MOD($W42,100)),""),$W42),IF(ISNUMBER(--SUBSTITUTE(SUBSTITUTE(TRIM($W42),".","-"),"/","-")),IF(--SUBSTITUTE(SUBSTITUTE(TRIM($W42),".","-"),"/","-")&gt;=10000000,IFERROR(DATE(--LEFT(TRIM($W42),4),--MID(TRIM($W42),5,2),--RIGHT(TRIM($W42),2)),""),--SUBSTITUTE(SUBSTITUTE(TRIM($W42),".","-"),"/","-")),IFERROR(--LEFT(SUBSTITUTE(SUBSTITUTE(TRIM($W42),".","-"),"/","-"),10),""))))</f>
        <v/>
      </c>
      <c r="Y42" s="29">
        <f>IF($X42="","",INT($X42))</f>
        <v/>
      </c>
      <c r="Z42" s="30">
        <f>IF(OR($Y42="",$D$6=""),"",IF(INDEX($A:$U,ROW(),$D$6)="",0,IF(ISNUMBER(INDEX($A:$U,ROW(),$D$6)),INDEX($A:$U,ROW(),$D$6),IFERROR(--SUBSTITUTE(SUBSTITUTE(TRIM(INDEX($A:$U,ROW(),$D$6)),",",""),"원",""),0))))</f>
        <v/>
      </c>
      <c r="AA42" s="30">
        <f>IF(OR($Y42="",$E$6=""),"",IF(INDEX($A:$U,ROW(),$E$6)="",0,IF(ISNUMBER(INDEX($A:$U,ROW(),$E$6)),INDEX($A:$U,ROW(),$E$6),IFERROR(--SUBSTITUTE(SUBSTITUTE(TRIM(INDEX($A:$U,ROW(),$E$6)),",",""),"원",""),0))))</f>
        <v/>
      </c>
      <c r="AB42" s="30">
        <f>IF(OR($Y42="",$F$6=""),"",IF(INDEX($A:$U,ROW(),$F$6)="","",IF(ISNUMBER(INDEX($A:$U,ROW(),$F$6)),INDEX($A:$U,ROW(),$F$6),IFERROR(--SUBSTITUTE(SUBSTITUTE(TRIM(INDEX($A:$U,ROW(),$F$6)),",",""),"원",""),""))))</f>
        <v/>
      </c>
      <c r="AC42" s="2">
        <f>IF(OR($Y42="",$G$6=""),"",INDEX($A:$U,ROW(),$G$6)&amp;"")</f>
        <v/>
      </c>
      <c r="AD42" s="2">
        <f>IF($Y42="","",IF(OR(AND(설정!$B$5&lt;&gt;"",ISNUMBER(SEARCH(설정!$B$5,$AC42))),AND(설정!$B$6&lt;&gt;"",ISNUMBER(SEARCH(설정!$B$6,$AC42))),AND(설정!$B$7&lt;&gt;"",ISNUMBER(SEARCH(설정!$B$7,$AC42)))),"제외","포함"))</f>
        <v/>
      </c>
    </row>
    <row r="43">
      <c r="A43" s="27" t="inlineStr">
        <is>
          <t>2026.09.18 10:41:23</t>
        </is>
      </c>
      <c r="B43" s="27" t="inlineStr">
        <is>
          <t>대성포장 자재대금</t>
        </is>
      </c>
      <c r="C43" s="31" t="n">
        <v>2900000</v>
      </c>
      <c r="D43" s="31" t="n"/>
      <c r="E43" s="31" t="n">
        <v>69600000</v>
      </c>
      <c r="F43" s="27" t="inlineStr">
        <is>
          <t>본점</t>
        </is>
      </c>
      <c r="W43" s="2">
        <f>IF(OR($B$5="",$C$6="",ROW()&lt;$B$5),"",IF(INDEX($A:$U,ROW(),$C$6)="","",INDEX($A:$U,ROW(),$C$6)))</f>
        <v/>
      </c>
      <c r="X43" s="28">
        <f>IF($W43="","",IF(ISNUMBER($W43),IF($W43&gt;=10000000,IFERROR(DATE(INT($W43/10000),MOD(INT($W43/100),100),MOD($W43,100)),""),$W43),IF(ISNUMBER(--SUBSTITUTE(SUBSTITUTE(TRIM($W43),".","-"),"/","-")),IF(--SUBSTITUTE(SUBSTITUTE(TRIM($W43),".","-"),"/","-")&gt;=10000000,IFERROR(DATE(--LEFT(TRIM($W43),4),--MID(TRIM($W43),5,2),--RIGHT(TRIM($W43),2)),""),--SUBSTITUTE(SUBSTITUTE(TRIM($W43),".","-"),"/","-")),IFERROR(--LEFT(SUBSTITUTE(SUBSTITUTE(TRIM($W43),".","-"),"/","-"),10),""))))</f>
        <v/>
      </c>
      <c r="Y43" s="29">
        <f>IF($X43="","",INT($X43))</f>
        <v/>
      </c>
      <c r="Z43" s="30">
        <f>IF(OR($Y43="",$D$6=""),"",IF(INDEX($A:$U,ROW(),$D$6)="",0,IF(ISNUMBER(INDEX($A:$U,ROW(),$D$6)),INDEX($A:$U,ROW(),$D$6),IFERROR(--SUBSTITUTE(SUBSTITUTE(TRIM(INDEX($A:$U,ROW(),$D$6)),",",""),"원",""),0))))</f>
        <v/>
      </c>
      <c r="AA43" s="30">
        <f>IF(OR($Y43="",$E$6=""),"",IF(INDEX($A:$U,ROW(),$E$6)="",0,IF(ISNUMBER(INDEX($A:$U,ROW(),$E$6)),INDEX($A:$U,ROW(),$E$6),IFERROR(--SUBSTITUTE(SUBSTITUTE(TRIM(INDEX($A:$U,ROW(),$E$6)),",",""),"원",""),0))))</f>
        <v/>
      </c>
      <c r="AB43" s="30">
        <f>IF(OR($Y43="",$F$6=""),"",IF(INDEX($A:$U,ROW(),$F$6)="","",IF(ISNUMBER(INDEX($A:$U,ROW(),$F$6)),INDEX($A:$U,ROW(),$F$6),IFERROR(--SUBSTITUTE(SUBSTITUTE(TRIM(INDEX($A:$U,ROW(),$F$6)),",",""),"원",""),""))))</f>
        <v/>
      </c>
      <c r="AC43" s="2">
        <f>IF(OR($Y43="",$G$6=""),"",INDEX($A:$U,ROW(),$G$6)&amp;"")</f>
        <v/>
      </c>
      <c r="AD43" s="2">
        <f>IF($Y43="","",IF(OR(AND(설정!$B$5&lt;&gt;"",ISNUMBER(SEARCH(설정!$B$5,$AC43))),AND(설정!$B$6&lt;&gt;"",ISNUMBER(SEARCH(설정!$B$6,$AC43))),AND(설정!$B$7&lt;&gt;"",ISNUMBER(SEARCH(설정!$B$7,$AC43)))),"제외","포함"))</f>
        <v/>
      </c>
    </row>
    <row r="44">
      <c r="W44" s="2">
        <f>IF(OR($B$5="",$C$6="",ROW()&lt;$B$5),"",IF(INDEX($A:$U,ROW(),$C$6)="","",INDEX($A:$U,ROW(),$C$6)))</f>
        <v/>
      </c>
      <c r="X44" s="28">
        <f>IF($W44="","",IF(ISNUMBER($W44),IF($W44&gt;=10000000,IFERROR(DATE(INT($W44/10000),MOD(INT($W44/100),100),MOD($W44,100)),""),$W44),IF(ISNUMBER(--SUBSTITUTE(SUBSTITUTE(TRIM($W44),".","-"),"/","-")),IF(--SUBSTITUTE(SUBSTITUTE(TRIM($W44),".","-"),"/","-")&gt;=10000000,IFERROR(DATE(--LEFT(TRIM($W44),4),--MID(TRIM($W44),5,2),--RIGHT(TRIM($W44),2)),""),--SUBSTITUTE(SUBSTITUTE(TRIM($W44),".","-"),"/","-")),IFERROR(--LEFT(SUBSTITUTE(SUBSTITUTE(TRIM($W44),".","-"),"/","-"),10),""))))</f>
        <v/>
      </c>
      <c r="Y44" s="29">
        <f>IF($X44="","",INT($X44))</f>
        <v/>
      </c>
      <c r="Z44" s="30">
        <f>IF(OR($Y44="",$D$6=""),"",IF(INDEX($A:$U,ROW(),$D$6)="",0,IF(ISNUMBER(INDEX($A:$U,ROW(),$D$6)),INDEX($A:$U,ROW(),$D$6),IFERROR(--SUBSTITUTE(SUBSTITUTE(TRIM(INDEX($A:$U,ROW(),$D$6)),",",""),"원",""),0))))</f>
        <v/>
      </c>
      <c r="AA44" s="30">
        <f>IF(OR($Y44="",$E$6=""),"",IF(INDEX($A:$U,ROW(),$E$6)="",0,IF(ISNUMBER(INDEX($A:$U,ROW(),$E$6)),INDEX($A:$U,ROW(),$E$6),IFERROR(--SUBSTITUTE(SUBSTITUTE(TRIM(INDEX($A:$U,ROW(),$E$6)),",",""),"원",""),0))))</f>
        <v/>
      </c>
      <c r="AB44" s="30">
        <f>IF(OR($Y44="",$F$6=""),"",IF(INDEX($A:$U,ROW(),$F$6)="","",IF(ISNUMBER(INDEX($A:$U,ROW(),$F$6)),INDEX($A:$U,ROW(),$F$6),IFERROR(--SUBSTITUTE(SUBSTITUTE(TRIM(INDEX($A:$U,ROW(),$F$6)),",",""),"원",""),""))))</f>
        <v/>
      </c>
      <c r="AC44" s="2">
        <f>IF(OR($Y44="",$G$6=""),"",INDEX($A:$U,ROW(),$G$6)&amp;"")</f>
        <v/>
      </c>
      <c r="AD44" s="2">
        <f>IF($Y44="","",IF(OR(AND(설정!$B$5&lt;&gt;"",ISNUMBER(SEARCH(설정!$B$5,$AC44))),AND(설정!$B$6&lt;&gt;"",ISNUMBER(SEARCH(설정!$B$6,$AC44))),AND(설정!$B$7&lt;&gt;"",ISNUMBER(SEARCH(설정!$B$7,$AC44)))),"제외","포함"))</f>
        <v/>
      </c>
    </row>
    <row r="45">
      <c r="W45" s="2">
        <f>IF(OR($B$5="",$C$6="",ROW()&lt;$B$5),"",IF(INDEX($A:$U,ROW(),$C$6)="","",INDEX($A:$U,ROW(),$C$6)))</f>
        <v/>
      </c>
      <c r="X45" s="28">
        <f>IF($W45="","",IF(ISNUMBER($W45),IF($W45&gt;=10000000,IFERROR(DATE(INT($W45/10000),MOD(INT($W45/100),100),MOD($W45,100)),""),$W45),IF(ISNUMBER(--SUBSTITUTE(SUBSTITUTE(TRIM($W45),".","-"),"/","-")),IF(--SUBSTITUTE(SUBSTITUTE(TRIM($W45),".","-"),"/","-")&gt;=10000000,IFERROR(DATE(--LEFT(TRIM($W45),4),--MID(TRIM($W45),5,2),--RIGHT(TRIM($W45),2)),""),--SUBSTITUTE(SUBSTITUTE(TRIM($W45),".","-"),"/","-")),IFERROR(--LEFT(SUBSTITUTE(SUBSTITUTE(TRIM($W45),".","-"),"/","-"),10),""))))</f>
        <v/>
      </c>
      <c r="Y45" s="29">
        <f>IF($X45="","",INT($X45))</f>
        <v/>
      </c>
      <c r="Z45" s="30">
        <f>IF(OR($Y45="",$D$6=""),"",IF(INDEX($A:$U,ROW(),$D$6)="",0,IF(ISNUMBER(INDEX($A:$U,ROW(),$D$6)),INDEX($A:$U,ROW(),$D$6),IFERROR(--SUBSTITUTE(SUBSTITUTE(TRIM(INDEX($A:$U,ROW(),$D$6)),",",""),"원",""),0))))</f>
        <v/>
      </c>
      <c r="AA45" s="30">
        <f>IF(OR($Y45="",$E$6=""),"",IF(INDEX($A:$U,ROW(),$E$6)="",0,IF(ISNUMBER(INDEX($A:$U,ROW(),$E$6)),INDEX($A:$U,ROW(),$E$6),IFERROR(--SUBSTITUTE(SUBSTITUTE(TRIM(INDEX($A:$U,ROW(),$E$6)),",",""),"원",""),0))))</f>
        <v/>
      </c>
      <c r="AB45" s="30">
        <f>IF(OR($Y45="",$F$6=""),"",IF(INDEX($A:$U,ROW(),$F$6)="","",IF(ISNUMBER(INDEX($A:$U,ROW(),$F$6)),INDEX($A:$U,ROW(),$F$6),IFERROR(--SUBSTITUTE(SUBSTITUTE(TRIM(INDEX($A:$U,ROW(),$F$6)),",",""),"원",""),""))))</f>
        <v/>
      </c>
      <c r="AC45" s="2">
        <f>IF(OR($Y45="",$G$6=""),"",INDEX($A:$U,ROW(),$G$6)&amp;"")</f>
        <v/>
      </c>
      <c r="AD45" s="2">
        <f>IF($Y45="","",IF(OR(AND(설정!$B$5&lt;&gt;"",ISNUMBER(SEARCH(설정!$B$5,$AC45))),AND(설정!$B$6&lt;&gt;"",ISNUMBER(SEARCH(설정!$B$6,$AC45))),AND(설정!$B$7&lt;&gt;"",ISNUMBER(SEARCH(설정!$B$7,$AC45)))),"제외","포함"))</f>
        <v/>
      </c>
    </row>
    <row r="46">
      <c r="W46" s="2">
        <f>IF(OR($B$5="",$C$6="",ROW()&lt;$B$5),"",IF(INDEX($A:$U,ROW(),$C$6)="","",INDEX($A:$U,ROW(),$C$6)))</f>
        <v/>
      </c>
      <c r="X46" s="28">
        <f>IF($W46="","",IF(ISNUMBER($W46),IF($W46&gt;=10000000,IFERROR(DATE(INT($W46/10000),MOD(INT($W46/100),100),MOD($W46,100)),""),$W46),IF(ISNUMBER(--SUBSTITUTE(SUBSTITUTE(TRIM($W46),".","-"),"/","-")),IF(--SUBSTITUTE(SUBSTITUTE(TRIM($W46),".","-"),"/","-")&gt;=10000000,IFERROR(DATE(--LEFT(TRIM($W46),4),--MID(TRIM($W46),5,2),--RIGHT(TRIM($W46),2)),""),--SUBSTITUTE(SUBSTITUTE(TRIM($W46),".","-"),"/","-")),IFERROR(--LEFT(SUBSTITUTE(SUBSTITUTE(TRIM($W46),".","-"),"/","-"),10),""))))</f>
        <v/>
      </c>
      <c r="Y46" s="29">
        <f>IF($X46="","",INT($X46))</f>
        <v/>
      </c>
      <c r="Z46" s="30">
        <f>IF(OR($Y46="",$D$6=""),"",IF(INDEX($A:$U,ROW(),$D$6)="",0,IF(ISNUMBER(INDEX($A:$U,ROW(),$D$6)),INDEX($A:$U,ROW(),$D$6),IFERROR(--SUBSTITUTE(SUBSTITUTE(TRIM(INDEX($A:$U,ROW(),$D$6)),",",""),"원",""),0))))</f>
        <v/>
      </c>
      <c r="AA46" s="30">
        <f>IF(OR($Y46="",$E$6=""),"",IF(INDEX($A:$U,ROW(),$E$6)="",0,IF(ISNUMBER(INDEX($A:$U,ROW(),$E$6)),INDEX($A:$U,ROW(),$E$6),IFERROR(--SUBSTITUTE(SUBSTITUTE(TRIM(INDEX($A:$U,ROW(),$E$6)),",",""),"원",""),0))))</f>
        <v/>
      </c>
      <c r="AB46" s="30">
        <f>IF(OR($Y46="",$F$6=""),"",IF(INDEX($A:$U,ROW(),$F$6)="","",IF(ISNUMBER(INDEX($A:$U,ROW(),$F$6)),INDEX($A:$U,ROW(),$F$6),IFERROR(--SUBSTITUTE(SUBSTITUTE(TRIM(INDEX($A:$U,ROW(),$F$6)),",",""),"원",""),""))))</f>
        <v/>
      </c>
      <c r="AC46" s="2">
        <f>IF(OR($Y46="",$G$6=""),"",INDEX($A:$U,ROW(),$G$6)&amp;"")</f>
        <v/>
      </c>
      <c r="AD46" s="2">
        <f>IF($Y46="","",IF(OR(AND(설정!$B$5&lt;&gt;"",ISNUMBER(SEARCH(설정!$B$5,$AC46))),AND(설정!$B$6&lt;&gt;"",ISNUMBER(SEARCH(설정!$B$6,$AC46))),AND(설정!$B$7&lt;&gt;"",ISNUMBER(SEARCH(설정!$B$7,$AC46)))),"제외","포함"))</f>
        <v/>
      </c>
    </row>
    <row r="47">
      <c r="W47" s="2">
        <f>IF(OR($B$5="",$C$6="",ROW()&lt;$B$5),"",IF(INDEX($A:$U,ROW(),$C$6)="","",INDEX($A:$U,ROW(),$C$6)))</f>
        <v/>
      </c>
      <c r="X47" s="28">
        <f>IF($W47="","",IF(ISNUMBER($W47),IF($W47&gt;=10000000,IFERROR(DATE(INT($W47/10000),MOD(INT($W47/100),100),MOD($W47,100)),""),$W47),IF(ISNUMBER(--SUBSTITUTE(SUBSTITUTE(TRIM($W47),".","-"),"/","-")),IF(--SUBSTITUTE(SUBSTITUTE(TRIM($W47),".","-"),"/","-")&gt;=10000000,IFERROR(DATE(--LEFT(TRIM($W47),4),--MID(TRIM($W47),5,2),--RIGHT(TRIM($W47),2)),""),--SUBSTITUTE(SUBSTITUTE(TRIM($W47),".","-"),"/","-")),IFERROR(--LEFT(SUBSTITUTE(SUBSTITUTE(TRIM($W47),".","-"),"/","-"),10),""))))</f>
        <v/>
      </c>
      <c r="Y47" s="29">
        <f>IF($X47="","",INT($X47))</f>
        <v/>
      </c>
      <c r="Z47" s="30">
        <f>IF(OR($Y47="",$D$6=""),"",IF(INDEX($A:$U,ROW(),$D$6)="",0,IF(ISNUMBER(INDEX($A:$U,ROW(),$D$6)),INDEX($A:$U,ROW(),$D$6),IFERROR(--SUBSTITUTE(SUBSTITUTE(TRIM(INDEX($A:$U,ROW(),$D$6)),",",""),"원",""),0))))</f>
        <v/>
      </c>
      <c r="AA47" s="30">
        <f>IF(OR($Y47="",$E$6=""),"",IF(INDEX($A:$U,ROW(),$E$6)="",0,IF(ISNUMBER(INDEX($A:$U,ROW(),$E$6)),INDEX($A:$U,ROW(),$E$6),IFERROR(--SUBSTITUTE(SUBSTITUTE(TRIM(INDEX($A:$U,ROW(),$E$6)),",",""),"원",""),0))))</f>
        <v/>
      </c>
      <c r="AB47" s="30">
        <f>IF(OR($Y47="",$F$6=""),"",IF(INDEX($A:$U,ROW(),$F$6)="","",IF(ISNUMBER(INDEX($A:$U,ROW(),$F$6)),INDEX($A:$U,ROW(),$F$6),IFERROR(--SUBSTITUTE(SUBSTITUTE(TRIM(INDEX($A:$U,ROW(),$F$6)),",",""),"원",""),""))))</f>
        <v/>
      </c>
      <c r="AC47" s="2">
        <f>IF(OR($Y47="",$G$6=""),"",INDEX($A:$U,ROW(),$G$6)&amp;"")</f>
        <v/>
      </c>
      <c r="AD47" s="2">
        <f>IF($Y47="","",IF(OR(AND(설정!$B$5&lt;&gt;"",ISNUMBER(SEARCH(설정!$B$5,$AC47))),AND(설정!$B$6&lt;&gt;"",ISNUMBER(SEARCH(설정!$B$6,$AC47))),AND(설정!$B$7&lt;&gt;"",ISNUMBER(SEARCH(설정!$B$7,$AC47)))),"제외","포함"))</f>
        <v/>
      </c>
    </row>
    <row r="48">
      <c r="W48" s="2">
        <f>IF(OR($B$5="",$C$6="",ROW()&lt;$B$5),"",IF(INDEX($A:$U,ROW(),$C$6)="","",INDEX($A:$U,ROW(),$C$6)))</f>
        <v/>
      </c>
      <c r="X48" s="28">
        <f>IF($W48="","",IF(ISNUMBER($W48),IF($W48&gt;=10000000,IFERROR(DATE(INT($W48/10000),MOD(INT($W48/100),100),MOD($W48,100)),""),$W48),IF(ISNUMBER(--SUBSTITUTE(SUBSTITUTE(TRIM($W48),".","-"),"/","-")),IF(--SUBSTITUTE(SUBSTITUTE(TRIM($W48),".","-"),"/","-")&gt;=10000000,IFERROR(DATE(--LEFT(TRIM($W48),4),--MID(TRIM($W48),5,2),--RIGHT(TRIM($W48),2)),""),--SUBSTITUTE(SUBSTITUTE(TRIM($W48),".","-"),"/","-")),IFERROR(--LEFT(SUBSTITUTE(SUBSTITUTE(TRIM($W48),".","-"),"/","-"),10),""))))</f>
        <v/>
      </c>
      <c r="Y48" s="29">
        <f>IF($X48="","",INT($X48))</f>
        <v/>
      </c>
      <c r="Z48" s="30">
        <f>IF(OR($Y48="",$D$6=""),"",IF(INDEX($A:$U,ROW(),$D$6)="",0,IF(ISNUMBER(INDEX($A:$U,ROW(),$D$6)),INDEX($A:$U,ROW(),$D$6),IFERROR(--SUBSTITUTE(SUBSTITUTE(TRIM(INDEX($A:$U,ROW(),$D$6)),",",""),"원",""),0))))</f>
        <v/>
      </c>
      <c r="AA48" s="30">
        <f>IF(OR($Y48="",$E$6=""),"",IF(INDEX($A:$U,ROW(),$E$6)="",0,IF(ISNUMBER(INDEX($A:$U,ROW(),$E$6)),INDEX($A:$U,ROW(),$E$6),IFERROR(--SUBSTITUTE(SUBSTITUTE(TRIM(INDEX($A:$U,ROW(),$E$6)),",",""),"원",""),0))))</f>
        <v/>
      </c>
      <c r="AB48" s="30">
        <f>IF(OR($Y48="",$F$6=""),"",IF(INDEX($A:$U,ROW(),$F$6)="","",IF(ISNUMBER(INDEX($A:$U,ROW(),$F$6)),INDEX($A:$U,ROW(),$F$6),IFERROR(--SUBSTITUTE(SUBSTITUTE(TRIM(INDEX($A:$U,ROW(),$F$6)),",",""),"원",""),""))))</f>
        <v/>
      </c>
      <c r="AC48" s="2">
        <f>IF(OR($Y48="",$G$6=""),"",INDEX($A:$U,ROW(),$G$6)&amp;"")</f>
        <v/>
      </c>
      <c r="AD48" s="2">
        <f>IF($Y48="","",IF(OR(AND(설정!$B$5&lt;&gt;"",ISNUMBER(SEARCH(설정!$B$5,$AC48))),AND(설정!$B$6&lt;&gt;"",ISNUMBER(SEARCH(설정!$B$6,$AC48))),AND(설정!$B$7&lt;&gt;"",ISNUMBER(SEARCH(설정!$B$7,$AC48)))),"제외","포함"))</f>
        <v/>
      </c>
    </row>
    <row r="49">
      <c r="W49" s="2">
        <f>IF(OR($B$5="",$C$6="",ROW()&lt;$B$5),"",IF(INDEX($A:$U,ROW(),$C$6)="","",INDEX($A:$U,ROW(),$C$6)))</f>
        <v/>
      </c>
      <c r="X49" s="28">
        <f>IF($W49="","",IF(ISNUMBER($W49),IF($W49&gt;=10000000,IFERROR(DATE(INT($W49/10000),MOD(INT($W49/100),100),MOD($W49,100)),""),$W49),IF(ISNUMBER(--SUBSTITUTE(SUBSTITUTE(TRIM($W49),".","-"),"/","-")),IF(--SUBSTITUTE(SUBSTITUTE(TRIM($W49),".","-"),"/","-")&gt;=10000000,IFERROR(DATE(--LEFT(TRIM($W49),4),--MID(TRIM($W49),5,2),--RIGHT(TRIM($W49),2)),""),--SUBSTITUTE(SUBSTITUTE(TRIM($W49),".","-"),"/","-")),IFERROR(--LEFT(SUBSTITUTE(SUBSTITUTE(TRIM($W49),".","-"),"/","-"),10),""))))</f>
        <v/>
      </c>
      <c r="Y49" s="29">
        <f>IF($X49="","",INT($X49))</f>
        <v/>
      </c>
      <c r="Z49" s="30">
        <f>IF(OR($Y49="",$D$6=""),"",IF(INDEX($A:$U,ROW(),$D$6)="",0,IF(ISNUMBER(INDEX($A:$U,ROW(),$D$6)),INDEX($A:$U,ROW(),$D$6),IFERROR(--SUBSTITUTE(SUBSTITUTE(TRIM(INDEX($A:$U,ROW(),$D$6)),",",""),"원",""),0))))</f>
        <v/>
      </c>
      <c r="AA49" s="30">
        <f>IF(OR($Y49="",$E$6=""),"",IF(INDEX($A:$U,ROW(),$E$6)="",0,IF(ISNUMBER(INDEX($A:$U,ROW(),$E$6)),INDEX($A:$U,ROW(),$E$6),IFERROR(--SUBSTITUTE(SUBSTITUTE(TRIM(INDEX($A:$U,ROW(),$E$6)),",",""),"원",""),0))))</f>
        <v/>
      </c>
      <c r="AB49" s="30">
        <f>IF(OR($Y49="",$F$6=""),"",IF(INDEX($A:$U,ROW(),$F$6)="","",IF(ISNUMBER(INDEX($A:$U,ROW(),$F$6)),INDEX($A:$U,ROW(),$F$6),IFERROR(--SUBSTITUTE(SUBSTITUTE(TRIM(INDEX($A:$U,ROW(),$F$6)),",",""),"원",""),""))))</f>
        <v/>
      </c>
      <c r="AC49" s="2">
        <f>IF(OR($Y49="",$G$6=""),"",INDEX($A:$U,ROW(),$G$6)&amp;"")</f>
        <v/>
      </c>
      <c r="AD49" s="2">
        <f>IF($Y49="","",IF(OR(AND(설정!$B$5&lt;&gt;"",ISNUMBER(SEARCH(설정!$B$5,$AC49))),AND(설정!$B$6&lt;&gt;"",ISNUMBER(SEARCH(설정!$B$6,$AC49))),AND(설정!$B$7&lt;&gt;"",ISNUMBER(SEARCH(설정!$B$7,$AC49)))),"제외","포함"))</f>
        <v/>
      </c>
    </row>
    <row r="50">
      <c r="W50" s="2">
        <f>IF(OR($B$5="",$C$6="",ROW()&lt;$B$5),"",IF(INDEX($A:$U,ROW(),$C$6)="","",INDEX($A:$U,ROW(),$C$6)))</f>
        <v/>
      </c>
      <c r="X50" s="28">
        <f>IF($W50="","",IF(ISNUMBER($W50),IF($W50&gt;=10000000,IFERROR(DATE(INT($W50/10000),MOD(INT($W50/100),100),MOD($W50,100)),""),$W50),IF(ISNUMBER(--SUBSTITUTE(SUBSTITUTE(TRIM($W50),".","-"),"/","-")),IF(--SUBSTITUTE(SUBSTITUTE(TRIM($W50),".","-"),"/","-")&gt;=10000000,IFERROR(DATE(--LEFT(TRIM($W50),4),--MID(TRIM($W50),5,2),--RIGHT(TRIM($W50),2)),""),--SUBSTITUTE(SUBSTITUTE(TRIM($W50),".","-"),"/","-")),IFERROR(--LEFT(SUBSTITUTE(SUBSTITUTE(TRIM($W50),".","-"),"/","-"),10),""))))</f>
        <v/>
      </c>
      <c r="Y50" s="29">
        <f>IF($X50="","",INT($X50))</f>
        <v/>
      </c>
      <c r="Z50" s="30">
        <f>IF(OR($Y50="",$D$6=""),"",IF(INDEX($A:$U,ROW(),$D$6)="",0,IF(ISNUMBER(INDEX($A:$U,ROW(),$D$6)),INDEX($A:$U,ROW(),$D$6),IFERROR(--SUBSTITUTE(SUBSTITUTE(TRIM(INDEX($A:$U,ROW(),$D$6)),",",""),"원",""),0))))</f>
        <v/>
      </c>
      <c r="AA50" s="30">
        <f>IF(OR($Y50="",$E$6=""),"",IF(INDEX($A:$U,ROW(),$E$6)="",0,IF(ISNUMBER(INDEX($A:$U,ROW(),$E$6)),INDEX($A:$U,ROW(),$E$6),IFERROR(--SUBSTITUTE(SUBSTITUTE(TRIM(INDEX($A:$U,ROW(),$E$6)),",",""),"원",""),0))))</f>
        <v/>
      </c>
      <c r="AB50" s="30">
        <f>IF(OR($Y50="",$F$6=""),"",IF(INDEX($A:$U,ROW(),$F$6)="","",IF(ISNUMBER(INDEX($A:$U,ROW(),$F$6)),INDEX($A:$U,ROW(),$F$6),IFERROR(--SUBSTITUTE(SUBSTITUTE(TRIM(INDEX($A:$U,ROW(),$F$6)),",",""),"원",""),""))))</f>
        <v/>
      </c>
      <c r="AC50" s="2">
        <f>IF(OR($Y50="",$G$6=""),"",INDEX($A:$U,ROW(),$G$6)&amp;"")</f>
        <v/>
      </c>
      <c r="AD50" s="2">
        <f>IF($Y50="","",IF(OR(AND(설정!$B$5&lt;&gt;"",ISNUMBER(SEARCH(설정!$B$5,$AC50))),AND(설정!$B$6&lt;&gt;"",ISNUMBER(SEARCH(설정!$B$6,$AC50))),AND(설정!$B$7&lt;&gt;"",ISNUMBER(SEARCH(설정!$B$7,$AC50)))),"제외","포함"))</f>
        <v/>
      </c>
    </row>
    <row r="51">
      <c r="W51" s="2">
        <f>IF(OR($B$5="",$C$6="",ROW()&lt;$B$5),"",IF(INDEX($A:$U,ROW(),$C$6)="","",INDEX($A:$U,ROW(),$C$6)))</f>
        <v/>
      </c>
      <c r="X51" s="28">
        <f>IF($W51="","",IF(ISNUMBER($W51),IF($W51&gt;=10000000,IFERROR(DATE(INT($W51/10000),MOD(INT($W51/100),100),MOD($W51,100)),""),$W51),IF(ISNUMBER(--SUBSTITUTE(SUBSTITUTE(TRIM($W51),".","-"),"/","-")),IF(--SUBSTITUTE(SUBSTITUTE(TRIM($W51),".","-"),"/","-")&gt;=10000000,IFERROR(DATE(--LEFT(TRIM($W51),4),--MID(TRIM($W51),5,2),--RIGHT(TRIM($W51),2)),""),--SUBSTITUTE(SUBSTITUTE(TRIM($W51),".","-"),"/","-")),IFERROR(--LEFT(SUBSTITUTE(SUBSTITUTE(TRIM($W51),".","-"),"/","-"),10),""))))</f>
        <v/>
      </c>
      <c r="Y51" s="29">
        <f>IF($X51="","",INT($X51))</f>
        <v/>
      </c>
      <c r="Z51" s="30">
        <f>IF(OR($Y51="",$D$6=""),"",IF(INDEX($A:$U,ROW(),$D$6)="",0,IF(ISNUMBER(INDEX($A:$U,ROW(),$D$6)),INDEX($A:$U,ROW(),$D$6),IFERROR(--SUBSTITUTE(SUBSTITUTE(TRIM(INDEX($A:$U,ROW(),$D$6)),",",""),"원",""),0))))</f>
        <v/>
      </c>
      <c r="AA51" s="30">
        <f>IF(OR($Y51="",$E$6=""),"",IF(INDEX($A:$U,ROW(),$E$6)="",0,IF(ISNUMBER(INDEX($A:$U,ROW(),$E$6)),INDEX($A:$U,ROW(),$E$6),IFERROR(--SUBSTITUTE(SUBSTITUTE(TRIM(INDEX($A:$U,ROW(),$E$6)),",",""),"원",""),0))))</f>
        <v/>
      </c>
      <c r="AB51" s="30">
        <f>IF(OR($Y51="",$F$6=""),"",IF(INDEX($A:$U,ROW(),$F$6)="","",IF(ISNUMBER(INDEX($A:$U,ROW(),$F$6)),INDEX($A:$U,ROW(),$F$6),IFERROR(--SUBSTITUTE(SUBSTITUTE(TRIM(INDEX($A:$U,ROW(),$F$6)),",",""),"원",""),""))))</f>
        <v/>
      </c>
      <c r="AC51" s="2">
        <f>IF(OR($Y51="",$G$6=""),"",INDEX($A:$U,ROW(),$G$6)&amp;"")</f>
        <v/>
      </c>
      <c r="AD51" s="2">
        <f>IF($Y51="","",IF(OR(AND(설정!$B$5&lt;&gt;"",ISNUMBER(SEARCH(설정!$B$5,$AC51))),AND(설정!$B$6&lt;&gt;"",ISNUMBER(SEARCH(설정!$B$6,$AC51))),AND(설정!$B$7&lt;&gt;"",ISNUMBER(SEARCH(설정!$B$7,$AC51)))),"제외","포함"))</f>
        <v/>
      </c>
    </row>
    <row r="52">
      <c r="W52" s="2">
        <f>IF(OR($B$5="",$C$6="",ROW()&lt;$B$5),"",IF(INDEX($A:$U,ROW(),$C$6)="","",INDEX($A:$U,ROW(),$C$6)))</f>
        <v/>
      </c>
      <c r="X52" s="28">
        <f>IF($W52="","",IF(ISNUMBER($W52),IF($W52&gt;=10000000,IFERROR(DATE(INT($W52/10000),MOD(INT($W52/100),100),MOD($W52,100)),""),$W52),IF(ISNUMBER(--SUBSTITUTE(SUBSTITUTE(TRIM($W52),".","-"),"/","-")),IF(--SUBSTITUTE(SUBSTITUTE(TRIM($W52),".","-"),"/","-")&gt;=10000000,IFERROR(DATE(--LEFT(TRIM($W52),4),--MID(TRIM($W52),5,2),--RIGHT(TRIM($W52),2)),""),--SUBSTITUTE(SUBSTITUTE(TRIM($W52),".","-"),"/","-")),IFERROR(--LEFT(SUBSTITUTE(SUBSTITUTE(TRIM($W52),".","-"),"/","-"),10),""))))</f>
        <v/>
      </c>
      <c r="Y52" s="29">
        <f>IF($X52="","",INT($X52))</f>
        <v/>
      </c>
      <c r="Z52" s="30">
        <f>IF(OR($Y52="",$D$6=""),"",IF(INDEX($A:$U,ROW(),$D$6)="",0,IF(ISNUMBER(INDEX($A:$U,ROW(),$D$6)),INDEX($A:$U,ROW(),$D$6),IFERROR(--SUBSTITUTE(SUBSTITUTE(TRIM(INDEX($A:$U,ROW(),$D$6)),",",""),"원",""),0))))</f>
        <v/>
      </c>
      <c r="AA52" s="30">
        <f>IF(OR($Y52="",$E$6=""),"",IF(INDEX($A:$U,ROW(),$E$6)="",0,IF(ISNUMBER(INDEX($A:$U,ROW(),$E$6)),INDEX($A:$U,ROW(),$E$6),IFERROR(--SUBSTITUTE(SUBSTITUTE(TRIM(INDEX($A:$U,ROW(),$E$6)),",",""),"원",""),0))))</f>
        <v/>
      </c>
      <c r="AB52" s="30">
        <f>IF(OR($Y52="",$F$6=""),"",IF(INDEX($A:$U,ROW(),$F$6)="","",IF(ISNUMBER(INDEX($A:$U,ROW(),$F$6)),INDEX($A:$U,ROW(),$F$6),IFERROR(--SUBSTITUTE(SUBSTITUTE(TRIM(INDEX($A:$U,ROW(),$F$6)),",",""),"원",""),""))))</f>
        <v/>
      </c>
      <c r="AC52" s="2">
        <f>IF(OR($Y52="",$G$6=""),"",INDEX($A:$U,ROW(),$G$6)&amp;"")</f>
        <v/>
      </c>
      <c r="AD52" s="2">
        <f>IF($Y52="","",IF(OR(AND(설정!$B$5&lt;&gt;"",ISNUMBER(SEARCH(설정!$B$5,$AC52))),AND(설정!$B$6&lt;&gt;"",ISNUMBER(SEARCH(설정!$B$6,$AC52))),AND(설정!$B$7&lt;&gt;"",ISNUMBER(SEARCH(설정!$B$7,$AC52)))),"제외","포함"))</f>
        <v/>
      </c>
    </row>
    <row r="53">
      <c r="W53" s="2">
        <f>IF(OR($B$5="",$C$6="",ROW()&lt;$B$5),"",IF(INDEX($A:$U,ROW(),$C$6)="","",INDEX($A:$U,ROW(),$C$6)))</f>
        <v/>
      </c>
      <c r="X53" s="28">
        <f>IF($W53="","",IF(ISNUMBER($W53),IF($W53&gt;=10000000,IFERROR(DATE(INT($W53/10000),MOD(INT($W53/100),100),MOD($W53,100)),""),$W53),IF(ISNUMBER(--SUBSTITUTE(SUBSTITUTE(TRIM($W53),".","-"),"/","-")),IF(--SUBSTITUTE(SUBSTITUTE(TRIM($W53),".","-"),"/","-")&gt;=10000000,IFERROR(DATE(--LEFT(TRIM($W53),4),--MID(TRIM($W53),5,2),--RIGHT(TRIM($W53),2)),""),--SUBSTITUTE(SUBSTITUTE(TRIM($W53),".","-"),"/","-")),IFERROR(--LEFT(SUBSTITUTE(SUBSTITUTE(TRIM($W53),".","-"),"/","-"),10),""))))</f>
        <v/>
      </c>
      <c r="Y53" s="29">
        <f>IF($X53="","",INT($X53))</f>
        <v/>
      </c>
      <c r="Z53" s="30">
        <f>IF(OR($Y53="",$D$6=""),"",IF(INDEX($A:$U,ROW(),$D$6)="",0,IF(ISNUMBER(INDEX($A:$U,ROW(),$D$6)),INDEX($A:$U,ROW(),$D$6),IFERROR(--SUBSTITUTE(SUBSTITUTE(TRIM(INDEX($A:$U,ROW(),$D$6)),",",""),"원",""),0))))</f>
        <v/>
      </c>
      <c r="AA53" s="30">
        <f>IF(OR($Y53="",$E$6=""),"",IF(INDEX($A:$U,ROW(),$E$6)="",0,IF(ISNUMBER(INDEX($A:$U,ROW(),$E$6)),INDEX($A:$U,ROW(),$E$6),IFERROR(--SUBSTITUTE(SUBSTITUTE(TRIM(INDEX($A:$U,ROW(),$E$6)),",",""),"원",""),0))))</f>
        <v/>
      </c>
      <c r="AB53" s="30">
        <f>IF(OR($Y53="",$F$6=""),"",IF(INDEX($A:$U,ROW(),$F$6)="","",IF(ISNUMBER(INDEX($A:$U,ROW(),$F$6)),INDEX($A:$U,ROW(),$F$6),IFERROR(--SUBSTITUTE(SUBSTITUTE(TRIM(INDEX($A:$U,ROW(),$F$6)),",",""),"원",""),""))))</f>
        <v/>
      </c>
      <c r="AC53" s="2">
        <f>IF(OR($Y53="",$G$6=""),"",INDEX($A:$U,ROW(),$G$6)&amp;"")</f>
        <v/>
      </c>
      <c r="AD53" s="2">
        <f>IF($Y53="","",IF(OR(AND(설정!$B$5&lt;&gt;"",ISNUMBER(SEARCH(설정!$B$5,$AC53))),AND(설정!$B$6&lt;&gt;"",ISNUMBER(SEARCH(설정!$B$6,$AC53))),AND(설정!$B$7&lt;&gt;"",ISNUMBER(SEARCH(설정!$B$7,$AC53)))),"제외","포함"))</f>
        <v/>
      </c>
    </row>
    <row r="54">
      <c r="W54" s="2">
        <f>IF(OR($B$5="",$C$6="",ROW()&lt;$B$5),"",IF(INDEX($A:$U,ROW(),$C$6)="","",INDEX($A:$U,ROW(),$C$6)))</f>
        <v/>
      </c>
      <c r="X54" s="28">
        <f>IF($W54="","",IF(ISNUMBER($W54),IF($W54&gt;=10000000,IFERROR(DATE(INT($W54/10000),MOD(INT($W54/100),100),MOD($W54,100)),""),$W54),IF(ISNUMBER(--SUBSTITUTE(SUBSTITUTE(TRIM($W54),".","-"),"/","-")),IF(--SUBSTITUTE(SUBSTITUTE(TRIM($W54),".","-"),"/","-")&gt;=10000000,IFERROR(DATE(--LEFT(TRIM($W54),4),--MID(TRIM($W54),5,2),--RIGHT(TRIM($W54),2)),""),--SUBSTITUTE(SUBSTITUTE(TRIM($W54),".","-"),"/","-")),IFERROR(--LEFT(SUBSTITUTE(SUBSTITUTE(TRIM($W54),".","-"),"/","-"),10),""))))</f>
        <v/>
      </c>
      <c r="Y54" s="29">
        <f>IF($X54="","",INT($X54))</f>
        <v/>
      </c>
      <c r="Z54" s="30">
        <f>IF(OR($Y54="",$D$6=""),"",IF(INDEX($A:$U,ROW(),$D$6)="",0,IF(ISNUMBER(INDEX($A:$U,ROW(),$D$6)),INDEX($A:$U,ROW(),$D$6),IFERROR(--SUBSTITUTE(SUBSTITUTE(TRIM(INDEX($A:$U,ROW(),$D$6)),",",""),"원",""),0))))</f>
        <v/>
      </c>
      <c r="AA54" s="30">
        <f>IF(OR($Y54="",$E$6=""),"",IF(INDEX($A:$U,ROW(),$E$6)="",0,IF(ISNUMBER(INDEX($A:$U,ROW(),$E$6)),INDEX($A:$U,ROW(),$E$6),IFERROR(--SUBSTITUTE(SUBSTITUTE(TRIM(INDEX($A:$U,ROW(),$E$6)),",",""),"원",""),0))))</f>
        <v/>
      </c>
      <c r="AB54" s="30">
        <f>IF(OR($Y54="",$F$6=""),"",IF(INDEX($A:$U,ROW(),$F$6)="","",IF(ISNUMBER(INDEX($A:$U,ROW(),$F$6)),INDEX($A:$U,ROW(),$F$6),IFERROR(--SUBSTITUTE(SUBSTITUTE(TRIM(INDEX($A:$U,ROW(),$F$6)),",",""),"원",""),""))))</f>
        <v/>
      </c>
      <c r="AC54" s="2">
        <f>IF(OR($Y54="",$G$6=""),"",INDEX($A:$U,ROW(),$G$6)&amp;"")</f>
        <v/>
      </c>
      <c r="AD54" s="2">
        <f>IF($Y54="","",IF(OR(AND(설정!$B$5&lt;&gt;"",ISNUMBER(SEARCH(설정!$B$5,$AC54))),AND(설정!$B$6&lt;&gt;"",ISNUMBER(SEARCH(설정!$B$6,$AC54))),AND(설정!$B$7&lt;&gt;"",ISNUMBER(SEARCH(설정!$B$7,$AC54)))),"제외","포함"))</f>
        <v/>
      </c>
    </row>
    <row r="55">
      <c r="W55" s="2">
        <f>IF(OR($B$5="",$C$6="",ROW()&lt;$B$5),"",IF(INDEX($A:$U,ROW(),$C$6)="","",INDEX($A:$U,ROW(),$C$6)))</f>
        <v/>
      </c>
      <c r="X55" s="28">
        <f>IF($W55="","",IF(ISNUMBER($W55),IF($W55&gt;=10000000,IFERROR(DATE(INT($W55/10000),MOD(INT($W55/100),100),MOD($W55,100)),""),$W55),IF(ISNUMBER(--SUBSTITUTE(SUBSTITUTE(TRIM($W55),".","-"),"/","-")),IF(--SUBSTITUTE(SUBSTITUTE(TRIM($W55),".","-"),"/","-")&gt;=10000000,IFERROR(DATE(--LEFT(TRIM($W55),4),--MID(TRIM($W55),5,2),--RIGHT(TRIM($W55),2)),""),--SUBSTITUTE(SUBSTITUTE(TRIM($W55),".","-"),"/","-")),IFERROR(--LEFT(SUBSTITUTE(SUBSTITUTE(TRIM($W55),".","-"),"/","-"),10),""))))</f>
        <v/>
      </c>
      <c r="Y55" s="29">
        <f>IF($X55="","",INT($X55))</f>
        <v/>
      </c>
      <c r="Z55" s="30">
        <f>IF(OR($Y55="",$D$6=""),"",IF(INDEX($A:$U,ROW(),$D$6)="",0,IF(ISNUMBER(INDEX($A:$U,ROW(),$D$6)),INDEX($A:$U,ROW(),$D$6),IFERROR(--SUBSTITUTE(SUBSTITUTE(TRIM(INDEX($A:$U,ROW(),$D$6)),",",""),"원",""),0))))</f>
        <v/>
      </c>
      <c r="AA55" s="30">
        <f>IF(OR($Y55="",$E$6=""),"",IF(INDEX($A:$U,ROW(),$E$6)="",0,IF(ISNUMBER(INDEX($A:$U,ROW(),$E$6)),INDEX($A:$U,ROW(),$E$6),IFERROR(--SUBSTITUTE(SUBSTITUTE(TRIM(INDEX($A:$U,ROW(),$E$6)),",",""),"원",""),0))))</f>
        <v/>
      </c>
      <c r="AB55" s="30">
        <f>IF(OR($Y55="",$F$6=""),"",IF(INDEX($A:$U,ROW(),$F$6)="","",IF(ISNUMBER(INDEX($A:$U,ROW(),$F$6)),INDEX($A:$U,ROW(),$F$6),IFERROR(--SUBSTITUTE(SUBSTITUTE(TRIM(INDEX($A:$U,ROW(),$F$6)),",",""),"원",""),""))))</f>
        <v/>
      </c>
      <c r="AC55" s="2">
        <f>IF(OR($Y55="",$G$6=""),"",INDEX($A:$U,ROW(),$G$6)&amp;"")</f>
        <v/>
      </c>
      <c r="AD55" s="2">
        <f>IF($Y55="","",IF(OR(AND(설정!$B$5&lt;&gt;"",ISNUMBER(SEARCH(설정!$B$5,$AC55))),AND(설정!$B$6&lt;&gt;"",ISNUMBER(SEARCH(설정!$B$6,$AC55))),AND(설정!$B$7&lt;&gt;"",ISNUMBER(SEARCH(설정!$B$7,$AC55)))),"제외","포함"))</f>
        <v/>
      </c>
    </row>
    <row r="56">
      <c r="W56" s="2">
        <f>IF(OR($B$5="",$C$6="",ROW()&lt;$B$5),"",IF(INDEX($A:$U,ROW(),$C$6)="","",INDEX($A:$U,ROW(),$C$6)))</f>
        <v/>
      </c>
      <c r="X56" s="28">
        <f>IF($W56="","",IF(ISNUMBER($W56),IF($W56&gt;=10000000,IFERROR(DATE(INT($W56/10000),MOD(INT($W56/100),100),MOD($W56,100)),""),$W56),IF(ISNUMBER(--SUBSTITUTE(SUBSTITUTE(TRIM($W56),".","-"),"/","-")),IF(--SUBSTITUTE(SUBSTITUTE(TRIM($W56),".","-"),"/","-")&gt;=10000000,IFERROR(DATE(--LEFT(TRIM($W56),4),--MID(TRIM($W56),5,2),--RIGHT(TRIM($W56),2)),""),--SUBSTITUTE(SUBSTITUTE(TRIM($W56),".","-"),"/","-")),IFERROR(--LEFT(SUBSTITUTE(SUBSTITUTE(TRIM($W56),".","-"),"/","-"),10),""))))</f>
        <v/>
      </c>
      <c r="Y56" s="29">
        <f>IF($X56="","",INT($X56))</f>
        <v/>
      </c>
      <c r="Z56" s="30">
        <f>IF(OR($Y56="",$D$6=""),"",IF(INDEX($A:$U,ROW(),$D$6)="",0,IF(ISNUMBER(INDEX($A:$U,ROW(),$D$6)),INDEX($A:$U,ROW(),$D$6),IFERROR(--SUBSTITUTE(SUBSTITUTE(TRIM(INDEX($A:$U,ROW(),$D$6)),",",""),"원",""),0))))</f>
        <v/>
      </c>
      <c r="AA56" s="30">
        <f>IF(OR($Y56="",$E$6=""),"",IF(INDEX($A:$U,ROW(),$E$6)="",0,IF(ISNUMBER(INDEX($A:$U,ROW(),$E$6)),INDEX($A:$U,ROW(),$E$6),IFERROR(--SUBSTITUTE(SUBSTITUTE(TRIM(INDEX($A:$U,ROW(),$E$6)),",",""),"원",""),0))))</f>
        <v/>
      </c>
      <c r="AB56" s="30">
        <f>IF(OR($Y56="",$F$6=""),"",IF(INDEX($A:$U,ROW(),$F$6)="","",IF(ISNUMBER(INDEX($A:$U,ROW(),$F$6)),INDEX($A:$U,ROW(),$F$6),IFERROR(--SUBSTITUTE(SUBSTITUTE(TRIM(INDEX($A:$U,ROW(),$F$6)),",",""),"원",""),""))))</f>
        <v/>
      </c>
      <c r="AC56" s="2">
        <f>IF(OR($Y56="",$G$6=""),"",INDEX($A:$U,ROW(),$G$6)&amp;"")</f>
        <v/>
      </c>
      <c r="AD56" s="2">
        <f>IF($Y56="","",IF(OR(AND(설정!$B$5&lt;&gt;"",ISNUMBER(SEARCH(설정!$B$5,$AC56))),AND(설정!$B$6&lt;&gt;"",ISNUMBER(SEARCH(설정!$B$6,$AC56))),AND(설정!$B$7&lt;&gt;"",ISNUMBER(SEARCH(설정!$B$7,$AC56)))),"제외","포함"))</f>
        <v/>
      </c>
    </row>
    <row r="57">
      <c r="W57" s="2">
        <f>IF(OR($B$5="",$C$6="",ROW()&lt;$B$5),"",IF(INDEX($A:$U,ROW(),$C$6)="","",INDEX($A:$U,ROW(),$C$6)))</f>
        <v/>
      </c>
      <c r="X57" s="28">
        <f>IF($W57="","",IF(ISNUMBER($W57),IF($W57&gt;=10000000,IFERROR(DATE(INT($W57/10000),MOD(INT($W57/100),100),MOD($W57,100)),""),$W57),IF(ISNUMBER(--SUBSTITUTE(SUBSTITUTE(TRIM($W57),".","-"),"/","-")),IF(--SUBSTITUTE(SUBSTITUTE(TRIM($W57),".","-"),"/","-")&gt;=10000000,IFERROR(DATE(--LEFT(TRIM($W57),4),--MID(TRIM($W57),5,2),--RIGHT(TRIM($W57),2)),""),--SUBSTITUTE(SUBSTITUTE(TRIM($W57),".","-"),"/","-")),IFERROR(--LEFT(SUBSTITUTE(SUBSTITUTE(TRIM($W57),".","-"),"/","-"),10),""))))</f>
        <v/>
      </c>
      <c r="Y57" s="29">
        <f>IF($X57="","",INT($X57))</f>
        <v/>
      </c>
      <c r="Z57" s="30">
        <f>IF(OR($Y57="",$D$6=""),"",IF(INDEX($A:$U,ROW(),$D$6)="",0,IF(ISNUMBER(INDEX($A:$U,ROW(),$D$6)),INDEX($A:$U,ROW(),$D$6),IFERROR(--SUBSTITUTE(SUBSTITUTE(TRIM(INDEX($A:$U,ROW(),$D$6)),",",""),"원",""),0))))</f>
        <v/>
      </c>
      <c r="AA57" s="30">
        <f>IF(OR($Y57="",$E$6=""),"",IF(INDEX($A:$U,ROW(),$E$6)="",0,IF(ISNUMBER(INDEX($A:$U,ROW(),$E$6)),INDEX($A:$U,ROW(),$E$6),IFERROR(--SUBSTITUTE(SUBSTITUTE(TRIM(INDEX($A:$U,ROW(),$E$6)),",",""),"원",""),0))))</f>
        <v/>
      </c>
      <c r="AB57" s="30">
        <f>IF(OR($Y57="",$F$6=""),"",IF(INDEX($A:$U,ROW(),$F$6)="","",IF(ISNUMBER(INDEX($A:$U,ROW(),$F$6)),INDEX($A:$U,ROW(),$F$6),IFERROR(--SUBSTITUTE(SUBSTITUTE(TRIM(INDEX($A:$U,ROW(),$F$6)),",",""),"원",""),""))))</f>
        <v/>
      </c>
      <c r="AC57" s="2">
        <f>IF(OR($Y57="",$G$6=""),"",INDEX($A:$U,ROW(),$G$6)&amp;"")</f>
        <v/>
      </c>
      <c r="AD57" s="2">
        <f>IF($Y57="","",IF(OR(AND(설정!$B$5&lt;&gt;"",ISNUMBER(SEARCH(설정!$B$5,$AC57))),AND(설정!$B$6&lt;&gt;"",ISNUMBER(SEARCH(설정!$B$6,$AC57))),AND(설정!$B$7&lt;&gt;"",ISNUMBER(SEARCH(설정!$B$7,$AC57)))),"제외","포함"))</f>
        <v/>
      </c>
    </row>
    <row r="58">
      <c r="W58" s="2">
        <f>IF(OR($B$5="",$C$6="",ROW()&lt;$B$5),"",IF(INDEX($A:$U,ROW(),$C$6)="","",INDEX($A:$U,ROW(),$C$6)))</f>
        <v/>
      </c>
      <c r="X58" s="28">
        <f>IF($W58="","",IF(ISNUMBER($W58),IF($W58&gt;=10000000,IFERROR(DATE(INT($W58/10000),MOD(INT($W58/100),100),MOD($W58,100)),""),$W58),IF(ISNUMBER(--SUBSTITUTE(SUBSTITUTE(TRIM($W58),".","-"),"/","-")),IF(--SUBSTITUTE(SUBSTITUTE(TRIM($W58),".","-"),"/","-")&gt;=10000000,IFERROR(DATE(--LEFT(TRIM($W58),4),--MID(TRIM($W58),5,2),--RIGHT(TRIM($W58),2)),""),--SUBSTITUTE(SUBSTITUTE(TRIM($W58),".","-"),"/","-")),IFERROR(--LEFT(SUBSTITUTE(SUBSTITUTE(TRIM($W58),".","-"),"/","-"),10),""))))</f>
        <v/>
      </c>
      <c r="Y58" s="29">
        <f>IF($X58="","",INT($X58))</f>
        <v/>
      </c>
      <c r="Z58" s="30">
        <f>IF(OR($Y58="",$D$6=""),"",IF(INDEX($A:$U,ROW(),$D$6)="",0,IF(ISNUMBER(INDEX($A:$U,ROW(),$D$6)),INDEX($A:$U,ROW(),$D$6),IFERROR(--SUBSTITUTE(SUBSTITUTE(TRIM(INDEX($A:$U,ROW(),$D$6)),",",""),"원",""),0))))</f>
        <v/>
      </c>
      <c r="AA58" s="30">
        <f>IF(OR($Y58="",$E$6=""),"",IF(INDEX($A:$U,ROW(),$E$6)="",0,IF(ISNUMBER(INDEX($A:$U,ROW(),$E$6)),INDEX($A:$U,ROW(),$E$6),IFERROR(--SUBSTITUTE(SUBSTITUTE(TRIM(INDEX($A:$U,ROW(),$E$6)),",",""),"원",""),0))))</f>
        <v/>
      </c>
      <c r="AB58" s="30">
        <f>IF(OR($Y58="",$F$6=""),"",IF(INDEX($A:$U,ROW(),$F$6)="","",IF(ISNUMBER(INDEX($A:$U,ROW(),$F$6)),INDEX($A:$U,ROW(),$F$6),IFERROR(--SUBSTITUTE(SUBSTITUTE(TRIM(INDEX($A:$U,ROW(),$F$6)),",",""),"원",""),""))))</f>
        <v/>
      </c>
      <c r="AC58" s="2">
        <f>IF(OR($Y58="",$G$6=""),"",INDEX($A:$U,ROW(),$G$6)&amp;"")</f>
        <v/>
      </c>
      <c r="AD58" s="2">
        <f>IF($Y58="","",IF(OR(AND(설정!$B$5&lt;&gt;"",ISNUMBER(SEARCH(설정!$B$5,$AC58))),AND(설정!$B$6&lt;&gt;"",ISNUMBER(SEARCH(설정!$B$6,$AC58))),AND(설정!$B$7&lt;&gt;"",ISNUMBER(SEARCH(설정!$B$7,$AC58)))),"제외","포함"))</f>
        <v/>
      </c>
    </row>
    <row r="59">
      <c r="W59" s="2">
        <f>IF(OR($B$5="",$C$6="",ROW()&lt;$B$5),"",IF(INDEX($A:$U,ROW(),$C$6)="","",INDEX($A:$U,ROW(),$C$6)))</f>
        <v/>
      </c>
      <c r="X59" s="28">
        <f>IF($W59="","",IF(ISNUMBER($W59),IF($W59&gt;=10000000,IFERROR(DATE(INT($W59/10000),MOD(INT($W59/100),100),MOD($W59,100)),""),$W59),IF(ISNUMBER(--SUBSTITUTE(SUBSTITUTE(TRIM($W59),".","-"),"/","-")),IF(--SUBSTITUTE(SUBSTITUTE(TRIM($W59),".","-"),"/","-")&gt;=10000000,IFERROR(DATE(--LEFT(TRIM($W59),4),--MID(TRIM($W59),5,2),--RIGHT(TRIM($W59),2)),""),--SUBSTITUTE(SUBSTITUTE(TRIM($W59),".","-"),"/","-")),IFERROR(--LEFT(SUBSTITUTE(SUBSTITUTE(TRIM($W59),".","-"),"/","-"),10),""))))</f>
        <v/>
      </c>
      <c r="Y59" s="29">
        <f>IF($X59="","",INT($X59))</f>
        <v/>
      </c>
      <c r="Z59" s="30">
        <f>IF(OR($Y59="",$D$6=""),"",IF(INDEX($A:$U,ROW(),$D$6)="",0,IF(ISNUMBER(INDEX($A:$U,ROW(),$D$6)),INDEX($A:$U,ROW(),$D$6),IFERROR(--SUBSTITUTE(SUBSTITUTE(TRIM(INDEX($A:$U,ROW(),$D$6)),",",""),"원",""),0))))</f>
        <v/>
      </c>
      <c r="AA59" s="30">
        <f>IF(OR($Y59="",$E$6=""),"",IF(INDEX($A:$U,ROW(),$E$6)="",0,IF(ISNUMBER(INDEX($A:$U,ROW(),$E$6)),INDEX($A:$U,ROW(),$E$6),IFERROR(--SUBSTITUTE(SUBSTITUTE(TRIM(INDEX($A:$U,ROW(),$E$6)),",",""),"원",""),0))))</f>
        <v/>
      </c>
      <c r="AB59" s="30">
        <f>IF(OR($Y59="",$F$6=""),"",IF(INDEX($A:$U,ROW(),$F$6)="","",IF(ISNUMBER(INDEX($A:$U,ROW(),$F$6)),INDEX($A:$U,ROW(),$F$6),IFERROR(--SUBSTITUTE(SUBSTITUTE(TRIM(INDEX($A:$U,ROW(),$F$6)),",",""),"원",""),""))))</f>
        <v/>
      </c>
      <c r="AC59" s="2">
        <f>IF(OR($Y59="",$G$6=""),"",INDEX($A:$U,ROW(),$G$6)&amp;"")</f>
        <v/>
      </c>
      <c r="AD59" s="2">
        <f>IF($Y59="","",IF(OR(AND(설정!$B$5&lt;&gt;"",ISNUMBER(SEARCH(설정!$B$5,$AC59))),AND(설정!$B$6&lt;&gt;"",ISNUMBER(SEARCH(설정!$B$6,$AC59))),AND(설정!$B$7&lt;&gt;"",ISNUMBER(SEARCH(설정!$B$7,$AC59)))),"제외","포함"))</f>
        <v/>
      </c>
    </row>
    <row r="60">
      <c r="W60" s="2">
        <f>IF(OR($B$5="",$C$6="",ROW()&lt;$B$5),"",IF(INDEX($A:$U,ROW(),$C$6)="","",INDEX($A:$U,ROW(),$C$6)))</f>
        <v/>
      </c>
      <c r="X60" s="28">
        <f>IF($W60="","",IF(ISNUMBER($W60),IF($W60&gt;=10000000,IFERROR(DATE(INT($W60/10000),MOD(INT($W60/100),100),MOD($W60,100)),""),$W60),IF(ISNUMBER(--SUBSTITUTE(SUBSTITUTE(TRIM($W60),".","-"),"/","-")),IF(--SUBSTITUTE(SUBSTITUTE(TRIM($W60),".","-"),"/","-")&gt;=10000000,IFERROR(DATE(--LEFT(TRIM($W60),4),--MID(TRIM($W60),5,2),--RIGHT(TRIM($W60),2)),""),--SUBSTITUTE(SUBSTITUTE(TRIM($W60),".","-"),"/","-")),IFERROR(--LEFT(SUBSTITUTE(SUBSTITUTE(TRIM($W60),".","-"),"/","-"),10),""))))</f>
        <v/>
      </c>
      <c r="Y60" s="29">
        <f>IF($X60="","",INT($X60))</f>
        <v/>
      </c>
      <c r="Z60" s="30">
        <f>IF(OR($Y60="",$D$6=""),"",IF(INDEX($A:$U,ROW(),$D$6)="",0,IF(ISNUMBER(INDEX($A:$U,ROW(),$D$6)),INDEX($A:$U,ROW(),$D$6),IFERROR(--SUBSTITUTE(SUBSTITUTE(TRIM(INDEX($A:$U,ROW(),$D$6)),",",""),"원",""),0))))</f>
        <v/>
      </c>
      <c r="AA60" s="30">
        <f>IF(OR($Y60="",$E$6=""),"",IF(INDEX($A:$U,ROW(),$E$6)="",0,IF(ISNUMBER(INDEX($A:$U,ROW(),$E$6)),INDEX($A:$U,ROW(),$E$6),IFERROR(--SUBSTITUTE(SUBSTITUTE(TRIM(INDEX($A:$U,ROW(),$E$6)),",",""),"원",""),0))))</f>
        <v/>
      </c>
      <c r="AB60" s="30">
        <f>IF(OR($Y60="",$F$6=""),"",IF(INDEX($A:$U,ROW(),$F$6)="","",IF(ISNUMBER(INDEX($A:$U,ROW(),$F$6)),INDEX($A:$U,ROW(),$F$6),IFERROR(--SUBSTITUTE(SUBSTITUTE(TRIM(INDEX($A:$U,ROW(),$F$6)),",",""),"원",""),""))))</f>
        <v/>
      </c>
      <c r="AC60" s="2">
        <f>IF(OR($Y60="",$G$6=""),"",INDEX($A:$U,ROW(),$G$6)&amp;"")</f>
        <v/>
      </c>
      <c r="AD60" s="2">
        <f>IF($Y60="","",IF(OR(AND(설정!$B$5&lt;&gt;"",ISNUMBER(SEARCH(설정!$B$5,$AC60))),AND(설정!$B$6&lt;&gt;"",ISNUMBER(SEARCH(설정!$B$6,$AC60))),AND(설정!$B$7&lt;&gt;"",ISNUMBER(SEARCH(설정!$B$7,$AC60)))),"제외","포함"))</f>
        <v/>
      </c>
    </row>
    <row r="61">
      <c r="W61" s="2">
        <f>IF(OR($B$5="",$C$6="",ROW()&lt;$B$5),"",IF(INDEX($A:$U,ROW(),$C$6)="","",INDEX($A:$U,ROW(),$C$6)))</f>
        <v/>
      </c>
      <c r="X61" s="28">
        <f>IF($W61="","",IF(ISNUMBER($W61),IF($W61&gt;=10000000,IFERROR(DATE(INT($W61/10000),MOD(INT($W61/100),100),MOD($W61,100)),""),$W61),IF(ISNUMBER(--SUBSTITUTE(SUBSTITUTE(TRIM($W61),".","-"),"/","-")),IF(--SUBSTITUTE(SUBSTITUTE(TRIM($W61),".","-"),"/","-")&gt;=10000000,IFERROR(DATE(--LEFT(TRIM($W61),4),--MID(TRIM($W61),5,2),--RIGHT(TRIM($W61),2)),""),--SUBSTITUTE(SUBSTITUTE(TRIM($W61),".","-"),"/","-")),IFERROR(--LEFT(SUBSTITUTE(SUBSTITUTE(TRIM($W61),".","-"),"/","-"),10),""))))</f>
        <v/>
      </c>
      <c r="Y61" s="29">
        <f>IF($X61="","",INT($X61))</f>
        <v/>
      </c>
      <c r="Z61" s="30">
        <f>IF(OR($Y61="",$D$6=""),"",IF(INDEX($A:$U,ROW(),$D$6)="",0,IF(ISNUMBER(INDEX($A:$U,ROW(),$D$6)),INDEX($A:$U,ROW(),$D$6),IFERROR(--SUBSTITUTE(SUBSTITUTE(TRIM(INDEX($A:$U,ROW(),$D$6)),",",""),"원",""),0))))</f>
        <v/>
      </c>
      <c r="AA61" s="30">
        <f>IF(OR($Y61="",$E$6=""),"",IF(INDEX($A:$U,ROW(),$E$6)="",0,IF(ISNUMBER(INDEX($A:$U,ROW(),$E$6)),INDEX($A:$U,ROW(),$E$6),IFERROR(--SUBSTITUTE(SUBSTITUTE(TRIM(INDEX($A:$U,ROW(),$E$6)),",",""),"원",""),0))))</f>
        <v/>
      </c>
      <c r="AB61" s="30">
        <f>IF(OR($Y61="",$F$6=""),"",IF(INDEX($A:$U,ROW(),$F$6)="","",IF(ISNUMBER(INDEX($A:$U,ROW(),$F$6)),INDEX($A:$U,ROW(),$F$6),IFERROR(--SUBSTITUTE(SUBSTITUTE(TRIM(INDEX($A:$U,ROW(),$F$6)),",",""),"원",""),""))))</f>
        <v/>
      </c>
      <c r="AC61" s="2">
        <f>IF(OR($Y61="",$G$6=""),"",INDEX($A:$U,ROW(),$G$6)&amp;"")</f>
        <v/>
      </c>
      <c r="AD61" s="2">
        <f>IF($Y61="","",IF(OR(AND(설정!$B$5&lt;&gt;"",ISNUMBER(SEARCH(설정!$B$5,$AC61))),AND(설정!$B$6&lt;&gt;"",ISNUMBER(SEARCH(설정!$B$6,$AC61))),AND(설정!$B$7&lt;&gt;"",ISNUMBER(SEARCH(설정!$B$7,$AC61)))),"제외","포함"))</f>
        <v/>
      </c>
    </row>
    <row r="62">
      <c r="W62" s="2">
        <f>IF(OR($B$5="",$C$6="",ROW()&lt;$B$5),"",IF(INDEX($A:$U,ROW(),$C$6)="","",INDEX($A:$U,ROW(),$C$6)))</f>
        <v/>
      </c>
      <c r="X62" s="28">
        <f>IF($W62="","",IF(ISNUMBER($W62),IF($W62&gt;=10000000,IFERROR(DATE(INT($W62/10000),MOD(INT($W62/100),100),MOD($W62,100)),""),$W62),IF(ISNUMBER(--SUBSTITUTE(SUBSTITUTE(TRIM($W62),".","-"),"/","-")),IF(--SUBSTITUTE(SUBSTITUTE(TRIM($W62),".","-"),"/","-")&gt;=10000000,IFERROR(DATE(--LEFT(TRIM($W62),4),--MID(TRIM($W62),5,2),--RIGHT(TRIM($W62),2)),""),--SUBSTITUTE(SUBSTITUTE(TRIM($W62),".","-"),"/","-")),IFERROR(--LEFT(SUBSTITUTE(SUBSTITUTE(TRIM($W62),".","-"),"/","-"),10),""))))</f>
        <v/>
      </c>
      <c r="Y62" s="29">
        <f>IF($X62="","",INT($X62))</f>
        <v/>
      </c>
      <c r="Z62" s="30">
        <f>IF(OR($Y62="",$D$6=""),"",IF(INDEX($A:$U,ROW(),$D$6)="",0,IF(ISNUMBER(INDEX($A:$U,ROW(),$D$6)),INDEX($A:$U,ROW(),$D$6),IFERROR(--SUBSTITUTE(SUBSTITUTE(TRIM(INDEX($A:$U,ROW(),$D$6)),",",""),"원",""),0))))</f>
        <v/>
      </c>
      <c r="AA62" s="30">
        <f>IF(OR($Y62="",$E$6=""),"",IF(INDEX($A:$U,ROW(),$E$6)="",0,IF(ISNUMBER(INDEX($A:$U,ROW(),$E$6)),INDEX($A:$U,ROW(),$E$6),IFERROR(--SUBSTITUTE(SUBSTITUTE(TRIM(INDEX($A:$U,ROW(),$E$6)),",",""),"원",""),0))))</f>
        <v/>
      </c>
      <c r="AB62" s="30">
        <f>IF(OR($Y62="",$F$6=""),"",IF(INDEX($A:$U,ROW(),$F$6)="","",IF(ISNUMBER(INDEX($A:$U,ROW(),$F$6)),INDEX($A:$U,ROW(),$F$6),IFERROR(--SUBSTITUTE(SUBSTITUTE(TRIM(INDEX($A:$U,ROW(),$F$6)),",",""),"원",""),""))))</f>
        <v/>
      </c>
      <c r="AC62" s="2">
        <f>IF(OR($Y62="",$G$6=""),"",INDEX($A:$U,ROW(),$G$6)&amp;"")</f>
        <v/>
      </c>
      <c r="AD62" s="2">
        <f>IF($Y62="","",IF(OR(AND(설정!$B$5&lt;&gt;"",ISNUMBER(SEARCH(설정!$B$5,$AC62))),AND(설정!$B$6&lt;&gt;"",ISNUMBER(SEARCH(설정!$B$6,$AC62))),AND(설정!$B$7&lt;&gt;"",ISNUMBER(SEARCH(설정!$B$7,$AC62)))),"제외","포함"))</f>
        <v/>
      </c>
    </row>
    <row r="63">
      <c r="W63" s="2">
        <f>IF(OR($B$5="",$C$6="",ROW()&lt;$B$5),"",IF(INDEX($A:$U,ROW(),$C$6)="","",INDEX($A:$U,ROW(),$C$6)))</f>
        <v/>
      </c>
      <c r="X63" s="28">
        <f>IF($W63="","",IF(ISNUMBER($W63),IF($W63&gt;=10000000,IFERROR(DATE(INT($W63/10000),MOD(INT($W63/100),100),MOD($W63,100)),""),$W63),IF(ISNUMBER(--SUBSTITUTE(SUBSTITUTE(TRIM($W63),".","-"),"/","-")),IF(--SUBSTITUTE(SUBSTITUTE(TRIM($W63),".","-"),"/","-")&gt;=10000000,IFERROR(DATE(--LEFT(TRIM($W63),4),--MID(TRIM($W63),5,2),--RIGHT(TRIM($W63),2)),""),--SUBSTITUTE(SUBSTITUTE(TRIM($W63),".","-"),"/","-")),IFERROR(--LEFT(SUBSTITUTE(SUBSTITUTE(TRIM($W63),".","-"),"/","-"),10),""))))</f>
        <v/>
      </c>
      <c r="Y63" s="29">
        <f>IF($X63="","",INT($X63))</f>
        <v/>
      </c>
      <c r="Z63" s="30">
        <f>IF(OR($Y63="",$D$6=""),"",IF(INDEX($A:$U,ROW(),$D$6)="",0,IF(ISNUMBER(INDEX($A:$U,ROW(),$D$6)),INDEX($A:$U,ROW(),$D$6),IFERROR(--SUBSTITUTE(SUBSTITUTE(TRIM(INDEX($A:$U,ROW(),$D$6)),",",""),"원",""),0))))</f>
        <v/>
      </c>
      <c r="AA63" s="30">
        <f>IF(OR($Y63="",$E$6=""),"",IF(INDEX($A:$U,ROW(),$E$6)="",0,IF(ISNUMBER(INDEX($A:$U,ROW(),$E$6)),INDEX($A:$U,ROW(),$E$6),IFERROR(--SUBSTITUTE(SUBSTITUTE(TRIM(INDEX($A:$U,ROW(),$E$6)),",",""),"원",""),0))))</f>
        <v/>
      </c>
      <c r="AB63" s="30">
        <f>IF(OR($Y63="",$F$6=""),"",IF(INDEX($A:$U,ROW(),$F$6)="","",IF(ISNUMBER(INDEX($A:$U,ROW(),$F$6)),INDEX($A:$U,ROW(),$F$6),IFERROR(--SUBSTITUTE(SUBSTITUTE(TRIM(INDEX($A:$U,ROW(),$F$6)),",",""),"원",""),""))))</f>
        <v/>
      </c>
      <c r="AC63" s="2">
        <f>IF(OR($Y63="",$G$6=""),"",INDEX($A:$U,ROW(),$G$6)&amp;"")</f>
        <v/>
      </c>
      <c r="AD63" s="2">
        <f>IF($Y63="","",IF(OR(AND(설정!$B$5&lt;&gt;"",ISNUMBER(SEARCH(설정!$B$5,$AC63))),AND(설정!$B$6&lt;&gt;"",ISNUMBER(SEARCH(설정!$B$6,$AC63))),AND(설정!$B$7&lt;&gt;"",ISNUMBER(SEARCH(설정!$B$7,$AC63)))),"제외","포함"))</f>
        <v/>
      </c>
    </row>
    <row r="64">
      <c r="W64" s="2">
        <f>IF(OR($B$5="",$C$6="",ROW()&lt;$B$5),"",IF(INDEX($A:$U,ROW(),$C$6)="","",INDEX($A:$U,ROW(),$C$6)))</f>
        <v/>
      </c>
      <c r="X64" s="28">
        <f>IF($W64="","",IF(ISNUMBER($W64),IF($W64&gt;=10000000,IFERROR(DATE(INT($W64/10000),MOD(INT($W64/100),100),MOD($W64,100)),""),$W64),IF(ISNUMBER(--SUBSTITUTE(SUBSTITUTE(TRIM($W64),".","-"),"/","-")),IF(--SUBSTITUTE(SUBSTITUTE(TRIM($W64),".","-"),"/","-")&gt;=10000000,IFERROR(DATE(--LEFT(TRIM($W64),4),--MID(TRIM($W64),5,2),--RIGHT(TRIM($W64),2)),""),--SUBSTITUTE(SUBSTITUTE(TRIM($W64),".","-"),"/","-")),IFERROR(--LEFT(SUBSTITUTE(SUBSTITUTE(TRIM($W64),".","-"),"/","-"),10),""))))</f>
        <v/>
      </c>
      <c r="Y64" s="29">
        <f>IF($X64="","",INT($X64))</f>
        <v/>
      </c>
      <c r="Z64" s="30">
        <f>IF(OR($Y64="",$D$6=""),"",IF(INDEX($A:$U,ROW(),$D$6)="",0,IF(ISNUMBER(INDEX($A:$U,ROW(),$D$6)),INDEX($A:$U,ROW(),$D$6),IFERROR(--SUBSTITUTE(SUBSTITUTE(TRIM(INDEX($A:$U,ROW(),$D$6)),",",""),"원",""),0))))</f>
        <v/>
      </c>
      <c r="AA64" s="30">
        <f>IF(OR($Y64="",$E$6=""),"",IF(INDEX($A:$U,ROW(),$E$6)="",0,IF(ISNUMBER(INDEX($A:$U,ROW(),$E$6)),INDEX($A:$U,ROW(),$E$6),IFERROR(--SUBSTITUTE(SUBSTITUTE(TRIM(INDEX($A:$U,ROW(),$E$6)),",",""),"원",""),0))))</f>
        <v/>
      </c>
      <c r="AB64" s="30">
        <f>IF(OR($Y64="",$F$6=""),"",IF(INDEX($A:$U,ROW(),$F$6)="","",IF(ISNUMBER(INDEX($A:$U,ROW(),$F$6)),INDEX($A:$U,ROW(),$F$6),IFERROR(--SUBSTITUTE(SUBSTITUTE(TRIM(INDEX($A:$U,ROW(),$F$6)),",",""),"원",""),""))))</f>
        <v/>
      </c>
      <c r="AC64" s="2">
        <f>IF(OR($Y64="",$G$6=""),"",INDEX($A:$U,ROW(),$G$6)&amp;"")</f>
        <v/>
      </c>
      <c r="AD64" s="2">
        <f>IF($Y64="","",IF(OR(AND(설정!$B$5&lt;&gt;"",ISNUMBER(SEARCH(설정!$B$5,$AC64))),AND(설정!$B$6&lt;&gt;"",ISNUMBER(SEARCH(설정!$B$6,$AC64))),AND(설정!$B$7&lt;&gt;"",ISNUMBER(SEARCH(설정!$B$7,$AC64)))),"제외","포함"))</f>
        <v/>
      </c>
    </row>
    <row r="65">
      <c r="W65" s="2">
        <f>IF(OR($B$5="",$C$6="",ROW()&lt;$B$5),"",IF(INDEX($A:$U,ROW(),$C$6)="","",INDEX($A:$U,ROW(),$C$6)))</f>
        <v/>
      </c>
      <c r="X65" s="28">
        <f>IF($W65="","",IF(ISNUMBER($W65),IF($W65&gt;=10000000,IFERROR(DATE(INT($W65/10000),MOD(INT($W65/100),100),MOD($W65,100)),""),$W65),IF(ISNUMBER(--SUBSTITUTE(SUBSTITUTE(TRIM($W65),".","-"),"/","-")),IF(--SUBSTITUTE(SUBSTITUTE(TRIM($W65),".","-"),"/","-")&gt;=10000000,IFERROR(DATE(--LEFT(TRIM($W65),4),--MID(TRIM($W65),5,2),--RIGHT(TRIM($W65),2)),""),--SUBSTITUTE(SUBSTITUTE(TRIM($W65),".","-"),"/","-")),IFERROR(--LEFT(SUBSTITUTE(SUBSTITUTE(TRIM($W65),".","-"),"/","-"),10),""))))</f>
        <v/>
      </c>
      <c r="Y65" s="29">
        <f>IF($X65="","",INT($X65))</f>
        <v/>
      </c>
      <c r="Z65" s="30">
        <f>IF(OR($Y65="",$D$6=""),"",IF(INDEX($A:$U,ROW(),$D$6)="",0,IF(ISNUMBER(INDEX($A:$U,ROW(),$D$6)),INDEX($A:$U,ROW(),$D$6),IFERROR(--SUBSTITUTE(SUBSTITUTE(TRIM(INDEX($A:$U,ROW(),$D$6)),",",""),"원",""),0))))</f>
        <v/>
      </c>
      <c r="AA65" s="30">
        <f>IF(OR($Y65="",$E$6=""),"",IF(INDEX($A:$U,ROW(),$E$6)="",0,IF(ISNUMBER(INDEX($A:$U,ROW(),$E$6)),INDEX($A:$U,ROW(),$E$6),IFERROR(--SUBSTITUTE(SUBSTITUTE(TRIM(INDEX($A:$U,ROW(),$E$6)),",",""),"원",""),0))))</f>
        <v/>
      </c>
      <c r="AB65" s="30">
        <f>IF(OR($Y65="",$F$6=""),"",IF(INDEX($A:$U,ROW(),$F$6)="","",IF(ISNUMBER(INDEX($A:$U,ROW(),$F$6)),INDEX($A:$U,ROW(),$F$6),IFERROR(--SUBSTITUTE(SUBSTITUTE(TRIM(INDEX($A:$U,ROW(),$F$6)),",",""),"원",""),""))))</f>
        <v/>
      </c>
      <c r="AC65" s="2">
        <f>IF(OR($Y65="",$G$6=""),"",INDEX($A:$U,ROW(),$G$6)&amp;"")</f>
        <v/>
      </c>
      <c r="AD65" s="2">
        <f>IF($Y65="","",IF(OR(AND(설정!$B$5&lt;&gt;"",ISNUMBER(SEARCH(설정!$B$5,$AC65))),AND(설정!$B$6&lt;&gt;"",ISNUMBER(SEARCH(설정!$B$6,$AC65))),AND(설정!$B$7&lt;&gt;"",ISNUMBER(SEARCH(설정!$B$7,$AC65)))),"제외","포함"))</f>
        <v/>
      </c>
    </row>
    <row r="66">
      <c r="W66" s="2">
        <f>IF(OR($B$5="",$C$6="",ROW()&lt;$B$5),"",IF(INDEX($A:$U,ROW(),$C$6)="","",INDEX($A:$U,ROW(),$C$6)))</f>
        <v/>
      </c>
      <c r="X66" s="28">
        <f>IF($W66="","",IF(ISNUMBER($W66),IF($W66&gt;=10000000,IFERROR(DATE(INT($W66/10000),MOD(INT($W66/100),100),MOD($W66,100)),""),$W66),IF(ISNUMBER(--SUBSTITUTE(SUBSTITUTE(TRIM($W66),".","-"),"/","-")),IF(--SUBSTITUTE(SUBSTITUTE(TRIM($W66),".","-"),"/","-")&gt;=10000000,IFERROR(DATE(--LEFT(TRIM($W66),4),--MID(TRIM($W66),5,2),--RIGHT(TRIM($W66),2)),""),--SUBSTITUTE(SUBSTITUTE(TRIM($W66),".","-"),"/","-")),IFERROR(--LEFT(SUBSTITUTE(SUBSTITUTE(TRIM($W66),".","-"),"/","-"),10),""))))</f>
        <v/>
      </c>
      <c r="Y66" s="29">
        <f>IF($X66="","",INT($X66))</f>
        <v/>
      </c>
      <c r="Z66" s="30">
        <f>IF(OR($Y66="",$D$6=""),"",IF(INDEX($A:$U,ROW(),$D$6)="",0,IF(ISNUMBER(INDEX($A:$U,ROW(),$D$6)),INDEX($A:$U,ROW(),$D$6),IFERROR(--SUBSTITUTE(SUBSTITUTE(TRIM(INDEX($A:$U,ROW(),$D$6)),",",""),"원",""),0))))</f>
        <v/>
      </c>
      <c r="AA66" s="30">
        <f>IF(OR($Y66="",$E$6=""),"",IF(INDEX($A:$U,ROW(),$E$6)="",0,IF(ISNUMBER(INDEX($A:$U,ROW(),$E$6)),INDEX($A:$U,ROW(),$E$6),IFERROR(--SUBSTITUTE(SUBSTITUTE(TRIM(INDEX($A:$U,ROW(),$E$6)),",",""),"원",""),0))))</f>
        <v/>
      </c>
      <c r="AB66" s="30">
        <f>IF(OR($Y66="",$F$6=""),"",IF(INDEX($A:$U,ROW(),$F$6)="","",IF(ISNUMBER(INDEX($A:$U,ROW(),$F$6)),INDEX($A:$U,ROW(),$F$6),IFERROR(--SUBSTITUTE(SUBSTITUTE(TRIM(INDEX($A:$U,ROW(),$F$6)),",",""),"원",""),""))))</f>
        <v/>
      </c>
      <c r="AC66" s="2">
        <f>IF(OR($Y66="",$G$6=""),"",INDEX($A:$U,ROW(),$G$6)&amp;"")</f>
        <v/>
      </c>
      <c r="AD66" s="2">
        <f>IF($Y66="","",IF(OR(AND(설정!$B$5&lt;&gt;"",ISNUMBER(SEARCH(설정!$B$5,$AC66))),AND(설정!$B$6&lt;&gt;"",ISNUMBER(SEARCH(설정!$B$6,$AC66))),AND(설정!$B$7&lt;&gt;"",ISNUMBER(SEARCH(설정!$B$7,$AC66)))),"제외","포함"))</f>
        <v/>
      </c>
    </row>
    <row r="67">
      <c r="W67" s="2">
        <f>IF(OR($B$5="",$C$6="",ROW()&lt;$B$5),"",IF(INDEX($A:$U,ROW(),$C$6)="","",INDEX($A:$U,ROW(),$C$6)))</f>
        <v/>
      </c>
      <c r="X67" s="28">
        <f>IF($W67="","",IF(ISNUMBER($W67),IF($W67&gt;=10000000,IFERROR(DATE(INT($W67/10000),MOD(INT($W67/100),100),MOD($W67,100)),""),$W67),IF(ISNUMBER(--SUBSTITUTE(SUBSTITUTE(TRIM($W67),".","-"),"/","-")),IF(--SUBSTITUTE(SUBSTITUTE(TRIM($W67),".","-"),"/","-")&gt;=10000000,IFERROR(DATE(--LEFT(TRIM($W67),4),--MID(TRIM($W67),5,2),--RIGHT(TRIM($W67),2)),""),--SUBSTITUTE(SUBSTITUTE(TRIM($W67),".","-"),"/","-")),IFERROR(--LEFT(SUBSTITUTE(SUBSTITUTE(TRIM($W67),".","-"),"/","-"),10),""))))</f>
        <v/>
      </c>
      <c r="Y67" s="29">
        <f>IF($X67="","",INT($X67))</f>
        <v/>
      </c>
      <c r="Z67" s="30">
        <f>IF(OR($Y67="",$D$6=""),"",IF(INDEX($A:$U,ROW(),$D$6)="",0,IF(ISNUMBER(INDEX($A:$U,ROW(),$D$6)),INDEX($A:$U,ROW(),$D$6),IFERROR(--SUBSTITUTE(SUBSTITUTE(TRIM(INDEX($A:$U,ROW(),$D$6)),",",""),"원",""),0))))</f>
        <v/>
      </c>
      <c r="AA67" s="30">
        <f>IF(OR($Y67="",$E$6=""),"",IF(INDEX($A:$U,ROW(),$E$6)="",0,IF(ISNUMBER(INDEX($A:$U,ROW(),$E$6)),INDEX($A:$U,ROW(),$E$6),IFERROR(--SUBSTITUTE(SUBSTITUTE(TRIM(INDEX($A:$U,ROW(),$E$6)),",",""),"원",""),0))))</f>
        <v/>
      </c>
      <c r="AB67" s="30">
        <f>IF(OR($Y67="",$F$6=""),"",IF(INDEX($A:$U,ROW(),$F$6)="","",IF(ISNUMBER(INDEX($A:$U,ROW(),$F$6)),INDEX($A:$U,ROW(),$F$6),IFERROR(--SUBSTITUTE(SUBSTITUTE(TRIM(INDEX($A:$U,ROW(),$F$6)),",",""),"원",""),""))))</f>
        <v/>
      </c>
      <c r="AC67" s="2">
        <f>IF(OR($Y67="",$G$6=""),"",INDEX($A:$U,ROW(),$G$6)&amp;"")</f>
        <v/>
      </c>
      <c r="AD67" s="2">
        <f>IF($Y67="","",IF(OR(AND(설정!$B$5&lt;&gt;"",ISNUMBER(SEARCH(설정!$B$5,$AC67))),AND(설정!$B$6&lt;&gt;"",ISNUMBER(SEARCH(설정!$B$6,$AC67))),AND(설정!$B$7&lt;&gt;"",ISNUMBER(SEARCH(설정!$B$7,$AC67)))),"제외","포함"))</f>
        <v/>
      </c>
    </row>
    <row r="68">
      <c r="W68" s="2">
        <f>IF(OR($B$5="",$C$6="",ROW()&lt;$B$5),"",IF(INDEX($A:$U,ROW(),$C$6)="","",INDEX($A:$U,ROW(),$C$6)))</f>
        <v/>
      </c>
      <c r="X68" s="28">
        <f>IF($W68="","",IF(ISNUMBER($W68),IF($W68&gt;=10000000,IFERROR(DATE(INT($W68/10000),MOD(INT($W68/100),100),MOD($W68,100)),""),$W68),IF(ISNUMBER(--SUBSTITUTE(SUBSTITUTE(TRIM($W68),".","-"),"/","-")),IF(--SUBSTITUTE(SUBSTITUTE(TRIM($W68),".","-"),"/","-")&gt;=10000000,IFERROR(DATE(--LEFT(TRIM($W68),4),--MID(TRIM($W68),5,2),--RIGHT(TRIM($W68),2)),""),--SUBSTITUTE(SUBSTITUTE(TRIM($W68),".","-"),"/","-")),IFERROR(--LEFT(SUBSTITUTE(SUBSTITUTE(TRIM($W68),".","-"),"/","-"),10),""))))</f>
        <v/>
      </c>
      <c r="Y68" s="29">
        <f>IF($X68="","",INT($X68))</f>
        <v/>
      </c>
      <c r="Z68" s="30">
        <f>IF(OR($Y68="",$D$6=""),"",IF(INDEX($A:$U,ROW(),$D$6)="",0,IF(ISNUMBER(INDEX($A:$U,ROW(),$D$6)),INDEX($A:$U,ROW(),$D$6),IFERROR(--SUBSTITUTE(SUBSTITUTE(TRIM(INDEX($A:$U,ROW(),$D$6)),",",""),"원",""),0))))</f>
        <v/>
      </c>
      <c r="AA68" s="30">
        <f>IF(OR($Y68="",$E$6=""),"",IF(INDEX($A:$U,ROW(),$E$6)="",0,IF(ISNUMBER(INDEX($A:$U,ROW(),$E$6)),INDEX($A:$U,ROW(),$E$6),IFERROR(--SUBSTITUTE(SUBSTITUTE(TRIM(INDEX($A:$U,ROW(),$E$6)),",",""),"원",""),0))))</f>
        <v/>
      </c>
      <c r="AB68" s="30">
        <f>IF(OR($Y68="",$F$6=""),"",IF(INDEX($A:$U,ROW(),$F$6)="","",IF(ISNUMBER(INDEX($A:$U,ROW(),$F$6)),INDEX($A:$U,ROW(),$F$6),IFERROR(--SUBSTITUTE(SUBSTITUTE(TRIM(INDEX($A:$U,ROW(),$F$6)),",",""),"원",""),""))))</f>
        <v/>
      </c>
      <c r="AC68" s="2">
        <f>IF(OR($Y68="",$G$6=""),"",INDEX($A:$U,ROW(),$G$6)&amp;"")</f>
        <v/>
      </c>
      <c r="AD68" s="2">
        <f>IF($Y68="","",IF(OR(AND(설정!$B$5&lt;&gt;"",ISNUMBER(SEARCH(설정!$B$5,$AC68))),AND(설정!$B$6&lt;&gt;"",ISNUMBER(SEARCH(설정!$B$6,$AC68))),AND(설정!$B$7&lt;&gt;"",ISNUMBER(SEARCH(설정!$B$7,$AC68)))),"제외","포함"))</f>
        <v/>
      </c>
    </row>
    <row r="69">
      <c r="W69" s="2">
        <f>IF(OR($B$5="",$C$6="",ROW()&lt;$B$5),"",IF(INDEX($A:$U,ROW(),$C$6)="","",INDEX($A:$U,ROW(),$C$6)))</f>
        <v/>
      </c>
      <c r="X69" s="28">
        <f>IF($W69="","",IF(ISNUMBER($W69),IF($W69&gt;=10000000,IFERROR(DATE(INT($W69/10000),MOD(INT($W69/100),100),MOD($W69,100)),""),$W69),IF(ISNUMBER(--SUBSTITUTE(SUBSTITUTE(TRIM($W69),".","-"),"/","-")),IF(--SUBSTITUTE(SUBSTITUTE(TRIM($W69),".","-"),"/","-")&gt;=10000000,IFERROR(DATE(--LEFT(TRIM($W69),4),--MID(TRIM($W69),5,2),--RIGHT(TRIM($W69),2)),""),--SUBSTITUTE(SUBSTITUTE(TRIM($W69),".","-"),"/","-")),IFERROR(--LEFT(SUBSTITUTE(SUBSTITUTE(TRIM($W69),".","-"),"/","-"),10),""))))</f>
        <v/>
      </c>
      <c r="Y69" s="29">
        <f>IF($X69="","",INT($X69))</f>
        <v/>
      </c>
      <c r="Z69" s="30">
        <f>IF(OR($Y69="",$D$6=""),"",IF(INDEX($A:$U,ROW(),$D$6)="",0,IF(ISNUMBER(INDEX($A:$U,ROW(),$D$6)),INDEX($A:$U,ROW(),$D$6),IFERROR(--SUBSTITUTE(SUBSTITUTE(TRIM(INDEX($A:$U,ROW(),$D$6)),",",""),"원",""),0))))</f>
        <v/>
      </c>
      <c r="AA69" s="30">
        <f>IF(OR($Y69="",$E$6=""),"",IF(INDEX($A:$U,ROW(),$E$6)="",0,IF(ISNUMBER(INDEX($A:$U,ROW(),$E$6)),INDEX($A:$U,ROW(),$E$6),IFERROR(--SUBSTITUTE(SUBSTITUTE(TRIM(INDEX($A:$U,ROW(),$E$6)),",",""),"원",""),0))))</f>
        <v/>
      </c>
      <c r="AB69" s="30">
        <f>IF(OR($Y69="",$F$6=""),"",IF(INDEX($A:$U,ROW(),$F$6)="","",IF(ISNUMBER(INDEX($A:$U,ROW(),$F$6)),INDEX($A:$U,ROW(),$F$6),IFERROR(--SUBSTITUTE(SUBSTITUTE(TRIM(INDEX($A:$U,ROW(),$F$6)),",",""),"원",""),""))))</f>
        <v/>
      </c>
      <c r="AC69" s="2">
        <f>IF(OR($Y69="",$G$6=""),"",INDEX($A:$U,ROW(),$G$6)&amp;"")</f>
        <v/>
      </c>
      <c r="AD69" s="2">
        <f>IF($Y69="","",IF(OR(AND(설정!$B$5&lt;&gt;"",ISNUMBER(SEARCH(설정!$B$5,$AC69))),AND(설정!$B$6&lt;&gt;"",ISNUMBER(SEARCH(설정!$B$6,$AC69))),AND(설정!$B$7&lt;&gt;"",ISNUMBER(SEARCH(설정!$B$7,$AC69)))),"제외","포함"))</f>
        <v/>
      </c>
    </row>
    <row r="70">
      <c r="W70" s="2">
        <f>IF(OR($B$5="",$C$6="",ROW()&lt;$B$5),"",IF(INDEX($A:$U,ROW(),$C$6)="","",INDEX($A:$U,ROW(),$C$6)))</f>
        <v/>
      </c>
      <c r="X70" s="28">
        <f>IF($W70="","",IF(ISNUMBER($W70),IF($W70&gt;=10000000,IFERROR(DATE(INT($W70/10000),MOD(INT($W70/100),100),MOD($W70,100)),""),$W70),IF(ISNUMBER(--SUBSTITUTE(SUBSTITUTE(TRIM($W70),".","-"),"/","-")),IF(--SUBSTITUTE(SUBSTITUTE(TRIM($W70),".","-"),"/","-")&gt;=10000000,IFERROR(DATE(--LEFT(TRIM($W70),4),--MID(TRIM($W70),5,2),--RIGHT(TRIM($W70),2)),""),--SUBSTITUTE(SUBSTITUTE(TRIM($W70),".","-"),"/","-")),IFERROR(--LEFT(SUBSTITUTE(SUBSTITUTE(TRIM($W70),".","-"),"/","-"),10),""))))</f>
        <v/>
      </c>
      <c r="Y70" s="29">
        <f>IF($X70="","",INT($X70))</f>
        <v/>
      </c>
      <c r="Z70" s="30">
        <f>IF(OR($Y70="",$D$6=""),"",IF(INDEX($A:$U,ROW(),$D$6)="",0,IF(ISNUMBER(INDEX($A:$U,ROW(),$D$6)),INDEX($A:$U,ROW(),$D$6),IFERROR(--SUBSTITUTE(SUBSTITUTE(TRIM(INDEX($A:$U,ROW(),$D$6)),",",""),"원",""),0))))</f>
        <v/>
      </c>
      <c r="AA70" s="30">
        <f>IF(OR($Y70="",$E$6=""),"",IF(INDEX($A:$U,ROW(),$E$6)="",0,IF(ISNUMBER(INDEX($A:$U,ROW(),$E$6)),INDEX($A:$U,ROW(),$E$6),IFERROR(--SUBSTITUTE(SUBSTITUTE(TRIM(INDEX($A:$U,ROW(),$E$6)),",",""),"원",""),0))))</f>
        <v/>
      </c>
      <c r="AB70" s="30">
        <f>IF(OR($Y70="",$F$6=""),"",IF(INDEX($A:$U,ROW(),$F$6)="","",IF(ISNUMBER(INDEX($A:$U,ROW(),$F$6)),INDEX($A:$U,ROW(),$F$6),IFERROR(--SUBSTITUTE(SUBSTITUTE(TRIM(INDEX($A:$U,ROW(),$F$6)),",",""),"원",""),""))))</f>
        <v/>
      </c>
      <c r="AC70" s="2">
        <f>IF(OR($Y70="",$G$6=""),"",INDEX($A:$U,ROW(),$G$6)&amp;"")</f>
        <v/>
      </c>
      <c r="AD70" s="2">
        <f>IF($Y70="","",IF(OR(AND(설정!$B$5&lt;&gt;"",ISNUMBER(SEARCH(설정!$B$5,$AC70))),AND(설정!$B$6&lt;&gt;"",ISNUMBER(SEARCH(설정!$B$6,$AC70))),AND(설정!$B$7&lt;&gt;"",ISNUMBER(SEARCH(설정!$B$7,$AC70)))),"제외","포함"))</f>
        <v/>
      </c>
    </row>
    <row r="71">
      <c r="W71" s="2">
        <f>IF(OR($B$5="",$C$6="",ROW()&lt;$B$5),"",IF(INDEX($A:$U,ROW(),$C$6)="","",INDEX($A:$U,ROW(),$C$6)))</f>
        <v/>
      </c>
      <c r="X71" s="28">
        <f>IF($W71="","",IF(ISNUMBER($W71),IF($W71&gt;=10000000,IFERROR(DATE(INT($W71/10000),MOD(INT($W71/100),100),MOD($W71,100)),""),$W71),IF(ISNUMBER(--SUBSTITUTE(SUBSTITUTE(TRIM($W71),".","-"),"/","-")),IF(--SUBSTITUTE(SUBSTITUTE(TRIM($W71),".","-"),"/","-")&gt;=10000000,IFERROR(DATE(--LEFT(TRIM($W71),4),--MID(TRIM($W71),5,2),--RIGHT(TRIM($W71),2)),""),--SUBSTITUTE(SUBSTITUTE(TRIM($W71),".","-"),"/","-")),IFERROR(--LEFT(SUBSTITUTE(SUBSTITUTE(TRIM($W71),".","-"),"/","-"),10),""))))</f>
        <v/>
      </c>
      <c r="Y71" s="29">
        <f>IF($X71="","",INT($X71))</f>
        <v/>
      </c>
      <c r="Z71" s="30">
        <f>IF(OR($Y71="",$D$6=""),"",IF(INDEX($A:$U,ROW(),$D$6)="",0,IF(ISNUMBER(INDEX($A:$U,ROW(),$D$6)),INDEX($A:$U,ROW(),$D$6),IFERROR(--SUBSTITUTE(SUBSTITUTE(TRIM(INDEX($A:$U,ROW(),$D$6)),",",""),"원",""),0))))</f>
        <v/>
      </c>
      <c r="AA71" s="30">
        <f>IF(OR($Y71="",$E$6=""),"",IF(INDEX($A:$U,ROW(),$E$6)="",0,IF(ISNUMBER(INDEX($A:$U,ROW(),$E$6)),INDEX($A:$U,ROW(),$E$6),IFERROR(--SUBSTITUTE(SUBSTITUTE(TRIM(INDEX($A:$U,ROW(),$E$6)),",",""),"원",""),0))))</f>
        <v/>
      </c>
      <c r="AB71" s="30">
        <f>IF(OR($Y71="",$F$6=""),"",IF(INDEX($A:$U,ROW(),$F$6)="","",IF(ISNUMBER(INDEX($A:$U,ROW(),$F$6)),INDEX($A:$U,ROW(),$F$6),IFERROR(--SUBSTITUTE(SUBSTITUTE(TRIM(INDEX($A:$U,ROW(),$F$6)),",",""),"원",""),""))))</f>
        <v/>
      </c>
      <c r="AC71" s="2">
        <f>IF(OR($Y71="",$G$6=""),"",INDEX($A:$U,ROW(),$G$6)&amp;"")</f>
        <v/>
      </c>
      <c r="AD71" s="2">
        <f>IF($Y71="","",IF(OR(AND(설정!$B$5&lt;&gt;"",ISNUMBER(SEARCH(설정!$B$5,$AC71))),AND(설정!$B$6&lt;&gt;"",ISNUMBER(SEARCH(설정!$B$6,$AC71))),AND(설정!$B$7&lt;&gt;"",ISNUMBER(SEARCH(설정!$B$7,$AC71)))),"제외","포함"))</f>
        <v/>
      </c>
    </row>
    <row r="72">
      <c r="W72" s="2">
        <f>IF(OR($B$5="",$C$6="",ROW()&lt;$B$5),"",IF(INDEX($A:$U,ROW(),$C$6)="","",INDEX($A:$U,ROW(),$C$6)))</f>
        <v/>
      </c>
      <c r="X72" s="28">
        <f>IF($W72="","",IF(ISNUMBER($W72),IF($W72&gt;=10000000,IFERROR(DATE(INT($W72/10000),MOD(INT($W72/100),100),MOD($W72,100)),""),$W72),IF(ISNUMBER(--SUBSTITUTE(SUBSTITUTE(TRIM($W72),".","-"),"/","-")),IF(--SUBSTITUTE(SUBSTITUTE(TRIM($W72),".","-"),"/","-")&gt;=10000000,IFERROR(DATE(--LEFT(TRIM($W72),4),--MID(TRIM($W72),5,2),--RIGHT(TRIM($W72),2)),""),--SUBSTITUTE(SUBSTITUTE(TRIM($W72),".","-"),"/","-")),IFERROR(--LEFT(SUBSTITUTE(SUBSTITUTE(TRIM($W72),".","-"),"/","-"),10),""))))</f>
        <v/>
      </c>
      <c r="Y72" s="29">
        <f>IF($X72="","",INT($X72))</f>
        <v/>
      </c>
      <c r="Z72" s="30">
        <f>IF(OR($Y72="",$D$6=""),"",IF(INDEX($A:$U,ROW(),$D$6)="",0,IF(ISNUMBER(INDEX($A:$U,ROW(),$D$6)),INDEX($A:$U,ROW(),$D$6),IFERROR(--SUBSTITUTE(SUBSTITUTE(TRIM(INDEX($A:$U,ROW(),$D$6)),",",""),"원",""),0))))</f>
        <v/>
      </c>
      <c r="AA72" s="30">
        <f>IF(OR($Y72="",$E$6=""),"",IF(INDEX($A:$U,ROW(),$E$6)="",0,IF(ISNUMBER(INDEX($A:$U,ROW(),$E$6)),INDEX($A:$U,ROW(),$E$6),IFERROR(--SUBSTITUTE(SUBSTITUTE(TRIM(INDEX($A:$U,ROW(),$E$6)),",",""),"원",""),0))))</f>
        <v/>
      </c>
      <c r="AB72" s="30">
        <f>IF(OR($Y72="",$F$6=""),"",IF(INDEX($A:$U,ROW(),$F$6)="","",IF(ISNUMBER(INDEX($A:$U,ROW(),$F$6)),INDEX($A:$U,ROW(),$F$6),IFERROR(--SUBSTITUTE(SUBSTITUTE(TRIM(INDEX($A:$U,ROW(),$F$6)),",",""),"원",""),""))))</f>
        <v/>
      </c>
      <c r="AC72" s="2">
        <f>IF(OR($Y72="",$G$6=""),"",INDEX($A:$U,ROW(),$G$6)&amp;"")</f>
        <v/>
      </c>
      <c r="AD72" s="2">
        <f>IF($Y72="","",IF(OR(AND(설정!$B$5&lt;&gt;"",ISNUMBER(SEARCH(설정!$B$5,$AC72))),AND(설정!$B$6&lt;&gt;"",ISNUMBER(SEARCH(설정!$B$6,$AC72))),AND(설정!$B$7&lt;&gt;"",ISNUMBER(SEARCH(설정!$B$7,$AC72)))),"제외","포함"))</f>
        <v/>
      </c>
    </row>
    <row r="73">
      <c r="W73" s="2">
        <f>IF(OR($B$5="",$C$6="",ROW()&lt;$B$5),"",IF(INDEX($A:$U,ROW(),$C$6)="","",INDEX($A:$U,ROW(),$C$6)))</f>
        <v/>
      </c>
      <c r="X73" s="28">
        <f>IF($W73="","",IF(ISNUMBER($W73),IF($W73&gt;=10000000,IFERROR(DATE(INT($W73/10000),MOD(INT($W73/100),100),MOD($W73,100)),""),$W73),IF(ISNUMBER(--SUBSTITUTE(SUBSTITUTE(TRIM($W73),".","-"),"/","-")),IF(--SUBSTITUTE(SUBSTITUTE(TRIM($W73),".","-"),"/","-")&gt;=10000000,IFERROR(DATE(--LEFT(TRIM($W73),4),--MID(TRIM($W73),5,2),--RIGHT(TRIM($W73),2)),""),--SUBSTITUTE(SUBSTITUTE(TRIM($W73),".","-"),"/","-")),IFERROR(--LEFT(SUBSTITUTE(SUBSTITUTE(TRIM($W73),".","-"),"/","-"),10),""))))</f>
        <v/>
      </c>
      <c r="Y73" s="29">
        <f>IF($X73="","",INT($X73))</f>
        <v/>
      </c>
      <c r="Z73" s="30">
        <f>IF(OR($Y73="",$D$6=""),"",IF(INDEX($A:$U,ROW(),$D$6)="",0,IF(ISNUMBER(INDEX($A:$U,ROW(),$D$6)),INDEX($A:$U,ROW(),$D$6),IFERROR(--SUBSTITUTE(SUBSTITUTE(TRIM(INDEX($A:$U,ROW(),$D$6)),",",""),"원",""),0))))</f>
        <v/>
      </c>
      <c r="AA73" s="30">
        <f>IF(OR($Y73="",$E$6=""),"",IF(INDEX($A:$U,ROW(),$E$6)="",0,IF(ISNUMBER(INDEX($A:$U,ROW(),$E$6)),INDEX($A:$U,ROW(),$E$6),IFERROR(--SUBSTITUTE(SUBSTITUTE(TRIM(INDEX($A:$U,ROW(),$E$6)),",",""),"원",""),0))))</f>
        <v/>
      </c>
      <c r="AB73" s="30">
        <f>IF(OR($Y73="",$F$6=""),"",IF(INDEX($A:$U,ROW(),$F$6)="","",IF(ISNUMBER(INDEX($A:$U,ROW(),$F$6)),INDEX($A:$U,ROW(),$F$6),IFERROR(--SUBSTITUTE(SUBSTITUTE(TRIM(INDEX($A:$U,ROW(),$F$6)),",",""),"원",""),""))))</f>
        <v/>
      </c>
      <c r="AC73" s="2">
        <f>IF(OR($Y73="",$G$6=""),"",INDEX($A:$U,ROW(),$G$6)&amp;"")</f>
        <v/>
      </c>
      <c r="AD73" s="2">
        <f>IF($Y73="","",IF(OR(AND(설정!$B$5&lt;&gt;"",ISNUMBER(SEARCH(설정!$B$5,$AC73))),AND(설정!$B$6&lt;&gt;"",ISNUMBER(SEARCH(설정!$B$6,$AC73))),AND(설정!$B$7&lt;&gt;"",ISNUMBER(SEARCH(설정!$B$7,$AC73)))),"제외","포함"))</f>
        <v/>
      </c>
    </row>
    <row r="74">
      <c r="W74" s="2">
        <f>IF(OR($B$5="",$C$6="",ROW()&lt;$B$5),"",IF(INDEX($A:$U,ROW(),$C$6)="","",INDEX($A:$U,ROW(),$C$6)))</f>
        <v/>
      </c>
      <c r="X74" s="28">
        <f>IF($W74="","",IF(ISNUMBER($W74),IF($W74&gt;=10000000,IFERROR(DATE(INT($W74/10000),MOD(INT($W74/100),100),MOD($W74,100)),""),$W74),IF(ISNUMBER(--SUBSTITUTE(SUBSTITUTE(TRIM($W74),".","-"),"/","-")),IF(--SUBSTITUTE(SUBSTITUTE(TRIM($W74),".","-"),"/","-")&gt;=10000000,IFERROR(DATE(--LEFT(TRIM($W74),4),--MID(TRIM($W74),5,2),--RIGHT(TRIM($W74),2)),""),--SUBSTITUTE(SUBSTITUTE(TRIM($W74),".","-"),"/","-")),IFERROR(--LEFT(SUBSTITUTE(SUBSTITUTE(TRIM($W74),".","-"),"/","-"),10),""))))</f>
        <v/>
      </c>
      <c r="Y74" s="29">
        <f>IF($X74="","",INT($X74))</f>
        <v/>
      </c>
      <c r="Z74" s="30">
        <f>IF(OR($Y74="",$D$6=""),"",IF(INDEX($A:$U,ROW(),$D$6)="",0,IF(ISNUMBER(INDEX($A:$U,ROW(),$D$6)),INDEX($A:$U,ROW(),$D$6),IFERROR(--SUBSTITUTE(SUBSTITUTE(TRIM(INDEX($A:$U,ROW(),$D$6)),",",""),"원",""),0))))</f>
        <v/>
      </c>
      <c r="AA74" s="30">
        <f>IF(OR($Y74="",$E$6=""),"",IF(INDEX($A:$U,ROW(),$E$6)="",0,IF(ISNUMBER(INDEX($A:$U,ROW(),$E$6)),INDEX($A:$U,ROW(),$E$6),IFERROR(--SUBSTITUTE(SUBSTITUTE(TRIM(INDEX($A:$U,ROW(),$E$6)),",",""),"원",""),0))))</f>
        <v/>
      </c>
      <c r="AB74" s="30">
        <f>IF(OR($Y74="",$F$6=""),"",IF(INDEX($A:$U,ROW(),$F$6)="","",IF(ISNUMBER(INDEX($A:$U,ROW(),$F$6)),INDEX($A:$U,ROW(),$F$6),IFERROR(--SUBSTITUTE(SUBSTITUTE(TRIM(INDEX($A:$U,ROW(),$F$6)),",",""),"원",""),""))))</f>
        <v/>
      </c>
      <c r="AC74" s="2">
        <f>IF(OR($Y74="",$G$6=""),"",INDEX($A:$U,ROW(),$G$6)&amp;"")</f>
        <v/>
      </c>
      <c r="AD74" s="2">
        <f>IF($Y74="","",IF(OR(AND(설정!$B$5&lt;&gt;"",ISNUMBER(SEARCH(설정!$B$5,$AC74))),AND(설정!$B$6&lt;&gt;"",ISNUMBER(SEARCH(설정!$B$6,$AC74))),AND(설정!$B$7&lt;&gt;"",ISNUMBER(SEARCH(설정!$B$7,$AC74)))),"제외","포함"))</f>
        <v/>
      </c>
    </row>
    <row r="75">
      <c r="W75" s="2">
        <f>IF(OR($B$5="",$C$6="",ROW()&lt;$B$5),"",IF(INDEX($A:$U,ROW(),$C$6)="","",INDEX($A:$U,ROW(),$C$6)))</f>
        <v/>
      </c>
      <c r="X75" s="28">
        <f>IF($W75="","",IF(ISNUMBER($W75),IF($W75&gt;=10000000,IFERROR(DATE(INT($W75/10000),MOD(INT($W75/100),100),MOD($W75,100)),""),$W75),IF(ISNUMBER(--SUBSTITUTE(SUBSTITUTE(TRIM($W75),".","-"),"/","-")),IF(--SUBSTITUTE(SUBSTITUTE(TRIM($W75),".","-"),"/","-")&gt;=10000000,IFERROR(DATE(--LEFT(TRIM($W75),4),--MID(TRIM($W75),5,2),--RIGHT(TRIM($W75),2)),""),--SUBSTITUTE(SUBSTITUTE(TRIM($W75),".","-"),"/","-")),IFERROR(--LEFT(SUBSTITUTE(SUBSTITUTE(TRIM($W75),".","-"),"/","-"),10),""))))</f>
        <v/>
      </c>
      <c r="Y75" s="29">
        <f>IF($X75="","",INT($X75))</f>
        <v/>
      </c>
      <c r="Z75" s="30">
        <f>IF(OR($Y75="",$D$6=""),"",IF(INDEX($A:$U,ROW(),$D$6)="",0,IF(ISNUMBER(INDEX($A:$U,ROW(),$D$6)),INDEX($A:$U,ROW(),$D$6),IFERROR(--SUBSTITUTE(SUBSTITUTE(TRIM(INDEX($A:$U,ROW(),$D$6)),",",""),"원",""),0))))</f>
        <v/>
      </c>
      <c r="AA75" s="30">
        <f>IF(OR($Y75="",$E$6=""),"",IF(INDEX($A:$U,ROW(),$E$6)="",0,IF(ISNUMBER(INDEX($A:$U,ROW(),$E$6)),INDEX($A:$U,ROW(),$E$6),IFERROR(--SUBSTITUTE(SUBSTITUTE(TRIM(INDEX($A:$U,ROW(),$E$6)),",",""),"원",""),0))))</f>
        <v/>
      </c>
      <c r="AB75" s="30">
        <f>IF(OR($Y75="",$F$6=""),"",IF(INDEX($A:$U,ROW(),$F$6)="","",IF(ISNUMBER(INDEX($A:$U,ROW(),$F$6)),INDEX($A:$U,ROW(),$F$6),IFERROR(--SUBSTITUTE(SUBSTITUTE(TRIM(INDEX($A:$U,ROW(),$F$6)),",",""),"원",""),""))))</f>
        <v/>
      </c>
      <c r="AC75" s="2">
        <f>IF(OR($Y75="",$G$6=""),"",INDEX($A:$U,ROW(),$G$6)&amp;"")</f>
        <v/>
      </c>
      <c r="AD75" s="2">
        <f>IF($Y75="","",IF(OR(AND(설정!$B$5&lt;&gt;"",ISNUMBER(SEARCH(설정!$B$5,$AC75))),AND(설정!$B$6&lt;&gt;"",ISNUMBER(SEARCH(설정!$B$6,$AC75))),AND(설정!$B$7&lt;&gt;"",ISNUMBER(SEARCH(설정!$B$7,$AC75)))),"제외","포함"))</f>
        <v/>
      </c>
    </row>
    <row r="76">
      <c r="W76" s="2">
        <f>IF(OR($B$5="",$C$6="",ROW()&lt;$B$5),"",IF(INDEX($A:$U,ROW(),$C$6)="","",INDEX($A:$U,ROW(),$C$6)))</f>
        <v/>
      </c>
      <c r="X76" s="28">
        <f>IF($W76="","",IF(ISNUMBER($W76),IF($W76&gt;=10000000,IFERROR(DATE(INT($W76/10000),MOD(INT($W76/100),100),MOD($W76,100)),""),$W76),IF(ISNUMBER(--SUBSTITUTE(SUBSTITUTE(TRIM($W76),".","-"),"/","-")),IF(--SUBSTITUTE(SUBSTITUTE(TRIM($W76),".","-"),"/","-")&gt;=10000000,IFERROR(DATE(--LEFT(TRIM($W76),4),--MID(TRIM($W76),5,2),--RIGHT(TRIM($W76),2)),""),--SUBSTITUTE(SUBSTITUTE(TRIM($W76),".","-"),"/","-")),IFERROR(--LEFT(SUBSTITUTE(SUBSTITUTE(TRIM($W76),".","-"),"/","-"),10),""))))</f>
        <v/>
      </c>
      <c r="Y76" s="29">
        <f>IF($X76="","",INT($X76))</f>
        <v/>
      </c>
      <c r="Z76" s="30">
        <f>IF(OR($Y76="",$D$6=""),"",IF(INDEX($A:$U,ROW(),$D$6)="",0,IF(ISNUMBER(INDEX($A:$U,ROW(),$D$6)),INDEX($A:$U,ROW(),$D$6),IFERROR(--SUBSTITUTE(SUBSTITUTE(TRIM(INDEX($A:$U,ROW(),$D$6)),",",""),"원",""),0))))</f>
        <v/>
      </c>
      <c r="AA76" s="30">
        <f>IF(OR($Y76="",$E$6=""),"",IF(INDEX($A:$U,ROW(),$E$6)="",0,IF(ISNUMBER(INDEX($A:$U,ROW(),$E$6)),INDEX($A:$U,ROW(),$E$6),IFERROR(--SUBSTITUTE(SUBSTITUTE(TRIM(INDEX($A:$U,ROW(),$E$6)),",",""),"원",""),0))))</f>
        <v/>
      </c>
      <c r="AB76" s="30">
        <f>IF(OR($Y76="",$F$6=""),"",IF(INDEX($A:$U,ROW(),$F$6)="","",IF(ISNUMBER(INDEX($A:$U,ROW(),$F$6)),INDEX($A:$U,ROW(),$F$6),IFERROR(--SUBSTITUTE(SUBSTITUTE(TRIM(INDEX($A:$U,ROW(),$F$6)),",",""),"원",""),""))))</f>
        <v/>
      </c>
      <c r="AC76" s="2">
        <f>IF(OR($Y76="",$G$6=""),"",INDEX($A:$U,ROW(),$G$6)&amp;"")</f>
        <v/>
      </c>
      <c r="AD76" s="2">
        <f>IF($Y76="","",IF(OR(AND(설정!$B$5&lt;&gt;"",ISNUMBER(SEARCH(설정!$B$5,$AC76))),AND(설정!$B$6&lt;&gt;"",ISNUMBER(SEARCH(설정!$B$6,$AC76))),AND(설정!$B$7&lt;&gt;"",ISNUMBER(SEARCH(설정!$B$7,$AC76)))),"제외","포함"))</f>
        <v/>
      </c>
    </row>
    <row r="77">
      <c r="W77" s="2">
        <f>IF(OR($B$5="",$C$6="",ROW()&lt;$B$5),"",IF(INDEX($A:$U,ROW(),$C$6)="","",INDEX($A:$U,ROW(),$C$6)))</f>
        <v/>
      </c>
      <c r="X77" s="28">
        <f>IF($W77="","",IF(ISNUMBER($W77),IF($W77&gt;=10000000,IFERROR(DATE(INT($W77/10000),MOD(INT($W77/100),100),MOD($W77,100)),""),$W77),IF(ISNUMBER(--SUBSTITUTE(SUBSTITUTE(TRIM($W77),".","-"),"/","-")),IF(--SUBSTITUTE(SUBSTITUTE(TRIM($W77),".","-"),"/","-")&gt;=10000000,IFERROR(DATE(--LEFT(TRIM($W77),4),--MID(TRIM($W77),5,2),--RIGHT(TRIM($W77),2)),""),--SUBSTITUTE(SUBSTITUTE(TRIM($W77),".","-"),"/","-")),IFERROR(--LEFT(SUBSTITUTE(SUBSTITUTE(TRIM($W77),".","-"),"/","-"),10),""))))</f>
        <v/>
      </c>
      <c r="Y77" s="29">
        <f>IF($X77="","",INT($X77))</f>
        <v/>
      </c>
      <c r="Z77" s="30">
        <f>IF(OR($Y77="",$D$6=""),"",IF(INDEX($A:$U,ROW(),$D$6)="",0,IF(ISNUMBER(INDEX($A:$U,ROW(),$D$6)),INDEX($A:$U,ROW(),$D$6),IFERROR(--SUBSTITUTE(SUBSTITUTE(TRIM(INDEX($A:$U,ROW(),$D$6)),",",""),"원",""),0))))</f>
        <v/>
      </c>
      <c r="AA77" s="30">
        <f>IF(OR($Y77="",$E$6=""),"",IF(INDEX($A:$U,ROW(),$E$6)="",0,IF(ISNUMBER(INDEX($A:$U,ROW(),$E$6)),INDEX($A:$U,ROW(),$E$6),IFERROR(--SUBSTITUTE(SUBSTITUTE(TRIM(INDEX($A:$U,ROW(),$E$6)),",",""),"원",""),0))))</f>
        <v/>
      </c>
      <c r="AB77" s="30">
        <f>IF(OR($Y77="",$F$6=""),"",IF(INDEX($A:$U,ROW(),$F$6)="","",IF(ISNUMBER(INDEX($A:$U,ROW(),$F$6)),INDEX($A:$U,ROW(),$F$6),IFERROR(--SUBSTITUTE(SUBSTITUTE(TRIM(INDEX($A:$U,ROW(),$F$6)),",",""),"원",""),""))))</f>
        <v/>
      </c>
      <c r="AC77" s="2">
        <f>IF(OR($Y77="",$G$6=""),"",INDEX($A:$U,ROW(),$G$6)&amp;"")</f>
        <v/>
      </c>
      <c r="AD77" s="2">
        <f>IF($Y77="","",IF(OR(AND(설정!$B$5&lt;&gt;"",ISNUMBER(SEARCH(설정!$B$5,$AC77))),AND(설정!$B$6&lt;&gt;"",ISNUMBER(SEARCH(설정!$B$6,$AC77))),AND(설정!$B$7&lt;&gt;"",ISNUMBER(SEARCH(설정!$B$7,$AC77)))),"제외","포함"))</f>
        <v/>
      </c>
    </row>
    <row r="78">
      <c r="W78" s="2">
        <f>IF(OR($B$5="",$C$6="",ROW()&lt;$B$5),"",IF(INDEX($A:$U,ROW(),$C$6)="","",INDEX($A:$U,ROW(),$C$6)))</f>
        <v/>
      </c>
      <c r="X78" s="28">
        <f>IF($W78="","",IF(ISNUMBER($W78),IF($W78&gt;=10000000,IFERROR(DATE(INT($W78/10000),MOD(INT($W78/100),100),MOD($W78,100)),""),$W78),IF(ISNUMBER(--SUBSTITUTE(SUBSTITUTE(TRIM($W78),".","-"),"/","-")),IF(--SUBSTITUTE(SUBSTITUTE(TRIM($W78),".","-"),"/","-")&gt;=10000000,IFERROR(DATE(--LEFT(TRIM($W78),4),--MID(TRIM($W78),5,2),--RIGHT(TRIM($W78),2)),""),--SUBSTITUTE(SUBSTITUTE(TRIM($W78),".","-"),"/","-")),IFERROR(--LEFT(SUBSTITUTE(SUBSTITUTE(TRIM($W78),".","-"),"/","-"),10),""))))</f>
        <v/>
      </c>
      <c r="Y78" s="29">
        <f>IF($X78="","",INT($X78))</f>
        <v/>
      </c>
      <c r="Z78" s="30">
        <f>IF(OR($Y78="",$D$6=""),"",IF(INDEX($A:$U,ROW(),$D$6)="",0,IF(ISNUMBER(INDEX($A:$U,ROW(),$D$6)),INDEX($A:$U,ROW(),$D$6),IFERROR(--SUBSTITUTE(SUBSTITUTE(TRIM(INDEX($A:$U,ROW(),$D$6)),",",""),"원",""),0))))</f>
        <v/>
      </c>
      <c r="AA78" s="30">
        <f>IF(OR($Y78="",$E$6=""),"",IF(INDEX($A:$U,ROW(),$E$6)="",0,IF(ISNUMBER(INDEX($A:$U,ROW(),$E$6)),INDEX($A:$U,ROW(),$E$6),IFERROR(--SUBSTITUTE(SUBSTITUTE(TRIM(INDEX($A:$U,ROW(),$E$6)),",",""),"원",""),0))))</f>
        <v/>
      </c>
      <c r="AB78" s="30">
        <f>IF(OR($Y78="",$F$6=""),"",IF(INDEX($A:$U,ROW(),$F$6)="","",IF(ISNUMBER(INDEX($A:$U,ROW(),$F$6)),INDEX($A:$U,ROW(),$F$6),IFERROR(--SUBSTITUTE(SUBSTITUTE(TRIM(INDEX($A:$U,ROW(),$F$6)),",",""),"원",""),""))))</f>
        <v/>
      </c>
      <c r="AC78" s="2">
        <f>IF(OR($Y78="",$G$6=""),"",INDEX($A:$U,ROW(),$G$6)&amp;"")</f>
        <v/>
      </c>
      <c r="AD78" s="2">
        <f>IF($Y78="","",IF(OR(AND(설정!$B$5&lt;&gt;"",ISNUMBER(SEARCH(설정!$B$5,$AC78))),AND(설정!$B$6&lt;&gt;"",ISNUMBER(SEARCH(설정!$B$6,$AC78))),AND(설정!$B$7&lt;&gt;"",ISNUMBER(SEARCH(설정!$B$7,$AC78)))),"제외","포함"))</f>
        <v/>
      </c>
    </row>
    <row r="79">
      <c r="W79" s="2">
        <f>IF(OR($B$5="",$C$6="",ROW()&lt;$B$5),"",IF(INDEX($A:$U,ROW(),$C$6)="","",INDEX($A:$U,ROW(),$C$6)))</f>
        <v/>
      </c>
      <c r="X79" s="28">
        <f>IF($W79="","",IF(ISNUMBER($W79),IF($W79&gt;=10000000,IFERROR(DATE(INT($W79/10000),MOD(INT($W79/100),100),MOD($W79,100)),""),$W79),IF(ISNUMBER(--SUBSTITUTE(SUBSTITUTE(TRIM($W79),".","-"),"/","-")),IF(--SUBSTITUTE(SUBSTITUTE(TRIM($W79),".","-"),"/","-")&gt;=10000000,IFERROR(DATE(--LEFT(TRIM($W79),4),--MID(TRIM($W79),5,2),--RIGHT(TRIM($W79),2)),""),--SUBSTITUTE(SUBSTITUTE(TRIM($W79),".","-"),"/","-")),IFERROR(--LEFT(SUBSTITUTE(SUBSTITUTE(TRIM($W79),".","-"),"/","-"),10),""))))</f>
        <v/>
      </c>
      <c r="Y79" s="29">
        <f>IF($X79="","",INT($X79))</f>
        <v/>
      </c>
      <c r="Z79" s="30">
        <f>IF(OR($Y79="",$D$6=""),"",IF(INDEX($A:$U,ROW(),$D$6)="",0,IF(ISNUMBER(INDEX($A:$U,ROW(),$D$6)),INDEX($A:$U,ROW(),$D$6),IFERROR(--SUBSTITUTE(SUBSTITUTE(TRIM(INDEX($A:$U,ROW(),$D$6)),",",""),"원",""),0))))</f>
        <v/>
      </c>
      <c r="AA79" s="30">
        <f>IF(OR($Y79="",$E$6=""),"",IF(INDEX($A:$U,ROW(),$E$6)="",0,IF(ISNUMBER(INDEX($A:$U,ROW(),$E$6)),INDEX($A:$U,ROW(),$E$6),IFERROR(--SUBSTITUTE(SUBSTITUTE(TRIM(INDEX($A:$U,ROW(),$E$6)),",",""),"원",""),0))))</f>
        <v/>
      </c>
      <c r="AB79" s="30">
        <f>IF(OR($Y79="",$F$6=""),"",IF(INDEX($A:$U,ROW(),$F$6)="","",IF(ISNUMBER(INDEX($A:$U,ROW(),$F$6)),INDEX($A:$U,ROW(),$F$6),IFERROR(--SUBSTITUTE(SUBSTITUTE(TRIM(INDEX($A:$U,ROW(),$F$6)),",",""),"원",""),""))))</f>
        <v/>
      </c>
      <c r="AC79" s="2">
        <f>IF(OR($Y79="",$G$6=""),"",INDEX($A:$U,ROW(),$G$6)&amp;"")</f>
        <v/>
      </c>
      <c r="AD79" s="2">
        <f>IF($Y79="","",IF(OR(AND(설정!$B$5&lt;&gt;"",ISNUMBER(SEARCH(설정!$B$5,$AC79))),AND(설정!$B$6&lt;&gt;"",ISNUMBER(SEARCH(설정!$B$6,$AC79))),AND(설정!$B$7&lt;&gt;"",ISNUMBER(SEARCH(설정!$B$7,$AC79)))),"제외","포함"))</f>
        <v/>
      </c>
    </row>
    <row r="80">
      <c r="W80" s="2">
        <f>IF(OR($B$5="",$C$6="",ROW()&lt;$B$5),"",IF(INDEX($A:$U,ROW(),$C$6)="","",INDEX($A:$U,ROW(),$C$6)))</f>
        <v/>
      </c>
      <c r="X80" s="28">
        <f>IF($W80="","",IF(ISNUMBER($W80),IF($W80&gt;=10000000,IFERROR(DATE(INT($W80/10000),MOD(INT($W80/100),100),MOD($W80,100)),""),$W80),IF(ISNUMBER(--SUBSTITUTE(SUBSTITUTE(TRIM($W80),".","-"),"/","-")),IF(--SUBSTITUTE(SUBSTITUTE(TRIM($W80),".","-"),"/","-")&gt;=10000000,IFERROR(DATE(--LEFT(TRIM($W80),4),--MID(TRIM($W80),5,2),--RIGHT(TRIM($W80),2)),""),--SUBSTITUTE(SUBSTITUTE(TRIM($W80),".","-"),"/","-")),IFERROR(--LEFT(SUBSTITUTE(SUBSTITUTE(TRIM($W80),".","-"),"/","-"),10),""))))</f>
        <v/>
      </c>
      <c r="Y80" s="29">
        <f>IF($X80="","",INT($X80))</f>
        <v/>
      </c>
      <c r="Z80" s="30">
        <f>IF(OR($Y80="",$D$6=""),"",IF(INDEX($A:$U,ROW(),$D$6)="",0,IF(ISNUMBER(INDEX($A:$U,ROW(),$D$6)),INDEX($A:$U,ROW(),$D$6),IFERROR(--SUBSTITUTE(SUBSTITUTE(TRIM(INDEX($A:$U,ROW(),$D$6)),",",""),"원",""),0))))</f>
        <v/>
      </c>
      <c r="AA80" s="30">
        <f>IF(OR($Y80="",$E$6=""),"",IF(INDEX($A:$U,ROW(),$E$6)="",0,IF(ISNUMBER(INDEX($A:$U,ROW(),$E$6)),INDEX($A:$U,ROW(),$E$6),IFERROR(--SUBSTITUTE(SUBSTITUTE(TRIM(INDEX($A:$U,ROW(),$E$6)),",",""),"원",""),0))))</f>
        <v/>
      </c>
      <c r="AB80" s="30">
        <f>IF(OR($Y80="",$F$6=""),"",IF(INDEX($A:$U,ROW(),$F$6)="","",IF(ISNUMBER(INDEX($A:$U,ROW(),$F$6)),INDEX($A:$U,ROW(),$F$6),IFERROR(--SUBSTITUTE(SUBSTITUTE(TRIM(INDEX($A:$U,ROW(),$F$6)),",",""),"원",""),""))))</f>
        <v/>
      </c>
      <c r="AC80" s="2">
        <f>IF(OR($Y80="",$G$6=""),"",INDEX($A:$U,ROW(),$G$6)&amp;"")</f>
        <v/>
      </c>
      <c r="AD80" s="2">
        <f>IF($Y80="","",IF(OR(AND(설정!$B$5&lt;&gt;"",ISNUMBER(SEARCH(설정!$B$5,$AC80))),AND(설정!$B$6&lt;&gt;"",ISNUMBER(SEARCH(설정!$B$6,$AC80))),AND(설정!$B$7&lt;&gt;"",ISNUMBER(SEARCH(설정!$B$7,$AC80)))),"제외","포함"))</f>
        <v/>
      </c>
    </row>
    <row r="81">
      <c r="W81" s="2">
        <f>IF(OR($B$5="",$C$6="",ROW()&lt;$B$5),"",IF(INDEX($A:$U,ROW(),$C$6)="","",INDEX($A:$U,ROW(),$C$6)))</f>
        <v/>
      </c>
      <c r="X81" s="28">
        <f>IF($W81="","",IF(ISNUMBER($W81),IF($W81&gt;=10000000,IFERROR(DATE(INT($W81/10000),MOD(INT($W81/100),100),MOD($W81,100)),""),$W81),IF(ISNUMBER(--SUBSTITUTE(SUBSTITUTE(TRIM($W81),".","-"),"/","-")),IF(--SUBSTITUTE(SUBSTITUTE(TRIM($W81),".","-"),"/","-")&gt;=10000000,IFERROR(DATE(--LEFT(TRIM($W81),4),--MID(TRIM($W81),5,2),--RIGHT(TRIM($W81),2)),""),--SUBSTITUTE(SUBSTITUTE(TRIM($W81),".","-"),"/","-")),IFERROR(--LEFT(SUBSTITUTE(SUBSTITUTE(TRIM($W81),".","-"),"/","-"),10),""))))</f>
        <v/>
      </c>
      <c r="Y81" s="29">
        <f>IF($X81="","",INT($X81))</f>
        <v/>
      </c>
      <c r="Z81" s="30">
        <f>IF(OR($Y81="",$D$6=""),"",IF(INDEX($A:$U,ROW(),$D$6)="",0,IF(ISNUMBER(INDEX($A:$U,ROW(),$D$6)),INDEX($A:$U,ROW(),$D$6),IFERROR(--SUBSTITUTE(SUBSTITUTE(TRIM(INDEX($A:$U,ROW(),$D$6)),",",""),"원",""),0))))</f>
        <v/>
      </c>
      <c r="AA81" s="30">
        <f>IF(OR($Y81="",$E$6=""),"",IF(INDEX($A:$U,ROW(),$E$6)="",0,IF(ISNUMBER(INDEX($A:$U,ROW(),$E$6)),INDEX($A:$U,ROW(),$E$6),IFERROR(--SUBSTITUTE(SUBSTITUTE(TRIM(INDEX($A:$U,ROW(),$E$6)),",",""),"원",""),0))))</f>
        <v/>
      </c>
      <c r="AB81" s="30">
        <f>IF(OR($Y81="",$F$6=""),"",IF(INDEX($A:$U,ROW(),$F$6)="","",IF(ISNUMBER(INDEX($A:$U,ROW(),$F$6)),INDEX($A:$U,ROW(),$F$6),IFERROR(--SUBSTITUTE(SUBSTITUTE(TRIM(INDEX($A:$U,ROW(),$F$6)),",",""),"원",""),""))))</f>
        <v/>
      </c>
      <c r="AC81" s="2">
        <f>IF(OR($Y81="",$G$6=""),"",INDEX($A:$U,ROW(),$G$6)&amp;"")</f>
        <v/>
      </c>
      <c r="AD81" s="2">
        <f>IF($Y81="","",IF(OR(AND(설정!$B$5&lt;&gt;"",ISNUMBER(SEARCH(설정!$B$5,$AC81))),AND(설정!$B$6&lt;&gt;"",ISNUMBER(SEARCH(설정!$B$6,$AC81))),AND(설정!$B$7&lt;&gt;"",ISNUMBER(SEARCH(설정!$B$7,$AC81)))),"제외","포함"))</f>
        <v/>
      </c>
    </row>
    <row r="82">
      <c r="W82" s="2">
        <f>IF(OR($B$5="",$C$6="",ROW()&lt;$B$5),"",IF(INDEX($A:$U,ROW(),$C$6)="","",INDEX($A:$U,ROW(),$C$6)))</f>
        <v/>
      </c>
      <c r="X82" s="28">
        <f>IF($W82="","",IF(ISNUMBER($W82),IF($W82&gt;=10000000,IFERROR(DATE(INT($W82/10000),MOD(INT($W82/100),100),MOD($W82,100)),""),$W82),IF(ISNUMBER(--SUBSTITUTE(SUBSTITUTE(TRIM($W82),".","-"),"/","-")),IF(--SUBSTITUTE(SUBSTITUTE(TRIM($W82),".","-"),"/","-")&gt;=10000000,IFERROR(DATE(--LEFT(TRIM($W82),4),--MID(TRIM($W82),5,2),--RIGHT(TRIM($W82),2)),""),--SUBSTITUTE(SUBSTITUTE(TRIM($W82),".","-"),"/","-")),IFERROR(--LEFT(SUBSTITUTE(SUBSTITUTE(TRIM($W82),".","-"),"/","-"),10),""))))</f>
        <v/>
      </c>
      <c r="Y82" s="29">
        <f>IF($X82="","",INT($X82))</f>
        <v/>
      </c>
      <c r="Z82" s="30">
        <f>IF(OR($Y82="",$D$6=""),"",IF(INDEX($A:$U,ROW(),$D$6)="",0,IF(ISNUMBER(INDEX($A:$U,ROW(),$D$6)),INDEX($A:$U,ROW(),$D$6),IFERROR(--SUBSTITUTE(SUBSTITUTE(TRIM(INDEX($A:$U,ROW(),$D$6)),",",""),"원",""),0))))</f>
        <v/>
      </c>
      <c r="AA82" s="30">
        <f>IF(OR($Y82="",$E$6=""),"",IF(INDEX($A:$U,ROW(),$E$6)="",0,IF(ISNUMBER(INDEX($A:$U,ROW(),$E$6)),INDEX($A:$U,ROW(),$E$6),IFERROR(--SUBSTITUTE(SUBSTITUTE(TRIM(INDEX($A:$U,ROW(),$E$6)),",",""),"원",""),0))))</f>
        <v/>
      </c>
      <c r="AB82" s="30">
        <f>IF(OR($Y82="",$F$6=""),"",IF(INDEX($A:$U,ROW(),$F$6)="","",IF(ISNUMBER(INDEX($A:$U,ROW(),$F$6)),INDEX($A:$U,ROW(),$F$6),IFERROR(--SUBSTITUTE(SUBSTITUTE(TRIM(INDEX($A:$U,ROW(),$F$6)),",",""),"원",""),""))))</f>
        <v/>
      </c>
      <c r="AC82" s="2">
        <f>IF(OR($Y82="",$G$6=""),"",INDEX($A:$U,ROW(),$G$6)&amp;"")</f>
        <v/>
      </c>
      <c r="AD82" s="2">
        <f>IF($Y82="","",IF(OR(AND(설정!$B$5&lt;&gt;"",ISNUMBER(SEARCH(설정!$B$5,$AC82))),AND(설정!$B$6&lt;&gt;"",ISNUMBER(SEARCH(설정!$B$6,$AC82))),AND(설정!$B$7&lt;&gt;"",ISNUMBER(SEARCH(설정!$B$7,$AC82)))),"제외","포함"))</f>
        <v/>
      </c>
    </row>
    <row r="83">
      <c r="W83" s="2">
        <f>IF(OR($B$5="",$C$6="",ROW()&lt;$B$5),"",IF(INDEX($A:$U,ROW(),$C$6)="","",INDEX($A:$U,ROW(),$C$6)))</f>
        <v/>
      </c>
      <c r="X83" s="28">
        <f>IF($W83="","",IF(ISNUMBER($W83),IF($W83&gt;=10000000,IFERROR(DATE(INT($W83/10000),MOD(INT($W83/100),100),MOD($W83,100)),""),$W83),IF(ISNUMBER(--SUBSTITUTE(SUBSTITUTE(TRIM($W83),".","-"),"/","-")),IF(--SUBSTITUTE(SUBSTITUTE(TRIM($W83),".","-"),"/","-")&gt;=10000000,IFERROR(DATE(--LEFT(TRIM($W83),4),--MID(TRIM($W83),5,2),--RIGHT(TRIM($W83),2)),""),--SUBSTITUTE(SUBSTITUTE(TRIM($W83),".","-"),"/","-")),IFERROR(--LEFT(SUBSTITUTE(SUBSTITUTE(TRIM($W83),".","-"),"/","-"),10),""))))</f>
        <v/>
      </c>
      <c r="Y83" s="29">
        <f>IF($X83="","",INT($X83))</f>
        <v/>
      </c>
      <c r="Z83" s="30">
        <f>IF(OR($Y83="",$D$6=""),"",IF(INDEX($A:$U,ROW(),$D$6)="",0,IF(ISNUMBER(INDEX($A:$U,ROW(),$D$6)),INDEX($A:$U,ROW(),$D$6),IFERROR(--SUBSTITUTE(SUBSTITUTE(TRIM(INDEX($A:$U,ROW(),$D$6)),",",""),"원",""),0))))</f>
        <v/>
      </c>
      <c r="AA83" s="30">
        <f>IF(OR($Y83="",$E$6=""),"",IF(INDEX($A:$U,ROW(),$E$6)="",0,IF(ISNUMBER(INDEX($A:$U,ROW(),$E$6)),INDEX($A:$U,ROW(),$E$6),IFERROR(--SUBSTITUTE(SUBSTITUTE(TRIM(INDEX($A:$U,ROW(),$E$6)),",",""),"원",""),0))))</f>
        <v/>
      </c>
      <c r="AB83" s="30">
        <f>IF(OR($Y83="",$F$6=""),"",IF(INDEX($A:$U,ROW(),$F$6)="","",IF(ISNUMBER(INDEX($A:$U,ROW(),$F$6)),INDEX($A:$U,ROW(),$F$6),IFERROR(--SUBSTITUTE(SUBSTITUTE(TRIM(INDEX($A:$U,ROW(),$F$6)),",",""),"원",""),""))))</f>
        <v/>
      </c>
      <c r="AC83" s="2">
        <f>IF(OR($Y83="",$G$6=""),"",INDEX($A:$U,ROW(),$G$6)&amp;"")</f>
        <v/>
      </c>
      <c r="AD83" s="2">
        <f>IF($Y83="","",IF(OR(AND(설정!$B$5&lt;&gt;"",ISNUMBER(SEARCH(설정!$B$5,$AC83))),AND(설정!$B$6&lt;&gt;"",ISNUMBER(SEARCH(설정!$B$6,$AC83))),AND(설정!$B$7&lt;&gt;"",ISNUMBER(SEARCH(설정!$B$7,$AC83)))),"제외","포함"))</f>
        <v/>
      </c>
    </row>
    <row r="84">
      <c r="W84" s="2">
        <f>IF(OR($B$5="",$C$6="",ROW()&lt;$B$5),"",IF(INDEX($A:$U,ROW(),$C$6)="","",INDEX($A:$U,ROW(),$C$6)))</f>
        <v/>
      </c>
      <c r="X84" s="28">
        <f>IF($W84="","",IF(ISNUMBER($W84),IF($W84&gt;=10000000,IFERROR(DATE(INT($W84/10000),MOD(INT($W84/100),100),MOD($W84,100)),""),$W84),IF(ISNUMBER(--SUBSTITUTE(SUBSTITUTE(TRIM($W84),".","-"),"/","-")),IF(--SUBSTITUTE(SUBSTITUTE(TRIM($W84),".","-"),"/","-")&gt;=10000000,IFERROR(DATE(--LEFT(TRIM($W84),4),--MID(TRIM($W84),5,2),--RIGHT(TRIM($W84),2)),""),--SUBSTITUTE(SUBSTITUTE(TRIM($W84),".","-"),"/","-")),IFERROR(--LEFT(SUBSTITUTE(SUBSTITUTE(TRIM($W84),".","-"),"/","-"),10),""))))</f>
        <v/>
      </c>
      <c r="Y84" s="29">
        <f>IF($X84="","",INT($X84))</f>
        <v/>
      </c>
      <c r="Z84" s="30">
        <f>IF(OR($Y84="",$D$6=""),"",IF(INDEX($A:$U,ROW(),$D$6)="",0,IF(ISNUMBER(INDEX($A:$U,ROW(),$D$6)),INDEX($A:$U,ROW(),$D$6),IFERROR(--SUBSTITUTE(SUBSTITUTE(TRIM(INDEX($A:$U,ROW(),$D$6)),",",""),"원",""),0))))</f>
        <v/>
      </c>
      <c r="AA84" s="30">
        <f>IF(OR($Y84="",$E$6=""),"",IF(INDEX($A:$U,ROW(),$E$6)="",0,IF(ISNUMBER(INDEX($A:$U,ROW(),$E$6)),INDEX($A:$U,ROW(),$E$6),IFERROR(--SUBSTITUTE(SUBSTITUTE(TRIM(INDEX($A:$U,ROW(),$E$6)),",",""),"원",""),0))))</f>
        <v/>
      </c>
      <c r="AB84" s="30">
        <f>IF(OR($Y84="",$F$6=""),"",IF(INDEX($A:$U,ROW(),$F$6)="","",IF(ISNUMBER(INDEX($A:$U,ROW(),$F$6)),INDEX($A:$U,ROW(),$F$6),IFERROR(--SUBSTITUTE(SUBSTITUTE(TRIM(INDEX($A:$U,ROW(),$F$6)),",",""),"원",""),""))))</f>
        <v/>
      </c>
      <c r="AC84" s="2">
        <f>IF(OR($Y84="",$G$6=""),"",INDEX($A:$U,ROW(),$G$6)&amp;"")</f>
        <v/>
      </c>
      <c r="AD84" s="2">
        <f>IF($Y84="","",IF(OR(AND(설정!$B$5&lt;&gt;"",ISNUMBER(SEARCH(설정!$B$5,$AC84))),AND(설정!$B$6&lt;&gt;"",ISNUMBER(SEARCH(설정!$B$6,$AC84))),AND(설정!$B$7&lt;&gt;"",ISNUMBER(SEARCH(설정!$B$7,$AC84)))),"제외","포함"))</f>
        <v/>
      </c>
    </row>
    <row r="85">
      <c r="W85" s="2">
        <f>IF(OR($B$5="",$C$6="",ROW()&lt;$B$5),"",IF(INDEX($A:$U,ROW(),$C$6)="","",INDEX($A:$U,ROW(),$C$6)))</f>
        <v/>
      </c>
      <c r="X85" s="28">
        <f>IF($W85="","",IF(ISNUMBER($W85),IF($W85&gt;=10000000,IFERROR(DATE(INT($W85/10000),MOD(INT($W85/100),100),MOD($W85,100)),""),$W85),IF(ISNUMBER(--SUBSTITUTE(SUBSTITUTE(TRIM($W85),".","-"),"/","-")),IF(--SUBSTITUTE(SUBSTITUTE(TRIM($W85),".","-"),"/","-")&gt;=10000000,IFERROR(DATE(--LEFT(TRIM($W85),4),--MID(TRIM($W85),5,2),--RIGHT(TRIM($W85),2)),""),--SUBSTITUTE(SUBSTITUTE(TRIM($W85),".","-"),"/","-")),IFERROR(--LEFT(SUBSTITUTE(SUBSTITUTE(TRIM($W85),".","-"),"/","-"),10),""))))</f>
        <v/>
      </c>
      <c r="Y85" s="29">
        <f>IF($X85="","",INT($X85))</f>
        <v/>
      </c>
      <c r="Z85" s="30">
        <f>IF(OR($Y85="",$D$6=""),"",IF(INDEX($A:$U,ROW(),$D$6)="",0,IF(ISNUMBER(INDEX($A:$U,ROW(),$D$6)),INDEX($A:$U,ROW(),$D$6),IFERROR(--SUBSTITUTE(SUBSTITUTE(TRIM(INDEX($A:$U,ROW(),$D$6)),",",""),"원",""),0))))</f>
        <v/>
      </c>
      <c r="AA85" s="30">
        <f>IF(OR($Y85="",$E$6=""),"",IF(INDEX($A:$U,ROW(),$E$6)="",0,IF(ISNUMBER(INDEX($A:$U,ROW(),$E$6)),INDEX($A:$U,ROW(),$E$6),IFERROR(--SUBSTITUTE(SUBSTITUTE(TRIM(INDEX($A:$U,ROW(),$E$6)),",",""),"원",""),0))))</f>
        <v/>
      </c>
      <c r="AB85" s="30">
        <f>IF(OR($Y85="",$F$6=""),"",IF(INDEX($A:$U,ROW(),$F$6)="","",IF(ISNUMBER(INDEX($A:$U,ROW(),$F$6)),INDEX($A:$U,ROW(),$F$6),IFERROR(--SUBSTITUTE(SUBSTITUTE(TRIM(INDEX($A:$U,ROW(),$F$6)),",",""),"원",""),""))))</f>
        <v/>
      </c>
      <c r="AC85" s="2">
        <f>IF(OR($Y85="",$G$6=""),"",INDEX($A:$U,ROW(),$G$6)&amp;"")</f>
        <v/>
      </c>
      <c r="AD85" s="2">
        <f>IF($Y85="","",IF(OR(AND(설정!$B$5&lt;&gt;"",ISNUMBER(SEARCH(설정!$B$5,$AC85))),AND(설정!$B$6&lt;&gt;"",ISNUMBER(SEARCH(설정!$B$6,$AC85))),AND(설정!$B$7&lt;&gt;"",ISNUMBER(SEARCH(설정!$B$7,$AC85)))),"제외","포함"))</f>
        <v/>
      </c>
    </row>
    <row r="86">
      <c r="W86" s="2">
        <f>IF(OR($B$5="",$C$6="",ROW()&lt;$B$5),"",IF(INDEX($A:$U,ROW(),$C$6)="","",INDEX($A:$U,ROW(),$C$6)))</f>
        <v/>
      </c>
      <c r="X86" s="28">
        <f>IF($W86="","",IF(ISNUMBER($W86),IF($W86&gt;=10000000,IFERROR(DATE(INT($W86/10000),MOD(INT($W86/100),100),MOD($W86,100)),""),$W86),IF(ISNUMBER(--SUBSTITUTE(SUBSTITUTE(TRIM($W86),".","-"),"/","-")),IF(--SUBSTITUTE(SUBSTITUTE(TRIM($W86),".","-"),"/","-")&gt;=10000000,IFERROR(DATE(--LEFT(TRIM($W86),4),--MID(TRIM($W86),5,2),--RIGHT(TRIM($W86),2)),""),--SUBSTITUTE(SUBSTITUTE(TRIM($W86),".","-"),"/","-")),IFERROR(--LEFT(SUBSTITUTE(SUBSTITUTE(TRIM($W86),".","-"),"/","-"),10),""))))</f>
        <v/>
      </c>
      <c r="Y86" s="29">
        <f>IF($X86="","",INT($X86))</f>
        <v/>
      </c>
      <c r="Z86" s="30">
        <f>IF(OR($Y86="",$D$6=""),"",IF(INDEX($A:$U,ROW(),$D$6)="",0,IF(ISNUMBER(INDEX($A:$U,ROW(),$D$6)),INDEX($A:$U,ROW(),$D$6),IFERROR(--SUBSTITUTE(SUBSTITUTE(TRIM(INDEX($A:$U,ROW(),$D$6)),",",""),"원",""),0))))</f>
        <v/>
      </c>
      <c r="AA86" s="30">
        <f>IF(OR($Y86="",$E$6=""),"",IF(INDEX($A:$U,ROW(),$E$6)="",0,IF(ISNUMBER(INDEX($A:$U,ROW(),$E$6)),INDEX($A:$U,ROW(),$E$6),IFERROR(--SUBSTITUTE(SUBSTITUTE(TRIM(INDEX($A:$U,ROW(),$E$6)),",",""),"원",""),0))))</f>
        <v/>
      </c>
      <c r="AB86" s="30">
        <f>IF(OR($Y86="",$F$6=""),"",IF(INDEX($A:$U,ROW(),$F$6)="","",IF(ISNUMBER(INDEX($A:$U,ROW(),$F$6)),INDEX($A:$U,ROW(),$F$6),IFERROR(--SUBSTITUTE(SUBSTITUTE(TRIM(INDEX($A:$U,ROW(),$F$6)),",",""),"원",""),""))))</f>
        <v/>
      </c>
      <c r="AC86" s="2">
        <f>IF(OR($Y86="",$G$6=""),"",INDEX($A:$U,ROW(),$G$6)&amp;"")</f>
        <v/>
      </c>
      <c r="AD86" s="2">
        <f>IF($Y86="","",IF(OR(AND(설정!$B$5&lt;&gt;"",ISNUMBER(SEARCH(설정!$B$5,$AC86))),AND(설정!$B$6&lt;&gt;"",ISNUMBER(SEARCH(설정!$B$6,$AC86))),AND(설정!$B$7&lt;&gt;"",ISNUMBER(SEARCH(설정!$B$7,$AC86)))),"제외","포함"))</f>
        <v/>
      </c>
    </row>
    <row r="87">
      <c r="W87" s="2">
        <f>IF(OR($B$5="",$C$6="",ROW()&lt;$B$5),"",IF(INDEX($A:$U,ROW(),$C$6)="","",INDEX($A:$U,ROW(),$C$6)))</f>
        <v/>
      </c>
      <c r="X87" s="28">
        <f>IF($W87="","",IF(ISNUMBER($W87),IF($W87&gt;=10000000,IFERROR(DATE(INT($W87/10000),MOD(INT($W87/100),100),MOD($W87,100)),""),$W87),IF(ISNUMBER(--SUBSTITUTE(SUBSTITUTE(TRIM($W87),".","-"),"/","-")),IF(--SUBSTITUTE(SUBSTITUTE(TRIM($W87),".","-"),"/","-")&gt;=10000000,IFERROR(DATE(--LEFT(TRIM($W87),4),--MID(TRIM($W87),5,2),--RIGHT(TRIM($W87),2)),""),--SUBSTITUTE(SUBSTITUTE(TRIM($W87),".","-"),"/","-")),IFERROR(--LEFT(SUBSTITUTE(SUBSTITUTE(TRIM($W87),".","-"),"/","-"),10),""))))</f>
        <v/>
      </c>
      <c r="Y87" s="29">
        <f>IF($X87="","",INT($X87))</f>
        <v/>
      </c>
      <c r="Z87" s="30">
        <f>IF(OR($Y87="",$D$6=""),"",IF(INDEX($A:$U,ROW(),$D$6)="",0,IF(ISNUMBER(INDEX($A:$U,ROW(),$D$6)),INDEX($A:$U,ROW(),$D$6),IFERROR(--SUBSTITUTE(SUBSTITUTE(TRIM(INDEX($A:$U,ROW(),$D$6)),",",""),"원",""),0))))</f>
        <v/>
      </c>
      <c r="AA87" s="30">
        <f>IF(OR($Y87="",$E$6=""),"",IF(INDEX($A:$U,ROW(),$E$6)="",0,IF(ISNUMBER(INDEX($A:$U,ROW(),$E$6)),INDEX($A:$U,ROW(),$E$6),IFERROR(--SUBSTITUTE(SUBSTITUTE(TRIM(INDEX($A:$U,ROW(),$E$6)),",",""),"원",""),0))))</f>
        <v/>
      </c>
      <c r="AB87" s="30">
        <f>IF(OR($Y87="",$F$6=""),"",IF(INDEX($A:$U,ROW(),$F$6)="","",IF(ISNUMBER(INDEX($A:$U,ROW(),$F$6)),INDEX($A:$U,ROW(),$F$6),IFERROR(--SUBSTITUTE(SUBSTITUTE(TRIM(INDEX($A:$U,ROW(),$F$6)),",",""),"원",""),""))))</f>
        <v/>
      </c>
      <c r="AC87" s="2">
        <f>IF(OR($Y87="",$G$6=""),"",INDEX($A:$U,ROW(),$G$6)&amp;"")</f>
        <v/>
      </c>
      <c r="AD87" s="2">
        <f>IF($Y87="","",IF(OR(AND(설정!$B$5&lt;&gt;"",ISNUMBER(SEARCH(설정!$B$5,$AC87))),AND(설정!$B$6&lt;&gt;"",ISNUMBER(SEARCH(설정!$B$6,$AC87))),AND(설정!$B$7&lt;&gt;"",ISNUMBER(SEARCH(설정!$B$7,$AC87)))),"제외","포함"))</f>
        <v/>
      </c>
    </row>
    <row r="88">
      <c r="W88" s="2">
        <f>IF(OR($B$5="",$C$6="",ROW()&lt;$B$5),"",IF(INDEX($A:$U,ROW(),$C$6)="","",INDEX($A:$U,ROW(),$C$6)))</f>
        <v/>
      </c>
      <c r="X88" s="28">
        <f>IF($W88="","",IF(ISNUMBER($W88),IF($W88&gt;=10000000,IFERROR(DATE(INT($W88/10000),MOD(INT($W88/100),100),MOD($W88,100)),""),$W88),IF(ISNUMBER(--SUBSTITUTE(SUBSTITUTE(TRIM($W88),".","-"),"/","-")),IF(--SUBSTITUTE(SUBSTITUTE(TRIM($W88),".","-"),"/","-")&gt;=10000000,IFERROR(DATE(--LEFT(TRIM($W88),4),--MID(TRIM($W88),5,2),--RIGHT(TRIM($W88),2)),""),--SUBSTITUTE(SUBSTITUTE(TRIM($W88),".","-"),"/","-")),IFERROR(--LEFT(SUBSTITUTE(SUBSTITUTE(TRIM($W88),".","-"),"/","-"),10),""))))</f>
        <v/>
      </c>
      <c r="Y88" s="29">
        <f>IF($X88="","",INT($X88))</f>
        <v/>
      </c>
      <c r="Z88" s="30">
        <f>IF(OR($Y88="",$D$6=""),"",IF(INDEX($A:$U,ROW(),$D$6)="",0,IF(ISNUMBER(INDEX($A:$U,ROW(),$D$6)),INDEX($A:$U,ROW(),$D$6),IFERROR(--SUBSTITUTE(SUBSTITUTE(TRIM(INDEX($A:$U,ROW(),$D$6)),",",""),"원",""),0))))</f>
        <v/>
      </c>
      <c r="AA88" s="30">
        <f>IF(OR($Y88="",$E$6=""),"",IF(INDEX($A:$U,ROW(),$E$6)="",0,IF(ISNUMBER(INDEX($A:$U,ROW(),$E$6)),INDEX($A:$U,ROW(),$E$6),IFERROR(--SUBSTITUTE(SUBSTITUTE(TRIM(INDEX($A:$U,ROW(),$E$6)),",",""),"원",""),0))))</f>
        <v/>
      </c>
      <c r="AB88" s="30">
        <f>IF(OR($Y88="",$F$6=""),"",IF(INDEX($A:$U,ROW(),$F$6)="","",IF(ISNUMBER(INDEX($A:$U,ROW(),$F$6)),INDEX($A:$U,ROW(),$F$6),IFERROR(--SUBSTITUTE(SUBSTITUTE(TRIM(INDEX($A:$U,ROW(),$F$6)),",",""),"원",""),""))))</f>
        <v/>
      </c>
      <c r="AC88" s="2">
        <f>IF(OR($Y88="",$G$6=""),"",INDEX($A:$U,ROW(),$G$6)&amp;"")</f>
        <v/>
      </c>
      <c r="AD88" s="2">
        <f>IF($Y88="","",IF(OR(AND(설정!$B$5&lt;&gt;"",ISNUMBER(SEARCH(설정!$B$5,$AC88))),AND(설정!$B$6&lt;&gt;"",ISNUMBER(SEARCH(설정!$B$6,$AC88))),AND(설정!$B$7&lt;&gt;"",ISNUMBER(SEARCH(설정!$B$7,$AC88)))),"제외","포함"))</f>
        <v/>
      </c>
    </row>
    <row r="89">
      <c r="W89" s="2">
        <f>IF(OR($B$5="",$C$6="",ROW()&lt;$B$5),"",IF(INDEX($A:$U,ROW(),$C$6)="","",INDEX($A:$U,ROW(),$C$6)))</f>
        <v/>
      </c>
      <c r="X89" s="28">
        <f>IF($W89="","",IF(ISNUMBER($W89),IF($W89&gt;=10000000,IFERROR(DATE(INT($W89/10000),MOD(INT($W89/100),100),MOD($W89,100)),""),$W89),IF(ISNUMBER(--SUBSTITUTE(SUBSTITUTE(TRIM($W89),".","-"),"/","-")),IF(--SUBSTITUTE(SUBSTITUTE(TRIM($W89),".","-"),"/","-")&gt;=10000000,IFERROR(DATE(--LEFT(TRIM($W89),4),--MID(TRIM($W89),5,2),--RIGHT(TRIM($W89),2)),""),--SUBSTITUTE(SUBSTITUTE(TRIM($W89),".","-"),"/","-")),IFERROR(--LEFT(SUBSTITUTE(SUBSTITUTE(TRIM($W89),".","-"),"/","-"),10),""))))</f>
        <v/>
      </c>
      <c r="Y89" s="29">
        <f>IF($X89="","",INT($X89))</f>
        <v/>
      </c>
      <c r="Z89" s="30">
        <f>IF(OR($Y89="",$D$6=""),"",IF(INDEX($A:$U,ROW(),$D$6)="",0,IF(ISNUMBER(INDEX($A:$U,ROW(),$D$6)),INDEX($A:$U,ROW(),$D$6),IFERROR(--SUBSTITUTE(SUBSTITUTE(TRIM(INDEX($A:$U,ROW(),$D$6)),",",""),"원",""),0))))</f>
        <v/>
      </c>
      <c r="AA89" s="30">
        <f>IF(OR($Y89="",$E$6=""),"",IF(INDEX($A:$U,ROW(),$E$6)="",0,IF(ISNUMBER(INDEX($A:$U,ROW(),$E$6)),INDEX($A:$U,ROW(),$E$6),IFERROR(--SUBSTITUTE(SUBSTITUTE(TRIM(INDEX($A:$U,ROW(),$E$6)),",",""),"원",""),0))))</f>
        <v/>
      </c>
      <c r="AB89" s="30">
        <f>IF(OR($Y89="",$F$6=""),"",IF(INDEX($A:$U,ROW(),$F$6)="","",IF(ISNUMBER(INDEX($A:$U,ROW(),$F$6)),INDEX($A:$U,ROW(),$F$6),IFERROR(--SUBSTITUTE(SUBSTITUTE(TRIM(INDEX($A:$U,ROW(),$F$6)),",",""),"원",""),""))))</f>
        <v/>
      </c>
      <c r="AC89" s="2">
        <f>IF(OR($Y89="",$G$6=""),"",INDEX($A:$U,ROW(),$G$6)&amp;"")</f>
        <v/>
      </c>
      <c r="AD89" s="2">
        <f>IF($Y89="","",IF(OR(AND(설정!$B$5&lt;&gt;"",ISNUMBER(SEARCH(설정!$B$5,$AC89))),AND(설정!$B$6&lt;&gt;"",ISNUMBER(SEARCH(설정!$B$6,$AC89))),AND(설정!$B$7&lt;&gt;"",ISNUMBER(SEARCH(설정!$B$7,$AC89)))),"제외","포함"))</f>
        <v/>
      </c>
    </row>
    <row r="90">
      <c r="W90" s="2">
        <f>IF(OR($B$5="",$C$6="",ROW()&lt;$B$5),"",IF(INDEX($A:$U,ROW(),$C$6)="","",INDEX($A:$U,ROW(),$C$6)))</f>
        <v/>
      </c>
      <c r="X90" s="28">
        <f>IF($W90="","",IF(ISNUMBER($W90),IF($W90&gt;=10000000,IFERROR(DATE(INT($W90/10000),MOD(INT($W90/100),100),MOD($W90,100)),""),$W90),IF(ISNUMBER(--SUBSTITUTE(SUBSTITUTE(TRIM($W90),".","-"),"/","-")),IF(--SUBSTITUTE(SUBSTITUTE(TRIM($W90),".","-"),"/","-")&gt;=10000000,IFERROR(DATE(--LEFT(TRIM($W90),4),--MID(TRIM($W90),5,2),--RIGHT(TRIM($W90),2)),""),--SUBSTITUTE(SUBSTITUTE(TRIM($W90),".","-"),"/","-")),IFERROR(--LEFT(SUBSTITUTE(SUBSTITUTE(TRIM($W90),".","-"),"/","-"),10),""))))</f>
        <v/>
      </c>
      <c r="Y90" s="29">
        <f>IF($X90="","",INT($X90))</f>
        <v/>
      </c>
      <c r="Z90" s="30">
        <f>IF(OR($Y90="",$D$6=""),"",IF(INDEX($A:$U,ROW(),$D$6)="",0,IF(ISNUMBER(INDEX($A:$U,ROW(),$D$6)),INDEX($A:$U,ROW(),$D$6),IFERROR(--SUBSTITUTE(SUBSTITUTE(TRIM(INDEX($A:$U,ROW(),$D$6)),",",""),"원",""),0))))</f>
        <v/>
      </c>
      <c r="AA90" s="30">
        <f>IF(OR($Y90="",$E$6=""),"",IF(INDEX($A:$U,ROW(),$E$6)="",0,IF(ISNUMBER(INDEX($A:$U,ROW(),$E$6)),INDEX($A:$U,ROW(),$E$6),IFERROR(--SUBSTITUTE(SUBSTITUTE(TRIM(INDEX($A:$U,ROW(),$E$6)),",",""),"원",""),0))))</f>
        <v/>
      </c>
      <c r="AB90" s="30">
        <f>IF(OR($Y90="",$F$6=""),"",IF(INDEX($A:$U,ROW(),$F$6)="","",IF(ISNUMBER(INDEX($A:$U,ROW(),$F$6)),INDEX($A:$U,ROW(),$F$6),IFERROR(--SUBSTITUTE(SUBSTITUTE(TRIM(INDEX($A:$U,ROW(),$F$6)),",",""),"원",""),""))))</f>
        <v/>
      </c>
      <c r="AC90" s="2">
        <f>IF(OR($Y90="",$G$6=""),"",INDEX($A:$U,ROW(),$G$6)&amp;"")</f>
        <v/>
      </c>
      <c r="AD90" s="2">
        <f>IF($Y90="","",IF(OR(AND(설정!$B$5&lt;&gt;"",ISNUMBER(SEARCH(설정!$B$5,$AC90))),AND(설정!$B$6&lt;&gt;"",ISNUMBER(SEARCH(설정!$B$6,$AC90))),AND(설정!$B$7&lt;&gt;"",ISNUMBER(SEARCH(설정!$B$7,$AC90)))),"제외","포함"))</f>
        <v/>
      </c>
    </row>
    <row r="91">
      <c r="W91" s="2">
        <f>IF(OR($B$5="",$C$6="",ROW()&lt;$B$5),"",IF(INDEX($A:$U,ROW(),$C$6)="","",INDEX($A:$U,ROW(),$C$6)))</f>
        <v/>
      </c>
      <c r="X91" s="28">
        <f>IF($W91="","",IF(ISNUMBER($W91),IF($W91&gt;=10000000,IFERROR(DATE(INT($W91/10000),MOD(INT($W91/100),100),MOD($W91,100)),""),$W91),IF(ISNUMBER(--SUBSTITUTE(SUBSTITUTE(TRIM($W91),".","-"),"/","-")),IF(--SUBSTITUTE(SUBSTITUTE(TRIM($W91),".","-"),"/","-")&gt;=10000000,IFERROR(DATE(--LEFT(TRIM($W91),4),--MID(TRIM($W91),5,2),--RIGHT(TRIM($W91),2)),""),--SUBSTITUTE(SUBSTITUTE(TRIM($W91),".","-"),"/","-")),IFERROR(--LEFT(SUBSTITUTE(SUBSTITUTE(TRIM($W91),".","-"),"/","-"),10),""))))</f>
        <v/>
      </c>
      <c r="Y91" s="29">
        <f>IF($X91="","",INT($X91))</f>
        <v/>
      </c>
      <c r="Z91" s="30">
        <f>IF(OR($Y91="",$D$6=""),"",IF(INDEX($A:$U,ROW(),$D$6)="",0,IF(ISNUMBER(INDEX($A:$U,ROW(),$D$6)),INDEX($A:$U,ROW(),$D$6),IFERROR(--SUBSTITUTE(SUBSTITUTE(TRIM(INDEX($A:$U,ROW(),$D$6)),",",""),"원",""),0))))</f>
        <v/>
      </c>
      <c r="AA91" s="30">
        <f>IF(OR($Y91="",$E$6=""),"",IF(INDEX($A:$U,ROW(),$E$6)="",0,IF(ISNUMBER(INDEX($A:$U,ROW(),$E$6)),INDEX($A:$U,ROW(),$E$6),IFERROR(--SUBSTITUTE(SUBSTITUTE(TRIM(INDEX($A:$U,ROW(),$E$6)),",",""),"원",""),0))))</f>
        <v/>
      </c>
      <c r="AB91" s="30">
        <f>IF(OR($Y91="",$F$6=""),"",IF(INDEX($A:$U,ROW(),$F$6)="","",IF(ISNUMBER(INDEX($A:$U,ROW(),$F$6)),INDEX($A:$U,ROW(),$F$6),IFERROR(--SUBSTITUTE(SUBSTITUTE(TRIM(INDEX($A:$U,ROW(),$F$6)),",",""),"원",""),""))))</f>
        <v/>
      </c>
      <c r="AC91" s="2">
        <f>IF(OR($Y91="",$G$6=""),"",INDEX($A:$U,ROW(),$G$6)&amp;"")</f>
        <v/>
      </c>
      <c r="AD91" s="2">
        <f>IF($Y91="","",IF(OR(AND(설정!$B$5&lt;&gt;"",ISNUMBER(SEARCH(설정!$B$5,$AC91))),AND(설정!$B$6&lt;&gt;"",ISNUMBER(SEARCH(설정!$B$6,$AC91))),AND(설정!$B$7&lt;&gt;"",ISNUMBER(SEARCH(설정!$B$7,$AC91)))),"제외","포함"))</f>
        <v/>
      </c>
    </row>
    <row r="92">
      <c r="W92" s="2">
        <f>IF(OR($B$5="",$C$6="",ROW()&lt;$B$5),"",IF(INDEX($A:$U,ROW(),$C$6)="","",INDEX($A:$U,ROW(),$C$6)))</f>
        <v/>
      </c>
      <c r="X92" s="28">
        <f>IF($W92="","",IF(ISNUMBER($W92),IF($W92&gt;=10000000,IFERROR(DATE(INT($W92/10000),MOD(INT($W92/100),100),MOD($W92,100)),""),$W92),IF(ISNUMBER(--SUBSTITUTE(SUBSTITUTE(TRIM($W92),".","-"),"/","-")),IF(--SUBSTITUTE(SUBSTITUTE(TRIM($W92),".","-"),"/","-")&gt;=10000000,IFERROR(DATE(--LEFT(TRIM($W92),4),--MID(TRIM($W92),5,2),--RIGHT(TRIM($W92),2)),""),--SUBSTITUTE(SUBSTITUTE(TRIM($W92),".","-"),"/","-")),IFERROR(--LEFT(SUBSTITUTE(SUBSTITUTE(TRIM($W92),".","-"),"/","-"),10),""))))</f>
        <v/>
      </c>
      <c r="Y92" s="29">
        <f>IF($X92="","",INT($X92))</f>
        <v/>
      </c>
      <c r="Z92" s="30">
        <f>IF(OR($Y92="",$D$6=""),"",IF(INDEX($A:$U,ROW(),$D$6)="",0,IF(ISNUMBER(INDEX($A:$U,ROW(),$D$6)),INDEX($A:$U,ROW(),$D$6),IFERROR(--SUBSTITUTE(SUBSTITUTE(TRIM(INDEX($A:$U,ROW(),$D$6)),",",""),"원",""),0))))</f>
        <v/>
      </c>
      <c r="AA92" s="30">
        <f>IF(OR($Y92="",$E$6=""),"",IF(INDEX($A:$U,ROW(),$E$6)="",0,IF(ISNUMBER(INDEX($A:$U,ROW(),$E$6)),INDEX($A:$U,ROW(),$E$6),IFERROR(--SUBSTITUTE(SUBSTITUTE(TRIM(INDEX($A:$U,ROW(),$E$6)),",",""),"원",""),0))))</f>
        <v/>
      </c>
      <c r="AB92" s="30">
        <f>IF(OR($Y92="",$F$6=""),"",IF(INDEX($A:$U,ROW(),$F$6)="","",IF(ISNUMBER(INDEX($A:$U,ROW(),$F$6)),INDEX($A:$U,ROW(),$F$6),IFERROR(--SUBSTITUTE(SUBSTITUTE(TRIM(INDEX($A:$U,ROW(),$F$6)),",",""),"원",""),""))))</f>
        <v/>
      </c>
      <c r="AC92" s="2">
        <f>IF(OR($Y92="",$G$6=""),"",INDEX($A:$U,ROW(),$G$6)&amp;"")</f>
        <v/>
      </c>
      <c r="AD92" s="2">
        <f>IF($Y92="","",IF(OR(AND(설정!$B$5&lt;&gt;"",ISNUMBER(SEARCH(설정!$B$5,$AC92))),AND(설정!$B$6&lt;&gt;"",ISNUMBER(SEARCH(설정!$B$6,$AC92))),AND(설정!$B$7&lt;&gt;"",ISNUMBER(SEARCH(설정!$B$7,$AC92)))),"제외","포함"))</f>
        <v/>
      </c>
    </row>
    <row r="93">
      <c r="W93" s="2">
        <f>IF(OR($B$5="",$C$6="",ROW()&lt;$B$5),"",IF(INDEX($A:$U,ROW(),$C$6)="","",INDEX($A:$U,ROW(),$C$6)))</f>
        <v/>
      </c>
      <c r="X93" s="28">
        <f>IF($W93="","",IF(ISNUMBER($W93),IF($W93&gt;=10000000,IFERROR(DATE(INT($W93/10000),MOD(INT($W93/100),100),MOD($W93,100)),""),$W93),IF(ISNUMBER(--SUBSTITUTE(SUBSTITUTE(TRIM($W93),".","-"),"/","-")),IF(--SUBSTITUTE(SUBSTITUTE(TRIM($W93),".","-"),"/","-")&gt;=10000000,IFERROR(DATE(--LEFT(TRIM($W93),4),--MID(TRIM($W93),5,2),--RIGHT(TRIM($W93),2)),""),--SUBSTITUTE(SUBSTITUTE(TRIM($W93),".","-"),"/","-")),IFERROR(--LEFT(SUBSTITUTE(SUBSTITUTE(TRIM($W93),".","-"),"/","-"),10),""))))</f>
        <v/>
      </c>
      <c r="Y93" s="29">
        <f>IF($X93="","",INT($X93))</f>
        <v/>
      </c>
      <c r="Z93" s="30">
        <f>IF(OR($Y93="",$D$6=""),"",IF(INDEX($A:$U,ROW(),$D$6)="",0,IF(ISNUMBER(INDEX($A:$U,ROW(),$D$6)),INDEX($A:$U,ROW(),$D$6),IFERROR(--SUBSTITUTE(SUBSTITUTE(TRIM(INDEX($A:$U,ROW(),$D$6)),",",""),"원",""),0))))</f>
        <v/>
      </c>
      <c r="AA93" s="30">
        <f>IF(OR($Y93="",$E$6=""),"",IF(INDEX($A:$U,ROW(),$E$6)="",0,IF(ISNUMBER(INDEX($A:$U,ROW(),$E$6)),INDEX($A:$U,ROW(),$E$6),IFERROR(--SUBSTITUTE(SUBSTITUTE(TRIM(INDEX($A:$U,ROW(),$E$6)),",",""),"원",""),0))))</f>
        <v/>
      </c>
      <c r="AB93" s="30">
        <f>IF(OR($Y93="",$F$6=""),"",IF(INDEX($A:$U,ROW(),$F$6)="","",IF(ISNUMBER(INDEX($A:$U,ROW(),$F$6)),INDEX($A:$U,ROW(),$F$6),IFERROR(--SUBSTITUTE(SUBSTITUTE(TRIM(INDEX($A:$U,ROW(),$F$6)),",",""),"원",""),""))))</f>
        <v/>
      </c>
      <c r="AC93" s="2">
        <f>IF(OR($Y93="",$G$6=""),"",INDEX($A:$U,ROW(),$G$6)&amp;"")</f>
        <v/>
      </c>
      <c r="AD93" s="2">
        <f>IF($Y93="","",IF(OR(AND(설정!$B$5&lt;&gt;"",ISNUMBER(SEARCH(설정!$B$5,$AC93))),AND(설정!$B$6&lt;&gt;"",ISNUMBER(SEARCH(설정!$B$6,$AC93))),AND(설정!$B$7&lt;&gt;"",ISNUMBER(SEARCH(설정!$B$7,$AC93)))),"제외","포함"))</f>
        <v/>
      </c>
    </row>
    <row r="94">
      <c r="W94" s="2">
        <f>IF(OR($B$5="",$C$6="",ROW()&lt;$B$5),"",IF(INDEX($A:$U,ROW(),$C$6)="","",INDEX($A:$U,ROW(),$C$6)))</f>
        <v/>
      </c>
      <c r="X94" s="28">
        <f>IF($W94="","",IF(ISNUMBER($W94),IF($W94&gt;=10000000,IFERROR(DATE(INT($W94/10000),MOD(INT($W94/100),100),MOD($W94,100)),""),$W94),IF(ISNUMBER(--SUBSTITUTE(SUBSTITUTE(TRIM($W94),".","-"),"/","-")),IF(--SUBSTITUTE(SUBSTITUTE(TRIM($W94),".","-"),"/","-")&gt;=10000000,IFERROR(DATE(--LEFT(TRIM($W94),4),--MID(TRIM($W94),5,2),--RIGHT(TRIM($W94),2)),""),--SUBSTITUTE(SUBSTITUTE(TRIM($W94),".","-"),"/","-")),IFERROR(--LEFT(SUBSTITUTE(SUBSTITUTE(TRIM($W94),".","-"),"/","-"),10),""))))</f>
        <v/>
      </c>
      <c r="Y94" s="29">
        <f>IF($X94="","",INT($X94))</f>
        <v/>
      </c>
      <c r="Z94" s="30">
        <f>IF(OR($Y94="",$D$6=""),"",IF(INDEX($A:$U,ROW(),$D$6)="",0,IF(ISNUMBER(INDEX($A:$U,ROW(),$D$6)),INDEX($A:$U,ROW(),$D$6),IFERROR(--SUBSTITUTE(SUBSTITUTE(TRIM(INDEX($A:$U,ROW(),$D$6)),",",""),"원",""),0))))</f>
        <v/>
      </c>
      <c r="AA94" s="30">
        <f>IF(OR($Y94="",$E$6=""),"",IF(INDEX($A:$U,ROW(),$E$6)="",0,IF(ISNUMBER(INDEX($A:$U,ROW(),$E$6)),INDEX($A:$U,ROW(),$E$6),IFERROR(--SUBSTITUTE(SUBSTITUTE(TRIM(INDEX($A:$U,ROW(),$E$6)),",",""),"원",""),0))))</f>
        <v/>
      </c>
      <c r="AB94" s="30">
        <f>IF(OR($Y94="",$F$6=""),"",IF(INDEX($A:$U,ROW(),$F$6)="","",IF(ISNUMBER(INDEX($A:$U,ROW(),$F$6)),INDEX($A:$U,ROW(),$F$6),IFERROR(--SUBSTITUTE(SUBSTITUTE(TRIM(INDEX($A:$U,ROW(),$F$6)),",",""),"원",""),""))))</f>
        <v/>
      </c>
      <c r="AC94" s="2">
        <f>IF(OR($Y94="",$G$6=""),"",INDEX($A:$U,ROW(),$G$6)&amp;"")</f>
        <v/>
      </c>
      <c r="AD94" s="2">
        <f>IF($Y94="","",IF(OR(AND(설정!$B$5&lt;&gt;"",ISNUMBER(SEARCH(설정!$B$5,$AC94))),AND(설정!$B$6&lt;&gt;"",ISNUMBER(SEARCH(설정!$B$6,$AC94))),AND(설정!$B$7&lt;&gt;"",ISNUMBER(SEARCH(설정!$B$7,$AC94)))),"제외","포함"))</f>
        <v/>
      </c>
    </row>
    <row r="95">
      <c r="W95" s="2">
        <f>IF(OR($B$5="",$C$6="",ROW()&lt;$B$5),"",IF(INDEX($A:$U,ROW(),$C$6)="","",INDEX($A:$U,ROW(),$C$6)))</f>
        <v/>
      </c>
      <c r="X95" s="28">
        <f>IF($W95="","",IF(ISNUMBER($W95),IF($W95&gt;=10000000,IFERROR(DATE(INT($W95/10000),MOD(INT($W95/100),100),MOD($W95,100)),""),$W95),IF(ISNUMBER(--SUBSTITUTE(SUBSTITUTE(TRIM($W95),".","-"),"/","-")),IF(--SUBSTITUTE(SUBSTITUTE(TRIM($W95),".","-"),"/","-")&gt;=10000000,IFERROR(DATE(--LEFT(TRIM($W95),4),--MID(TRIM($W95),5,2),--RIGHT(TRIM($W95),2)),""),--SUBSTITUTE(SUBSTITUTE(TRIM($W95),".","-"),"/","-")),IFERROR(--LEFT(SUBSTITUTE(SUBSTITUTE(TRIM($W95),".","-"),"/","-"),10),""))))</f>
        <v/>
      </c>
      <c r="Y95" s="29">
        <f>IF($X95="","",INT($X95))</f>
        <v/>
      </c>
      <c r="Z95" s="30">
        <f>IF(OR($Y95="",$D$6=""),"",IF(INDEX($A:$U,ROW(),$D$6)="",0,IF(ISNUMBER(INDEX($A:$U,ROW(),$D$6)),INDEX($A:$U,ROW(),$D$6),IFERROR(--SUBSTITUTE(SUBSTITUTE(TRIM(INDEX($A:$U,ROW(),$D$6)),",",""),"원",""),0))))</f>
        <v/>
      </c>
      <c r="AA95" s="30">
        <f>IF(OR($Y95="",$E$6=""),"",IF(INDEX($A:$U,ROW(),$E$6)="",0,IF(ISNUMBER(INDEX($A:$U,ROW(),$E$6)),INDEX($A:$U,ROW(),$E$6),IFERROR(--SUBSTITUTE(SUBSTITUTE(TRIM(INDEX($A:$U,ROW(),$E$6)),",",""),"원",""),0))))</f>
        <v/>
      </c>
      <c r="AB95" s="30">
        <f>IF(OR($Y95="",$F$6=""),"",IF(INDEX($A:$U,ROW(),$F$6)="","",IF(ISNUMBER(INDEX($A:$U,ROW(),$F$6)),INDEX($A:$U,ROW(),$F$6),IFERROR(--SUBSTITUTE(SUBSTITUTE(TRIM(INDEX($A:$U,ROW(),$F$6)),",",""),"원",""),""))))</f>
        <v/>
      </c>
      <c r="AC95" s="2">
        <f>IF(OR($Y95="",$G$6=""),"",INDEX($A:$U,ROW(),$G$6)&amp;"")</f>
        <v/>
      </c>
      <c r="AD95" s="2">
        <f>IF($Y95="","",IF(OR(AND(설정!$B$5&lt;&gt;"",ISNUMBER(SEARCH(설정!$B$5,$AC95))),AND(설정!$B$6&lt;&gt;"",ISNUMBER(SEARCH(설정!$B$6,$AC95))),AND(설정!$B$7&lt;&gt;"",ISNUMBER(SEARCH(설정!$B$7,$AC95)))),"제외","포함"))</f>
        <v/>
      </c>
    </row>
    <row r="96">
      <c r="W96" s="2">
        <f>IF(OR($B$5="",$C$6="",ROW()&lt;$B$5),"",IF(INDEX($A:$U,ROW(),$C$6)="","",INDEX($A:$U,ROW(),$C$6)))</f>
        <v/>
      </c>
      <c r="X96" s="28">
        <f>IF($W96="","",IF(ISNUMBER($W96),IF($W96&gt;=10000000,IFERROR(DATE(INT($W96/10000),MOD(INT($W96/100),100),MOD($W96,100)),""),$W96),IF(ISNUMBER(--SUBSTITUTE(SUBSTITUTE(TRIM($W96),".","-"),"/","-")),IF(--SUBSTITUTE(SUBSTITUTE(TRIM($W96),".","-"),"/","-")&gt;=10000000,IFERROR(DATE(--LEFT(TRIM($W96),4),--MID(TRIM($W96),5,2),--RIGHT(TRIM($W96),2)),""),--SUBSTITUTE(SUBSTITUTE(TRIM($W96),".","-"),"/","-")),IFERROR(--LEFT(SUBSTITUTE(SUBSTITUTE(TRIM($W96),".","-"),"/","-"),10),""))))</f>
        <v/>
      </c>
      <c r="Y96" s="29">
        <f>IF($X96="","",INT($X96))</f>
        <v/>
      </c>
      <c r="Z96" s="30">
        <f>IF(OR($Y96="",$D$6=""),"",IF(INDEX($A:$U,ROW(),$D$6)="",0,IF(ISNUMBER(INDEX($A:$U,ROW(),$D$6)),INDEX($A:$U,ROW(),$D$6),IFERROR(--SUBSTITUTE(SUBSTITUTE(TRIM(INDEX($A:$U,ROW(),$D$6)),",",""),"원",""),0))))</f>
        <v/>
      </c>
      <c r="AA96" s="30">
        <f>IF(OR($Y96="",$E$6=""),"",IF(INDEX($A:$U,ROW(),$E$6)="",0,IF(ISNUMBER(INDEX($A:$U,ROW(),$E$6)),INDEX($A:$U,ROW(),$E$6),IFERROR(--SUBSTITUTE(SUBSTITUTE(TRIM(INDEX($A:$U,ROW(),$E$6)),",",""),"원",""),0))))</f>
        <v/>
      </c>
      <c r="AB96" s="30">
        <f>IF(OR($Y96="",$F$6=""),"",IF(INDEX($A:$U,ROW(),$F$6)="","",IF(ISNUMBER(INDEX($A:$U,ROW(),$F$6)),INDEX($A:$U,ROW(),$F$6),IFERROR(--SUBSTITUTE(SUBSTITUTE(TRIM(INDEX($A:$U,ROW(),$F$6)),",",""),"원",""),""))))</f>
        <v/>
      </c>
      <c r="AC96" s="2">
        <f>IF(OR($Y96="",$G$6=""),"",INDEX($A:$U,ROW(),$G$6)&amp;"")</f>
        <v/>
      </c>
      <c r="AD96" s="2">
        <f>IF($Y96="","",IF(OR(AND(설정!$B$5&lt;&gt;"",ISNUMBER(SEARCH(설정!$B$5,$AC96))),AND(설정!$B$6&lt;&gt;"",ISNUMBER(SEARCH(설정!$B$6,$AC96))),AND(설정!$B$7&lt;&gt;"",ISNUMBER(SEARCH(설정!$B$7,$AC96)))),"제외","포함"))</f>
        <v/>
      </c>
    </row>
    <row r="97">
      <c r="W97" s="2">
        <f>IF(OR($B$5="",$C$6="",ROW()&lt;$B$5),"",IF(INDEX($A:$U,ROW(),$C$6)="","",INDEX($A:$U,ROW(),$C$6)))</f>
        <v/>
      </c>
      <c r="X97" s="28">
        <f>IF($W97="","",IF(ISNUMBER($W97),IF($W97&gt;=10000000,IFERROR(DATE(INT($W97/10000),MOD(INT($W97/100),100),MOD($W97,100)),""),$W97),IF(ISNUMBER(--SUBSTITUTE(SUBSTITUTE(TRIM($W97),".","-"),"/","-")),IF(--SUBSTITUTE(SUBSTITUTE(TRIM($W97),".","-"),"/","-")&gt;=10000000,IFERROR(DATE(--LEFT(TRIM($W97),4),--MID(TRIM($W97),5,2),--RIGHT(TRIM($W97),2)),""),--SUBSTITUTE(SUBSTITUTE(TRIM($W97),".","-"),"/","-")),IFERROR(--LEFT(SUBSTITUTE(SUBSTITUTE(TRIM($W97),".","-"),"/","-"),10),""))))</f>
        <v/>
      </c>
      <c r="Y97" s="29">
        <f>IF($X97="","",INT($X97))</f>
        <v/>
      </c>
      <c r="Z97" s="30">
        <f>IF(OR($Y97="",$D$6=""),"",IF(INDEX($A:$U,ROW(),$D$6)="",0,IF(ISNUMBER(INDEX($A:$U,ROW(),$D$6)),INDEX($A:$U,ROW(),$D$6),IFERROR(--SUBSTITUTE(SUBSTITUTE(TRIM(INDEX($A:$U,ROW(),$D$6)),",",""),"원",""),0))))</f>
        <v/>
      </c>
      <c r="AA97" s="30">
        <f>IF(OR($Y97="",$E$6=""),"",IF(INDEX($A:$U,ROW(),$E$6)="",0,IF(ISNUMBER(INDEX($A:$U,ROW(),$E$6)),INDEX($A:$U,ROW(),$E$6),IFERROR(--SUBSTITUTE(SUBSTITUTE(TRIM(INDEX($A:$U,ROW(),$E$6)),",",""),"원",""),0))))</f>
        <v/>
      </c>
      <c r="AB97" s="30">
        <f>IF(OR($Y97="",$F$6=""),"",IF(INDEX($A:$U,ROW(),$F$6)="","",IF(ISNUMBER(INDEX($A:$U,ROW(),$F$6)),INDEX($A:$U,ROW(),$F$6),IFERROR(--SUBSTITUTE(SUBSTITUTE(TRIM(INDEX($A:$U,ROW(),$F$6)),",",""),"원",""),""))))</f>
        <v/>
      </c>
      <c r="AC97" s="2">
        <f>IF(OR($Y97="",$G$6=""),"",INDEX($A:$U,ROW(),$G$6)&amp;"")</f>
        <v/>
      </c>
      <c r="AD97" s="2">
        <f>IF($Y97="","",IF(OR(AND(설정!$B$5&lt;&gt;"",ISNUMBER(SEARCH(설정!$B$5,$AC97))),AND(설정!$B$6&lt;&gt;"",ISNUMBER(SEARCH(설정!$B$6,$AC97))),AND(설정!$B$7&lt;&gt;"",ISNUMBER(SEARCH(설정!$B$7,$AC97)))),"제외","포함"))</f>
        <v/>
      </c>
    </row>
    <row r="98">
      <c r="W98" s="2">
        <f>IF(OR($B$5="",$C$6="",ROW()&lt;$B$5),"",IF(INDEX($A:$U,ROW(),$C$6)="","",INDEX($A:$U,ROW(),$C$6)))</f>
        <v/>
      </c>
      <c r="X98" s="28">
        <f>IF($W98="","",IF(ISNUMBER($W98),IF($W98&gt;=10000000,IFERROR(DATE(INT($W98/10000),MOD(INT($W98/100),100),MOD($W98,100)),""),$W98),IF(ISNUMBER(--SUBSTITUTE(SUBSTITUTE(TRIM($W98),".","-"),"/","-")),IF(--SUBSTITUTE(SUBSTITUTE(TRIM($W98),".","-"),"/","-")&gt;=10000000,IFERROR(DATE(--LEFT(TRIM($W98),4),--MID(TRIM($W98),5,2),--RIGHT(TRIM($W98),2)),""),--SUBSTITUTE(SUBSTITUTE(TRIM($W98),".","-"),"/","-")),IFERROR(--LEFT(SUBSTITUTE(SUBSTITUTE(TRIM($W98),".","-"),"/","-"),10),""))))</f>
        <v/>
      </c>
      <c r="Y98" s="29">
        <f>IF($X98="","",INT($X98))</f>
        <v/>
      </c>
      <c r="Z98" s="30">
        <f>IF(OR($Y98="",$D$6=""),"",IF(INDEX($A:$U,ROW(),$D$6)="",0,IF(ISNUMBER(INDEX($A:$U,ROW(),$D$6)),INDEX($A:$U,ROW(),$D$6),IFERROR(--SUBSTITUTE(SUBSTITUTE(TRIM(INDEX($A:$U,ROW(),$D$6)),",",""),"원",""),0))))</f>
        <v/>
      </c>
      <c r="AA98" s="30">
        <f>IF(OR($Y98="",$E$6=""),"",IF(INDEX($A:$U,ROW(),$E$6)="",0,IF(ISNUMBER(INDEX($A:$U,ROW(),$E$6)),INDEX($A:$U,ROW(),$E$6),IFERROR(--SUBSTITUTE(SUBSTITUTE(TRIM(INDEX($A:$U,ROW(),$E$6)),",",""),"원",""),0))))</f>
        <v/>
      </c>
      <c r="AB98" s="30">
        <f>IF(OR($Y98="",$F$6=""),"",IF(INDEX($A:$U,ROW(),$F$6)="","",IF(ISNUMBER(INDEX($A:$U,ROW(),$F$6)),INDEX($A:$U,ROW(),$F$6),IFERROR(--SUBSTITUTE(SUBSTITUTE(TRIM(INDEX($A:$U,ROW(),$F$6)),",",""),"원",""),""))))</f>
        <v/>
      </c>
      <c r="AC98" s="2">
        <f>IF(OR($Y98="",$G$6=""),"",INDEX($A:$U,ROW(),$G$6)&amp;"")</f>
        <v/>
      </c>
      <c r="AD98" s="2">
        <f>IF($Y98="","",IF(OR(AND(설정!$B$5&lt;&gt;"",ISNUMBER(SEARCH(설정!$B$5,$AC98))),AND(설정!$B$6&lt;&gt;"",ISNUMBER(SEARCH(설정!$B$6,$AC98))),AND(설정!$B$7&lt;&gt;"",ISNUMBER(SEARCH(설정!$B$7,$AC98)))),"제외","포함"))</f>
        <v/>
      </c>
    </row>
    <row r="99">
      <c r="W99" s="2">
        <f>IF(OR($B$5="",$C$6="",ROW()&lt;$B$5),"",IF(INDEX($A:$U,ROW(),$C$6)="","",INDEX($A:$U,ROW(),$C$6)))</f>
        <v/>
      </c>
      <c r="X99" s="28">
        <f>IF($W99="","",IF(ISNUMBER($W99),IF($W99&gt;=10000000,IFERROR(DATE(INT($W99/10000),MOD(INT($W99/100),100),MOD($W99,100)),""),$W99),IF(ISNUMBER(--SUBSTITUTE(SUBSTITUTE(TRIM($W99),".","-"),"/","-")),IF(--SUBSTITUTE(SUBSTITUTE(TRIM($W99),".","-"),"/","-")&gt;=10000000,IFERROR(DATE(--LEFT(TRIM($W99),4),--MID(TRIM($W99),5,2),--RIGHT(TRIM($W99),2)),""),--SUBSTITUTE(SUBSTITUTE(TRIM($W99),".","-"),"/","-")),IFERROR(--LEFT(SUBSTITUTE(SUBSTITUTE(TRIM($W99),".","-"),"/","-"),10),""))))</f>
        <v/>
      </c>
      <c r="Y99" s="29">
        <f>IF($X99="","",INT($X99))</f>
        <v/>
      </c>
      <c r="Z99" s="30">
        <f>IF(OR($Y99="",$D$6=""),"",IF(INDEX($A:$U,ROW(),$D$6)="",0,IF(ISNUMBER(INDEX($A:$U,ROW(),$D$6)),INDEX($A:$U,ROW(),$D$6),IFERROR(--SUBSTITUTE(SUBSTITUTE(TRIM(INDEX($A:$U,ROW(),$D$6)),",",""),"원",""),0))))</f>
        <v/>
      </c>
      <c r="AA99" s="30">
        <f>IF(OR($Y99="",$E$6=""),"",IF(INDEX($A:$U,ROW(),$E$6)="",0,IF(ISNUMBER(INDEX($A:$U,ROW(),$E$6)),INDEX($A:$U,ROW(),$E$6),IFERROR(--SUBSTITUTE(SUBSTITUTE(TRIM(INDEX($A:$U,ROW(),$E$6)),",",""),"원",""),0))))</f>
        <v/>
      </c>
      <c r="AB99" s="30">
        <f>IF(OR($Y99="",$F$6=""),"",IF(INDEX($A:$U,ROW(),$F$6)="","",IF(ISNUMBER(INDEX($A:$U,ROW(),$F$6)),INDEX($A:$U,ROW(),$F$6),IFERROR(--SUBSTITUTE(SUBSTITUTE(TRIM(INDEX($A:$U,ROW(),$F$6)),",",""),"원",""),""))))</f>
        <v/>
      </c>
      <c r="AC99" s="2">
        <f>IF(OR($Y99="",$G$6=""),"",INDEX($A:$U,ROW(),$G$6)&amp;"")</f>
        <v/>
      </c>
      <c r="AD99" s="2">
        <f>IF($Y99="","",IF(OR(AND(설정!$B$5&lt;&gt;"",ISNUMBER(SEARCH(설정!$B$5,$AC99))),AND(설정!$B$6&lt;&gt;"",ISNUMBER(SEARCH(설정!$B$6,$AC99))),AND(설정!$B$7&lt;&gt;"",ISNUMBER(SEARCH(설정!$B$7,$AC99)))),"제외","포함"))</f>
        <v/>
      </c>
    </row>
    <row r="100">
      <c r="W100" s="2">
        <f>IF(OR($B$5="",$C$6="",ROW()&lt;$B$5),"",IF(INDEX($A:$U,ROW(),$C$6)="","",INDEX($A:$U,ROW(),$C$6)))</f>
        <v/>
      </c>
      <c r="X100" s="28">
        <f>IF($W100="","",IF(ISNUMBER($W100),IF($W100&gt;=10000000,IFERROR(DATE(INT($W100/10000),MOD(INT($W100/100),100),MOD($W100,100)),""),$W100),IF(ISNUMBER(--SUBSTITUTE(SUBSTITUTE(TRIM($W100),".","-"),"/","-")),IF(--SUBSTITUTE(SUBSTITUTE(TRIM($W100),".","-"),"/","-")&gt;=10000000,IFERROR(DATE(--LEFT(TRIM($W100),4),--MID(TRIM($W100),5,2),--RIGHT(TRIM($W100),2)),""),--SUBSTITUTE(SUBSTITUTE(TRIM($W100),".","-"),"/","-")),IFERROR(--LEFT(SUBSTITUTE(SUBSTITUTE(TRIM($W100),".","-"),"/","-"),10),""))))</f>
        <v/>
      </c>
      <c r="Y100" s="29">
        <f>IF($X100="","",INT($X100))</f>
        <v/>
      </c>
      <c r="Z100" s="30">
        <f>IF(OR($Y100="",$D$6=""),"",IF(INDEX($A:$U,ROW(),$D$6)="",0,IF(ISNUMBER(INDEX($A:$U,ROW(),$D$6)),INDEX($A:$U,ROW(),$D$6),IFERROR(--SUBSTITUTE(SUBSTITUTE(TRIM(INDEX($A:$U,ROW(),$D$6)),",",""),"원",""),0))))</f>
        <v/>
      </c>
      <c r="AA100" s="30">
        <f>IF(OR($Y100="",$E$6=""),"",IF(INDEX($A:$U,ROW(),$E$6)="",0,IF(ISNUMBER(INDEX($A:$U,ROW(),$E$6)),INDEX($A:$U,ROW(),$E$6),IFERROR(--SUBSTITUTE(SUBSTITUTE(TRIM(INDEX($A:$U,ROW(),$E$6)),",",""),"원",""),0))))</f>
        <v/>
      </c>
      <c r="AB100" s="30">
        <f>IF(OR($Y100="",$F$6=""),"",IF(INDEX($A:$U,ROW(),$F$6)="","",IF(ISNUMBER(INDEX($A:$U,ROW(),$F$6)),INDEX($A:$U,ROW(),$F$6),IFERROR(--SUBSTITUTE(SUBSTITUTE(TRIM(INDEX($A:$U,ROW(),$F$6)),",",""),"원",""),""))))</f>
        <v/>
      </c>
      <c r="AC100" s="2">
        <f>IF(OR($Y100="",$G$6=""),"",INDEX($A:$U,ROW(),$G$6)&amp;"")</f>
        <v/>
      </c>
      <c r="AD100" s="2">
        <f>IF($Y100="","",IF(OR(AND(설정!$B$5&lt;&gt;"",ISNUMBER(SEARCH(설정!$B$5,$AC100))),AND(설정!$B$6&lt;&gt;"",ISNUMBER(SEARCH(설정!$B$6,$AC100))),AND(설정!$B$7&lt;&gt;"",ISNUMBER(SEARCH(설정!$B$7,$AC100)))),"제외","포함"))</f>
        <v/>
      </c>
    </row>
    <row r="101">
      <c r="W101" s="2">
        <f>IF(OR($B$5="",$C$6="",ROW()&lt;$B$5),"",IF(INDEX($A:$U,ROW(),$C$6)="","",INDEX($A:$U,ROW(),$C$6)))</f>
        <v/>
      </c>
      <c r="X101" s="28">
        <f>IF($W101="","",IF(ISNUMBER($W101),IF($W101&gt;=10000000,IFERROR(DATE(INT($W101/10000),MOD(INT($W101/100),100),MOD($W101,100)),""),$W101),IF(ISNUMBER(--SUBSTITUTE(SUBSTITUTE(TRIM($W101),".","-"),"/","-")),IF(--SUBSTITUTE(SUBSTITUTE(TRIM($W101),".","-"),"/","-")&gt;=10000000,IFERROR(DATE(--LEFT(TRIM($W101),4),--MID(TRIM($W101),5,2),--RIGHT(TRIM($W101),2)),""),--SUBSTITUTE(SUBSTITUTE(TRIM($W101),".","-"),"/","-")),IFERROR(--LEFT(SUBSTITUTE(SUBSTITUTE(TRIM($W101),".","-"),"/","-"),10),""))))</f>
        <v/>
      </c>
      <c r="Y101" s="29">
        <f>IF($X101="","",INT($X101))</f>
        <v/>
      </c>
      <c r="Z101" s="30">
        <f>IF(OR($Y101="",$D$6=""),"",IF(INDEX($A:$U,ROW(),$D$6)="",0,IF(ISNUMBER(INDEX($A:$U,ROW(),$D$6)),INDEX($A:$U,ROW(),$D$6),IFERROR(--SUBSTITUTE(SUBSTITUTE(TRIM(INDEX($A:$U,ROW(),$D$6)),",",""),"원",""),0))))</f>
        <v/>
      </c>
      <c r="AA101" s="30">
        <f>IF(OR($Y101="",$E$6=""),"",IF(INDEX($A:$U,ROW(),$E$6)="",0,IF(ISNUMBER(INDEX($A:$U,ROW(),$E$6)),INDEX($A:$U,ROW(),$E$6),IFERROR(--SUBSTITUTE(SUBSTITUTE(TRIM(INDEX($A:$U,ROW(),$E$6)),",",""),"원",""),0))))</f>
        <v/>
      </c>
      <c r="AB101" s="30">
        <f>IF(OR($Y101="",$F$6=""),"",IF(INDEX($A:$U,ROW(),$F$6)="","",IF(ISNUMBER(INDEX($A:$U,ROW(),$F$6)),INDEX($A:$U,ROW(),$F$6),IFERROR(--SUBSTITUTE(SUBSTITUTE(TRIM(INDEX($A:$U,ROW(),$F$6)),",",""),"원",""),""))))</f>
        <v/>
      </c>
      <c r="AC101" s="2">
        <f>IF(OR($Y101="",$G$6=""),"",INDEX($A:$U,ROW(),$G$6)&amp;"")</f>
        <v/>
      </c>
      <c r="AD101" s="2">
        <f>IF($Y101="","",IF(OR(AND(설정!$B$5&lt;&gt;"",ISNUMBER(SEARCH(설정!$B$5,$AC101))),AND(설정!$B$6&lt;&gt;"",ISNUMBER(SEARCH(설정!$B$6,$AC101))),AND(설정!$B$7&lt;&gt;"",ISNUMBER(SEARCH(설정!$B$7,$AC101)))),"제외","포함"))</f>
        <v/>
      </c>
    </row>
    <row r="102">
      <c r="W102" s="2">
        <f>IF(OR($B$5="",$C$6="",ROW()&lt;$B$5),"",IF(INDEX($A:$U,ROW(),$C$6)="","",INDEX($A:$U,ROW(),$C$6)))</f>
        <v/>
      </c>
      <c r="X102" s="28">
        <f>IF($W102="","",IF(ISNUMBER($W102),IF($W102&gt;=10000000,IFERROR(DATE(INT($W102/10000),MOD(INT($W102/100),100),MOD($W102,100)),""),$W102),IF(ISNUMBER(--SUBSTITUTE(SUBSTITUTE(TRIM($W102),".","-"),"/","-")),IF(--SUBSTITUTE(SUBSTITUTE(TRIM($W102),".","-"),"/","-")&gt;=10000000,IFERROR(DATE(--LEFT(TRIM($W102),4),--MID(TRIM($W102),5,2),--RIGHT(TRIM($W102),2)),""),--SUBSTITUTE(SUBSTITUTE(TRIM($W102),".","-"),"/","-")),IFERROR(--LEFT(SUBSTITUTE(SUBSTITUTE(TRIM($W102),".","-"),"/","-"),10),""))))</f>
        <v/>
      </c>
      <c r="Y102" s="29">
        <f>IF($X102="","",INT($X102))</f>
        <v/>
      </c>
      <c r="Z102" s="30">
        <f>IF(OR($Y102="",$D$6=""),"",IF(INDEX($A:$U,ROW(),$D$6)="",0,IF(ISNUMBER(INDEX($A:$U,ROW(),$D$6)),INDEX($A:$U,ROW(),$D$6),IFERROR(--SUBSTITUTE(SUBSTITUTE(TRIM(INDEX($A:$U,ROW(),$D$6)),",",""),"원",""),0))))</f>
        <v/>
      </c>
      <c r="AA102" s="30">
        <f>IF(OR($Y102="",$E$6=""),"",IF(INDEX($A:$U,ROW(),$E$6)="",0,IF(ISNUMBER(INDEX($A:$U,ROW(),$E$6)),INDEX($A:$U,ROW(),$E$6),IFERROR(--SUBSTITUTE(SUBSTITUTE(TRIM(INDEX($A:$U,ROW(),$E$6)),",",""),"원",""),0))))</f>
        <v/>
      </c>
      <c r="AB102" s="30">
        <f>IF(OR($Y102="",$F$6=""),"",IF(INDEX($A:$U,ROW(),$F$6)="","",IF(ISNUMBER(INDEX($A:$U,ROW(),$F$6)),INDEX($A:$U,ROW(),$F$6),IFERROR(--SUBSTITUTE(SUBSTITUTE(TRIM(INDEX($A:$U,ROW(),$F$6)),",",""),"원",""),""))))</f>
        <v/>
      </c>
      <c r="AC102" s="2">
        <f>IF(OR($Y102="",$G$6=""),"",INDEX($A:$U,ROW(),$G$6)&amp;"")</f>
        <v/>
      </c>
      <c r="AD102" s="2">
        <f>IF($Y102="","",IF(OR(AND(설정!$B$5&lt;&gt;"",ISNUMBER(SEARCH(설정!$B$5,$AC102))),AND(설정!$B$6&lt;&gt;"",ISNUMBER(SEARCH(설정!$B$6,$AC102))),AND(설정!$B$7&lt;&gt;"",ISNUMBER(SEARCH(설정!$B$7,$AC102)))),"제외","포함"))</f>
        <v/>
      </c>
    </row>
    <row r="103">
      <c r="W103" s="2">
        <f>IF(OR($B$5="",$C$6="",ROW()&lt;$B$5),"",IF(INDEX($A:$U,ROW(),$C$6)="","",INDEX($A:$U,ROW(),$C$6)))</f>
        <v/>
      </c>
      <c r="X103" s="28">
        <f>IF($W103="","",IF(ISNUMBER($W103),IF($W103&gt;=10000000,IFERROR(DATE(INT($W103/10000),MOD(INT($W103/100),100),MOD($W103,100)),""),$W103),IF(ISNUMBER(--SUBSTITUTE(SUBSTITUTE(TRIM($W103),".","-"),"/","-")),IF(--SUBSTITUTE(SUBSTITUTE(TRIM($W103),".","-"),"/","-")&gt;=10000000,IFERROR(DATE(--LEFT(TRIM($W103),4),--MID(TRIM($W103),5,2),--RIGHT(TRIM($W103),2)),""),--SUBSTITUTE(SUBSTITUTE(TRIM($W103),".","-"),"/","-")),IFERROR(--LEFT(SUBSTITUTE(SUBSTITUTE(TRIM($W103),".","-"),"/","-"),10),""))))</f>
        <v/>
      </c>
      <c r="Y103" s="29">
        <f>IF($X103="","",INT($X103))</f>
        <v/>
      </c>
      <c r="Z103" s="30">
        <f>IF(OR($Y103="",$D$6=""),"",IF(INDEX($A:$U,ROW(),$D$6)="",0,IF(ISNUMBER(INDEX($A:$U,ROW(),$D$6)),INDEX($A:$U,ROW(),$D$6),IFERROR(--SUBSTITUTE(SUBSTITUTE(TRIM(INDEX($A:$U,ROW(),$D$6)),",",""),"원",""),0))))</f>
        <v/>
      </c>
      <c r="AA103" s="30">
        <f>IF(OR($Y103="",$E$6=""),"",IF(INDEX($A:$U,ROW(),$E$6)="",0,IF(ISNUMBER(INDEX($A:$U,ROW(),$E$6)),INDEX($A:$U,ROW(),$E$6),IFERROR(--SUBSTITUTE(SUBSTITUTE(TRIM(INDEX($A:$U,ROW(),$E$6)),",",""),"원",""),0))))</f>
        <v/>
      </c>
      <c r="AB103" s="30">
        <f>IF(OR($Y103="",$F$6=""),"",IF(INDEX($A:$U,ROW(),$F$6)="","",IF(ISNUMBER(INDEX($A:$U,ROW(),$F$6)),INDEX($A:$U,ROW(),$F$6),IFERROR(--SUBSTITUTE(SUBSTITUTE(TRIM(INDEX($A:$U,ROW(),$F$6)),",",""),"원",""),""))))</f>
        <v/>
      </c>
      <c r="AC103" s="2">
        <f>IF(OR($Y103="",$G$6=""),"",INDEX($A:$U,ROW(),$G$6)&amp;"")</f>
        <v/>
      </c>
      <c r="AD103" s="2">
        <f>IF($Y103="","",IF(OR(AND(설정!$B$5&lt;&gt;"",ISNUMBER(SEARCH(설정!$B$5,$AC103))),AND(설정!$B$6&lt;&gt;"",ISNUMBER(SEARCH(설정!$B$6,$AC103))),AND(설정!$B$7&lt;&gt;"",ISNUMBER(SEARCH(설정!$B$7,$AC103)))),"제외","포함"))</f>
        <v/>
      </c>
    </row>
    <row r="104">
      <c r="W104" s="2">
        <f>IF(OR($B$5="",$C$6="",ROW()&lt;$B$5),"",IF(INDEX($A:$U,ROW(),$C$6)="","",INDEX($A:$U,ROW(),$C$6)))</f>
        <v/>
      </c>
      <c r="X104" s="28">
        <f>IF($W104="","",IF(ISNUMBER($W104),IF($W104&gt;=10000000,IFERROR(DATE(INT($W104/10000),MOD(INT($W104/100),100),MOD($W104,100)),""),$W104),IF(ISNUMBER(--SUBSTITUTE(SUBSTITUTE(TRIM($W104),".","-"),"/","-")),IF(--SUBSTITUTE(SUBSTITUTE(TRIM($W104),".","-"),"/","-")&gt;=10000000,IFERROR(DATE(--LEFT(TRIM($W104),4),--MID(TRIM($W104),5,2),--RIGHT(TRIM($W104),2)),""),--SUBSTITUTE(SUBSTITUTE(TRIM($W104),".","-"),"/","-")),IFERROR(--LEFT(SUBSTITUTE(SUBSTITUTE(TRIM($W104),".","-"),"/","-"),10),""))))</f>
        <v/>
      </c>
      <c r="Y104" s="29">
        <f>IF($X104="","",INT($X104))</f>
        <v/>
      </c>
      <c r="Z104" s="30">
        <f>IF(OR($Y104="",$D$6=""),"",IF(INDEX($A:$U,ROW(),$D$6)="",0,IF(ISNUMBER(INDEX($A:$U,ROW(),$D$6)),INDEX($A:$U,ROW(),$D$6),IFERROR(--SUBSTITUTE(SUBSTITUTE(TRIM(INDEX($A:$U,ROW(),$D$6)),",",""),"원",""),0))))</f>
        <v/>
      </c>
      <c r="AA104" s="30">
        <f>IF(OR($Y104="",$E$6=""),"",IF(INDEX($A:$U,ROW(),$E$6)="",0,IF(ISNUMBER(INDEX($A:$U,ROW(),$E$6)),INDEX($A:$U,ROW(),$E$6),IFERROR(--SUBSTITUTE(SUBSTITUTE(TRIM(INDEX($A:$U,ROW(),$E$6)),",",""),"원",""),0))))</f>
        <v/>
      </c>
      <c r="AB104" s="30">
        <f>IF(OR($Y104="",$F$6=""),"",IF(INDEX($A:$U,ROW(),$F$6)="","",IF(ISNUMBER(INDEX($A:$U,ROW(),$F$6)),INDEX($A:$U,ROW(),$F$6),IFERROR(--SUBSTITUTE(SUBSTITUTE(TRIM(INDEX($A:$U,ROW(),$F$6)),",",""),"원",""),""))))</f>
        <v/>
      </c>
      <c r="AC104" s="2">
        <f>IF(OR($Y104="",$G$6=""),"",INDEX($A:$U,ROW(),$G$6)&amp;"")</f>
        <v/>
      </c>
      <c r="AD104" s="2">
        <f>IF($Y104="","",IF(OR(AND(설정!$B$5&lt;&gt;"",ISNUMBER(SEARCH(설정!$B$5,$AC104))),AND(설정!$B$6&lt;&gt;"",ISNUMBER(SEARCH(설정!$B$6,$AC104))),AND(설정!$B$7&lt;&gt;"",ISNUMBER(SEARCH(설정!$B$7,$AC104)))),"제외","포함"))</f>
        <v/>
      </c>
    </row>
    <row r="105">
      <c r="W105" s="2">
        <f>IF(OR($B$5="",$C$6="",ROW()&lt;$B$5),"",IF(INDEX($A:$U,ROW(),$C$6)="","",INDEX($A:$U,ROW(),$C$6)))</f>
        <v/>
      </c>
      <c r="X105" s="28">
        <f>IF($W105="","",IF(ISNUMBER($W105),IF($W105&gt;=10000000,IFERROR(DATE(INT($W105/10000),MOD(INT($W105/100),100),MOD($W105,100)),""),$W105),IF(ISNUMBER(--SUBSTITUTE(SUBSTITUTE(TRIM($W105),".","-"),"/","-")),IF(--SUBSTITUTE(SUBSTITUTE(TRIM($W105),".","-"),"/","-")&gt;=10000000,IFERROR(DATE(--LEFT(TRIM($W105),4),--MID(TRIM($W105),5,2),--RIGHT(TRIM($W105),2)),""),--SUBSTITUTE(SUBSTITUTE(TRIM($W105),".","-"),"/","-")),IFERROR(--LEFT(SUBSTITUTE(SUBSTITUTE(TRIM($W105),".","-"),"/","-"),10),""))))</f>
        <v/>
      </c>
      <c r="Y105" s="29">
        <f>IF($X105="","",INT($X105))</f>
        <v/>
      </c>
      <c r="Z105" s="30">
        <f>IF(OR($Y105="",$D$6=""),"",IF(INDEX($A:$U,ROW(),$D$6)="",0,IF(ISNUMBER(INDEX($A:$U,ROW(),$D$6)),INDEX($A:$U,ROW(),$D$6),IFERROR(--SUBSTITUTE(SUBSTITUTE(TRIM(INDEX($A:$U,ROW(),$D$6)),",",""),"원",""),0))))</f>
        <v/>
      </c>
      <c r="AA105" s="30">
        <f>IF(OR($Y105="",$E$6=""),"",IF(INDEX($A:$U,ROW(),$E$6)="",0,IF(ISNUMBER(INDEX($A:$U,ROW(),$E$6)),INDEX($A:$U,ROW(),$E$6),IFERROR(--SUBSTITUTE(SUBSTITUTE(TRIM(INDEX($A:$U,ROW(),$E$6)),",",""),"원",""),0))))</f>
        <v/>
      </c>
      <c r="AB105" s="30">
        <f>IF(OR($Y105="",$F$6=""),"",IF(INDEX($A:$U,ROW(),$F$6)="","",IF(ISNUMBER(INDEX($A:$U,ROW(),$F$6)),INDEX($A:$U,ROW(),$F$6),IFERROR(--SUBSTITUTE(SUBSTITUTE(TRIM(INDEX($A:$U,ROW(),$F$6)),",",""),"원",""),""))))</f>
        <v/>
      </c>
      <c r="AC105" s="2">
        <f>IF(OR($Y105="",$G$6=""),"",INDEX($A:$U,ROW(),$G$6)&amp;"")</f>
        <v/>
      </c>
      <c r="AD105" s="2">
        <f>IF($Y105="","",IF(OR(AND(설정!$B$5&lt;&gt;"",ISNUMBER(SEARCH(설정!$B$5,$AC105))),AND(설정!$B$6&lt;&gt;"",ISNUMBER(SEARCH(설정!$B$6,$AC105))),AND(설정!$B$7&lt;&gt;"",ISNUMBER(SEARCH(설정!$B$7,$AC105)))),"제외","포함"))</f>
        <v/>
      </c>
    </row>
    <row r="106">
      <c r="W106" s="2">
        <f>IF(OR($B$5="",$C$6="",ROW()&lt;$B$5),"",IF(INDEX($A:$U,ROW(),$C$6)="","",INDEX($A:$U,ROW(),$C$6)))</f>
        <v/>
      </c>
      <c r="X106" s="28">
        <f>IF($W106="","",IF(ISNUMBER($W106),IF($W106&gt;=10000000,IFERROR(DATE(INT($W106/10000),MOD(INT($W106/100),100),MOD($W106,100)),""),$W106),IF(ISNUMBER(--SUBSTITUTE(SUBSTITUTE(TRIM($W106),".","-"),"/","-")),IF(--SUBSTITUTE(SUBSTITUTE(TRIM($W106),".","-"),"/","-")&gt;=10000000,IFERROR(DATE(--LEFT(TRIM($W106),4),--MID(TRIM($W106),5,2),--RIGHT(TRIM($W106),2)),""),--SUBSTITUTE(SUBSTITUTE(TRIM($W106),".","-"),"/","-")),IFERROR(--LEFT(SUBSTITUTE(SUBSTITUTE(TRIM($W106),".","-"),"/","-"),10),""))))</f>
        <v/>
      </c>
      <c r="Y106" s="29">
        <f>IF($X106="","",INT($X106))</f>
        <v/>
      </c>
      <c r="Z106" s="30">
        <f>IF(OR($Y106="",$D$6=""),"",IF(INDEX($A:$U,ROW(),$D$6)="",0,IF(ISNUMBER(INDEX($A:$U,ROW(),$D$6)),INDEX($A:$U,ROW(),$D$6),IFERROR(--SUBSTITUTE(SUBSTITUTE(TRIM(INDEX($A:$U,ROW(),$D$6)),",",""),"원",""),0))))</f>
        <v/>
      </c>
      <c r="AA106" s="30">
        <f>IF(OR($Y106="",$E$6=""),"",IF(INDEX($A:$U,ROW(),$E$6)="",0,IF(ISNUMBER(INDEX($A:$U,ROW(),$E$6)),INDEX($A:$U,ROW(),$E$6),IFERROR(--SUBSTITUTE(SUBSTITUTE(TRIM(INDEX($A:$U,ROW(),$E$6)),",",""),"원",""),0))))</f>
        <v/>
      </c>
      <c r="AB106" s="30">
        <f>IF(OR($Y106="",$F$6=""),"",IF(INDEX($A:$U,ROW(),$F$6)="","",IF(ISNUMBER(INDEX($A:$U,ROW(),$F$6)),INDEX($A:$U,ROW(),$F$6),IFERROR(--SUBSTITUTE(SUBSTITUTE(TRIM(INDEX($A:$U,ROW(),$F$6)),",",""),"원",""),""))))</f>
        <v/>
      </c>
      <c r="AC106" s="2">
        <f>IF(OR($Y106="",$G$6=""),"",INDEX($A:$U,ROW(),$G$6)&amp;"")</f>
        <v/>
      </c>
      <c r="AD106" s="2">
        <f>IF($Y106="","",IF(OR(AND(설정!$B$5&lt;&gt;"",ISNUMBER(SEARCH(설정!$B$5,$AC106))),AND(설정!$B$6&lt;&gt;"",ISNUMBER(SEARCH(설정!$B$6,$AC106))),AND(설정!$B$7&lt;&gt;"",ISNUMBER(SEARCH(설정!$B$7,$AC106)))),"제외","포함"))</f>
        <v/>
      </c>
    </row>
    <row r="107">
      <c r="W107" s="2">
        <f>IF(OR($B$5="",$C$6="",ROW()&lt;$B$5),"",IF(INDEX($A:$U,ROW(),$C$6)="","",INDEX($A:$U,ROW(),$C$6)))</f>
        <v/>
      </c>
      <c r="X107" s="28">
        <f>IF($W107="","",IF(ISNUMBER($W107),IF($W107&gt;=10000000,IFERROR(DATE(INT($W107/10000),MOD(INT($W107/100),100),MOD($W107,100)),""),$W107),IF(ISNUMBER(--SUBSTITUTE(SUBSTITUTE(TRIM($W107),".","-"),"/","-")),IF(--SUBSTITUTE(SUBSTITUTE(TRIM($W107),".","-"),"/","-")&gt;=10000000,IFERROR(DATE(--LEFT(TRIM($W107),4),--MID(TRIM($W107),5,2),--RIGHT(TRIM($W107),2)),""),--SUBSTITUTE(SUBSTITUTE(TRIM($W107),".","-"),"/","-")),IFERROR(--LEFT(SUBSTITUTE(SUBSTITUTE(TRIM($W107),".","-"),"/","-"),10),""))))</f>
        <v/>
      </c>
      <c r="Y107" s="29">
        <f>IF($X107="","",INT($X107))</f>
        <v/>
      </c>
      <c r="Z107" s="30">
        <f>IF(OR($Y107="",$D$6=""),"",IF(INDEX($A:$U,ROW(),$D$6)="",0,IF(ISNUMBER(INDEX($A:$U,ROW(),$D$6)),INDEX($A:$U,ROW(),$D$6),IFERROR(--SUBSTITUTE(SUBSTITUTE(TRIM(INDEX($A:$U,ROW(),$D$6)),",",""),"원",""),0))))</f>
        <v/>
      </c>
      <c r="AA107" s="30">
        <f>IF(OR($Y107="",$E$6=""),"",IF(INDEX($A:$U,ROW(),$E$6)="",0,IF(ISNUMBER(INDEX($A:$U,ROW(),$E$6)),INDEX($A:$U,ROW(),$E$6),IFERROR(--SUBSTITUTE(SUBSTITUTE(TRIM(INDEX($A:$U,ROW(),$E$6)),",",""),"원",""),0))))</f>
        <v/>
      </c>
      <c r="AB107" s="30">
        <f>IF(OR($Y107="",$F$6=""),"",IF(INDEX($A:$U,ROW(),$F$6)="","",IF(ISNUMBER(INDEX($A:$U,ROW(),$F$6)),INDEX($A:$U,ROW(),$F$6),IFERROR(--SUBSTITUTE(SUBSTITUTE(TRIM(INDEX($A:$U,ROW(),$F$6)),",",""),"원",""),""))))</f>
        <v/>
      </c>
      <c r="AC107" s="2">
        <f>IF(OR($Y107="",$G$6=""),"",INDEX($A:$U,ROW(),$G$6)&amp;"")</f>
        <v/>
      </c>
      <c r="AD107" s="2">
        <f>IF($Y107="","",IF(OR(AND(설정!$B$5&lt;&gt;"",ISNUMBER(SEARCH(설정!$B$5,$AC107))),AND(설정!$B$6&lt;&gt;"",ISNUMBER(SEARCH(설정!$B$6,$AC107))),AND(설정!$B$7&lt;&gt;"",ISNUMBER(SEARCH(설정!$B$7,$AC107)))),"제외","포함"))</f>
        <v/>
      </c>
    </row>
    <row r="108">
      <c r="W108" s="2">
        <f>IF(OR($B$5="",$C$6="",ROW()&lt;$B$5),"",IF(INDEX($A:$U,ROW(),$C$6)="","",INDEX($A:$U,ROW(),$C$6)))</f>
        <v/>
      </c>
      <c r="X108" s="28">
        <f>IF($W108="","",IF(ISNUMBER($W108),IF($W108&gt;=10000000,IFERROR(DATE(INT($W108/10000),MOD(INT($W108/100),100),MOD($W108,100)),""),$W108),IF(ISNUMBER(--SUBSTITUTE(SUBSTITUTE(TRIM($W108),".","-"),"/","-")),IF(--SUBSTITUTE(SUBSTITUTE(TRIM($W108),".","-"),"/","-")&gt;=10000000,IFERROR(DATE(--LEFT(TRIM($W108),4),--MID(TRIM($W108),5,2),--RIGHT(TRIM($W108),2)),""),--SUBSTITUTE(SUBSTITUTE(TRIM($W108),".","-"),"/","-")),IFERROR(--LEFT(SUBSTITUTE(SUBSTITUTE(TRIM($W108),".","-"),"/","-"),10),""))))</f>
        <v/>
      </c>
      <c r="Y108" s="29">
        <f>IF($X108="","",INT($X108))</f>
        <v/>
      </c>
      <c r="Z108" s="30">
        <f>IF(OR($Y108="",$D$6=""),"",IF(INDEX($A:$U,ROW(),$D$6)="",0,IF(ISNUMBER(INDEX($A:$U,ROW(),$D$6)),INDEX($A:$U,ROW(),$D$6),IFERROR(--SUBSTITUTE(SUBSTITUTE(TRIM(INDEX($A:$U,ROW(),$D$6)),",",""),"원",""),0))))</f>
        <v/>
      </c>
      <c r="AA108" s="30">
        <f>IF(OR($Y108="",$E$6=""),"",IF(INDEX($A:$U,ROW(),$E$6)="",0,IF(ISNUMBER(INDEX($A:$U,ROW(),$E$6)),INDEX($A:$U,ROW(),$E$6),IFERROR(--SUBSTITUTE(SUBSTITUTE(TRIM(INDEX($A:$U,ROW(),$E$6)),",",""),"원",""),0))))</f>
        <v/>
      </c>
      <c r="AB108" s="30">
        <f>IF(OR($Y108="",$F$6=""),"",IF(INDEX($A:$U,ROW(),$F$6)="","",IF(ISNUMBER(INDEX($A:$U,ROW(),$F$6)),INDEX($A:$U,ROW(),$F$6),IFERROR(--SUBSTITUTE(SUBSTITUTE(TRIM(INDEX($A:$U,ROW(),$F$6)),",",""),"원",""),""))))</f>
        <v/>
      </c>
      <c r="AC108" s="2">
        <f>IF(OR($Y108="",$G$6=""),"",INDEX($A:$U,ROW(),$G$6)&amp;"")</f>
        <v/>
      </c>
      <c r="AD108" s="2">
        <f>IF($Y108="","",IF(OR(AND(설정!$B$5&lt;&gt;"",ISNUMBER(SEARCH(설정!$B$5,$AC108))),AND(설정!$B$6&lt;&gt;"",ISNUMBER(SEARCH(설정!$B$6,$AC108))),AND(설정!$B$7&lt;&gt;"",ISNUMBER(SEARCH(설정!$B$7,$AC108)))),"제외","포함"))</f>
        <v/>
      </c>
    </row>
    <row r="109">
      <c r="W109" s="2">
        <f>IF(OR($B$5="",$C$6="",ROW()&lt;$B$5),"",IF(INDEX($A:$U,ROW(),$C$6)="","",INDEX($A:$U,ROW(),$C$6)))</f>
        <v/>
      </c>
      <c r="X109" s="28">
        <f>IF($W109="","",IF(ISNUMBER($W109),IF($W109&gt;=10000000,IFERROR(DATE(INT($W109/10000),MOD(INT($W109/100),100),MOD($W109,100)),""),$W109),IF(ISNUMBER(--SUBSTITUTE(SUBSTITUTE(TRIM($W109),".","-"),"/","-")),IF(--SUBSTITUTE(SUBSTITUTE(TRIM($W109),".","-"),"/","-")&gt;=10000000,IFERROR(DATE(--LEFT(TRIM($W109),4),--MID(TRIM($W109),5,2),--RIGHT(TRIM($W109),2)),""),--SUBSTITUTE(SUBSTITUTE(TRIM($W109),".","-"),"/","-")),IFERROR(--LEFT(SUBSTITUTE(SUBSTITUTE(TRIM($W109),".","-"),"/","-"),10),""))))</f>
        <v/>
      </c>
      <c r="Y109" s="29">
        <f>IF($X109="","",INT($X109))</f>
        <v/>
      </c>
      <c r="Z109" s="30">
        <f>IF(OR($Y109="",$D$6=""),"",IF(INDEX($A:$U,ROW(),$D$6)="",0,IF(ISNUMBER(INDEX($A:$U,ROW(),$D$6)),INDEX($A:$U,ROW(),$D$6),IFERROR(--SUBSTITUTE(SUBSTITUTE(TRIM(INDEX($A:$U,ROW(),$D$6)),",",""),"원",""),0))))</f>
        <v/>
      </c>
      <c r="AA109" s="30">
        <f>IF(OR($Y109="",$E$6=""),"",IF(INDEX($A:$U,ROW(),$E$6)="",0,IF(ISNUMBER(INDEX($A:$U,ROW(),$E$6)),INDEX($A:$U,ROW(),$E$6),IFERROR(--SUBSTITUTE(SUBSTITUTE(TRIM(INDEX($A:$U,ROW(),$E$6)),",",""),"원",""),0))))</f>
        <v/>
      </c>
      <c r="AB109" s="30">
        <f>IF(OR($Y109="",$F$6=""),"",IF(INDEX($A:$U,ROW(),$F$6)="","",IF(ISNUMBER(INDEX($A:$U,ROW(),$F$6)),INDEX($A:$U,ROW(),$F$6),IFERROR(--SUBSTITUTE(SUBSTITUTE(TRIM(INDEX($A:$U,ROW(),$F$6)),",",""),"원",""),""))))</f>
        <v/>
      </c>
      <c r="AC109" s="2">
        <f>IF(OR($Y109="",$G$6=""),"",INDEX($A:$U,ROW(),$G$6)&amp;"")</f>
        <v/>
      </c>
      <c r="AD109" s="2">
        <f>IF($Y109="","",IF(OR(AND(설정!$B$5&lt;&gt;"",ISNUMBER(SEARCH(설정!$B$5,$AC109))),AND(설정!$B$6&lt;&gt;"",ISNUMBER(SEARCH(설정!$B$6,$AC109))),AND(설정!$B$7&lt;&gt;"",ISNUMBER(SEARCH(설정!$B$7,$AC109)))),"제외","포함"))</f>
        <v/>
      </c>
    </row>
    <row r="110">
      <c r="W110" s="2">
        <f>IF(OR($B$5="",$C$6="",ROW()&lt;$B$5),"",IF(INDEX($A:$U,ROW(),$C$6)="","",INDEX($A:$U,ROW(),$C$6)))</f>
        <v/>
      </c>
      <c r="X110" s="28">
        <f>IF($W110="","",IF(ISNUMBER($W110),IF($W110&gt;=10000000,IFERROR(DATE(INT($W110/10000),MOD(INT($W110/100),100),MOD($W110,100)),""),$W110),IF(ISNUMBER(--SUBSTITUTE(SUBSTITUTE(TRIM($W110),".","-"),"/","-")),IF(--SUBSTITUTE(SUBSTITUTE(TRIM($W110),".","-"),"/","-")&gt;=10000000,IFERROR(DATE(--LEFT(TRIM($W110),4),--MID(TRIM($W110),5,2),--RIGHT(TRIM($W110),2)),""),--SUBSTITUTE(SUBSTITUTE(TRIM($W110),".","-"),"/","-")),IFERROR(--LEFT(SUBSTITUTE(SUBSTITUTE(TRIM($W110),".","-"),"/","-"),10),""))))</f>
        <v/>
      </c>
      <c r="Y110" s="29">
        <f>IF($X110="","",INT($X110))</f>
        <v/>
      </c>
      <c r="Z110" s="30">
        <f>IF(OR($Y110="",$D$6=""),"",IF(INDEX($A:$U,ROW(),$D$6)="",0,IF(ISNUMBER(INDEX($A:$U,ROW(),$D$6)),INDEX($A:$U,ROW(),$D$6),IFERROR(--SUBSTITUTE(SUBSTITUTE(TRIM(INDEX($A:$U,ROW(),$D$6)),",",""),"원",""),0))))</f>
        <v/>
      </c>
      <c r="AA110" s="30">
        <f>IF(OR($Y110="",$E$6=""),"",IF(INDEX($A:$U,ROW(),$E$6)="",0,IF(ISNUMBER(INDEX($A:$U,ROW(),$E$6)),INDEX($A:$U,ROW(),$E$6),IFERROR(--SUBSTITUTE(SUBSTITUTE(TRIM(INDEX($A:$U,ROW(),$E$6)),",",""),"원",""),0))))</f>
        <v/>
      </c>
      <c r="AB110" s="30">
        <f>IF(OR($Y110="",$F$6=""),"",IF(INDEX($A:$U,ROW(),$F$6)="","",IF(ISNUMBER(INDEX($A:$U,ROW(),$F$6)),INDEX($A:$U,ROW(),$F$6),IFERROR(--SUBSTITUTE(SUBSTITUTE(TRIM(INDEX($A:$U,ROW(),$F$6)),",",""),"원",""),""))))</f>
        <v/>
      </c>
      <c r="AC110" s="2">
        <f>IF(OR($Y110="",$G$6=""),"",INDEX($A:$U,ROW(),$G$6)&amp;"")</f>
        <v/>
      </c>
      <c r="AD110" s="2">
        <f>IF($Y110="","",IF(OR(AND(설정!$B$5&lt;&gt;"",ISNUMBER(SEARCH(설정!$B$5,$AC110))),AND(설정!$B$6&lt;&gt;"",ISNUMBER(SEARCH(설정!$B$6,$AC110))),AND(설정!$B$7&lt;&gt;"",ISNUMBER(SEARCH(설정!$B$7,$AC110)))),"제외","포함"))</f>
        <v/>
      </c>
    </row>
    <row r="111">
      <c r="W111" s="2">
        <f>IF(OR($B$5="",$C$6="",ROW()&lt;$B$5),"",IF(INDEX($A:$U,ROW(),$C$6)="","",INDEX($A:$U,ROW(),$C$6)))</f>
        <v/>
      </c>
      <c r="X111" s="28">
        <f>IF($W111="","",IF(ISNUMBER($W111),IF($W111&gt;=10000000,IFERROR(DATE(INT($W111/10000),MOD(INT($W111/100),100),MOD($W111,100)),""),$W111),IF(ISNUMBER(--SUBSTITUTE(SUBSTITUTE(TRIM($W111),".","-"),"/","-")),IF(--SUBSTITUTE(SUBSTITUTE(TRIM($W111),".","-"),"/","-")&gt;=10000000,IFERROR(DATE(--LEFT(TRIM($W111),4),--MID(TRIM($W111),5,2),--RIGHT(TRIM($W111),2)),""),--SUBSTITUTE(SUBSTITUTE(TRIM($W111),".","-"),"/","-")),IFERROR(--LEFT(SUBSTITUTE(SUBSTITUTE(TRIM($W111),".","-"),"/","-"),10),""))))</f>
        <v/>
      </c>
      <c r="Y111" s="29">
        <f>IF($X111="","",INT($X111))</f>
        <v/>
      </c>
      <c r="Z111" s="30">
        <f>IF(OR($Y111="",$D$6=""),"",IF(INDEX($A:$U,ROW(),$D$6)="",0,IF(ISNUMBER(INDEX($A:$U,ROW(),$D$6)),INDEX($A:$U,ROW(),$D$6),IFERROR(--SUBSTITUTE(SUBSTITUTE(TRIM(INDEX($A:$U,ROW(),$D$6)),",",""),"원",""),0))))</f>
        <v/>
      </c>
      <c r="AA111" s="30">
        <f>IF(OR($Y111="",$E$6=""),"",IF(INDEX($A:$U,ROW(),$E$6)="",0,IF(ISNUMBER(INDEX($A:$U,ROW(),$E$6)),INDEX($A:$U,ROW(),$E$6),IFERROR(--SUBSTITUTE(SUBSTITUTE(TRIM(INDEX($A:$U,ROW(),$E$6)),",",""),"원",""),0))))</f>
        <v/>
      </c>
      <c r="AB111" s="30">
        <f>IF(OR($Y111="",$F$6=""),"",IF(INDEX($A:$U,ROW(),$F$6)="","",IF(ISNUMBER(INDEX($A:$U,ROW(),$F$6)),INDEX($A:$U,ROW(),$F$6),IFERROR(--SUBSTITUTE(SUBSTITUTE(TRIM(INDEX($A:$U,ROW(),$F$6)),",",""),"원",""),""))))</f>
        <v/>
      </c>
      <c r="AC111" s="2">
        <f>IF(OR($Y111="",$G$6=""),"",INDEX($A:$U,ROW(),$G$6)&amp;"")</f>
        <v/>
      </c>
      <c r="AD111" s="2">
        <f>IF($Y111="","",IF(OR(AND(설정!$B$5&lt;&gt;"",ISNUMBER(SEARCH(설정!$B$5,$AC111))),AND(설정!$B$6&lt;&gt;"",ISNUMBER(SEARCH(설정!$B$6,$AC111))),AND(설정!$B$7&lt;&gt;"",ISNUMBER(SEARCH(설정!$B$7,$AC111)))),"제외","포함"))</f>
        <v/>
      </c>
    </row>
    <row r="112">
      <c r="W112" s="2">
        <f>IF(OR($B$5="",$C$6="",ROW()&lt;$B$5),"",IF(INDEX($A:$U,ROW(),$C$6)="","",INDEX($A:$U,ROW(),$C$6)))</f>
        <v/>
      </c>
      <c r="X112" s="28">
        <f>IF($W112="","",IF(ISNUMBER($W112),IF($W112&gt;=10000000,IFERROR(DATE(INT($W112/10000),MOD(INT($W112/100),100),MOD($W112,100)),""),$W112),IF(ISNUMBER(--SUBSTITUTE(SUBSTITUTE(TRIM($W112),".","-"),"/","-")),IF(--SUBSTITUTE(SUBSTITUTE(TRIM($W112),".","-"),"/","-")&gt;=10000000,IFERROR(DATE(--LEFT(TRIM($W112),4),--MID(TRIM($W112),5,2),--RIGHT(TRIM($W112),2)),""),--SUBSTITUTE(SUBSTITUTE(TRIM($W112),".","-"),"/","-")),IFERROR(--LEFT(SUBSTITUTE(SUBSTITUTE(TRIM($W112),".","-"),"/","-"),10),""))))</f>
        <v/>
      </c>
      <c r="Y112" s="29">
        <f>IF($X112="","",INT($X112))</f>
        <v/>
      </c>
      <c r="Z112" s="30">
        <f>IF(OR($Y112="",$D$6=""),"",IF(INDEX($A:$U,ROW(),$D$6)="",0,IF(ISNUMBER(INDEX($A:$U,ROW(),$D$6)),INDEX($A:$U,ROW(),$D$6),IFERROR(--SUBSTITUTE(SUBSTITUTE(TRIM(INDEX($A:$U,ROW(),$D$6)),",",""),"원",""),0))))</f>
        <v/>
      </c>
      <c r="AA112" s="30">
        <f>IF(OR($Y112="",$E$6=""),"",IF(INDEX($A:$U,ROW(),$E$6)="",0,IF(ISNUMBER(INDEX($A:$U,ROW(),$E$6)),INDEX($A:$U,ROW(),$E$6),IFERROR(--SUBSTITUTE(SUBSTITUTE(TRIM(INDEX($A:$U,ROW(),$E$6)),",",""),"원",""),0))))</f>
        <v/>
      </c>
      <c r="AB112" s="30">
        <f>IF(OR($Y112="",$F$6=""),"",IF(INDEX($A:$U,ROW(),$F$6)="","",IF(ISNUMBER(INDEX($A:$U,ROW(),$F$6)),INDEX($A:$U,ROW(),$F$6),IFERROR(--SUBSTITUTE(SUBSTITUTE(TRIM(INDEX($A:$U,ROW(),$F$6)),",",""),"원",""),""))))</f>
        <v/>
      </c>
      <c r="AC112" s="2">
        <f>IF(OR($Y112="",$G$6=""),"",INDEX($A:$U,ROW(),$G$6)&amp;"")</f>
        <v/>
      </c>
      <c r="AD112" s="2">
        <f>IF($Y112="","",IF(OR(AND(설정!$B$5&lt;&gt;"",ISNUMBER(SEARCH(설정!$B$5,$AC112))),AND(설정!$B$6&lt;&gt;"",ISNUMBER(SEARCH(설정!$B$6,$AC112))),AND(설정!$B$7&lt;&gt;"",ISNUMBER(SEARCH(설정!$B$7,$AC112)))),"제외","포함"))</f>
        <v/>
      </c>
    </row>
    <row r="113">
      <c r="W113" s="2">
        <f>IF(OR($B$5="",$C$6="",ROW()&lt;$B$5),"",IF(INDEX($A:$U,ROW(),$C$6)="","",INDEX($A:$U,ROW(),$C$6)))</f>
        <v/>
      </c>
      <c r="X113" s="28">
        <f>IF($W113="","",IF(ISNUMBER($W113),IF($W113&gt;=10000000,IFERROR(DATE(INT($W113/10000),MOD(INT($W113/100),100),MOD($W113,100)),""),$W113),IF(ISNUMBER(--SUBSTITUTE(SUBSTITUTE(TRIM($W113),".","-"),"/","-")),IF(--SUBSTITUTE(SUBSTITUTE(TRIM($W113),".","-"),"/","-")&gt;=10000000,IFERROR(DATE(--LEFT(TRIM($W113),4),--MID(TRIM($W113),5,2),--RIGHT(TRIM($W113),2)),""),--SUBSTITUTE(SUBSTITUTE(TRIM($W113),".","-"),"/","-")),IFERROR(--LEFT(SUBSTITUTE(SUBSTITUTE(TRIM($W113),".","-"),"/","-"),10),""))))</f>
        <v/>
      </c>
      <c r="Y113" s="29">
        <f>IF($X113="","",INT($X113))</f>
        <v/>
      </c>
      <c r="Z113" s="30">
        <f>IF(OR($Y113="",$D$6=""),"",IF(INDEX($A:$U,ROW(),$D$6)="",0,IF(ISNUMBER(INDEX($A:$U,ROW(),$D$6)),INDEX($A:$U,ROW(),$D$6),IFERROR(--SUBSTITUTE(SUBSTITUTE(TRIM(INDEX($A:$U,ROW(),$D$6)),",",""),"원",""),0))))</f>
        <v/>
      </c>
      <c r="AA113" s="30">
        <f>IF(OR($Y113="",$E$6=""),"",IF(INDEX($A:$U,ROW(),$E$6)="",0,IF(ISNUMBER(INDEX($A:$U,ROW(),$E$6)),INDEX($A:$U,ROW(),$E$6),IFERROR(--SUBSTITUTE(SUBSTITUTE(TRIM(INDEX($A:$U,ROW(),$E$6)),",",""),"원",""),0))))</f>
        <v/>
      </c>
      <c r="AB113" s="30">
        <f>IF(OR($Y113="",$F$6=""),"",IF(INDEX($A:$U,ROW(),$F$6)="","",IF(ISNUMBER(INDEX($A:$U,ROW(),$F$6)),INDEX($A:$U,ROW(),$F$6),IFERROR(--SUBSTITUTE(SUBSTITUTE(TRIM(INDEX($A:$U,ROW(),$F$6)),",",""),"원",""),""))))</f>
        <v/>
      </c>
      <c r="AC113" s="2">
        <f>IF(OR($Y113="",$G$6=""),"",INDEX($A:$U,ROW(),$G$6)&amp;"")</f>
        <v/>
      </c>
      <c r="AD113" s="2">
        <f>IF($Y113="","",IF(OR(AND(설정!$B$5&lt;&gt;"",ISNUMBER(SEARCH(설정!$B$5,$AC113))),AND(설정!$B$6&lt;&gt;"",ISNUMBER(SEARCH(설정!$B$6,$AC113))),AND(설정!$B$7&lt;&gt;"",ISNUMBER(SEARCH(설정!$B$7,$AC113)))),"제외","포함"))</f>
        <v/>
      </c>
    </row>
    <row r="114">
      <c r="W114" s="2">
        <f>IF(OR($B$5="",$C$6="",ROW()&lt;$B$5),"",IF(INDEX($A:$U,ROW(),$C$6)="","",INDEX($A:$U,ROW(),$C$6)))</f>
        <v/>
      </c>
      <c r="X114" s="28">
        <f>IF($W114="","",IF(ISNUMBER($W114),IF($W114&gt;=10000000,IFERROR(DATE(INT($W114/10000),MOD(INT($W114/100),100),MOD($W114,100)),""),$W114),IF(ISNUMBER(--SUBSTITUTE(SUBSTITUTE(TRIM($W114),".","-"),"/","-")),IF(--SUBSTITUTE(SUBSTITUTE(TRIM($W114),".","-"),"/","-")&gt;=10000000,IFERROR(DATE(--LEFT(TRIM($W114),4),--MID(TRIM($W114),5,2),--RIGHT(TRIM($W114),2)),""),--SUBSTITUTE(SUBSTITUTE(TRIM($W114),".","-"),"/","-")),IFERROR(--LEFT(SUBSTITUTE(SUBSTITUTE(TRIM($W114),".","-"),"/","-"),10),""))))</f>
        <v/>
      </c>
      <c r="Y114" s="29">
        <f>IF($X114="","",INT($X114))</f>
        <v/>
      </c>
      <c r="Z114" s="30">
        <f>IF(OR($Y114="",$D$6=""),"",IF(INDEX($A:$U,ROW(),$D$6)="",0,IF(ISNUMBER(INDEX($A:$U,ROW(),$D$6)),INDEX($A:$U,ROW(),$D$6),IFERROR(--SUBSTITUTE(SUBSTITUTE(TRIM(INDEX($A:$U,ROW(),$D$6)),",",""),"원",""),0))))</f>
        <v/>
      </c>
      <c r="AA114" s="30">
        <f>IF(OR($Y114="",$E$6=""),"",IF(INDEX($A:$U,ROW(),$E$6)="",0,IF(ISNUMBER(INDEX($A:$U,ROW(),$E$6)),INDEX($A:$U,ROW(),$E$6),IFERROR(--SUBSTITUTE(SUBSTITUTE(TRIM(INDEX($A:$U,ROW(),$E$6)),",",""),"원",""),0))))</f>
        <v/>
      </c>
      <c r="AB114" s="30">
        <f>IF(OR($Y114="",$F$6=""),"",IF(INDEX($A:$U,ROW(),$F$6)="","",IF(ISNUMBER(INDEX($A:$U,ROW(),$F$6)),INDEX($A:$U,ROW(),$F$6),IFERROR(--SUBSTITUTE(SUBSTITUTE(TRIM(INDEX($A:$U,ROW(),$F$6)),",",""),"원",""),""))))</f>
        <v/>
      </c>
      <c r="AC114" s="2">
        <f>IF(OR($Y114="",$G$6=""),"",INDEX($A:$U,ROW(),$G$6)&amp;"")</f>
        <v/>
      </c>
      <c r="AD114" s="2">
        <f>IF($Y114="","",IF(OR(AND(설정!$B$5&lt;&gt;"",ISNUMBER(SEARCH(설정!$B$5,$AC114))),AND(설정!$B$6&lt;&gt;"",ISNUMBER(SEARCH(설정!$B$6,$AC114))),AND(설정!$B$7&lt;&gt;"",ISNUMBER(SEARCH(설정!$B$7,$AC114)))),"제외","포함"))</f>
        <v/>
      </c>
    </row>
    <row r="115">
      <c r="W115" s="2">
        <f>IF(OR($B$5="",$C$6="",ROW()&lt;$B$5),"",IF(INDEX($A:$U,ROW(),$C$6)="","",INDEX($A:$U,ROW(),$C$6)))</f>
        <v/>
      </c>
      <c r="X115" s="28">
        <f>IF($W115="","",IF(ISNUMBER($W115),IF($W115&gt;=10000000,IFERROR(DATE(INT($W115/10000),MOD(INT($W115/100),100),MOD($W115,100)),""),$W115),IF(ISNUMBER(--SUBSTITUTE(SUBSTITUTE(TRIM($W115),".","-"),"/","-")),IF(--SUBSTITUTE(SUBSTITUTE(TRIM($W115),".","-"),"/","-")&gt;=10000000,IFERROR(DATE(--LEFT(TRIM($W115),4),--MID(TRIM($W115),5,2),--RIGHT(TRIM($W115),2)),""),--SUBSTITUTE(SUBSTITUTE(TRIM($W115),".","-"),"/","-")),IFERROR(--LEFT(SUBSTITUTE(SUBSTITUTE(TRIM($W115),".","-"),"/","-"),10),""))))</f>
        <v/>
      </c>
      <c r="Y115" s="29">
        <f>IF($X115="","",INT($X115))</f>
        <v/>
      </c>
      <c r="Z115" s="30">
        <f>IF(OR($Y115="",$D$6=""),"",IF(INDEX($A:$U,ROW(),$D$6)="",0,IF(ISNUMBER(INDEX($A:$U,ROW(),$D$6)),INDEX($A:$U,ROW(),$D$6),IFERROR(--SUBSTITUTE(SUBSTITUTE(TRIM(INDEX($A:$U,ROW(),$D$6)),",",""),"원",""),0))))</f>
        <v/>
      </c>
      <c r="AA115" s="30">
        <f>IF(OR($Y115="",$E$6=""),"",IF(INDEX($A:$U,ROW(),$E$6)="",0,IF(ISNUMBER(INDEX($A:$U,ROW(),$E$6)),INDEX($A:$U,ROW(),$E$6),IFERROR(--SUBSTITUTE(SUBSTITUTE(TRIM(INDEX($A:$U,ROW(),$E$6)),",",""),"원",""),0))))</f>
        <v/>
      </c>
      <c r="AB115" s="30">
        <f>IF(OR($Y115="",$F$6=""),"",IF(INDEX($A:$U,ROW(),$F$6)="","",IF(ISNUMBER(INDEX($A:$U,ROW(),$F$6)),INDEX($A:$U,ROW(),$F$6),IFERROR(--SUBSTITUTE(SUBSTITUTE(TRIM(INDEX($A:$U,ROW(),$F$6)),",",""),"원",""),""))))</f>
        <v/>
      </c>
      <c r="AC115" s="2">
        <f>IF(OR($Y115="",$G$6=""),"",INDEX($A:$U,ROW(),$G$6)&amp;"")</f>
        <v/>
      </c>
      <c r="AD115" s="2">
        <f>IF($Y115="","",IF(OR(AND(설정!$B$5&lt;&gt;"",ISNUMBER(SEARCH(설정!$B$5,$AC115))),AND(설정!$B$6&lt;&gt;"",ISNUMBER(SEARCH(설정!$B$6,$AC115))),AND(설정!$B$7&lt;&gt;"",ISNUMBER(SEARCH(설정!$B$7,$AC115)))),"제외","포함"))</f>
        <v/>
      </c>
    </row>
    <row r="116">
      <c r="W116" s="2">
        <f>IF(OR($B$5="",$C$6="",ROW()&lt;$B$5),"",IF(INDEX($A:$U,ROW(),$C$6)="","",INDEX($A:$U,ROW(),$C$6)))</f>
        <v/>
      </c>
      <c r="X116" s="28">
        <f>IF($W116="","",IF(ISNUMBER($W116),IF($W116&gt;=10000000,IFERROR(DATE(INT($W116/10000),MOD(INT($W116/100),100),MOD($W116,100)),""),$W116),IF(ISNUMBER(--SUBSTITUTE(SUBSTITUTE(TRIM($W116),".","-"),"/","-")),IF(--SUBSTITUTE(SUBSTITUTE(TRIM($W116),".","-"),"/","-")&gt;=10000000,IFERROR(DATE(--LEFT(TRIM($W116),4),--MID(TRIM($W116),5,2),--RIGHT(TRIM($W116),2)),""),--SUBSTITUTE(SUBSTITUTE(TRIM($W116),".","-"),"/","-")),IFERROR(--LEFT(SUBSTITUTE(SUBSTITUTE(TRIM($W116),".","-"),"/","-"),10),""))))</f>
        <v/>
      </c>
      <c r="Y116" s="29">
        <f>IF($X116="","",INT($X116))</f>
        <v/>
      </c>
      <c r="Z116" s="30">
        <f>IF(OR($Y116="",$D$6=""),"",IF(INDEX($A:$U,ROW(),$D$6)="",0,IF(ISNUMBER(INDEX($A:$U,ROW(),$D$6)),INDEX($A:$U,ROW(),$D$6),IFERROR(--SUBSTITUTE(SUBSTITUTE(TRIM(INDEX($A:$U,ROW(),$D$6)),",",""),"원",""),0))))</f>
        <v/>
      </c>
      <c r="AA116" s="30">
        <f>IF(OR($Y116="",$E$6=""),"",IF(INDEX($A:$U,ROW(),$E$6)="",0,IF(ISNUMBER(INDEX($A:$U,ROW(),$E$6)),INDEX($A:$U,ROW(),$E$6),IFERROR(--SUBSTITUTE(SUBSTITUTE(TRIM(INDEX($A:$U,ROW(),$E$6)),",",""),"원",""),0))))</f>
        <v/>
      </c>
      <c r="AB116" s="30">
        <f>IF(OR($Y116="",$F$6=""),"",IF(INDEX($A:$U,ROW(),$F$6)="","",IF(ISNUMBER(INDEX($A:$U,ROW(),$F$6)),INDEX($A:$U,ROW(),$F$6),IFERROR(--SUBSTITUTE(SUBSTITUTE(TRIM(INDEX($A:$U,ROW(),$F$6)),",",""),"원",""),""))))</f>
        <v/>
      </c>
      <c r="AC116" s="2">
        <f>IF(OR($Y116="",$G$6=""),"",INDEX($A:$U,ROW(),$G$6)&amp;"")</f>
        <v/>
      </c>
      <c r="AD116" s="2">
        <f>IF($Y116="","",IF(OR(AND(설정!$B$5&lt;&gt;"",ISNUMBER(SEARCH(설정!$B$5,$AC116))),AND(설정!$B$6&lt;&gt;"",ISNUMBER(SEARCH(설정!$B$6,$AC116))),AND(설정!$B$7&lt;&gt;"",ISNUMBER(SEARCH(설정!$B$7,$AC116)))),"제외","포함"))</f>
        <v/>
      </c>
    </row>
    <row r="117">
      <c r="W117" s="2">
        <f>IF(OR($B$5="",$C$6="",ROW()&lt;$B$5),"",IF(INDEX($A:$U,ROW(),$C$6)="","",INDEX($A:$U,ROW(),$C$6)))</f>
        <v/>
      </c>
      <c r="X117" s="28">
        <f>IF($W117="","",IF(ISNUMBER($W117),IF($W117&gt;=10000000,IFERROR(DATE(INT($W117/10000),MOD(INT($W117/100),100),MOD($W117,100)),""),$W117),IF(ISNUMBER(--SUBSTITUTE(SUBSTITUTE(TRIM($W117),".","-"),"/","-")),IF(--SUBSTITUTE(SUBSTITUTE(TRIM($W117),".","-"),"/","-")&gt;=10000000,IFERROR(DATE(--LEFT(TRIM($W117),4),--MID(TRIM($W117),5,2),--RIGHT(TRIM($W117),2)),""),--SUBSTITUTE(SUBSTITUTE(TRIM($W117),".","-"),"/","-")),IFERROR(--LEFT(SUBSTITUTE(SUBSTITUTE(TRIM($W117),".","-"),"/","-"),10),""))))</f>
        <v/>
      </c>
      <c r="Y117" s="29">
        <f>IF($X117="","",INT($X117))</f>
        <v/>
      </c>
      <c r="Z117" s="30">
        <f>IF(OR($Y117="",$D$6=""),"",IF(INDEX($A:$U,ROW(),$D$6)="",0,IF(ISNUMBER(INDEX($A:$U,ROW(),$D$6)),INDEX($A:$U,ROW(),$D$6),IFERROR(--SUBSTITUTE(SUBSTITUTE(TRIM(INDEX($A:$U,ROW(),$D$6)),",",""),"원",""),0))))</f>
        <v/>
      </c>
      <c r="AA117" s="30">
        <f>IF(OR($Y117="",$E$6=""),"",IF(INDEX($A:$U,ROW(),$E$6)="",0,IF(ISNUMBER(INDEX($A:$U,ROW(),$E$6)),INDEX($A:$U,ROW(),$E$6),IFERROR(--SUBSTITUTE(SUBSTITUTE(TRIM(INDEX($A:$U,ROW(),$E$6)),",",""),"원",""),0))))</f>
        <v/>
      </c>
      <c r="AB117" s="30">
        <f>IF(OR($Y117="",$F$6=""),"",IF(INDEX($A:$U,ROW(),$F$6)="","",IF(ISNUMBER(INDEX($A:$U,ROW(),$F$6)),INDEX($A:$U,ROW(),$F$6),IFERROR(--SUBSTITUTE(SUBSTITUTE(TRIM(INDEX($A:$U,ROW(),$F$6)),",",""),"원",""),""))))</f>
        <v/>
      </c>
      <c r="AC117" s="2">
        <f>IF(OR($Y117="",$G$6=""),"",INDEX($A:$U,ROW(),$G$6)&amp;"")</f>
        <v/>
      </c>
      <c r="AD117" s="2">
        <f>IF($Y117="","",IF(OR(AND(설정!$B$5&lt;&gt;"",ISNUMBER(SEARCH(설정!$B$5,$AC117))),AND(설정!$B$6&lt;&gt;"",ISNUMBER(SEARCH(설정!$B$6,$AC117))),AND(설정!$B$7&lt;&gt;"",ISNUMBER(SEARCH(설정!$B$7,$AC117)))),"제외","포함"))</f>
        <v/>
      </c>
    </row>
    <row r="118">
      <c r="W118" s="2">
        <f>IF(OR($B$5="",$C$6="",ROW()&lt;$B$5),"",IF(INDEX($A:$U,ROW(),$C$6)="","",INDEX($A:$U,ROW(),$C$6)))</f>
        <v/>
      </c>
      <c r="X118" s="28">
        <f>IF($W118="","",IF(ISNUMBER($W118),IF($W118&gt;=10000000,IFERROR(DATE(INT($W118/10000),MOD(INT($W118/100),100),MOD($W118,100)),""),$W118),IF(ISNUMBER(--SUBSTITUTE(SUBSTITUTE(TRIM($W118),".","-"),"/","-")),IF(--SUBSTITUTE(SUBSTITUTE(TRIM($W118),".","-"),"/","-")&gt;=10000000,IFERROR(DATE(--LEFT(TRIM($W118),4),--MID(TRIM($W118),5,2),--RIGHT(TRIM($W118),2)),""),--SUBSTITUTE(SUBSTITUTE(TRIM($W118),".","-"),"/","-")),IFERROR(--LEFT(SUBSTITUTE(SUBSTITUTE(TRIM($W118),".","-"),"/","-"),10),""))))</f>
        <v/>
      </c>
      <c r="Y118" s="29">
        <f>IF($X118="","",INT($X118))</f>
        <v/>
      </c>
      <c r="Z118" s="30">
        <f>IF(OR($Y118="",$D$6=""),"",IF(INDEX($A:$U,ROW(),$D$6)="",0,IF(ISNUMBER(INDEX($A:$U,ROW(),$D$6)),INDEX($A:$U,ROW(),$D$6),IFERROR(--SUBSTITUTE(SUBSTITUTE(TRIM(INDEX($A:$U,ROW(),$D$6)),",",""),"원",""),0))))</f>
        <v/>
      </c>
      <c r="AA118" s="30">
        <f>IF(OR($Y118="",$E$6=""),"",IF(INDEX($A:$U,ROW(),$E$6)="",0,IF(ISNUMBER(INDEX($A:$U,ROW(),$E$6)),INDEX($A:$U,ROW(),$E$6),IFERROR(--SUBSTITUTE(SUBSTITUTE(TRIM(INDEX($A:$U,ROW(),$E$6)),",",""),"원",""),0))))</f>
        <v/>
      </c>
      <c r="AB118" s="30">
        <f>IF(OR($Y118="",$F$6=""),"",IF(INDEX($A:$U,ROW(),$F$6)="","",IF(ISNUMBER(INDEX($A:$U,ROW(),$F$6)),INDEX($A:$U,ROW(),$F$6),IFERROR(--SUBSTITUTE(SUBSTITUTE(TRIM(INDEX($A:$U,ROW(),$F$6)),",",""),"원",""),""))))</f>
        <v/>
      </c>
      <c r="AC118" s="2">
        <f>IF(OR($Y118="",$G$6=""),"",INDEX($A:$U,ROW(),$G$6)&amp;"")</f>
        <v/>
      </c>
      <c r="AD118" s="2">
        <f>IF($Y118="","",IF(OR(AND(설정!$B$5&lt;&gt;"",ISNUMBER(SEARCH(설정!$B$5,$AC118))),AND(설정!$B$6&lt;&gt;"",ISNUMBER(SEARCH(설정!$B$6,$AC118))),AND(설정!$B$7&lt;&gt;"",ISNUMBER(SEARCH(설정!$B$7,$AC118)))),"제외","포함"))</f>
        <v/>
      </c>
    </row>
    <row r="119">
      <c r="W119" s="2">
        <f>IF(OR($B$5="",$C$6="",ROW()&lt;$B$5),"",IF(INDEX($A:$U,ROW(),$C$6)="","",INDEX($A:$U,ROW(),$C$6)))</f>
        <v/>
      </c>
      <c r="X119" s="28">
        <f>IF($W119="","",IF(ISNUMBER($W119),IF($W119&gt;=10000000,IFERROR(DATE(INT($W119/10000),MOD(INT($W119/100),100),MOD($W119,100)),""),$W119),IF(ISNUMBER(--SUBSTITUTE(SUBSTITUTE(TRIM($W119),".","-"),"/","-")),IF(--SUBSTITUTE(SUBSTITUTE(TRIM($W119),".","-"),"/","-")&gt;=10000000,IFERROR(DATE(--LEFT(TRIM($W119),4),--MID(TRIM($W119),5,2),--RIGHT(TRIM($W119),2)),""),--SUBSTITUTE(SUBSTITUTE(TRIM($W119),".","-"),"/","-")),IFERROR(--LEFT(SUBSTITUTE(SUBSTITUTE(TRIM($W119),".","-"),"/","-"),10),""))))</f>
        <v/>
      </c>
      <c r="Y119" s="29">
        <f>IF($X119="","",INT($X119))</f>
        <v/>
      </c>
      <c r="Z119" s="30">
        <f>IF(OR($Y119="",$D$6=""),"",IF(INDEX($A:$U,ROW(),$D$6)="",0,IF(ISNUMBER(INDEX($A:$U,ROW(),$D$6)),INDEX($A:$U,ROW(),$D$6),IFERROR(--SUBSTITUTE(SUBSTITUTE(TRIM(INDEX($A:$U,ROW(),$D$6)),",",""),"원",""),0))))</f>
        <v/>
      </c>
      <c r="AA119" s="30">
        <f>IF(OR($Y119="",$E$6=""),"",IF(INDEX($A:$U,ROW(),$E$6)="",0,IF(ISNUMBER(INDEX($A:$U,ROW(),$E$6)),INDEX($A:$U,ROW(),$E$6),IFERROR(--SUBSTITUTE(SUBSTITUTE(TRIM(INDEX($A:$U,ROW(),$E$6)),",",""),"원",""),0))))</f>
        <v/>
      </c>
      <c r="AB119" s="30">
        <f>IF(OR($Y119="",$F$6=""),"",IF(INDEX($A:$U,ROW(),$F$6)="","",IF(ISNUMBER(INDEX($A:$U,ROW(),$F$6)),INDEX($A:$U,ROW(),$F$6),IFERROR(--SUBSTITUTE(SUBSTITUTE(TRIM(INDEX($A:$U,ROW(),$F$6)),",",""),"원",""),""))))</f>
        <v/>
      </c>
      <c r="AC119" s="2">
        <f>IF(OR($Y119="",$G$6=""),"",INDEX($A:$U,ROW(),$G$6)&amp;"")</f>
        <v/>
      </c>
      <c r="AD119" s="2">
        <f>IF($Y119="","",IF(OR(AND(설정!$B$5&lt;&gt;"",ISNUMBER(SEARCH(설정!$B$5,$AC119))),AND(설정!$B$6&lt;&gt;"",ISNUMBER(SEARCH(설정!$B$6,$AC119))),AND(설정!$B$7&lt;&gt;"",ISNUMBER(SEARCH(설정!$B$7,$AC119)))),"제외","포함"))</f>
        <v/>
      </c>
    </row>
    <row r="120">
      <c r="W120" s="2">
        <f>IF(OR($B$5="",$C$6="",ROW()&lt;$B$5),"",IF(INDEX($A:$U,ROW(),$C$6)="","",INDEX($A:$U,ROW(),$C$6)))</f>
        <v/>
      </c>
      <c r="X120" s="28">
        <f>IF($W120="","",IF(ISNUMBER($W120),IF($W120&gt;=10000000,IFERROR(DATE(INT($W120/10000),MOD(INT($W120/100),100),MOD($W120,100)),""),$W120),IF(ISNUMBER(--SUBSTITUTE(SUBSTITUTE(TRIM($W120),".","-"),"/","-")),IF(--SUBSTITUTE(SUBSTITUTE(TRIM($W120),".","-"),"/","-")&gt;=10000000,IFERROR(DATE(--LEFT(TRIM($W120),4),--MID(TRIM($W120),5,2),--RIGHT(TRIM($W120),2)),""),--SUBSTITUTE(SUBSTITUTE(TRIM($W120),".","-"),"/","-")),IFERROR(--LEFT(SUBSTITUTE(SUBSTITUTE(TRIM($W120),".","-"),"/","-"),10),""))))</f>
        <v/>
      </c>
      <c r="Y120" s="29">
        <f>IF($X120="","",INT($X120))</f>
        <v/>
      </c>
      <c r="Z120" s="30">
        <f>IF(OR($Y120="",$D$6=""),"",IF(INDEX($A:$U,ROW(),$D$6)="",0,IF(ISNUMBER(INDEX($A:$U,ROW(),$D$6)),INDEX($A:$U,ROW(),$D$6),IFERROR(--SUBSTITUTE(SUBSTITUTE(TRIM(INDEX($A:$U,ROW(),$D$6)),",",""),"원",""),0))))</f>
        <v/>
      </c>
      <c r="AA120" s="30">
        <f>IF(OR($Y120="",$E$6=""),"",IF(INDEX($A:$U,ROW(),$E$6)="",0,IF(ISNUMBER(INDEX($A:$U,ROW(),$E$6)),INDEX($A:$U,ROW(),$E$6),IFERROR(--SUBSTITUTE(SUBSTITUTE(TRIM(INDEX($A:$U,ROW(),$E$6)),",",""),"원",""),0))))</f>
        <v/>
      </c>
      <c r="AB120" s="30">
        <f>IF(OR($Y120="",$F$6=""),"",IF(INDEX($A:$U,ROW(),$F$6)="","",IF(ISNUMBER(INDEX($A:$U,ROW(),$F$6)),INDEX($A:$U,ROW(),$F$6),IFERROR(--SUBSTITUTE(SUBSTITUTE(TRIM(INDEX($A:$U,ROW(),$F$6)),",",""),"원",""),""))))</f>
        <v/>
      </c>
      <c r="AC120" s="2">
        <f>IF(OR($Y120="",$G$6=""),"",INDEX($A:$U,ROW(),$G$6)&amp;"")</f>
        <v/>
      </c>
      <c r="AD120" s="2">
        <f>IF($Y120="","",IF(OR(AND(설정!$B$5&lt;&gt;"",ISNUMBER(SEARCH(설정!$B$5,$AC120))),AND(설정!$B$6&lt;&gt;"",ISNUMBER(SEARCH(설정!$B$6,$AC120))),AND(설정!$B$7&lt;&gt;"",ISNUMBER(SEARCH(설정!$B$7,$AC120)))),"제외","포함"))</f>
        <v/>
      </c>
    </row>
    <row r="121">
      <c r="W121" s="2">
        <f>IF(OR($B$5="",$C$6="",ROW()&lt;$B$5),"",IF(INDEX($A:$U,ROW(),$C$6)="","",INDEX($A:$U,ROW(),$C$6)))</f>
        <v/>
      </c>
      <c r="X121" s="28">
        <f>IF($W121="","",IF(ISNUMBER($W121),IF($W121&gt;=10000000,IFERROR(DATE(INT($W121/10000),MOD(INT($W121/100),100),MOD($W121,100)),""),$W121),IF(ISNUMBER(--SUBSTITUTE(SUBSTITUTE(TRIM($W121),".","-"),"/","-")),IF(--SUBSTITUTE(SUBSTITUTE(TRIM($W121),".","-"),"/","-")&gt;=10000000,IFERROR(DATE(--LEFT(TRIM($W121),4),--MID(TRIM($W121),5,2),--RIGHT(TRIM($W121),2)),""),--SUBSTITUTE(SUBSTITUTE(TRIM($W121),".","-"),"/","-")),IFERROR(--LEFT(SUBSTITUTE(SUBSTITUTE(TRIM($W121),".","-"),"/","-"),10),""))))</f>
        <v/>
      </c>
      <c r="Y121" s="29">
        <f>IF($X121="","",INT($X121))</f>
        <v/>
      </c>
      <c r="Z121" s="30">
        <f>IF(OR($Y121="",$D$6=""),"",IF(INDEX($A:$U,ROW(),$D$6)="",0,IF(ISNUMBER(INDEX($A:$U,ROW(),$D$6)),INDEX($A:$U,ROW(),$D$6),IFERROR(--SUBSTITUTE(SUBSTITUTE(TRIM(INDEX($A:$U,ROW(),$D$6)),",",""),"원",""),0))))</f>
        <v/>
      </c>
      <c r="AA121" s="30">
        <f>IF(OR($Y121="",$E$6=""),"",IF(INDEX($A:$U,ROW(),$E$6)="",0,IF(ISNUMBER(INDEX($A:$U,ROW(),$E$6)),INDEX($A:$U,ROW(),$E$6),IFERROR(--SUBSTITUTE(SUBSTITUTE(TRIM(INDEX($A:$U,ROW(),$E$6)),",",""),"원",""),0))))</f>
        <v/>
      </c>
      <c r="AB121" s="30">
        <f>IF(OR($Y121="",$F$6=""),"",IF(INDEX($A:$U,ROW(),$F$6)="","",IF(ISNUMBER(INDEX($A:$U,ROW(),$F$6)),INDEX($A:$U,ROW(),$F$6),IFERROR(--SUBSTITUTE(SUBSTITUTE(TRIM(INDEX($A:$U,ROW(),$F$6)),",",""),"원",""),""))))</f>
        <v/>
      </c>
      <c r="AC121" s="2">
        <f>IF(OR($Y121="",$G$6=""),"",INDEX($A:$U,ROW(),$G$6)&amp;"")</f>
        <v/>
      </c>
      <c r="AD121" s="2">
        <f>IF($Y121="","",IF(OR(AND(설정!$B$5&lt;&gt;"",ISNUMBER(SEARCH(설정!$B$5,$AC121))),AND(설정!$B$6&lt;&gt;"",ISNUMBER(SEARCH(설정!$B$6,$AC121))),AND(설정!$B$7&lt;&gt;"",ISNUMBER(SEARCH(설정!$B$7,$AC121)))),"제외","포함"))</f>
        <v/>
      </c>
    </row>
    <row r="122">
      <c r="W122" s="2">
        <f>IF(OR($B$5="",$C$6="",ROW()&lt;$B$5),"",IF(INDEX($A:$U,ROW(),$C$6)="","",INDEX($A:$U,ROW(),$C$6)))</f>
        <v/>
      </c>
      <c r="X122" s="28">
        <f>IF($W122="","",IF(ISNUMBER($W122),IF($W122&gt;=10000000,IFERROR(DATE(INT($W122/10000),MOD(INT($W122/100),100),MOD($W122,100)),""),$W122),IF(ISNUMBER(--SUBSTITUTE(SUBSTITUTE(TRIM($W122),".","-"),"/","-")),IF(--SUBSTITUTE(SUBSTITUTE(TRIM($W122),".","-"),"/","-")&gt;=10000000,IFERROR(DATE(--LEFT(TRIM($W122),4),--MID(TRIM($W122),5,2),--RIGHT(TRIM($W122),2)),""),--SUBSTITUTE(SUBSTITUTE(TRIM($W122),".","-"),"/","-")),IFERROR(--LEFT(SUBSTITUTE(SUBSTITUTE(TRIM($W122),".","-"),"/","-"),10),""))))</f>
        <v/>
      </c>
      <c r="Y122" s="29">
        <f>IF($X122="","",INT($X122))</f>
        <v/>
      </c>
      <c r="Z122" s="30">
        <f>IF(OR($Y122="",$D$6=""),"",IF(INDEX($A:$U,ROW(),$D$6)="",0,IF(ISNUMBER(INDEX($A:$U,ROW(),$D$6)),INDEX($A:$U,ROW(),$D$6),IFERROR(--SUBSTITUTE(SUBSTITUTE(TRIM(INDEX($A:$U,ROW(),$D$6)),",",""),"원",""),0))))</f>
        <v/>
      </c>
      <c r="AA122" s="30">
        <f>IF(OR($Y122="",$E$6=""),"",IF(INDEX($A:$U,ROW(),$E$6)="",0,IF(ISNUMBER(INDEX($A:$U,ROW(),$E$6)),INDEX($A:$U,ROW(),$E$6),IFERROR(--SUBSTITUTE(SUBSTITUTE(TRIM(INDEX($A:$U,ROW(),$E$6)),",",""),"원",""),0))))</f>
        <v/>
      </c>
      <c r="AB122" s="30">
        <f>IF(OR($Y122="",$F$6=""),"",IF(INDEX($A:$U,ROW(),$F$6)="","",IF(ISNUMBER(INDEX($A:$U,ROW(),$F$6)),INDEX($A:$U,ROW(),$F$6),IFERROR(--SUBSTITUTE(SUBSTITUTE(TRIM(INDEX($A:$U,ROW(),$F$6)),",",""),"원",""),""))))</f>
        <v/>
      </c>
      <c r="AC122" s="2">
        <f>IF(OR($Y122="",$G$6=""),"",INDEX($A:$U,ROW(),$G$6)&amp;"")</f>
        <v/>
      </c>
      <c r="AD122" s="2">
        <f>IF($Y122="","",IF(OR(AND(설정!$B$5&lt;&gt;"",ISNUMBER(SEARCH(설정!$B$5,$AC122))),AND(설정!$B$6&lt;&gt;"",ISNUMBER(SEARCH(설정!$B$6,$AC122))),AND(설정!$B$7&lt;&gt;"",ISNUMBER(SEARCH(설정!$B$7,$AC122)))),"제외","포함"))</f>
        <v/>
      </c>
    </row>
    <row r="123">
      <c r="W123" s="2">
        <f>IF(OR($B$5="",$C$6="",ROW()&lt;$B$5),"",IF(INDEX($A:$U,ROW(),$C$6)="","",INDEX($A:$U,ROW(),$C$6)))</f>
        <v/>
      </c>
      <c r="X123" s="28">
        <f>IF($W123="","",IF(ISNUMBER($W123),IF($W123&gt;=10000000,IFERROR(DATE(INT($W123/10000),MOD(INT($W123/100),100),MOD($W123,100)),""),$W123),IF(ISNUMBER(--SUBSTITUTE(SUBSTITUTE(TRIM($W123),".","-"),"/","-")),IF(--SUBSTITUTE(SUBSTITUTE(TRIM($W123),".","-"),"/","-")&gt;=10000000,IFERROR(DATE(--LEFT(TRIM($W123),4),--MID(TRIM($W123),5,2),--RIGHT(TRIM($W123),2)),""),--SUBSTITUTE(SUBSTITUTE(TRIM($W123),".","-"),"/","-")),IFERROR(--LEFT(SUBSTITUTE(SUBSTITUTE(TRIM($W123),".","-"),"/","-"),10),""))))</f>
        <v/>
      </c>
      <c r="Y123" s="29">
        <f>IF($X123="","",INT($X123))</f>
        <v/>
      </c>
      <c r="Z123" s="30">
        <f>IF(OR($Y123="",$D$6=""),"",IF(INDEX($A:$U,ROW(),$D$6)="",0,IF(ISNUMBER(INDEX($A:$U,ROW(),$D$6)),INDEX($A:$U,ROW(),$D$6),IFERROR(--SUBSTITUTE(SUBSTITUTE(TRIM(INDEX($A:$U,ROW(),$D$6)),",",""),"원",""),0))))</f>
        <v/>
      </c>
      <c r="AA123" s="30">
        <f>IF(OR($Y123="",$E$6=""),"",IF(INDEX($A:$U,ROW(),$E$6)="",0,IF(ISNUMBER(INDEX($A:$U,ROW(),$E$6)),INDEX($A:$U,ROW(),$E$6),IFERROR(--SUBSTITUTE(SUBSTITUTE(TRIM(INDEX($A:$U,ROW(),$E$6)),",",""),"원",""),0))))</f>
        <v/>
      </c>
      <c r="AB123" s="30">
        <f>IF(OR($Y123="",$F$6=""),"",IF(INDEX($A:$U,ROW(),$F$6)="","",IF(ISNUMBER(INDEX($A:$U,ROW(),$F$6)),INDEX($A:$U,ROW(),$F$6),IFERROR(--SUBSTITUTE(SUBSTITUTE(TRIM(INDEX($A:$U,ROW(),$F$6)),",",""),"원",""),""))))</f>
        <v/>
      </c>
      <c r="AC123" s="2">
        <f>IF(OR($Y123="",$G$6=""),"",INDEX($A:$U,ROW(),$G$6)&amp;"")</f>
        <v/>
      </c>
      <c r="AD123" s="2">
        <f>IF($Y123="","",IF(OR(AND(설정!$B$5&lt;&gt;"",ISNUMBER(SEARCH(설정!$B$5,$AC123))),AND(설정!$B$6&lt;&gt;"",ISNUMBER(SEARCH(설정!$B$6,$AC123))),AND(설정!$B$7&lt;&gt;"",ISNUMBER(SEARCH(설정!$B$7,$AC123)))),"제외","포함"))</f>
        <v/>
      </c>
    </row>
    <row r="124">
      <c r="W124" s="2">
        <f>IF(OR($B$5="",$C$6="",ROW()&lt;$B$5),"",IF(INDEX($A:$U,ROW(),$C$6)="","",INDEX($A:$U,ROW(),$C$6)))</f>
        <v/>
      </c>
      <c r="X124" s="28">
        <f>IF($W124="","",IF(ISNUMBER($W124),IF($W124&gt;=10000000,IFERROR(DATE(INT($W124/10000),MOD(INT($W124/100),100),MOD($W124,100)),""),$W124),IF(ISNUMBER(--SUBSTITUTE(SUBSTITUTE(TRIM($W124),".","-"),"/","-")),IF(--SUBSTITUTE(SUBSTITUTE(TRIM($W124),".","-"),"/","-")&gt;=10000000,IFERROR(DATE(--LEFT(TRIM($W124),4),--MID(TRIM($W124),5,2),--RIGHT(TRIM($W124),2)),""),--SUBSTITUTE(SUBSTITUTE(TRIM($W124),".","-"),"/","-")),IFERROR(--LEFT(SUBSTITUTE(SUBSTITUTE(TRIM($W124),".","-"),"/","-"),10),""))))</f>
        <v/>
      </c>
      <c r="Y124" s="29">
        <f>IF($X124="","",INT($X124))</f>
        <v/>
      </c>
      <c r="Z124" s="30">
        <f>IF(OR($Y124="",$D$6=""),"",IF(INDEX($A:$U,ROW(),$D$6)="",0,IF(ISNUMBER(INDEX($A:$U,ROW(),$D$6)),INDEX($A:$U,ROW(),$D$6),IFERROR(--SUBSTITUTE(SUBSTITUTE(TRIM(INDEX($A:$U,ROW(),$D$6)),",",""),"원",""),0))))</f>
        <v/>
      </c>
      <c r="AA124" s="30">
        <f>IF(OR($Y124="",$E$6=""),"",IF(INDEX($A:$U,ROW(),$E$6)="",0,IF(ISNUMBER(INDEX($A:$U,ROW(),$E$6)),INDEX($A:$U,ROW(),$E$6),IFERROR(--SUBSTITUTE(SUBSTITUTE(TRIM(INDEX($A:$U,ROW(),$E$6)),",",""),"원",""),0))))</f>
        <v/>
      </c>
      <c r="AB124" s="30">
        <f>IF(OR($Y124="",$F$6=""),"",IF(INDEX($A:$U,ROW(),$F$6)="","",IF(ISNUMBER(INDEX($A:$U,ROW(),$F$6)),INDEX($A:$U,ROW(),$F$6),IFERROR(--SUBSTITUTE(SUBSTITUTE(TRIM(INDEX($A:$U,ROW(),$F$6)),",",""),"원",""),""))))</f>
        <v/>
      </c>
      <c r="AC124" s="2">
        <f>IF(OR($Y124="",$G$6=""),"",INDEX($A:$U,ROW(),$G$6)&amp;"")</f>
        <v/>
      </c>
      <c r="AD124" s="2">
        <f>IF($Y124="","",IF(OR(AND(설정!$B$5&lt;&gt;"",ISNUMBER(SEARCH(설정!$B$5,$AC124))),AND(설정!$B$6&lt;&gt;"",ISNUMBER(SEARCH(설정!$B$6,$AC124))),AND(설정!$B$7&lt;&gt;"",ISNUMBER(SEARCH(설정!$B$7,$AC124)))),"제외","포함"))</f>
        <v/>
      </c>
    </row>
    <row r="125">
      <c r="W125" s="2">
        <f>IF(OR($B$5="",$C$6="",ROW()&lt;$B$5),"",IF(INDEX($A:$U,ROW(),$C$6)="","",INDEX($A:$U,ROW(),$C$6)))</f>
        <v/>
      </c>
      <c r="X125" s="28">
        <f>IF($W125="","",IF(ISNUMBER($W125),IF($W125&gt;=10000000,IFERROR(DATE(INT($W125/10000),MOD(INT($W125/100),100),MOD($W125,100)),""),$W125),IF(ISNUMBER(--SUBSTITUTE(SUBSTITUTE(TRIM($W125),".","-"),"/","-")),IF(--SUBSTITUTE(SUBSTITUTE(TRIM($W125),".","-"),"/","-")&gt;=10000000,IFERROR(DATE(--LEFT(TRIM($W125),4),--MID(TRIM($W125),5,2),--RIGHT(TRIM($W125),2)),""),--SUBSTITUTE(SUBSTITUTE(TRIM($W125),".","-"),"/","-")),IFERROR(--LEFT(SUBSTITUTE(SUBSTITUTE(TRIM($W125),".","-"),"/","-"),10),""))))</f>
        <v/>
      </c>
      <c r="Y125" s="29">
        <f>IF($X125="","",INT($X125))</f>
        <v/>
      </c>
      <c r="Z125" s="30">
        <f>IF(OR($Y125="",$D$6=""),"",IF(INDEX($A:$U,ROW(),$D$6)="",0,IF(ISNUMBER(INDEX($A:$U,ROW(),$D$6)),INDEX($A:$U,ROW(),$D$6),IFERROR(--SUBSTITUTE(SUBSTITUTE(TRIM(INDEX($A:$U,ROW(),$D$6)),",",""),"원",""),0))))</f>
        <v/>
      </c>
      <c r="AA125" s="30">
        <f>IF(OR($Y125="",$E$6=""),"",IF(INDEX($A:$U,ROW(),$E$6)="",0,IF(ISNUMBER(INDEX($A:$U,ROW(),$E$6)),INDEX($A:$U,ROW(),$E$6),IFERROR(--SUBSTITUTE(SUBSTITUTE(TRIM(INDEX($A:$U,ROW(),$E$6)),",",""),"원",""),0))))</f>
        <v/>
      </c>
      <c r="AB125" s="30">
        <f>IF(OR($Y125="",$F$6=""),"",IF(INDEX($A:$U,ROW(),$F$6)="","",IF(ISNUMBER(INDEX($A:$U,ROW(),$F$6)),INDEX($A:$U,ROW(),$F$6),IFERROR(--SUBSTITUTE(SUBSTITUTE(TRIM(INDEX($A:$U,ROW(),$F$6)),",",""),"원",""),""))))</f>
        <v/>
      </c>
      <c r="AC125" s="2">
        <f>IF(OR($Y125="",$G$6=""),"",INDEX($A:$U,ROW(),$G$6)&amp;"")</f>
        <v/>
      </c>
      <c r="AD125" s="2">
        <f>IF($Y125="","",IF(OR(AND(설정!$B$5&lt;&gt;"",ISNUMBER(SEARCH(설정!$B$5,$AC125))),AND(설정!$B$6&lt;&gt;"",ISNUMBER(SEARCH(설정!$B$6,$AC125))),AND(설정!$B$7&lt;&gt;"",ISNUMBER(SEARCH(설정!$B$7,$AC125)))),"제외","포함"))</f>
        <v/>
      </c>
    </row>
    <row r="126">
      <c r="W126" s="2">
        <f>IF(OR($B$5="",$C$6="",ROW()&lt;$B$5),"",IF(INDEX($A:$U,ROW(),$C$6)="","",INDEX($A:$U,ROW(),$C$6)))</f>
        <v/>
      </c>
      <c r="X126" s="28">
        <f>IF($W126="","",IF(ISNUMBER($W126),IF($W126&gt;=10000000,IFERROR(DATE(INT($W126/10000),MOD(INT($W126/100),100),MOD($W126,100)),""),$W126),IF(ISNUMBER(--SUBSTITUTE(SUBSTITUTE(TRIM($W126),".","-"),"/","-")),IF(--SUBSTITUTE(SUBSTITUTE(TRIM($W126),".","-"),"/","-")&gt;=10000000,IFERROR(DATE(--LEFT(TRIM($W126),4),--MID(TRIM($W126),5,2),--RIGHT(TRIM($W126),2)),""),--SUBSTITUTE(SUBSTITUTE(TRIM($W126),".","-"),"/","-")),IFERROR(--LEFT(SUBSTITUTE(SUBSTITUTE(TRIM($W126),".","-"),"/","-"),10),""))))</f>
        <v/>
      </c>
      <c r="Y126" s="29">
        <f>IF($X126="","",INT($X126))</f>
        <v/>
      </c>
      <c r="Z126" s="30">
        <f>IF(OR($Y126="",$D$6=""),"",IF(INDEX($A:$U,ROW(),$D$6)="",0,IF(ISNUMBER(INDEX($A:$U,ROW(),$D$6)),INDEX($A:$U,ROW(),$D$6),IFERROR(--SUBSTITUTE(SUBSTITUTE(TRIM(INDEX($A:$U,ROW(),$D$6)),",",""),"원",""),0))))</f>
        <v/>
      </c>
      <c r="AA126" s="30">
        <f>IF(OR($Y126="",$E$6=""),"",IF(INDEX($A:$U,ROW(),$E$6)="",0,IF(ISNUMBER(INDEX($A:$U,ROW(),$E$6)),INDEX($A:$U,ROW(),$E$6),IFERROR(--SUBSTITUTE(SUBSTITUTE(TRIM(INDEX($A:$U,ROW(),$E$6)),",",""),"원",""),0))))</f>
        <v/>
      </c>
      <c r="AB126" s="30">
        <f>IF(OR($Y126="",$F$6=""),"",IF(INDEX($A:$U,ROW(),$F$6)="","",IF(ISNUMBER(INDEX($A:$U,ROW(),$F$6)),INDEX($A:$U,ROW(),$F$6),IFERROR(--SUBSTITUTE(SUBSTITUTE(TRIM(INDEX($A:$U,ROW(),$F$6)),",",""),"원",""),""))))</f>
        <v/>
      </c>
      <c r="AC126" s="2">
        <f>IF(OR($Y126="",$G$6=""),"",INDEX($A:$U,ROW(),$G$6)&amp;"")</f>
        <v/>
      </c>
      <c r="AD126" s="2">
        <f>IF($Y126="","",IF(OR(AND(설정!$B$5&lt;&gt;"",ISNUMBER(SEARCH(설정!$B$5,$AC126))),AND(설정!$B$6&lt;&gt;"",ISNUMBER(SEARCH(설정!$B$6,$AC126))),AND(설정!$B$7&lt;&gt;"",ISNUMBER(SEARCH(설정!$B$7,$AC126)))),"제외","포함"))</f>
        <v/>
      </c>
    </row>
    <row r="127">
      <c r="W127" s="2">
        <f>IF(OR($B$5="",$C$6="",ROW()&lt;$B$5),"",IF(INDEX($A:$U,ROW(),$C$6)="","",INDEX($A:$U,ROW(),$C$6)))</f>
        <v/>
      </c>
      <c r="X127" s="28">
        <f>IF($W127="","",IF(ISNUMBER($W127),IF($W127&gt;=10000000,IFERROR(DATE(INT($W127/10000),MOD(INT($W127/100),100),MOD($W127,100)),""),$W127),IF(ISNUMBER(--SUBSTITUTE(SUBSTITUTE(TRIM($W127),".","-"),"/","-")),IF(--SUBSTITUTE(SUBSTITUTE(TRIM($W127),".","-"),"/","-")&gt;=10000000,IFERROR(DATE(--LEFT(TRIM($W127),4),--MID(TRIM($W127),5,2),--RIGHT(TRIM($W127),2)),""),--SUBSTITUTE(SUBSTITUTE(TRIM($W127),".","-"),"/","-")),IFERROR(--LEFT(SUBSTITUTE(SUBSTITUTE(TRIM($W127),".","-"),"/","-"),10),""))))</f>
        <v/>
      </c>
      <c r="Y127" s="29">
        <f>IF($X127="","",INT($X127))</f>
        <v/>
      </c>
      <c r="Z127" s="30">
        <f>IF(OR($Y127="",$D$6=""),"",IF(INDEX($A:$U,ROW(),$D$6)="",0,IF(ISNUMBER(INDEX($A:$U,ROW(),$D$6)),INDEX($A:$U,ROW(),$D$6),IFERROR(--SUBSTITUTE(SUBSTITUTE(TRIM(INDEX($A:$U,ROW(),$D$6)),",",""),"원",""),0))))</f>
        <v/>
      </c>
      <c r="AA127" s="30">
        <f>IF(OR($Y127="",$E$6=""),"",IF(INDEX($A:$U,ROW(),$E$6)="",0,IF(ISNUMBER(INDEX($A:$U,ROW(),$E$6)),INDEX($A:$U,ROW(),$E$6),IFERROR(--SUBSTITUTE(SUBSTITUTE(TRIM(INDEX($A:$U,ROW(),$E$6)),",",""),"원",""),0))))</f>
        <v/>
      </c>
      <c r="AB127" s="30">
        <f>IF(OR($Y127="",$F$6=""),"",IF(INDEX($A:$U,ROW(),$F$6)="","",IF(ISNUMBER(INDEX($A:$U,ROW(),$F$6)),INDEX($A:$U,ROW(),$F$6),IFERROR(--SUBSTITUTE(SUBSTITUTE(TRIM(INDEX($A:$U,ROW(),$F$6)),",",""),"원",""),""))))</f>
        <v/>
      </c>
      <c r="AC127" s="2">
        <f>IF(OR($Y127="",$G$6=""),"",INDEX($A:$U,ROW(),$G$6)&amp;"")</f>
        <v/>
      </c>
      <c r="AD127" s="2">
        <f>IF($Y127="","",IF(OR(AND(설정!$B$5&lt;&gt;"",ISNUMBER(SEARCH(설정!$B$5,$AC127))),AND(설정!$B$6&lt;&gt;"",ISNUMBER(SEARCH(설정!$B$6,$AC127))),AND(설정!$B$7&lt;&gt;"",ISNUMBER(SEARCH(설정!$B$7,$AC127)))),"제외","포함"))</f>
        <v/>
      </c>
    </row>
    <row r="128">
      <c r="W128" s="2">
        <f>IF(OR($B$5="",$C$6="",ROW()&lt;$B$5),"",IF(INDEX($A:$U,ROW(),$C$6)="","",INDEX($A:$U,ROW(),$C$6)))</f>
        <v/>
      </c>
      <c r="X128" s="28">
        <f>IF($W128="","",IF(ISNUMBER($W128),IF($W128&gt;=10000000,IFERROR(DATE(INT($W128/10000),MOD(INT($W128/100),100),MOD($W128,100)),""),$W128),IF(ISNUMBER(--SUBSTITUTE(SUBSTITUTE(TRIM($W128),".","-"),"/","-")),IF(--SUBSTITUTE(SUBSTITUTE(TRIM($W128),".","-"),"/","-")&gt;=10000000,IFERROR(DATE(--LEFT(TRIM($W128),4),--MID(TRIM($W128),5,2),--RIGHT(TRIM($W128),2)),""),--SUBSTITUTE(SUBSTITUTE(TRIM($W128),".","-"),"/","-")),IFERROR(--LEFT(SUBSTITUTE(SUBSTITUTE(TRIM($W128),".","-"),"/","-"),10),""))))</f>
        <v/>
      </c>
      <c r="Y128" s="29">
        <f>IF($X128="","",INT($X128))</f>
        <v/>
      </c>
      <c r="Z128" s="30">
        <f>IF(OR($Y128="",$D$6=""),"",IF(INDEX($A:$U,ROW(),$D$6)="",0,IF(ISNUMBER(INDEX($A:$U,ROW(),$D$6)),INDEX($A:$U,ROW(),$D$6),IFERROR(--SUBSTITUTE(SUBSTITUTE(TRIM(INDEX($A:$U,ROW(),$D$6)),",",""),"원",""),0))))</f>
        <v/>
      </c>
      <c r="AA128" s="30">
        <f>IF(OR($Y128="",$E$6=""),"",IF(INDEX($A:$U,ROW(),$E$6)="",0,IF(ISNUMBER(INDEX($A:$U,ROW(),$E$6)),INDEX($A:$U,ROW(),$E$6),IFERROR(--SUBSTITUTE(SUBSTITUTE(TRIM(INDEX($A:$U,ROW(),$E$6)),",",""),"원",""),0))))</f>
        <v/>
      </c>
      <c r="AB128" s="30">
        <f>IF(OR($Y128="",$F$6=""),"",IF(INDEX($A:$U,ROW(),$F$6)="","",IF(ISNUMBER(INDEX($A:$U,ROW(),$F$6)),INDEX($A:$U,ROW(),$F$6),IFERROR(--SUBSTITUTE(SUBSTITUTE(TRIM(INDEX($A:$U,ROW(),$F$6)),",",""),"원",""),""))))</f>
        <v/>
      </c>
      <c r="AC128" s="2">
        <f>IF(OR($Y128="",$G$6=""),"",INDEX($A:$U,ROW(),$G$6)&amp;"")</f>
        <v/>
      </c>
      <c r="AD128" s="2">
        <f>IF($Y128="","",IF(OR(AND(설정!$B$5&lt;&gt;"",ISNUMBER(SEARCH(설정!$B$5,$AC128))),AND(설정!$B$6&lt;&gt;"",ISNUMBER(SEARCH(설정!$B$6,$AC128))),AND(설정!$B$7&lt;&gt;"",ISNUMBER(SEARCH(설정!$B$7,$AC128)))),"제외","포함"))</f>
        <v/>
      </c>
    </row>
    <row r="129">
      <c r="W129" s="2">
        <f>IF(OR($B$5="",$C$6="",ROW()&lt;$B$5),"",IF(INDEX($A:$U,ROW(),$C$6)="","",INDEX($A:$U,ROW(),$C$6)))</f>
        <v/>
      </c>
      <c r="X129" s="28">
        <f>IF($W129="","",IF(ISNUMBER($W129),IF($W129&gt;=10000000,IFERROR(DATE(INT($W129/10000),MOD(INT($W129/100),100),MOD($W129,100)),""),$W129),IF(ISNUMBER(--SUBSTITUTE(SUBSTITUTE(TRIM($W129),".","-"),"/","-")),IF(--SUBSTITUTE(SUBSTITUTE(TRIM($W129),".","-"),"/","-")&gt;=10000000,IFERROR(DATE(--LEFT(TRIM($W129),4),--MID(TRIM($W129),5,2),--RIGHT(TRIM($W129),2)),""),--SUBSTITUTE(SUBSTITUTE(TRIM($W129),".","-"),"/","-")),IFERROR(--LEFT(SUBSTITUTE(SUBSTITUTE(TRIM($W129),".","-"),"/","-"),10),""))))</f>
        <v/>
      </c>
      <c r="Y129" s="29">
        <f>IF($X129="","",INT($X129))</f>
        <v/>
      </c>
      <c r="Z129" s="30">
        <f>IF(OR($Y129="",$D$6=""),"",IF(INDEX($A:$U,ROW(),$D$6)="",0,IF(ISNUMBER(INDEX($A:$U,ROW(),$D$6)),INDEX($A:$U,ROW(),$D$6),IFERROR(--SUBSTITUTE(SUBSTITUTE(TRIM(INDEX($A:$U,ROW(),$D$6)),",",""),"원",""),0))))</f>
        <v/>
      </c>
      <c r="AA129" s="30">
        <f>IF(OR($Y129="",$E$6=""),"",IF(INDEX($A:$U,ROW(),$E$6)="",0,IF(ISNUMBER(INDEX($A:$U,ROW(),$E$6)),INDEX($A:$U,ROW(),$E$6),IFERROR(--SUBSTITUTE(SUBSTITUTE(TRIM(INDEX($A:$U,ROW(),$E$6)),",",""),"원",""),0))))</f>
        <v/>
      </c>
      <c r="AB129" s="30">
        <f>IF(OR($Y129="",$F$6=""),"",IF(INDEX($A:$U,ROW(),$F$6)="","",IF(ISNUMBER(INDEX($A:$U,ROW(),$F$6)),INDEX($A:$U,ROW(),$F$6),IFERROR(--SUBSTITUTE(SUBSTITUTE(TRIM(INDEX($A:$U,ROW(),$F$6)),",",""),"원",""),""))))</f>
        <v/>
      </c>
      <c r="AC129" s="2">
        <f>IF(OR($Y129="",$G$6=""),"",INDEX($A:$U,ROW(),$G$6)&amp;"")</f>
        <v/>
      </c>
      <c r="AD129" s="2">
        <f>IF($Y129="","",IF(OR(AND(설정!$B$5&lt;&gt;"",ISNUMBER(SEARCH(설정!$B$5,$AC129))),AND(설정!$B$6&lt;&gt;"",ISNUMBER(SEARCH(설정!$B$6,$AC129))),AND(설정!$B$7&lt;&gt;"",ISNUMBER(SEARCH(설정!$B$7,$AC129)))),"제외","포함"))</f>
        <v/>
      </c>
    </row>
    <row r="130">
      <c r="W130" s="2">
        <f>IF(OR($B$5="",$C$6="",ROW()&lt;$B$5),"",IF(INDEX($A:$U,ROW(),$C$6)="","",INDEX($A:$U,ROW(),$C$6)))</f>
        <v/>
      </c>
      <c r="X130" s="28">
        <f>IF($W130="","",IF(ISNUMBER($W130),IF($W130&gt;=10000000,IFERROR(DATE(INT($W130/10000),MOD(INT($W130/100),100),MOD($W130,100)),""),$W130),IF(ISNUMBER(--SUBSTITUTE(SUBSTITUTE(TRIM($W130),".","-"),"/","-")),IF(--SUBSTITUTE(SUBSTITUTE(TRIM($W130),".","-"),"/","-")&gt;=10000000,IFERROR(DATE(--LEFT(TRIM($W130),4),--MID(TRIM($W130),5,2),--RIGHT(TRIM($W130),2)),""),--SUBSTITUTE(SUBSTITUTE(TRIM($W130),".","-"),"/","-")),IFERROR(--LEFT(SUBSTITUTE(SUBSTITUTE(TRIM($W130),".","-"),"/","-"),10),""))))</f>
        <v/>
      </c>
      <c r="Y130" s="29">
        <f>IF($X130="","",INT($X130))</f>
        <v/>
      </c>
      <c r="Z130" s="30">
        <f>IF(OR($Y130="",$D$6=""),"",IF(INDEX($A:$U,ROW(),$D$6)="",0,IF(ISNUMBER(INDEX($A:$U,ROW(),$D$6)),INDEX($A:$U,ROW(),$D$6),IFERROR(--SUBSTITUTE(SUBSTITUTE(TRIM(INDEX($A:$U,ROW(),$D$6)),",",""),"원",""),0))))</f>
        <v/>
      </c>
      <c r="AA130" s="30">
        <f>IF(OR($Y130="",$E$6=""),"",IF(INDEX($A:$U,ROW(),$E$6)="",0,IF(ISNUMBER(INDEX($A:$U,ROW(),$E$6)),INDEX($A:$U,ROW(),$E$6),IFERROR(--SUBSTITUTE(SUBSTITUTE(TRIM(INDEX($A:$U,ROW(),$E$6)),",",""),"원",""),0))))</f>
        <v/>
      </c>
      <c r="AB130" s="30">
        <f>IF(OR($Y130="",$F$6=""),"",IF(INDEX($A:$U,ROW(),$F$6)="","",IF(ISNUMBER(INDEX($A:$U,ROW(),$F$6)),INDEX($A:$U,ROW(),$F$6),IFERROR(--SUBSTITUTE(SUBSTITUTE(TRIM(INDEX($A:$U,ROW(),$F$6)),",",""),"원",""),""))))</f>
        <v/>
      </c>
      <c r="AC130" s="2">
        <f>IF(OR($Y130="",$G$6=""),"",INDEX($A:$U,ROW(),$G$6)&amp;"")</f>
        <v/>
      </c>
      <c r="AD130" s="2">
        <f>IF($Y130="","",IF(OR(AND(설정!$B$5&lt;&gt;"",ISNUMBER(SEARCH(설정!$B$5,$AC130))),AND(설정!$B$6&lt;&gt;"",ISNUMBER(SEARCH(설정!$B$6,$AC130))),AND(설정!$B$7&lt;&gt;"",ISNUMBER(SEARCH(설정!$B$7,$AC130)))),"제외","포함"))</f>
        <v/>
      </c>
    </row>
    <row r="131">
      <c r="W131" s="2">
        <f>IF(OR($B$5="",$C$6="",ROW()&lt;$B$5),"",IF(INDEX($A:$U,ROW(),$C$6)="","",INDEX($A:$U,ROW(),$C$6)))</f>
        <v/>
      </c>
      <c r="X131" s="28">
        <f>IF($W131="","",IF(ISNUMBER($W131),IF($W131&gt;=10000000,IFERROR(DATE(INT($W131/10000),MOD(INT($W131/100),100),MOD($W131,100)),""),$W131),IF(ISNUMBER(--SUBSTITUTE(SUBSTITUTE(TRIM($W131),".","-"),"/","-")),IF(--SUBSTITUTE(SUBSTITUTE(TRIM($W131),".","-"),"/","-")&gt;=10000000,IFERROR(DATE(--LEFT(TRIM($W131),4),--MID(TRIM($W131),5,2),--RIGHT(TRIM($W131),2)),""),--SUBSTITUTE(SUBSTITUTE(TRIM($W131),".","-"),"/","-")),IFERROR(--LEFT(SUBSTITUTE(SUBSTITUTE(TRIM($W131),".","-"),"/","-"),10),""))))</f>
        <v/>
      </c>
      <c r="Y131" s="29">
        <f>IF($X131="","",INT($X131))</f>
        <v/>
      </c>
      <c r="Z131" s="30">
        <f>IF(OR($Y131="",$D$6=""),"",IF(INDEX($A:$U,ROW(),$D$6)="",0,IF(ISNUMBER(INDEX($A:$U,ROW(),$D$6)),INDEX($A:$U,ROW(),$D$6),IFERROR(--SUBSTITUTE(SUBSTITUTE(TRIM(INDEX($A:$U,ROW(),$D$6)),",",""),"원",""),0))))</f>
        <v/>
      </c>
      <c r="AA131" s="30">
        <f>IF(OR($Y131="",$E$6=""),"",IF(INDEX($A:$U,ROW(),$E$6)="",0,IF(ISNUMBER(INDEX($A:$U,ROW(),$E$6)),INDEX($A:$U,ROW(),$E$6),IFERROR(--SUBSTITUTE(SUBSTITUTE(TRIM(INDEX($A:$U,ROW(),$E$6)),",",""),"원",""),0))))</f>
        <v/>
      </c>
      <c r="AB131" s="30">
        <f>IF(OR($Y131="",$F$6=""),"",IF(INDEX($A:$U,ROW(),$F$6)="","",IF(ISNUMBER(INDEX($A:$U,ROW(),$F$6)),INDEX($A:$U,ROW(),$F$6),IFERROR(--SUBSTITUTE(SUBSTITUTE(TRIM(INDEX($A:$U,ROW(),$F$6)),",",""),"원",""),""))))</f>
        <v/>
      </c>
      <c r="AC131" s="2">
        <f>IF(OR($Y131="",$G$6=""),"",INDEX($A:$U,ROW(),$G$6)&amp;"")</f>
        <v/>
      </c>
      <c r="AD131" s="2">
        <f>IF($Y131="","",IF(OR(AND(설정!$B$5&lt;&gt;"",ISNUMBER(SEARCH(설정!$B$5,$AC131))),AND(설정!$B$6&lt;&gt;"",ISNUMBER(SEARCH(설정!$B$6,$AC131))),AND(설정!$B$7&lt;&gt;"",ISNUMBER(SEARCH(설정!$B$7,$AC131)))),"제외","포함"))</f>
        <v/>
      </c>
    </row>
    <row r="132">
      <c r="W132" s="2">
        <f>IF(OR($B$5="",$C$6="",ROW()&lt;$B$5),"",IF(INDEX($A:$U,ROW(),$C$6)="","",INDEX($A:$U,ROW(),$C$6)))</f>
        <v/>
      </c>
      <c r="X132" s="28">
        <f>IF($W132="","",IF(ISNUMBER($W132),IF($W132&gt;=10000000,IFERROR(DATE(INT($W132/10000),MOD(INT($W132/100),100),MOD($W132,100)),""),$W132),IF(ISNUMBER(--SUBSTITUTE(SUBSTITUTE(TRIM($W132),".","-"),"/","-")),IF(--SUBSTITUTE(SUBSTITUTE(TRIM($W132),".","-"),"/","-")&gt;=10000000,IFERROR(DATE(--LEFT(TRIM($W132),4),--MID(TRIM($W132),5,2),--RIGHT(TRIM($W132),2)),""),--SUBSTITUTE(SUBSTITUTE(TRIM($W132),".","-"),"/","-")),IFERROR(--LEFT(SUBSTITUTE(SUBSTITUTE(TRIM($W132),".","-"),"/","-"),10),""))))</f>
        <v/>
      </c>
      <c r="Y132" s="29">
        <f>IF($X132="","",INT($X132))</f>
        <v/>
      </c>
      <c r="Z132" s="30">
        <f>IF(OR($Y132="",$D$6=""),"",IF(INDEX($A:$U,ROW(),$D$6)="",0,IF(ISNUMBER(INDEX($A:$U,ROW(),$D$6)),INDEX($A:$U,ROW(),$D$6),IFERROR(--SUBSTITUTE(SUBSTITUTE(TRIM(INDEX($A:$U,ROW(),$D$6)),",",""),"원",""),0))))</f>
        <v/>
      </c>
      <c r="AA132" s="30">
        <f>IF(OR($Y132="",$E$6=""),"",IF(INDEX($A:$U,ROW(),$E$6)="",0,IF(ISNUMBER(INDEX($A:$U,ROW(),$E$6)),INDEX($A:$U,ROW(),$E$6),IFERROR(--SUBSTITUTE(SUBSTITUTE(TRIM(INDEX($A:$U,ROW(),$E$6)),",",""),"원",""),0))))</f>
        <v/>
      </c>
      <c r="AB132" s="30">
        <f>IF(OR($Y132="",$F$6=""),"",IF(INDEX($A:$U,ROW(),$F$6)="","",IF(ISNUMBER(INDEX($A:$U,ROW(),$F$6)),INDEX($A:$U,ROW(),$F$6),IFERROR(--SUBSTITUTE(SUBSTITUTE(TRIM(INDEX($A:$U,ROW(),$F$6)),",",""),"원",""),""))))</f>
        <v/>
      </c>
      <c r="AC132" s="2">
        <f>IF(OR($Y132="",$G$6=""),"",INDEX($A:$U,ROW(),$G$6)&amp;"")</f>
        <v/>
      </c>
      <c r="AD132" s="2">
        <f>IF($Y132="","",IF(OR(AND(설정!$B$5&lt;&gt;"",ISNUMBER(SEARCH(설정!$B$5,$AC132))),AND(설정!$B$6&lt;&gt;"",ISNUMBER(SEARCH(설정!$B$6,$AC132))),AND(설정!$B$7&lt;&gt;"",ISNUMBER(SEARCH(설정!$B$7,$AC132)))),"제외","포함"))</f>
        <v/>
      </c>
    </row>
    <row r="133">
      <c r="W133" s="2">
        <f>IF(OR($B$5="",$C$6="",ROW()&lt;$B$5),"",IF(INDEX($A:$U,ROW(),$C$6)="","",INDEX($A:$U,ROW(),$C$6)))</f>
        <v/>
      </c>
      <c r="X133" s="28">
        <f>IF($W133="","",IF(ISNUMBER($W133),IF($W133&gt;=10000000,IFERROR(DATE(INT($W133/10000),MOD(INT($W133/100),100),MOD($W133,100)),""),$W133),IF(ISNUMBER(--SUBSTITUTE(SUBSTITUTE(TRIM($W133),".","-"),"/","-")),IF(--SUBSTITUTE(SUBSTITUTE(TRIM($W133),".","-"),"/","-")&gt;=10000000,IFERROR(DATE(--LEFT(TRIM($W133),4),--MID(TRIM($W133),5,2),--RIGHT(TRIM($W133),2)),""),--SUBSTITUTE(SUBSTITUTE(TRIM($W133),".","-"),"/","-")),IFERROR(--LEFT(SUBSTITUTE(SUBSTITUTE(TRIM($W133),".","-"),"/","-"),10),""))))</f>
        <v/>
      </c>
      <c r="Y133" s="29">
        <f>IF($X133="","",INT($X133))</f>
        <v/>
      </c>
      <c r="Z133" s="30">
        <f>IF(OR($Y133="",$D$6=""),"",IF(INDEX($A:$U,ROW(),$D$6)="",0,IF(ISNUMBER(INDEX($A:$U,ROW(),$D$6)),INDEX($A:$U,ROW(),$D$6),IFERROR(--SUBSTITUTE(SUBSTITUTE(TRIM(INDEX($A:$U,ROW(),$D$6)),",",""),"원",""),0))))</f>
        <v/>
      </c>
      <c r="AA133" s="30">
        <f>IF(OR($Y133="",$E$6=""),"",IF(INDEX($A:$U,ROW(),$E$6)="",0,IF(ISNUMBER(INDEX($A:$U,ROW(),$E$6)),INDEX($A:$U,ROW(),$E$6),IFERROR(--SUBSTITUTE(SUBSTITUTE(TRIM(INDEX($A:$U,ROW(),$E$6)),",",""),"원",""),0))))</f>
        <v/>
      </c>
      <c r="AB133" s="30">
        <f>IF(OR($Y133="",$F$6=""),"",IF(INDEX($A:$U,ROW(),$F$6)="","",IF(ISNUMBER(INDEX($A:$U,ROW(),$F$6)),INDEX($A:$U,ROW(),$F$6),IFERROR(--SUBSTITUTE(SUBSTITUTE(TRIM(INDEX($A:$U,ROW(),$F$6)),",",""),"원",""),""))))</f>
        <v/>
      </c>
      <c r="AC133" s="2">
        <f>IF(OR($Y133="",$G$6=""),"",INDEX($A:$U,ROW(),$G$6)&amp;"")</f>
        <v/>
      </c>
      <c r="AD133" s="2">
        <f>IF($Y133="","",IF(OR(AND(설정!$B$5&lt;&gt;"",ISNUMBER(SEARCH(설정!$B$5,$AC133))),AND(설정!$B$6&lt;&gt;"",ISNUMBER(SEARCH(설정!$B$6,$AC133))),AND(설정!$B$7&lt;&gt;"",ISNUMBER(SEARCH(설정!$B$7,$AC133)))),"제외","포함"))</f>
        <v/>
      </c>
    </row>
    <row r="134">
      <c r="W134" s="2">
        <f>IF(OR($B$5="",$C$6="",ROW()&lt;$B$5),"",IF(INDEX($A:$U,ROW(),$C$6)="","",INDEX($A:$U,ROW(),$C$6)))</f>
        <v/>
      </c>
      <c r="X134" s="28">
        <f>IF($W134="","",IF(ISNUMBER($W134),IF($W134&gt;=10000000,IFERROR(DATE(INT($W134/10000),MOD(INT($W134/100),100),MOD($W134,100)),""),$W134),IF(ISNUMBER(--SUBSTITUTE(SUBSTITUTE(TRIM($W134),".","-"),"/","-")),IF(--SUBSTITUTE(SUBSTITUTE(TRIM($W134),".","-"),"/","-")&gt;=10000000,IFERROR(DATE(--LEFT(TRIM($W134),4),--MID(TRIM($W134),5,2),--RIGHT(TRIM($W134),2)),""),--SUBSTITUTE(SUBSTITUTE(TRIM($W134),".","-"),"/","-")),IFERROR(--LEFT(SUBSTITUTE(SUBSTITUTE(TRIM($W134),".","-"),"/","-"),10),""))))</f>
        <v/>
      </c>
      <c r="Y134" s="29">
        <f>IF($X134="","",INT($X134))</f>
        <v/>
      </c>
      <c r="Z134" s="30">
        <f>IF(OR($Y134="",$D$6=""),"",IF(INDEX($A:$U,ROW(),$D$6)="",0,IF(ISNUMBER(INDEX($A:$U,ROW(),$D$6)),INDEX($A:$U,ROW(),$D$6),IFERROR(--SUBSTITUTE(SUBSTITUTE(TRIM(INDEX($A:$U,ROW(),$D$6)),",",""),"원",""),0))))</f>
        <v/>
      </c>
      <c r="AA134" s="30">
        <f>IF(OR($Y134="",$E$6=""),"",IF(INDEX($A:$U,ROW(),$E$6)="",0,IF(ISNUMBER(INDEX($A:$U,ROW(),$E$6)),INDEX($A:$U,ROW(),$E$6),IFERROR(--SUBSTITUTE(SUBSTITUTE(TRIM(INDEX($A:$U,ROW(),$E$6)),",",""),"원",""),0))))</f>
        <v/>
      </c>
      <c r="AB134" s="30">
        <f>IF(OR($Y134="",$F$6=""),"",IF(INDEX($A:$U,ROW(),$F$6)="","",IF(ISNUMBER(INDEX($A:$U,ROW(),$F$6)),INDEX($A:$U,ROW(),$F$6),IFERROR(--SUBSTITUTE(SUBSTITUTE(TRIM(INDEX($A:$U,ROW(),$F$6)),",",""),"원",""),""))))</f>
        <v/>
      </c>
      <c r="AC134" s="2">
        <f>IF(OR($Y134="",$G$6=""),"",INDEX($A:$U,ROW(),$G$6)&amp;"")</f>
        <v/>
      </c>
      <c r="AD134" s="2">
        <f>IF($Y134="","",IF(OR(AND(설정!$B$5&lt;&gt;"",ISNUMBER(SEARCH(설정!$B$5,$AC134))),AND(설정!$B$6&lt;&gt;"",ISNUMBER(SEARCH(설정!$B$6,$AC134))),AND(설정!$B$7&lt;&gt;"",ISNUMBER(SEARCH(설정!$B$7,$AC134)))),"제외","포함"))</f>
        <v/>
      </c>
    </row>
    <row r="135">
      <c r="W135" s="2">
        <f>IF(OR($B$5="",$C$6="",ROW()&lt;$B$5),"",IF(INDEX($A:$U,ROW(),$C$6)="","",INDEX($A:$U,ROW(),$C$6)))</f>
        <v/>
      </c>
      <c r="X135" s="28">
        <f>IF($W135="","",IF(ISNUMBER($W135),IF($W135&gt;=10000000,IFERROR(DATE(INT($W135/10000),MOD(INT($W135/100),100),MOD($W135,100)),""),$W135),IF(ISNUMBER(--SUBSTITUTE(SUBSTITUTE(TRIM($W135),".","-"),"/","-")),IF(--SUBSTITUTE(SUBSTITUTE(TRIM($W135),".","-"),"/","-")&gt;=10000000,IFERROR(DATE(--LEFT(TRIM($W135),4),--MID(TRIM($W135),5,2),--RIGHT(TRIM($W135),2)),""),--SUBSTITUTE(SUBSTITUTE(TRIM($W135),".","-"),"/","-")),IFERROR(--LEFT(SUBSTITUTE(SUBSTITUTE(TRIM($W135),".","-"),"/","-"),10),""))))</f>
        <v/>
      </c>
      <c r="Y135" s="29">
        <f>IF($X135="","",INT($X135))</f>
        <v/>
      </c>
      <c r="Z135" s="30">
        <f>IF(OR($Y135="",$D$6=""),"",IF(INDEX($A:$U,ROW(),$D$6)="",0,IF(ISNUMBER(INDEX($A:$U,ROW(),$D$6)),INDEX($A:$U,ROW(),$D$6),IFERROR(--SUBSTITUTE(SUBSTITUTE(TRIM(INDEX($A:$U,ROW(),$D$6)),",",""),"원",""),0))))</f>
        <v/>
      </c>
      <c r="AA135" s="30">
        <f>IF(OR($Y135="",$E$6=""),"",IF(INDEX($A:$U,ROW(),$E$6)="",0,IF(ISNUMBER(INDEX($A:$U,ROW(),$E$6)),INDEX($A:$U,ROW(),$E$6),IFERROR(--SUBSTITUTE(SUBSTITUTE(TRIM(INDEX($A:$U,ROW(),$E$6)),",",""),"원",""),0))))</f>
        <v/>
      </c>
      <c r="AB135" s="30">
        <f>IF(OR($Y135="",$F$6=""),"",IF(INDEX($A:$U,ROW(),$F$6)="","",IF(ISNUMBER(INDEX($A:$U,ROW(),$F$6)),INDEX($A:$U,ROW(),$F$6),IFERROR(--SUBSTITUTE(SUBSTITUTE(TRIM(INDEX($A:$U,ROW(),$F$6)),",",""),"원",""),""))))</f>
        <v/>
      </c>
      <c r="AC135" s="2">
        <f>IF(OR($Y135="",$G$6=""),"",INDEX($A:$U,ROW(),$G$6)&amp;"")</f>
        <v/>
      </c>
      <c r="AD135" s="2">
        <f>IF($Y135="","",IF(OR(AND(설정!$B$5&lt;&gt;"",ISNUMBER(SEARCH(설정!$B$5,$AC135))),AND(설정!$B$6&lt;&gt;"",ISNUMBER(SEARCH(설정!$B$6,$AC135))),AND(설정!$B$7&lt;&gt;"",ISNUMBER(SEARCH(설정!$B$7,$AC135)))),"제외","포함"))</f>
        <v/>
      </c>
    </row>
    <row r="136">
      <c r="W136" s="2">
        <f>IF(OR($B$5="",$C$6="",ROW()&lt;$B$5),"",IF(INDEX($A:$U,ROW(),$C$6)="","",INDEX($A:$U,ROW(),$C$6)))</f>
        <v/>
      </c>
      <c r="X136" s="28">
        <f>IF($W136="","",IF(ISNUMBER($W136),IF($W136&gt;=10000000,IFERROR(DATE(INT($W136/10000),MOD(INT($W136/100),100),MOD($W136,100)),""),$W136),IF(ISNUMBER(--SUBSTITUTE(SUBSTITUTE(TRIM($W136),".","-"),"/","-")),IF(--SUBSTITUTE(SUBSTITUTE(TRIM($W136),".","-"),"/","-")&gt;=10000000,IFERROR(DATE(--LEFT(TRIM($W136),4),--MID(TRIM($W136),5,2),--RIGHT(TRIM($W136),2)),""),--SUBSTITUTE(SUBSTITUTE(TRIM($W136),".","-"),"/","-")),IFERROR(--LEFT(SUBSTITUTE(SUBSTITUTE(TRIM($W136),".","-"),"/","-"),10),""))))</f>
        <v/>
      </c>
      <c r="Y136" s="29">
        <f>IF($X136="","",INT($X136))</f>
        <v/>
      </c>
      <c r="Z136" s="30">
        <f>IF(OR($Y136="",$D$6=""),"",IF(INDEX($A:$U,ROW(),$D$6)="",0,IF(ISNUMBER(INDEX($A:$U,ROW(),$D$6)),INDEX($A:$U,ROW(),$D$6),IFERROR(--SUBSTITUTE(SUBSTITUTE(TRIM(INDEX($A:$U,ROW(),$D$6)),",",""),"원",""),0))))</f>
        <v/>
      </c>
      <c r="AA136" s="30">
        <f>IF(OR($Y136="",$E$6=""),"",IF(INDEX($A:$U,ROW(),$E$6)="",0,IF(ISNUMBER(INDEX($A:$U,ROW(),$E$6)),INDEX($A:$U,ROW(),$E$6),IFERROR(--SUBSTITUTE(SUBSTITUTE(TRIM(INDEX($A:$U,ROW(),$E$6)),",",""),"원",""),0))))</f>
        <v/>
      </c>
      <c r="AB136" s="30">
        <f>IF(OR($Y136="",$F$6=""),"",IF(INDEX($A:$U,ROW(),$F$6)="","",IF(ISNUMBER(INDEX($A:$U,ROW(),$F$6)),INDEX($A:$U,ROW(),$F$6),IFERROR(--SUBSTITUTE(SUBSTITUTE(TRIM(INDEX($A:$U,ROW(),$F$6)),",",""),"원",""),""))))</f>
        <v/>
      </c>
      <c r="AC136" s="2">
        <f>IF(OR($Y136="",$G$6=""),"",INDEX($A:$U,ROW(),$G$6)&amp;"")</f>
        <v/>
      </c>
      <c r="AD136" s="2">
        <f>IF($Y136="","",IF(OR(AND(설정!$B$5&lt;&gt;"",ISNUMBER(SEARCH(설정!$B$5,$AC136))),AND(설정!$B$6&lt;&gt;"",ISNUMBER(SEARCH(설정!$B$6,$AC136))),AND(설정!$B$7&lt;&gt;"",ISNUMBER(SEARCH(설정!$B$7,$AC136)))),"제외","포함"))</f>
        <v/>
      </c>
    </row>
    <row r="137">
      <c r="W137" s="2">
        <f>IF(OR($B$5="",$C$6="",ROW()&lt;$B$5),"",IF(INDEX($A:$U,ROW(),$C$6)="","",INDEX($A:$U,ROW(),$C$6)))</f>
        <v/>
      </c>
      <c r="X137" s="28">
        <f>IF($W137="","",IF(ISNUMBER($W137),IF($W137&gt;=10000000,IFERROR(DATE(INT($W137/10000),MOD(INT($W137/100),100),MOD($W137,100)),""),$W137),IF(ISNUMBER(--SUBSTITUTE(SUBSTITUTE(TRIM($W137),".","-"),"/","-")),IF(--SUBSTITUTE(SUBSTITUTE(TRIM($W137),".","-"),"/","-")&gt;=10000000,IFERROR(DATE(--LEFT(TRIM($W137),4),--MID(TRIM($W137),5,2),--RIGHT(TRIM($W137),2)),""),--SUBSTITUTE(SUBSTITUTE(TRIM($W137),".","-"),"/","-")),IFERROR(--LEFT(SUBSTITUTE(SUBSTITUTE(TRIM($W137),".","-"),"/","-"),10),""))))</f>
        <v/>
      </c>
      <c r="Y137" s="29">
        <f>IF($X137="","",INT($X137))</f>
        <v/>
      </c>
      <c r="Z137" s="30">
        <f>IF(OR($Y137="",$D$6=""),"",IF(INDEX($A:$U,ROW(),$D$6)="",0,IF(ISNUMBER(INDEX($A:$U,ROW(),$D$6)),INDEX($A:$U,ROW(),$D$6),IFERROR(--SUBSTITUTE(SUBSTITUTE(TRIM(INDEX($A:$U,ROW(),$D$6)),",",""),"원",""),0))))</f>
        <v/>
      </c>
      <c r="AA137" s="30">
        <f>IF(OR($Y137="",$E$6=""),"",IF(INDEX($A:$U,ROW(),$E$6)="",0,IF(ISNUMBER(INDEX($A:$U,ROW(),$E$6)),INDEX($A:$U,ROW(),$E$6),IFERROR(--SUBSTITUTE(SUBSTITUTE(TRIM(INDEX($A:$U,ROW(),$E$6)),",",""),"원",""),0))))</f>
        <v/>
      </c>
      <c r="AB137" s="30">
        <f>IF(OR($Y137="",$F$6=""),"",IF(INDEX($A:$U,ROW(),$F$6)="","",IF(ISNUMBER(INDEX($A:$U,ROW(),$F$6)),INDEX($A:$U,ROW(),$F$6),IFERROR(--SUBSTITUTE(SUBSTITUTE(TRIM(INDEX($A:$U,ROW(),$F$6)),",",""),"원",""),""))))</f>
        <v/>
      </c>
      <c r="AC137" s="2">
        <f>IF(OR($Y137="",$G$6=""),"",INDEX($A:$U,ROW(),$G$6)&amp;"")</f>
        <v/>
      </c>
      <c r="AD137" s="2">
        <f>IF($Y137="","",IF(OR(AND(설정!$B$5&lt;&gt;"",ISNUMBER(SEARCH(설정!$B$5,$AC137))),AND(설정!$B$6&lt;&gt;"",ISNUMBER(SEARCH(설정!$B$6,$AC137))),AND(설정!$B$7&lt;&gt;"",ISNUMBER(SEARCH(설정!$B$7,$AC137)))),"제외","포함"))</f>
        <v/>
      </c>
    </row>
    <row r="138">
      <c r="W138" s="2">
        <f>IF(OR($B$5="",$C$6="",ROW()&lt;$B$5),"",IF(INDEX($A:$U,ROW(),$C$6)="","",INDEX($A:$U,ROW(),$C$6)))</f>
        <v/>
      </c>
      <c r="X138" s="28">
        <f>IF($W138="","",IF(ISNUMBER($W138),IF($W138&gt;=10000000,IFERROR(DATE(INT($W138/10000),MOD(INT($W138/100),100),MOD($W138,100)),""),$W138),IF(ISNUMBER(--SUBSTITUTE(SUBSTITUTE(TRIM($W138),".","-"),"/","-")),IF(--SUBSTITUTE(SUBSTITUTE(TRIM($W138),".","-"),"/","-")&gt;=10000000,IFERROR(DATE(--LEFT(TRIM($W138),4),--MID(TRIM($W138),5,2),--RIGHT(TRIM($W138),2)),""),--SUBSTITUTE(SUBSTITUTE(TRIM($W138),".","-"),"/","-")),IFERROR(--LEFT(SUBSTITUTE(SUBSTITUTE(TRIM($W138),".","-"),"/","-"),10),""))))</f>
        <v/>
      </c>
      <c r="Y138" s="29">
        <f>IF($X138="","",INT($X138))</f>
        <v/>
      </c>
      <c r="Z138" s="30">
        <f>IF(OR($Y138="",$D$6=""),"",IF(INDEX($A:$U,ROW(),$D$6)="",0,IF(ISNUMBER(INDEX($A:$U,ROW(),$D$6)),INDEX($A:$U,ROW(),$D$6),IFERROR(--SUBSTITUTE(SUBSTITUTE(TRIM(INDEX($A:$U,ROW(),$D$6)),",",""),"원",""),0))))</f>
        <v/>
      </c>
      <c r="AA138" s="30">
        <f>IF(OR($Y138="",$E$6=""),"",IF(INDEX($A:$U,ROW(),$E$6)="",0,IF(ISNUMBER(INDEX($A:$U,ROW(),$E$6)),INDEX($A:$U,ROW(),$E$6),IFERROR(--SUBSTITUTE(SUBSTITUTE(TRIM(INDEX($A:$U,ROW(),$E$6)),",",""),"원",""),0))))</f>
        <v/>
      </c>
      <c r="AB138" s="30">
        <f>IF(OR($Y138="",$F$6=""),"",IF(INDEX($A:$U,ROW(),$F$6)="","",IF(ISNUMBER(INDEX($A:$U,ROW(),$F$6)),INDEX($A:$U,ROW(),$F$6),IFERROR(--SUBSTITUTE(SUBSTITUTE(TRIM(INDEX($A:$U,ROW(),$F$6)),",",""),"원",""),""))))</f>
        <v/>
      </c>
      <c r="AC138" s="2">
        <f>IF(OR($Y138="",$G$6=""),"",INDEX($A:$U,ROW(),$G$6)&amp;"")</f>
        <v/>
      </c>
      <c r="AD138" s="2">
        <f>IF($Y138="","",IF(OR(AND(설정!$B$5&lt;&gt;"",ISNUMBER(SEARCH(설정!$B$5,$AC138))),AND(설정!$B$6&lt;&gt;"",ISNUMBER(SEARCH(설정!$B$6,$AC138))),AND(설정!$B$7&lt;&gt;"",ISNUMBER(SEARCH(설정!$B$7,$AC138)))),"제외","포함"))</f>
        <v/>
      </c>
    </row>
    <row r="139">
      <c r="W139" s="2">
        <f>IF(OR($B$5="",$C$6="",ROW()&lt;$B$5),"",IF(INDEX($A:$U,ROW(),$C$6)="","",INDEX($A:$U,ROW(),$C$6)))</f>
        <v/>
      </c>
      <c r="X139" s="28">
        <f>IF($W139="","",IF(ISNUMBER($W139),IF($W139&gt;=10000000,IFERROR(DATE(INT($W139/10000),MOD(INT($W139/100),100),MOD($W139,100)),""),$W139),IF(ISNUMBER(--SUBSTITUTE(SUBSTITUTE(TRIM($W139),".","-"),"/","-")),IF(--SUBSTITUTE(SUBSTITUTE(TRIM($W139),".","-"),"/","-")&gt;=10000000,IFERROR(DATE(--LEFT(TRIM($W139),4),--MID(TRIM($W139),5,2),--RIGHT(TRIM($W139),2)),""),--SUBSTITUTE(SUBSTITUTE(TRIM($W139),".","-"),"/","-")),IFERROR(--LEFT(SUBSTITUTE(SUBSTITUTE(TRIM($W139),".","-"),"/","-"),10),""))))</f>
        <v/>
      </c>
      <c r="Y139" s="29">
        <f>IF($X139="","",INT($X139))</f>
        <v/>
      </c>
      <c r="Z139" s="30">
        <f>IF(OR($Y139="",$D$6=""),"",IF(INDEX($A:$U,ROW(),$D$6)="",0,IF(ISNUMBER(INDEX($A:$U,ROW(),$D$6)),INDEX($A:$U,ROW(),$D$6),IFERROR(--SUBSTITUTE(SUBSTITUTE(TRIM(INDEX($A:$U,ROW(),$D$6)),",",""),"원",""),0))))</f>
        <v/>
      </c>
      <c r="AA139" s="30">
        <f>IF(OR($Y139="",$E$6=""),"",IF(INDEX($A:$U,ROW(),$E$6)="",0,IF(ISNUMBER(INDEX($A:$U,ROW(),$E$6)),INDEX($A:$U,ROW(),$E$6),IFERROR(--SUBSTITUTE(SUBSTITUTE(TRIM(INDEX($A:$U,ROW(),$E$6)),",",""),"원",""),0))))</f>
        <v/>
      </c>
      <c r="AB139" s="30">
        <f>IF(OR($Y139="",$F$6=""),"",IF(INDEX($A:$U,ROW(),$F$6)="","",IF(ISNUMBER(INDEX($A:$U,ROW(),$F$6)),INDEX($A:$U,ROW(),$F$6),IFERROR(--SUBSTITUTE(SUBSTITUTE(TRIM(INDEX($A:$U,ROW(),$F$6)),",",""),"원",""),""))))</f>
        <v/>
      </c>
      <c r="AC139" s="2">
        <f>IF(OR($Y139="",$G$6=""),"",INDEX($A:$U,ROW(),$G$6)&amp;"")</f>
        <v/>
      </c>
      <c r="AD139" s="2">
        <f>IF($Y139="","",IF(OR(AND(설정!$B$5&lt;&gt;"",ISNUMBER(SEARCH(설정!$B$5,$AC139))),AND(설정!$B$6&lt;&gt;"",ISNUMBER(SEARCH(설정!$B$6,$AC139))),AND(설정!$B$7&lt;&gt;"",ISNUMBER(SEARCH(설정!$B$7,$AC139)))),"제외","포함"))</f>
        <v/>
      </c>
    </row>
    <row r="140">
      <c r="W140" s="2">
        <f>IF(OR($B$5="",$C$6="",ROW()&lt;$B$5),"",IF(INDEX($A:$U,ROW(),$C$6)="","",INDEX($A:$U,ROW(),$C$6)))</f>
        <v/>
      </c>
      <c r="X140" s="28">
        <f>IF($W140="","",IF(ISNUMBER($W140),IF($W140&gt;=10000000,IFERROR(DATE(INT($W140/10000),MOD(INT($W140/100),100),MOD($W140,100)),""),$W140),IF(ISNUMBER(--SUBSTITUTE(SUBSTITUTE(TRIM($W140),".","-"),"/","-")),IF(--SUBSTITUTE(SUBSTITUTE(TRIM($W140),".","-"),"/","-")&gt;=10000000,IFERROR(DATE(--LEFT(TRIM($W140),4),--MID(TRIM($W140),5,2),--RIGHT(TRIM($W140),2)),""),--SUBSTITUTE(SUBSTITUTE(TRIM($W140),".","-"),"/","-")),IFERROR(--LEFT(SUBSTITUTE(SUBSTITUTE(TRIM($W140),".","-"),"/","-"),10),""))))</f>
        <v/>
      </c>
      <c r="Y140" s="29">
        <f>IF($X140="","",INT($X140))</f>
        <v/>
      </c>
      <c r="Z140" s="30">
        <f>IF(OR($Y140="",$D$6=""),"",IF(INDEX($A:$U,ROW(),$D$6)="",0,IF(ISNUMBER(INDEX($A:$U,ROW(),$D$6)),INDEX($A:$U,ROW(),$D$6),IFERROR(--SUBSTITUTE(SUBSTITUTE(TRIM(INDEX($A:$U,ROW(),$D$6)),",",""),"원",""),0))))</f>
        <v/>
      </c>
      <c r="AA140" s="30">
        <f>IF(OR($Y140="",$E$6=""),"",IF(INDEX($A:$U,ROW(),$E$6)="",0,IF(ISNUMBER(INDEX($A:$U,ROW(),$E$6)),INDEX($A:$U,ROW(),$E$6),IFERROR(--SUBSTITUTE(SUBSTITUTE(TRIM(INDEX($A:$U,ROW(),$E$6)),",",""),"원",""),0))))</f>
        <v/>
      </c>
      <c r="AB140" s="30">
        <f>IF(OR($Y140="",$F$6=""),"",IF(INDEX($A:$U,ROW(),$F$6)="","",IF(ISNUMBER(INDEX($A:$U,ROW(),$F$6)),INDEX($A:$U,ROW(),$F$6),IFERROR(--SUBSTITUTE(SUBSTITUTE(TRIM(INDEX($A:$U,ROW(),$F$6)),",",""),"원",""),""))))</f>
        <v/>
      </c>
      <c r="AC140" s="2">
        <f>IF(OR($Y140="",$G$6=""),"",INDEX($A:$U,ROW(),$G$6)&amp;"")</f>
        <v/>
      </c>
      <c r="AD140" s="2">
        <f>IF($Y140="","",IF(OR(AND(설정!$B$5&lt;&gt;"",ISNUMBER(SEARCH(설정!$B$5,$AC140))),AND(설정!$B$6&lt;&gt;"",ISNUMBER(SEARCH(설정!$B$6,$AC140))),AND(설정!$B$7&lt;&gt;"",ISNUMBER(SEARCH(설정!$B$7,$AC140)))),"제외","포함"))</f>
        <v/>
      </c>
    </row>
    <row r="141">
      <c r="W141" s="2">
        <f>IF(OR($B$5="",$C$6="",ROW()&lt;$B$5),"",IF(INDEX($A:$U,ROW(),$C$6)="","",INDEX($A:$U,ROW(),$C$6)))</f>
        <v/>
      </c>
      <c r="X141" s="28">
        <f>IF($W141="","",IF(ISNUMBER($W141),IF($W141&gt;=10000000,IFERROR(DATE(INT($W141/10000),MOD(INT($W141/100),100),MOD($W141,100)),""),$W141),IF(ISNUMBER(--SUBSTITUTE(SUBSTITUTE(TRIM($W141),".","-"),"/","-")),IF(--SUBSTITUTE(SUBSTITUTE(TRIM($W141),".","-"),"/","-")&gt;=10000000,IFERROR(DATE(--LEFT(TRIM($W141),4),--MID(TRIM($W141),5,2),--RIGHT(TRIM($W141),2)),""),--SUBSTITUTE(SUBSTITUTE(TRIM($W141),".","-"),"/","-")),IFERROR(--LEFT(SUBSTITUTE(SUBSTITUTE(TRIM($W141),".","-"),"/","-"),10),""))))</f>
        <v/>
      </c>
      <c r="Y141" s="29">
        <f>IF($X141="","",INT($X141))</f>
        <v/>
      </c>
      <c r="Z141" s="30">
        <f>IF(OR($Y141="",$D$6=""),"",IF(INDEX($A:$U,ROW(),$D$6)="",0,IF(ISNUMBER(INDEX($A:$U,ROW(),$D$6)),INDEX($A:$U,ROW(),$D$6),IFERROR(--SUBSTITUTE(SUBSTITUTE(TRIM(INDEX($A:$U,ROW(),$D$6)),",",""),"원",""),0))))</f>
        <v/>
      </c>
      <c r="AA141" s="30">
        <f>IF(OR($Y141="",$E$6=""),"",IF(INDEX($A:$U,ROW(),$E$6)="",0,IF(ISNUMBER(INDEX($A:$U,ROW(),$E$6)),INDEX($A:$U,ROW(),$E$6),IFERROR(--SUBSTITUTE(SUBSTITUTE(TRIM(INDEX($A:$U,ROW(),$E$6)),",",""),"원",""),0))))</f>
        <v/>
      </c>
      <c r="AB141" s="30">
        <f>IF(OR($Y141="",$F$6=""),"",IF(INDEX($A:$U,ROW(),$F$6)="","",IF(ISNUMBER(INDEX($A:$U,ROW(),$F$6)),INDEX($A:$U,ROW(),$F$6),IFERROR(--SUBSTITUTE(SUBSTITUTE(TRIM(INDEX($A:$U,ROW(),$F$6)),",",""),"원",""),""))))</f>
        <v/>
      </c>
      <c r="AC141" s="2">
        <f>IF(OR($Y141="",$G$6=""),"",INDEX($A:$U,ROW(),$G$6)&amp;"")</f>
        <v/>
      </c>
      <c r="AD141" s="2">
        <f>IF($Y141="","",IF(OR(AND(설정!$B$5&lt;&gt;"",ISNUMBER(SEARCH(설정!$B$5,$AC141))),AND(설정!$B$6&lt;&gt;"",ISNUMBER(SEARCH(설정!$B$6,$AC141))),AND(설정!$B$7&lt;&gt;"",ISNUMBER(SEARCH(설정!$B$7,$AC141)))),"제외","포함"))</f>
        <v/>
      </c>
    </row>
    <row r="142">
      <c r="W142" s="2">
        <f>IF(OR($B$5="",$C$6="",ROW()&lt;$B$5),"",IF(INDEX($A:$U,ROW(),$C$6)="","",INDEX($A:$U,ROW(),$C$6)))</f>
        <v/>
      </c>
      <c r="X142" s="28">
        <f>IF($W142="","",IF(ISNUMBER($W142),IF($W142&gt;=10000000,IFERROR(DATE(INT($W142/10000),MOD(INT($W142/100),100),MOD($W142,100)),""),$W142),IF(ISNUMBER(--SUBSTITUTE(SUBSTITUTE(TRIM($W142),".","-"),"/","-")),IF(--SUBSTITUTE(SUBSTITUTE(TRIM($W142),".","-"),"/","-")&gt;=10000000,IFERROR(DATE(--LEFT(TRIM($W142),4),--MID(TRIM($W142),5,2),--RIGHT(TRIM($W142),2)),""),--SUBSTITUTE(SUBSTITUTE(TRIM($W142),".","-"),"/","-")),IFERROR(--LEFT(SUBSTITUTE(SUBSTITUTE(TRIM($W142),".","-"),"/","-"),10),""))))</f>
        <v/>
      </c>
      <c r="Y142" s="29">
        <f>IF($X142="","",INT($X142))</f>
        <v/>
      </c>
      <c r="Z142" s="30">
        <f>IF(OR($Y142="",$D$6=""),"",IF(INDEX($A:$U,ROW(),$D$6)="",0,IF(ISNUMBER(INDEX($A:$U,ROW(),$D$6)),INDEX($A:$U,ROW(),$D$6),IFERROR(--SUBSTITUTE(SUBSTITUTE(TRIM(INDEX($A:$U,ROW(),$D$6)),",",""),"원",""),0))))</f>
        <v/>
      </c>
      <c r="AA142" s="30">
        <f>IF(OR($Y142="",$E$6=""),"",IF(INDEX($A:$U,ROW(),$E$6)="",0,IF(ISNUMBER(INDEX($A:$U,ROW(),$E$6)),INDEX($A:$U,ROW(),$E$6),IFERROR(--SUBSTITUTE(SUBSTITUTE(TRIM(INDEX($A:$U,ROW(),$E$6)),",",""),"원",""),0))))</f>
        <v/>
      </c>
      <c r="AB142" s="30">
        <f>IF(OR($Y142="",$F$6=""),"",IF(INDEX($A:$U,ROW(),$F$6)="","",IF(ISNUMBER(INDEX($A:$U,ROW(),$F$6)),INDEX($A:$U,ROW(),$F$6),IFERROR(--SUBSTITUTE(SUBSTITUTE(TRIM(INDEX($A:$U,ROW(),$F$6)),",",""),"원",""),""))))</f>
        <v/>
      </c>
      <c r="AC142" s="2">
        <f>IF(OR($Y142="",$G$6=""),"",INDEX($A:$U,ROW(),$G$6)&amp;"")</f>
        <v/>
      </c>
      <c r="AD142" s="2">
        <f>IF($Y142="","",IF(OR(AND(설정!$B$5&lt;&gt;"",ISNUMBER(SEARCH(설정!$B$5,$AC142))),AND(설정!$B$6&lt;&gt;"",ISNUMBER(SEARCH(설정!$B$6,$AC142))),AND(설정!$B$7&lt;&gt;"",ISNUMBER(SEARCH(설정!$B$7,$AC142)))),"제외","포함"))</f>
        <v/>
      </c>
    </row>
    <row r="143">
      <c r="W143" s="2">
        <f>IF(OR($B$5="",$C$6="",ROW()&lt;$B$5),"",IF(INDEX($A:$U,ROW(),$C$6)="","",INDEX($A:$U,ROW(),$C$6)))</f>
        <v/>
      </c>
      <c r="X143" s="28">
        <f>IF($W143="","",IF(ISNUMBER($W143),IF($W143&gt;=10000000,IFERROR(DATE(INT($W143/10000),MOD(INT($W143/100),100),MOD($W143,100)),""),$W143),IF(ISNUMBER(--SUBSTITUTE(SUBSTITUTE(TRIM($W143),".","-"),"/","-")),IF(--SUBSTITUTE(SUBSTITUTE(TRIM($W143),".","-"),"/","-")&gt;=10000000,IFERROR(DATE(--LEFT(TRIM($W143),4),--MID(TRIM($W143),5,2),--RIGHT(TRIM($W143),2)),""),--SUBSTITUTE(SUBSTITUTE(TRIM($W143),".","-"),"/","-")),IFERROR(--LEFT(SUBSTITUTE(SUBSTITUTE(TRIM($W143),".","-"),"/","-"),10),""))))</f>
        <v/>
      </c>
      <c r="Y143" s="29">
        <f>IF($X143="","",INT($X143))</f>
        <v/>
      </c>
      <c r="Z143" s="30">
        <f>IF(OR($Y143="",$D$6=""),"",IF(INDEX($A:$U,ROW(),$D$6)="",0,IF(ISNUMBER(INDEX($A:$U,ROW(),$D$6)),INDEX($A:$U,ROW(),$D$6),IFERROR(--SUBSTITUTE(SUBSTITUTE(TRIM(INDEX($A:$U,ROW(),$D$6)),",",""),"원",""),0))))</f>
        <v/>
      </c>
      <c r="AA143" s="30">
        <f>IF(OR($Y143="",$E$6=""),"",IF(INDEX($A:$U,ROW(),$E$6)="",0,IF(ISNUMBER(INDEX($A:$U,ROW(),$E$6)),INDEX($A:$U,ROW(),$E$6),IFERROR(--SUBSTITUTE(SUBSTITUTE(TRIM(INDEX($A:$U,ROW(),$E$6)),",",""),"원",""),0))))</f>
        <v/>
      </c>
      <c r="AB143" s="30">
        <f>IF(OR($Y143="",$F$6=""),"",IF(INDEX($A:$U,ROW(),$F$6)="","",IF(ISNUMBER(INDEX($A:$U,ROW(),$F$6)),INDEX($A:$U,ROW(),$F$6),IFERROR(--SUBSTITUTE(SUBSTITUTE(TRIM(INDEX($A:$U,ROW(),$F$6)),",",""),"원",""),""))))</f>
        <v/>
      </c>
      <c r="AC143" s="2">
        <f>IF(OR($Y143="",$G$6=""),"",INDEX($A:$U,ROW(),$G$6)&amp;"")</f>
        <v/>
      </c>
      <c r="AD143" s="2">
        <f>IF($Y143="","",IF(OR(AND(설정!$B$5&lt;&gt;"",ISNUMBER(SEARCH(설정!$B$5,$AC143))),AND(설정!$B$6&lt;&gt;"",ISNUMBER(SEARCH(설정!$B$6,$AC143))),AND(설정!$B$7&lt;&gt;"",ISNUMBER(SEARCH(설정!$B$7,$AC143)))),"제외","포함"))</f>
        <v/>
      </c>
    </row>
    <row r="144">
      <c r="W144" s="2">
        <f>IF(OR($B$5="",$C$6="",ROW()&lt;$B$5),"",IF(INDEX($A:$U,ROW(),$C$6)="","",INDEX($A:$U,ROW(),$C$6)))</f>
        <v/>
      </c>
      <c r="X144" s="28">
        <f>IF($W144="","",IF(ISNUMBER($W144),IF($W144&gt;=10000000,IFERROR(DATE(INT($W144/10000),MOD(INT($W144/100),100),MOD($W144,100)),""),$W144),IF(ISNUMBER(--SUBSTITUTE(SUBSTITUTE(TRIM($W144),".","-"),"/","-")),IF(--SUBSTITUTE(SUBSTITUTE(TRIM($W144),".","-"),"/","-")&gt;=10000000,IFERROR(DATE(--LEFT(TRIM($W144),4),--MID(TRIM($W144),5,2),--RIGHT(TRIM($W144),2)),""),--SUBSTITUTE(SUBSTITUTE(TRIM($W144),".","-"),"/","-")),IFERROR(--LEFT(SUBSTITUTE(SUBSTITUTE(TRIM($W144),".","-"),"/","-"),10),""))))</f>
        <v/>
      </c>
      <c r="Y144" s="29">
        <f>IF($X144="","",INT($X144))</f>
        <v/>
      </c>
      <c r="Z144" s="30">
        <f>IF(OR($Y144="",$D$6=""),"",IF(INDEX($A:$U,ROW(),$D$6)="",0,IF(ISNUMBER(INDEX($A:$U,ROW(),$D$6)),INDEX($A:$U,ROW(),$D$6),IFERROR(--SUBSTITUTE(SUBSTITUTE(TRIM(INDEX($A:$U,ROW(),$D$6)),",",""),"원",""),0))))</f>
        <v/>
      </c>
      <c r="AA144" s="30">
        <f>IF(OR($Y144="",$E$6=""),"",IF(INDEX($A:$U,ROW(),$E$6)="",0,IF(ISNUMBER(INDEX($A:$U,ROW(),$E$6)),INDEX($A:$U,ROW(),$E$6),IFERROR(--SUBSTITUTE(SUBSTITUTE(TRIM(INDEX($A:$U,ROW(),$E$6)),",",""),"원",""),0))))</f>
        <v/>
      </c>
      <c r="AB144" s="30">
        <f>IF(OR($Y144="",$F$6=""),"",IF(INDEX($A:$U,ROW(),$F$6)="","",IF(ISNUMBER(INDEX($A:$U,ROW(),$F$6)),INDEX($A:$U,ROW(),$F$6),IFERROR(--SUBSTITUTE(SUBSTITUTE(TRIM(INDEX($A:$U,ROW(),$F$6)),",",""),"원",""),""))))</f>
        <v/>
      </c>
      <c r="AC144" s="2">
        <f>IF(OR($Y144="",$G$6=""),"",INDEX($A:$U,ROW(),$G$6)&amp;"")</f>
        <v/>
      </c>
      <c r="AD144" s="2">
        <f>IF($Y144="","",IF(OR(AND(설정!$B$5&lt;&gt;"",ISNUMBER(SEARCH(설정!$B$5,$AC144))),AND(설정!$B$6&lt;&gt;"",ISNUMBER(SEARCH(설정!$B$6,$AC144))),AND(설정!$B$7&lt;&gt;"",ISNUMBER(SEARCH(설정!$B$7,$AC144)))),"제외","포함"))</f>
        <v/>
      </c>
    </row>
    <row r="145">
      <c r="W145" s="2">
        <f>IF(OR($B$5="",$C$6="",ROW()&lt;$B$5),"",IF(INDEX($A:$U,ROW(),$C$6)="","",INDEX($A:$U,ROW(),$C$6)))</f>
        <v/>
      </c>
      <c r="X145" s="28">
        <f>IF($W145="","",IF(ISNUMBER($W145),IF($W145&gt;=10000000,IFERROR(DATE(INT($W145/10000),MOD(INT($W145/100),100),MOD($W145,100)),""),$W145),IF(ISNUMBER(--SUBSTITUTE(SUBSTITUTE(TRIM($W145),".","-"),"/","-")),IF(--SUBSTITUTE(SUBSTITUTE(TRIM($W145),".","-"),"/","-")&gt;=10000000,IFERROR(DATE(--LEFT(TRIM($W145),4),--MID(TRIM($W145),5,2),--RIGHT(TRIM($W145),2)),""),--SUBSTITUTE(SUBSTITUTE(TRIM($W145),".","-"),"/","-")),IFERROR(--LEFT(SUBSTITUTE(SUBSTITUTE(TRIM($W145),".","-"),"/","-"),10),""))))</f>
        <v/>
      </c>
      <c r="Y145" s="29">
        <f>IF($X145="","",INT($X145))</f>
        <v/>
      </c>
      <c r="Z145" s="30">
        <f>IF(OR($Y145="",$D$6=""),"",IF(INDEX($A:$U,ROW(),$D$6)="",0,IF(ISNUMBER(INDEX($A:$U,ROW(),$D$6)),INDEX($A:$U,ROW(),$D$6),IFERROR(--SUBSTITUTE(SUBSTITUTE(TRIM(INDEX($A:$U,ROW(),$D$6)),",",""),"원",""),0))))</f>
        <v/>
      </c>
      <c r="AA145" s="30">
        <f>IF(OR($Y145="",$E$6=""),"",IF(INDEX($A:$U,ROW(),$E$6)="",0,IF(ISNUMBER(INDEX($A:$U,ROW(),$E$6)),INDEX($A:$U,ROW(),$E$6),IFERROR(--SUBSTITUTE(SUBSTITUTE(TRIM(INDEX($A:$U,ROW(),$E$6)),",",""),"원",""),0))))</f>
        <v/>
      </c>
      <c r="AB145" s="30">
        <f>IF(OR($Y145="",$F$6=""),"",IF(INDEX($A:$U,ROW(),$F$6)="","",IF(ISNUMBER(INDEX($A:$U,ROW(),$F$6)),INDEX($A:$U,ROW(),$F$6),IFERROR(--SUBSTITUTE(SUBSTITUTE(TRIM(INDEX($A:$U,ROW(),$F$6)),",",""),"원",""),""))))</f>
        <v/>
      </c>
      <c r="AC145" s="2">
        <f>IF(OR($Y145="",$G$6=""),"",INDEX($A:$U,ROW(),$G$6)&amp;"")</f>
        <v/>
      </c>
      <c r="AD145" s="2">
        <f>IF($Y145="","",IF(OR(AND(설정!$B$5&lt;&gt;"",ISNUMBER(SEARCH(설정!$B$5,$AC145))),AND(설정!$B$6&lt;&gt;"",ISNUMBER(SEARCH(설정!$B$6,$AC145))),AND(설정!$B$7&lt;&gt;"",ISNUMBER(SEARCH(설정!$B$7,$AC145)))),"제외","포함"))</f>
        <v/>
      </c>
    </row>
    <row r="146">
      <c r="W146" s="2">
        <f>IF(OR($B$5="",$C$6="",ROW()&lt;$B$5),"",IF(INDEX($A:$U,ROW(),$C$6)="","",INDEX($A:$U,ROW(),$C$6)))</f>
        <v/>
      </c>
      <c r="X146" s="28">
        <f>IF($W146="","",IF(ISNUMBER($W146),IF($W146&gt;=10000000,IFERROR(DATE(INT($W146/10000),MOD(INT($W146/100),100),MOD($W146,100)),""),$W146),IF(ISNUMBER(--SUBSTITUTE(SUBSTITUTE(TRIM($W146),".","-"),"/","-")),IF(--SUBSTITUTE(SUBSTITUTE(TRIM($W146),".","-"),"/","-")&gt;=10000000,IFERROR(DATE(--LEFT(TRIM($W146),4),--MID(TRIM($W146),5,2),--RIGHT(TRIM($W146),2)),""),--SUBSTITUTE(SUBSTITUTE(TRIM($W146),".","-"),"/","-")),IFERROR(--LEFT(SUBSTITUTE(SUBSTITUTE(TRIM($W146),".","-"),"/","-"),10),""))))</f>
        <v/>
      </c>
      <c r="Y146" s="29">
        <f>IF($X146="","",INT($X146))</f>
        <v/>
      </c>
      <c r="Z146" s="30">
        <f>IF(OR($Y146="",$D$6=""),"",IF(INDEX($A:$U,ROW(),$D$6)="",0,IF(ISNUMBER(INDEX($A:$U,ROW(),$D$6)),INDEX($A:$U,ROW(),$D$6),IFERROR(--SUBSTITUTE(SUBSTITUTE(TRIM(INDEX($A:$U,ROW(),$D$6)),",",""),"원",""),0))))</f>
        <v/>
      </c>
      <c r="AA146" s="30">
        <f>IF(OR($Y146="",$E$6=""),"",IF(INDEX($A:$U,ROW(),$E$6)="",0,IF(ISNUMBER(INDEX($A:$U,ROW(),$E$6)),INDEX($A:$U,ROW(),$E$6),IFERROR(--SUBSTITUTE(SUBSTITUTE(TRIM(INDEX($A:$U,ROW(),$E$6)),",",""),"원",""),0))))</f>
        <v/>
      </c>
      <c r="AB146" s="30">
        <f>IF(OR($Y146="",$F$6=""),"",IF(INDEX($A:$U,ROW(),$F$6)="","",IF(ISNUMBER(INDEX($A:$U,ROW(),$F$6)),INDEX($A:$U,ROW(),$F$6),IFERROR(--SUBSTITUTE(SUBSTITUTE(TRIM(INDEX($A:$U,ROW(),$F$6)),",",""),"원",""),""))))</f>
        <v/>
      </c>
      <c r="AC146" s="2">
        <f>IF(OR($Y146="",$G$6=""),"",INDEX($A:$U,ROW(),$G$6)&amp;"")</f>
        <v/>
      </c>
      <c r="AD146" s="2">
        <f>IF($Y146="","",IF(OR(AND(설정!$B$5&lt;&gt;"",ISNUMBER(SEARCH(설정!$B$5,$AC146))),AND(설정!$B$6&lt;&gt;"",ISNUMBER(SEARCH(설정!$B$6,$AC146))),AND(설정!$B$7&lt;&gt;"",ISNUMBER(SEARCH(설정!$B$7,$AC146)))),"제외","포함"))</f>
        <v/>
      </c>
    </row>
    <row r="147">
      <c r="W147" s="2">
        <f>IF(OR($B$5="",$C$6="",ROW()&lt;$B$5),"",IF(INDEX($A:$U,ROW(),$C$6)="","",INDEX($A:$U,ROW(),$C$6)))</f>
        <v/>
      </c>
      <c r="X147" s="28">
        <f>IF($W147="","",IF(ISNUMBER($W147),IF($W147&gt;=10000000,IFERROR(DATE(INT($W147/10000),MOD(INT($W147/100),100),MOD($W147,100)),""),$W147),IF(ISNUMBER(--SUBSTITUTE(SUBSTITUTE(TRIM($W147),".","-"),"/","-")),IF(--SUBSTITUTE(SUBSTITUTE(TRIM($W147),".","-"),"/","-")&gt;=10000000,IFERROR(DATE(--LEFT(TRIM($W147),4),--MID(TRIM($W147),5,2),--RIGHT(TRIM($W147),2)),""),--SUBSTITUTE(SUBSTITUTE(TRIM($W147),".","-"),"/","-")),IFERROR(--LEFT(SUBSTITUTE(SUBSTITUTE(TRIM($W147),".","-"),"/","-"),10),""))))</f>
        <v/>
      </c>
      <c r="Y147" s="29">
        <f>IF($X147="","",INT($X147))</f>
        <v/>
      </c>
      <c r="Z147" s="30">
        <f>IF(OR($Y147="",$D$6=""),"",IF(INDEX($A:$U,ROW(),$D$6)="",0,IF(ISNUMBER(INDEX($A:$U,ROW(),$D$6)),INDEX($A:$U,ROW(),$D$6),IFERROR(--SUBSTITUTE(SUBSTITUTE(TRIM(INDEX($A:$U,ROW(),$D$6)),",",""),"원",""),0))))</f>
        <v/>
      </c>
      <c r="AA147" s="30">
        <f>IF(OR($Y147="",$E$6=""),"",IF(INDEX($A:$U,ROW(),$E$6)="",0,IF(ISNUMBER(INDEX($A:$U,ROW(),$E$6)),INDEX($A:$U,ROW(),$E$6),IFERROR(--SUBSTITUTE(SUBSTITUTE(TRIM(INDEX($A:$U,ROW(),$E$6)),",",""),"원",""),0))))</f>
        <v/>
      </c>
      <c r="AB147" s="30">
        <f>IF(OR($Y147="",$F$6=""),"",IF(INDEX($A:$U,ROW(),$F$6)="","",IF(ISNUMBER(INDEX($A:$U,ROW(),$F$6)),INDEX($A:$U,ROW(),$F$6),IFERROR(--SUBSTITUTE(SUBSTITUTE(TRIM(INDEX($A:$U,ROW(),$F$6)),",",""),"원",""),""))))</f>
        <v/>
      </c>
      <c r="AC147" s="2">
        <f>IF(OR($Y147="",$G$6=""),"",INDEX($A:$U,ROW(),$G$6)&amp;"")</f>
        <v/>
      </c>
      <c r="AD147" s="2">
        <f>IF($Y147="","",IF(OR(AND(설정!$B$5&lt;&gt;"",ISNUMBER(SEARCH(설정!$B$5,$AC147))),AND(설정!$B$6&lt;&gt;"",ISNUMBER(SEARCH(설정!$B$6,$AC147))),AND(설정!$B$7&lt;&gt;"",ISNUMBER(SEARCH(설정!$B$7,$AC147)))),"제외","포함"))</f>
        <v/>
      </c>
    </row>
    <row r="148">
      <c r="W148" s="2">
        <f>IF(OR($B$5="",$C$6="",ROW()&lt;$B$5),"",IF(INDEX($A:$U,ROW(),$C$6)="","",INDEX($A:$U,ROW(),$C$6)))</f>
        <v/>
      </c>
      <c r="X148" s="28">
        <f>IF($W148="","",IF(ISNUMBER($W148),IF($W148&gt;=10000000,IFERROR(DATE(INT($W148/10000),MOD(INT($W148/100),100),MOD($W148,100)),""),$W148),IF(ISNUMBER(--SUBSTITUTE(SUBSTITUTE(TRIM($W148),".","-"),"/","-")),IF(--SUBSTITUTE(SUBSTITUTE(TRIM($W148),".","-"),"/","-")&gt;=10000000,IFERROR(DATE(--LEFT(TRIM($W148),4),--MID(TRIM($W148),5,2),--RIGHT(TRIM($W148),2)),""),--SUBSTITUTE(SUBSTITUTE(TRIM($W148),".","-"),"/","-")),IFERROR(--LEFT(SUBSTITUTE(SUBSTITUTE(TRIM($W148),".","-"),"/","-"),10),""))))</f>
        <v/>
      </c>
      <c r="Y148" s="29">
        <f>IF($X148="","",INT($X148))</f>
        <v/>
      </c>
      <c r="Z148" s="30">
        <f>IF(OR($Y148="",$D$6=""),"",IF(INDEX($A:$U,ROW(),$D$6)="",0,IF(ISNUMBER(INDEX($A:$U,ROW(),$D$6)),INDEX($A:$U,ROW(),$D$6),IFERROR(--SUBSTITUTE(SUBSTITUTE(TRIM(INDEX($A:$U,ROW(),$D$6)),",",""),"원",""),0))))</f>
        <v/>
      </c>
      <c r="AA148" s="30">
        <f>IF(OR($Y148="",$E$6=""),"",IF(INDEX($A:$U,ROW(),$E$6)="",0,IF(ISNUMBER(INDEX($A:$U,ROW(),$E$6)),INDEX($A:$U,ROW(),$E$6),IFERROR(--SUBSTITUTE(SUBSTITUTE(TRIM(INDEX($A:$U,ROW(),$E$6)),",",""),"원",""),0))))</f>
        <v/>
      </c>
      <c r="AB148" s="30">
        <f>IF(OR($Y148="",$F$6=""),"",IF(INDEX($A:$U,ROW(),$F$6)="","",IF(ISNUMBER(INDEX($A:$U,ROW(),$F$6)),INDEX($A:$U,ROW(),$F$6),IFERROR(--SUBSTITUTE(SUBSTITUTE(TRIM(INDEX($A:$U,ROW(),$F$6)),",",""),"원",""),""))))</f>
        <v/>
      </c>
      <c r="AC148" s="2">
        <f>IF(OR($Y148="",$G$6=""),"",INDEX($A:$U,ROW(),$G$6)&amp;"")</f>
        <v/>
      </c>
      <c r="AD148" s="2">
        <f>IF($Y148="","",IF(OR(AND(설정!$B$5&lt;&gt;"",ISNUMBER(SEARCH(설정!$B$5,$AC148))),AND(설정!$B$6&lt;&gt;"",ISNUMBER(SEARCH(설정!$B$6,$AC148))),AND(설정!$B$7&lt;&gt;"",ISNUMBER(SEARCH(설정!$B$7,$AC148)))),"제외","포함"))</f>
        <v/>
      </c>
    </row>
    <row r="149">
      <c r="W149" s="2">
        <f>IF(OR($B$5="",$C$6="",ROW()&lt;$B$5),"",IF(INDEX($A:$U,ROW(),$C$6)="","",INDEX($A:$U,ROW(),$C$6)))</f>
        <v/>
      </c>
      <c r="X149" s="28">
        <f>IF($W149="","",IF(ISNUMBER($W149),IF($W149&gt;=10000000,IFERROR(DATE(INT($W149/10000),MOD(INT($W149/100),100),MOD($W149,100)),""),$W149),IF(ISNUMBER(--SUBSTITUTE(SUBSTITUTE(TRIM($W149),".","-"),"/","-")),IF(--SUBSTITUTE(SUBSTITUTE(TRIM($W149),".","-"),"/","-")&gt;=10000000,IFERROR(DATE(--LEFT(TRIM($W149),4),--MID(TRIM($W149),5,2),--RIGHT(TRIM($W149),2)),""),--SUBSTITUTE(SUBSTITUTE(TRIM($W149),".","-"),"/","-")),IFERROR(--LEFT(SUBSTITUTE(SUBSTITUTE(TRIM($W149),".","-"),"/","-"),10),""))))</f>
        <v/>
      </c>
      <c r="Y149" s="29">
        <f>IF($X149="","",INT($X149))</f>
        <v/>
      </c>
      <c r="Z149" s="30">
        <f>IF(OR($Y149="",$D$6=""),"",IF(INDEX($A:$U,ROW(),$D$6)="",0,IF(ISNUMBER(INDEX($A:$U,ROW(),$D$6)),INDEX($A:$U,ROW(),$D$6),IFERROR(--SUBSTITUTE(SUBSTITUTE(TRIM(INDEX($A:$U,ROW(),$D$6)),",",""),"원",""),0))))</f>
        <v/>
      </c>
      <c r="AA149" s="30">
        <f>IF(OR($Y149="",$E$6=""),"",IF(INDEX($A:$U,ROW(),$E$6)="",0,IF(ISNUMBER(INDEX($A:$U,ROW(),$E$6)),INDEX($A:$U,ROW(),$E$6),IFERROR(--SUBSTITUTE(SUBSTITUTE(TRIM(INDEX($A:$U,ROW(),$E$6)),",",""),"원",""),0))))</f>
        <v/>
      </c>
      <c r="AB149" s="30">
        <f>IF(OR($Y149="",$F$6=""),"",IF(INDEX($A:$U,ROW(),$F$6)="","",IF(ISNUMBER(INDEX($A:$U,ROW(),$F$6)),INDEX($A:$U,ROW(),$F$6),IFERROR(--SUBSTITUTE(SUBSTITUTE(TRIM(INDEX($A:$U,ROW(),$F$6)),",",""),"원",""),""))))</f>
        <v/>
      </c>
      <c r="AC149" s="2">
        <f>IF(OR($Y149="",$G$6=""),"",INDEX($A:$U,ROW(),$G$6)&amp;"")</f>
        <v/>
      </c>
      <c r="AD149" s="2">
        <f>IF($Y149="","",IF(OR(AND(설정!$B$5&lt;&gt;"",ISNUMBER(SEARCH(설정!$B$5,$AC149))),AND(설정!$B$6&lt;&gt;"",ISNUMBER(SEARCH(설정!$B$6,$AC149))),AND(설정!$B$7&lt;&gt;"",ISNUMBER(SEARCH(설정!$B$7,$AC149)))),"제외","포함"))</f>
        <v/>
      </c>
    </row>
    <row r="150">
      <c r="W150" s="2">
        <f>IF(OR($B$5="",$C$6="",ROW()&lt;$B$5),"",IF(INDEX($A:$U,ROW(),$C$6)="","",INDEX($A:$U,ROW(),$C$6)))</f>
        <v/>
      </c>
      <c r="X150" s="28">
        <f>IF($W150="","",IF(ISNUMBER($W150),IF($W150&gt;=10000000,IFERROR(DATE(INT($W150/10000),MOD(INT($W150/100),100),MOD($W150,100)),""),$W150),IF(ISNUMBER(--SUBSTITUTE(SUBSTITUTE(TRIM($W150),".","-"),"/","-")),IF(--SUBSTITUTE(SUBSTITUTE(TRIM($W150),".","-"),"/","-")&gt;=10000000,IFERROR(DATE(--LEFT(TRIM($W150),4),--MID(TRIM($W150),5,2),--RIGHT(TRIM($W150),2)),""),--SUBSTITUTE(SUBSTITUTE(TRIM($W150),".","-"),"/","-")),IFERROR(--LEFT(SUBSTITUTE(SUBSTITUTE(TRIM($W150),".","-"),"/","-"),10),""))))</f>
        <v/>
      </c>
      <c r="Y150" s="29">
        <f>IF($X150="","",INT($X150))</f>
        <v/>
      </c>
      <c r="Z150" s="30">
        <f>IF(OR($Y150="",$D$6=""),"",IF(INDEX($A:$U,ROW(),$D$6)="",0,IF(ISNUMBER(INDEX($A:$U,ROW(),$D$6)),INDEX($A:$U,ROW(),$D$6),IFERROR(--SUBSTITUTE(SUBSTITUTE(TRIM(INDEX($A:$U,ROW(),$D$6)),",",""),"원",""),0))))</f>
        <v/>
      </c>
      <c r="AA150" s="30">
        <f>IF(OR($Y150="",$E$6=""),"",IF(INDEX($A:$U,ROW(),$E$6)="",0,IF(ISNUMBER(INDEX($A:$U,ROW(),$E$6)),INDEX($A:$U,ROW(),$E$6),IFERROR(--SUBSTITUTE(SUBSTITUTE(TRIM(INDEX($A:$U,ROW(),$E$6)),",",""),"원",""),0))))</f>
        <v/>
      </c>
      <c r="AB150" s="30">
        <f>IF(OR($Y150="",$F$6=""),"",IF(INDEX($A:$U,ROW(),$F$6)="","",IF(ISNUMBER(INDEX($A:$U,ROW(),$F$6)),INDEX($A:$U,ROW(),$F$6),IFERROR(--SUBSTITUTE(SUBSTITUTE(TRIM(INDEX($A:$U,ROW(),$F$6)),",",""),"원",""),""))))</f>
        <v/>
      </c>
      <c r="AC150" s="2">
        <f>IF(OR($Y150="",$G$6=""),"",INDEX($A:$U,ROW(),$G$6)&amp;"")</f>
        <v/>
      </c>
      <c r="AD150" s="2">
        <f>IF($Y150="","",IF(OR(AND(설정!$B$5&lt;&gt;"",ISNUMBER(SEARCH(설정!$B$5,$AC150))),AND(설정!$B$6&lt;&gt;"",ISNUMBER(SEARCH(설정!$B$6,$AC150))),AND(설정!$B$7&lt;&gt;"",ISNUMBER(SEARCH(설정!$B$7,$AC150)))),"제외","포함"))</f>
        <v/>
      </c>
    </row>
    <row r="151">
      <c r="W151" s="2">
        <f>IF(OR($B$5="",$C$6="",ROW()&lt;$B$5),"",IF(INDEX($A:$U,ROW(),$C$6)="","",INDEX($A:$U,ROW(),$C$6)))</f>
        <v/>
      </c>
      <c r="X151" s="28">
        <f>IF($W151="","",IF(ISNUMBER($W151),IF($W151&gt;=10000000,IFERROR(DATE(INT($W151/10000),MOD(INT($W151/100),100),MOD($W151,100)),""),$W151),IF(ISNUMBER(--SUBSTITUTE(SUBSTITUTE(TRIM($W151),".","-"),"/","-")),IF(--SUBSTITUTE(SUBSTITUTE(TRIM($W151),".","-"),"/","-")&gt;=10000000,IFERROR(DATE(--LEFT(TRIM($W151),4),--MID(TRIM($W151),5,2),--RIGHT(TRIM($W151),2)),""),--SUBSTITUTE(SUBSTITUTE(TRIM($W151),".","-"),"/","-")),IFERROR(--LEFT(SUBSTITUTE(SUBSTITUTE(TRIM($W151),".","-"),"/","-"),10),""))))</f>
        <v/>
      </c>
      <c r="Y151" s="29">
        <f>IF($X151="","",INT($X151))</f>
        <v/>
      </c>
      <c r="Z151" s="30">
        <f>IF(OR($Y151="",$D$6=""),"",IF(INDEX($A:$U,ROW(),$D$6)="",0,IF(ISNUMBER(INDEX($A:$U,ROW(),$D$6)),INDEX($A:$U,ROW(),$D$6),IFERROR(--SUBSTITUTE(SUBSTITUTE(TRIM(INDEX($A:$U,ROW(),$D$6)),",",""),"원",""),0))))</f>
        <v/>
      </c>
      <c r="AA151" s="30">
        <f>IF(OR($Y151="",$E$6=""),"",IF(INDEX($A:$U,ROW(),$E$6)="",0,IF(ISNUMBER(INDEX($A:$U,ROW(),$E$6)),INDEX($A:$U,ROW(),$E$6),IFERROR(--SUBSTITUTE(SUBSTITUTE(TRIM(INDEX($A:$U,ROW(),$E$6)),",",""),"원",""),0))))</f>
        <v/>
      </c>
      <c r="AB151" s="30">
        <f>IF(OR($Y151="",$F$6=""),"",IF(INDEX($A:$U,ROW(),$F$6)="","",IF(ISNUMBER(INDEX($A:$U,ROW(),$F$6)),INDEX($A:$U,ROW(),$F$6),IFERROR(--SUBSTITUTE(SUBSTITUTE(TRIM(INDEX($A:$U,ROW(),$F$6)),",",""),"원",""),""))))</f>
        <v/>
      </c>
      <c r="AC151" s="2">
        <f>IF(OR($Y151="",$G$6=""),"",INDEX($A:$U,ROW(),$G$6)&amp;"")</f>
        <v/>
      </c>
      <c r="AD151" s="2">
        <f>IF($Y151="","",IF(OR(AND(설정!$B$5&lt;&gt;"",ISNUMBER(SEARCH(설정!$B$5,$AC151))),AND(설정!$B$6&lt;&gt;"",ISNUMBER(SEARCH(설정!$B$6,$AC151))),AND(설정!$B$7&lt;&gt;"",ISNUMBER(SEARCH(설정!$B$7,$AC151)))),"제외","포함"))</f>
        <v/>
      </c>
    </row>
    <row r="152">
      <c r="W152" s="2">
        <f>IF(OR($B$5="",$C$6="",ROW()&lt;$B$5),"",IF(INDEX($A:$U,ROW(),$C$6)="","",INDEX($A:$U,ROW(),$C$6)))</f>
        <v/>
      </c>
      <c r="X152" s="28">
        <f>IF($W152="","",IF(ISNUMBER($W152),IF($W152&gt;=10000000,IFERROR(DATE(INT($W152/10000),MOD(INT($W152/100),100),MOD($W152,100)),""),$W152),IF(ISNUMBER(--SUBSTITUTE(SUBSTITUTE(TRIM($W152),".","-"),"/","-")),IF(--SUBSTITUTE(SUBSTITUTE(TRIM($W152),".","-"),"/","-")&gt;=10000000,IFERROR(DATE(--LEFT(TRIM($W152),4),--MID(TRIM($W152),5,2),--RIGHT(TRIM($W152),2)),""),--SUBSTITUTE(SUBSTITUTE(TRIM($W152),".","-"),"/","-")),IFERROR(--LEFT(SUBSTITUTE(SUBSTITUTE(TRIM($W152),".","-"),"/","-"),10),""))))</f>
        <v/>
      </c>
      <c r="Y152" s="29">
        <f>IF($X152="","",INT($X152))</f>
        <v/>
      </c>
      <c r="Z152" s="30">
        <f>IF(OR($Y152="",$D$6=""),"",IF(INDEX($A:$U,ROW(),$D$6)="",0,IF(ISNUMBER(INDEX($A:$U,ROW(),$D$6)),INDEX($A:$U,ROW(),$D$6),IFERROR(--SUBSTITUTE(SUBSTITUTE(TRIM(INDEX($A:$U,ROW(),$D$6)),",",""),"원",""),0))))</f>
        <v/>
      </c>
      <c r="AA152" s="30">
        <f>IF(OR($Y152="",$E$6=""),"",IF(INDEX($A:$U,ROW(),$E$6)="",0,IF(ISNUMBER(INDEX($A:$U,ROW(),$E$6)),INDEX($A:$U,ROW(),$E$6),IFERROR(--SUBSTITUTE(SUBSTITUTE(TRIM(INDEX($A:$U,ROW(),$E$6)),",",""),"원",""),0))))</f>
        <v/>
      </c>
      <c r="AB152" s="30">
        <f>IF(OR($Y152="",$F$6=""),"",IF(INDEX($A:$U,ROW(),$F$6)="","",IF(ISNUMBER(INDEX($A:$U,ROW(),$F$6)),INDEX($A:$U,ROW(),$F$6),IFERROR(--SUBSTITUTE(SUBSTITUTE(TRIM(INDEX($A:$U,ROW(),$F$6)),",",""),"원",""),""))))</f>
        <v/>
      </c>
      <c r="AC152" s="2">
        <f>IF(OR($Y152="",$G$6=""),"",INDEX($A:$U,ROW(),$G$6)&amp;"")</f>
        <v/>
      </c>
      <c r="AD152" s="2">
        <f>IF($Y152="","",IF(OR(AND(설정!$B$5&lt;&gt;"",ISNUMBER(SEARCH(설정!$B$5,$AC152))),AND(설정!$B$6&lt;&gt;"",ISNUMBER(SEARCH(설정!$B$6,$AC152))),AND(설정!$B$7&lt;&gt;"",ISNUMBER(SEARCH(설정!$B$7,$AC152)))),"제외","포함"))</f>
        <v/>
      </c>
    </row>
    <row r="153">
      <c r="W153" s="2">
        <f>IF(OR($B$5="",$C$6="",ROW()&lt;$B$5),"",IF(INDEX($A:$U,ROW(),$C$6)="","",INDEX($A:$U,ROW(),$C$6)))</f>
        <v/>
      </c>
      <c r="X153" s="28">
        <f>IF($W153="","",IF(ISNUMBER($W153),IF($W153&gt;=10000000,IFERROR(DATE(INT($W153/10000),MOD(INT($W153/100),100),MOD($W153,100)),""),$W153),IF(ISNUMBER(--SUBSTITUTE(SUBSTITUTE(TRIM($W153),".","-"),"/","-")),IF(--SUBSTITUTE(SUBSTITUTE(TRIM($W153),".","-"),"/","-")&gt;=10000000,IFERROR(DATE(--LEFT(TRIM($W153),4),--MID(TRIM($W153),5,2),--RIGHT(TRIM($W153),2)),""),--SUBSTITUTE(SUBSTITUTE(TRIM($W153),".","-"),"/","-")),IFERROR(--LEFT(SUBSTITUTE(SUBSTITUTE(TRIM($W153),".","-"),"/","-"),10),""))))</f>
        <v/>
      </c>
      <c r="Y153" s="29">
        <f>IF($X153="","",INT($X153))</f>
        <v/>
      </c>
      <c r="Z153" s="30">
        <f>IF(OR($Y153="",$D$6=""),"",IF(INDEX($A:$U,ROW(),$D$6)="",0,IF(ISNUMBER(INDEX($A:$U,ROW(),$D$6)),INDEX($A:$U,ROW(),$D$6),IFERROR(--SUBSTITUTE(SUBSTITUTE(TRIM(INDEX($A:$U,ROW(),$D$6)),",",""),"원",""),0))))</f>
        <v/>
      </c>
      <c r="AA153" s="30">
        <f>IF(OR($Y153="",$E$6=""),"",IF(INDEX($A:$U,ROW(),$E$6)="",0,IF(ISNUMBER(INDEX($A:$U,ROW(),$E$6)),INDEX($A:$U,ROW(),$E$6),IFERROR(--SUBSTITUTE(SUBSTITUTE(TRIM(INDEX($A:$U,ROW(),$E$6)),",",""),"원",""),0))))</f>
        <v/>
      </c>
      <c r="AB153" s="30">
        <f>IF(OR($Y153="",$F$6=""),"",IF(INDEX($A:$U,ROW(),$F$6)="","",IF(ISNUMBER(INDEX($A:$U,ROW(),$F$6)),INDEX($A:$U,ROW(),$F$6),IFERROR(--SUBSTITUTE(SUBSTITUTE(TRIM(INDEX($A:$U,ROW(),$F$6)),",",""),"원",""),""))))</f>
        <v/>
      </c>
      <c r="AC153" s="2">
        <f>IF(OR($Y153="",$G$6=""),"",INDEX($A:$U,ROW(),$G$6)&amp;"")</f>
        <v/>
      </c>
      <c r="AD153" s="2">
        <f>IF($Y153="","",IF(OR(AND(설정!$B$5&lt;&gt;"",ISNUMBER(SEARCH(설정!$B$5,$AC153))),AND(설정!$B$6&lt;&gt;"",ISNUMBER(SEARCH(설정!$B$6,$AC153))),AND(설정!$B$7&lt;&gt;"",ISNUMBER(SEARCH(설정!$B$7,$AC153)))),"제외","포함"))</f>
        <v/>
      </c>
    </row>
    <row r="154">
      <c r="W154" s="2">
        <f>IF(OR($B$5="",$C$6="",ROW()&lt;$B$5),"",IF(INDEX($A:$U,ROW(),$C$6)="","",INDEX($A:$U,ROW(),$C$6)))</f>
        <v/>
      </c>
      <c r="X154" s="28">
        <f>IF($W154="","",IF(ISNUMBER($W154),IF($W154&gt;=10000000,IFERROR(DATE(INT($W154/10000),MOD(INT($W154/100),100),MOD($W154,100)),""),$W154),IF(ISNUMBER(--SUBSTITUTE(SUBSTITUTE(TRIM($W154),".","-"),"/","-")),IF(--SUBSTITUTE(SUBSTITUTE(TRIM($W154),".","-"),"/","-")&gt;=10000000,IFERROR(DATE(--LEFT(TRIM($W154),4),--MID(TRIM($W154),5,2),--RIGHT(TRIM($W154),2)),""),--SUBSTITUTE(SUBSTITUTE(TRIM($W154),".","-"),"/","-")),IFERROR(--LEFT(SUBSTITUTE(SUBSTITUTE(TRIM($W154),".","-"),"/","-"),10),""))))</f>
        <v/>
      </c>
      <c r="Y154" s="29">
        <f>IF($X154="","",INT($X154))</f>
        <v/>
      </c>
      <c r="Z154" s="30">
        <f>IF(OR($Y154="",$D$6=""),"",IF(INDEX($A:$U,ROW(),$D$6)="",0,IF(ISNUMBER(INDEX($A:$U,ROW(),$D$6)),INDEX($A:$U,ROW(),$D$6),IFERROR(--SUBSTITUTE(SUBSTITUTE(TRIM(INDEX($A:$U,ROW(),$D$6)),",",""),"원",""),0))))</f>
        <v/>
      </c>
      <c r="AA154" s="30">
        <f>IF(OR($Y154="",$E$6=""),"",IF(INDEX($A:$U,ROW(),$E$6)="",0,IF(ISNUMBER(INDEX($A:$U,ROW(),$E$6)),INDEX($A:$U,ROW(),$E$6),IFERROR(--SUBSTITUTE(SUBSTITUTE(TRIM(INDEX($A:$U,ROW(),$E$6)),",",""),"원",""),0))))</f>
        <v/>
      </c>
      <c r="AB154" s="30">
        <f>IF(OR($Y154="",$F$6=""),"",IF(INDEX($A:$U,ROW(),$F$6)="","",IF(ISNUMBER(INDEX($A:$U,ROW(),$F$6)),INDEX($A:$U,ROW(),$F$6),IFERROR(--SUBSTITUTE(SUBSTITUTE(TRIM(INDEX($A:$U,ROW(),$F$6)),",",""),"원",""),""))))</f>
        <v/>
      </c>
      <c r="AC154" s="2">
        <f>IF(OR($Y154="",$G$6=""),"",INDEX($A:$U,ROW(),$G$6)&amp;"")</f>
        <v/>
      </c>
      <c r="AD154" s="2">
        <f>IF($Y154="","",IF(OR(AND(설정!$B$5&lt;&gt;"",ISNUMBER(SEARCH(설정!$B$5,$AC154))),AND(설정!$B$6&lt;&gt;"",ISNUMBER(SEARCH(설정!$B$6,$AC154))),AND(설정!$B$7&lt;&gt;"",ISNUMBER(SEARCH(설정!$B$7,$AC154)))),"제외","포함"))</f>
        <v/>
      </c>
    </row>
    <row r="155">
      <c r="W155" s="2">
        <f>IF(OR($B$5="",$C$6="",ROW()&lt;$B$5),"",IF(INDEX($A:$U,ROW(),$C$6)="","",INDEX($A:$U,ROW(),$C$6)))</f>
        <v/>
      </c>
      <c r="X155" s="28">
        <f>IF($W155="","",IF(ISNUMBER($W155),IF($W155&gt;=10000000,IFERROR(DATE(INT($W155/10000),MOD(INT($W155/100),100),MOD($W155,100)),""),$W155),IF(ISNUMBER(--SUBSTITUTE(SUBSTITUTE(TRIM($W155),".","-"),"/","-")),IF(--SUBSTITUTE(SUBSTITUTE(TRIM($W155),".","-"),"/","-")&gt;=10000000,IFERROR(DATE(--LEFT(TRIM($W155),4),--MID(TRIM($W155),5,2),--RIGHT(TRIM($W155),2)),""),--SUBSTITUTE(SUBSTITUTE(TRIM($W155),".","-"),"/","-")),IFERROR(--LEFT(SUBSTITUTE(SUBSTITUTE(TRIM($W155),".","-"),"/","-"),10),""))))</f>
        <v/>
      </c>
      <c r="Y155" s="29">
        <f>IF($X155="","",INT($X155))</f>
        <v/>
      </c>
      <c r="Z155" s="30">
        <f>IF(OR($Y155="",$D$6=""),"",IF(INDEX($A:$U,ROW(),$D$6)="",0,IF(ISNUMBER(INDEX($A:$U,ROW(),$D$6)),INDEX($A:$U,ROW(),$D$6),IFERROR(--SUBSTITUTE(SUBSTITUTE(TRIM(INDEX($A:$U,ROW(),$D$6)),",",""),"원",""),0))))</f>
        <v/>
      </c>
      <c r="AA155" s="30">
        <f>IF(OR($Y155="",$E$6=""),"",IF(INDEX($A:$U,ROW(),$E$6)="",0,IF(ISNUMBER(INDEX($A:$U,ROW(),$E$6)),INDEX($A:$U,ROW(),$E$6),IFERROR(--SUBSTITUTE(SUBSTITUTE(TRIM(INDEX($A:$U,ROW(),$E$6)),",",""),"원",""),0))))</f>
        <v/>
      </c>
      <c r="AB155" s="30">
        <f>IF(OR($Y155="",$F$6=""),"",IF(INDEX($A:$U,ROW(),$F$6)="","",IF(ISNUMBER(INDEX($A:$U,ROW(),$F$6)),INDEX($A:$U,ROW(),$F$6),IFERROR(--SUBSTITUTE(SUBSTITUTE(TRIM(INDEX($A:$U,ROW(),$F$6)),",",""),"원",""),""))))</f>
        <v/>
      </c>
      <c r="AC155" s="2">
        <f>IF(OR($Y155="",$G$6=""),"",INDEX($A:$U,ROW(),$G$6)&amp;"")</f>
        <v/>
      </c>
      <c r="AD155" s="2">
        <f>IF($Y155="","",IF(OR(AND(설정!$B$5&lt;&gt;"",ISNUMBER(SEARCH(설정!$B$5,$AC155))),AND(설정!$B$6&lt;&gt;"",ISNUMBER(SEARCH(설정!$B$6,$AC155))),AND(설정!$B$7&lt;&gt;"",ISNUMBER(SEARCH(설정!$B$7,$AC155)))),"제외","포함"))</f>
        <v/>
      </c>
    </row>
    <row r="156">
      <c r="W156" s="2">
        <f>IF(OR($B$5="",$C$6="",ROW()&lt;$B$5),"",IF(INDEX($A:$U,ROW(),$C$6)="","",INDEX($A:$U,ROW(),$C$6)))</f>
        <v/>
      </c>
      <c r="X156" s="28">
        <f>IF($W156="","",IF(ISNUMBER($W156),IF($W156&gt;=10000000,IFERROR(DATE(INT($W156/10000),MOD(INT($W156/100),100),MOD($W156,100)),""),$W156),IF(ISNUMBER(--SUBSTITUTE(SUBSTITUTE(TRIM($W156),".","-"),"/","-")),IF(--SUBSTITUTE(SUBSTITUTE(TRIM($W156),".","-"),"/","-")&gt;=10000000,IFERROR(DATE(--LEFT(TRIM($W156),4),--MID(TRIM($W156),5,2),--RIGHT(TRIM($W156),2)),""),--SUBSTITUTE(SUBSTITUTE(TRIM($W156),".","-"),"/","-")),IFERROR(--LEFT(SUBSTITUTE(SUBSTITUTE(TRIM($W156),".","-"),"/","-"),10),""))))</f>
        <v/>
      </c>
      <c r="Y156" s="29">
        <f>IF($X156="","",INT($X156))</f>
        <v/>
      </c>
      <c r="Z156" s="30">
        <f>IF(OR($Y156="",$D$6=""),"",IF(INDEX($A:$U,ROW(),$D$6)="",0,IF(ISNUMBER(INDEX($A:$U,ROW(),$D$6)),INDEX($A:$U,ROW(),$D$6),IFERROR(--SUBSTITUTE(SUBSTITUTE(TRIM(INDEX($A:$U,ROW(),$D$6)),",",""),"원",""),0))))</f>
        <v/>
      </c>
      <c r="AA156" s="30">
        <f>IF(OR($Y156="",$E$6=""),"",IF(INDEX($A:$U,ROW(),$E$6)="",0,IF(ISNUMBER(INDEX($A:$U,ROW(),$E$6)),INDEX($A:$U,ROW(),$E$6),IFERROR(--SUBSTITUTE(SUBSTITUTE(TRIM(INDEX($A:$U,ROW(),$E$6)),",",""),"원",""),0))))</f>
        <v/>
      </c>
      <c r="AB156" s="30">
        <f>IF(OR($Y156="",$F$6=""),"",IF(INDEX($A:$U,ROW(),$F$6)="","",IF(ISNUMBER(INDEX($A:$U,ROW(),$F$6)),INDEX($A:$U,ROW(),$F$6),IFERROR(--SUBSTITUTE(SUBSTITUTE(TRIM(INDEX($A:$U,ROW(),$F$6)),",",""),"원",""),""))))</f>
        <v/>
      </c>
      <c r="AC156" s="2">
        <f>IF(OR($Y156="",$G$6=""),"",INDEX($A:$U,ROW(),$G$6)&amp;"")</f>
        <v/>
      </c>
      <c r="AD156" s="2">
        <f>IF($Y156="","",IF(OR(AND(설정!$B$5&lt;&gt;"",ISNUMBER(SEARCH(설정!$B$5,$AC156))),AND(설정!$B$6&lt;&gt;"",ISNUMBER(SEARCH(설정!$B$6,$AC156))),AND(설정!$B$7&lt;&gt;"",ISNUMBER(SEARCH(설정!$B$7,$AC156)))),"제외","포함"))</f>
        <v/>
      </c>
    </row>
    <row r="157">
      <c r="W157" s="2">
        <f>IF(OR($B$5="",$C$6="",ROW()&lt;$B$5),"",IF(INDEX($A:$U,ROW(),$C$6)="","",INDEX($A:$U,ROW(),$C$6)))</f>
        <v/>
      </c>
      <c r="X157" s="28">
        <f>IF($W157="","",IF(ISNUMBER($W157),IF($W157&gt;=10000000,IFERROR(DATE(INT($W157/10000),MOD(INT($W157/100),100),MOD($W157,100)),""),$W157),IF(ISNUMBER(--SUBSTITUTE(SUBSTITUTE(TRIM($W157),".","-"),"/","-")),IF(--SUBSTITUTE(SUBSTITUTE(TRIM($W157),".","-"),"/","-")&gt;=10000000,IFERROR(DATE(--LEFT(TRIM($W157),4),--MID(TRIM($W157),5,2),--RIGHT(TRIM($W157),2)),""),--SUBSTITUTE(SUBSTITUTE(TRIM($W157),".","-"),"/","-")),IFERROR(--LEFT(SUBSTITUTE(SUBSTITUTE(TRIM($W157),".","-"),"/","-"),10),""))))</f>
        <v/>
      </c>
      <c r="Y157" s="29">
        <f>IF($X157="","",INT($X157))</f>
        <v/>
      </c>
      <c r="Z157" s="30">
        <f>IF(OR($Y157="",$D$6=""),"",IF(INDEX($A:$U,ROW(),$D$6)="",0,IF(ISNUMBER(INDEX($A:$U,ROW(),$D$6)),INDEX($A:$U,ROW(),$D$6),IFERROR(--SUBSTITUTE(SUBSTITUTE(TRIM(INDEX($A:$U,ROW(),$D$6)),",",""),"원",""),0))))</f>
        <v/>
      </c>
      <c r="AA157" s="30">
        <f>IF(OR($Y157="",$E$6=""),"",IF(INDEX($A:$U,ROW(),$E$6)="",0,IF(ISNUMBER(INDEX($A:$U,ROW(),$E$6)),INDEX($A:$U,ROW(),$E$6),IFERROR(--SUBSTITUTE(SUBSTITUTE(TRIM(INDEX($A:$U,ROW(),$E$6)),",",""),"원",""),0))))</f>
        <v/>
      </c>
      <c r="AB157" s="30">
        <f>IF(OR($Y157="",$F$6=""),"",IF(INDEX($A:$U,ROW(),$F$6)="","",IF(ISNUMBER(INDEX($A:$U,ROW(),$F$6)),INDEX($A:$U,ROW(),$F$6),IFERROR(--SUBSTITUTE(SUBSTITUTE(TRIM(INDEX($A:$U,ROW(),$F$6)),",",""),"원",""),""))))</f>
        <v/>
      </c>
      <c r="AC157" s="2">
        <f>IF(OR($Y157="",$G$6=""),"",INDEX($A:$U,ROW(),$G$6)&amp;"")</f>
        <v/>
      </c>
      <c r="AD157" s="2">
        <f>IF($Y157="","",IF(OR(AND(설정!$B$5&lt;&gt;"",ISNUMBER(SEARCH(설정!$B$5,$AC157))),AND(설정!$B$6&lt;&gt;"",ISNUMBER(SEARCH(설정!$B$6,$AC157))),AND(설정!$B$7&lt;&gt;"",ISNUMBER(SEARCH(설정!$B$7,$AC157)))),"제외","포함"))</f>
        <v/>
      </c>
    </row>
    <row r="158">
      <c r="W158" s="2">
        <f>IF(OR($B$5="",$C$6="",ROW()&lt;$B$5),"",IF(INDEX($A:$U,ROW(),$C$6)="","",INDEX($A:$U,ROW(),$C$6)))</f>
        <v/>
      </c>
      <c r="X158" s="28">
        <f>IF($W158="","",IF(ISNUMBER($W158),IF($W158&gt;=10000000,IFERROR(DATE(INT($W158/10000),MOD(INT($W158/100),100),MOD($W158,100)),""),$W158),IF(ISNUMBER(--SUBSTITUTE(SUBSTITUTE(TRIM($W158),".","-"),"/","-")),IF(--SUBSTITUTE(SUBSTITUTE(TRIM($W158),".","-"),"/","-")&gt;=10000000,IFERROR(DATE(--LEFT(TRIM($W158),4),--MID(TRIM($W158),5,2),--RIGHT(TRIM($W158),2)),""),--SUBSTITUTE(SUBSTITUTE(TRIM($W158),".","-"),"/","-")),IFERROR(--LEFT(SUBSTITUTE(SUBSTITUTE(TRIM($W158),".","-"),"/","-"),10),""))))</f>
        <v/>
      </c>
      <c r="Y158" s="29">
        <f>IF($X158="","",INT($X158))</f>
        <v/>
      </c>
      <c r="Z158" s="30">
        <f>IF(OR($Y158="",$D$6=""),"",IF(INDEX($A:$U,ROW(),$D$6)="",0,IF(ISNUMBER(INDEX($A:$U,ROW(),$D$6)),INDEX($A:$U,ROW(),$D$6),IFERROR(--SUBSTITUTE(SUBSTITUTE(TRIM(INDEX($A:$U,ROW(),$D$6)),",",""),"원",""),0))))</f>
        <v/>
      </c>
      <c r="AA158" s="30">
        <f>IF(OR($Y158="",$E$6=""),"",IF(INDEX($A:$U,ROW(),$E$6)="",0,IF(ISNUMBER(INDEX($A:$U,ROW(),$E$6)),INDEX($A:$U,ROW(),$E$6),IFERROR(--SUBSTITUTE(SUBSTITUTE(TRIM(INDEX($A:$U,ROW(),$E$6)),",",""),"원",""),0))))</f>
        <v/>
      </c>
      <c r="AB158" s="30">
        <f>IF(OR($Y158="",$F$6=""),"",IF(INDEX($A:$U,ROW(),$F$6)="","",IF(ISNUMBER(INDEX($A:$U,ROW(),$F$6)),INDEX($A:$U,ROW(),$F$6),IFERROR(--SUBSTITUTE(SUBSTITUTE(TRIM(INDEX($A:$U,ROW(),$F$6)),",",""),"원",""),""))))</f>
        <v/>
      </c>
      <c r="AC158" s="2">
        <f>IF(OR($Y158="",$G$6=""),"",INDEX($A:$U,ROW(),$G$6)&amp;"")</f>
        <v/>
      </c>
      <c r="AD158" s="2">
        <f>IF($Y158="","",IF(OR(AND(설정!$B$5&lt;&gt;"",ISNUMBER(SEARCH(설정!$B$5,$AC158))),AND(설정!$B$6&lt;&gt;"",ISNUMBER(SEARCH(설정!$B$6,$AC158))),AND(설정!$B$7&lt;&gt;"",ISNUMBER(SEARCH(설정!$B$7,$AC158)))),"제외","포함"))</f>
        <v/>
      </c>
    </row>
    <row r="159">
      <c r="W159" s="2">
        <f>IF(OR($B$5="",$C$6="",ROW()&lt;$B$5),"",IF(INDEX($A:$U,ROW(),$C$6)="","",INDEX($A:$U,ROW(),$C$6)))</f>
        <v/>
      </c>
      <c r="X159" s="28">
        <f>IF($W159="","",IF(ISNUMBER($W159),IF($W159&gt;=10000000,IFERROR(DATE(INT($W159/10000),MOD(INT($W159/100),100),MOD($W159,100)),""),$W159),IF(ISNUMBER(--SUBSTITUTE(SUBSTITUTE(TRIM($W159),".","-"),"/","-")),IF(--SUBSTITUTE(SUBSTITUTE(TRIM($W159),".","-"),"/","-")&gt;=10000000,IFERROR(DATE(--LEFT(TRIM($W159),4),--MID(TRIM($W159),5,2),--RIGHT(TRIM($W159),2)),""),--SUBSTITUTE(SUBSTITUTE(TRIM($W159),".","-"),"/","-")),IFERROR(--LEFT(SUBSTITUTE(SUBSTITUTE(TRIM($W159),".","-"),"/","-"),10),""))))</f>
        <v/>
      </c>
      <c r="Y159" s="29">
        <f>IF($X159="","",INT($X159))</f>
        <v/>
      </c>
      <c r="Z159" s="30">
        <f>IF(OR($Y159="",$D$6=""),"",IF(INDEX($A:$U,ROW(),$D$6)="",0,IF(ISNUMBER(INDEX($A:$U,ROW(),$D$6)),INDEX($A:$U,ROW(),$D$6),IFERROR(--SUBSTITUTE(SUBSTITUTE(TRIM(INDEX($A:$U,ROW(),$D$6)),",",""),"원",""),0))))</f>
        <v/>
      </c>
      <c r="AA159" s="30">
        <f>IF(OR($Y159="",$E$6=""),"",IF(INDEX($A:$U,ROW(),$E$6)="",0,IF(ISNUMBER(INDEX($A:$U,ROW(),$E$6)),INDEX($A:$U,ROW(),$E$6),IFERROR(--SUBSTITUTE(SUBSTITUTE(TRIM(INDEX($A:$U,ROW(),$E$6)),",",""),"원",""),0))))</f>
        <v/>
      </c>
      <c r="AB159" s="30">
        <f>IF(OR($Y159="",$F$6=""),"",IF(INDEX($A:$U,ROW(),$F$6)="","",IF(ISNUMBER(INDEX($A:$U,ROW(),$F$6)),INDEX($A:$U,ROW(),$F$6),IFERROR(--SUBSTITUTE(SUBSTITUTE(TRIM(INDEX($A:$U,ROW(),$F$6)),",",""),"원",""),""))))</f>
        <v/>
      </c>
      <c r="AC159" s="2">
        <f>IF(OR($Y159="",$G$6=""),"",INDEX($A:$U,ROW(),$G$6)&amp;"")</f>
        <v/>
      </c>
      <c r="AD159" s="2">
        <f>IF($Y159="","",IF(OR(AND(설정!$B$5&lt;&gt;"",ISNUMBER(SEARCH(설정!$B$5,$AC159))),AND(설정!$B$6&lt;&gt;"",ISNUMBER(SEARCH(설정!$B$6,$AC159))),AND(설정!$B$7&lt;&gt;"",ISNUMBER(SEARCH(설정!$B$7,$AC159)))),"제외","포함"))</f>
        <v/>
      </c>
    </row>
    <row r="160">
      <c r="W160" s="2">
        <f>IF(OR($B$5="",$C$6="",ROW()&lt;$B$5),"",IF(INDEX($A:$U,ROW(),$C$6)="","",INDEX($A:$U,ROW(),$C$6)))</f>
        <v/>
      </c>
      <c r="X160" s="28">
        <f>IF($W160="","",IF(ISNUMBER($W160),IF($W160&gt;=10000000,IFERROR(DATE(INT($W160/10000),MOD(INT($W160/100),100),MOD($W160,100)),""),$W160),IF(ISNUMBER(--SUBSTITUTE(SUBSTITUTE(TRIM($W160),".","-"),"/","-")),IF(--SUBSTITUTE(SUBSTITUTE(TRIM($W160),".","-"),"/","-")&gt;=10000000,IFERROR(DATE(--LEFT(TRIM($W160),4),--MID(TRIM($W160),5,2),--RIGHT(TRIM($W160),2)),""),--SUBSTITUTE(SUBSTITUTE(TRIM($W160),".","-"),"/","-")),IFERROR(--LEFT(SUBSTITUTE(SUBSTITUTE(TRIM($W160),".","-"),"/","-"),10),""))))</f>
        <v/>
      </c>
      <c r="Y160" s="29">
        <f>IF($X160="","",INT($X160))</f>
        <v/>
      </c>
      <c r="Z160" s="30">
        <f>IF(OR($Y160="",$D$6=""),"",IF(INDEX($A:$U,ROW(),$D$6)="",0,IF(ISNUMBER(INDEX($A:$U,ROW(),$D$6)),INDEX($A:$U,ROW(),$D$6),IFERROR(--SUBSTITUTE(SUBSTITUTE(TRIM(INDEX($A:$U,ROW(),$D$6)),",",""),"원",""),0))))</f>
        <v/>
      </c>
      <c r="AA160" s="30">
        <f>IF(OR($Y160="",$E$6=""),"",IF(INDEX($A:$U,ROW(),$E$6)="",0,IF(ISNUMBER(INDEX($A:$U,ROW(),$E$6)),INDEX($A:$U,ROW(),$E$6),IFERROR(--SUBSTITUTE(SUBSTITUTE(TRIM(INDEX($A:$U,ROW(),$E$6)),",",""),"원",""),0))))</f>
        <v/>
      </c>
      <c r="AB160" s="30">
        <f>IF(OR($Y160="",$F$6=""),"",IF(INDEX($A:$U,ROW(),$F$6)="","",IF(ISNUMBER(INDEX($A:$U,ROW(),$F$6)),INDEX($A:$U,ROW(),$F$6),IFERROR(--SUBSTITUTE(SUBSTITUTE(TRIM(INDEX($A:$U,ROW(),$F$6)),",",""),"원",""),""))))</f>
        <v/>
      </c>
      <c r="AC160" s="2">
        <f>IF(OR($Y160="",$G$6=""),"",INDEX($A:$U,ROW(),$G$6)&amp;"")</f>
        <v/>
      </c>
      <c r="AD160" s="2">
        <f>IF($Y160="","",IF(OR(AND(설정!$B$5&lt;&gt;"",ISNUMBER(SEARCH(설정!$B$5,$AC160))),AND(설정!$B$6&lt;&gt;"",ISNUMBER(SEARCH(설정!$B$6,$AC160))),AND(설정!$B$7&lt;&gt;"",ISNUMBER(SEARCH(설정!$B$7,$AC160)))),"제외","포함"))</f>
        <v/>
      </c>
    </row>
    <row r="161">
      <c r="W161" s="2">
        <f>IF(OR($B$5="",$C$6="",ROW()&lt;$B$5),"",IF(INDEX($A:$U,ROW(),$C$6)="","",INDEX($A:$U,ROW(),$C$6)))</f>
        <v/>
      </c>
      <c r="X161" s="28">
        <f>IF($W161="","",IF(ISNUMBER($W161),IF($W161&gt;=10000000,IFERROR(DATE(INT($W161/10000),MOD(INT($W161/100),100),MOD($W161,100)),""),$W161),IF(ISNUMBER(--SUBSTITUTE(SUBSTITUTE(TRIM($W161),".","-"),"/","-")),IF(--SUBSTITUTE(SUBSTITUTE(TRIM($W161),".","-"),"/","-")&gt;=10000000,IFERROR(DATE(--LEFT(TRIM($W161),4),--MID(TRIM($W161),5,2),--RIGHT(TRIM($W161),2)),""),--SUBSTITUTE(SUBSTITUTE(TRIM($W161),".","-"),"/","-")),IFERROR(--LEFT(SUBSTITUTE(SUBSTITUTE(TRIM($W161),".","-"),"/","-"),10),""))))</f>
        <v/>
      </c>
      <c r="Y161" s="29">
        <f>IF($X161="","",INT($X161))</f>
        <v/>
      </c>
      <c r="Z161" s="30">
        <f>IF(OR($Y161="",$D$6=""),"",IF(INDEX($A:$U,ROW(),$D$6)="",0,IF(ISNUMBER(INDEX($A:$U,ROW(),$D$6)),INDEX($A:$U,ROW(),$D$6),IFERROR(--SUBSTITUTE(SUBSTITUTE(TRIM(INDEX($A:$U,ROW(),$D$6)),",",""),"원",""),0))))</f>
        <v/>
      </c>
      <c r="AA161" s="30">
        <f>IF(OR($Y161="",$E$6=""),"",IF(INDEX($A:$U,ROW(),$E$6)="",0,IF(ISNUMBER(INDEX($A:$U,ROW(),$E$6)),INDEX($A:$U,ROW(),$E$6),IFERROR(--SUBSTITUTE(SUBSTITUTE(TRIM(INDEX($A:$U,ROW(),$E$6)),",",""),"원",""),0))))</f>
        <v/>
      </c>
      <c r="AB161" s="30">
        <f>IF(OR($Y161="",$F$6=""),"",IF(INDEX($A:$U,ROW(),$F$6)="","",IF(ISNUMBER(INDEX($A:$U,ROW(),$F$6)),INDEX($A:$U,ROW(),$F$6),IFERROR(--SUBSTITUTE(SUBSTITUTE(TRIM(INDEX($A:$U,ROW(),$F$6)),",",""),"원",""),""))))</f>
        <v/>
      </c>
      <c r="AC161" s="2">
        <f>IF(OR($Y161="",$G$6=""),"",INDEX($A:$U,ROW(),$G$6)&amp;"")</f>
        <v/>
      </c>
      <c r="AD161" s="2">
        <f>IF($Y161="","",IF(OR(AND(설정!$B$5&lt;&gt;"",ISNUMBER(SEARCH(설정!$B$5,$AC161))),AND(설정!$B$6&lt;&gt;"",ISNUMBER(SEARCH(설정!$B$6,$AC161))),AND(설정!$B$7&lt;&gt;"",ISNUMBER(SEARCH(설정!$B$7,$AC161)))),"제외","포함"))</f>
        <v/>
      </c>
    </row>
    <row r="162">
      <c r="W162" s="2">
        <f>IF(OR($B$5="",$C$6="",ROW()&lt;$B$5),"",IF(INDEX($A:$U,ROW(),$C$6)="","",INDEX($A:$U,ROW(),$C$6)))</f>
        <v/>
      </c>
      <c r="X162" s="28">
        <f>IF($W162="","",IF(ISNUMBER($W162),IF($W162&gt;=10000000,IFERROR(DATE(INT($W162/10000),MOD(INT($W162/100),100),MOD($W162,100)),""),$W162),IF(ISNUMBER(--SUBSTITUTE(SUBSTITUTE(TRIM($W162),".","-"),"/","-")),IF(--SUBSTITUTE(SUBSTITUTE(TRIM($W162),".","-"),"/","-")&gt;=10000000,IFERROR(DATE(--LEFT(TRIM($W162),4),--MID(TRIM($W162),5,2),--RIGHT(TRIM($W162),2)),""),--SUBSTITUTE(SUBSTITUTE(TRIM($W162),".","-"),"/","-")),IFERROR(--LEFT(SUBSTITUTE(SUBSTITUTE(TRIM($W162),".","-"),"/","-"),10),""))))</f>
        <v/>
      </c>
      <c r="Y162" s="29">
        <f>IF($X162="","",INT($X162))</f>
        <v/>
      </c>
      <c r="Z162" s="30">
        <f>IF(OR($Y162="",$D$6=""),"",IF(INDEX($A:$U,ROW(),$D$6)="",0,IF(ISNUMBER(INDEX($A:$U,ROW(),$D$6)),INDEX($A:$U,ROW(),$D$6),IFERROR(--SUBSTITUTE(SUBSTITUTE(TRIM(INDEX($A:$U,ROW(),$D$6)),",",""),"원",""),0))))</f>
        <v/>
      </c>
      <c r="AA162" s="30">
        <f>IF(OR($Y162="",$E$6=""),"",IF(INDEX($A:$U,ROW(),$E$6)="",0,IF(ISNUMBER(INDEX($A:$U,ROW(),$E$6)),INDEX($A:$U,ROW(),$E$6),IFERROR(--SUBSTITUTE(SUBSTITUTE(TRIM(INDEX($A:$U,ROW(),$E$6)),",",""),"원",""),0))))</f>
        <v/>
      </c>
      <c r="AB162" s="30">
        <f>IF(OR($Y162="",$F$6=""),"",IF(INDEX($A:$U,ROW(),$F$6)="","",IF(ISNUMBER(INDEX($A:$U,ROW(),$F$6)),INDEX($A:$U,ROW(),$F$6),IFERROR(--SUBSTITUTE(SUBSTITUTE(TRIM(INDEX($A:$U,ROW(),$F$6)),",",""),"원",""),""))))</f>
        <v/>
      </c>
      <c r="AC162" s="2">
        <f>IF(OR($Y162="",$G$6=""),"",INDEX($A:$U,ROW(),$G$6)&amp;"")</f>
        <v/>
      </c>
      <c r="AD162" s="2">
        <f>IF($Y162="","",IF(OR(AND(설정!$B$5&lt;&gt;"",ISNUMBER(SEARCH(설정!$B$5,$AC162))),AND(설정!$B$6&lt;&gt;"",ISNUMBER(SEARCH(설정!$B$6,$AC162))),AND(설정!$B$7&lt;&gt;"",ISNUMBER(SEARCH(설정!$B$7,$AC162)))),"제외","포함"))</f>
        <v/>
      </c>
    </row>
    <row r="163">
      <c r="W163" s="2">
        <f>IF(OR($B$5="",$C$6="",ROW()&lt;$B$5),"",IF(INDEX($A:$U,ROW(),$C$6)="","",INDEX($A:$U,ROW(),$C$6)))</f>
        <v/>
      </c>
      <c r="X163" s="28">
        <f>IF($W163="","",IF(ISNUMBER($W163),IF($W163&gt;=10000000,IFERROR(DATE(INT($W163/10000),MOD(INT($W163/100),100),MOD($W163,100)),""),$W163),IF(ISNUMBER(--SUBSTITUTE(SUBSTITUTE(TRIM($W163),".","-"),"/","-")),IF(--SUBSTITUTE(SUBSTITUTE(TRIM($W163),".","-"),"/","-")&gt;=10000000,IFERROR(DATE(--LEFT(TRIM($W163),4),--MID(TRIM($W163),5,2),--RIGHT(TRIM($W163),2)),""),--SUBSTITUTE(SUBSTITUTE(TRIM($W163),".","-"),"/","-")),IFERROR(--LEFT(SUBSTITUTE(SUBSTITUTE(TRIM($W163),".","-"),"/","-"),10),""))))</f>
        <v/>
      </c>
      <c r="Y163" s="29">
        <f>IF($X163="","",INT($X163))</f>
        <v/>
      </c>
      <c r="Z163" s="30">
        <f>IF(OR($Y163="",$D$6=""),"",IF(INDEX($A:$U,ROW(),$D$6)="",0,IF(ISNUMBER(INDEX($A:$U,ROW(),$D$6)),INDEX($A:$U,ROW(),$D$6),IFERROR(--SUBSTITUTE(SUBSTITUTE(TRIM(INDEX($A:$U,ROW(),$D$6)),",",""),"원",""),0))))</f>
        <v/>
      </c>
      <c r="AA163" s="30">
        <f>IF(OR($Y163="",$E$6=""),"",IF(INDEX($A:$U,ROW(),$E$6)="",0,IF(ISNUMBER(INDEX($A:$U,ROW(),$E$6)),INDEX($A:$U,ROW(),$E$6),IFERROR(--SUBSTITUTE(SUBSTITUTE(TRIM(INDEX($A:$U,ROW(),$E$6)),",",""),"원",""),0))))</f>
        <v/>
      </c>
      <c r="AB163" s="30">
        <f>IF(OR($Y163="",$F$6=""),"",IF(INDEX($A:$U,ROW(),$F$6)="","",IF(ISNUMBER(INDEX($A:$U,ROW(),$F$6)),INDEX($A:$U,ROW(),$F$6),IFERROR(--SUBSTITUTE(SUBSTITUTE(TRIM(INDEX($A:$U,ROW(),$F$6)),",",""),"원",""),""))))</f>
        <v/>
      </c>
      <c r="AC163" s="2">
        <f>IF(OR($Y163="",$G$6=""),"",INDEX($A:$U,ROW(),$G$6)&amp;"")</f>
        <v/>
      </c>
      <c r="AD163" s="2">
        <f>IF($Y163="","",IF(OR(AND(설정!$B$5&lt;&gt;"",ISNUMBER(SEARCH(설정!$B$5,$AC163))),AND(설정!$B$6&lt;&gt;"",ISNUMBER(SEARCH(설정!$B$6,$AC163))),AND(설정!$B$7&lt;&gt;"",ISNUMBER(SEARCH(설정!$B$7,$AC163)))),"제외","포함"))</f>
        <v/>
      </c>
    </row>
    <row r="164">
      <c r="W164" s="2">
        <f>IF(OR($B$5="",$C$6="",ROW()&lt;$B$5),"",IF(INDEX($A:$U,ROW(),$C$6)="","",INDEX($A:$U,ROW(),$C$6)))</f>
        <v/>
      </c>
      <c r="X164" s="28">
        <f>IF($W164="","",IF(ISNUMBER($W164),IF($W164&gt;=10000000,IFERROR(DATE(INT($W164/10000),MOD(INT($W164/100),100),MOD($W164,100)),""),$W164),IF(ISNUMBER(--SUBSTITUTE(SUBSTITUTE(TRIM($W164),".","-"),"/","-")),IF(--SUBSTITUTE(SUBSTITUTE(TRIM($W164),".","-"),"/","-")&gt;=10000000,IFERROR(DATE(--LEFT(TRIM($W164),4),--MID(TRIM($W164),5,2),--RIGHT(TRIM($W164),2)),""),--SUBSTITUTE(SUBSTITUTE(TRIM($W164),".","-"),"/","-")),IFERROR(--LEFT(SUBSTITUTE(SUBSTITUTE(TRIM($W164),".","-"),"/","-"),10),""))))</f>
        <v/>
      </c>
      <c r="Y164" s="29">
        <f>IF($X164="","",INT($X164))</f>
        <v/>
      </c>
      <c r="Z164" s="30">
        <f>IF(OR($Y164="",$D$6=""),"",IF(INDEX($A:$U,ROW(),$D$6)="",0,IF(ISNUMBER(INDEX($A:$U,ROW(),$D$6)),INDEX($A:$U,ROW(),$D$6),IFERROR(--SUBSTITUTE(SUBSTITUTE(TRIM(INDEX($A:$U,ROW(),$D$6)),",",""),"원",""),0))))</f>
        <v/>
      </c>
      <c r="AA164" s="30">
        <f>IF(OR($Y164="",$E$6=""),"",IF(INDEX($A:$U,ROW(),$E$6)="",0,IF(ISNUMBER(INDEX($A:$U,ROW(),$E$6)),INDEX($A:$U,ROW(),$E$6),IFERROR(--SUBSTITUTE(SUBSTITUTE(TRIM(INDEX($A:$U,ROW(),$E$6)),",",""),"원",""),0))))</f>
        <v/>
      </c>
      <c r="AB164" s="30">
        <f>IF(OR($Y164="",$F$6=""),"",IF(INDEX($A:$U,ROW(),$F$6)="","",IF(ISNUMBER(INDEX($A:$U,ROW(),$F$6)),INDEX($A:$U,ROW(),$F$6),IFERROR(--SUBSTITUTE(SUBSTITUTE(TRIM(INDEX($A:$U,ROW(),$F$6)),",",""),"원",""),""))))</f>
        <v/>
      </c>
      <c r="AC164" s="2">
        <f>IF(OR($Y164="",$G$6=""),"",INDEX($A:$U,ROW(),$G$6)&amp;"")</f>
        <v/>
      </c>
      <c r="AD164" s="2">
        <f>IF($Y164="","",IF(OR(AND(설정!$B$5&lt;&gt;"",ISNUMBER(SEARCH(설정!$B$5,$AC164))),AND(설정!$B$6&lt;&gt;"",ISNUMBER(SEARCH(설정!$B$6,$AC164))),AND(설정!$B$7&lt;&gt;"",ISNUMBER(SEARCH(설정!$B$7,$AC164)))),"제외","포함"))</f>
        <v/>
      </c>
    </row>
    <row r="165">
      <c r="W165" s="2">
        <f>IF(OR($B$5="",$C$6="",ROW()&lt;$B$5),"",IF(INDEX($A:$U,ROW(),$C$6)="","",INDEX($A:$U,ROW(),$C$6)))</f>
        <v/>
      </c>
      <c r="X165" s="28">
        <f>IF($W165="","",IF(ISNUMBER($W165),IF($W165&gt;=10000000,IFERROR(DATE(INT($W165/10000),MOD(INT($W165/100),100),MOD($W165,100)),""),$W165),IF(ISNUMBER(--SUBSTITUTE(SUBSTITUTE(TRIM($W165),".","-"),"/","-")),IF(--SUBSTITUTE(SUBSTITUTE(TRIM($W165),".","-"),"/","-")&gt;=10000000,IFERROR(DATE(--LEFT(TRIM($W165),4),--MID(TRIM($W165),5,2),--RIGHT(TRIM($W165),2)),""),--SUBSTITUTE(SUBSTITUTE(TRIM($W165),".","-"),"/","-")),IFERROR(--LEFT(SUBSTITUTE(SUBSTITUTE(TRIM($W165),".","-"),"/","-"),10),""))))</f>
        <v/>
      </c>
      <c r="Y165" s="29">
        <f>IF($X165="","",INT($X165))</f>
        <v/>
      </c>
      <c r="Z165" s="30">
        <f>IF(OR($Y165="",$D$6=""),"",IF(INDEX($A:$U,ROW(),$D$6)="",0,IF(ISNUMBER(INDEX($A:$U,ROW(),$D$6)),INDEX($A:$U,ROW(),$D$6),IFERROR(--SUBSTITUTE(SUBSTITUTE(TRIM(INDEX($A:$U,ROW(),$D$6)),",",""),"원",""),0))))</f>
        <v/>
      </c>
      <c r="AA165" s="30">
        <f>IF(OR($Y165="",$E$6=""),"",IF(INDEX($A:$U,ROW(),$E$6)="",0,IF(ISNUMBER(INDEX($A:$U,ROW(),$E$6)),INDEX($A:$U,ROW(),$E$6),IFERROR(--SUBSTITUTE(SUBSTITUTE(TRIM(INDEX($A:$U,ROW(),$E$6)),",",""),"원",""),0))))</f>
        <v/>
      </c>
      <c r="AB165" s="30">
        <f>IF(OR($Y165="",$F$6=""),"",IF(INDEX($A:$U,ROW(),$F$6)="","",IF(ISNUMBER(INDEX($A:$U,ROW(),$F$6)),INDEX($A:$U,ROW(),$F$6),IFERROR(--SUBSTITUTE(SUBSTITUTE(TRIM(INDEX($A:$U,ROW(),$F$6)),",",""),"원",""),""))))</f>
        <v/>
      </c>
      <c r="AC165" s="2">
        <f>IF(OR($Y165="",$G$6=""),"",INDEX($A:$U,ROW(),$G$6)&amp;"")</f>
        <v/>
      </c>
      <c r="AD165" s="2">
        <f>IF($Y165="","",IF(OR(AND(설정!$B$5&lt;&gt;"",ISNUMBER(SEARCH(설정!$B$5,$AC165))),AND(설정!$B$6&lt;&gt;"",ISNUMBER(SEARCH(설정!$B$6,$AC165))),AND(설정!$B$7&lt;&gt;"",ISNUMBER(SEARCH(설정!$B$7,$AC165)))),"제외","포함"))</f>
        <v/>
      </c>
    </row>
    <row r="166">
      <c r="W166" s="2">
        <f>IF(OR($B$5="",$C$6="",ROW()&lt;$B$5),"",IF(INDEX($A:$U,ROW(),$C$6)="","",INDEX($A:$U,ROW(),$C$6)))</f>
        <v/>
      </c>
      <c r="X166" s="28">
        <f>IF($W166="","",IF(ISNUMBER($W166),IF($W166&gt;=10000000,IFERROR(DATE(INT($W166/10000),MOD(INT($W166/100),100),MOD($W166,100)),""),$W166),IF(ISNUMBER(--SUBSTITUTE(SUBSTITUTE(TRIM($W166),".","-"),"/","-")),IF(--SUBSTITUTE(SUBSTITUTE(TRIM($W166),".","-"),"/","-")&gt;=10000000,IFERROR(DATE(--LEFT(TRIM($W166),4),--MID(TRIM($W166),5,2),--RIGHT(TRIM($W166),2)),""),--SUBSTITUTE(SUBSTITUTE(TRIM($W166),".","-"),"/","-")),IFERROR(--LEFT(SUBSTITUTE(SUBSTITUTE(TRIM($W166),".","-"),"/","-"),10),""))))</f>
        <v/>
      </c>
      <c r="Y166" s="29">
        <f>IF($X166="","",INT($X166))</f>
        <v/>
      </c>
      <c r="Z166" s="30">
        <f>IF(OR($Y166="",$D$6=""),"",IF(INDEX($A:$U,ROW(),$D$6)="",0,IF(ISNUMBER(INDEX($A:$U,ROW(),$D$6)),INDEX($A:$U,ROW(),$D$6),IFERROR(--SUBSTITUTE(SUBSTITUTE(TRIM(INDEX($A:$U,ROW(),$D$6)),",",""),"원",""),0))))</f>
        <v/>
      </c>
      <c r="AA166" s="30">
        <f>IF(OR($Y166="",$E$6=""),"",IF(INDEX($A:$U,ROW(),$E$6)="",0,IF(ISNUMBER(INDEX($A:$U,ROW(),$E$6)),INDEX($A:$U,ROW(),$E$6),IFERROR(--SUBSTITUTE(SUBSTITUTE(TRIM(INDEX($A:$U,ROW(),$E$6)),",",""),"원",""),0))))</f>
        <v/>
      </c>
      <c r="AB166" s="30">
        <f>IF(OR($Y166="",$F$6=""),"",IF(INDEX($A:$U,ROW(),$F$6)="","",IF(ISNUMBER(INDEX($A:$U,ROW(),$F$6)),INDEX($A:$U,ROW(),$F$6),IFERROR(--SUBSTITUTE(SUBSTITUTE(TRIM(INDEX($A:$U,ROW(),$F$6)),",",""),"원",""),""))))</f>
        <v/>
      </c>
      <c r="AC166" s="2">
        <f>IF(OR($Y166="",$G$6=""),"",INDEX($A:$U,ROW(),$G$6)&amp;"")</f>
        <v/>
      </c>
      <c r="AD166" s="2">
        <f>IF($Y166="","",IF(OR(AND(설정!$B$5&lt;&gt;"",ISNUMBER(SEARCH(설정!$B$5,$AC166))),AND(설정!$B$6&lt;&gt;"",ISNUMBER(SEARCH(설정!$B$6,$AC166))),AND(설정!$B$7&lt;&gt;"",ISNUMBER(SEARCH(설정!$B$7,$AC166)))),"제외","포함"))</f>
        <v/>
      </c>
    </row>
    <row r="167">
      <c r="W167" s="2">
        <f>IF(OR($B$5="",$C$6="",ROW()&lt;$B$5),"",IF(INDEX($A:$U,ROW(),$C$6)="","",INDEX($A:$U,ROW(),$C$6)))</f>
        <v/>
      </c>
      <c r="X167" s="28">
        <f>IF($W167="","",IF(ISNUMBER($W167),IF($W167&gt;=10000000,IFERROR(DATE(INT($W167/10000),MOD(INT($W167/100),100),MOD($W167,100)),""),$W167),IF(ISNUMBER(--SUBSTITUTE(SUBSTITUTE(TRIM($W167),".","-"),"/","-")),IF(--SUBSTITUTE(SUBSTITUTE(TRIM($W167),".","-"),"/","-")&gt;=10000000,IFERROR(DATE(--LEFT(TRIM($W167),4),--MID(TRIM($W167),5,2),--RIGHT(TRIM($W167),2)),""),--SUBSTITUTE(SUBSTITUTE(TRIM($W167),".","-"),"/","-")),IFERROR(--LEFT(SUBSTITUTE(SUBSTITUTE(TRIM($W167),".","-"),"/","-"),10),""))))</f>
        <v/>
      </c>
      <c r="Y167" s="29">
        <f>IF($X167="","",INT($X167))</f>
        <v/>
      </c>
      <c r="Z167" s="30">
        <f>IF(OR($Y167="",$D$6=""),"",IF(INDEX($A:$U,ROW(),$D$6)="",0,IF(ISNUMBER(INDEX($A:$U,ROW(),$D$6)),INDEX($A:$U,ROW(),$D$6),IFERROR(--SUBSTITUTE(SUBSTITUTE(TRIM(INDEX($A:$U,ROW(),$D$6)),",",""),"원",""),0))))</f>
        <v/>
      </c>
      <c r="AA167" s="30">
        <f>IF(OR($Y167="",$E$6=""),"",IF(INDEX($A:$U,ROW(),$E$6)="",0,IF(ISNUMBER(INDEX($A:$U,ROW(),$E$6)),INDEX($A:$U,ROW(),$E$6),IFERROR(--SUBSTITUTE(SUBSTITUTE(TRIM(INDEX($A:$U,ROW(),$E$6)),",",""),"원",""),0))))</f>
        <v/>
      </c>
      <c r="AB167" s="30">
        <f>IF(OR($Y167="",$F$6=""),"",IF(INDEX($A:$U,ROW(),$F$6)="","",IF(ISNUMBER(INDEX($A:$U,ROW(),$F$6)),INDEX($A:$U,ROW(),$F$6),IFERROR(--SUBSTITUTE(SUBSTITUTE(TRIM(INDEX($A:$U,ROW(),$F$6)),",",""),"원",""),""))))</f>
        <v/>
      </c>
      <c r="AC167" s="2">
        <f>IF(OR($Y167="",$G$6=""),"",INDEX($A:$U,ROW(),$G$6)&amp;"")</f>
        <v/>
      </c>
      <c r="AD167" s="2">
        <f>IF($Y167="","",IF(OR(AND(설정!$B$5&lt;&gt;"",ISNUMBER(SEARCH(설정!$B$5,$AC167))),AND(설정!$B$6&lt;&gt;"",ISNUMBER(SEARCH(설정!$B$6,$AC167))),AND(설정!$B$7&lt;&gt;"",ISNUMBER(SEARCH(설정!$B$7,$AC167)))),"제외","포함"))</f>
        <v/>
      </c>
    </row>
    <row r="168">
      <c r="W168" s="2">
        <f>IF(OR($B$5="",$C$6="",ROW()&lt;$B$5),"",IF(INDEX($A:$U,ROW(),$C$6)="","",INDEX($A:$U,ROW(),$C$6)))</f>
        <v/>
      </c>
      <c r="X168" s="28">
        <f>IF($W168="","",IF(ISNUMBER($W168),IF($W168&gt;=10000000,IFERROR(DATE(INT($W168/10000),MOD(INT($W168/100),100),MOD($W168,100)),""),$W168),IF(ISNUMBER(--SUBSTITUTE(SUBSTITUTE(TRIM($W168),".","-"),"/","-")),IF(--SUBSTITUTE(SUBSTITUTE(TRIM($W168),".","-"),"/","-")&gt;=10000000,IFERROR(DATE(--LEFT(TRIM($W168),4),--MID(TRIM($W168),5,2),--RIGHT(TRIM($W168),2)),""),--SUBSTITUTE(SUBSTITUTE(TRIM($W168),".","-"),"/","-")),IFERROR(--LEFT(SUBSTITUTE(SUBSTITUTE(TRIM($W168),".","-"),"/","-"),10),""))))</f>
        <v/>
      </c>
      <c r="Y168" s="29">
        <f>IF($X168="","",INT($X168))</f>
        <v/>
      </c>
      <c r="Z168" s="30">
        <f>IF(OR($Y168="",$D$6=""),"",IF(INDEX($A:$U,ROW(),$D$6)="",0,IF(ISNUMBER(INDEX($A:$U,ROW(),$D$6)),INDEX($A:$U,ROW(),$D$6),IFERROR(--SUBSTITUTE(SUBSTITUTE(TRIM(INDEX($A:$U,ROW(),$D$6)),",",""),"원",""),0))))</f>
        <v/>
      </c>
      <c r="AA168" s="30">
        <f>IF(OR($Y168="",$E$6=""),"",IF(INDEX($A:$U,ROW(),$E$6)="",0,IF(ISNUMBER(INDEX($A:$U,ROW(),$E$6)),INDEX($A:$U,ROW(),$E$6),IFERROR(--SUBSTITUTE(SUBSTITUTE(TRIM(INDEX($A:$U,ROW(),$E$6)),",",""),"원",""),0))))</f>
        <v/>
      </c>
      <c r="AB168" s="30">
        <f>IF(OR($Y168="",$F$6=""),"",IF(INDEX($A:$U,ROW(),$F$6)="","",IF(ISNUMBER(INDEX($A:$U,ROW(),$F$6)),INDEX($A:$U,ROW(),$F$6),IFERROR(--SUBSTITUTE(SUBSTITUTE(TRIM(INDEX($A:$U,ROW(),$F$6)),",",""),"원",""),""))))</f>
        <v/>
      </c>
      <c r="AC168" s="2">
        <f>IF(OR($Y168="",$G$6=""),"",INDEX($A:$U,ROW(),$G$6)&amp;"")</f>
        <v/>
      </c>
      <c r="AD168" s="2">
        <f>IF($Y168="","",IF(OR(AND(설정!$B$5&lt;&gt;"",ISNUMBER(SEARCH(설정!$B$5,$AC168))),AND(설정!$B$6&lt;&gt;"",ISNUMBER(SEARCH(설정!$B$6,$AC168))),AND(설정!$B$7&lt;&gt;"",ISNUMBER(SEARCH(설정!$B$7,$AC168)))),"제외","포함"))</f>
        <v/>
      </c>
    </row>
    <row r="169">
      <c r="W169" s="2">
        <f>IF(OR($B$5="",$C$6="",ROW()&lt;$B$5),"",IF(INDEX($A:$U,ROW(),$C$6)="","",INDEX($A:$U,ROW(),$C$6)))</f>
        <v/>
      </c>
      <c r="X169" s="28">
        <f>IF($W169="","",IF(ISNUMBER($W169),IF($W169&gt;=10000000,IFERROR(DATE(INT($W169/10000),MOD(INT($W169/100),100),MOD($W169,100)),""),$W169),IF(ISNUMBER(--SUBSTITUTE(SUBSTITUTE(TRIM($W169),".","-"),"/","-")),IF(--SUBSTITUTE(SUBSTITUTE(TRIM($W169),".","-"),"/","-")&gt;=10000000,IFERROR(DATE(--LEFT(TRIM($W169),4),--MID(TRIM($W169),5,2),--RIGHT(TRIM($W169),2)),""),--SUBSTITUTE(SUBSTITUTE(TRIM($W169),".","-"),"/","-")),IFERROR(--LEFT(SUBSTITUTE(SUBSTITUTE(TRIM($W169),".","-"),"/","-"),10),""))))</f>
        <v/>
      </c>
      <c r="Y169" s="29">
        <f>IF($X169="","",INT($X169))</f>
        <v/>
      </c>
      <c r="Z169" s="30">
        <f>IF(OR($Y169="",$D$6=""),"",IF(INDEX($A:$U,ROW(),$D$6)="",0,IF(ISNUMBER(INDEX($A:$U,ROW(),$D$6)),INDEX($A:$U,ROW(),$D$6),IFERROR(--SUBSTITUTE(SUBSTITUTE(TRIM(INDEX($A:$U,ROW(),$D$6)),",",""),"원",""),0))))</f>
        <v/>
      </c>
      <c r="AA169" s="30">
        <f>IF(OR($Y169="",$E$6=""),"",IF(INDEX($A:$U,ROW(),$E$6)="",0,IF(ISNUMBER(INDEX($A:$U,ROW(),$E$6)),INDEX($A:$U,ROW(),$E$6),IFERROR(--SUBSTITUTE(SUBSTITUTE(TRIM(INDEX($A:$U,ROW(),$E$6)),",",""),"원",""),0))))</f>
        <v/>
      </c>
      <c r="AB169" s="30">
        <f>IF(OR($Y169="",$F$6=""),"",IF(INDEX($A:$U,ROW(),$F$6)="","",IF(ISNUMBER(INDEX($A:$U,ROW(),$F$6)),INDEX($A:$U,ROW(),$F$6),IFERROR(--SUBSTITUTE(SUBSTITUTE(TRIM(INDEX($A:$U,ROW(),$F$6)),",",""),"원",""),""))))</f>
        <v/>
      </c>
      <c r="AC169" s="2">
        <f>IF(OR($Y169="",$G$6=""),"",INDEX($A:$U,ROW(),$G$6)&amp;"")</f>
        <v/>
      </c>
      <c r="AD169" s="2">
        <f>IF($Y169="","",IF(OR(AND(설정!$B$5&lt;&gt;"",ISNUMBER(SEARCH(설정!$B$5,$AC169))),AND(설정!$B$6&lt;&gt;"",ISNUMBER(SEARCH(설정!$B$6,$AC169))),AND(설정!$B$7&lt;&gt;"",ISNUMBER(SEARCH(설정!$B$7,$AC169)))),"제외","포함"))</f>
        <v/>
      </c>
    </row>
    <row r="170">
      <c r="W170" s="2">
        <f>IF(OR($B$5="",$C$6="",ROW()&lt;$B$5),"",IF(INDEX($A:$U,ROW(),$C$6)="","",INDEX($A:$U,ROW(),$C$6)))</f>
        <v/>
      </c>
      <c r="X170" s="28">
        <f>IF($W170="","",IF(ISNUMBER($W170),IF($W170&gt;=10000000,IFERROR(DATE(INT($W170/10000),MOD(INT($W170/100),100),MOD($W170,100)),""),$W170),IF(ISNUMBER(--SUBSTITUTE(SUBSTITUTE(TRIM($W170),".","-"),"/","-")),IF(--SUBSTITUTE(SUBSTITUTE(TRIM($W170),".","-"),"/","-")&gt;=10000000,IFERROR(DATE(--LEFT(TRIM($W170),4),--MID(TRIM($W170),5,2),--RIGHT(TRIM($W170),2)),""),--SUBSTITUTE(SUBSTITUTE(TRIM($W170),".","-"),"/","-")),IFERROR(--LEFT(SUBSTITUTE(SUBSTITUTE(TRIM($W170),".","-"),"/","-"),10),""))))</f>
        <v/>
      </c>
      <c r="Y170" s="29">
        <f>IF($X170="","",INT($X170))</f>
        <v/>
      </c>
      <c r="Z170" s="30">
        <f>IF(OR($Y170="",$D$6=""),"",IF(INDEX($A:$U,ROW(),$D$6)="",0,IF(ISNUMBER(INDEX($A:$U,ROW(),$D$6)),INDEX($A:$U,ROW(),$D$6),IFERROR(--SUBSTITUTE(SUBSTITUTE(TRIM(INDEX($A:$U,ROW(),$D$6)),",",""),"원",""),0))))</f>
        <v/>
      </c>
      <c r="AA170" s="30">
        <f>IF(OR($Y170="",$E$6=""),"",IF(INDEX($A:$U,ROW(),$E$6)="",0,IF(ISNUMBER(INDEX($A:$U,ROW(),$E$6)),INDEX($A:$U,ROW(),$E$6),IFERROR(--SUBSTITUTE(SUBSTITUTE(TRIM(INDEX($A:$U,ROW(),$E$6)),",",""),"원",""),0))))</f>
        <v/>
      </c>
      <c r="AB170" s="30">
        <f>IF(OR($Y170="",$F$6=""),"",IF(INDEX($A:$U,ROW(),$F$6)="","",IF(ISNUMBER(INDEX($A:$U,ROW(),$F$6)),INDEX($A:$U,ROW(),$F$6),IFERROR(--SUBSTITUTE(SUBSTITUTE(TRIM(INDEX($A:$U,ROW(),$F$6)),",",""),"원",""),""))))</f>
        <v/>
      </c>
      <c r="AC170" s="2">
        <f>IF(OR($Y170="",$G$6=""),"",INDEX($A:$U,ROW(),$G$6)&amp;"")</f>
        <v/>
      </c>
      <c r="AD170" s="2">
        <f>IF($Y170="","",IF(OR(AND(설정!$B$5&lt;&gt;"",ISNUMBER(SEARCH(설정!$B$5,$AC170))),AND(설정!$B$6&lt;&gt;"",ISNUMBER(SEARCH(설정!$B$6,$AC170))),AND(설정!$B$7&lt;&gt;"",ISNUMBER(SEARCH(설정!$B$7,$AC170)))),"제외","포함"))</f>
        <v/>
      </c>
    </row>
    <row r="171">
      <c r="W171" s="2">
        <f>IF(OR($B$5="",$C$6="",ROW()&lt;$B$5),"",IF(INDEX($A:$U,ROW(),$C$6)="","",INDEX($A:$U,ROW(),$C$6)))</f>
        <v/>
      </c>
      <c r="X171" s="28">
        <f>IF($W171="","",IF(ISNUMBER($W171),IF($W171&gt;=10000000,IFERROR(DATE(INT($W171/10000),MOD(INT($W171/100),100),MOD($W171,100)),""),$W171),IF(ISNUMBER(--SUBSTITUTE(SUBSTITUTE(TRIM($W171),".","-"),"/","-")),IF(--SUBSTITUTE(SUBSTITUTE(TRIM($W171),".","-"),"/","-")&gt;=10000000,IFERROR(DATE(--LEFT(TRIM($W171),4),--MID(TRIM($W171),5,2),--RIGHT(TRIM($W171),2)),""),--SUBSTITUTE(SUBSTITUTE(TRIM($W171),".","-"),"/","-")),IFERROR(--LEFT(SUBSTITUTE(SUBSTITUTE(TRIM($W171),".","-"),"/","-"),10),""))))</f>
        <v/>
      </c>
      <c r="Y171" s="29">
        <f>IF($X171="","",INT($X171))</f>
        <v/>
      </c>
      <c r="Z171" s="30">
        <f>IF(OR($Y171="",$D$6=""),"",IF(INDEX($A:$U,ROW(),$D$6)="",0,IF(ISNUMBER(INDEX($A:$U,ROW(),$D$6)),INDEX($A:$U,ROW(),$D$6),IFERROR(--SUBSTITUTE(SUBSTITUTE(TRIM(INDEX($A:$U,ROW(),$D$6)),",",""),"원",""),0))))</f>
        <v/>
      </c>
      <c r="AA171" s="30">
        <f>IF(OR($Y171="",$E$6=""),"",IF(INDEX($A:$U,ROW(),$E$6)="",0,IF(ISNUMBER(INDEX($A:$U,ROW(),$E$6)),INDEX($A:$U,ROW(),$E$6),IFERROR(--SUBSTITUTE(SUBSTITUTE(TRIM(INDEX($A:$U,ROW(),$E$6)),",",""),"원",""),0))))</f>
        <v/>
      </c>
      <c r="AB171" s="30">
        <f>IF(OR($Y171="",$F$6=""),"",IF(INDEX($A:$U,ROW(),$F$6)="","",IF(ISNUMBER(INDEX($A:$U,ROW(),$F$6)),INDEX($A:$U,ROW(),$F$6),IFERROR(--SUBSTITUTE(SUBSTITUTE(TRIM(INDEX($A:$U,ROW(),$F$6)),",",""),"원",""),""))))</f>
        <v/>
      </c>
      <c r="AC171" s="2">
        <f>IF(OR($Y171="",$G$6=""),"",INDEX($A:$U,ROW(),$G$6)&amp;"")</f>
        <v/>
      </c>
      <c r="AD171" s="2">
        <f>IF($Y171="","",IF(OR(AND(설정!$B$5&lt;&gt;"",ISNUMBER(SEARCH(설정!$B$5,$AC171))),AND(설정!$B$6&lt;&gt;"",ISNUMBER(SEARCH(설정!$B$6,$AC171))),AND(설정!$B$7&lt;&gt;"",ISNUMBER(SEARCH(설정!$B$7,$AC171)))),"제외","포함"))</f>
        <v/>
      </c>
    </row>
    <row r="172">
      <c r="W172" s="2">
        <f>IF(OR($B$5="",$C$6="",ROW()&lt;$B$5),"",IF(INDEX($A:$U,ROW(),$C$6)="","",INDEX($A:$U,ROW(),$C$6)))</f>
        <v/>
      </c>
      <c r="X172" s="28">
        <f>IF($W172="","",IF(ISNUMBER($W172),IF($W172&gt;=10000000,IFERROR(DATE(INT($W172/10000),MOD(INT($W172/100),100),MOD($W172,100)),""),$W172),IF(ISNUMBER(--SUBSTITUTE(SUBSTITUTE(TRIM($W172),".","-"),"/","-")),IF(--SUBSTITUTE(SUBSTITUTE(TRIM($W172),".","-"),"/","-")&gt;=10000000,IFERROR(DATE(--LEFT(TRIM($W172),4),--MID(TRIM($W172),5,2),--RIGHT(TRIM($W172),2)),""),--SUBSTITUTE(SUBSTITUTE(TRIM($W172),".","-"),"/","-")),IFERROR(--LEFT(SUBSTITUTE(SUBSTITUTE(TRIM($W172),".","-"),"/","-"),10),""))))</f>
        <v/>
      </c>
      <c r="Y172" s="29">
        <f>IF($X172="","",INT($X172))</f>
        <v/>
      </c>
      <c r="Z172" s="30">
        <f>IF(OR($Y172="",$D$6=""),"",IF(INDEX($A:$U,ROW(),$D$6)="",0,IF(ISNUMBER(INDEX($A:$U,ROW(),$D$6)),INDEX($A:$U,ROW(),$D$6),IFERROR(--SUBSTITUTE(SUBSTITUTE(TRIM(INDEX($A:$U,ROW(),$D$6)),",",""),"원",""),0))))</f>
        <v/>
      </c>
      <c r="AA172" s="30">
        <f>IF(OR($Y172="",$E$6=""),"",IF(INDEX($A:$U,ROW(),$E$6)="",0,IF(ISNUMBER(INDEX($A:$U,ROW(),$E$6)),INDEX($A:$U,ROW(),$E$6),IFERROR(--SUBSTITUTE(SUBSTITUTE(TRIM(INDEX($A:$U,ROW(),$E$6)),",",""),"원",""),0))))</f>
        <v/>
      </c>
      <c r="AB172" s="30">
        <f>IF(OR($Y172="",$F$6=""),"",IF(INDEX($A:$U,ROW(),$F$6)="","",IF(ISNUMBER(INDEX($A:$U,ROW(),$F$6)),INDEX($A:$U,ROW(),$F$6),IFERROR(--SUBSTITUTE(SUBSTITUTE(TRIM(INDEX($A:$U,ROW(),$F$6)),",",""),"원",""),""))))</f>
        <v/>
      </c>
      <c r="AC172" s="2">
        <f>IF(OR($Y172="",$G$6=""),"",INDEX($A:$U,ROW(),$G$6)&amp;"")</f>
        <v/>
      </c>
      <c r="AD172" s="2">
        <f>IF($Y172="","",IF(OR(AND(설정!$B$5&lt;&gt;"",ISNUMBER(SEARCH(설정!$B$5,$AC172))),AND(설정!$B$6&lt;&gt;"",ISNUMBER(SEARCH(설정!$B$6,$AC172))),AND(설정!$B$7&lt;&gt;"",ISNUMBER(SEARCH(설정!$B$7,$AC172)))),"제외","포함"))</f>
        <v/>
      </c>
    </row>
    <row r="173">
      <c r="W173" s="2">
        <f>IF(OR($B$5="",$C$6="",ROW()&lt;$B$5),"",IF(INDEX($A:$U,ROW(),$C$6)="","",INDEX($A:$U,ROW(),$C$6)))</f>
        <v/>
      </c>
      <c r="X173" s="28">
        <f>IF($W173="","",IF(ISNUMBER($W173),IF($W173&gt;=10000000,IFERROR(DATE(INT($W173/10000),MOD(INT($W173/100),100),MOD($W173,100)),""),$W173),IF(ISNUMBER(--SUBSTITUTE(SUBSTITUTE(TRIM($W173),".","-"),"/","-")),IF(--SUBSTITUTE(SUBSTITUTE(TRIM($W173),".","-"),"/","-")&gt;=10000000,IFERROR(DATE(--LEFT(TRIM($W173),4),--MID(TRIM($W173),5,2),--RIGHT(TRIM($W173),2)),""),--SUBSTITUTE(SUBSTITUTE(TRIM($W173),".","-"),"/","-")),IFERROR(--LEFT(SUBSTITUTE(SUBSTITUTE(TRIM($W173),".","-"),"/","-"),10),""))))</f>
        <v/>
      </c>
      <c r="Y173" s="29">
        <f>IF($X173="","",INT($X173))</f>
        <v/>
      </c>
      <c r="Z173" s="30">
        <f>IF(OR($Y173="",$D$6=""),"",IF(INDEX($A:$U,ROW(),$D$6)="",0,IF(ISNUMBER(INDEX($A:$U,ROW(),$D$6)),INDEX($A:$U,ROW(),$D$6),IFERROR(--SUBSTITUTE(SUBSTITUTE(TRIM(INDEX($A:$U,ROW(),$D$6)),",",""),"원",""),0))))</f>
        <v/>
      </c>
      <c r="AA173" s="30">
        <f>IF(OR($Y173="",$E$6=""),"",IF(INDEX($A:$U,ROW(),$E$6)="",0,IF(ISNUMBER(INDEX($A:$U,ROW(),$E$6)),INDEX($A:$U,ROW(),$E$6),IFERROR(--SUBSTITUTE(SUBSTITUTE(TRIM(INDEX($A:$U,ROW(),$E$6)),",",""),"원",""),0))))</f>
        <v/>
      </c>
      <c r="AB173" s="30">
        <f>IF(OR($Y173="",$F$6=""),"",IF(INDEX($A:$U,ROW(),$F$6)="","",IF(ISNUMBER(INDEX($A:$U,ROW(),$F$6)),INDEX($A:$U,ROW(),$F$6),IFERROR(--SUBSTITUTE(SUBSTITUTE(TRIM(INDEX($A:$U,ROW(),$F$6)),",",""),"원",""),""))))</f>
        <v/>
      </c>
      <c r="AC173" s="2">
        <f>IF(OR($Y173="",$G$6=""),"",INDEX($A:$U,ROW(),$G$6)&amp;"")</f>
        <v/>
      </c>
      <c r="AD173" s="2">
        <f>IF($Y173="","",IF(OR(AND(설정!$B$5&lt;&gt;"",ISNUMBER(SEARCH(설정!$B$5,$AC173))),AND(설정!$B$6&lt;&gt;"",ISNUMBER(SEARCH(설정!$B$6,$AC173))),AND(설정!$B$7&lt;&gt;"",ISNUMBER(SEARCH(설정!$B$7,$AC173)))),"제외","포함"))</f>
        <v/>
      </c>
    </row>
    <row r="174">
      <c r="W174" s="2">
        <f>IF(OR($B$5="",$C$6="",ROW()&lt;$B$5),"",IF(INDEX($A:$U,ROW(),$C$6)="","",INDEX($A:$U,ROW(),$C$6)))</f>
        <v/>
      </c>
      <c r="X174" s="28">
        <f>IF($W174="","",IF(ISNUMBER($W174),IF($W174&gt;=10000000,IFERROR(DATE(INT($W174/10000),MOD(INT($W174/100),100),MOD($W174,100)),""),$W174),IF(ISNUMBER(--SUBSTITUTE(SUBSTITUTE(TRIM($W174),".","-"),"/","-")),IF(--SUBSTITUTE(SUBSTITUTE(TRIM($W174),".","-"),"/","-")&gt;=10000000,IFERROR(DATE(--LEFT(TRIM($W174),4),--MID(TRIM($W174),5,2),--RIGHT(TRIM($W174),2)),""),--SUBSTITUTE(SUBSTITUTE(TRIM($W174),".","-"),"/","-")),IFERROR(--LEFT(SUBSTITUTE(SUBSTITUTE(TRIM($W174),".","-"),"/","-"),10),""))))</f>
        <v/>
      </c>
      <c r="Y174" s="29">
        <f>IF($X174="","",INT($X174))</f>
        <v/>
      </c>
      <c r="Z174" s="30">
        <f>IF(OR($Y174="",$D$6=""),"",IF(INDEX($A:$U,ROW(),$D$6)="",0,IF(ISNUMBER(INDEX($A:$U,ROW(),$D$6)),INDEX($A:$U,ROW(),$D$6),IFERROR(--SUBSTITUTE(SUBSTITUTE(TRIM(INDEX($A:$U,ROW(),$D$6)),",",""),"원",""),0))))</f>
        <v/>
      </c>
      <c r="AA174" s="30">
        <f>IF(OR($Y174="",$E$6=""),"",IF(INDEX($A:$U,ROW(),$E$6)="",0,IF(ISNUMBER(INDEX($A:$U,ROW(),$E$6)),INDEX($A:$U,ROW(),$E$6),IFERROR(--SUBSTITUTE(SUBSTITUTE(TRIM(INDEX($A:$U,ROW(),$E$6)),",",""),"원",""),0))))</f>
        <v/>
      </c>
      <c r="AB174" s="30">
        <f>IF(OR($Y174="",$F$6=""),"",IF(INDEX($A:$U,ROW(),$F$6)="","",IF(ISNUMBER(INDEX($A:$U,ROW(),$F$6)),INDEX($A:$U,ROW(),$F$6),IFERROR(--SUBSTITUTE(SUBSTITUTE(TRIM(INDEX($A:$U,ROW(),$F$6)),",",""),"원",""),""))))</f>
        <v/>
      </c>
      <c r="AC174" s="2">
        <f>IF(OR($Y174="",$G$6=""),"",INDEX($A:$U,ROW(),$G$6)&amp;"")</f>
        <v/>
      </c>
      <c r="AD174" s="2">
        <f>IF($Y174="","",IF(OR(AND(설정!$B$5&lt;&gt;"",ISNUMBER(SEARCH(설정!$B$5,$AC174))),AND(설정!$B$6&lt;&gt;"",ISNUMBER(SEARCH(설정!$B$6,$AC174))),AND(설정!$B$7&lt;&gt;"",ISNUMBER(SEARCH(설정!$B$7,$AC174)))),"제외","포함"))</f>
        <v/>
      </c>
    </row>
    <row r="175">
      <c r="W175" s="2">
        <f>IF(OR($B$5="",$C$6="",ROW()&lt;$B$5),"",IF(INDEX($A:$U,ROW(),$C$6)="","",INDEX($A:$U,ROW(),$C$6)))</f>
        <v/>
      </c>
      <c r="X175" s="28">
        <f>IF($W175="","",IF(ISNUMBER($W175),IF($W175&gt;=10000000,IFERROR(DATE(INT($W175/10000),MOD(INT($W175/100),100),MOD($W175,100)),""),$W175),IF(ISNUMBER(--SUBSTITUTE(SUBSTITUTE(TRIM($W175),".","-"),"/","-")),IF(--SUBSTITUTE(SUBSTITUTE(TRIM($W175),".","-"),"/","-")&gt;=10000000,IFERROR(DATE(--LEFT(TRIM($W175),4),--MID(TRIM($W175),5,2),--RIGHT(TRIM($W175),2)),""),--SUBSTITUTE(SUBSTITUTE(TRIM($W175),".","-"),"/","-")),IFERROR(--LEFT(SUBSTITUTE(SUBSTITUTE(TRIM($W175),".","-"),"/","-"),10),""))))</f>
        <v/>
      </c>
      <c r="Y175" s="29">
        <f>IF($X175="","",INT($X175))</f>
        <v/>
      </c>
      <c r="Z175" s="30">
        <f>IF(OR($Y175="",$D$6=""),"",IF(INDEX($A:$U,ROW(),$D$6)="",0,IF(ISNUMBER(INDEX($A:$U,ROW(),$D$6)),INDEX($A:$U,ROW(),$D$6),IFERROR(--SUBSTITUTE(SUBSTITUTE(TRIM(INDEX($A:$U,ROW(),$D$6)),",",""),"원",""),0))))</f>
        <v/>
      </c>
      <c r="AA175" s="30">
        <f>IF(OR($Y175="",$E$6=""),"",IF(INDEX($A:$U,ROW(),$E$6)="",0,IF(ISNUMBER(INDEX($A:$U,ROW(),$E$6)),INDEX($A:$U,ROW(),$E$6),IFERROR(--SUBSTITUTE(SUBSTITUTE(TRIM(INDEX($A:$U,ROW(),$E$6)),",",""),"원",""),0))))</f>
        <v/>
      </c>
      <c r="AB175" s="30">
        <f>IF(OR($Y175="",$F$6=""),"",IF(INDEX($A:$U,ROW(),$F$6)="","",IF(ISNUMBER(INDEX($A:$U,ROW(),$F$6)),INDEX($A:$U,ROW(),$F$6),IFERROR(--SUBSTITUTE(SUBSTITUTE(TRIM(INDEX($A:$U,ROW(),$F$6)),",",""),"원",""),""))))</f>
        <v/>
      </c>
      <c r="AC175" s="2">
        <f>IF(OR($Y175="",$G$6=""),"",INDEX($A:$U,ROW(),$G$6)&amp;"")</f>
        <v/>
      </c>
      <c r="AD175" s="2">
        <f>IF($Y175="","",IF(OR(AND(설정!$B$5&lt;&gt;"",ISNUMBER(SEARCH(설정!$B$5,$AC175))),AND(설정!$B$6&lt;&gt;"",ISNUMBER(SEARCH(설정!$B$6,$AC175))),AND(설정!$B$7&lt;&gt;"",ISNUMBER(SEARCH(설정!$B$7,$AC175)))),"제외","포함"))</f>
        <v/>
      </c>
    </row>
    <row r="176">
      <c r="W176" s="2">
        <f>IF(OR($B$5="",$C$6="",ROW()&lt;$B$5),"",IF(INDEX($A:$U,ROW(),$C$6)="","",INDEX($A:$U,ROW(),$C$6)))</f>
        <v/>
      </c>
      <c r="X176" s="28">
        <f>IF($W176="","",IF(ISNUMBER($W176),IF($W176&gt;=10000000,IFERROR(DATE(INT($W176/10000),MOD(INT($W176/100),100),MOD($W176,100)),""),$W176),IF(ISNUMBER(--SUBSTITUTE(SUBSTITUTE(TRIM($W176),".","-"),"/","-")),IF(--SUBSTITUTE(SUBSTITUTE(TRIM($W176),".","-"),"/","-")&gt;=10000000,IFERROR(DATE(--LEFT(TRIM($W176),4),--MID(TRIM($W176),5,2),--RIGHT(TRIM($W176),2)),""),--SUBSTITUTE(SUBSTITUTE(TRIM($W176),".","-"),"/","-")),IFERROR(--LEFT(SUBSTITUTE(SUBSTITUTE(TRIM($W176),".","-"),"/","-"),10),""))))</f>
        <v/>
      </c>
      <c r="Y176" s="29">
        <f>IF($X176="","",INT($X176))</f>
        <v/>
      </c>
      <c r="Z176" s="30">
        <f>IF(OR($Y176="",$D$6=""),"",IF(INDEX($A:$U,ROW(),$D$6)="",0,IF(ISNUMBER(INDEX($A:$U,ROW(),$D$6)),INDEX($A:$U,ROW(),$D$6),IFERROR(--SUBSTITUTE(SUBSTITUTE(TRIM(INDEX($A:$U,ROW(),$D$6)),",",""),"원",""),0))))</f>
        <v/>
      </c>
      <c r="AA176" s="30">
        <f>IF(OR($Y176="",$E$6=""),"",IF(INDEX($A:$U,ROW(),$E$6)="",0,IF(ISNUMBER(INDEX($A:$U,ROW(),$E$6)),INDEX($A:$U,ROW(),$E$6),IFERROR(--SUBSTITUTE(SUBSTITUTE(TRIM(INDEX($A:$U,ROW(),$E$6)),",",""),"원",""),0))))</f>
        <v/>
      </c>
      <c r="AB176" s="30">
        <f>IF(OR($Y176="",$F$6=""),"",IF(INDEX($A:$U,ROW(),$F$6)="","",IF(ISNUMBER(INDEX($A:$U,ROW(),$F$6)),INDEX($A:$U,ROW(),$F$6),IFERROR(--SUBSTITUTE(SUBSTITUTE(TRIM(INDEX($A:$U,ROW(),$F$6)),",",""),"원",""),""))))</f>
        <v/>
      </c>
      <c r="AC176" s="2">
        <f>IF(OR($Y176="",$G$6=""),"",INDEX($A:$U,ROW(),$G$6)&amp;"")</f>
        <v/>
      </c>
      <c r="AD176" s="2">
        <f>IF($Y176="","",IF(OR(AND(설정!$B$5&lt;&gt;"",ISNUMBER(SEARCH(설정!$B$5,$AC176))),AND(설정!$B$6&lt;&gt;"",ISNUMBER(SEARCH(설정!$B$6,$AC176))),AND(설정!$B$7&lt;&gt;"",ISNUMBER(SEARCH(설정!$B$7,$AC176)))),"제외","포함"))</f>
        <v/>
      </c>
    </row>
    <row r="177">
      <c r="W177" s="2">
        <f>IF(OR($B$5="",$C$6="",ROW()&lt;$B$5),"",IF(INDEX($A:$U,ROW(),$C$6)="","",INDEX($A:$U,ROW(),$C$6)))</f>
        <v/>
      </c>
      <c r="X177" s="28">
        <f>IF($W177="","",IF(ISNUMBER($W177),IF($W177&gt;=10000000,IFERROR(DATE(INT($W177/10000),MOD(INT($W177/100),100),MOD($W177,100)),""),$W177),IF(ISNUMBER(--SUBSTITUTE(SUBSTITUTE(TRIM($W177),".","-"),"/","-")),IF(--SUBSTITUTE(SUBSTITUTE(TRIM($W177),".","-"),"/","-")&gt;=10000000,IFERROR(DATE(--LEFT(TRIM($W177),4),--MID(TRIM($W177),5,2),--RIGHT(TRIM($W177),2)),""),--SUBSTITUTE(SUBSTITUTE(TRIM($W177),".","-"),"/","-")),IFERROR(--LEFT(SUBSTITUTE(SUBSTITUTE(TRIM($W177),".","-"),"/","-"),10),""))))</f>
        <v/>
      </c>
      <c r="Y177" s="29">
        <f>IF($X177="","",INT($X177))</f>
        <v/>
      </c>
      <c r="Z177" s="30">
        <f>IF(OR($Y177="",$D$6=""),"",IF(INDEX($A:$U,ROW(),$D$6)="",0,IF(ISNUMBER(INDEX($A:$U,ROW(),$D$6)),INDEX($A:$U,ROW(),$D$6),IFERROR(--SUBSTITUTE(SUBSTITUTE(TRIM(INDEX($A:$U,ROW(),$D$6)),",",""),"원",""),0))))</f>
        <v/>
      </c>
      <c r="AA177" s="30">
        <f>IF(OR($Y177="",$E$6=""),"",IF(INDEX($A:$U,ROW(),$E$6)="",0,IF(ISNUMBER(INDEX($A:$U,ROW(),$E$6)),INDEX($A:$U,ROW(),$E$6),IFERROR(--SUBSTITUTE(SUBSTITUTE(TRIM(INDEX($A:$U,ROW(),$E$6)),",",""),"원",""),0))))</f>
        <v/>
      </c>
      <c r="AB177" s="30">
        <f>IF(OR($Y177="",$F$6=""),"",IF(INDEX($A:$U,ROW(),$F$6)="","",IF(ISNUMBER(INDEX($A:$U,ROW(),$F$6)),INDEX($A:$U,ROW(),$F$6),IFERROR(--SUBSTITUTE(SUBSTITUTE(TRIM(INDEX($A:$U,ROW(),$F$6)),",",""),"원",""),""))))</f>
        <v/>
      </c>
      <c r="AC177" s="2">
        <f>IF(OR($Y177="",$G$6=""),"",INDEX($A:$U,ROW(),$G$6)&amp;"")</f>
        <v/>
      </c>
      <c r="AD177" s="2">
        <f>IF($Y177="","",IF(OR(AND(설정!$B$5&lt;&gt;"",ISNUMBER(SEARCH(설정!$B$5,$AC177))),AND(설정!$B$6&lt;&gt;"",ISNUMBER(SEARCH(설정!$B$6,$AC177))),AND(설정!$B$7&lt;&gt;"",ISNUMBER(SEARCH(설정!$B$7,$AC177)))),"제외","포함"))</f>
        <v/>
      </c>
    </row>
    <row r="178">
      <c r="W178" s="2">
        <f>IF(OR($B$5="",$C$6="",ROW()&lt;$B$5),"",IF(INDEX($A:$U,ROW(),$C$6)="","",INDEX($A:$U,ROW(),$C$6)))</f>
        <v/>
      </c>
      <c r="X178" s="28">
        <f>IF($W178="","",IF(ISNUMBER($W178),IF($W178&gt;=10000000,IFERROR(DATE(INT($W178/10000),MOD(INT($W178/100),100),MOD($W178,100)),""),$W178),IF(ISNUMBER(--SUBSTITUTE(SUBSTITUTE(TRIM($W178),".","-"),"/","-")),IF(--SUBSTITUTE(SUBSTITUTE(TRIM($W178),".","-"),"/","-")&gt;=10000000,IFERROR(DATE(--LEFT(TRIM($W178),4),--MID(TRIM($W178),5,2),--RIGHT(TRIM($W178),2)),""),--SUBSTITUTE(SUBSTITUTE(TRIM($W178),".","-"),"/","-")),IFERROR(--LEFT(SUBSTITUTE(SUBSTITUTE(TRIM($W178),".","-"),"/","-"),10),""))))</f>
        <v/>
      </c>
      <c r="Y178" s="29">
        <f>IF($X178="","",INT($X178))</f>
        <v/>
      </c>
      <c r="Z178" s="30">
        <f>IF(OR($Y178="",$D$6=""),"",IF(INDEX($A:$U,ROW(),$D$6)="",0,IF(ISNUMBER(INDEX($A:$U,ROW(),$D$6)),INDEX($A:$U,ROW(),$D$6),IFERROR(--SUBSTITUTE(SUBSTITUTE(TRIM(INDEX($A:$U,ROW(),$D$6)),",",""),"원",""),0))))</f>
        <v/>
      </c>
      <c r="AA178" s="30">
        <f>IF(OR($Y178="",$E$6=""),"",IF(INDEX($A:$U,ROW(),$E$6)="",0,IF(ISNUMBER(INDEX($A:$U,ROW(),$E$6)),INDEX($A:$U,ROW(),$E$6),IFERROR(--SUBSTITUTE(SUBSTITUTE(TRIM(INDEX($A:$U,ROW(),$E$6)),",",""),"원",""),0))))</f>
        <v/>
      </c>
      <c r="AB178" s="30">
        <f>IF(OR($Y178="",$F$6=""),"",IF(INDEX($A:$U,ROW(),$F$6)="","",IF(ISNUMBER(INDEX($A:$U,ROW(),$F$6)),INDEX($A:$U,ROW(),$F$6),IFERROR(--SUBSTITUTE(SUBSTITUTE(TRIM(INDEX($A:$U,ROW(),$F$6)),",",""),"원",""),""))))</f>
        <v/>
      </c>
      <c r="AC178" s="2">
        <f>IF(OR($Y178="",$G$6=""),"",INDEX($A:$U,ROW(),$G$6)&amp;"")</f>
        <v/>
      </c>
      <c r="AD178" s="2">
        <f>IF($Y178="","",IF(OR(AND(설정!$B$5&lt;&gt;"",ISNUMBER(SEARCH(설정!$B$5,$AC178))),AND(설정!$B$6&lt;&gt;"",ISNUMBER(SEARCH(설정!$B$6,$AC178))),AND(설정!$B$7&lt;&gt;"",ISNUMBER(SEARCH(설정!$B$7,$AC178)))),"제외","포함"))</f>
        <v/>
      </c>
    </row>
    <row r="179">
      <c r="W179" s="2">
        <f>IF(OR($B$5="",$C$6="",ROW()&lt;$B$5),"",IF(INDEX($A:$U,ROW(),$C$6)="","",INDEX($A:$U,ROW(),$C$6)))</f>
        <v/>
      </c>
      <c r="X179" s="28">
        <f>IF($W179="","",IF(ISNUMBER($W179),IF($W179&gt;=10000000,IFERROR(DATE(INT($W179/10000),MOD(INT($W179/100),100),MOD($W179,100)),""),$W179),IF(ISNUMBER(--SUBSTITUTE(SUBSTITUTE(TRIM($W179),".","-"),"/","-")),IF(--SUBSTITUTE(SUBSTITUTE(TRIM($W179),".","-"),"/","-")&gt;=10000000,IFERROR(DATE(--LEFT(TRIM($W179),4),--MID(TRIM($W179),5,2),--RIGHT(TRIM($W179),2)),""),--SUBSTITUTE(SUBSTITUTE(TRIM($W179),".","-"),"/","-")),IFERROR(--LEFT(SUBSTITUTE(SUBSTITUTE(TRIM($W179),".","-"),"/","-"),10),""))))</f>
        <v/>
      </c>
      <c r="Y179" s="29">
        <f>IF($X179="","",INT($X179))</f>
        <v/>
      </c>
      <c r="Z179" s="30">
        <f>IF(OR($Y179="",$D$6=""),"",IF(INDEX($A:$U,ROW(),$D$6)="",0,IF(ISNUMBER(INDEX($A:$U,ROW(),$D$6)),INDEX($A:$U,ROW(),$D$6),IFERROR(--SUBSTITUTE(SUBSTITUTE(TRIM(INDEX($A:$U,ROW(),$D$6)),",",""),"원",""),0))))</f>
        <v/>
      </c>
      <c r="AA179" s="30">
        <f>IF(OR($Y179="",$E$6=""),"",IF(INDEX($A:$U,ROW(),$E$6)="",0,IF(ISNUMBER(INDEX($A:$U,ROW(),$E$6)),INDEX($A:$U,ROW(),$E$6),IFERROR(--SUBSTITUTE(SUBSTITUTE(TRIM(INDEX($A:$U,ROW(),$E$6)),",",""),"원",""),0))))</f>
        <v/>
      </c>
      <c r="AB179" s="30">
        <f>IF(OR($Y179="",$F$6=""),"",IF(INDEX($A:$U,ROW(),$F$6)="","",IF(ISNUMBER(INDEX($A:$U,ROW(),$F$6)),INDEX($A:$U,ROW(),$F$6),IFERROR(--SUBSTITUTE(SUBSTITUTE(TRIM(INDEX($A:$U,ROW(),$F$6)),",",""),"원",""),""))))</f>
        <v/>
      </c>
      <c r="AC179" s="2">
        <f>IF(OR($Y179="",$G$6=""),"",INDEX($A:$U,ROW(),$G$6)&amp;"")</f>
        <v/>
      </c>
      <c r="AD179" s="2">
        <f>IF($Y179="","",IF(OR(AND(설정!$B$5&lt;&gt;"",ISNUMBER(SEARCH(설정!$B$5,$AC179))),AND(설정!$B$6&lt;&gt;"",ISNUMBER(SEARCH(설정!$B$6,$AC179))),AND(설정!$B$7&lt;&gt;"",ISNUMBER(SEARCH(설정!$B$7,$AC179)))),"제외","포함"))</f>
        <v/>
      </c>
    </row>
    <row r="180">
      <c r="W180" s="2">
        <f>IF(OR($B$5="",$C$6="",ROW()&lt;$B$5),"",IF(INDEX($A:$U,ROW(),$C$6)="","",INDEX($A:$U,ROW(),$C$6)))</f>
        <v/>
      </c>
      <c r="X180" s="28">
        <f>IF($W180="","",IF(ISNUMBER($W180),IF($W180&gt;=10000000,IFERROR(DATE(INT($W180/10000),MOD(INT($W180/100),100),MOD($W180,100)),""),$W180),IF(ISNUMBER(--SUBSTITUTE(SUBSTITUTE(TRIM($W180),".","-"),"/","-")),IF(--SUBSTITUTE(SUBSTITUTE(TRIM($W180),".","-"),"/","-")&gt;=10000000,IFERROR(DATE(--LEFT(TRIM($W180),4),--MID(TRIM($W180),5,2),--RIGHT(TRIM($W180),2)),""),--SUBSTITUTE(SUBSTITUTE(TRIM($W180),".","-"),"/","-")),IFERROR(--LEFT(SUBSTITUTE(SUBSTITUTE(TRIM($W180),".","-"),"/","-"),10),""))))</f>
        <v/>
      </c>
      <c r="Y180" s="29">
        <f>IF($X180="","",INT($X180))</f>
        <v/>
      </c>
      <c r="Z180" s="30">
        <f>IF(OR($Y180="",$D$6=""),"",IF(INDEX($A:$U,ROW(),$D$6)="",0,IF(ISNUMBER(INDEX($A:$U,ROW(),$D$6)),INDEX($A:$U,ROW(),$D$6),IFERROR(--SUBSTITUTE(SUBSTITUTE(TRIM(INDEX($A:$U,ROW(),$D$6)),",",""),"원",""),0))))</f>
        <v/>
      </c>
      <c r="AA180" s="30">
        <f>IF(OR($Y180="",$E$6=""),"",IF(INDEX($A:$U,ROW(),$E$6)="",0,IF(ISNUMBER(INDEX($A:$U,ROW(),$E$6)),INDEX($A:$U,ROW(),$E$6),IFERROR(--SUBSTITUTE(SUBSTITUTE(TRIM(INDEX($A:$U,ROW(),$E$6)),",",""),"원",""),0))))</f>
        <v/>
      </c>
      <c r="AB180" s="30">
        <f>IF(OR($Y180="",$F$6=""),"",IF(INDEX($A:$U,ROW(),$F$6)="","",IF(ISNUMBER(INDEX($A:$U,ROW(),$F$6)),INDEX($A:$U,ROW(),$F$6),IFERROR(--SUBSTITUTE(SUBSTITUTE(TRIM(INDEX($A:$U,ROW(),$F$6)),",",""),"원",""),""))))</f>
        <v/>
      </c>
      <c r="AC180" s="2">
        <f>IF(OR($Y180="",$G$6=""),"",INDEX($A:$U,ROW(),$G$6)&amp;"")</f>
        <v/>
      </c>
      <c r="AD180" s="2">
        <f>IF($Y180="","",IF(OR(AND(설정!$B$5&lt;&gt;"",ISNUMBER(SEARCH(설정!$B$5,$AC180))),AND(설정!$B$6&lt;&gt;"",ISNUMBER(SEARCH(설정!$B$6,$AC180))),AND(설정!$B$7&lt;&gt;"",ISNUMBER(SEARCH(설정!$B$7,$AC180)))),"제외","포함"))</f>
        <v/>
      </c>
    </row>
    <row r="181">
      <c r="W181" s="2">
        <f>IF(OR($B$5="",$C$6="",ROW()&lt;$B$5),"",IF(INDEX($A:$U,ROW(),$C$6)="","",INDEX($A:$U,ROW(),$C$6)))</f>
        <v/>
      </c>
      <c r="X181" s="28">
        <f>IF($W181="","",IF(ISNUMBER($W181),IF($W181&gt;=10000000,IFERROR(DATE(INT($W181/10000),MOD(INT($W181/100),100),MOD($W181,100)),""),$W181),IF(ISNUMBER(--SUBSTITUTE(SUBSTITUTE(TRIM($W181),".","-"),"/","-")),IF(--SUBSTITUTE(SUBSTITUTE(TRIM($W181),".","-"),"/","-")&gt;=10000000,IFERROR(DATE(--LEFT(TRIM($W181),4),--MID(TRIM($W181),5,2),--RIGHT(TRIM($W181),2)),""),--SUBSTITUTE(SUBSTITUTE(TRIM($W181),".","-"),"/","-")),IFERROR(--LEFT(SUBSTITUTE(SUBSTITUTE(TRIM($W181),".","-"),"/","-"),10),""))))</f>
        <v/>
      </c>
      <c r="Y181" s="29">
        <f>IF($X181="","",INT($X181))</f>
        <v/>
      </c>
      <c r="Z181" s="30">
        <f>IF(OR($Y181="",$D$6=""),"",IF(INDEX($A:$U,ROW(),$D$6)="",0,IF(ISNUMBER(INDEX($A:$U,ROW(),$D$6)),INDEX($A:$U,ROW(),$D$6),IFERROR(--SUBSTITUTE(SUBSTITUTE(TRIM(INDEX($A:$U,ROW(),$D$6)),",",""),"원",""),0))))</f>
        <v/>
      </c>
      <c r="AA181" s="30">
        <f>IF(OR($Y181="",$E$6=""),"",IF(INDEX($A:$U,ROW(),$E$6)="",0,IF(ISNUMBER(INDEX($A:$U,ROW(),$E$6)),INDEX($A:$U,ROW(),$E$6),IFERROR(--SUBSTITUTE(SUBSTITUTE(TRIM(INDEX($A:$U,ROW(),$E$6)),",",""),"원",""),0))))</f>
        <v/>
      </c>
      <c r="AB181" s="30">
        <f>IF(OR($Y181="",$F$6=""),"",IF(INDEX($A:$U,ROW(),$F$6)="","",IF(ISNUMBER(INDEX($A:$U,ROW(),$F$6)),INDEX($A:$U,ROW(),$F$6),IFERROR(--SUBSTITUTE(SUBSTITUTE(TRIM(INDEX($A:$U,ROW(),$F$6)),",",""),"원",""),""))))</f>
        <v/>
      </c>
      <c r="AC181" s="2">
        <f>IF(OR($Y181="",$G$6=""),"",INDEX($A:$U,ROW(),$G$6)&amp;"")</f>
        <v/>
      </c>
      <c r="AD181" s="2">
        <f>IF($Y181="","",IF(OR(AND(설정!$B$5&lt;&gt;"",ISNUMBER(SEARCH(설정!$B$5,$AC181))),AND(설정!$B$6&lt;&gt;"",ISNUMBER(SEARCH(설정!$B$6,$AC181))),AND(설정!$B$7&lt;&gt;"",ISNUMBER(SEARCH(설정!$B$7,$AC181)))),"제외","포함"))</f>
        <v/>
      </c>
    </row>
    <row r="182">
      <c r="W182" s="2">
        <f>IF(OR($B$5="",$C$6="",ROW()&lt;$B$5),"",IF(INDEX($A:$U,ROW(),$C$6)="","",INDEX($A:$U,ROW(),$C$6)))</f>
        <v/>
      </c>
      <c r="X182" s="28">
        <f>IF($W182="","",IF(ISNUMBER($W182),IF($W182&gt;=10000000,IFERROR(DATE(INT($W182/10000),MOD(INT($W182/100),100),MOD($W182,100)),""),$W182),IF(ISNUMBER(--SUBSTITUTE(SUBSTITUTE(TRIM($W182),".","-"),"/","-")),IF(--SUBSTITUTE(SUBSTITUTE(TRIM($W182),".","-"),"/","-")&gt;=10000000,IFERROR(DATE(--LEFT(TRIM($W182),4),--MID(TRIM($W182),5,2),--RIGHT(TRIM($W182),2)),""),--SUBSTITUTE(SUBSTITUTE(TRIM($W182),".","-"),"/","-")),IFERROR(--LEFT(SUBSTITUTE(SUBSTITUTE(TRIM($W182),".","-"),"/","-"),10),""))))</f>
        <v/>
      </c>
      <c r="Y182" s="29">
        <f>IF($X182="","",INT($X182))</f>
        <v/>
      </c>
      <c r="Z182" s="30">
        <f>IF(OR($Y182="",$D$6=""),"",IF(INDEX($A:$U,ROW(),$D$6)="",0,IF(ISNUMBER(INDEX($A:$U,ROW(),$D$6)),INDEX($A:$U,ROW(),$D$6),IFERROR(--SUBSTITUTE(SUBSTITUTE(TRIM(INDEX($A:$U,ROW(),$D$6)),",",""),"원",""),0))))</f>
        <v/>
      </c>
      <c r="AA182" s="30">
        <f>IF(OR($Y182="",$E$6=""),"",IF(INDEX($A:$U,ROW(),$E$6)="",0,IF(ISNUMBER(INDEX($A:$U,ROW(),$E$6)),INDEX($A:$U,ROW(),$E$6),IFERROR(--SUBSTITUTE(SUBSTITUTE(TRIM(INDEX($A:$U,ROW(),$E$6)),",",""),"원",""),0))))</f>
        <v/>
      </c>
      <c r="AB182" s="30">
        <f>IF(OR($Y182="",$F$6=""),"",IF(INDEX($A:$U,ROW(),$F$6)="","",IF(ISNUMBER(INDEX($A:$U,ROW(),$F$6)),INDEX($A:$U,ROW(),$F$6),IFERROR(--SUBSTITUTE(SUBSTITUTE(TRIM(INDEX($A:$U,ROW(),$F$6)),",",""),"원",""),""))))</f>
        <v/>
      </c>
      <c r="AC182" s="2">
        <f>IF(OR($Y182="",$G$6=""),"",INDEX($A:$U,ROW(),$G$6)&amp;"")</f>
        <v/>
      </c>
      <c r="AD182" s="2">
        <f>IF($Y182="","",IF(OR(AND(설정!$B$5&lt;&gt;"",ISNUMBER(SEARCH(설정!$B$5,$AC182))),AND(설정!$B$6&lt;&gt;"",ISNUMBER(SEARCH(설정!$B$6,$AC182))),AND(설정!$B$7&lt;&gt;"",ISNUMBER(SEARCH(설정!$B$7,$AC182)))),"제외","포함"))</f>
        <v/>
      </c>
    </row>
    <row r="183">
      <c r="W183" s="2">
        <f>IF(OR($B$5="",$C$6="",ROW()&lt;$B$5),"",IF(INDEX($A:$U,ROW(),$C$6)="","",INDEX($A:$U,ROW(),$C$6)))</f>
        <v/>
      </c>
      <c r="X183" s="28">
        <f>IF($W183="","",IF(ISNUMBER($W183),IF($W183&gt;=10000000,IFERROR(DATE(INT($W183/10000),MOD(INT($W183/100),100),MOD($W183,100)),""),$W183),IF(ISNUMBER(--SUBSTITUTE(SUBSTITUTE(TRIM($W183),".","-"),"/","-")),IF(--SUBSTITUTE(SUBSTITUTE(TRIM($W183),".","-"),"/","-")&gt;=10000000,IFERROR(DATE(--LEFT(TRIM($W183),4),--MID(TRIM($W183),5,2),--RIGHT(TRIM($W183),2)),""),--SUBSTITUTE(SUBSTITUTE(TRIM($W183),".","-"),"/","-")),IFERROR(--LEFT(SUBSTITUTE(SUBSTITUTE(TRIM($W183),".","-"),"/","-"),10),""))))</f>
        <v/>
      </c>
      <c r="Y183" s="29">
        <f>IF($X183="","",INT($X183))</f>
        <v/>
      </c>
      <c r="Z183" s="30">
        <f>IF(OR($Y183="",$D$6=""),"",IF(INDEX($A:$U,ROW(),$D$6)="",0,IF(ISNUMBER(INDEX($A:$U,ROW(),$D$6)),INDEX($A:$U,ROW(),$D$6),IFERROR(--SUBSTITUTE(SUBSTITUTE(TRIM(INDEX($A:$U,ROW(),$D$6)),",",""),"원",""),0))))</f>
        <v/>
      </c>
      <c r="AA183" s="30">
        <f>IF(OR($Y183="",$E$6=""),"",IF(INDEX($A:$U,ROW(),$E$6)="",0,IF(ISNUMBER(INDEX($A:$U,ROW(),$E$6)),INDEX($A:$U,ROW(),$E$6),IFERROR(--SUBSTITUTE(SUBSTITUTE(TRIM(INDEX($A:$U,ROW(),$E$6)),",",""),"원",""),0))))</f>
        <v/>
      </c>
      <c r="AB183" s="30">
        <f>IF(OR($Y183="",$F$6=""),"",IF(INDEX($A:$U,ROW(),$F$6)="","",IF(ISNUMBER(INDEX($A:$U,ROW(),$F$6)),INDEX($A:$U,ROW(),$F$6),IFERROR(--SUBSTITUTE(SUBSTITUTE(TRIM(INDEX($A:$U,ROW(),$F$6)),",",""),"원",""),""))))</f>
        <v/>
      </c>
      <c r="AC183" s="2">
        <f>IF(OR($Y183="",$G$6=""),"",INDEX($A:$U,ROW(),$G$6)&amp;"")</f>
        <v/>
      </c>
      <c r="AD183" s="2">
        <f>IF($Y183="","",IF(OR(AND(설정!$B$5&lt;&gt;"",ISNUMBER(SEARCH(설정!$B$5,$AC183))),AND(설정!$B$6&lt;&gt;"",ISNUMBER(SEARCH(설정!$B$6,$AC183))),AND(설정!$B$7&lt;&gt;"",ISNUMBER(SEARCH(설정!$B$7,$AC183)))),"제외","포함"))</f>
        <v/>
      </c>
    </row>
    <row r="184">
      <c r="W184" s="2">
        <f>IF(OR($B$5="",$C$6="",ROW()&lt;$B$5),"",IF(INDEX($A:$U,ROW(),$C$6)="","",INDEX($A:$U,ROW(),$C$6)))</f>
        <v/>
      </c>
      <c r="X184" s="28">
        <f>IF($W184="","",IF(ISNUMBER($W184),IF($W184&gt;=10000000,IFERROR(DATE(INT($W184/10000),MOD(INT($W184/100),100),MOD($W184,100)),""),$W184),IF(ISNUMBER(--SUBSTITUTE(SUBSTITUTE(TRIM($W184),".","-"),"/","-")),IF(--SUBSTITUTE(SUBSTITUTE(TRIM($W184),".","-"),"/","-")&gt;=10000000,IFERROR(DATE(--LEFT(TRIM($W184),4),--MID(TRIM($W184),5,2),--RIGHT(TRIM($W184),2)),""),--SUBSTITUTE(SUBSTITUTE(TRIM($W184),".","-"),"/","-")),IFERROR(--LEFT(SUBSTITUTE(SUBSTITUTE(TRIM($W184),".","-"),"/","-"),10),""))))</f>
        <v/>
      </c>
      <c r="Y184" s="29">
        <f>IF($X184="","",INT($X184))</f>
        <v/>
      </c>
      <c r="Z184" s="30">
        <f>IF(OR($Y184="",$D$6=""),"",IF(INDEX($A:$U,ROW(),$D$6)="",0,IF(ISNUMBER(INDEX($A:$U,ROW(),$D$6)),INDEX($A:$U,ROW(),$D$6),IFERROR(--SUBSTITUTE(SUBSTITUTE(TRIM(INDEX($A:$U,ROW(),$D$6)),",",""),"원",""),0))))</f>
        <v/>
      </c>
      <c r="AA184" s="30">
        <f>IF(OR($Y184="",$E$6=""),"",IF(INDEX($A:$U,ROW(),$E$6)="",0,IF(ISNUMBER(INDEX($A:$U,ROW(),$E$6)),INDEX($A:$U,ROW(),$E$6),IFERROR(--SUBSTITUTE(SUBSTITUTE(TRIM(INDEX($A:$U,ROW(),$E$6)),",",""),"원",""),0))))</f>
        <v/>
      </c>
      <c r="AB184" s="30">
        <f>IF(OR($Y184="",$F$6=""),"",IF(INDEX($A:$U,ROW(),$F$6)="","",IF(ISNUMBER(INDEX($A:$U,ROW(),$F$6)),INDEX($A:$U,ROW(),$F$6),IFERROR(--SUBSTITUTE(SUBSTITUTE(TRIM(INDEX($A:$U,ROW(),$F$6)),",",""),"원",""),""))))</f>
        <v/>
      </c>
      <c r="AC184" s="2">
        <f>IF(OR($Y184="",$G$6=""),"",INDEX($A:$U,ROW(),$G$6)&amp;"")</f>
        <v/>
      </c>
      <c r="AD184" s="2">
        <f>IF($Y184="","",IF(OR(AND(설정!$B$5&lt;&gt;"",ISNUMBER(SEARCH(설정!$B$5,$AC184))),AND(설정!$B$6&lt;&gt;"",ISNUMBER(SEARCH(설정!$B$6,$AC184))),AND(설정!$B$7&lt;&gt;"",ISNUMBER(SEARCH(설정!$B$7,$AC184)))),"제외","포함"))</f>
        <v/>
      </c>
    </row>
    <row r="185">
      <c r="W185" s="2">
        <f>IF(OR($B$5="",$C$6="",ROW()&lt;$B$5),"",IF(INDEX($A:$U,ROW(),$C$6)="","",INDEX($A:$U,ROW(),$C$6)))</f>
        <v/>
      </c>
      <c r="X185" s="28">
        <f>IF($W185="","",IF(ISNUMBER($W185),IF($W185&gt;=10000000,IFERROR(DATE(INT($W185/10000),MOD(INT($W185/100),100),MOD($W185,100)),""),$W185),IF(ISNUMBER(--SUBSTITUTE(SUBSTITUTE(TRIM($W185),".","-"),"/","-")),IF(--SUBSTITUTE(SUBSTITUTE(TRIM($W185),".","-"),"/","-")&gt;=10000000,IFERROR(DATE(--LEFT(TRIM($W185),4),--MID(TRIM($W185),5,2),--RIGHT(TRIM($W185),2)),""),--SUBSTITUTE(SUBSTITUTE(TRIM($W185),".","-"),"/","-")),IFERROR(--LEFT(SUBSTITUTE(SUBSTITUTE(TRIM($W185),".","-"),"/","-"),10),""))))</f>
        <v/>
      </c>
      <c r="Y185" s="29">
        <f>IF($X185="","",INT($X185))</f>
        <v/>
      </c>
      <c r="Z185" s="30">
        <f>IF(OR($Y185="",$D$6=""),"",IF(INDEX($A:$U,ROW(),$D$6)="",0,IF(ISNUMBER(INDEX($A:$U,ROW(),$D$6)),INDEX($A:$U,ROW(),$D$6),IFERROR(--SUBSTITUTE(SUBSTITUTE(TRIM(INDEX($A:$U,ROW(),$D$6)),",",""),"원",""),0))))</f>
        <v/>
      </c>
      <c r="AA185" s="30">
        <f>IF(OR($Y185="",$E$6=""),"",IF(INDEX($A:$U,ROW(),$E$6)="",0,IF(ISNUMBER(INDEX($A:$U,ROW(),$E$6)),INDEX($A:$U,ROW(),$E$6),IFERROR(--SUBSTITUTE(SUBSTITUTE(TRIM(INDEX($A:$U,ROW(),$E$6)),",",""),"원",""),0))))</f>
        <v/>
      </c>
      <c r="AB185" s="30">
        <f>IF(OR($Y185="",$F$6=""),"",IF(INDEX($A:$U,ROW(),$F$6)="","",IF(ISNUMBER(INDEX($A:$U,ROW(),$F$6)),INDEX($A:$U,ROW(),$F$6),IFERROR(--SUBSTITUTE(SUBSTITUTE(TRIM(INDEX($A:$U,ROW(),$F$6)),",",""),"원",""),""))))</f>
        <v/>
      </c>
      <c r="AC185" s="2">
        <f>IF(OR($Y185="",$G$6=""),"",INDEX($A:$U,ROW(),$G$6)&amp;"")</f>
        <v/>
      </c>
      <c r="AD185" s="2">
        <f>IF($Y185="","",IF(OR(AND(설정!$B$5&lt;&gt;"",ISNUMBER(SEARCH(설정!$B$5,$AC185))),AND(설정!$B$6&lt;&gt;"",ISNUMBER(SEARCH(설정!$B$6,$AC185))),AND(설정!$B$7&lt;&gt;"",ISNUMBER(SEARCH(설정!$B$7,$AC185)))),"제외","포함"))</f>
        <v/>
      </c>
    </row>
    <row r="186">
      <c r="W186" s="2">
        <f>IF(OR($B$5="",$C$6="",ROW()&lt;$B$5),"",IF(INDEX($A:$U,ROW(),$C$6)="","",INDEX($A:$U,ROW(),$C$6)))</f>
        <v/>
      </c>
      <c r="X186" s="28">
        <f>IF($W186="","",IF(ISNUMBER($W186),IF($W186&gt;=10000000,IFERROR(DATE(INT($W186/10000),MOD(INT($W186/100),100),MOD($W186,100)),""),$W186),IF(ISNUMBER(--SUBSTITUTE(SUBSTITUTE(TRIM($W186),".","-"),"/","-")),IF(--SUBSTITUTE(SUBSTITUTE(TRIM($W186),".","-"),"/","-")&gt;=10000000,IFERROR(DATE(--LEFT(TRIM($W186),4),--MID(TRIM($W186),5,2),--RIGHT(TRIM($W186),2)),""),--SUBSTITUTE(SUBSTITUTE(TRIM($W186),".","-"),"/","-")),IFERROR(--LEFT(SUBSTITUTE(SUBSTITUTE(TRIM($W186),".","-"),"/","-"),10),""))))</f>
        <v/>
      </c>
      <c r="Y186" s="29">
        <f>IF($X186="","",INT($X186))</f>
        <v/>
      </c>
      <c r="Z186" s="30">
        <f>IF(OR($Y186="",$D$6=""),"",IF(INDEX($A:$U,ROW(),$D$6)="",0,IF(ISNUMBER(INDEX($A:$U,ROW(),$D$6)),INDEX($A:$U,ROW(),$D$6),IFERROR(--SUBSTITUTE(SUBSTITUTE(TRIM(INDEX($A:$U,ROW(),$D$6)),",",""),"원",""),0))))</f>
        <v/>
      </c>
      <c r="AA186" s="30">
        <f>IF(OR($Y186="",$E$6=""),"",IF(INDEX($A:$U,ROW(),$E$6)="",0,IF(ISNUMBER(INDEX($A:$U,ROW(),$E$6)),INDEX($A:$U,ROW(),$E$6),IFERROR(--SUBSTITUTE(SUBSTITUTE(TRIM(INDEX($A:$U,ROW(),$E$6)),",",""),"원",""),0))))</f>
        <v/>
      </c>
      <c r="AB186" s="30">
        <f>IF(OR($Y186="",$F$6=""),"",IF(INDEX($A:$U,ROW(),$F$6)="","",IF(ISNUMBER(INDEX($A:$U,ROW(),$F$6)),INDEX($A:$U,ROW(),$F$6),IFERROR(--SUBSTITUTE(SUBSTITUTE(TRIM(INDEX($A:$U,ROW(),$F$6)),",",""),"원",""),""))))</f>
        <v/>
      </c>
      <c r="AC186" s="2">
        <f>IF(OR($Y186="",$G$6=""),"",INDEX($A:$U,ROW(),$G$6)&amp;"")</f>
        <v/>
      </c>
      <c r="AD186" s="2">
        <f>IF($Y186="","",IF(OR(AND(설정!$B$5&lt;&gt;"",ISNUMBER(SEARCH(설정!$B$5,$AC186))),AND(설정!$B$6&lt;&gt;"",ISNUMBER(SEARCH(설정!$B$6,$AC186))),AND(설정!$B$7&lt;&gt;"",ISNUMBER(SEARCH(설정!$B$7,$AC186)))),"제외","포함"))</f>
        <v/>
      </c>
    </row>
    <row r="187">
      <c r="W187" s="2">
        <f>IF(OR($B$5="",$C$6="",ROW()&lt;$B$5),"",IF(INDEX($A:$U,ROW(),$C$6)="","",INDEX($A:$U,ROW(),$C$6)))</f>
        <v/>
      </c>
      <c r="X187" s="28">
        <f>IF($W187="","",IF(ISNUMBER($W187),IF($W187&gt;=10000000,IFERROR(DATE(INT($W187/10000),MOD(INT($W187/100),100),MOD($W187,100)),""),$W187),IF(ISNUMBER(--SUBSTITUTE(SUBSTITUTE(TRIM($W187),".","-"),"/","-")),IF(--SUBSTITUTE(SUBSTITUTE(TRIM($W187),".","-"),"/","-")&gt;=10000000,IFERROR(DATE(--LEFT(TRIM($W187),4),--MID(TRIM($W187),5,2),--RIGHT(TRIM($W187),2)),""),--SUBSTITUTE(SUBSTITUTE(TRIM($W187),".","-"),"/","-")),IFERROR(--LEFT(SUBSTITUTE(SUBSTITUTE(TRIM($W187),".","-"),"/","-"),10),""))))</f>
        <v/>
      </c>
      <c r="Y187" s="29">
        <f>IF($X187="","",INT($X187))</f>
        <v/>
      </c>
      <c r="Z187" s="30">
        <f>IF(OR($Y187="",$D$6=""),"",IF(INDEX($A:$U,ROW(),$D$6)="",0,IF(ISNUMBER(INDEX($A:$U,ROW(),$D$6)),INDEX($A:$U,ROW(),$D$6),IFERROR(--SUBSTITUTE(SUBSTITUTE(TRIM(INDEX($A:$U,ROW(),$D$6)),",",""),"원",""),0))))</f>
        <v/>
      </c>
      <c r="AA187" s="30">
        <f>IF(OR($Y187="",$E$6=""),"",IF(INDEX($A:$U,ROW(),$E$6)="",0,IF(ISNUMBER(INDEX($A:$U,ROW(),$E$6)),INDEX($A:$U,ROW(),$E$6),IFERROR(--SUBSTITUTE(SUBSTITUTE(TRIM(INDEX($A:$U,ROW(),$E$6)),",",""),"원",""),0))))</f>
        <v/>
      </c>
      <c r="AB187" s="30">
        <f>IF(OR($Y187="",$F$6=""),"",IF(INDEX($A:$U,ROW(),$F$6)="","",IF(ISNUMBER(INDEX($A:$U,ROW(),$F$6)),INDEX($A:$U,ROW(),$F$6),IFERROR(--SUBSTITUTE(SUBSTITUTE(TRIM(INDEX($A:$U,ROW(),$F$6)),",",""),"원",""),""))))</f>
        <v/>
      </c>
      <c r="AC187" s="2">
        <f>IF(OR($Y187="",$G$6=""),"",INDEX($A:$U,ROW(),$G$6)&amp;"")</f>
        <v/>
      </c>
      <c r="AD187" s="2">
        <f>IF($Y187="","",IF(OR(AND(설정!$B$5&lt;&gt;"",ISNUMBER(SEARCH(설정!$B$5,$AC187))),AND(설정!$B$6&lt;&gt;"",ISNUMBER(SEARCH(설정!$B$6,$AC187))),AND(설정!$B$7&lt;&gt;"",ISNUMBER(SEARCH(설정!$B$7,$AC187)))),"제외","포함"))</f>
        <v/>
      </c>
    </row>
    <row r="188">
      <c r="W188" s="2">
        <f>IF(OR($B$5="",$C$6="",ROW()&lt;$B$5),"",IF(INDEX($A:$U,ROW(),$C$6)="","",INDEX($A:$U,ROW(),$C$6)))</f>
        <v/>
      </c>
      <c r="X188" s="28">
        <f>IF($W188="","",IF(ISNUMBER($W188),IF($W188&gt;=10000000,IFERROR(DATE(INT($W188/10000),MOD(INT($W188/100),100),MOD($W188,100)),""),$W188),IF(ISNUMBER(--SUBSTITUTE(SUBSTITUTE(TRIM($W188),".","-"),"/","-")),IF(--SUBSTITUTE(SUBSTITUTE(TRIM($W188),".","-"),"/","-")&gt;=10000000,IFERROR(DATE(--LEFT(TRIM($W188),4),--MID(TRIM($W188),5,2),--RIGHT(TRIM($W188),2)),""),--SUBSTITUTE(SUBSTITUTE(TRIM($W188),".","-"),"/","-")),IFERROR(--LEFT(SUBSTITUTE(SUBSTITUTE(TRIM($W188),".","-"),"/","-"),10),""))))</f>
        <v/>
      </c>
      <c r="Y188" s="29">
        <f>IF($X188="","",INT($X188))</f>
        <v/>
      </c>
      <c r="Z188" s="30">
        <f>IF(OR($Y188="",$D$6=""),"",IF(INDEX($A:$U,ROW(),$D$6)="",0,IF(ISNUMBER(INDEX($A:$U,ROW(),$D$6)),INDEX($A:$U,ROW(),$D$6),IFERROR(--SUBSTITUTE(SUBSTITUTE(TRIM(INDEX($A:$U,ROW(),$D$6)),",",""),"원",""),0))))</f>
        <v/>
      </c>
      <c r="AA188" s="30">
        <f>IF(OR($Y188="",$E$6=""),"",IF(INDEX($A:$U,ROW(),$E$6)="",0,IF(ISNUMBER(INDEX($A:$U,ROW(),$E$6)),INDEX($A:$U,ROW(),$E$6),IFERROR(--SUBSTITUTE(SUBSTITUTE(TRIM(INDEX($A:$U,ROW(),$E$6)),",",""),"원",""),0))))</f>
        <v/>
      </c>
      <c r="AB188" s="30">
        <f>IF(OR($Y188="",$F$6=""),"",IF(INDEX($A:$U,ROW(),$F$6)="","",IF(ISNUMBER(INDEX($A:$U,ROW(),$F$6)),INDEX($A:$U,ROW(),$F$6),IFERROR(--SUBSTITUTE(SUBSTITUTE(TRIM(INDEX($A:$U,ROW(),$F$6)),",",""),"원",""),""))))</f>
        <v/>
      </c>
      <c r="AC188" s="2">
        <f>IF(OR($Y188="",$G$6=""),"",INDEX($A:$U,ROW(),$G$6)&amp;"")</f>
        <v/>
      </c>
      <c r="AD188" s="2">
        <f>IF($Y188="","",IF(OR(AND(설정!$B$5&lt;&gt;"",ISNUMBER(SEARCH(설정!$B$5,$AC188))),AND(설정!$B$6&lt;&gt;"",ISNUMBER(SEARCH(설정!$B$6,$AC188))),AND(설정!$B$7&lt;&gt;"",ISNUMBER(SEARCH(설정!$B$7,$AC188)))),"제외","포함"))</f>
        <v/>
      </c>
    </row>
    <row r="189">
      <c r="W189" s="2">
        <f>IF(OR($B$5="",$C$6="",ROW()&lt;$B$5),"",IF(INDEX($A:$U,ROW(),$C$6)="","",INDEX($A:$U,ROW(),$C$6)))</f>
        <v/>
      </c>
      <c r="X189" s="28">
        <f>IF($W189="","",IF(ISNUMBER($W189),IF($W189&gt;=10000000,IFERROR(DATE(INT($W189/10000),MOD(INT($W189/100),100),MOD($W189,100)),""),$W189),IF(ISNUMBER(--SUBSTITUTE(SUBSTITUTE(TRIM($W189),".","-"),"/","-")),IF(--SUBSTITUTE(SUBSTITUTE(TRIM($W189),".","-"),"/","-")&gt;=10000000,IFERROR(DATE(--LEFT(TRIM($W189),4),--MID(TRIM($W189),5,2),--RIGHT(TRIM($W189),2)),""),--SUBSTITUTE(SUBSTITUTE(TRIM($W189),".","-"),"/","-")),IFERROR(--LEFT(SUBSTITUTE(SUBSTITUTE(TRIM($W189),".","-"),"/","-"),10),""))))</f>
        <v/>
      </c>
      <c r="Y189" s="29">
        <f>IF($X189="","",INT($X189))</f>
        <v/>
      </c>
      <c r="Z189" s="30">
        <f>IF(OR($Y189="",$D$6=""),"",IF(INDEX($A:$U,ROW(),$D$6)="",0,IF(ISNUMBER(INDEX($A:$U,ROW(),$D$6)),INDEX($A:$U,ROW(),$D$6),IFERROR(--SUBSTITUTE(SUBSTITUTE(TRIM(INDEX($A:$U,ROW(),$D$6)),",",""),"원",""),0))))</f>
        <v/>
      </c>
      <c r="AA189" s="30">
        <f>IF(OR($Y189="",$E$6=""),"",IF(INDEX($A:$U,ROW(),$E$6)="",0,IF(ISNUMBER(INDEX($A:$U,ROW(),$E$6)),INDEX($A:$U,ROW(),$E$6),IFERROR(--SUBSTITUTE(SUBSTITUTE(TRIM(INDEX($A:$U,ROW(),$E$6)),",",""),"원",""),0))))</f>
        <v/>
      </c>
      <c r="AB189" s="30">
        <f>IF(OR($Y189="",$F$6=""),"",IF(INDEX($A:$U,ROW(),$F$6)="","",IF(ISNUMBER(INDEX($A:$U,ROW(),$F$6)),INDEX($A:$U,ROW(),$F$6),IFERROR(--SUBSTITUTE(SUBSTITUTE(TRIM(INDEX($A:$U,ROW(),$F$6)),",",""),"원",""),""))))</f>
        <v/>
      </c>
      <c r="AC189" s="2">
        <f>IF(OR($Y189="",$G$6=""),"",INDEX($A:$U,ROW(),$G$6)&amp;"")</f>
        <v/>
      </c>
      <c r="AD189" s="2">
        <f>IF($Y189="","",IF(OR(AND(설정!$B$5&lt;&gt;"",ISNUMBER(SEARCH(설정!$B$5,$AC189))),AND(설정!$B$6&lt;&gt;"",ISNUMBER(SEARCH(설정!$B$6,$AC189))),AND(설정!$B$7&lt;&gt;"",ISNUMBER(SEARCH(설정!$B$7,$AC189)))),"제외","포함"))</f>
        <v/>
      </c>
    </row>
    <row r="190">
      <c r="W190" s="2">
        <f>IF(OR($B$5="",$C$6="",ROW()&lt;$B$5),"",IF(INDEX($A:$U,ROW(),$C$6)="","",INDEX($A:$U,ROW(),$C$6)))</f>
        <v/>
      </c>
      <c r="X190" s="28">
        <f>IF($W190="","",IF(ISNUMBER($W190),IF($W190&gt;=10000000,IFERROR(DATE(INT($W190/10000),MOD(INT($W190/100),100),MOD($W190,100)),""),$W190),IF(ISNUMBER(--SUBSTITUTE(SUBSTITUTE(TRIM($W190),".","-"),"/","-")),IF(--SUBSTITUTE(SUBSTITUTE(TRIM($W190),".","-"),"/","-")&gt;=10000000,IFERROR(DATE(--LEFT(TRIM($W190),4),--MID(TRIM($W190),5,2),--RIGHT(TRIM($W190),2)),""),--SUBSTITUTE(SUBSTITUTE(TRIM($W190),".","-"),"/","-")),IFERROR(--LEFT(SUBSTITUTE(SUBSTITUTE(TRIM($W190),".","-"),"/","-"),10),""))))</f>
        <v/>
      </c>
      <c r="Y190" s="29">
        <f>IF($X190="","",INT($X190))</f>
        <v/>
      </c>
      <c r="Z190" s="30">
        <f>IF(OR($Y190="",$D$6=""),"",IF(INDEX($A:$U,ROW(),$D$6)="",0,IF(ISNUMBER(INDEX($A:$U,ROW(),$D$6)),INDEX($A:$U,ROW(),$D$6),IFERROR(--SUBSTITUTE(SUBSTITUTE(TRIM(INDEX($A:$U,ROW(),$D$6)),",",""),"원",""),0))))</f>
        <v/>
      </c>
      <c r="AA190" s="30">
        <f>IF(OR($Y190="",$E$6=""),"",IF(INDEX($A:$U,ROW(),$E$6)="",0,IF(ISNUMBER(INDEX($A:$U,ROW(),$E$6)),INDEX($A:$U,ROW(),$E$6),IFERROR(--SUBSTITUTE(SUBSTITUTE(TRIM(INDEX($A:$U,ROW(),$E$6)),",",""),"원",""),0))))</f>
        <v/>
      </c>
      <c r="AB190" s="30">
        <f>IF(OR($Y190="",$F$6=""),"",IF(INDEX($A:$U,ROW(),$F$6)="","",IF(ISNUMBER(INDEX($A:$U,ROW(),$F$6)),INDEX($A:$U,ROW(),$F$6),IFERROR(--SUBSTITUTE(SUBSTITUTE(TRIM(INDEX($A:$U,ROW(),$F$6)),",",""),"원",""),""))))</f>
        <v/>
      </c>
      <c r="AC190" s="2">
        <f>IF(OR($Y190="",$G$6=""),"",INDEX($A:$U,ROW(),$G$6)&amp;"")</f>
        <v/>
      </c>
      <c r="AD190" s="2">
        <f>IF($Y190="","",IF(OR(AND(설정!$B$5&lt;&gt;"",ISNUMBER(SEARCH(설정!$B$5,$AC190))),AND(설정!$B$6&lt;&gt;"",ISNUMBER(SEARCH(설정!$B$6,$AC190))),AND(설정!$B$7&lt;&gt;"",ISNUMBER(SEARCH(설정!$B$7,$AC190)))),"제외","포함"))</f>
        <v/>
      </c>
    </row>
    <row r="191">
      <c r="W191" s="2">
        <f>IF(OR($B$5="",$C$6="",ROW()&lt;$B$5),"",IF(INDEX($A:$U,ROW(),$C$6)="","",INDEX($A:$U,ROW(),$C$6)))</f>
        <v/>
      </c>
      <c r="X191" s="28">
        <f>IF($W191="","",IF(ISNUMBER($W191),IF($W191&gt;=10000000,IFERROR(DATE(INT($W191/10000),MOD(INT($W191/100),100),MOD($W191,100)),""),$W191),IF(ISNUMBER(--SUBSTITUTE(SUBSTITUTE(TRIM($W191),".","-"),"/","-")),IF(--SUBSTITUTE(SUBSTITUTE(TRIM($W191),".","-"),"/","-")&gt;=10000000,IFERROR(DATE(--LEFT(TRIM($W191),4),--MID(TRIM($W191),5,2),--RIGHT(TRIM($W191),2)),""),--SUBSTITUTE(SUBSTITUTE(TRIM($W191),".","-"),"/","-")),IFERROR(--LEFT(SUBSTITUTE(SUBSTITUTE(TRIM($W191),".","-"),"/","-"),10),""))))</f>
        <v/>
      </c>
      <c r="Y191" s="29">
        <f>IF($X191="","",INT($X191))</f>
        <v/>
      </c>
      <c r="Z191" s="30">
        <f>IF(OR($Y191="",$D$6=""),"",IF(INDEX($A:$U,ROW(),$D$6)="",0,IF(ISNUMBER(INDEX($A:$U,ROW(),$D$6)),INDEX($A:$U,ROW(),$D$6),IFERROR(--SUBSTITUTE(SUBSTITUTE(TRIM(INDEX($A:$U,ROW(),$D$6)),",",""),"원",""),0))))</f>
        <v/>
      </c>
      <c r="AA191" s="30">
        <f>IF(OR($Y191="",$E$6=""),"",IF(INDEX($A:$U,ROW(),$E$6)="",0,IF(ISNUMBER(INDEX($A:$U,ROW(),$E$6)),INDEX($A:$U,ROW(),$E$6),IFERROR(--SUBSTITUTE(SUBSTITUTE(TRIM(INDEX($A:$U,ROW(),$E$6)),",",""),"원",""),0))))</f>
        <v/>
      </c>
      <c r="AB191" s="30">
        <f>IF(OR($Y191="",$F$6=""),"",IF(INDEX($A:$U,ROW(),$F$6)="","",IF(ISNUMBER(INDEX($A:$U,ROW(),$F$6)),INDEX($A:$U,ROW(),$F$6),IFERROR(--SUBSTITUTE(SUBSTITUTE(TRIM(INDEX($A:$U,ROW(),$F$6)),",",""),"원",""),""))))</f>
        <v/>
      </c>
      <c r="AC191" s="2">
        <f>IF(OR($Y191="",$G$6=""),"",INDEX($A:$U,ROW(),$G$6)&amp;"")</f>
        <v/>
      </c>
      <c r="AD191" s="2">
        <f>IF($Y191="","",IF(OR(AND(설정!$B$5&lt;&gt;"",ISNUMBER(SEARCH(설정!$B$5,$AC191))),AND(설정!$B$6&lt;&gt;"",ISNUMBER(SEARCH(설정!$B$6,$AC191))),AND(설정!$B$7&lt;&gt;"",ISNUMBER(SEARCH(설정!$B$7,$AC191)))),"제외","포함"))</f>
        <v/>
      </c>
    </row>
    <row r="192">
      <c r="W192" s="2">
        <f>IF(OR($B$5="",$C$6="",ROW()&lt;$B$5),"",IF(INDEX($A:$U,ROW(),$C$6)="","",INDEX($A:$U,ROW(),$C$6)))</f>
        <v/>
      </c>
      <c r="X192" s="28">
        <f>IF($W192="","",IF(ISNUMBER($W192),IF($W192&gt;=10000000,IFERROR(DATE(INT($W192/10000),MOD(INT($W192/100),100),MOD($W192,100)),""),$W192),IF(ISNUMBER(--SUBSTITUTE(SUBSTITUTE(TRIM($W192),".","-"),"/","-")),IF(--SUBSTITUTE(SUBSTITUTE(TRIM($W192),".","-"),"/","-")&gt;=10000000,IFERROR(DATE(--LEFT(TRIM($W192),4),--MID(TRIM($W192),5,2),--RIGHT(TRIM($W192),2)),""),--SUBSTITUTE(SUBSTITUTE(TRIM($W192),".","-"),"/","-")),IFERROR(--LEFT(SUBSTITUTE(SUBSTITUTE(TRIM($W192),".","-"),"/","-"),10),""))))</f>
        <v/>
      </c>
      <c r="Y192" s="29">
        <f>IF($X192="","",INT($X192))</f>
        <v/>
      </c>
      <c r="Z192" s="30">
        <f>IF(OR($Y192="",$D$6=""),"",IF(INDEX($A:$U,ROW(),$D$6)="",0,IF(ISNUMBER(INDEX($A:$U,ROW(),$D$6)),INDEX($A:$U,ROW(),$D$6),IFERROR(--SUBSTITUTE(SUBSTITUTE(TRIM(INDEX($A:$U,ROW(),$D$6)),",",""),"원",""),0))))</f>
        <v/>
      </c>
      <c r="AA192" s="30">
        <f>IF(OR($Y192="",$E$6=""),"",IF(INDEX($A:$U,ROW(),$E$6)="",0,IF(ISNUMBER(INDEX($A:$U,ROW(),$E$6)),INDEX($A:$U,ROW(),$E$6),IFERROR(--SUBSTITUTE(SUBSTITUTE(TRIM(INDEX($A:$U,ROW(),$E$6)),",",""),"원",""),0))))</f>
        <v/>
      </c>
      <c r="AB192" s="30">
        <f>IF(OR($Y192="",$F$6=""),"",IF(INDEX($A:$U,ROW(),$F$6)="","",IF(ISNUMBER(INDEX($A:$U,ROW(),$F$6)),INDEX($A:$U,ROW(),$F$6),IFERROR(--SUBSTITUTE(SUBSTITUTE(TRIM(INDEX($A:$U,ROW(),$F$6)),",",""),"원",""),""))))</f>
        <v/>
      </c>
      <c r="AC192" s="2">
        <f>IF(OR($Y192="",$G$6=""),"",INDEX($A:$U,ROW(),$G$6)&amp;"")</f>
        <v/>
      </c>
      <c r="AD192" s="2">
        <f>IF($Y192="","",IF(OR(AND(설정!$B$5&lt;&gt;"",ISNUMBER(SEARCH(설정!$B$5,$AC192))),AND(설정!$B$6&lt;&gt;"",ISNUMBER(SEARCH(설정!$B$6,$AC192))),AND(설정!$B$7&lt;&gt;"",ISNUMBER(SEARCH(설정!$B$7,$AC192)))),"제외","포함"))</f>
        <v/>
      </c>
    </row>
    <row r="193">
      <c r="W193" s="2">
        <f>IF(OR($B$5="",$C$6="",ROW()&lt;$B$5),"",IF(INDEX($A:$U,ROW(),$C$6)="","",INDEX($A:$U,ROW(),$C$6)))</f>
        <v/>
      </c>
      <c r="X193" s="28">
        <f>IF($W193="","",IF(ISNUMBER($W193),IF($W193&gt;=10000000,IFERROR(DATE(INT($W193/10000),MOD(INT($W193/100),100),MOD($W193,100)),""),$W193),IF(ISNUMBER(--SUBSTITUTE(SUBSTITUTE(TRIM($W193),".","-"),"/","-")),IF(--SUBSTITUTE(SUBSTITUTE(TRIM($W193),".","-"),"/","-")&gt;=10000000,IFERROR(DATE(--LEFT(TRIM($W193),4),--MID(TRIM($W193),5,2),--RIGHT(TRIM($W193),2)),""),--SUBSTITUTE(SUBSTITUTE(TRIM($W193),".","-"),"/","-")),IFERROR(--LEFT(SUBSTITUTE(SUBSTITUTE(TRIM($W193),".","-"),"/","-"),10),""))))</f>
        <v/>
      </c>
      <c r="Y193" s="29">
        <f>IF($X193="","",INT($X193))</f>
        <v/>
      </c>
      <c r="Z193" s="30">
        <f>IF(OR($Y193="",$D$6=""),"",IF(INDEX($A:$U,ROW(),$D$6)="",0,IF(ISNUMBER(INDEX($A:$U,ROW(),$D$6)),INDEX($A:$U,ROW(),$D$6),IFERROR(--SUBSTITUTE(SUBSTITUTE(TRIM(INDEX($A:$U,ROW(),$D$6)),",",""),"원",""),0))))</f>
        <v/>
      </c>
      <c r="AA193" s="30">
        <f>IF(OR($Y193="",$E$6=""),"",IF(INDEX($A:$U,ROW(),$E$6)="",0,IF(ISNUMBER(INDEX($A:$U,ROW(),$E$6)),INDEX($A:$U,ROW(),$E$6),IFERROR(--SUBSTITUTE(SUBSTITUTE(TRIM(INDEX($A:$U,ROW(),$E$6)),",",""),"원",""),0))))</f>
        <v/>
      </c>
      <c r="AB193" s="30">
        <f>IF(OR($Y193="",$F$6=""),"",IF(INDEX($A:$U,ROW(),$F$6)="","",IF(ISNUMBER(INDEX($A:$U,ROW(),$F$6)),INDEX($A:$U,ROW(),$F$6),IFERROR(--SUBSTITUTE(SUBSTITUTE(TRIM(INDEX($A:$U,ROW(),$F$6)),",",""),"원",""),""))))</f>
        <v/>
      </c>
      <c r="AC193" s="2">
        <f>IF(OR($Y193="",$G$6=""),"",INDEX($A:$U,ROW(),$G$6)&amp;"")</f>
        <v/>
      </c>
      <c r="AD193" s="2">
        <f>IF($Y193="","",IF(OR(AND(설정!$B$5&lt;&gt;"",ISNUMBER(SEARCH(설정!$B$5,$AC193))),AND(설정!$B$6&lt;&gt;"",ISNUMBER(SEARCH(설정!$B$6,$AC193))),AND(설정!$B$7&lt;&gt;"",ISNUMBER(SEARCH(설정!$B$7,$AC193)))),"제외","포함"))</f>
        <v/>
      </c>
    </row>
    <row r="194">
      <c r="W194" s="2">
        <f>IF(OR($B$5="",$C$6="",ROW()&lt;$B$5),"",IF(INDEX($A:$U,ROW(),$C$6)="","",INDEX($A:$U,ROW(),$C$6)))</f>
        <v/>
      </c>
      <c r="X194" s="28">
        <f>IF($W194="","",IF(ISNUMBER($W194),IF($W194&gt;=10000000,IFERROR(DATE(INT($W194/10000),MOD(INT($W194/100),100),MOD($W194,100)),""),$W194),IF(ISNUMBER(--SUBSTITUTE(SUBSTITUTE(TRIM($W194),".","-"),"/","-")),IF(--SUBSTITUTE(SUBSTITUTE(TRIM($W194),".","-"),"/","-")&gt;=10000000,IFERROR(DATE(--LEFT(TRIM($W194),4),--MID(TRIM($W194),5,2),--RIGHT(TRIM($W194),2)),""),--SUBSTITUTE(SUBSTITUTE(TRIM($W194),".","-"),"/","-")),IFERROR(--LEFT(SUBSTITUTE(SUBSTITUTE(TRIM($W194),".","-"),"/","-"),10),""))))</f>
        <v/>
      </c>
      <c r="Y194" s="29">
        <f>IF($X194="","",INT($X194))</f>
        <v/>
      </c>
      <c r="Z194" s="30">
        <f>IF(OR($Y194="",$D$6=""),"",IF(INDEX($A:$U,ROW(),$D$6)="",0,IF(ISNUMBER(INDEX($A:$U,ROW(),$D$6)),INDEX($A:$U,ROW(),$D$6),IFERROR(--SUBSTITUTE(SUBSTITUTE(TRIM(INDEX($A:$U,ROW(),$D$6)),",",""),"원",""),0))))</f>
        <v/>
      </c>
      <c r="AA194" s="30">
        <f>IF(OR($Y194="",$E$6=""),"",IF(INDEX($A:$U,ROW(),$E$6)="",0,IF(ISNUMBER(INDEX($A:$U,ROW(),$E$6)),INDEX($A:$U,ROW(),$E$6),IFERROR(--SUBSTITUTE(SUBSTITUTE(TRIM(INDEX($A:$U,ROW(),$E$6)),",",""),"원",""),0))))</f>
        <v/>
      </c>
      <c r="AB194" s="30">
        <f>IF(OR($Y194="",$F$6=""),"",IF(INDEX($A:$U,ROW(),$F$6)="","",IF(ISNUMBER(INDEX($A:$U,ROW(),$F$6)),INDEX($A:$U,ROW(),$F$6),IFERROR(--SUBSTITUTE(SUBSTITUTE(TRIM(INDEX($A:$U,ROW(),$F$6)),",",""),"원",""),""))))</f>
        <v/>
      </c>
      <c r="AC194" s="2">
        <f>IF(OR($Y194="",$G$6=""),"",INDEX($A:$U,ROW(),$G$6)&amp;"")</f>
        <v/>
      </c>
      <c r="AD194" s="2">
        <f>IF($Y194="","",IF(OR(AND(설정!$B$5&lt;&gt;"",ISNUMBER(SEARCH(설정!$B$5,$AC194))),AND(설정!$B$6&lt;&gt;"",ISNUMBER(SEARCH(설정!$B$6,$AC194))),AND(설정!$B$7&lt;&gt;"",ISNUMBER(SEARCH(설정!$B$7,$AC194)))),"제외","포함"))</f>
        <v/>
      </c>
    </row>
    <row r="195">
      <c r="W195" s="2">
        <f>IF(OR($B$5="",$C$6="",ROW()&lt;$B$5),"",IF(INDEX($A:$U,ROW(),$C$6)="","",INDEX($A:$U,ROW(),$C$6)))</f>
        <v/>
      </c>
      <c r="X195" s="28">
        <f>IF($W195="","",IF(ISNUMBER($W195),IF($W195&gt;=10000000,IFERROR(DATE(INT($W195/10000),MOD(INT($W195/100),100),MOD($W195,100)),""),$W195),IF(ISNUMBER(--SUBSTITUTE(SUBSTITUTE(TRIM($W195),".","-"),"/","-")),IF(--SUBSTITUTE(SUBSTITUTE(TRIM($W195),".","-"),"/","-")&gt;=10000000,IFERROR(DATE(--LEFT(TRIM($W195),4),--MID(TRIM($W195),5,2),--RIGHT(TRIM($W195),2)),""),--SUBSTITUTE(SUBSTITUTE(TRIM($W195),".","-"),"/","-")),IFERROR(--LEFT(SUBSTITUTE(SUBSTITUTE(TRIM($W195),".","-"),"/","-"),10),""))))</f>
        <v/>
      </c>
      <c r="Y195" s="29">
        <f>IF($X195="","",INT($X195))</f>
        <v/>
      </c>
      <c r="Z195" s="30">
        <f>IF(OR($Y195="",$D$6=""),"",IF(INDEX($A:$U,ROW(),$D$6)="",0,IF(ISNUMBER(INDEX($A:$U,ROW(),$D$6)),INDEX($A:$U,ROW(),$D$6),IFERROR(--SUBSTITUTE(SUBSTITUTE(TRIM(INDEX($A:$U,ROW(),$D$6)),",",""),"원",""),0))))</f>
        <v/>
      </c>
      <c r="AA195" s="30">
        <f>IF(OR($Y195="",$E$6=""),"",IF(INDEX($A:$U,ROW(),$E$6)="",0,IF(ISNUMBER(INDEX($A:$U,ROW(),$E$6)),INDEX($A:$U,ROW(),$E$6),IFERROR(--SUBSTITUTE(SUBSTITUTE(TRIM(INDEX($A:$U,ROW(),$E$6)),",",""),"원",""),0))))</f>
        <v/>
      </c>
      <c r="AB195" s="30">
        <f>IF(OR($Y195="",$F$6=""),"",IF(INDEX($A:$U,ROW(),$F$6)="","",IF(ISNUMBER(INDEX($A:$U,ROW(),$F$6)),INDEX($A:$U,ROW(),$F$6),IFERROR(--SUBSTITUTE(SUBSTITUTE(TRIM(INDEX($A:$U,ROW(),$F$6)),",",""),"원",""),""))))</f>
        <v/>
      </c>
      <c r="AC195" s="2">
        <f>IF(OR($Y195="",$G$6=""),"",INDEX($A:$U,ROW(),$G$6)&amp;"")</f>
        <v/>
      </c>
      <c r="AD195" s="2">
        <f>IF($Y195="","",IF(OR(AND(설정!$B$5&lt;&gt;"",ISNUMBER(SEARCH(설정!$B$5,$AC195))),AND(설정!$B$6&lt;&gt;"",ISNUMBER(SEARCH(설정!$B$6,$AC195))),AND(설정!$B$7&lt;&gt;"",ISNUMBER(SEARCH(설정!$B$7,$AC195)))),"제외","포함"))</f>
        <v/>
      </c>
    </row>
    <row r="196">
      <c r="W196" s="2">
        <f>IF(OR($B$5="",$C$6="",ROW()&lt;$B$5),"",IF(INDEX($A:$U,ROW(),$C$6)="","",INDEX($A:$U,ROW(),$C$6)))</f>
        <v/>
      </c>
      <c r="X196" s="28">
        <f>IF($W196="","",IF(ISNUMBER($W196),IF($W196&gt;=10000000,IFERROR(DATE(INT($W196/10000),MOD(INT($W196/100),100),MOD($W196,100)),""),$W196),IF(ISNUMBER(--SUBSTITUTE(SUBSTITUTE(TRIM($W196),".","-"),"/","-")),IF(--SUBSTITUTE(SUBSTITUTE(TRIM($W196),".","-"),"/","-")&gt;=10000000,IFERROR(DATE(--LEFT(TRIM($W196),4),--MID(TRIM($W196),5,2),--RIGHT(TRIM($W196),2)),""),--SUBSTITUTE(SUBSTITUTE(TRIM($W196),".","-"),"/","-")),IFERROR(--LEFT(SUBSTITUTE(SUBSTITUTE(TRIM($W196),".","-"),"/","-"),10),""))))</f>
        <v/>
      </c>
      <c r="Y196" s="29">
        <f>IF($X196="","",INT($X196))</f>
        <v/>
      </c>
      <c r="Z196" s="30">
        <f>IF(OR($Y196="",$D$6=""),"",IF(INDEX($A:$U,ROW(),$D$6)="",0,IF(ISNUMBER(INDEX($A:$U,ROW(),$D$6)),INDEX($A:$U,ROW(),$D$6),IFERROR(--SUBSTITUTE(SUBSTITUTE(TRIM(INDEX($A:$U,ROW(),$D$6)),",",""),"원",""),0))))</f>
        <v/>
      </c>
      <c r="AA196" s="30">
        <f>IF(OR($Y196="",$E$6=""),"",IF(INDEX($A:$U,ROW(),$E$6)="",0,IF(ISNUMBER(INDEX($A:$U,ROW(),$E$6)),INDEX($A:$U,ROW(),$E$6),IFERROR(--SUBSTITUTE(SUBSTITUTE(TRIM(INDEX($A:$U,ROW(),$E$6)),",",""),"원",""),0))))</f>
        <v/>
      </c>
      <c r="AB196" s="30">
        <f>IF(OR($Y196="",$F$6=""),"",IF(INDEX($A:$U,ROW(),$F$6)="","",IF(ISNUMBER(INDEX($A:$U,ROW(),$F$6)),INDEX($A:$U,ROW(),$F$6),IFERROR(--SUBSTITUTE(SUBSTITUTE(TRIM(INDEX($A:$U,ROW(),$F$6)),",",""),"원",""),""))))</f>
        <v/>
      </c>
      <c r="AC196" s="2">
        <f>IF(OR($Y196="",$G$6=""),"",INDEX($A:$U,ROW(),$G$6)&amp;"")</f>
        <v/>
      </c>
      <c r="AD196" s="2">
        <f>IF($Y196="","",IF(OR(AND(설정!$B$5&lt;&gt;"",ISNUMBER(SEARCH(설정!$B$5,$AC196))),AND(설정!$B$6&lt;&gt;"",ISNUMBER(SEARCH(설정!$B$6,$AC196))),AND(설정!$B$7&lt;&gt;"",ISNUMBER(SEARCH(설정!$B$7,$AC196)))),"제외","포함"))</f>
        <v/>
      </c>
    </row>
    <row r="197">
      <c r="W197" s="2">
        <f>IF(OR($B$5="",$C$6="",ROW()&lt;$B$5),"",IF(INDEX($A:$U,ROW(),$C$6)="","",INDEX($A:$U,ROW(),$C$6)))</f>
        <v/>
      </c>
      <c r="X197" s="28">
        <f>IF($W197="","",IF(ISNUMBER($W197),IF($W197&gt;=10000000,IFERROR(DATE(INT($W197/10000),MOD(INT($W197/100),100),MOD($W197,100)),""),$W197),IF(ISNUMBER(--SUBSTITUTE(SUBSTITUTE(TRIM($W197),".","-"),"/","-")),IF(--SUBSTITUTE(SUBSTITUTE(TRIM($W197),".","-"),"/","-")&gt;=10000000,IFERROR(DATE(--LEFT(TRIM($W197),4),--MID(TRIM($W197),5,2),--RIGHT(TRIM($W197),2)),""),--SUBSTITUTE(SUBSTITUTE(TRIM($W197),".","-"),"/","-")),IFERROR(--LEFT(SUBSTITUTE(SUBSTITUTE(TRIM($W197),".","-"),"/","-"),10),""))))</f>
        <v/>
      </c>
      <c r="Y197" s="29">
        <f>IF($X197="","",INT($X197))</f>
        <v/>
      </c>
      <c r="Z197" s="30">
        <f>IF(OR($Y197="",$D$6=""),"",IF(INDEX($A:$U,ROW(),$D$6)="",0,IF(ISNUMBER(INDEX($A:$U,ROW(),$D$6)),INDEX($A:$U,ROW(),$D$6),IFERROR(--SUBSTITUTE(SUBSTITUTE(TRIM(INDEX($A:$U,ROW(),$D$6)),",",""),"원",""),0))))</f>
        <v/>
      </c>
      <c r="AA197" s="30">
        <f>IF(OR($Y197="",$E$6=""),"",IF(INDEX($A:$U,ROW(),$E$6)="",0,IF(ISNUMBER(INDEX($A:$U,ROW(),$E$6)),INDEX($A:$U,ROW(),$E$6),IFERROR(--SUBSTITUTE(SUBSTITUTE(TRIM(INDEX($A:$U,ROW(),$E$6)),",",""),"원",""),0))))</f>
        <v/>
      </c>
      <c r="AB197" s="30">
        <f>IF(OR($Y197="",$F$6=""),"",IF(INDEX($A:$U,ROW(),$F$6)="","",IF(ISNUMBER(INDEX($A:$U,ROW(),$F$6)),INDEX($A:$U,ROW(),$F$6),IFERROR(--SUBSTITUTE(SUBSTITUTE(TRIM(INDEX($A:$U,ROW(),$F$6)),",",""),"원",""),""))))</f>
        <v/>
      </c>
      <c r="AC197" s="2">
        <f>IF(OR($Y197="",$G$6=""),"",INDEX($A:$U,ROW(),$G$6)&amp;"")</f>
        <v/>
      </c>
      <c r="AD197" s="2">
        <f>IF($Y197="","",IF(OR(AND(설정!$B$5&lt;&gt;"",ISNUMBER(SEARCH(설정!$B$5,$AC197))),AND(설정!$B$6&lt;&gt;"",ISNUMBER(SEARCH(설정!$B$6,$AC197))),AND(설정!$B$7&lt;&gt;"",ISNUMBER(SEARCH(설정!$B$7,$AC197)))),"제외","포함"))</f>
        <v/>
      </c>
    </row>
    <row r="198">
      <c r="W198" s="2">
        <f>IF(OR($B$5="",$C$6="",ROW()&lt;$B$5),"",IF(INDEX($A:$U,ROW(),$C$6)="","",INDEX($A:$U,ROW(),$C$6)))</f>
        <v/>
      </c>
      <c r="X198" s="28">
        <f>IF($W198="","",IF(ISNUMBER($W198),IF($W198&gt;=10000000,IFERROR(DATE(INT($W198/10000),MOD(INT($W198/100),100),MOD($W198,100)),""),$W198),IF(ISNUMBER(--SUBSTITUTE(SUBSTITUTE(TRIM($W198),".","-"),"/","-")),IF(--SUBSTITUTE(SUBSTITUTE(TRIM($W198),".","-"),"/","-")&gt;=10000000,IFERROR(DATE(--LEFT(TRIM($W198),4),--MID(TRIM($W198),5,2),--RIGHT(TRIM($W198),2)),""),--SUBSTITUTE(SUBSTITUTE(TRIM($W198),".","-"),"/","-")),IFERROR(--LEFT(SUBSTITUTE(SUBSTITUTE(TRIM($W198),".","-"),"/","-"),10),""))))</f>
        <v/>
      </c>
      <c r="Y198" s="29">
        <f>IF($X198="","",INT($X198))</f>
        <v/>
      </c>
      <c r="Z198" s="30">
        <f>IF(OR($Y198="",$D$6=""),"",IF(INDEX($A:$U,ROW(),$D$6)="",0,IF(ISNUMBER(INDEX($A:$U,ROW(),$D$6)),INDEX($A:$U,ROW(),$D$6),IFERROR(--SUBSTITUTE(SUBSTITUTE(TRIM(INDEX($A:$U,ROW(),$D$6)),",",""),"원",""),0))))</f>
        <v/>
      </c>
      <c r="AA198" s="30">
        <f>IF(OR($Y198="",$E$6=""),"",IF(INDEX($A:$U,ROW(),$E$6)="",0,IF(ISNUMBER(INDEX($A:$U,ROW(),$E$6)),INDEX($A:$U,ROW(),$E$6),IFERROR(--SUBSTITUTE(SUBSTITUTE(TRIM(INDEX($A:$U,ROW(),$E$6)),",",""),"원",""),0))))</f>
        <v/>
      </c>
      <c r="AB198" s="30">
        <f>IF(OR($Y198="",$F$6=""),"",IF(INDEX($A:$U,ROW(),$F$6)="","",IF(ISNUMBER(INDEX($A:$U,ROW(),$F$6)),INDEX($A:$U,ROW(),$F$6),IFERROR(--SUBSTITUTE(SUBSTITUTE(TRIM(INDEX($A:$U,ROW(),$F$6)),",",""),"원",""),""))))</f>
        <v/>
      </c>
      <c r="AC198" s="2">
        <f>IF(OR($Y198="",$G$6=""),"",INDEX($A:$U,ROW(),$G$6)&amp;"")</f>
        <v/>
      </c>
      <c r="AD198" s="2">
        <f>IF($Y198="","",IF(OR(AND(설정!$B$5&lt;&gt;"",ISNUMBER(SEARCH(설정!$B$5,$AC198))),AND(설정!$B$6&lt;&gt;"",ISNUMBER(SEARCH(설정!$B$6,$AC198))),AND(설정!$B$7&lt;&gt;"",ISNUMBER(SEARCH(설정!$B$7,$AC198)))),"제외","포함"))</f>
        <v/>
      </c>
    </row>
    <row r="199">
      <c r="W199" s="2">
        <f>IF(OR($B$5="",$C$6="",ROW()&lt;$B$5),"",IF(INDEX($A:$U,ROW(),$C$6)="","",INDEX($A:$U,ROW(),$C$6)))</f>
        <v/>
      </c>
      <c r="X199" s="28">
        <f>IF($W199="","",IF(ISNUMBER($W199),IF($W199&gt;=10000000,IFERROR(DATE(INT($W199/10000),MOD(INT($W199/100),100),MOD($W199,100)),""),$W199),IF(ISNUMBER(--SUBSTITUTE(SUBSTITUTE(TRIM($W199),".","-"),"/","-")),IF(--SUBSTITUTE(SUBSTITUTE(TRIM($W199),".","-"),"/","-")&gt;=10000000,IFERROR(DATE(--LEFT(TRIM($W199),4),--MID(TRIM($W199),5,2),--RIGHT(TRIM($W199),2)),""),--SUBSTITUTE(SUBSTITUTE(TRIM($W199),".","-"),"/","-")),IFERROR(--LEFT(SUBSTITUTE(SUBSTITUTE(TRIM($W199),".","-"),"/","-"),10),""))))</f>
        <v/>
      </c>
      <c r="Y199" s="29">
        <f>IF($X199="","",INT($X199))</f>
        <v/>
      </c>
      <c r="Z199" s="30">
        <f>IF(OR($Y199="",$D$6=""),"",IF(INDEX($A:$U,ROW(),$D$6)="",0,IF(ISNUMBER(INDEX($A:$U,ROW(),$D$6)),INDEX($A:$U,ROW(),$D$6),IFERROR(--SUBSTITUTE(SUBSTITUTE(TRIM(INDEX($A:$U,ROW(),$D$6)),",",""),"원",""),0))))</f>
        <v/>
      </c>
      <c r="AA199" s="30">
        <f>IF(OR($Y199="",$E$6=""),"",IF(INDEX($A:$U,ROW(),$E$6)="",0,IF(ISNUMBER(INDEX($A:$U,ROW(),$E$6)),INDEX($A:$U,ROW(),$E$6),IFERROR(--SUBSTITUTE(SUBSTITUTE(TRIM(INDEX($A:$U,ROW(),$E$6)),",",""),"원",""),0))))</f>
        <v/>
      </c>
      <c r="AB199" s="30">
        <f>IF(OR($Y199="",$F$6=""),"",IF(INDEX($A:$U,ROW(),$F$6)="","",IF(ISNUMBER(INDEX($A:$U,ROW(),$F$6)),INDEX($A:$U,ROW(),$F$6),IFERROR(--SUBSTITUTE(SUBSTITUTE(TRIM(INDEX($A:$U,ROW(),$F$6)),",",""),"원",""),""))))</f>
        <v/>
      </c>
      <c r="AC199" s="2">
        <f>IF(OR($Y199="",$G$6=""),"",INDEX($A:$U,ROW(),$G$6)&amp;"")</f>
        <v/>
      </c>
      <c r="AD199" s="2">
        <f>IF($Y199="","",IF(OR(AND(설정!$B$5&lt;&gt;"",ISNUMBER(SEARCH(설정!$B$5,$AC199))),AND(설정!$B$6&lt;&gt;"",ISNUMBER(SEARCH(설정!$B$6,$AC199))),AND(설정!$B$7&lt;&gt;"",ISNUMBER(SEARCH(설정!$B$7,$AC199)))),"제외","포함"))</f>
        <v/>
      </c>
    </row>
    <row r="200">
      <c r="W200" s="2">
        <f>IF(OR($B$5="",$C$6="",ROW()&lt;$B$5),"",IF(INDEX($A:$U,ROW(),$C$6)="","",INDEX($A:$U,ROW(),$C$6)))</f>
        <v/>
      </c>
      <c r="X200" s="28">
        <f>IF($W200="","",IF(ISNUMBER($W200),IF($W200&gt;=10000000,IFERROR(DATE(INT($W200/10000),MOD(INT($W200/100),100),MOD($W200,100)),""),$W200),IF(ISNUMBER(--SUBSTITUTE(SUBSTITUTE(TRIM($W200),".","-"),"/","-")),IF(--SUBSTITUTE(SUBSTITUTE(TRIM($W200),".","-"),"/","-")&gt;=10000000,IFERROR(DATE(--LEFT(TRIM($W200),4),--MID(TRIM($W200),5,2),--RIGHT(TRIM($W200),2)),""),--SUBSTITUTE(SUBSTITUTE(TRIM($W200),".","-"),"/","-")),IFERROR(--LEFT(SUBSTITUTE(SUBSTITUTE(TRIM($W200),".","-"),"/","-"),10),""))))</f>
        <v/>
      </c>
      <c r="Y200" s="29">
        <f>IF($X200="","",INT($X200))</f>
        <v/>
      </c>
      <c r="Z200" s="30">
        <f>IF(OR($Y200="",$D$6=""),"",IF(INDEX($A:$U,ROW(),$D$6)="",0,IF(ISNUMBER(INDEX($A:$U,ROW(),$D$6)),INDEX($A:$U,ROW(),$D$6),IFERROR(--SUBSTITUTE(SUBSTITUTE(TRIM(INDEX($A:$U,ROW(),$D$6)),",",""),"원",""),0))))</f>
        <v/>
      </c>
      <c r="AA200" s="30">
        <f>IF(OR($Y200="",$E$6=""),"",IF(INDEX($A:$U,ROW(),$E$6)="",0,IF(ISNUMBER(INDEX($A:$U,ROW(),$E$6)),INDEX($A:$U,ROW(),$E$6),IFERROR(--SUBSTITUTE(SUBSTITUTE(TRIM(INDEX($A:$U,ROW(),$E$6)),",",""),"원",""),0))))</f>
        <v/>
      </c>
      <c r="AB200" s="30">
        <f>IF(OR($Y200="",$F$6=""),"",IF(INDEX($A:$U,ROW(),$F$6)="","",IF(ISNUMBER(INDEX($A:$U,ROW(),$F$6)),INDEX($A:$U,ROW(),$F$6),IFERROR(--SUBSTITUTE(SUBSTITUTE(TRIM(INDEX($A:$U,ROW(),$F$6)),",",""),"원",""),""))))</f>
        <v/>
      </c>
      <c r="AC200" s="2">
        <f>IF(OR($Y200="",$G$6=""),"",INDEX($A:$U,ROW(),$G$6)&amp;"")</f>
        <v/>
      </c>
      <c r="AD200" s="2">
        <f>IF($Y200="","",IF(OR(AND(설정!$B$5&lt;&gt;"",ISNUMBER(SEARCH(설정!$B$5,$AC200))),AND(설정!$B$6&lt;&gt;"",ISNUMBER(SEARCH(설정!$B$6,$AC200))),AND(설정!$B$7&lt;&gt;"",ISNUMBER(SEARCH(설정!$B$7,$AC200)))),"제외","포함"))</f>
        <v/>
      </c>
    </row>
    <row r="201">
      <c r="W201" s="2">
        <f>IF(OR($B$5="",$C$6="",ROW()&lt;$B$5),"",IF(INDEX($A:$U,ROW(),$C$6)="","",INDEX($A:$U,ROW(),$C$6)))</f>
        <v/>
      </c>
      <c r="X201" s="28">
        <f>IF($W201="","",IF(ISNUMBER($W201),IF($W201&gt;=10000000,IFERROR(DATE(INT($W201/10000),MOD(INT($W201/100),100),MOD($W201,100)),""),$W201),IF(ISNUMBER(--SUBSTITUTE(SUBSTITUTE(TRIM($W201),".","-"),"/","-")),IF(--SUBSTITUTE(SUBSTITUTE(TRIM($W201),".","-"),"/","-")&gt;=10000000,IFERROR(DATE(--LEFT(TRIM($W201),4),--MID(TRIM($W201),5,2),--RIGHT(TRIM($W201),2)),""),--SUBSTITUTE(SUBSTITUTE(TRIM($W201),".","-"),"/","-")),IFERROR(--LEFT(SUBSTITUTE(SUBSTITUTE(TRIM($W201),".","-"),"/","-"),10),""))))</f>
        <v/>
      </c>
      <c r="Y201" s="29">
        <f>IF($X201="","",INT($X201))</f>
        <v/>
      </c>
      <c r="Z201" s="30">
        <f>IF(OR($Y201="",$D$6=""),"",IF(INDEX($A:$U,ROW(),$D$6)="",0,IF(ISNUMBER(INDEX($A:$U,ROW(),$D$6)),INDEX($A:$U,ROW(),$D$6),IFERROR(--SUBSTITUTE(SUBSTITUTE(TRIM(INDEX($A:$U,ROW(),$D$6)),",",""),"원",""),0))))</f>
        <v/>
      </c>
      <c r="AA201" s="30">
        <f>IF(OR($Y201="",$E$6=""),"",IF(INDEX($A:$U,ROW(),$E$6)="",0,IF(ISNUMBER(INDEX($A:$U,ROW(),$E$6)),INDEX($A:$U,ROW(),$E$6),IFERROR(--SUBSTITUTE(SUBSTITUTE(TRIM(INDEX($A:$U,ROW(),$E$6)),",",""),"원",""),0))))</f>
        <v/>
      </c>
      <c r="AB201" s="30">
        <f>IF(OR($Y201="",$F$6=""),"",IF(INDEX($A:$U,ROW(),$F$6)="","",IF(ISNUMBER(INDEX($A:$U,ROW(),$F$6)),INDEX($A:$U,ROW(),$F$6),IFERROR(--SUBSTITUTE(SUBSTITUTE(TRIM(INDEX($A:$U,ROW(),$F$6)),",",""),"원",""),""))))</f>
        <v/>
      </c>
      <c r="AC201" s="2">
        <f>IF(OR($Y201="",$G$6=""),"",INDEX($A:$U,ROW(),$G$6)&amp;"")</f>
        <v/>
      </c>
      <c r="AD201" s="2">
        <f>IF($Y201="","",IF(OR(AND(설정!$B$5&lt;&gt;"",ISNUMBER(SEARCH(설정!$B$5,$AC201))),AND(설정!$B$6&lt;&gt;"",ISNUMBER(SEARCH(설정!$B$6,$AC201))),AND(설정!$B$7&lt;&gt;"",ISNUMBER(SEARCH(설정!$B$7,$AC201)))),"제외","포함"))</f>
        <v/>
      </c>
    </row>
    <row r="202">
      <c r="W202" s="2">
        <f>IF(OR($B$5="",$C$6="",ROW()&lt;$B$5),"",IF(INDEX($A:$U,ROW(),$C$6)="","",INDEX($A:$U,ROW(),$C$6)))</f>
        <v/>
      </c>
      <c r="X202" s="28">
        <f>IF($W202="","",IF(ISNUMBER($W202),IF($W202&gt;=10000000,IFERROR(DATE(INT($W202/10000),MOD(INT($W202/100),100),MOD($W202,100)),""),$W202),IF(ISNUMBER(--SUBSTITUTE(SUBSTITUTE(TRIM($W202),".","-"),"/","-")),IF(--SUBSTITUTE(SUBSTITUTE(TRIM($W202),".","-"),"/","-")&gt;=10000000,IFERROR(DATE(--LEFT(TRIM($W202),4),--MID(TRIM($W202),5,2),--RIGHT(TRIM($W202),2)),""),--SUBSTITUTE(SUBSTITUTE(TRIM($W202),".","-"),"/","-")),IFERROR(--LEFT(SUBSTITUTE(SUBSTITUTE(TRIM($W202),".","-"),"/","-"),10),""))))</f>
        <v/>
      </c>
      <c r="Y202" s="29">
        <f>IF($X202="","",INT($X202))</f>
        <v/>
      </c>
      <c r="Z202" s="30">
        <f>IF(OR($Y202="",$D$6=""),"",IF(INDEX($A:$U,ROW(),$D$6)="",0,IF(ISNUMBER(INDEX($A:$U,ROW(),$D$6)),INDEX($A:$U,ROW(),$D$6),IFERROR(--SUBSTITUTE(SUBSTITUTE(TRIM(INDEX($A:$U,ROW(),$D$6)),",",""),"원",""),0))))</f>
        <v/>
      </c>
      <c r="AA202" s="30">
        <f>IF(OR($Y202="",$E$6=""),"",IF(INDEX($A:$U,ROW(),$E$6)="",0,IF(ISNUMBER(INDEX($A:$U,ROW(),$E$6)),INDEX($A:$U,ROW(),$E$6),IFERROR(--SUBSTITUTE(SUBSTITUTE(TRIM(INDEX($A:$U,ROW(),$E$6)),",",""),"원",""),0))))</f>
        <v/>
      </c>
      <c r="AB202" s="30">
        <f>IF(OR($Y202="",$F$6=""),"",IF(INDEX($A:$U,ROW(),$F$6)="","",IF(ISNUMBER(INDEX($A:$U,ROW(),$F$6)),INDEX($A:$U,ROW(),$F$6),IFERROR(--SUBSTITUTE(SUBSTITUTE(TRIM(INDEX($A:$U,ROW(),$F$6)),",",""),"원",""),""))))</f>
        <v/>
      </c>
      <c r="AC202" s="2">
        <f>IF(OR($Y202="",$G$6=""),"",INDEX($A:$U,ROW(),$G$6)&amp;"")</f>
        <v/>
      </c>
      <c r="AD202" s="2">
        <f>IF($Y202="","",IF(OR(AND(설정!$B$5&lt;&gt;"",ISNUMBER(SEARCH(설정!$B$5,$AC202))),AND(설정!$B$6&lt;&gt;"",ISNUMBER(SEARCH(설정!$B$6,$AC202))),AND(설정!$B$7&lt;&gt;"",ISNUMBER(SEARCH(설정!$B$7,$AC202)))),"제외","포함"))</f>
        <v/>
      </c>
    </row>
    <row r="203">
      <c r="W203" s="2">
        <f>IF(OR($B$5="",$C$6="",ROW()&lt;$B$5),"",IF(INDEX($A:$U,ROW(),$C$6)="","",INDEX($A:$U,ROW(),$C$6)))</f>
        <v/>
      </c>
      <c r="X203" s="28">
        <f>IF($W203="","",IF(ISNUMBER($W203),IF($W203&gt;=10000000,IFERROR(DATE(INT($W203/10000),MOD(INT($W203/100),100),MOD($W203,100)),""),$W203),IF(ISNUMBER(--SUBSTITUTE(SUBSTITUTE(TRIM($W203),".","-"),"/","-")),IF(--SUBSTITUTE(SUBSTITUTE(TRIM($W203),".","-"),"/","-")&gt;=10000000,IFERROR(DATE(--LEFT(TRIM($W203),4),--MID(TRIM($W203),5,2),--RIGHT(TRIM($W203),2)),""),--SUBSTITUTE(SUBSTITUTE(TRIM($W203),".","-"),"/","-")),IFERROR(--LEFT(SUBSTITUTE(SUBSTITUTE(TRIM($W203),".","-"),"/","-"),10),""))))</f>
        <v/>
      </c>
      <c r="Y203" s="29">
        <f>IF($X203="","",INT($X203))</f>
        <v/>
      </c>
      <c r="Z203" s="30">
        <f>IF(OR($Y203="",$D$6=""),"",IF(INDEX($A:$U,ROW(),$D$6)="",0,IF(ISNUMBER(INDEX($A:$U,ROW(),$D$6)),INDEX($A:$U,ROW(),$D$6),IFERROR(--SUBSTITUTE(SUBSTITUTE(TRIM(INDEX($A:$U,ROW(),$D$6)),",",""),"원",""),0))))</f>
        <v/>
      </c>
      <c r="AA203" s="30">
        <f>IF(OR($Y203="",$E$6=""),"",IF(INDEX($A:$U,ROW(),$E$6)="",0,IF(ISNUMBER(INDEX($A:$U,ROW(),$E$6)),INDEX($A:$U,ROW(),$E$6),IFERROR(--SUBSTITUTE(SUBSTITUTE(TRIM(INDEX($A:$U,ROW(),$E$6)),",",""),"원",""),0))))</f>
        <v/>
      </c>
      <c r="AB203" s="30">
        <f>IF(OR($Y203="",$F$6=""),"",IF(INDEX($A:$U,ROW(),$F$6)="","",IF(ISNUMBER(INDEX($A:$U,ROW(),$F$6)),INDEX($A:$U,ROW(),$F$6),IFERROR(--SUBSTITUTE(SUBSTITUTE(TRIM(INDEX($A:$U,ROW(),$F$6)),",",""),"원",""),""))))</f>
        <v/>
      </c>
      <c r="AC203" s="2">
        <f>IF(OR($Y203="",$G$6=""),"",INDEX($A:$U,ROW(),$G$6)&amp;"")</f>
        <v/>
      </c>
      <c r="AD203" s="2">
        <f>IF($Y203="","",IF(OR(AND(설정!$B$5&lt;&gt;"",ISNUMBER(SEARCH(설정!$B$5,$AC203))),AND(설정!$B$6&lt;&gt;"",ISNUMBER(SEARCH(설정!$B$6,$AC203))),AND(설정!$B$7&lt;&gt;"",ISNUMBER(SEARCH(설정!$B$7,$AC203)))),"제외","포함"))</f>
        <v/>
      </c>
    </row>
    <row r="204">
      <c r="W204" s="2">
        <f>IF(OR($B$5="",$C$6="",ROW()&lt;$B$5),"",IF(INDEX($A:$U,ROW(),$C$6)="","",INDEX($A:$U,ROW(),$C$6)))</f>
        <v/>
      </c>
      <c r="X204" s="28">
        <f>IF($W204="","",IF(ISNUMBER($W204),IF($W204&gt;=10000000,IFERROR(DATE(INT($W204/10000),MOD(INT($W204/100),100),MOD($W204,100)),""),$W204),IF(ISNUMBER(--SUBSTITUTE(SUBSTITUTE(TRIM($W204),".","-"),"/","-")),IF(--SUBSTITUTE(SUBSTITUTE(TRIM($W204),".","-"),"/","-")&gt;=10000000,IFERROR(DATE(--LEFT(TRIM($W204),4),--MID(TRIM($W204),5,2),--RIGHT(TRIM($W204),2)),""),--SUBSTITUTE(SUBSTITUTE(TRIM($W204),".","-"),"/","-")),IFERROR(--LEFT(SUBSTITUTE(SUBSTITUTE(TRIM($W204),".","-"),"/","-"),10),""))))</f>
        <v/>
      </c>
      <c r="Y204" s="29">
        <f>IF($X204="","",INT($X204))</f>
        <v/>
      </c>
      <c r="Z204" s="30">
        <f>IF(OR($Y204="",$D$6=""),"",IF(INDEX($A:$U,ROW(),$D$6)="",0,IF(ISNUMBER(INDEX($A:$U,ROW(),$D$6)),INDEX($A:$U,ROW(),$D$6),IFERROR(--SUBSTITUTE(SUBSTITUTE(TRIM(INDEX($A:$U,ROW(),$D$6)),",",""),"원",""),0))))</f>
        <v/>
      </c>
      <c r="AA204" s="30">
        <f>IF(OR($Y204="",$E$6=""),"",IF(INDEX($A:$U,ROW(),$E$6)="",0,IF(ISNUMBER(INDEX($A:$U,ROW(),$E$6)),INDEX($A:$U,ROW(),$E$6),IFERROR(--SUBSTITUTE(SUBSTITUTE(TRIM(INDEX($A:$U,ROW(),$E$6)),",",""),"원",""),0))))</f>
        <v/>
      </c>
      <c r="AB204" s="30">
        <f>IF(OR($Y204="",$F$6=""),"",IF(INDEX($A:$U,ROW(),$F$6)="","",IF(ISNUMBER(INDEX($A:$U,ROW(),$F$6)),INDEX($A:$U,ROW(),$F$6),IFERROR(--SUBSTITUTE(SUBSTITUTE(TRIM(INDEX($A:$U,ROW(),$F$6)),",",""),"원",""),""))))</f>
        <v/>
      </c>
      <c r="AC204" s="2">
        <f>IF(OR($Y204="",$G$6=""),"",INDEX($A:$U,ROW(),$G$6)&amp;"")</f>
        <v/>
      </c>
      <c r="AD204" s="2">
        <f>IF($Y204="","",IF(OR(AND(설정!$B$5&lt;&gt;"",ISNUMBER(SEARCH(설정!$B$5,$AC204))),AND(설정!$B$6&lt;&gt;"",ISNUMBER(SEARCH(설정!$B$6,$AC204))),AND(설정!$B$7&lt;&gt;"",ISNUMBER(SEARCH(설정!$B$7,$AC204)))),"제외","포함"))</f>
        <v/>
      </c>
    </row>
    <row r="205">
      <c r="W205" s="2">
        <f>IF(OR($B$5="",$C$6="",ROW()&lt;$B$5),"",IF(INDEX($A:$U,ROW(),$C$6)="","",INDEX($A:$U,ROW(),$C$6)))</f>
        <v/>
      </c>
      <c r="X205" s="28">
        <f>IF($W205="","",IF(ISNUMBER($W205),IF($W205&gt;=10000000,IFERROR(DATE(INT($W205/10000),MOD(INT($W205/100),100),MOD($W205,100)),""),$W205),IF(ISNUMBER(--SUBSTITUTE(SUBSTITUTE(TRIM($W205),".","-"),"/","-")),IF(--SUBSTITUTE(SUBSTITUTE(TRIM($W205),".","-"),"/","-")&gt;=10000000,IFERROR(DATE(--LEFT(TRIM($W205),4),--MID(TRIM($W205),5,2),--RIGHT(TRIM($W205),2)),""),--SUBSTITUTE(SUBSTITUTE(TRIM($W205),".","-"),"/","-")),IFERROR(--LEFT(SUBSTITUTE(SUBSTITUTE(TRIM($W205),".","-"),"/","-"),10),""))))</f>
        <v/>
      </c>
      <c r="Y205" s="29">
        <f>IF($X205="","",INT($X205))</f>
        <v/>
      </c>
      <c r="Z205" s="30">
        <f>IF(OR($Y205="",$D$6=""),"",IF(INDEX($A:$U,ROW(),$D$6)="",0,IF(ISNUMBER(INDEX($A:$U,ROW(),$D$6)),INDEX($A:$U,ROW(),$D$6),IFERROR(--SUBSTITUTE(SUBSTITUTE(TRIM(INDEX($A:$U,ROW(),$D$6)),",",""),"원",""),0))))</f>
        <v/>
      </c>
      <c r="AA205" s="30">
        <f>IF(OR($Y205="",$E$6=""),"",IF(INDEX($A:$U,ROW(),$E$6)="",0,IF(ISNUMBER(INDEX($A:$U,ROW(),$E$6)),INDEX($A:$U,ROW(),$E$6),IFERROR(--SUBSTITUTE(SUBSTITUTE(TRIM(INDEX($A:$U,ROW(),$E$6)),",",""),"원",""),0))))</f>
        <v/>
      </c>
      <c r="AB205" s="30">
        <f>IF(OR($Y205="",$F$6=""),"",IF(INDEX($A:$U,ROW(),$F$6)="","",IF(ISNUMBER(INDEX($A:$U,ROW(),$F$6)),INDEX($A:$U,ROW(),$F$6),IFERROR(--SUBSTITUTE(SUBSTITUTE(TRIM(INDEX($A:$U,ROW(),$F$6)),",",""),"원",""),""))))</f>
        <v/>
      </c>
      <c r="AC205" s="2">
        <f>IF(OR($Y205="",$G$6=""),"",INDEX($A:$U,ROW(),$G$6)&amp;"")</f>
        <v/>
      </c>
      <c r="AD205" s="2">
        <f>IF($Y205="","",IF(OR(AND(설정!$B$5&lt;&gt;"",ISNUMBER(SEARCH(설정!$B$5,$AC205))),AND(설정!$B$6&lt;&gt;"",ISNUMBER(SEARCH(설정!$B$6,$AC205))),AND(설정!$B$7&lt;&gt;"",ISNUMBER(SEARCH(설정!$B$7,$AC205)))),"제외","포함"))</f>
        <v/>
      </c>
    </row>
    <row r="206">
      <c r="W206" s="2">
        <f>IF(OR($B$5="",$C$6="",ROW()&lt;$B$5),"",IF(INDEX($A:$U,ROW(),$C$6)="","",INDEX($A:$U,ROW(),$C$6)))</f>
        <v/>
      </c>
      <c r="X206" s="28">
        <f>IF($W206="","",IF(ISNUMBER($W206),IF($W206&gt;=10000000,IFERROR(DATE(INT($W206/10000),MOD(INT($W206/100),100),MOD($W206,100)),""),$W206),IF(ISNUMBER(--SUBSTITUTE(SUBSTITUTE(TRIM($W206),".","-"),"/","-")),IF(--SUBSTITUTE(SUBSTITUTE(TRIM($W206),".","-"),"/","-")&gt;=10000000,IFERROR(DATE(--LEFT(TRIM($W206),4),--MID(TRIM($W206),5,2),--RIGHT(TRIM($W206),2)),""),--SUBSTITUTE(SUBSTITUTE(TRIM($W206),".","-"),"/","-")),IFERROR(--LEFT(SUBSTITUTE(SUBSTITUTE(TRIM($W206),".","-"),"/","-"),10),""))))</f>
        <v/>
      </c>
      <c r="Y206" s="29">
        <f>IF($X206="","",INT($X206))</f>
        <v/>
      </c>
      <c r="Z206" s="30">
        <f>IF(OR($Y206="",$D$6=""),"",IF(INDEX($A:$U,ROW(),$D$6)="",0,IF(ISNUMBER(INDEX($A:$U,ROW(),$D$6)),INDEX($A:$U,ROW(),$D$6),IFERROR(--SUBSTITUTE(SUBSTITUTE(TRIM(INDEX($A:$U,ROW(),$D$6)),",",""),"원",""),0))))</f>
        <v/>
      </c>
      <c r="AA206" s="30">
        <f>IF(OR($Y206="",$E$6=""),"",IF(INDEX($A:$U,ROW(),$E$6)="",0,IF(ISNUMBER(INDEX($A:$U,ROW(),$E$6)),INDEX($A:$U,ROW(),$E$6),IFERROR(--SUBSTITUTE(SUBSTITUTE(TRIM(INDEX($A:$U,ROW(),$E$6)),",",""),"원",""),0))))</f>
        <v/>
      </c>
      <c r="AB206" s="30">
        <f>IF(OR($Y206="",$F$6=""),"",IF(INDEX($A:$U,ROW(),$F$6)="","",IF(ISNUMBER(INDEX($A:$U,ROW(),$F$6)),INDEX($A:$U,ROW(),$F$6),IFERROR(--SUBSTITUTE(SUBSTITUTE(TRIM(INDEX($A:$U,ROW(),$F$6)),",",""),"원",""),""))))</f>
        <v/>
      </c>
      <c r="AC206" s="2">
        <f>IF(OR($Y206="",$G$6=""),"",INDEX($A:$U,ROW(),$G$6)&amp;"")</f>
        <v/>
      </c>
      <c r="AD206" s="2">
        <f>IF($Y206="","",IF(OR(AND(설정!$B$5&lt;&gt;"",ISNUMBER(SEARCH(설정!$B$5,$AC206))),AND(설정!$B$6&lt;&gt;"",ISNUMBER(SEARCH(설정!$B$6,$AC206))),AND(설정!$B$7&lt;&gt;"",ISNUMBER(SEARCH(설정!$B$7,$AC206)))),"제외","포함"))</f>
        <v/>
      </c>
    </row>
    <row r="207">
      <c r="W207" s="2">
        <f>IF(OR($B$5="",$C$6="",ROW()&lt;$B$5),"",IF(INDEX($A:$U,ROW(),$C$6)="","",INDEX($A:$U,ROW(),$C$6)))</f>
        <v/>
      </c>
      <c r="X207" s="28">
        <f>IF($W207="","",IF(ISNUMBER($W207),IF($W207&gt;=10000000,IFERROR(DATE(INT($W207/10000),MOD(INT($W207/100),100),MOD($W207,100)),""),$W207),IF(ISNUMBER(--SUBSTITUTE(SUBSTITUTE(TRIM($W207),".","-"),"/","-")),IF(--SUBSTITUTE(SUBSTITUTE(TRIM($W207),".","-"),"/","-")&gt;=10000000,IFERROR(DATE(--LEFT(TRIM($W207),4),--MID(TRIM($W207),5,2),--RIGHT(TRIM($W207),2)),""),--SUBSTITUTE(SUBSTITUTE(TRIM($W207),".","-"),"/","-")),IFERROR(--LEFT(SUBSTITUTE(SUBSTITUTE(TRIM($W207),".","-"),"/","-"),10),""))))</f>
        <v/>
      </c>
      <c r="Y207" s="29">
        <f>IF($X207="","",INT($X207))</f>
        <v/>
      </c>
      <c r="Z207" s="30">
        <f>IF(OR($Y207="",$D$6=""),"",IF(INDEX($A:$U,ROW(),$D$6)="",0,IF(ISNUMBER(INDEX($A:$U,ROW(),$D$6)),INDEX($A:$U,ROW(),$D$6),IFERROR(--SUBSTITUTE(SUBSTITUTE(TRIM(INDEX($A:$U,ROW(),$D$6)),",",""),"원",""),0))))</f>
        <v/>
      </c>
      <c r="AA207" s="30">
        <f>IF(OR($Y207="",$E$6=""),"",IF(INDEX($A:$U,ROW(),$E$6)="",0,IF(ISNUMBER(INDEX($A:$U,ROW(),$E$6)),INDEX($A:$U,ROW(),$E$6),IFERROR(--SUBSTITUTE(SUBSTITUTE(TRIM(INDEX($A:$U,ROW(),$E$6)),",",""),"원",""),0))))</f>
        <v/>
      </c>
      <c r="AB207" s="30">
        <f>IF(OR($Y207="",$F$6=""),"",IF(INDEX($A:$U,ROW(),$F$6)="","",IF(ISNUMBER(INDEX($A:$U,ROW(),$F$6)),INDEX($A:$U,ROW(),$F$6),IFERROR(--SUBSTITUTE(SUBSTITUTE(TRIM(INDEX($A:$U,ROW(),$F$6)),",",""),"원",""),""))))</f>
        <v/>
      </c>
      <c r="AC207" s="2">
        <f>IF(OR($Y207="",$G$6=""),"",INDEX($A:$U,ROW(),$G$6)&amp;"")</f>
        <v/>
      </c>
      <c r="AD207" s="2">
        <f>IF($Y207="","",IF(OR(AND(설정!$B$5&lt;&gt;"",ISNUMBER(SEARCH(설정!$B$5,$AC207))),AND(설정!$B$6&lt;&gt;"",ISNUMBER(SEARCH(설정!$B$6,$AC207))),AND(설정!$B$7&lt;&gt;"",ISNUMBER(SEARCH(설정!$B$7,$AC207)))),"제외","포함"))</f>
        <v/>
      </c>
    </row>
    <row r="208">
      <c r="W208" s="2">
        <f>IF(OR($B$5="",$C$6="",ROW()&lt;$B$5),"",IF(INDEX($A:$U,ROW(),$C$6)="","",INDEX($A:$U,ROW(),$C$6)))</f>
        <v/>
      </c>
      <c r="X208" s="28">
        <f>IF($W208="","",IF(ISNUMBER($W208),IF($W208&gt;=10000000,IFERROR(DATE(INT($W208/10000),MOD(INT($W208/100),100),MOD($W208,100)),""),$W208),IF(ISNUMBER(--SUBSTITUTE(SUBSTITUTE(TRIM($W208),".","-"),"/","-")),IF(--SUBSTITUTE(SUBSTITUTE(TRIM($W208),".","-"),"/","-")&gt;=10000000,IFERROR(DATE(--LEFT(TRIM($W208),4),--MID(TRIM($W208),5,2),--RIGHT(TRIM($W208),2)),""),--SUBSTITUTE(SUBSTITUTE(TRIM($W208),".","-"),"/","-")),IFERROR(--LEFT(SUBSTITUTE(SUBSTITUTE(TRIM($W208),".","-"),"/","-"),10),""))))</f>
        <v/>
      </c>
      <c r="Y208" s="29">
        <f>IF($X208="","",INT($X208))</f>
        <v/>
      </c>
      <c r="Z208" s="30">
        <f>IF(OR($Y208="",$D$6=""),"",IF(INDEX($A:$U,ROW(),$D$6)="",0,IF(ISNUMBER(INDEX($A:$U,ROW(),$D$6)),INDEX($A:$U,ROW(),$D$6),IFERROR(--SUBSTITUTE(SUBSTITUTE(TRIM(INDEX($A:$U,ROW(),$D$6)),",",""),"원",""),0))))</f>
        <v/>
      </c>
      <c r="AA208" s="30">
        <f>IF(OR($Y208="",$E$6=""),"",IF(INDEX($A:$U,ROW(),$E$6)="",0,IF(ISNUMBER(INDEX($A:$U,ROW(),$E$6)),INDEX($A:$U,ROW(),$E$6),IFERROR(--SUBSTITUTE(SUBSTITUTE(TRIM(INDEX($A:$U,ROW(),$E$6)),",",""),"원",""),0))))</f>
        <v/>
      </c>
      <c r="AB208" s="30">
        <f>IF(OR($Y208="",$F$6=""),"",IF(INDEX($A:$U,ROW(),$F$6)="","",IF(ISNUMBER(INDEX($A:$U,ROW(),$F$6)),INDEX($A:$U,ROW(),$F$6),IFERROR(--SUBSTITUTE(SUBSTITUTE(TRIM(INDEX($A:$U,ROW(),$F$6)),",",""),"원",""),""))))</f>
        <v/>
      </c>
      <c r="AC208" s="2">
        <f>IF(OR($Y208="",$G$6=""),"",INDEX($A:$U,ROW(),$G$6)&amp;"")</f>
        <v/>
      </c>
      <c r="AD208" s="2">
        <f>IF($Y208="","",IF(OR(AND(설정!$B$5&lt;&gt;"",ISNUMBER(SEARCH(설정!$B$5,$AC208))),AND(설정!$B$6&lt;&gt;"",ISNUMBER(SEARCH(설정!$B$6,$AC208))),AND(설정!$B$7&lt;&gt;"",ISNUMBER(SEARCH(설정!$B$7,$AC208)))),"제외","포함"))</f>
        <v/>
      </c>
    </row>
    <row r="209">
      <c r="W209" s="2">
        <f>IF(OR($B$5="",$C$6="",ROW()&lt;$B$5),"",IF(INDEX($A:$U,ROW(),$C$6)="","",INDEX($A:$U,ROW(),$C$6)))</f>
        <v/>
      </c>
      <c r="X209" s="28">
        <f>IF($W209="","",IF(ISNUMBER($W209),IF($W209&gt;=10000000,IFERROR(DATE(INT($W209/10000),MOD(INT($W209/100),100),MOD($W209,100)),""),$W209),IF(ISNUMBER(--SUBSTITUTE(SUBSTITUTE(TRIM($W209),".","-"),"/","-")),IF(--SUBSTITUTE(SUBSTITUTE(TRIM($W209),".","-"),"/","-")&gt;=10000000,IFERROR(DATE(--LEFT(TRIM($W209),4),--MID(TRIM($W209),5,2),--RIGHT(TRIM($W209),2)),""),--SUBSTITUTE(SUBSTITUTE(TRIM($W209),".","-"),"/","-")),IFERROR(--LEFT(SUBSTITUTE(SUBSTITUTE(TRIM($W209),".","-"),"/","-"),10),""))))</f>
        <v/>
      </c>
      <c r="Y209" s="29">
        <f>IF($X209="","",INT($X209))</f>
        <v/>
      </c>
      <c r="Z209" s="30">
        <f>IF(OR($Y209="",$D$6=""),"",IF(INDEX($A:$U,ROW(),$D$6)="",0,IF(ISNUMBER(INDEX($A:$U,ROW(),$D$6)),INDEX($A:$U,ROW(),$D$6),IFERROR(--SUBSTITUTE(SUBSTITUTE(TRIM(INDEX($A:$U,ROW(),$D$6)),",",""),"원",""),0))))</f>
        <v/>
      </c>
      <c r="AA209" s="30">
        <f>IF(OR($Y209="",$E$6=""),"",IF(INDEX($A:$U,ROW(),$E$6)="",0,IF(ISNUMBER(INDEX($A:$U,ROW(),$E$6)),INDEX($A:$U,ROW(),$E$6),IFERROR(--SUBSTITUTE(SUBSTITUTE(TRIM(INDEX($A:$U,ROW(),$E$6)),",",""),"원",""),0))))</f>
        <v/>
      </c>
      <c r="AB209" s="30">
        <f>IF(OR($Y209="",$F$6=""),"",IF(INDEX($A:$U,ROW(),$F$6)="","",IF(ISNUMBER(INDEX($A:$U,ROW(),$F$6)),INDEX($A:$U,ROW(),$F$6),IFERROR(--SUBSTITUTE(SUBSTITUTE(TRIM(INDEX($A:$U,ROW(),$F$6)),",",""),"원",""),""))))</f>
        <v/>
      </c>
      <c r="AC209" s="2">
        <f>IF(OR($Y209="",$G$6=""),"",INDEX($A:$U,ROW(),$G$6)&amp;"")</f>
        <v/>
      </c>
      <c r="AD209" s="2">
        <f>IF($Y209="","",IF(OR(AND(설정!$B$5&lt;&gt;"",ISNUMBER(SEARCH(설정!$B$5,$AC209))),AND(설정!$B$6&lt;&gt;"",ISNUMBER(SEARCH(설정!$B$6,$AC209))),AND(설정!$B$7&lt;&gt;"",ISNUMBER(SEARCH(설정!$B$7,$AC209)))),"제외","포함"))</f>
        <v/>
      </c>
    </row>
    <row r="210">
      <c r="W210" s="2">
        <f>IF(OR($B$5="",$C$6="",ROW()&lt;$B$5),"",IF(INDEX($A:$U,ROW(),$C$6)="","",INDEX($A:$U,ROW(),$C$6)))</f>
        <v/>
      </c>
      <c r="X210" s="28">
        <f>IF($W210="","",IF(ISNUMBER($W210),IF($W210&gt;=10000000,IFERROR(DATE(INT($W210/10000),MOD(INT($W210/100),100),MOD($W210,100)),""),$W210),IF(ISNUMBER(--SUBSTITUTE(SUBSTITUTE(TRIM($W210),".","-"),"/","-")),IF(--SUBSTITUTE(SUBSTITUTE(TRIM($W210),".","-"),"/","-")&gt;=10000000,IFERROR(DATE(--LEFT(TRIM($W210),4),--MID(TRIM($W210),5,2),--RIGHT(TRIM($W210),2)),""),--SUBSTITUTE(SUBSTITUTE(TRIM($W210),".","-"),"/","-")),IFERROR(--LEFT(SUBSTITUTE(SUBSTITUTE(TRIM($W210),".","-"),"/","-"),10),""))))</f>
        <v/>
      </c>
      <c r="Y210" s="29">
        <f>IF($X210="","",INT($X210))</f>
        <v/>
      </c>
      <c r="Z210" s="30">
        <f>IF(OR($Y210="",$D$6=""),"",IF(INDEX($A:$U,ROW(),$D$6)="",0,IF(ISNUMBER(INDEX($A:$U,ROW(),$D$6)),INDEX($A:$U,ROW(),$D$6),IFERROR(--SUBSTITUTE(SUBSTITUTE(TRIM(INDEX($A:$U,ROW(),$D$6)),",",""),"원",""),0))))</f>
        <v/>
      </c>
      <c r="AA210" s="30">
        <f>IF(OR($Y210="",$E$6=""),"",IF(INDEX($A:$U,ROW(),$E$6)="",0,IF(ISNUMBER(INDEX($A:$U,ROW(),$E$6)),INDEX($A:$U,ROW(),$E$6),IFERROR(--SUBSTITUTE(SUBSTITUTE(TRIM(INDEX($A:$U,ROW(),$E$6)),",",""),"원",""),0))))</f>
        <v/>
      </c>
      <c r="AB210" s="30">
        <f>IF(OR($Y210="",$F$6=""),"",IF(INDEX($A:$U,ROW(),$F$6)="","",IF(ISNUMBER(INDEX($A:$U,ROW(),$F$6)),INDEX($A:$U,ROW(),$F$6),IFERROR(--SUBSTITUTE(SUBSTITUTE(TRIM(INDEX($A:$U,ROW(),$F$6)),",",""),"원",""),""))))</f>
        <v/>
      </c>
      <c r="AC210" s="2">
        <f>IF(OR($Y210="",$G$6=""),"",INDEX($A:$U,ROW(),$G$6)&amp;"")</f>
        <v/>
      </c>
      <c r="AD210" s="2">
        <f>IF($Y210="","",IF(OR(AND(설정!$B$5&lt;&gt;"",ISNUMBER(SEARCH(설정!$B$5,$AC210))),AND(설정!$B$6&lt;&gt;"",ISNUMBER(SEARCH(설정!$B$6,$AC210))),AND(설정!$B$7&lt;&gt;"",ISNUMBER(SEARCH(설정!$B$7,$AC210)))),"제외","포함"))</f>
        <v/>
      </c>
    </row>
    <row r="211">
      <c r="W211" s="2">
        <f>IF(OR($B$5="",$C$6="",ROW()&lt;$B$5),"",IF(INDEX($A:$U,ROW(),$C$6)="","",INDEX($A:$U,ROW(),$C$6)))</f>
        <v/>
      </c>
      <c r="X211" s="28">
        <f>IF($W211="","",IF(ISNUMBER($W211),IF($W211&gt;=10000000,IFERROR(DATE(INT($W211/10000),MOD(INT($W211/100),100),MOD($W211,100)),""),$W211),IF(ISNUMBER(--SUBSTITUTE(SUBSTITUTE(TRIM($W211),".","-"),"/","-")),IF(--SUBSTITUTE(SUBSTITUTE(TRIM($W211),".","-"),"/","-")&gt;=10000000,IFERROR(DATE(--LEFT(TRIM($W211),4),--MID(TRIM($W211),5,2),--RIGHT(TRIM($W211),2)),""),--SUBSTITUTE(SUBSTITUTE(TRIM($W211),".","-"),"/","-")),IFERROR(--LEFT(SUBSTITUTE(SUBSTITUTE(TRIM($W211),".","-"),"/","-"),10),""))))</f>
        <v/>
      </c>
      <c r="Y211" s="29">
        <f>IF($X211="","",INT($X211))</f>
        <v/>
      </c>
      <c r="Z211" s="30">
        <f>IF(OR($Y211="",$D$6=""),"",IF(INDEX($A:$U,ROW(),$D$6)="",0,IF(ISNUMBER(INDEX($A:$U,ROW(),$D$6)),INDEX($A:$U,ROW(),$D$6),IFERROR(--SUBSTITUTE(SUBSTITUTE(TRIM(INDEX($A:$U,ROW(),$D$6)),",",""),"원",""),0))))</f>
        <v/>
      </c>
      <c r="AA211" s="30">
        <f>IF(OR($Y211="",$E$6=""),"",IF(INDEX($A:$U,ROW(),$E$6)="",0,IF(ISNUMBER(INDEX($A:$U,ROW(),$E$6)),INDEX($A:$U,ROW(),$E$6),IFERROR(--SUBSTITUTE(SUBSTITUTE(TRIM(INDEX($A:$U,ROW(),$E$6)),",",""),"원",""),0))))</f>
        <v/>
      </c>
      <c r="AB211" s="30">
        <f>IF(OR($Y211="",$F$6=""),"",IF(INDEX($A:$U,ROW(),$F$6)="","",IF(ISNUMBER(INDEX($A:$U,ROW(),$F$6)),INDEX($A:$U,ROW(),$F$6),IFERROR(--SUBSTITUTE(SUBSTITUTE(TRIM(INDEX($A:$U,ROW(),$F$6)),",",""),"원",""),""))))</f>
        <v/>
      </c>
      <c r="AC211" s="2">
        <f>IF(OR($Y211="",$G$6=""),"",INDEX($A:$U,ROW(),$G$6)&amp;"")</f>
        <v/>
      </c>
      <c r="AD211" s="2">
        <f>IF($Y211="","",IF(OR(AND(설정!$B$5&lt;&gt;"",ISNUMBER(SEARCH(설정!$B$5,$AC211))),AND(설정!$B$6&lt;&gt;"",ISNUMBER(SEARCH(설정!$B$6,$AC211))),AND(설정!$B$7&lt;&gt;"",ISNUMBER(SEARCH(설정!$B$7,$AC211)))),"제외","포함"))</f>
        <v/>
      </c>
    </row>
    <row r="212">
      <c r="W212" s="2">
        <f>IF(OR($B$5="",$C$6="",ROW()&lt;$B$5),"",IF(INDEX($A:$U,ROW(),$C$6)="","",INDEX($A:$U,ROW(),$C$6)))</f>
        <v/>
      </c>
      <c r="X212" s="28">
        <f>IF($W212="","",IF(ISNUMBER($W212),IF($W212&gt;=10000000,IFERROR(DATE(INT($W212/10000),MOD(INT($W212/100),100),MOD($W212,100)),""),$W212),IF(ISNUMBER(--SUBSTITUTE(SUBSTITUTE(TRIM($W212),".","-"),"/","-")),IF(--SUBSTITUTE(SUBSTITUTE(TRIM($W212),".","-"),"/","-")&gt;=10000000,IFERROR(DATE(--LEFT(TRIM($W212),4),--MID(TRIM($W212),5,2),--RIGHT(TRIM($W212),2)),""),--SUBSTITUTE(SUBSTITUTE(TRIM($W212),".","-"),"/","-")),IFERROR(--LEFT(SUBSTITUTE(SUBSTITUTE(TRIM($W212),".","-"),"/","-"),10),""))))</f>
        <v/>
      </c>
      <c r="Y212" s="29">
        <f>IF($X212="","",INT($X212))</f>
        <v/>
      </c>
      <c r="Z212" s="30">
        <f>IF(OR($Y212="",$D$6=""),"",IF(INDEX($A:$U,ROW(),$D$6)="",0,IF(ISNUMBER(INDEX($A:$U,ROW(),$D$6)),INDEX($A:$U,ROW(),$D$6),IFERROR(--SUBSTITUTE(SUBSTITUTE(TRIM(INDEX($A:$U,ROW(),$D$6)),",",""),"원",""),0))))</f>
        <v/>
      </c>
      <c r="AA212" s="30">
        <f>IF(OR($Y212="",$E$6=""),"",IF(INDEX($A:$U,ROW(),$E$6)="",0,IF(ISNUMBER(INDEX($A:$U,ROW(),$E$6)),INDEX($A:$U,ROW(),$E$6),IFERROR(--SUBSTITUTE(SUBSTITUTE(TRIM(INDEX($A:$U,ROW(),$E$6)),",",""),"원",""),0))))</f>
        <v/>
      </c>
      <c r="AB212" s="30">
        <f>IF(OR($Y212="",$F$6=""),"",IF(INDEX($A:$U,ROW(),$F$6)="","",IF(ISNUMBER(INDEX($A:$U,ROW(),$F$6)),INDEX($A:$U,ROW(),$F$6),IFERROR(--SUBSTITUTE(SUBSTITUTE(TRIM(INDEX($A:$U,ROW(),$F$6)),",",""),"원",""),""))))</f>
        <v/>
      </c>
      <c r="AC212" s="2">
        <f>IF(OR($Y212="",$G$6=""),"",INDEX($A:$U,ROW(),$G$6)&amp;"")</f>
        <v/>
      </c>
      <c r="AD212" s="2">
        <f>IF($Y212="","",IF(OR(AND(설정!$B$5&lt;&gt;"",ISNUMBER(SEARCH(설정!$B$5,$AC212))),AND(설정!$B$6&lt;&gt;"",ISNUMBER(SEARCH(설정!$B$6,$AC212))),AND(설정!$B$7&lt;&gt;"",ISNUMBER(SEARCH(설정!$B$7,$AC212)))),"제외","포함"))</f>
        <v/>
      </c>
    </row>
    <row r="213">
      <c r="W213" s="2">
        <f>IF(OR($B$5="",$C$6="",ROW()&lt;$B$5),"",IF(INDEX($A:$U,ROW(),$C$6)="","",INDEX($A:$U,ROW(),$C$6)))</f>
        <v/>
      </c>
      <c r="X213" s="28">
        <f>IF($W213="","",IF(ISNUMBER($W213),IF($W213&gt;=10000000,IFERROR(DATE(INT($W213/10000),MOD(INT($W213/100),100),MOD($W213,100)),""),$W213),IF(ISNUMBER(--SUBSTITUTE(SUBSTITUTE(TRIM($W213),".","-"),"/","-")),IF(--SUBSTITUTE(SUBSTITUTE(TRIM($W213),".","-"),"/","-")&gt;=10000000,IFERROR(DATE(--LEFT(TRIM($W213),4),--MID(TRIM($W213),5,2),--RIGHT(TRIM($W213),2)),""),--SUBSTITUTE(SUBSTITUTE(TRIM($W213),".","-"),"/","-")),IFERROR(--LEFT(SUBSTITUTE(SUBSTITUTE(TRIM($W213),".","-"),"/","-"),10),""))))</f>
        <v/>
      </c>
      <c r="Y213" s="29">
        <f>IF($X213="","",INT($X213))</f>
        <v/>
      </c>
      <c r="Z213" s="30">
        <f>IF(OR($Y213="",$D$6=""),"",IF(INDEX($A:$U,ROW(),$D$6)="",0,IF(ISNUMBER(INDEX($A:$U,ROW(),$D$6)),INDEX($A:$U,ROW(),$D$6),IFERROR(--SUBSTITUTE(SUBSTITUTE(TRIM(INDEX($A:$U,ROW(),$D$6)),",",""),"원",""),0))))</f>
        <v/>
      </c>
      <c r="AA213" s="30">
        <f>IF(OR($Y213="",$E$6=""),"",IF(INDEX($A:$U,ROW(),$E$6)="",0,IF(ISNUMBER(INDEX($A:$U,ROW(),$E$6)),INDEX($A:$U,ROW(),$E$6),IFERROR(--SUBSTITUTE(SUBSTITUTE(TRIM(INDEX($A:$U,ROW(),$E$6)),",",""),"원",""),0))))</f>
        <v/>
      </c>
      <c r="AB213" s="30">
        <f>IF(OR($Y213="",$F$6=""),"",IF(INDEX($A:$U,ROW(),$F$6)="","",IF(ISNUMBER(INDEX($A:$U,ROW(),$F$6)),INDEX($A:$U,ROW(),$F$6),IFERROR(--SUBSTITUTE(SUBSTITUTE(TRIM(INDEX($A:$U,ROW(),$F$6)),",",""),"원",""),""))))</f>
        <v/>
      </c>
      <c r="AC213" s="2">
        <f>IF(OR($Y213="",$G$6=""),"",INDEX($A:$U,ROW(),$G$6)&amp;"")</f>
        <v/>
      </c>
      <c r="AD213" s="2">
        <f>IF($Y213="","",IF(OR(AND(설정!$B$5&lt;&gt;"",ISNUMBER(SEARCH(설정!$B$5,$AC213))),AND(설정!$B$6&lt;&gt;"",ISNUMBER(SEARCH(설정!$B$6,$AC213))),AND(설정!$B$7&lt;&gt;"",ISNUMBER(SEARCH(설정!$B$7,$AC213)))),"제외","포함"))</f>
        <v/>
      </c>
    </row>
    <row r="214">
      <c r="W214" s="2">
        <f>IF(OR($B$5="",$C$6="",ROW()&lt;$B$5),"",IF(INDEX($A:$U,ROW(),$C$6)="","",INDEX($A:$U,ROW(),$C$6)))</f>
        <v/>
      </c>
      <c r="X214" s="28">
        <f>IF($W214="","",IF(ISNUMBER($W214),IF($W214&gt;=10000000,IFERROR(DATE(INT($W214/10000),MOD(INT($W214/100),100),MOD($W214,100)),""),$W214),IF(ISNUMBER(--SUBSTITUTE(SUBSTITUTE(TRIM($W214),".","-"),"/","-")),IF(--SUBSTITUTE(SUBSTITUTE(TRIM($W214),".","-"),"/","-")&gt;=10000000,IFERROR(DATE(--LEFT(TRIM($W214),4),--MID(TRIM($W214),5,2),--RIGHT(TRIM($W214),2)),""),--SUBSTITUTE(SUBSTITUTE(TRIM($W214),".","-"),"/","-")),IFERROR(--LEFT(SUBSTITUTE(SUBSTITUTE(TRIM($W214),".","-"),"/","-"),10),""))))</f>
        <v/>
      </c>
      <c r="Y214" s="29">
        <f>IF($X214="","",INT($X214))</f>
        <v/>
      </c>
      <c r="Z214" s="30">
        <f>IF(OR($Y214="",$D$6=""),"",IF(INDEX($A:$U,ROW(),$D$6)="",0,IF(ISNUMBER(INDEX($A:$U,ROW(),$D$6)),INDEX($A:$U,ROW(),$D$6),IFERROR(--SUBSTITUTE(SUBSTITUTE(TRIM(INDEX($A:$U,ROW(),$D$6)),",",""),"원",""),0))))</f>
        <v/>
      </c>
      <c r="AA214" s="30">
        <f>IF(OR($Y214="",$E$6=""),"",IF(INDEX($A:$U,ROW(),$E$6)="",0,IF(ISNUMBER(INDEX($A:$U,ROW(),$E$6)),INDEX($A:$U,ROW(),$E$6),IFERROR(--SUBSTITUTE(SUBSTITUTE(TRIM(INDEX($A:$U,ROW(),$E$6)),",",""),"원",""),0))))</f>
        <v/>
      </c>
      <c r="AB214" s="30">
        <f>IF(OR($Y214="",$F$6=""),"",IF(INDEX($A:$U,ROW(),$F$6)="","",IF(ISNUMBER(INDEX($A:$U,ROW(),$F$6)),INDEX($A:$U,ROW(),$F$6),IFERROR(--SUBSTITUTE(SUBSTITUTE(TRIM(INDEX($A:$U,ROW(),$F$6)),",",""),"원",""),""))))</f>
        <v/>
      </c>
      <c r="AC214" s="2">
        <f>IF(OR($Y214="",$G$6=""),"",INDEX($A:$U,ROW(),$G$6)&amp;"")</f>
        <v/>
      </c>
      <c r="AD214" s="2">
        <f>IF($Y214="","",IF(OR(AND(설정!$B$5&lt;&gt;"",ISNUMBER(SEARCH(설정!$B$5,$AC214))),AND(설정!$B$6&lt;&gt;"",ISNUMBER(SEARCH(설정!$B$6,$AC214))),AND(설정!$B$7&lt;&gt;"",ISNUMBER(SEARCH(설정!$B$7,$AC214)))),"제외","포함"))</f>
        <v/>
      </c>
    </row>
    <row r="215">
      <c r="W215" s="2">
        <f>IF(OR($B$5="",$C$6="",ROW()&lt;$B$5),"",IF(INDEX($A:$U,ROW(),$C$6)="","",INDEX($A:$U,ROW(),$C$6)))</f>
        <v/>
      </c>
      <c r="X215" s="28">
        <f>IF($W215="","",IF(ISNUMBER($W215),IF($W215&gt;=10000000,IFERROR(DATE(INT($W215/10000),MOD(INT($W215/100),100),MOD($W215,100)),""),$W215),IF(ISNUMBER(--SUBSTITUTE(SUBSTITUTE(TRIM($W215),".","-"),"/","-")),IF(--SUBSTITUTE(SUBSTITUTE(TRIM($W215),".","-"),"/","-")&gt;=10000000,IFERROR(DATE(--LEFT(TRIM($W215),4),--MID(TRIM($W215),5,2),--RIGHT(TRIM($W215),2)),""),--SUBSTITUTE(SUBSTITUTE(TRIM($W215),".","-"),"/","-")),IFERROR(--LEFT(SUBSTITUTE(SUBSTITUTE(TRIM($W215),".","-"),"/","-"),10),""))))</f>
        <v/>
      </c>
      <c r="Y215" s="29">
        <f>IF($X215="","",INT($X215))</f>
        <v/>
      </c>
      <c r="Z215" s="30">
        <f>IF(OR($Y215="",$D$6=""),"",IF(INDEX($A:$U,ROW(),$D$6)="",0,IF(ISNUMBER(INDEX($A:$U,ROW(),$D$6)),INDEX($A:$U,ROW(),$D$6),IFERROR(--SUBSTITUTE(SUBSTITUTE(TRIM(INDEX($A:$U,ROW(),$D$6)),",",""),"원",""),0))))</f>
        <v/>
      </c>
      <c r="AA215" s="30">
        <f>IF(OR($Y215="",$E$6=""),"",IF(INDEX($A:$U,ROW(),$E$6)="",0,IF(ISNUMBER(INDEX($A:$U,ROW(),$E$6)),INDEX($A:$U,ROW(),$E$6),IFERROR(--SUBSTITUTE(SUBSTITUTE(TRIM(INDEX($A:$U,ROW(),$E$6)),",",""),"원",""),0))))</f>
        <v/>
      </c>
      <c r="AB215" s="30">
        <f>IF(OR($Y215="",$F$6=""),"",IF(INDEX($A:$U,ROW(),$F$6)="","",IF(ISNUMBER(INDEX($A:$U,ROW(),$F$6)),INDEX($A:$U,ROW(),$F$6),IFERROR(--SUBSTITUTE(SUBSTITUTE(TRIM(INDEX($A:$U,ROW(),$F$6)),",",""),"원",""),""))))</f>
        <v/>
      </c>
      <c r="AC215" s="2">
        <f>IF(OR($Y215="",$G$6=""),"",INDEX($A:$U,ROW(),$G$6)&amp;"")</f>
        <v/>
      </c>
      <c r="AD215" s="2">
        <f>IF($Y215="","",IF(OR(AND(설정!$B$5&lt;&gt;"",ISNUMBER(SEARCH(설정!$B$5,$AC215))),AND(설정!$B$6&lt;&gt;"",ISNUMBER(SEARCH(설정!$B$6,$AC215))),AND(설정!$B$7&lt;&gt;"",ISNUMBER(SEARCH(설정!$B$7,$AC215)))),"제외","포함"))</f>
        <v/>
      </c>
    </row>
    <row r="216">
      <c r="W216" s="2">
        <f>IF(OR($B$5="",$C$6="",ROW()&lt;$B$5),"",IF(INDEX($A:$U,ROW(),$C$6)="","",INDEX($A:$U,ROW(),$C$6)))</f>
        <v/>
      </c>
      <c r="X216" s="28">
        <f>IF($W216="","",IF(ISNUMBER($W216),IF($W216&gt;=10000000,IFERROR(DATE(INT($W216/10000),MOD(INT($W216/100),100),MOD($W216,100)),""),$W216),IF(ISNUMBER(--SUBSTITUTE(SUBSTITUTE(TRIM($W216),".","-"),"/","-")),IF(--SUBSTITUTE(SUBSTITUTE(TRIM($W216),".","-"),"/","-")&gt;=10000000,IFERROR(DATE(--LEFT(TRIM($W216),4),--MID(TRIM($W216),5,2),--RIGHT(TRIM($W216),2)),""),--SUBSTITUTE(SUBSTITUTE(TRIM($W216),".","-"),"/","-")),IFERROR(--LEFT(SUBSTITUTE(SUBSTITUTE(TRIM($W216),".","-"),"/","-"),10),""))))</f>
        <v/>
      </c>
      <c r="Y216" s="29">
        <f>IF($X216="","",INT($X216))</f>
        <v/>
      </c>
      <c r="Z216" s="30">
        <f>IF(OR($Y216="",$D$6=""),"",IF(INDEX($A:$U,ROW(),$D$6)="",0,IF(ISNUMBER(INDEX($A:$U,ROW(),$D$6)),INDEX($A:$U,ROW(),$D$6),IFERROR(--SUBSTITUTE(SUBSTITUTE(TRIM(INDEX($A:$U,ROW(),$D$6)),",",""),"원",""),0))))</f>
        <v/>
      </c>
      <c r="AA216" s="30">
        <f>IF(OR($Y216="",$E$6=""),"",IF(INDEX($A:$U,ROW(),$E$6)="",0,IF(ISNUMBER(INDEX($A:$U,ROW(),$E$6)),INDEX($A:$U,ROW(),$E$6),IFERROR(--SUBSTITUTE(SUBSTITUTE(TRIM(INDEX($A:$U,ROW(),$E$6)),",",""),"원",""),0))))</f>
        <v/>
      </c>
      <c r="AB216" s="30">
        <f>IF(OR($Y216="",$F$6=""),"",IF(INDEX($A:$U,ROW(),$F$6)="","",IF(ISNUMBER(INDEX($A:$U,ROW(),$F$6)),INDEX($A:$U,ROW(),$F$6),IFERROR(--SUBSTITUTE(SUBSTITUTE(TRIM(INDEX($A:$U,ROW(),$F$6)),",",""),"원",""),""))))</f>
        <v/>
      </c>
      <c r="AC216" s="2">
        <f>IF(OR($Y216="",$G$6=""),"",INDEX($A:$U,ROW(),$G$6)&amp;"")</f>
        <v/>
      </c>
      <c r="AD216" s="2">
        <f>IF($Y216="","",IF(OR(AND(설정!$B$5&lt;&gt;"",ISNUMBER(SEARCH(설정!$B$5,$AC216))),AND(설정!$B$6&lt;&gt;"",ISNUMBER(SEARCH(설정!$B$6,$AC216))),AND(설정!$B$7&lt;&gt;"",ISNUMBER(SEARCH(설정!$B$7,$AC216)))),"제외","포함"))</f>
        <v/>
      </c>
    </row>
    <row r="217">
      <c r="W217" s="2">
        <f>IF(OR($B$5="",$C$6="",ROW()&lt;$B$5),"",IF(INDEX($A:$U,ROW(),$C$6)="","",INDEX($A:$U,ROW(),$C$6)))</f>
        <v/>
      </c>
      <c r="X217" s="28">
        <f>IF($W217="","",IF(ISNUMBER($W217),IF($W217&gt;=10000000,IFERROR(DATE(INT($W217/10000),MOD(INT($W217/100),100),MOD($W217,100)),""),$W217),IF(ISNUMBER(--SUBSTITUTE(SUBSTITUTE(TRIM($W217),".","-"),"/","-")),IF(--SUBSTITUTE(SUBSTITUTE(TRIM($W217),".","-"),"/","-")&gt;=10000000,IFERROR(DATE(--LEFT(TRIM($W217),4),--MID(TRIM($W217),5,2),--RIGHT(TRIM($W217),2)),""),--SUBSTITUTE(SUBSTITUTE(TRIM($W217),".","-"),"/","-")),IFERROR(--LEFT(SUBSTITUTE(SUBSTITUTE(TRIM($W217),".","-"),"/","-"),10),""))))</f>
        <v/>
      </c>
      <c r="Y217" s="29">
        <f>IF($X217="","",INT($X217))</f>
        <v/>
      </c>
      <c r="Z217" s="30">
        <f>IF(OR($Y217="",$D$6=""),"",IF(INDEX($A:$U,ROW(),$D$6)="",0,IF(ISNUMBER(INDEX($A:$U,ROW(),$D$6)),INDEX($A:$U,ROW(),$D$6),IFERROR(--SUBSTITUTE(SUBSTITUTE(TRIM(INDEX($A:$U,ROW(),$D$6)),",",""),"원",""),0))))</f>
        <v/>
      </c>
      <c r="AA217" s="30">
        <f>IF(OR($Y217="",$E$6=""),"",IF(INDEX($A:$U,ROW(),$E$6)="",0,IF(ISNUMBER(INDEX($A:$U,ROW(),$E$6)),INDEX($A:$U,ROW(),$E$6),IFERROR(--SUBSTITUTE(SUBSTITUTE(TRIM(INDEX($A:$U,ROW(),$E$6)),",",""),"원",""),0))))</f>
        <v/>
      </c>
      <c r="AB217" s="30">
        <f>IF(OR($Y217="",$F$6=""),"",IF(INDEX($A:$U,ROW(),$F$6)="","",IF(ISNUMBER(INDEX($A:$U,ROW(),$F$6)),INDEX($A:$U,ROW(),$F$6),IFERROR(--SUBSTITUTE(SUBSTITUTE(TRIM(INDEX($A:$U,ROW(),$F$6)),",",""),"원",""),""))))</f>
        <v/>
      </c>
      <c r="AC217" s="2">
        <f>IF(OR($Y217="",$G$6=""),"",INDEX($A:$U,ROW(),$G$6)&amp;"")</f>
        <v/>
      </c>
      <c r="AD217" s="2">
        <f>IF($Y217="","",IF(OR(AND(설정!$B$5&lt;&gt;"",ISNUMBER(SEARCH(설정!$B$5,$AC217))),AND(설정!$B$6&lt;&gt;"",ISNUMBER(SEARCH(설정!$B$6,$AC217))),AND(설정!$B$7&lt;&gt;"",ISNUMBER(SEARCH(설정!$B$7,$AC217)))),"제외","포함"))</f>
        <v/>
      </c>
    </row>
    <row r="218">
      <c r="W218" s="2">
        <f>IF(OR($B$5="",$C$6="",ROW()&lt;$B$5),"",IF(INDEX($A:$U,ROW(),$C$6)="","",INDEX($A:$U,ROW(),$C$6)))</f>
        <v/>
      </c>
      <c r="X218" s="28">
        <f>IF($W218="","",IF(ISNUMBER($W218),IF($W218&gt;=10000000,IFERROR(DATE(INT($W218/10000),MOD(INT($W218/100),100),MOD($W218,100)),""),$W218),IF(ISNUMBER(--SUBSTITUTE(SUBSTITUTE(TRIM($W218),".","-"),"/","-")),IF(--SUBSTITUTE(SUBSTITUTE(TRIM($W218),".","-"),"/","-")&gt;=10000000,IFERROR(DATE(--LEFT(TRIM($W218),4),--MID(TRIM($W218),5,2),--RIGHT(TRIM($W218),2)),""),--SUBSTITUTE(SUBSTITUTE(TRIM($W218),".","-"),"/","-")),IFERROR(--LEFT(SUBSTITUTE(SUBSTITUTE(TRIM($W218),".","-"),"/","-"),10),""))))</f>
        <v/>
      </c>
      <c r="Y218" s="29">
        <f>IF($X218="","",INT($X218))</f>
        <v/>
      </c>
      <c r="Z218" s="30">
        <f>IF(OR($Y218="",$D$6=""),"",IF(INDEX($A:$U,ROW(),$D$6)="",0,IF(ISNUMBER(INDEX($A:$U,ROW(),$D$6)),INDEX($A:$U,ROW(),$D$6),IFERROR(--SUBSTITUTE(SUBSTITUTE(TRIM(INDEX($A:$U,ROW(),$D$6)),",",""),"원",""),0))))</f>
        <v/>
      </c>
      <c r="AA218" s="30">
        <f>IF(OR($Y218="",$E$6=""),"",IF(INDEX($A:$U,ROW(),$E$6)="",0,IF(ISNUMBER(INDEX($A:$U,ROW(),$E$6)),INDEX($A:$U,ROW(),$E$6),IFERROR(--SUBSTITUTE(SUBSTITUTE(TRIM(INDEX($A:$U,ROW(),$E$6)),",",""),"원",""),0))))</f>
        <v/>
      </c>
      <c r="AB218" s="30">
        <f>IF(OR($Y218="",$F$6=""),"",IF(INDEX($A:$U,ROW(),$F$6)="","",IF(ISNUMBER(INDEX($A:$U,ROW(),$F$6)),INDEX($A:$U,ROW(),$F$6),IFERROR(--SUBSTITUTE(SUBSTITUTE(TRIM(INDEX($A:$U,ROW(),$F$6)),",",""),"원",""),""))))</f>
        <v/>
      </c>
      <c r="AC218" s="2">
        <f>IF(OR($Y218="",$G$6=""),"",INDEX($A:$U,ROW(),$G$6)&amp;"")</f>
        <v/>
      </c>
      <c r="AD218" s="2">
        <f>IF($Y218="","",IF(OR(AND(설정!$B$5&lt;&gt;"",ISNUMBER(SEARCH(설정!$B$5,$AC218))),AND(설정!$B$6&lt;&gt;"",ISNUMBER(SEARCH(설정!$B$6,$AC218))),AND(설정!$B$7&lt;&gt;"",ISNUMBER(SEARCH(설정!$B$7,$AC218)))),"제외","포함"))</f>
        <v/>
      </c>
    </row>
    <row r="219">
      <c r="W219" s="2">
        <f>IF(OR($B$5="",$C$6="",ROW()&lt;$B$5),"",IF(INDEX($A:$U,ROW(),$C$6)="","",INDEX($A:$U,ROW(),$C$6)))</f>
        <v/>
      </c>
      <c r="X219" s="28">
        <f>IF($W219="","",IF(ISNUMBER($W219),IF($W219&gt;=10000000,IFERROR(DATE(INT($W219/10000),MOD(INT($W219/100),100),MOD($W219,100)),""),$W219),IF(ISNUMBER(--SUBSTITUTE(SUBSTITUTE(TRIM($W219),".","-"),"/","-")),IF(--SUBSTITUTE(SUBSTITUTE(TRIM($W219),".","-"),"/","-")&gt;=10000000,IFERROR(DATE(--LEFT(TRIM($W219),4),--MID(TRIM($W219),5,2),--RIGHT(TRIM($W219),2)),""),--SUBSTITUTE(SUBSTITUTE(TRIM($W219),".","-"),"/","-")),IFERROR(--LEFT(SUBSTITUTE(SUBSTITUTE(TRIM($W219),".","-"),"/","-"),10),""))))</f>
        <v/>
      </c>
      <c r="Y219" s="29">
        <f>IF($X219="","",INT($X219))</f>
        <v/>
      </c>
      <c r="Z219" s="30">
        <f>IF(OR($Y219="",$D$6=""),"",IF(INDEX($A:$U,ROW(),$D$6)="",0,IF(ISNUMBER(INDEX($A:$U,ROW(),$D$6)),INDEX($A:$U,ROW(),$D$6),IFERROR(--SUBSTITUTE(SUBSTITUTE(TRIM(INDEX($A:$U,ROW(),$D$6)),",",""),"원",""),0))))</f>
        <v/>
      </c>
      <c r="AA219" s="30">
        <f>IF(OR($Y219="",$E$6=""),"",IF(INDEX($A:$U,ROW(),$E$6)="",0,IF(ISNUMBER(INDEX($A:$U,ROW(),$E$6)),INDEX($A:$U,ROW(),$E$6),IFERROR(--SUBSTITUTE(SUBSTITUTE(TRIM(INDEX($A:$U,ROW(),$E$6)),",",""),"원",""),0))))</f>
        <v/>
      </c>
      <c r="AB219" s="30">
        <f>IF(OR($Y219="",$F$6=""),"",IF(INDEX($A:$U,ROW(),$F$6)="","",IF(ISNUMBER(INDEX($A:$U,ROW(),$F$6)),INDEX($A:$U,ROW(),$F$6),IFERROR(--SUBSTITUTE(SUBSTITUTE(TRIM(INDEX($A:$U,ROW(),$F$6)),",",""),"원",""),""))))</f>
        <v/>
      </c>
      <c r="AC219" s="2">
        <f>IF(OR($Y219="",$G$6=""),"",INDEX($A:$U,ROW(),$G$6)&amp;"")</f>
        <v/>
      </c>
      <c r="AD219" s="2">
        <f>IF($Y219="","",IF(OR(AND(설정!$B$5&lt;&gt;"",ISNUMBER(SEARCH(설정!$B$5,$AC219))),AND(설정!$B$6&lt;&gt;"",ISNUMBER(SEARCH(설정!$B$6,$AC219))),AND(설정!$B$7&lt;&gt;"",ISNUMBER(SEARCH(설정!$B$7,$AC219)))),"제외","포함"))</f>
        <v/>
      </c>
    </row>
    <row r="220">
      <c r="W220" s="2">
        <f>IF(OR($B$5="",$C$6="",ROW()&lt;$B$5),"",IF(INDEX($A:$U,ROW(),$C$6)="","",INDEX($A:$U,ROW(),$C$6)))</f>
        <v/>
      </c>
      <c r="X220" s="28">
        <f>IF($W220="","",IF(ISNUMBER($W220),IF($W220&gt;=10000000,IFERROR(DATE(INT($W220/10000),MOD(INT($W220/100),100),MOD($W220,100)),""),$W220),IF(ISNUMBER(--SUBSTITUTE(SUBSTITUTE(TRIM($W220),".","-"),"/","-")),IF(--SUBSTITUTE(SUBSTITUTE(TRIM($W220),".","-"),"/","-")&gt;=10000000,IFERROR(DATE(--LEFT(TRIM($W220),4),--MID(TRIM($W220),5,2),--RIGHT(TRIM($W220),2)),""),--SUBSTITUTE(SUBSTITUTE(TRIM($W220),".","-"),"/","-")),IFERROR(--LEFT(SUBSTITUTE(SUBSTITUTE(TRIM($W220),".","-"),"/","-"),10),""))))</f>
        <v/>
      </c>
      <c r="Y220" s="29">
        <f>IF($X220="","",INT($X220))</f>
        <v/>
      </c>
      <c r="Z220" s="30">
        <f>IF(OR($Y220="",$D$6=""),"",IF(INDEX($A:$U,ROW(),$D$6)="",0,IF(ISNUMBER(INDEX($A:$U,ROW(),$D$6)),INDEX($A:$U,ROW(),$D$6),IFERROR(--SUBSTITUTE(SUBSTITUTE(TRIM(INDEX($A:$U,ROW(),$D$6)),",",""),"원",""),0))))</f>
        <v/>
      </c>
      <c r="AA220" s="30">
        <f>IF(OR($Y220="",$E$6=""),"",IF(INDEX($A:$U,ROW(),$E$6)="",0,IF(ISNUMBER(INDEX($A:$U,ROW(),$E$6)),INDEX($A:$U,ROW(),$E$6),IFERROR(--SUBSTITUTE(SUBSTITUTE(TRIM(INDEX($A:$U,ROW(),$E$6)),",",""),"원",""),0))))</f>
        <v/>
      </c>
      <c r="AB220" s="30">
        <f>IF(OR($Y220="",$F$6=""),"",IF(INDEX($A:$U,ROW(),$F$6)="","",IF(ISNUMBER(INDEX($A:$U,ROW(),$F$6)),INDEX($A:$U,ROW(),$F$6),IFERROR(--SUBSTITUTE(SUBSTITUTE(TRIM(INDEX($A:$U,ROW(),$F$6)),",",""),"원",""),""))))</f>
        <v/>
      </c>
      <c r="AC220" s="2">
        <f>IF(OR($Y220="",$G$6=""),"",INDEX($A:$U,ROW(),$G$6)&amp;"")</f>
        <v/>
      </c>
      <c r="AD220" s="2">
        <f>IF($Y220="","",IF(OR(AND(설정!$B$5&lt;&gt;"",ISNUMBER(SEARCH(설정!$B$5,$AC220))),AND(설정!$B$6&lt;&gt;"",ISNUMBER(SEARCH(설정!$B$6,$AC220))),AND(설정!$B$7&lt;&gt;"",ISNUMBER(SEARCH(설정!$B$7,$AC220)))),"제외","포함"))</f>
        <v/>
      </c>
    </row>
    <row r="221">
      <c r="W221" s="2">
        <f>IF(OR($B$5="",$C$6="",ROW()&lt;$B$5),"",IF(INDEX($A:$U,ROW(),$C$6)="","",INDEX($A:$U,ROW(),$C$6)))</f>
        <v/>
      </c>
      <c r="X221" s="28">
        <f>IF($W221="","",IF(ISNUMBER($W221),IF($W221&gt;=10000000,IFERROR(DATE(INT($W221/10000),MOD(INT($W221/100),100),MOD($W221,100)),""),$W221),IF(ISNUMBER(--SUBSTITUTE(SUBSTITUTE(TRIM($W221),".","-"),"/","-")),IF(--SUBSTITUTE(SUBSTITUTE(TRIM($W221),".","-"),"/","-")&gt;=10000000,IFERROR(DATE(--LEFT(TRIM($W221),4),--MID(TRIM($W221),5,2),--RIGHT(TRIM($W221),2)),""),--SUBSTITUTE(SUBSTITUTE(TRIM($W221),".","-"),"/","-")),IFERROR(--LEFT(SUBSTITUTE(SUBSTITUTE(TRIM($W221),".","-"),"/","-"),10),""))))</f>
        <v/>
      </c>
      <c r="Y221" s="29">
        <f>IF($X221="","",INT($X221))</f>
        <v/>
      </c>
      <c r="Z221" s="30">
        <f>IF(OR($Y221="",$D$6=""),"",IF(INDEX($A:$U,ROW(),$D$6)="",0,IF(ISNUMBER(INDEX($A:$U,ROW(),$D$6)),INDEX($A:$U,ROW(),$D$6),IFERROR(--SUBSTITUTE(SUBSTITUTE(TRIM(INDEX($A:$U,ROW(),$D$6)),",",""),"원",""),0))))</f>
        <v/>
      </c>
      <c r="AA221" s="30">
        <f>IF(OR($Y221="",$E$6=""),"",IF(INDEX($A:$U,ROW(),$E$6)="",0,IF(ISNUMBER(INDEX($A:$U,ROW(),$E$6)),INDEX($A:$U,ROW(),$E$6),IFERROR(--SUBSTITUTE(SUBSTITUTE(TRIM(INDEX($A:$U,ROW(),$E$6)),",",""),"원",""),0))))</f>
        <v/>
      </c>
      <c r="AB221" s="30">
        <f>IF(OR($Y221="",$F$6=""),"",IF(INDEX($A:$U,ROW(),$F$6)="","",IF(ISNUMBER(INDEX($A:$U,ROW(),$F$6)),INDEX($A:$U,ROW(),$F$6),IFERROR(--SUBSTITUTE(SUBSTITUTE(TRIM(INDEX($A:$U,ROW(),$F$6)),",",""),"원",""),""))))</f>
        <v/>
      </c>
      <c r="AC221" s="2">
        <f>IF(OR($Y221="",$G$6=""),"",INDEX($A:$U,ROW(),$G$6)&amp;"")</f>
        <v/>
      </c>
      <c r="AD221" s="2">
        <f>IF($Y221="","",IF(OR(AND(설정!$B$5&lt;&gt;"",ISNUMBER(SEARCH(설정!$B$5,$AC221))),AND(설정!$B$6&lt;&gt;"",ISNUMBER(SEARCH(설정!$B$6,$AC221))),AND(설정!$B$7&lt;&gt;"",ISNUMBER(SEARCH(설정!$B$7,$AC221)))),"제외","포함"))</f>
        <v/>
      </c>
    </row>
    <row r="222">
      <c r="W222" s="2">
        <f>IF(OR($B$5="",$C$6="",ROW()&lt;$B$5),"",IF(INDEX($A:$U,ROW(),$C$6)="","",INDEX($A:$U,ROW(),$C$6)))</f>
        <v/>
      </c>
      <c r="X222" s="28">
        <f>IF($W222="","",IF(ISNUMBER($W222),IF($W222&gt;=10000000,IFERROR(DATE(INT($W222/10000),MOD(INT($W222/100),100),MOD($W222,100)),""),$W222),IF(ISNUMBER(--SUBSTITUTE(SUBSTITUTE(TRIM($W222),".","-"),"/","-")),IF(--SUBSTITUTE(SUBSTITUTE(TRIM($W222),".","-"),"/","-")&gt;=10000000,IFERROR(DATE(--LEFT(TRIM($W222),4),--MID(TRIM($W222),5,2),--RIGHT(TRIM($W222),2)),""),--SUBSTITUTE(SUBSTITUTE(TRIM($W222),".","-"),"/","-")),IFERROR(--LEFT(SUBSTITUTE(SUBSTITUTE(TRIM($W222),".","-"),"/","-"),10),""))))</f>
        <v/>
      </c>
      <c r="Y222" s="29">
        <f>IF($X222="","",INT($X222))</f>
        <v/>
      </c>
      <c r="Z222" s="30">
        <f>IF(OR($Y222="",$D$6=""),"",IF(INDEX($A:$U,ROW(),$D$6)="",0,IF(ISNUMBER(INDEX($A:$U,ROW(),$D$6)),INDEX($A:$U,ROW(),$D$6),IFERROR(--SUBSTITUTE(SUBSTITUTE(TRIM(INDEX($A:$U,ROW(),$D$6)),",",""),"원",""),0))))</f>
        <v/>
      </c>
      <c r="AA222" s="30">
        <f>IF(OR($Y222="",$E$6=""),"",IF(INDEX($A:$U,ROW(),$E$6)="",0,IF(ISNUMBER(INDEX($A:$U,ROW(),$E$6)),INDEX($A:$U,ROW(),$E$6),IFERROR(--SUBSTITUTE(SUBSTITUTE(TRIM(INDEX($A:$U,ROW(),$E$6)),",",""),"원",""),0))))</f>
        <v/>
      </c>
      <c r="AB222" s="30">
        <f>IF(OR($Y222="",$F$6=""),"",IF(INDEX($A:$U,ROW(),$F$6)="","",IF(ISNUMBER(INDEX($A:$U,ROW(),$F$6)),INDEX($A:$U,ROW(),$F$6),IFERROR(--SUBSTITUTE(SUBSTITUTE(TRIM(INDEX($A:$U,ROW(),$F$6)),",",""),"원",""),""))))</f>
        <v/>
      </c>
      <c r="AC222" s="2">
        <f>IF(OR($Y222="",$G$6=""),"",INDEX($A:$U,ROW(),$G$6)&amp;"")</f>
        <v/>
      </c>
      <c r="AD222" s="2">
        <f>IF($Y222="","",IF(OR(AND(설정!$B$5&lt;&gt;"",ISNUMBER(SEARCH(설정!$B$5,$AC222))),AND(설정!$B$6&lt;&gt;"",ISNUMBER(SEARCH(설정!$B$6,$AC222))),AND(설정!$B$7&lt;&gt;"",ISNUMBER(SEARCH(설정!$B$7,$AC222)))),"제외","포함"))</f>
        <v/>
      </c>
    </row>
    <row r="223">
      <c r="W223" s="2">
        <f>IF(OR($B$5="",$C$6="",ROW()&lt;$B$5),"",IF(INDEX($A:$U,ROW(),$C$6)="","",INDEX($A:$U,ROW(),$C$6)))</f>
        <v/>
      </c>
      <c r="X223" s="28">
        <f>IF($W223="","",IF(ISNUMBER($W223),IF($W223&gt;=10000000,IFERROR(DATE(INT($W223/10000),MOD(INT($W223/100),100),MOD($W223,100)),""),$W223),IF(ISNUMBER(--SUBSTITUTE(SUBSTITUTE(TRIM($W223),".","-"),"/","-")),IF(--SUBSTITUTE(SUBSTITUTE(TRIM($W223),".","-"),"/","-")&gt;=10000000,IFERROR(DATE(--LEFT(TRIM($W223),4),--MID(TRIM($W223),5,2),--RIGHT(TRIM($W223),2)),""),--SUBSTITUTE(SUBSTITUTE(TRIM($W223),".","-"),"/","-")),IFERROR(--LEFT(SUBSTITUTE(SUBSTITUTE(TRIM($W223),".","-"),"/","-"),10),""))))</f>
        <v/>
      </c>
      <c r="Y223" s="29">
        <f>IF($X223="","",INT($X223))</f>
        <v/>
      </c>
      <c r="Z223" s="30">
        <f>IF(OR($Y223="",$D$6=""),"",IF(INDEX($A:$U,ROW(),$D$6)="",0,IF(ISNUMBER(INDEX($A:$U,ROW(),$D$6)),INDEX($A:$U,ROW(),$D$6),IFERROR(--SUBSTITUTE(SUBSTITUTE(TRIM(INDEX($A:$U,ROW(),$D$6)),",",""),"원",""),0))))</f>
        <v/>
      </c>
      <c r="AA223" s="30">
        <f>IF(OR($Y223="",$E$6=""),"",IF(INDEX($A:$U,ROW(),$E$6)="",0,IF(ISNUMBER(INDEX($A:$U,ROW(),$E$6)),INDEX($A:$U,ROW(),$E$6),IFERROR(--SUBSTITUTE(SUBSTITUTE(TRIM(INDEX($A:$U,ROW(),$E$6)),",",""),"원",""),0))))</f>
        <v/>
      </c>
      <c r="AB223" s="30">
        <f>IF(OR($Y223="",$F$6=""),"",IF(INDEX($A:$U,ROW(),$F$6)="","",IF(ISNUMBER(INDEX($A:$U,ROW(),$F$6)),INDEX($A:$U,ROW(),$F$6),IFERROR(--SUBSTITUTE(SUBSTITUTE(TRIM(INDEX($A:$U,ROW(),$F$6)),",",""),"원",""),""))))</f>
        <v/>
      </c>
      <c r="AC223" s="2">
        <f>IF(OR($Y223="",$G$6=""),"",INDEX($A:$U,ROW(),$G$6)&amp;"")</f>
        <v/>
      </c>
      <c r="AD223" s="2">
        <f>IF($Y223="","",IF(OR(AND(설정!$B$5&lt;&gt;"",ISNUMBER(SEARCH(설정!$B$5,$AC223))),AND(설정!$B$6&lt;&gt;"",ISNUMBER(SEARCH(설정!$B$6,$AC223))),AND(설정!$B$7&lt;&gt;"",ISNUMBER(SEARCH(설정!$B$7,$AC223)))),"제외","포함"))</f>
        <v/>
      </c>
    </row>
    <row r="224">
      <c r="W224" s="2">
        <f>IF(OR($B$5="",$C$6="",ROW()&lt;$B$5),"",IF(INDEX($A:$U,ROW(),$C$6)="","",INDEX($A:$U,ROW(),$C$6)))</f>
        <v/>
      </c>
      <c r="X224" s="28">
        <f>IF($W224="","",IF(ISNUMBER($W224),IF($W224&gt;=10000000,IFERROR(DATE(INT($W224/10000),MOD(INT($W224/100),100),MOD($W224,100)),""),$W224),IF(ISNUMBER(--SUBSTITUTE(SUBSTITUTE(TRIM($W224),".","-"),"/","-")),IF(--SUBSTITUTE(SUBSTITUTE(TRIM($W224),".","-"),"/","-")&gt;=10000000,IFERROR(DATE(--LEFT(TRIM($W224),4),--MID(TRIM($W224),5,2),--RIGHT(TRIM($W224),2)),""),--SUBSTITUTE(SUBSTITUTE(TRIM($W224),".","-"),"/","-")),IFERROR(--LEFT(SUBSTITUTE(SUBSTITUTE(TRIM($W224),".","-"),"/","-"),10),""))))</f>
        <v/>
      </c>
      <c r="Y224" s="29">
        <f>IF($X224="","",INT($X224))</f>
        <v/>
      </c>
      <c r="Z224" s="30">
        <f>IF(OR($Y224="",$D$6=""),"",IF(INDEX($A:$U,ROW(),$D$6)="",0,IF(ISNUMBER(INDEX($A:$U,ROW(),$D$6)),INDEX($A:$U,ROW(),$D$6),IFERROR(--SUBSTITUTE(SUBSTITUTE(TRIM(INDEX($A:$U,ROW(),$D$6)),",",""),"원",""),0))))</f>
        <v/>
      </c>
      <c r="AA224" s="30">
        <f>IF(OR($Y224="",$E$6=""),"",IF(INDEX($A:$U,ROW(),$E$6)="",0,IF(ISNUMBER(INDEX($A:$U,ROW(),$E$6)),INDEX($A:$U,ROW(),$E$6),IFERROR(--SUBSTITUTE(SUBSTITUTE(TRIM(INDEX($A:$U,ROW(),$E$6)),",",""),"원",""),0))))</f>
        <v/>
      </c>
      <c r="AB224" s="30">
        <f>IF(OR($Y224="",$F$6=""),"",IF(INDEX($A:$U,ROW(),$F$6)="","",IF(ISNUMBER(INDEX($A:$U,ROW(),$F$6)),INDEX($A:$U,ROW(),$F$6),IFERROR(--SUBSTITUTE(SUBSTITUTE(TRIM(INDEX($A:$U,ROW(),$F$6)),",",""),"원",""),""))))</f>
        <v/>
      </c>
      <c r="AC224" s="2">
        <f>IF(OR($Y224="",$G$6=""),"",INDEX($A:$U,ROW(),$G$6)&amp;"")</f>
        <v/>
      </c>
      <c r="AD224" s="2">
        <f>IF($Y224="","",IF(OR(AND(설정!$B$5&lt;&gt;"",ISNUMBER(SEARCH(설정!$B$5,$AC224))),AND(설정!$B$6&lt;&gt;"",ISNUMBER(SEARCH(설정!$B$6,$AC224))),AND(설정!$B$7&lt;&gt;"",ISNUMBER(SEARCH(설정!$B$7,$AC224)))),"제외","포함"))</f>
        <v/>
      </c>
    </row>
    <row r="225">
      <c r="W225" s="2">
        <f>IF(OR($B$5="",$C$6="",ROW()&lt;$B$5),"",IF(INDEX($A:$U,ROW(),$C$6)="","",INDEX($A:$U,ROW(),$C$6)))</f>
        <v/>
      </c>
      <c r="X225" s="28">
        <f>IF($W225="","",IF(ISNUMBER($W225),IF($W225&gt;=10000000,IFERROR(DATE(INT($W225/10000),MOD(INT($W225/100),100),MOD($W225,100)),""),$W225),IF(ISNUMBER(--SUBSTITUTE(SUBSTITUTE(TRIM($W225),".","-"),"/","-")),IF(--SUBSTITUTE(SUBSTITUTE(TRIM($W225),".","-"),"/","-")&gt;=10000000,IFERROR(DATE(--LEFT(TRIM($W225),4),--MID(TRIM($W225),5,2),--RIGHT(TRIM($W225),2)),""),--SUBSTITUTE(SUBSTITUTE(TRIM($W225),".","-"),"/","-")),IFERROR(--LEFT(SUBSTITUTE(SUBSTITUTE(TRIM($W225),".","-"),"/","-"),10),""))))</f>
        <v/>
      </c>
      <c r="Y225" s="29">
        <f>IF($X225="","",INT($X225))</f>
        <v/>
      </c>
      <c r="Z225" s="30">
        <f>IF(OR($Y225="",$D$6=""),"",IF(INDEX($A:$U,ROW(),$D$6)="",0,IF(ISNUMBER(INDEX($A:$U,ROW(),$D$6)),INDEX($A:$U,ROW(),$D$6),IFERROR(--SUBSTITUTE(SUBSTITUTE(TRIM(INDEX($A:$U,ROW(),$D$6)),",",""),"원",""),0))))</f>
        <v/>
      </c>
      <c r="AA225" s="30">
        <f>IF(OR($Y225="",$E$6=""),"",IF(INDEX($A:$U,ROW(),$E$6)="",0,IF(ISNUMBER(INDEX($A:$U,ROW(),$E$6)),INDEX($A:$U,ROW(),$E$6),IFERROR(--SUBSTITUTE(SUBSTITUTE(TRIM(INDEX($A:$U,ROW(),$E$6)),",",""),"원",""),0))))</f>
        <v/>
      </c>
      <c r="AB225" s="30">
        <f>IF(OR($Y225="",$F$6=""),"",IF(INDEX($A:$U,ROW(),$F$6)="","",IF(ISNUMBER(INDEX($A:$U,ROW(),$F$6)),INDEX($A:$U,ROW(),$F$6),IFERROR(--SUBSTITUTE(SUBSTITUTE(TRIM(INDEX($A:$U,ROW(),$F$6)),",",""),"원",""),""))))</f>
        <v/>
      </c>
      <c r="AC225" s="2">
        <f>IF(OR($Y225="",$G$6=""),"",INDEX($A:$U,ROW(),$G$6)&amp;"")</f>
        <v/>
      </c>
      <c r="AD225" s="2">
        <f>IF($Y225="","",IF(OR(AND(설정!$B$5&lt;&gt;"",ISNUMBER(SEARCH(설정!$B$5,$AC225))),AND(설정!$B$6&lt;&gt;"",ISNUMBER(SEARCH(설정!$B$6,$AC225))),AND(설정!$B$7&lt;&gt;"",ISNUMBER(SEARCH(설정!$B$7,$AC225)))),"제외","포함"))</f>
        <v/>
      </c>
    </row>
    <row r="226">
      <c r="W226" s="2">
        <f>IF(OR($B$5="",$C$6="",ROW()&lt;$B$5),"",IF(INDEX($A:$U,ROW(),$C$6)="","",INDEX($A:$U,ROW(),$C$6)))</f>
        <v/>
      </c>
      <c r="X226" s="28">
        <f>IF($W226="","",IF(ISNUMBER($W226),IF($W226&gt;=10000000,IFERROR(DATE(INT($W226/10000),MOD(INT($W226/100),100),MOD($W226,100)),""),$W226),IF(ISNUMBER(--SUBSTITUTE(SUBSTITUTE(TRIM($W226),".","-"),"/","-")),IF(--SUBSTITUTE(SUBSTITUTE(TRIM($W226),".","-"),"/","-")&gt;=10000000,IFERROR(DATE(--LEFT(TRIM($W226),4),--MID(TRIM($W226),5,2),--RIGHT(TRIM($W226),2)),""),--SUBSTITUTE(SUBSTITUTE(TRIM($W226),".","-"),"/","-")),IFERROR(--LEFT(SUBSTITUTE(SUBSTITUTE(TRIM($W226),".","-"),"/","-"),10),""))))</f>
        <v/>
      </c>
      <c r="Y226" s="29">
        <f>IF($X226="","",INT($X226))</f>
        <v/>
      </c>
      <c r="Z226" s="30">
        <f>IF(OR($Y226="",$D$6=""),"",IF(INDEX($A:$U,ROW(),$D$6)="",0,IF(ISNUMBER(INDEX($A:$U,ROW(),$D$6)),INDEX($A:$U,ROW(),$D$6),IFERROR(--SUBSTITUTE(SUBSTITUTE(TRIM(INDEX($A:$U,ROW(),$D$6)),",",""),"원",""),0))))</f>
        <v/>
      </c>
      <c r="AA226" s="30">
        <f>IF(OR($Y226="",$E$6=""),"",IF(INDEX($A:$U,ROW(),$E$6)="",0,IF(ISNUMBER(INDEX($A:$U,ROW(),$E$6)),INDEX($A:$U,ROW(),$E$6),IFERROR(--SUBSTITUTE(SUBSTITUTE(TRIM(INDEX($A:$U,ROW(),$E$6)),",",""),"원",""),0))))</f>
        <v/>
      </c>
      <c r="AB226" s="30">
        <f>IF(OR($Y226="",$F$6=""),"",IF(INDEX($A:$U,ROW(),$F$6)="","",IF(ISNUMBER(INDEX($A:$U,ROW(),$F$6)),INDEX($A:$U,ROW(),$F$6),IFERROR(--SUBSTITUTE(SUBSTITUTE(TRIM(INDEX($A:$U,ROW(),$F$6)),",",""),"원",""),""))))</f>
        <v/>
      </c>
      <c r="AC226" s="2">
        <f>IF(OR($Y226="",$G$6=""),"",INDEX($A:$U,ROW(),$G$6)&amp;"")</f>
        <v/>
      </c>
      <c r="AD226" s="2">
        <f>IF($Y226="","",IF(OR(AND(설정!$B$5&lt;&gt;"",ISNUMBER(SEARCH(설정!$B$5,$AC226))),AND(설정!$B$6&lt;&gt;"",ISNUMBER(SEARCH(설정!$B$6,$AC226))),AND(설정!$B$7&lt;&gt;"",ISNUMBER(SEARCH(설정!$B$7,$AC226)))),"제외","포함"))</f>
        <v/>
      </c>
    </row>
    <row r="227">
      <c r="W227" s="2">
        <f>IF(OR($B$5="",$C$6="",ROW()&lt;$B$5),"",IF(INDEX($A:$U,ROW(),$C$6)="","",INDEX($A:$U,ROW(),$C$6)))</f>
        <v/>
      </c>
      <c r="X227" s="28">
        <f>IF($W227="","",IF(ISNUMBER($W227),IF($W227&gt;=10000000,IFERROR(DATE(INT($W227/10000),MOD(INT($W227/100),100),MOD($W227,100)),""),$W227),IF(ISNUMBER(--SUBSTITUTE(SUBSTITUTE(TRIM($W227),".","-"),"/","-")),IF(--SUBSTITUTE(SUBSTITUTE(TRIM($W227),".","-"),"/","-")&gt;=10000000,IFERROR(DATE(--LEFT(TRIM($W227),4),--MID(TRIM($W227),5,2),--RIGHT(TRIM($W227),2)),""),--SUBSTITUTE(SUBSTITUTE(TRIM($W227),".","-"),"/","-")),IFERROR(--LEFT(SUBSTITUTE(SUBSTITUTE(TRIM($W227),".","-"),"/","-"),10),""))))</f>
        <v/>
      </c>
      <c r="Y227" s="29">
        <f>IF($X227="","",INT($X227))</f>
        <v/>
      </c>
      <c r="Z227" s="30">
        <f>IF(OR($Y227="",$D$6=""),"",IF(INDEX($A:$U,ROW(),$D$6)="",0,IF(ISNUMBER(INDEX($A:$U,ROW(),$D$6)),INDEX($A:$U,ROW(),$D$6),IFERROR(--SUBSTITUTE(SUBSTITUTE(TRIM(INDEX($A:$U,ROW(),$D$6)),",",""),"원",""),0))))</f>
        <v/>
      </c>
      <c r="AA227" s="30">
        <f>IF(OR($Y227="",$E$6=""),"",IF(INDEX($A:$U,ROW(),$E$6)="",0,IF(ISNUMBER(INDEX($A:$U,ROW(),$E$6)),INDEX($A:$U,ROW(),$E$6),IFERROR(--SUBSTITUTE(SUBSTITUTE(TRIM(INDEX($A:$U,ROW(),$E$6)),",",""),"원",""),0))))</f>
        <v/>
      </c>
      <c r="AB227" s="30">
        <f>IF(OR($Y227="",$F$6=""),"",IF(INDEX($A:$U,ROW(),$F$6)="","",IF(ISNUMBER(INDEX($A:$U,ROW(),$F$6)),INDEX($A:$U,ROW(),$F$6),IFERROR(--SUBSTITUTE(SUBSTITUTE(TRIM(INDEX($A:$U,ROW(),$F$6)),",",""),"원",""),""))))</f>
        <v/>
      </c>
      <c r="AC227" s="2">
        <f>IF(OR($Y227="",$G$6=""),"",INDEX($A:$U,ROW(),$G$6)&amp;"")</f>
        <v/>
      </c>
      <c r="AD227" s="2">
        <f>IF($Y227="","",IF(OR(AND(설정!$B$5&lt;&gt;"",ISNUMBER(SEARCH(설정!$B$5,$AC227))),AND(설정!$B$6&lt;&gt;"",ISNUMBER(SEARCH(설정!$B$6,$AC227))),AND(설정!$B$7&lt;&gt;"",ISNUMBER(SEARCH(설정!$B$7,$AC227)))),"제외","포함"))</f>
        <v/>
      </c>
    </row>
    <row r="228">
      <c r="W228" s="2">
        <f>IF(OR($B$5="",$C$6="",ROW()&lt;$B$5),"",IF(INDEX($A:$U,ROW(),$C$6)="","",INDEX($A:$U,ROW(),$C$6)))</f>
        <v/>
      </c>
      <c r="X228" s="28">
        <f>IF($W228="","",IF(ISNUMBER($W228),IF($W228&gt;=10000000,IFERROR(DATE(INT($W228/10000),MOD(INT($W228/100),100),MOD($W228,100)),""),$W228),IF(ISNUMBER(--SUBSTITUTE(SUBSTITUTE(TRIM($W228),".","-"),"/","-")),IF(--SUBSTITUTE(SUBSTITUTE(TRIM($W228),".","-"),"/","-")&gt;=10000000,IFERROR(DATE(--LEFT(TRIM($W228),4),--MID(TRIM($W228),5,2),--RIGHT(TRIM($W228),2)),""),--SUBSTITUTE(SUBSTITUTE(TRIM($W228),".","-"),"/","-")),IFERROR(--LEFT(SUBSTITUTE(SUBSTITUTE(TRIM($W228),".","-"),"/","-"),10),""))))</f>
        <v/>
      </c>
      <c r="Y228" s="29">
        <f>IF($X228="","",INT($X228))</f>
        <v/>
      </c>
      <c r="Z228" s="30">
        <f>IF(OR($Y228="",$D$6=""),"",IF(INDEX($A:$U,ROW(),$D$6)="",0,IF(ISNUMBER(INDEX($A:$U,ROW(),$D$6)),INDEX($A:$U,ROW(),$D$6),IFERROR(--SUBSTITUTE(SUBSTITUTE(TRIM(INDEX($A:$U,ROW(),$D$6)),",",""),"원",""),0))))</f>
        <v/>
      </c>
      <c r="AA228" s="30">
        <f>IF(OR($Y228="",$E$6=""),"",IF(INDEX($A:$U,ROW(),$E$6)="",0,IF(ISNUMBER(INDEX($A:$U,ROW(),$E$6)),INDEX($A:$U,ROW(),$E$6),IFERROR(--SUBSTITUTE(SUBSTITUTE(TRIM(INDEX($A:$U,ROW(),$E$6)),",",""),"원",""),0))))</f>
        <v/>
      </c>
      <c r="AB228" s="30">
        <f>IF(OR($Y228="",$F$6=""),"",IF(INDEX($A:$U,ROW(),$F$6)="","",IF(ISNUMBER(INDEX($A:$U,ROW(),$F$6)),INDEX($A:$U,ROW(),$F$6),IFERROR(--SUBSTITUTE(SUBSTITUTE(TRIM(INDEX($A:$U,ROW(),$F$6)),",",""),"원",""),""))))</f>
        <v/>
      </c>
      <c r="AC228" s="2">
        <f>IF(OR($Y228="",$G$6=""),"",INDEX($A:$U,ROW(),$G$6)&amp;"")</f>
        <v/>
      </c>
      <c r="AD228" s="2">
        <f>IF($Y228="","",IF(OR(AND(설정!$B$5&lt;&gt;"",ISNUMBER(SEARCH(설정!$B$5,$AC228))),AND(설정!$B$6&lt;&gt;"",ISNUMBER(SEARCH(설정!$B$6,$AC228))),AND(설정!$B$7&lt;&gt;"",ISNUMBER(SEARCH(설정!$B$7,$AC228)))),"제외","포함"))</f>
        <v/>
      </c>
    </row>
    <row r="229">
      <c r="W229" s="2">
        <f>IF(OR($B$5="",$C$6="",ROW()&lt;$B$5),"",IF(INDEX($A:$U,ROW(),$C$6)="","",INDEX($A:$U,ROW(),$C$6)))</f>
        <v/>
      </c>
      <c r="X229" s="28">
        <f>IF($W229="","",IF(ISNUMBER($W229),IF($W229&gt;=10000000,IFERROR(DATE(INT($W229/10000),MOD(INT($W229/100),100),MOD($W229,100)),""),$W229),IF(ISNUMBER(--SUBSTITUTE(SUBSTITUTE(TRIM($W229),".","-"),"/","-")),IF(--SUBSTITUTE(SUBSTITUTE(TRIM($W229),".","-"),"/","-")&gt;=10000000,IFERROR(DATE(--LEFT(TRIM($W229),4),--MID(TRIM($W229),5,2),--RIGHT(TRIM($W229),2)),""),--SUBSTITUTE(SUBSTITUTE(TRIM($W229),".","-"),"/","-")),IFERROR(--LEFT(SUBSTITUTE(SUBSTITUTE(TRIM($W229),".","-"),"/","-"),10),""))))</f>
        <v/>
      </c>
      <c r="Y229" s="29">
        <f>IF($X229="","",INT($X229))</f>
        <v/>
      </c>
      <c r="Z229" s="30">
        <f>IF(OR($Y229="",$D$6=""),"",IF(INDEX($A:$U,ROW(),$D$6)="",0,IF(ISNUMBER(INDEX($A:$U,ROW(),$D$6)),INDEX($A:$U,ROW(),$D$6),IFERROR(--SUBSTITUTE(SUBSTITUTE(TRIM(INDEX($A:$U,ROW(),$D$6)),",",""),"원",""),0))))</f>
        <v/>
      </c>
      <c r="AA229" s="30">
        <f>IF(OR($Y229="",$E$6=""),"",IF(INDEX($A:$U,ROW(),$E$6)="",0,IF(ISNUMBER(INDEX($A:$U,ROW(),$E$6)),INDEX($A:$U,ROW(),$E$6),IFERROR(--SUBSTITUTE(SUBSTITUTE(TRIM(INDEX($A:$U,ROW(),$E$6)),",",""),"원",""),0))))</f>
        <v/>
      </c>
      <c r="AB229" s="30">
        <f>IF(OR($Y229="",$F$6=""),"",IF(INDEX($A:$U,ROW(),$F$6)="","",IF(ISNUMBER(INDEX($A:$U,ROW(),$F$6)),INDEX($A:$U,ROW(),$F$6),IFERROR(--SUBSTITUTE(SUBSTITUTE(TRIM(INDEX($A:$U,ROW(),$F$6)),",",""),"원",""),""))))</f>
        <v/>
      </c>
      <c r="AC229" s="2">
        <f>IF(OR($Y229="",$G$6=""),"",INDEX($A:$U,ROW(),$G$6)&amp;"")</f>
        <v/>
      </c>
      <c r="AD229" s="2">
        <f>IF($Y229="","",IF(OR(AND(설정!$B$5&lt;&gt;"",ISNUMBER(SEARCH(설정!$B$5,$AC229))),AND(설정!$B$6&lt;&gt;"",ISNUMBER(SEARCH(설정!$B$6,$AC229))),AND(설정!$B$7&lt;&gt;"",ISNUMBER(SEARCH(설정!$B$7,$AC229)))),"제외","포함"))</f>
        <v/>
      </c>
    </row>
    <row r="230">
      <c r="W230" s="2">
        <f>IF(OR($B$5="",$C$6="",ROW()&lt;$B$5),"",IF(INDEX($A:$U,ROW(),$C$6)="","",INDEX($A:$U,ROW(),$C$6)))</f>
        <v/>
      </c>
      <c r="X230" s="28">
        <f>IF($W230="","",IF(ISNUMBER($W230),IF($W230&gt;=10000000,IFERROR(DATE(INT($W230/10000),MOD(INT($W230/100),100),MOD($W230,100)),""),$W230),IF(ISNUMBER(--SUBSTITUTE(SUBSTITUTE(TRIM($W230),".","-"),"/","-")),IF(--SUBSTITUTE(SUBSTITUTE(TRIM($W230),".","-"),"/","-")&gt;=10000000,IFERROR(DATE(--LEFT(TRIM($W230),4),--MID(TRIM($W230),5,2),--RIGHT(TRIM($W230),2)),""),--SUBSTITUTE(SUBSTITUTE(TRIM($W230),".","-"),"/","-")),IFERROR(--LEFT(SUBSTITUTE(SUBSTITUTE(TRIM($W230),".","-"),"/","-"),10),""))))</f>
        <v/>
      </c>
      <c r="Y230" s="29">
        <f>IF($X230="","",INT($X230))</f>
        <v/>
      </c>
      <c r="Z230" s="30">
        <f>IF(OR($Y230="",$D$6=""),"",IF(INDEX($A:$U,ROW(),$D$6)="",0,IF(ISNUMBER(INDEX($A:$U,ROW(),$D$6)),INDEX($A:$U,ROW(),$D$6),IFERROR(--SUBSTITUTE(SUBSTITUTE(TRIM(INDEX($A:$U,ROW(),$D$6)),",",""),"원",""),0))))</f>
        <v/>
      </c>
      <c r="AA230" s="30">
        <f>IF(OR($Y230="",$E$6=""),"",IF(INDEX($A:$U,ROW(),$E$6)="",0,IF(ISNUMBER(INDEX($A:$U,ROW(),$E$6)),INDEX($A:$U,ROW(),$E$6),IFERROR(--SUBSTITUTE(SUBSTITUTE(TRIM(INDEX($A:$U,ROW(),$E$6)),",",""),"원",""),0))))</f>
        <v/>
      </c>
      <c r="AB230" s="30">
        <f>IF(OR($Y230="",$F$6=""),"",IF(INDEX($A:$U,ROW(),$F$6)="","",IF(ISNUMBER(INDEX($A:$U,ROW(),$F$6)),INDEX($A:$U,ROW(),$F$6),IFERROR(--SUBSTITUTE(SUBSTITUTE(TRIM(INDEX($A:$U,ROW(),$F$6)),",",""),"원",""),""))))</f>
        <v/>
      </c>
      <c r="AC230" s="2">
        <f>IF(OR($Y230="",$G$6=""),"",INDEX($A:$U,ROW(),$G$6)&amp;"")</f>
        <v/>
      </c>
      <c r="AD230" s="2">
        <f>IF($Y230="","",IF(OR(AND(설정!$B$5&lt;&gt;"",ISNUMBER(SEARCH(설정!$B$5,$AC230))),AND(설정!$B$6&lt;&gt;"",ISNUMBER(SEARCH(설정!$B$6,$AC230))),AND(설정!$B$7&lt;&gt;"",ISNUMBER(SEARCH(설정!$B$7,$AC230)))),"제외","포함"))</f>
        <v/>
      </c>
    </row>
    <row r="231">
      <c r="W231" s="2">
        <f>IF(OR($B$5="",$C$6="",ROW()&lt;$B$5),"",IF(INDEX($A:$U,ROW(),$C$6)="","",INDEX($A:$U,ROW(),$C$6)))</f>
        <v/>
      </c>
      <c r="X231" s="28">
        <f>IF($W231="","",IF(ISNUMBER($W231),IF($W231&gt;=10000000,IFERROR(DATE(INT($W231/10000),MOD(INT($W231/100),100),MOD($W231,100)),""),$W231),IF(ISNUMBER(--SUBSTITUTE(SUBSTITUTE(TRIM($W231),".","-"),"/","-")),IF(--SUBSTITUTE(SUBSTITUTE(TRIM($W231),".","-"),"/","-")&gt;=10000000,IFERROR(DATE(--LEFT(TRIM($W231),4),--MID(TRIM($W231),5,2),--RIGHT(TRIM($W231),2)),""),--SUBSTITUTE(SUBSTITUTE(TRIM($W231),".","-"),"/","-")),IFERROR(--LEFT(SUBSTITUTE(SUBSTITUTE(TRIM($W231),".","-"),"/","-"),10),""))))</f>
        <v/>
      </c>
      <c r="Y231" s="29">
        <f>IF($X231="","",INT($X231))</f>
        <v/>
      </c>
      <c r="Z231" s="30">
        <f>IF(OR($Y231="",$D$6=""),"",IF(INDEX($A:$U,ROW(),$D$6)="",0,IF(ISNUMBER(INDEX($A:$U,ROW(),$D$6)),INDEX($A:$U,ROW(),$D$6),IFERROR(--SUBSTITUTE(SUBSTITUTE(TRIM(INDEX($A:$U,ROW(),$D$6)),",",""),"원",""),0))))</f>
        <v/>
      </c>
      <c r="AA231" s="30">
        <f>IF(OR($Y231="",$E$6=""),"",IF(INDEX($A:$U,ROW(),$E$6)="",0,IF(ISNUMBER(INDEX($A:$U,ROW(),$E$6)),INDEX($A:$U,ROW(),$E$6),IFERROR(--SUBSTITUTE(SUBSTITUTE(TRIM(INDEX($A:$U,ROW(),$E$6)),",",""),"원",""),0))))</f>
        <v/>
      </c>
      <c r="AB231" s="30">
        <f>IF(OR($Y231="",$F$6=""),"",IF(INDEX($A:$U,ROW(),$F$6)="","",IF(ISNUMBER(INDEX($A:$U,ROW(),$F$6)),INDEX($A:$U,ROW(),$F$6),IFERROR(--SUBSTITUTE(SUBSTITUTE(TRIM(INDEX($A:$U,ROW(),$F$6)),",",""),"원",""),""))))</f>
        <v/>
      </c>
      <c r="AC231" s="2">
        <f>IF(OR($Y231="",$G$6=""),"",INDEX($A:$U,ROW(),$G$6)&amp;"")</f>
        <v/>
      </c>
      <c r="AD231" s="2">
        <f>IF($Y231="","",IF(OR(AND(설정!$B$5&lt;&gt;"",ISNUMBER(SEARCH(설정!$B$5,$AC231))),AND(설정!$B$6&lt;&gt;"",ISNUMBER(SEARCH(설정!$B$6,$AC231))),AND(설정!$B$7&lt;&gt;"",ISNUMBER(SEARCH(설정!$B$7,$AC231)))),"제외","포함"))</f>
        <v/>
      </c>
    </row>
    <row r="232">
      <c r="W232" s="2">
        <f>IF(OR($B$5="",$C$6="",ROW()&lt;$B$5),"",IF(INDEX($A:$U,ROW(),$C$6)="","",INDEX($A:$U,ROW(),$C$6)))</f>
        <v/>
      </c>
      <c r="X232" s="28">
        <f>IF($W232="","",IF(ISNUMBER($W232),IF($W232&gt;=10000000,IFERROR(DATE(INT($W232/10000),MOD(INT($W232/100),100),MOD($W232,100)),""),$W232),IF(ISNUMBER(--SUBSTITUTE(SUBSTITUTE(TRIM($W232),".","-"),"/","-")),IF(--SUBSTITUTE(SUBSTITUTE(TRIM($W232),".","-"),"/","-")&gt;=10000000,IFERROR(DATE(--LEFT(TRIM($W232),4),--MID(TRIM($W232),5,2),--RIGHT(TRIM($W232),2)),""),--SUBSTITUTE(SUBSTITUTE(TRIM($W232),".","-"),"/","-")),IFERROR(--LEFT(SUBSTITUTE(SUBSTITUTE(TRIM($W232),".","-"),"/","-"),10),""))))</f>
        <v/>
      </c>
      <c r="Y232" s="29">
        <f>IF($X232="","",INT($X232))</f>
        <v/>
      </c>
      <c r="Z232" s="30">
        <f>IF(OR($Y232="",$D$6=""),"",IF(INDEX($A:$U,ROW(),$D$6)="",0,IF(ISNUMBER(INDEX($A:$U,ROW(),$D$6)),INDEX($A:$U,ROW(),$D$6),IFERROR(--SUBSTITUTE(SUBSTITUTE(TRIM(INDEX($A:$U,ROW(),$D$6)),",",""),"원",""),0))))</f>
        <v/>
      </c>
      <c r="AA232" s="30">
        <f>IF(OR($Y232="",$E$6=""),"",IF(INDEX($A:$U,ROW(),$E$6)="",0,IF(ISNUMBER(INDEX($A:$U,ROW(),$E$6)),INDEX($A:$U,ROW(),$E$6),IFERROR(--SUBSTITUTE(SUBSTITUTE(TRIM(INDEX($A:$U,ROW(),$E$6)),",",""),"원",""),0))))</f>
        <v/>
      </c>
      <c r="AB232" s="30">
        <f>IF(OR($Y232="",$F$6=""),"",IF(INDEX($A:$U,ROW(),$F$6)="","",IF(ISNUMBER(INDEX($A:$U,ROW(),$F$6)),INDEX($A:$U,ROW(),$F$6),IFERROR(--SUBSTITUTE(SUBSTITUTE(TRIM(INDEX($A:$U,ROW(),$F$6)),",",""),"원",""),""))))</f>
        <v/>
      </c>
      <c r="AC232" s="2">
        <f>IF(OR($Y232="",$G$6=""),"",INDEX($A:$U,ROW(),$G$6)&amp;"")</f>
        <v/>
      </c>
      <c r="AD232" s="2">
        <f>IF($Y232="","",IF(OR(AND(설정!$B$5&lt;&gt;"",ISNUMBER(SEARCH(설정!$B$5,$AC232))),AND(설정!$B$6&lt;&gt;"",ISNUMBER(SEARCH(설정!$B$6,$AC232))),AND(설정!$B$7&lt;&gt;"",ISNUMBER(SEARCH(설정!$B$7,$AC232)))),"제외","포함"))</f>
        <v/>
      </c>
    </row>
    <row r="233">
      <c r="W233" s="2">
        <f>IF(OR($B$5="",$C$6="",ROW()&lt;$B$5),"",IF(INDEX($A:$U,ROW(),$C$6)="","",INDEX($A:$U,ROW(),$C$6)))</f>
        <v/>
      </c>
      <c r="X233" s="28">
        <f>IF($W233="","",IF(ISNUMBER($W233),IF($W233&gt;=10000000,IFERROR(DATE(INT($W233/10000),MOD(INT($W233/100),100),MOD($W233,100)),""),$W233),IF(ISNUMBER(--SUBSTITUTE(SUBSTITUTE(TRIM($W233),".","-"),"/","-")),IF(--SUBSTITUTE(SUBSTITUTE(TRIM($W233),".","-"),"/","-")&gt;=10000000,IFERROR(DATE(--LEFT(TRIM($W233),4),--MID(TRIM($W233),5,2),--RIGHT(TRIM($W233),2)),""),--SUBSTITUTE(SUBSTITUTE(TRIM($W233),".","-"),"/","-")),IFERROR(--LEFT(SUBSTITUTE(SUBSTITUTE(TRIM($W233),".","-"),"/","-"),10),""))))</f>
        <v/>
      </c>
      <c r="Y233" s="29">
        <f>IF($X233="","",INT($X233))</f>
        <v/>
      </c>
      <c r="Z233" s="30">
        <f>IF(OR($Y233="",$D$6=""),"",IF(INDEX($A:$U,ROW(),$D$6)="",0,IF(ISNUMBER(INDEX($A:$U,ROW(),$D$6)),INDEX($A:$U,ROW(),$D$6),IFERROR(--SUBSTITUTE(SUBSTITUTE(TRIM(INDEX($A:$U,ROW(),$D$6)),",",""),"원",""),0))))</f>
        <v/>
      </c>
      <c r="AA233" s="30">
        <f>IF(OR($Y233="",$E$6=""),"",IF(INDEX($A:$U,ROW(),$E$6)="",0,IF(ISNUMBER(INDEX($A:$U,ROW(),$E$6)),INDEX($A:$U,ROW(),$E$6),IFERROR(--SUBSTITUTE(SUBSTITUTE(TRIM(INDEX($A:$U,ROW(),$E$6)),",",""),"원",""),0))))</f>
        <v/>
      </c>
      <c r="AB233" s="30">
        <f>IF(OR($Y233="",$F$6=""),"",IF(INDEX($A:$U,ROW(),$F$6)="","",IF(ISNUMBER(INDEX($A:$U,ROW(),$F$6)),INDEX($A:$U,ROW(),$F$6),IFERROR(--SUBSTITUTE(SUBSTITUTE(TRIM(INDEX($A:$U,ROW(),$F$6)),",",""),"원",""),""))))</f>
        <v/>
      </c>
      <c r="AC233" s="2">
        <f>IF(OR($Y233="",$G$6=""),"",INDEX($A:$U,ROW(),$G$6)&amp;"")</f>
        <v/>
      </c>
      <c r="AD233" s="2">
        <f>IF($Y233="","",IF(OR(AND(설정!$B$5&lt;&gt;"",ISNUMBER(SEARCH(설정!$B$5,$AC233))),AND(설정!$B$6&lt;&gt;"",ISNUMBER(SEARCH(설정!$B$6,$AC233))),AND(설정!$B$7&lt;&gt;"",ISNUMBER(SEARCH(설정!$B$7,$AC233)))),"제외","포함"))</f>
        <v/>
      </c>
    </row>
    <row r="234">
      <c r="W234" s="2">
        <f>IF(OR($B$5="",$C$6="",ROW()&lt;$B$5),"",IF(INDEX($A:$U,ROW(),$C$6)="","",INDEX($A:$U,ROW(),$C$6)))</f>
        <v/>
      </c>
      <c r="X234" s="28">
        <f>IF($W234="","",IF(ISNUMBER($W234),IF($W234&gt;=10000000,IFERROR(DATE(INT($W234/10000),MOD(INT($W234/100),100),MOD($W234,100)),""),$W234),IF(ISNUMBER(--SUBSTITUTE(SUBSTITUTE(TRIM($W234),".","-"),"/","-")),IF(--SUBSTITUTE(SUBSTITUTE(TRIM($W234),".","-"),"/","-")&gt;=10000000,IFERROR(DATE(--LEFT(TRIM($W234),4),--MID(TRIM($W234),5,2),--RIGHT(TRIM($W234),2)),""),--SUBSTITUTE(SUBSTITUTE(TRIM($W234),".","-"),"/","-")),IFERROR(--LEFT(SUBSTITUTE(SUBSTITUTE(TRIM($W234),".","-"),"/","-"),10),""))))</f>
        <v/>
      </c>
      <c r="Y234" s="29">
        <f>IF($X234="","",INT($X234))</f>
        <v/>
      </c>
      <c r="Z234" s="30">
        <f>IF(OR($Y234="",$D$6=""),"",IF(INDEX($A:$U,ROW(),$D$6)="",0,IF(ISNUMBER(INDEX($A:$U,ROW(),$D$6)),INDEX($A:$U,ROW(),$D$6),IFERROR(--SUBSTITUTE(SUBSTITUTE(TRIM(INDEX($A:$U,ROW(),$D$6)),",",""),"원",""),0))))</f>
        <v/>
      </c>
      <c r="AA234" s="30">
        <f>IF(OR($Y234="",$E$6=""),"",IF(INDEX($A:$U,ROW(),$E$6)="",0,IF(ISNUMBER(INDEX($A:$U,ROW(),$E$6)),INDEX($A:$U,ROW(),$E$6),IFERROR(--SUBSTITUTE(SUBSTITUTE(TRIM(INDEX($A:$U,ROW(),$E$6)),",",""),"원",""),0))))</f>
        <v/>
      </c>
      <c r="AB234" s="30">
        <f>IF(OR($Y234="",$F$6=""),"",IF(INDEX($A:$U,ROW(),$F$6)="","",IF(ISNUMBER(INDEX($A:$U,ROW(),$F$6)),INDEX($A:$U,ROW(),$F$6),IFERROR(--SUBSTITUTE(SUBSTITUTE(TRIM(INDEX($A:$U,ROW(),$F$6)),",",""),"원",""),""))))</f>
        <v/>
      </c>
      <c r="AC234" s="2">
        <f>IF(OR($Y234="",$G$6=""),"",INDEX($A:$U,ROW(),$G$6)&amp;"")</f>
        <v/>
      </c>
      <c r="AD234" s="2">
        <f>IF($Y234="","",IF(OR(AND(설정!$B$5&lt;&gt;"",ISNUMBER(SEARCH(설정!$B$5,$AC234))),AND(설정!$B$6&lt;&gt;"",ISNUMBER(SEARCH(설정!$B$6,$AC234))),AND(설정!$B$7&lt;&gt;"",ISNUMBER(SEARCH(설정!$B$7,$AC234)))),"제외","포함"))</f>
        <v/>
      </c>
    </row>
    <row r="235">
      <c r="W235" s="2">
        <f>IF(OR($B$5="",$C$6="",ROW()&lt;$B$5),"",IF(INDEX($A:$U,ROW(),$C$6)="","",INDEX($A:$U,ROW(),$C$6)))</f>
        <v/>
      </c>
      <c r="X235" s="28">
        <f>IF($W235="","",IF(ISNUMBER($W235),IF($W235&gt;=10000000,IFERROR(DATE(INT($W235/10000),MOD(INT($W235/100),100),MOD($W235,100)),""),$W235),IF(ISNUMBER(--SUBSTITUTE(SUBSTITUTE(TRIM($W235),".","-"),"/","-")),IF(--SUBSTITUTE(SUBSTITUTE(TRIM($W235),".","-"),"/","-")&gt;=10000000,IFERROR(DATE(--LEFT(TRIM($W235),4),--MID(TRIM($W235),5,2),--RIGHT(TRIM($W235),2)),""),--SUBSTITUTE(SUBSTITUTE(TRIM($W235),".","-"),"/","-")),IFERROR(--LEFT(SUBSTITUTE(SUBSTITUTE(TRIM($W235),".","-"),"/","-"),10),""))))</f>
        <v/>
      </c>
      <c r="Y235" s="29">
        <f>IF($X235="","",INT($X235))</f>
        <v/>
      </c>
      <c r="Z235" s="30">
        <f>IF(OR($Y235="",$D$6=""),"",IF(INDEX($A:$U,ROW(),$D$6)="",0,IF(ISNUMBER(INDEX($A:$U,ROW(),$D$6)),INDEX($A:$U,ROW(),$D$6),IFERROR(--SUBSTITUTE(SUBSTITUTE(TRIM(INDEX($A:$U,ROW(),$D$6)),",",""),"원",""),0))))</f>
        <v/>
      </c>
      <c r="AA235" s="30">
        <f>IF(OR($Y235="",$E$6=""),"",IF(INDEX($A:$U,ROW(),$E$6)="",0,IF(ISNUMBER(INDEX($A:$U,ROW(),$E$6)),INDEX($A:$U,ROW(),$E$6),IFERROR(--SUBSTITUTE(SUBSTITUTE(TRIM(INDEX($A:$U,ROW(),$E$6)),",",""),"원",""),0))))</f>
        <v/>
      </c>
      <c r="AB235" s="30">
        <f>IF(OR($Y235="",$F$6=""),"",IF(INDEX($A:$U,ROW(),$F$6)="","",IF(ISNUMBER(INDEX($A:$U,ROW(),$F$6)),INDEX($A:$U,ROW(),$F$6),IFERROR(--SUBSTITUTE(SUBSTITUTE(TRIM(INDEX($A:$U,ROW(),$F$6)),",",""),"원",""),""))))</f>
        <v/>
      </c>
      <c r="AC235" s="2">
        <f>IF(OR($Y235="",$G$6=""),"",INDEX($A:$U,ROW(),$G$6)&amp;"")</f>
        <v/>
      </c>
      <c r="AD235" s="2">
        <f>IF($Y235="","",IF(OR(AND(설정!$B$5&lt;&gt;"",ISNUMBER(SEARCH(설정!$B$5,$AC235))),AND(설정!$B$6&lt;&gt;"",ISNUMBER(SEARCH(설정!$B$6,$AC235))),AND(설정!$B$7&lt;&gt;"",ISNUMBER(SEARCH(설정!$B$7,$AC235)))),"제외","포함"))</f>
        <v/>
      </c>
    </row>
    <row r="236">
      <c r="W236" s="2">
        <f>IF(OR($B$5="",$C$6="",ROW()&lt;$B$5),"",IF(INDEX($A:$U,ROW(),$C$6)="","",INDEX($A:$U,ROW(),$C$6)))</f>
        <v/>
      </c>
      <c r="X236" s="28">
        <f>IF($W236="","",IF(ISNUMBER($W236),IF($W236&gt;=10000000,IFERROR(DATE(INT($W236/10000),MOD(INT($W236/100),100),MOD($W236,100)),""),$W236),IF(ISNUMBER(--SUBSTITUTE(SUBSTITUTE(TRIM($W236),".","-"),"/","-")),IF(--SUBSTITUTE(SUBSTITUTE(TRIM($W236),".","-"),"/","-")&gt;=10000000,IFERROR(DATE(--LEFT(TRIM($W236),4),--MID(TRIM($W236),5,2),--RIGHT(TRIM($W236),2)),""),--SUBSTITUTE(SUBSTITUTE(TRIM($W236),".","-"),"/","-")),IFERROR(--LEFT(SUBSTITUTE(SUBSTITUTE(TRIM($W236),".","-"),"/","-"),10),""))))</f>
        <v/>
      </c>
      <c r="Y236" s="29">
        <f>IF($X236="","",INT($X236))</f>
        <v/>
      </c>
      <c r="Z236" s="30">
        <f>IF(OR($Y236="",$D$6=""),"",IF(INDEX($A:$U,ROW(),$D$6)="",0,IF(ISNUMBER(INDEX($A:$U,ROW(),$D$6)),INDEX($A:$U,ROW(),$D$6),IFERROR(--SUBSTITUTE(SUBSTITUTE(TRIM(INDEX($A:$U,ROW(),$D$6)),",",""),"원",""),0))))</f>
        <v/>
      </c>
      <c r="AA236" s="30">
        <f>IF(OR($Y236="",$E$6=""),"",IF(INDEX($A:$U,ROW(),$E$6)="",0,IF(ISNUMBER(INDEX($A:$U,ROW(),$E$6)),INDEX($A:$U,ROW(),$E$6),IFERROR(--SUBSTITUTE(SUBSTITUTE(TRIM(INDEX($A:$U,ROW(),$E$6)),",",""),"원",""),0))))</f>
        <v/>
      </c>
      <c r="AB236" s="30">
        <f>IF(OR($Y236="",$F$6=""),"",IF(INDEX($A:$U,ROW(),$F$6)="","",IF(ISNUMBER(INDEX($A:$U,ROW(),$F$6)),INDEX($A:$U,ROW(),$F$6),IFERROR(--SUBSTITUTE(SUBSTITUTE(TRIM(INDEX($A:$U,ROW(),$F$6)),",",""),"원",""),""))))</f>
        <v/>
      </c>
      <c r="AC236" s="2">
        <f>IF(OR($Y236="",$G$6=""),"",INDEX($A:$U,ROW(),$G$6)&amp;"")</f>
        <v/>
      </c>
      <c r="AD236" s="2">
        <f>IF($Y236="","",IF(OR(AND(설정!$B$5&lt;&gt;"",ISNUMBER(SEARCH(설정!$B$5,$AC236))),AND(설정!$B$6&lt;&gt;"",ISNUMBER(SEARCH(설정!$B$6,$AC236))),AND(설정!$B$7&lt;&gt;"",ISNUMBER(SEARCH(설정!$B$7,$AC236)))),"제외","포함"))</f>
        <v/>
      </c>
    </row>
    <row r="237">
      <c r="W237" s="2">
        <f>IF(OR($B$5="",$C$6="",ROW()&lt;$B$5),"",IF(INDEX($A:$U,ROW(),$C$6)="","",INDEX($A:$U,ROW(),$C$6)))</f>
        <v/>
      </c>
      <c r="X237" s="28">
        <f>IF($W237="","",IF(ISNUMBER($W237),IF($W237&gt;=10000000,IFERROR(DATE(INT($W237/10000),MOD(INT($W237/100),100),MOD($W237,100)),""),$W237),IF(ISNUMBER(--SUBSTITUTE(SUBSTITUTE(TRIM($W237),".","-"),"/","-")),IF(--SUBSTITUTE(SUBSTITUTE(TRIM($W237),".","-"),"/","-")&gt;=10000000,IFERROR(DATE(--LEFT(TRIM($W237),4),--MID(TRIM($W237),5,2),--RIGHT(TRIM($W237),2)),""),--SUBSTITUTE(SUBSTITUTE(TRIM($W237),".","-"),"/","-")),IFERROR(--LEFT(SUBSTITUTE(SUBSTITUTE(TRIM($W237),".","-"),"/","-"),10),""))))</f>
        <v/>
      </c>
      <c r="Y237" s="29">
        <f>IF($X237="","",INT($X237))</f>
        <v/>
      </c>
      <c r="Z237" s="30">
        <f>IF(OR($Y237="",$D$6=""),"",IF(INDEX($A:$U,ROW(),$D$6)="",0,IF(ISNUMBER(INDEX($A:$U,ROW(),$D$6)),INDEX($A:$U,ROW(),$D$6),IFERROR(--SUBSTITUTE(SUBSTITUTE(TRIM(INDEX($A:$U,ROW(),$D$6)),",",""),"원",""),0))))</f>
        <v/>
      </c>
      <c r="AA237" s="30">
        <f>IF(OR($Y237="",$E$6=""),"",IF(INDEX($A:$U,ROW(),$E$6)="",0,IF(ISNUMBER(INDEX($A:$U,ROW(),$E$6)),INDEX($A:$U,ROW(),$E$6),IFERROR(--SUBSTITUTE(SUBSTITUTE(TRIM(INDEX($A:$U,ROW(),$E$6)),",",""),"원",""),0))))</f>
        <v/>
      </c>
      <c r="AB237" s="30">
        <f>IF(OR($Y237="",$F$6=""),"",IF(INDEX($A:$U,ROW(),$F$6)="","",IF(ISNUMBER(INDEX($A:$U,ROW(),$F$6)),INDEX($A:$U,ROW(),$F$6),IFERROR(--SUBSTITUTE(SUBSTITUTE(TRIM(INDEX($A:$U,ROW(),$F$6)),",",""),"원",""),""))))</f>
        <v/>
      </c>
      <c r="AC237" s="2">
        <f>IF(OR($Y237="",$G$6=""),"",INDEX($A:$U,ROW(),$G$6)&amp;"")</f>
        <v/>
      </c>
      <c r="AD237" s="2">
        <f>IF($Y237="","",IF(OR(AND(설정!$B$5&lt;&gt;"",ISNUMBER(SEARCH(설정!$B$5,$AC237))),AND(설정!$B$6&lt;&gt;"",ISNUMBER(SEARCH(설정!$B$6,$AC237))),AND(설정!$B$7&lt;&gt;"",ISNUMBER(SEARCH(설정!$B$7,$AC237)))),"제외","포함"))</f>
        <v/>
      </c>
    </row>
    <row r="238">
      <c r="W238" s="2">
        <f>IF(OR($B$5="",$C$6="",ROW()&lt;$B$5),"",IF(INDEX($A:$U,ROW(),$C$6)="","",INDEX($A:$U,ROW(),$C$6)))</f>
        <v/>
      </c>
      <c r="X238" s="28">
        <f>IF($W238="","",IF(ISNUMBER($W238),IF($W238&gt;=10000000,IFERROR(DATE(INT($W238/10000),MOD(INT($W238/100),100),MOD($W238,100)),""),$W238),IF(ISNUMBER(--SUBSTITUTE(SUBSTITUTE(TRIM($W238),".","-"),"/","-")),IF(--SUBSTITUTE(SUBSTITUTE(TRIM($W238),".","-"),"/","-")&gt;=10000000,IFERROR(DATE(--LEFT(TRIM($W238),4),--MID(TRIM($W238),5,2),--RIGHT(TRIM($W238),2)),""),--SUBSTITUTE(SUBSTITUTE(TRIM($W238),".","-"),"/","-")),IFERROR(--LEFT(SUBSTITUTE(SUBSTITUTE(TRIM($W238),".","-"),"/","-"),10),""))))</f>
        <v/>
      </c>
      <c r="Y238" s="29">
        <f>IF($X238="","",INT($X238))</f>
        <v/>
      </c>
      <c r="Z238" s="30">
        <f>IF(OR($Y238="",$D$6=""),"",IF(INDEX($A:$U,ROW(),$D$6)="",0,IF(ISNUMBER(INDEX($A:$U,ROW(),$D$6)),INDEX($A:$U,ROW(),$D$6),IFERROR(--SUBSTITUTE(SUBSTITUTE(TRIM(INDEX($A:$U,ROW(),$D$6)),",",""),"원",""),0))))</f>
        <v/>
      </c>
      <c r="AA238" s="30">
        <f>IF(OR($Y238="",$E$6=""),"",IF(INDEX($A:$U,ROW(),$E$6)="",0,IF(ISNUMBER(INDEX($A:$U,ROW(),$E$6)),INDEX($A:$U,ROW(),$E$6),IFERROR(--SUBSTITUTE(SUBSTITUTE(TRIM(INDEX($A:$U,ROW(),$E$6)),",",""),"원",""),0))))</f>
        <v/>
      </c>
      <c r="AB238" s="30">
        <f>IF(OR($Y238="",$F$6=""),"",IF(INDEX($A:$U,ROW(),$F$6)="","",IF(ISNUMBER(INDEX($A:$U,ROW(),$F$6)),INDEX($A:$U,ROW(),$F$6),IFERROR(--SUBSTITUTE(SUBSTITUTE(TRIM(INDEX($A:$U,ROW(),$F$6)),",",""),"원",""),""))))</f>
        <v/>
      </c>
      <c r="AC238" s="2">
        <f>IF(OR($Y238="",$G$6=""),"",INDEX($A:$U,ROW(),$G$6)&amp;"")</f>
        <v/>
      </c>
      <c r="AD238" s="2">
        <f>IF($Y238="","",IF(OR(AND(설정!$B$5&lt;&gt;"",ISNUMBER(SEARCH(설정!$B$5,$AC238))),AND(설정!$B$6&lt;&gt;"",ISNUMBER(SEARCH(설정!$B$6,$AC238))),AND(설정!$B$7&lt;&gt;"",ISNUMBER(SEARCH(설정!$B$7,$AC238)))),"제외","포함"))</f>
        <v/>
      </c>
    </row>
    <row r="239">
      <c r="W239" s="2">
        <f>IF(OR($B$5="",$C$6="",ROW()&lt;$B$5),"",IF(INDEX($A:$U,ROW(),$C$6)="","",INDEX($A:$U,ROW(),$C$6)))</f>
        <v/>
      </c>
      <c r="X239" s="28">
        <f>IF($W239="","",IF(ISNUMBER($W239),IF($W239&gt;=10000000,IFERROR(DATE(INT($W239/10000),MOD(INT($W239/100),100),MOD($W239,100)),""),$W239),IF(ISNUMBER(--SUBSTITUTE(SUBSTITUTE(TRIM($W239),".","-"),"/","-")),IF(--SUBSTITUTE(SUBSTITUTE(TRIM($W239),".","-"),"/","-")&gt;=10000000,IFERROR(DATE(--LEFT(TRIM($W239),4),--MID(TRIM($W239),5,2),--RIGHT(TRIM($W239),2)),""),--SUBSTITUTE(SUBSTITUTE(TRIM($W239),".","-"),"/","-")),IFERROR(--LEFT(SUBSTITUTE(SUBSTITUTE(TRIM($W239),".","-"),"/","-"),10),""))))</f>
        <v/>
      </c>
      <c r="Y239" s="29">
        <f>IF($X239="","",INT($X239))</f>
        <v/>
      </c>
      <c r="Z239" s="30">
        <f>IF(OR($Y239="",$D$6=""),"",IF(INDEX($A:$U,ROW(),$D$6)="",0,IF(ISNUMBER(INDEX($A:$U,ROW(),$D$6)),INDEX($A:$U,ROW(),$D$6),IFERROR(--SUBSTITUTE(SUBSTITUTE(TRIM(INDEX($A:$U,ROW(),$D$6)),",",""),"원",""),0))))</f>
        <v/>
      </c>
      <c r="AA239" s="30">
        <f>IF(OR($Y239="",$E$6=""),"",IF(INDEX($A:$U,ROW(),$E$6)="",0,IF(ISNUMBER(INDEX($A:$U,ROW(),$E$6)),INDEX($A:$U,ROW(),$E$6),IFERROR(--SUBSTITUTE(SUBSTITUTE(TRIM(INDEX($A:$U,ROW(),$E$6)),",",""),"원",""),0))))</f>
        <v/>
      </c>
      <c r="AB239" s="30">
        <f>IF(OR($Y239="",$F$6=""),"",IF(INDEX($A:$U,ROW(),$F$6)="","",IF(ISNUMBER(INDEX($A:$U,ROW(),$F$6)),INDEX($A:$U,ROW(),$F$6),IFERROR(--SUBSTITUTE(SUBSTITUTE(TRIM(INDEX($A:$U,ROW(),$F$6)),",",""),"원",""),""))))</f>
        <v/>
      </c>
      <c r="AC239" s="2">
        <f>IF(OR($Y239="",$G$6=""),"",INDEX($A:$U,ROW(),$G$6)&amp;"")</f>
        <v/>
      </c>
      <c r="AD239" s="2">
        <f>IF($Y239="","",IF(OR(AND(설정!$B$5&lt;&gt;"",ISNUMBER(SEARCH(설정!$B$5,$AC239))),AND(설정!$B$6&lt;&gt;"",ISNUMBER(SEARCH(설정!$B$6,$AC239))),AND(설정!$B$7&lt;&gt;"",ISNUMBER(SEARCH(설정!$B$7,$AC239)))),"제외","포함"))</f>
        <v/>
      </c>
    </row>
    <row r="240">
      <c r="W240" s="2">
        <f>IF(OR($B$5="",$C$6="",ROW()&lt;$B$5),"",IF(INDEX($A:$U,ROW(),$C$6)="","",INDEX($A:$U,ROW(),$C$6)))</f>
        <v/>
      </c>
      <c r="X240" s="28">
        <f>IF($W240="","",IF(ISNUMBER($W240),IF($W240&gt;=10000000,IFERROR(DATE(INT($W240/10000),MOD(INT($W240/100),100),MOD($W240,100)),""),$W240),IF(ISNUMBER(--SUBSTITUTE(SUBSTITUTE(TRIM($W240),".","-"),"/","-")),IF(--SUBSTITUTE(SUBSTITUTE(TRIM($W240),".","-"),"/","-")&gt;=10000000,IFERROR(DATE(--LEFT(TRIM($W240),4),--MID(TRIM($W240),5,2),--RIGHT(TRIM($W240),2)),""),--SUBSTITUTE(SUBSTITUTE(TRIM($W240),".","-"),"/","-")),IFERROR(--LEFT(SUBSTITUTE(SUBSTITUTE(TRIM($W240),".","-"),"/","-"),10),""))))</f>
        <v/>
      </c>
      <c r="Y240" s="29">
        <f>IF($X240="","",INT($X240))</f>
        <v/>
      </c>
      <c r="Z240" s="30">
        <f>IF(OR($Y240="",$D$6=""),"",IF(INDEX($A:$U,ROW(),$D$6)="",0,IF(ISNUMBER(INDEX($A:$U,ROW(),$D$6)),INDEX($A:$U,ROW(),$D$6),IFERROR(--SUBSTITUTE(SUBSTITUTE(TRIM(INDEX($A:$U,ROW(),$D$6)),",",""),"원",""),0))))</f>
        <v/>
      </c>
      <c r="AA240" s="30">
        <f>IF(OR($Y240="",$E$6=""),"",IF(INDEX($A:$U,ROW(),$E$6)="",0,IF(ISNUMBER(INDEX($A:$U,ROW(),$E$6)),INDEX($A:$U,ROW(),$E$6),IFERROR(--SUBSTITUTE(SUBSTITUTE(TRIM(INDEX($A:$U,ROW(),$E$6)),",",""),"원",""),0))))</f>
        <v/>
      </c>
      <c r="AB240" s="30">
        <f>IF(OR($Y240="",$F$6=""),"",IF(INDEX($A:$U,ROW(),$F$6)="","",IF(ISNUMBER(INDEX($A:$U,ROW(),$F$6)),INDEX($A:$U,ROW(),$F$6),IFERROR(--SUBSTITUTE(SUBSTITUTE(TRIM(INDEX($A:$U,ROW(),$F$6)),",",""),"원",""),""))))</f>
        <v/>
      </c>
      <c r="AC240" s="2">
        <f>IF(OR($Y240="",$G$6=""),"",INDEX($A:$U,ROW(),$G$6)&amp;"")</f>
        <v/>
      </c>
      <c r="AD240" s="2">
        <f>IF($Y240="","",IF(OR(AND(설정!$B$5&lt;&gt;"",ISNUMBER(SEARCH(설정!$B$5,$AC240))),AND(설정!$B$6&lt;&gt;"",ISNUMBER(SEARCH(설정!$B$6,$AC240))),AND(설정!$B$7&lt;&gt;"",ISNUMBER(SEARCH(설정!$B$7,$AC240)))),"제외","포함"))</f>
        <v/>
      </c>
    </row>
    <row r="241">
      <c r="W241" s="2">
        <f>IF(OR($B$5="",$C$6="",ROW()&lt;$B$5),"",IF(INDEX($A:$U,ROW(),$C$6)="","",INDEX($A:$U,ROW(),$C$6)))</f>
        <v/>
      </c>
      <c r="X241" s="28">
        <f>IF($W241="","",IF(ISNUMBER($W241),IF($W241&gt;=10000000,IFERROR(DATE(INT($W241/10000),MOD(INT($W241/100),100),MOD($W241,100)),""),$W241),IF(ISNUMBER(--SUBSTITUTE(SUBSTITUTE(TRIM($W241),".","-"),"/","-")),IF(--SUBSTITUTE(SUBSTITUTE(TRIM($W241),".","-"),"/","-")&gt;=10000000,IFERROR(DATE(--LEFT(TRIM($W241),4),--MID(TRIM($W241),5,2),--RIGHT(TRIM($W241),2)),""),--SUBSTITUTE(SUBSTITUTE(TRIM($W241),".","-"),"/","-")),IFERROR(--LEFT(SUBSTITUTE(SUBSTITUTE(TRIM($W241),".","-"),"/","-"),10),""))))</f>
        <v/>
      </c>
      <c r="Y241" s="29">
        <f>IF($X241="","",INT($X241))</f>
        <v/>
      </c>
      <c r="Z241" s="30">
        <f>IF(OR($Y241="",$D$6=""),"",IF(INDEX($A:$U,ROW(),$D$6)="",0,IF(ISNUMBER(INDEX($A:$U,ROW(),$D$6)),INDEX($A:$U,ROW(),$D$6),IFERROR(--SUBSTITUTE(SUBSTITUTE(TRIM(INDEX($A:$U,ROW(),$D$6)),",",""),"원",""),0))))</f>
        <v/>
      </c>
      <c r="AA241" s="30">
        <f>IF(OR($Y241="",$E$6=""),"",IF(INDEX($A:$U,ROW(),$E$6)="",0,IF(ISNUMBER(INDEX($A:$U,ROW(),$E$6)),INDEX($A:$U,ROW(),$E$6),IFERROR(--SUBSTITUTE(SUBSTITUTE(TRIM(INDEX($A:$U,ROW(),$E$6)),",",""),"원",""),0))))</f>
        <v/>
      </c>
      <c r="AB241" s="30">
        <f>IF(OR($Y241="",$F$6=""),"",IF(INDEX($A:$U,ROW(),$F$6)="","",IF(ISNUMBER(INDEX($A:$U,ROW(),$F$6)),INDEX($A:$U,ROW(),$F$6),IFERROR(--SUBSTITUTE(SUBSTITUTE(TRIM(INDEX($A:$U,ROW(),$F$6)),",",""),"원",""),""))))</f>
        <v/>
      </c>
      <c r="AC241" s="2">
        <f>IF(OR($Y241="",$G$6=""),"",INDEX($A:$U,ROW(),$G$6)&amp;"")</f>
        <v/>
      </c>
      <c r="AD241" s="2">
        <f>IF($Y241="","",IF(OR(AND(설정!$B$5&lt;&gt;"",ISNUMBER(SEARCH(설정!$B$5,$AC241))),AND(설정!$B$6&lt;&gt;"",ISNUMBER(SEARCH(설정!$B$6,$AC241))),AND(설정!$B$7&lt;&gt;"",ISNUMBER(SEARCH(설정!$B$7,$AC241)))),"제외","포함"))</f>
        <v/>
      </c>
    </row>
    <row r="242">
      <c r="W242" s="2">
        <f>IF(OR($B$5="",$C$6="",ROW()&lt;$B$5),"",IF(INDEX($A:$U,ROW(),$C$6)="","",INDEX($A:$U,ROW(),$C$6)))</f>
        <v/>
      </c>
      <c r="X242" s="28">
        <f>IF($W242="","",IF(ISNUMBER($W242),IF($W242&gt;=10000000,IFERROR(DATE(INT($W242/10000),MOD(INT($W242/100),100),MOD($W242,100)),""),$W242),IF(ISNUMBER(--SUBSTITUTE(SUBSTITUTE(TRIM($W242),".","-"),"/","-")),IF(--SUBSTITUTE(SUBSTITUTE(TRIM($W242),".","-"),"/","-")&gt;=10000000,IFERROR(DATE(--LEFT(TRIM($W242),4),--MID(TRIM($W242),5,2),--RIGHT(TRIM($W242),2)),""),--SUBSTITUTE(SUBSTITUTE(TRIM($W242),".","-"),"/","-")),IFERROR(--LEFT(SUBSTITUTE(SUBSTITUTE(TRIM($W242),".","-"),"/","-"),10),""))))</f>
        <v/>
      </c>
      <c r="Y242" s="29">
        <f>IF($X242="","",INT($X242))</f>
        <v/>
      </c>
      <c r="Z242" s="30">
        <f>IF(OR($Y242="",$D$6=""),"",IF(INDEX($A:$U,ROW(),$D$6)="",0,IF(ISNUMBER(INDEX($A:$U,ROW(),$D$6)),INDEX($A:$U,ROW(),$D$6),IFERROR(--SUBSTITUTE(SUBSTITUTE(TRIM(INDEX($A:$U,ROW(),$D$6)),",",""),"원",""),0))))</f>
        <v/>
      </c>
      <c r="AA242" s="30">
        <f>IF(OR($Y242="",$E$6=""),"",IF(INDEX($A:$U,ROW(),$E$6)="",0,IF(ISNUMBER(INDEX($A:$U,ROW(),$E$6)),INDEX($A:$U,ROW(),$E$6),IFERROR(--SUBSTITUTE(SUBSTITUTE(TRIM(INDEX($A:$U,ROW(),$E$6)),",",""),"원",""),0))))</f>
        <v/>
      </c>
      <c r="AB242" s="30">
        <f>IF(OR($Y242="",$F$6=""),"",IF(INDEX($A:$U,ROW(),$F$6)="","",IF(ISNUMBER(INDEX($A:$U,ROW(),$F$6)),INDEX($A:$U,ROW(),$F$6),IFERROR(--SUBSTITUTE(SUBSTITUTE(TRIM(INDEX($A:$U,ROW(),$F$6)),",",""),"원",""),""))))</f>
        <v/>
      </c>
      <c r="AC242" s="2">
        <f>IF(OR($Y242="",$G$6=""),"",INDEX($A:$U,ROW(),$G$6)&amp;"")</f>
        <v/>
      </c>
      <c r="AD242" s="2">
        <f>IF($Y242="","",IF(OR(AND(설정!$B$5&lt;&gt;"",ISNUMBER(SEARCH(설정!$B$5,$AC242))),AND(설정!$B$6&lt;&gt;"",ISNUMBER(SEARCH(설정!$B$6,$AC242))),AND(설정!$B$7&lt;&gt;"",ISNUMBER(SEARCH(설정!$B$7,$AC242)))),"제외","포함"))</f>
        <v/>
      </c>
    </row>
    <row r="243">
      <c r="W243" s="2">
        <f>IF(OR($B$5="",$C$6="",ROW()&lt;$B$5),"",IF(INDEX($A:$U,ROW(),$C$6)="","",INDEX($A:$U,ROW(),$C$6)))</f>
        <v/>
      </c>
      <c r="X243" s="28">
        <f>IF($W243="","",IF(ISNUMBER($W243),IF($W243&gt;=10000000,IFERROR(DATE(INT($W243/10000),MOD(INT($W243/100),100),MOD($W243,100)),""),$W243),IF(ISNUMBER(--SUBSTITUTE(SUBSTITUTE(TRIM($W243),".","-"),"/","-")),IF(--SUBSTITUTE(SUBSTITUTE(TRIM($W243),".","-"),"/","-")&gt;=10000000,IFERROR(DATE(--LEFT(TRIM($W243),4),--MID(TRIM($W243),5,2),--RIGHT(TRIM($W243),2)),""),--SUBSTITUTE(SUBSTITUTE(TRIM($W243),".","-"),"/","-")),IFERROR(--LEFT(SUBSTITUTE(SUBSTITUTE(TRIM($W243),".","-"),"/","-"),10),""))))</f>
        <v/>
      </c>
      <c r="Y243" s="29">
        <f>IF($X243="","",INT($X243))</f>
        <v/>
      </c>
      <c r="Z243" s="30">
        <f>IF(OR($Y243="",$D$6=""),"",IF(INDEX($A:$U,ROW(),$D$6)="",0,IF(ISNUMBER(INDEX($A:$U,ROW(),$D$6)),INDEX($A:$U,ROW(),$D$6),IFERROR(--SUBSTITUTE(SUBSTITUTE(TRIM(INDEX($A:$U,ROW(),$D$6)),",",""),"원",""),0))))</f>
        <v/>
      </c>
      <c r="AA243" s="30">
        <f>IF(OR($Y243="",$E$6=""),"",IF(INDEX($A:$U,ROW(),$E$6)="",0,IF(ISNUMBER(INDEX($A:$U,ROW(),$E$6)),INDEX($A:$U,ROW(),$E$6),IFERROR(--SUBSTITUTE(SUBSTITUTE(TRIM(INDEX($A:$U,ROW(),$E$6)),",",""),"원",""),0))))</f>
        <v/>
      </c>
      <c r="AB243" s="30">
        <f>IF(OR($Y243="",$F$6=""),"",IF(INDEX($A:$U,ROW(),$F$6)="","",IF(ISNUMBER(INDEX($A:$U,ROW(),$F$6)),INDEX($A:$U,ROW(),$F$6),IFERROR(--SUBSTITUTE(SUBSTITUTE(TRIM(INDEX($A:$U,ROW(),$F$6)),",",""),"원",""),""))))</f>
        <v/>
      </c>
      <c r="AC243" s="2">
        <f>IF(OR($Y243="",$G$6=""),"",INDEX($A:$U,ROW(),$G$6)&amp;"")</f>
        <v/>
      </c>
      <c r="AD243" s="2">
        <f>IF($Y243="","",IF(OR(AND(설정!$B$5&lt;&gt;"",ISNUMBER(SEARCH(설정!$B$5,$AC243))),AND(설정!$B$6&lt;&gt;"",ISNUMBER(SEARCH(설정!$B$6,$AC243))),AND(설정!$B$7&lt;&gt;"",ISNUMBER(SEARCH(설정!$B$7,$AC243)))),"제외","포함"))</f>
        <v/>
      </c>
    </row>
    <row r="244">
      <c r="W244" s="2">
        <f>IF(OR($B$5="",$C$6="",ROW()&lt;$B$5),"",IF(INDEX($A:$U,ROW(),$C$6)="","",INDEX($A:$U,ROW(),$C$6)))</f>
        <v/>
      </c>
      <c r="X244" s="28">
        <f>IF($W244="","",IF(ISNUMBER($W244),IF($W244&gt;=10000000,IFERROR(DATE(INT($W244/10000),MOD(INT($W244/100),100),MOD($W244,100)),""),$W244),IF(ISNUMBER(--SUBSTITUTE(SUBSTITUTE(TRIM($W244),".","-"),"/","-")),IF(--SUBSTITUTE(SUBSTITUTE(TRIM($W244),".","-"),"/","-")&gt;=10000000,IFERROR(DATE(--LEFT(TRIM($W244),4),--MID(TRIM($W244),5,2),--RIGHT(TRIM($W244),2)),""),--SUBSTITUTE(SUBSTITUTE(TRIM($W244),".","-"),"/","-")),IFERROR(--LEFT(SUBSTITUTE(SUBSTITUTE(TRIM($W244),".","-"),"/","-"),10),""))))</f>
        <v/>
      </c>
      <c r="Y244" s="29">
        <f>IF($X244="","",INT($X244))</f>
        <v/>
      </c>
      <c r="Z244" s="30">
        <f>IF(OR($Y244="",$D$6=""),"",IF(INDEX($A:$U,ROW(),$D$6)="",0,IF(ISNUMBER(INDEX($A:$U,ROW(),$D$6)),INDEX($A:$U,ROW(),$D$6),IFERROR(--SUBSTITUTE(SUBSTITUTE(TRIM(INDEX($A:$U,ROW(),$D$6)),",",""),"원",""),0))))</f>
        <v/>
      </c>
      <c r="AA244" s="30">
        <f>IF(OR($Y244="",$E$6=""),"",IF(INDEX($A:$U,ROW(),$E$6)="",0,IF(ISNUMBER(INDEX($A:$U,ROW(),$E$6)),INDEX($A:$U,ROW(),$E$6),IFERROR(--SUBSTITUTE(SUBSTITUTE(TRIM(INDEX($A:$U,ROW(),$E$6)),",",""),"원",""),0))))</f>
        <v/>
      </c>
      <c r="AB244" s="30">
        <f>IF(OR($Y244="",$F$6=""),"",IF(INDEX($A:$U,ROW(),$F$6)="","",IF(ISNUMBER(INDEX($A:$U,ROW(),$F$6)),INDEX($A:$U,ROW(),$F$6),IFERROR(--SUBSTITUTE(SUBSTITUTE(TRIM(INDEX($A:$U,ROW(),$F$6)),",",""),"원",""),""))))</f>
        <v/>
      </c>
      <c r="AC244" s="2">
        <f>IF(OR($Y244="",$G$6=""),"",INDEX($A:$U,ROW(),$G$6)&amp;"")</f>
        <v/>
      </c>
      <c r="AD244" s="2">
        <f>IF($Y244="","",IF(OR(AND(설정!$B$5&lt;&gt;"",ISNUMBER(SEARCH(설정!$B$5,$AC244))),AND(설정!$B$6&lt;&gt;"",ISNUMBER(SEARCH(설정!$B$6,$AC244))),AND(설정!$B$7&lt;&gt;"",ISNUMBER(SEARCH(설정!$B$7,$AC244)))),"제외","포함"))</f>
        <v/>
      </c>
    </row>
    <row r="245">
      <c r="W245" s="2">
        <f>IF(OR($B$5="",$C$6="",ROW()&lt;$B$5),"",IF(INDEX($A:$U,ROW(),$C$6)="","",INDEX($A:$U,ROW(),$C$6)))</f>
        <v/>
      </c>
      <c r="X245" s="28">
        <f>IF($W245="","",IF(ISNUMBER($W245),IF($W245&gt;=10000000,IFERROR(DATE(INT($W245/10000),MOD(INT($W245/100),100),MOD($W245,100)),""),$W245),IF(ISNUMBER(--SUBSTITUTE(SUBSTITUTE(TRIM($W245),".","-"),"/","-")),IF(--SUBSTITUTE(SUBSTITUTE(TRIM($W245),".","-"),"/","-")&gt;=10000000,IFERROR(DATE(--LEFT(TRIM($W245),4),--MID(TRIM($W245),5,2),--RIGHT(TRIM($W245),2)),""),--SUBSTITUTE(SUBSTITUTE(TRIM($W245),".","-"),"/","-")),IFERROR(--LEFT(SUBSTITUTE(SUBSTITUTE(TRIM($W245),".","-"),"/","-"),10),""))))</f>
        <v/>
      </c>
      <c r="Y245" s="29">
        <f>IF($X245="","",INT($X245))</f>
        <v/>
      </c>
      <c r="Z245" s="30">
        <f>IF(OR($Y245="",$D$6=""),"",IF(INDEX($A:$U,ROW(),$D$6)="",0,IF(ISNUMBER(INDEX($A:$U,ROW(),$D$6)),INDEX($A:$U,ROW(),$D$6),IFERROR(--SUBSTITUTE(SUBSTITUTE(TRIM(INDEX($A:$U,ROW(),$D$6)),",",""),"원",""),0))))</f>
        <v/>
      </c>
      <c r="AA245" s="30">
        <f>IF(OR($Y245="",$E$6=""),"",IF(INDEX($A:$U,ROW(),$E$6)="",0,IF(ISNUMBER(INDEX($A:$U,ROW(),$E$6)),INDEX($A:$U,ROW(),$E$6),IFERROR(--SUBSTITUTE(SUBSTITUTE(TRIM(INDEX($A:$U,ROW(),$E$6)),",",""),"원",""),0))))</f>
        <v/>
      </c>
      <c r="AB245" s="30">
        <f>IF(OR($Y245="",$F$6=""),"",IF(INDEX($A:$U,ROW(),$F$6)="","",IF(ISNUMBER(INDEX($A:$U,ROW(),$F$6)),INDEX($A:$U,ROW(),$F$6),IFERROR(--SUBSTITUTE(SUBSTITUTE(TRIM(INDEX($A:$U,ROW(),$F$6)),",",""),"원",""),""))))</f>
        <v/>
      </c>
      <c r="AC245" s="2">
        <f>IF(OR($Y245="",$G$6=""),"",INDEX($A:$U,ROW(),$G$6)&amp;"")</f>
        <v/>
      </c>
      <c r="AD245" s="2">
        <f>IF($Y245="","",IF(OR(AND(설정!$B$5&lt;&gt;"",ISNUMBER(SEARCH(설정!$B$5,$AC245))),AND(설정!$B$6&lt;&gt;"",ISNUMBER(SEARCH(설정!$B$6,$AC245))),AND(설정!$B$7&lt;&gt;"",ISNUMBER(SEARCH(설정!$B$7,$AC245)))),"제외","포함"))</f>
        <v/>
      </c>
    </row>
    <row r="246">
      <c r="W246" s="2">
        <f>IF(OR($B$5="",$C$6="",ROW()&lt;$B$5),"",IF(INDEX($A:$U,ROW(),$C$6)="","",INDEX($A:$U,ROW(),$C$6)))</f>
        <v/>
      </c>
      <c r="X246" s="28">
        <f>IF($W246="","",IF(ISNUMBER($W246),IF($W246&gt;=10000000,IFERROR(DATE(INT($W246/10000),MOD(INT($W246/100),100),MOD($W246,100)),""),$W246),IF(ISNUMBER(--SUBSTITUTE(SUBSTITUTE(TRIM($W246),".","-"),"/","-")),IF(--SUBSTITUTE(SUBSTITUTE(TRIM($W246),".","-"),"/","-")&gt;=10000000,IFERROR(DATE(--LEFT(TRIM($W246),4),--MID(TRIM($W246),5,2),--RIGHT(TRIM($W246),2)),""),--SUBSTITUTE(SUBSTITUTE(TRIM($W246),".","-"),"/","-")),IFERROR(--LEFT(SUBSTITUTE(SUBSTITUTE(TRIM($W246),".","-"),"/","-"),10),""))))</f>
        <v/>
      </c>
      <c r="Y246" s="29">
        <f>IF($X246="","",INT($X246))</f>
        <v/>
      </c>
      <c r="Z246" s="30">
        <f>IF(OR($Y246="",$D$6=""),"",IF(INDEX($A:$U,ROW(),$D$6)="",0,IF(ISNUMBER(INDEX($A:$U,ROW(),$D$6)),INDEX($A:$U,ROW(),$D$6),IFERROR(--SUBSTITUTE(SUBSTITUTE(TRIM(INDEX($A:$U,ROW(),$D$6)),",",""),"원",""),0))))</f>
        <v/>
      </c>
      <c r="AA246" s="30">
        <f>IF(OR($Y246="",$E$6=""),"",IF(INDEX($A:$U,ROW(),$E$6)="",0,IF(ISNUMBER(INDEX($A:$U,ROW(),$E$6)),INDEX($A:$U,ROW(),$E$6),IFERROR(--SUBSTITUTE(SUBSTITUTE(TRIM(INDEX($A:$U,ROW(),$E$6)),",",""),"원",""),0))))</f>
        <v/>
      </c>
      <c r="AB246" s="30">
        <f>IF(OR($Y246="",$F$6=""),"",IF(INDEX($A:$U,ROW(),$F$6)="","",IF(ISNUMBER(INDEX($A:$U,ROW(),$F$6)),INDEX($A:$U,ROW(),$F$6),IFERROR(--SUBSTITUTE(SUBSTITUTE(TRIM(INDEX($A:$U,ROW(),$F$6)),",",""),"원",""),""))))</f>
        <v/>
      </c>
      <c r="AC246" s="2">
        <f>IF(OR($Y246="",$G$6=""),"",INDEX($A:$U,ROW(),$G$6)&amp;"")</f>
        <v/>
      </c>
      <c r="AD246" s="2">
        <f>IF($Y246="","",IF(OR(AND(설정!$B$5&lt;&gt;"",ISNUMBER(SEARCH(설정!$B$5,$AC246))),AND(설정!$B$6&lt;&gt;"",ISNUMBER(SEARCH(설정!$B$6,$AC246))),AND(설정!$B$7&lt;&gt;"",ISNUMBER(SEARCH(설정!$B$7,$AC246)))),"제외","포함"))</f>
        <v/>
      </c>
    </row>
    <row r="247">
      <c r="W247" s="2">
        <f>IF(OR($B$5="",$C$6="",ROW()&lt;$B$5),"",IF(INDEX($A:$U,ROW(),$C$6)="","",INDEX($A:$U,ROW(),$C$6)))</f>
        <v/>
      </c>
      <c r="X247" s="28">
        <f>IF($W247="","",IF(ISNUMBER($W247),IF($W247&gt;=10000000,IFERROR(DATE(INT($W247/10000),MOD(INT($W247/100),100),MOD($W247,100)),""),$W247),IF(ISNUMBER(--SUBSTITUTE(SUBSTITUTE(TRIM($W247),".","-"),"/","-")),IF(--SUBSTITUTE(SUBSTITUTE(TRIM($W247),".","-"),"/","-")&gt;=10000000,IFERROR(DATE(--LEFT(TRIM($W247),4),--MID(TRIM($W247),5,2),--RIGHT(TRIM($W247),2)),""),--SUBSTITUTE(SUBSTITUTE(TRIM($W247),".","-"),"/","-")),IFERROR(--LEFT(SUBSTITUTE(SUBSTITUTE(TRIM($W247),".","-"),"/","-"),10),""))))</f>
        <v/>
      </c>
      <c r="Y247" s="29">
        <f>IF($X247="","",INT($X247))</f>
        <v/>
      </c>
      <c r="Z247" s="30">
        <f>IF(OR($Y247="",$D$6=""),"",IF(INDEX($A:$U,ROW(),$D$6)="",0,IF(ISNUMBER(INDEX($A:$U,ROW(),$D$6)),INDEX($A:$U,ROW(),$D$6),IFERROR(--SUBSTITUTE(SUBSTITUTE(TRIM(INDEX($A:$U,ROW(),$D$6)),",",""),"원",""),0))))</f>
        <v/>
      </c>
      <c r="AA247" s="30">
        <f>IF(OR($Y247="",$E$6=""),"",IF(INDEX($A:$U,ROW(),$E$6)="",0,IF(ISNUMBER(INDEX($A:$U,ROW(),$E$6)),INDEX($A:$U,ROW(),$E$6),IFERROR(--SUBSTITUTE(SUBSTITUTE(TRIM(INDEX($A:$U,ROW(),$E$6)),",",""),"원",""),0))))</f>
        <v/>
      </c>
      <c r="AB247" s="30">
        <f>IF(OR($Y247="",$F$6=""),"",IF(INDEX($A:$U,ROW(),$F$6)="","",IF(ISNUMBER(INDEX($A:$U,ROW(),$F$6)),INDEX($A:$U,ROW(),$F$6),IFERROR(--SUBSTITUTE(SUBSTITUTE(TRIM(INDEX($A:$U,ROW(),$F$6)),",",""),"원",""),""))))</f>
        <v/>
      </c>
      <c r="AC247" s="2">
        <f>IF(OR($Y247="",$G$6=""),"",INDEX($A:$U,ROW(),$G$6)&amp;"")</f>
        <v/>
      </c>
      <c r="AD247" s="2">
        <f>IF($Y247="","",IF(OR(AND(설정!$B$5&lt;&gt;"",ISNUMBER(SEARCH(설정!$B$5,$AC247))),AND(설정!$B$6&lt;&gt;"",ISNUMBER(SEARCH(설정!$B$6,$AC247))),AND(설정!$B$7&lt;&gt;"",ISNUMBER(SEARCH(설정!$B$7,$AC247)))),"제외","포함"))</f>
        <v/>
      </c>
    </row>
    <row r="248">
      <c r="W248" s="2">
        <f>IF(OR($B$5="",$C$6="",ROW()&lt;$B$5),"",IF(INDEX($A:$U,ROW(),$C$6)="","",INDEX($A:$U,ROW(),$C$6)))</f>
        <v/>
      </c>
      <c r="X248" s="28">
        <f>IF($W248="","",IF(ISNUMBER($W248),IF($W248&gt;=10000000,IFERROR(DATE(INT($W248/10000),MOD(INT($W248/100),100),MOD($W248,100)),""),$W248),IF(ISNUMBER(--SUBSTITUTE(SUBSTITUTE(TRIM($W248),".","-"),"/","-")),IF(--SUBSTITUTE(SUBSTITUTE(TRIM($W248),".","-"),"/","-")&gt;=10000000,IFERROR(DATE(--LEFT(TRIM($W248),4),--MID(TRIM($W248),5,2),--RIGHT(TRIM($W248),2)),""),--SUBSTITUTE(SUBSTITUTE(TRIM($W248),".","-"),"/","-")),IFERROR(--LEFT(SUBSTITUTE(SUBSTITUTE(TRIM($W248),".","-"),"/","-"),10),""))))</f>
        <v/>
      </c>
      <c r="Y248" s="29">
        <f>IF($X248="","",INT($X248))</f>
        <v/>
      </c>
      <c r="Z248" s="30">
        <f>IF(OR($Y248="",$D$6=""),"",IF(INDEX($A:$U,ROW(),$D$6)="",0,IF(ISNUMBER(INDEX($A:$U,ROW(),$D$6)),INDEX($A:$U,ROW(),$D$6),IFERROR(--SUBSTITUTE(SUBSTITUTE(TRIM(INDEX($A:$U,ROW(),$D$6)),",",""),"원",""),0))))</f>
        <v/>
      </c>
      <c r="AA248" s="30">
        <f>IF(OR($Y248="",$E$6=""),"",IF(INDEX($A:$U,ROW(),$E$6)="",0,IF(ISNUMBER(INDEX($A:$U,ROW(),$E$6)),INDEX($A:$U,ROW(),$E$6),IFERROR(--SUBSTITUTE(SUBSTITUTE(TRIM(INDEX($A:$U,ROW(),$E$6)),",",""),"원",""),0))))</f>
        <v/>
      </c>
      <c r="AB248" s="30">
        <f>IF(OR($Y248="",$F$6=""),"",IF(INDEX($A:$U,ROW(),$F$6)="","",IF(ISNUMBER(INDEX($A:$U,ROW(),$F$6)),INDEX($A:$U,ROW(),$F$6),IFERROR(--SUBSTITUTE(SUBSTITUTE(TRIM(INDEX($A:$U,ROW(),$F$6)),",",""),"원",""),""))))</f>
        <v/>
      </c>
      <c r="AC248" s="2">
        <f>IF(OR($Y248="",$G$6=""),"",INDEX($A:$U,ROW(),$G$6)&amp;"")</f>
        <v/>
      </c>
      <c r="AD248" s="2">
        <f>IF($Y248="","",IF(OR(AND(설정!$B$5&lt;&gt;"",ISNUMBER(SEARCH(설정!$B$5,$AC248))),AND(설정!$B$6&lt;&gt;"",ISNUMBER(SEARCH(설정!$B$6,$AC248))),AND(설정!$B$7&lt;&gt;"",ISNUMBER(SEARCH(설정!$B$7,$AC248)))),"제외","포함"))</f>
        <v/>
      </c>
    </row>
    <row r="249">
      <c r="W249" s="2">
        <f>IF(OR($B$5="",$C$6="",ROW()&lt;$B$5),"",IF(INDEX($A:$U,ROW(),$C$6)="","",INDEX($A:$U,ROW(),$C$6)))</f>
        <v/>
      </c>
      <c r="X249" s="28">
        <f>IF($W249="","",IF(ISNUMBER($W249),IF($W249&gt;=10000000,IFERROR(DATE(INT($W249/10000),MOD(INT($W249/100),100),MOD($W249,100)),""),$W249),IF(ISNUMBER(--SUBSTITUTE(SUBSTITUTE(TRIM($W249),".","-"),"/","-")),IF(--SUBSTITUTE(SUBSTITUTE(TRIM($W249),".","-"),"/","-")&gt;=10000000,IFERROR(DATE(--LEFT(TRIM($W249),4),--MID(TRIM($W249),5,2),--RIGHT(TRIM($W249),2)),""),--SUBSTITUTE(SUBSTITUTE(TRIM($W249),".","-"),"/","-")),IFERROR(--LEFT(SUBSTITUTE(SUBSTITUTE(TRIM($W249),".","-"),"/","-"),10),""))))</f>
        <v/>
      </c>
      <c r="Y249" s="29">
        <f>IF($X249="","",INT($X249))</f>
        <v/>
      </c>
      <c r="Z249" s="30">
        <f>IF(OR($Y249="",$D$6=""),"",IF(INDEX($A:$U,ROW(),$D$6)="",0,IF(ISNUMBER(INDEX($A:$U,ROW(),$D$6)),INDEX($A:$U,ROW(),$D$6),IFERROR(--SUBSTITUTE(SUBSTITUTE(TRIM(INDEX($A:$U,ROW(),$D$6)),",",""),"원",""),0))))</f>
        <v/>
      </c>
      <c r="AA249" s="30">
        <f>IF(OR($Y249="",$E$6=""),"",IF(INDEX($A:$U,ROW(),$E$6)="",0,IF(ISNUMBER(INDEX($A:$U,ROW(),$E$6)),INDEX($A:$U,ROW(),$E$6),IFERROR(--SUBSTITUTE(SUBSTITUTE(TRIM(INDEX($A:$U,ROW(),$E$6)),",",""),"원",""),0))))</f>
        <v/>
      </c>
      <c r="AB249" s="30">
        <f>IF(OR($Y249="",$F$6=""),"",IF(INDEX($A:$U,ROW(),$F$6)="","",IF(ISNUMBER(INDEX($A:$U,ROW(),$F$6)),INDEX($A:$U,ROW(),$F$6),IFERROR(--SUBSTITUTE(SUBSTITUTE(TRIM(INDEX($A:$U,ROW(),$F$6)),",",""),"원",""),""))))</f>
        <v/>
      </c>
      <c r="AC249" s="2">
        <f>IF(OR($Y249="",$G$6=""),"",INDEX($A:$U,ROW(),$G$6)&amp;"")</f>
        <v/>
      </c>
      <c r="AD249" s="2">
        <f>IF($Y249="","",IF(OR(AND(설정!$B$5&lt;&gt;"",ISNUMBER(SEARCH(설정!$B$5,$AC249))),AND(설정!$B$6&lt;&gt;"",ISNUMBER(SEARCH(설정!$B$6,$AC249))),AND(설정!$B$7&lt;&gt;"",ISNUMBER(SEARCH(설정!$B$7,$AC249)))),"제외","포함"))</f>
        <v/>
      </c>
    </row>
    <row r="250">
      <c r="W250" s="2">
        <f>IF(OR($B$5="",$C$6="",ROW()&lt;$B$5),"",IF(INDEX($A:$U,ROW(),$C$6)="","",INDEX($A:$U,ROW(),$C$6)))</f>
        <v/>
      </c>
      <c r="X250" s="28">
        <f>IF($W250="","",IF(ISNUMBER($W250),IF($W250&gt;=10000000,IFERROR(DATE(INT($W250/10000),MOD(INT($W250/100),100),MOD($W250,100)),""),$W250),IF(ISNUMBER(--SUBSTITUTE(SUBSTITUTE(TRIM($W250),".","-"),"/","-")),IF(--SUBSTITUTE(SUBSTITUTE(TRIM($W250),".","-"),"/","-")&gt;=10000000,IFERROR(DATE(--LEFT(TRIM($W250),4),--MID(TRIM($W250),5,2),--RIGHT(TRIM($W250),2)),""),--SUBSTITUTE(SUBSTITUTE(TRIM($W250),".","-"),"/","-")),IFERROR(--LEFT(SUBSTITUTE(SUBSTITUTE(TRIM($W250),".","-"),"/","-"),10),""))))</f>
        <v/>
      </c>
      <c r="Y250" s="29">
        <f>IF($X250="","",INT($X250))</f>
        <v/>
      </c>
      <c r="Z250" s="30">
        <f>IF(OR($Y250="",$D$6=""),"",IF(INDEX($A:$U,ROW(),$D$6)="",0,IF(ISNUMBER(INDEX($A:$U,ROW(),$D$6)),INDEX($A:$U,ROW(),$D$6),IFERROR(--SUBSTITUTE(SUBSTITUTE(TRIM(INDEX($A:$U,ROW(),$D$6)),",",""),"원",""),0))))</f>
        <v/>
      </c>
      <c r="AA250" s="30">
        <f>IF(OR($Y250="",$E$6=""),"",IF(INDEX($A:$U,ROW(),$E$6)="",0,IF(ISNUMBER(INDEX($A:$U,ROW(),$E$6)),INDEX($A:$U,ROW(),$E$6),IFERROR(--SUBSTITUTE(SUBSTITUTE(TRIM(INDEX($A:$U,ROW(),$E$6)),",",""),"원",""),0))))</f>
        <v/>
      </c>
      <c r="AB250" s="30">
        <f>IF(OR($Y250="",$F$6=""),"",IF(INDEX($A:$U,ROW(),$F$6)="","",IF(ISNUMBER(INDEX($A:$U,ROW(),$F$6)),INDEX($A:$U,ROW(),$F$6),IFERROR(--SUBSTITUTE(SUBSTITUTE(TRIM(INDEX($A:$U,ROW(),$F$6)),",",""),"원",""),""))))</f>
        <v/>
      </c>
      <c r="AC250" s="2">
        <f>IF(OR($Y250="",$G$6=""),"",INDEX($A:$U,ROW(),$G$6)&amp;"")</f>
        <v/>
      </c>
      <c r="AD250" s="2">
        <f>IF($Y250="","",IF(OR(AND(설정!$B$5&lt;&gt;"",ISNUMBER(SEARCH(설정!$B$5,$AC250))),AND(설정!$B$6&lt;&gt;"",ISNUMBER(SEARCH(설정!$B$6,$AC250))),AND(설정!$B$7&lt;&gt;"",ISNUMBER(SEARCH(설정!$B$7,$AC250)))),"제외","포함"))</f>
        <v/>
      </c>
    </row>
    <row r="251">
      <c r="W251" s="2">
        <f>IF(OR($B$5="",$C$6="",ROW()&lt;$B$5),"",IF(INDEX($A:$U,ROW(),$C$6)="","",INDEX($A:$U,ROW(),$C$6)))</f>
        <v/>
      </c>
      <c r="X251" s="28">
        <f>IF($W251="","",IF(ISNUMBER($W251),IF($W251&gt;=10000000,IFERROR(DATE(INT($W251/10000),MOD(INT($W251/100),100),MOD($W251,100)),""),$W251),IF(ISNUMBER(--SUBSTITUTE(SUBSTITUTE(TRIM($W251),".","-"),"/","-")),IF(--SUBSTITUTE(SUBSTITUTE(TRIM($W251),".","-"),"/","-")&gt;=10000000,IFERROR(DATE(--LEFT(TRIM($W251),4),--MID(TRIM($W251),5,2),--RIGHT(TRIM($W251),2)),""),--SUBSTITUTE(SUBSTITUTE(TRIM($W251),".","-"),"/","-")),IFERROR(--LEFT(SUBSTITUTE(SUBSTITUTE(TRIM($W251),".","-"),"/","-"),10),""))))</f>
        <v/>
      </c>
      <c r="Y251" s="29">
        <f>IF($X251="","",INT($X251))</f>
        <v/>
      </c>
      <c r="Z251" s="30">
        <f>IF(OR($Y251="",$D$6=""),"",IF(INDEX($A:$U,ROW(),$D$6)="",0,IF(ISNUMBER(INDEX($A:$U,ROW(),$D$6)),INDEX($A:$U,ROW(),$D$6),IFERROR(--SUBSTITUTE(SUBSTITUTE(TRIM(INDEX($A:$U,ROW(),$D$6)),",",""),"원",""),0))))</f>
        <v/>
      </c>
      <c r="AA251" s="30">
        <f>IF(OR($Y251="",$E$6=""),"",IF(INDEX($A:$U,ROW(),$E$6)="",0,IF(ISNUMBER(INDEX($A:$U,ROW(),$E$6)),INDEX($A:$U,ROW(),$E$6),IFERROR(--SUBSTITUTE(SUBSTITUTE(TRIM(INDEX($A:$U,ROW(),$E$6)),",",""),"원",""),0))))</f>
        <v/>
      </c>
      <c r="AB251" s="30">
        <f>IF(OR($Y251="",$F$6=""),"",IF(INDEX($A:$U,ROW(),$F$6)="","",IF(ISNUMBER(INDEX($A:$U,ROW(),$F$6)),INDEX($A:$U,ROW(),$F$6),IFERROR(--SUBSTITUTE(SUBSTITUTE(TRIM(INDEX($A:$U,ROW(),$F$6)),",",""),"원",""),""))))</f>
        <v/>
      </c>
      <c r="AC251" s="2">
        <f>IF(OR($Y251="",$G$6=""),"",INDEX($A:$U,ROW(),$G$6)&amp;"")</f>
        <v/>
      </c>
      <c r="AD251" s="2">
        <f>IF($Y251="","",IF(OR(AND(설정!$B$5&lt;&gt;"",ISNUMBER(SEARCH(설정!$B$5,$AC251))),AND(설정!$B$6&lt;&gt;"",ISNUMBER(SEARCH(설정!$B$6,$AC251))),AND(설정!$B$7&lt;&gt;"",ISNUMBER(SEARCH(설정!$B$7,$AC251)))),"제외","포함"))</f>
        <v/>
      </c>
    </row>
    <row r="252">
      <c r="W252" s="2">
        <f>IF(OR($B$5="",$C$6="",ROW()&lt;$B$5),"",IF(INDEX($A:$U,ROW(),$C$6)="","",INDEX($A:$U,ROW(),$C$6)))</f>
        <v/>
      </c>
      <c r="X252" s="28">
        <f>IF($W252="","",IF(ISNUMBER($W252),IF($W252&gt;=10000000,IFERROR(DATE(INT($W252/10000),MOD(INT($W252/100),100),MOD($W252,100)),""),$W252),IF(ISNUMBER(--SUBSTITUTE(SUBSTITUTE(TRIM($W252),".","-"),"/","-")),IF(--SUBSTITUTE(SUBSTITUTE(TRIM($W252),".","-"),"/","-")&gt;=10000000,IFERROR(DATE(--LEFT(TRIM($W252),4),--MID(TRIM($W252),5,2),--RIGHT(TRIM($W252),2)),""),--SUBSTITUTE(SUBSTITUTE(TRIM($W252),".","-"),"/","-")),IFERROR(--LEFT(SUBSTITUTE(SUBSTITUTE(TRIM($W252),".","-"),"/","-"),10),""))))</f>
        <v/>
      </c>
      <c r="Y252" s="29">
        <f>IF($X252="","",INT($X252))</f>
        <v/>
      </c>
      <c r="Z252" s="30">
        <f>IF(OR($Y252="",$D$6=""),"",IF(INDEX($A:$U,ROW(),$D$6)="",0,IF(ISNUMBER(INDEX($A:$U,ROW(),$D$6)),INDEX($A:$U,ROW(),$D$6),IFERROR(--SUBSTITUTE(SUBSTITUTE(TRIM(INDEX($A:$U,ROW(),$D$6)),",",""),"원",""),0))))</f>
        <v/>
      </c>
      <c r="AA252" s="30">
        <f>IF(OR($Y252="",$E$6=""),"",IF(INDEX($A:$U,ROW(),$E$6)="",0,IF(ISNUMBER(INDEX($A:$U,ROW(),$E$6)),INDEX($A:$U,ROW(),$E$6),IFERROR(--SUBSTITUTE(SUBSTITUTE(TRIM(INDEX($A:$U,ROW(),$E$6)),",",""),"원",""),0))))</f>
        <v/>
      </c>
      <c r="AB252" s="30">
        <f>IF(OR($Y252="",$F$6=""),"",IF(INDEX($A:$U,ROW(),$F$6)="","",IF(ISNUMBER(INDEX($A:$U,ROW(),$F$6)),INDEX($A:$U,ROW(),$F$6),IFERROR(--SUBSTITUTE(SUBSTITUTE(TRIM(INDEX($A:$U,ROW(),$F$6)),",",""),"원",""),""))))</f>
        <v/>
      </c>
      <c r="AC252" s="2">
        <f>IF(OR($Y252="",$G$6=""),"",INDEX($A:$U,ROW(),$G$6)&amp;"")</f>
        <v/>
      </c>
      <c r="AD252" s="2">
        <f>IF($Y252="","",IF(OR(AND(설정!$B$5&lt;&gt;"",ISNUMBER(SEARCH(설정!$B$5,$AC252))),AND(설정!$B$6&lt;&gt;"",ISNUMBER(SEARCH(설정!$B$6,$AC252))),AND(설정!$B$7&lt;&gt;"",ISNUMBER(SEARCH(설정!$B$7,$AC252)))),"제외","포함"))</f>
        <v/>
      </c>
    </row>
    <row r="253">
      <c r="W253" s="2">
        <f>IF(OR($B$5="",$C$6="",ROW()&lt;$B$5),"",IF(INDEX($A:$U,ROW(),$C$6)="","",INDEX($A:$U,ROW(),$C$6)))</f>
        <v/>
      </c>
      <c r="X253" s="28">
        <f>IF($W253="","",IF(ISNUMBER($W253),IF($W253&gt;=10000000,IFERROR(DATE(INT($W253/10000),MOD(INT($W253/100),100),MOD($W253,100)),""),$W253),IF(ISNUMBER(--SUBSTITUTE(SUBSTITUTE(TRIM($W253),".","-"),"/","-")),IF(--SUBSTITUTE(SUBSTITUTE(TRIM($W253),".","-"),"/","-")&gt;=10000000,IFERROR(DATE(--LEFT(TRIM($W253),4),--MID(TRIM($W253),5,2),--RIGHT(TRIM($W253),2)),""),--SUBSTITUTE(SUBSTITUTE(TRIM($W253),".","-"),"/","-")),IFERROR(--LEFT(SUBSTITUTE(SUBSTITUTE(TRIM($W253),".","-"),"/","-"),10),""))))</f>
        <v/>
      </c>
      <c r="Y253" s="29">
        <f>IF($X253="","",INT($X253))</f>
        <v/>
      </c>
      <c r="Z253" s="30">
        <f>IF(OR($Y253="",$D$6=""),"",IF(INDEX($A:$U,ROW(),$D$6)="",0,IF(ISNUMBER(INDEX($A:$U,ROW(),$D$6)),INDEX($A:$U,ROW(),$D$6),IFERROR(--SUBSTITUTE(SUBSTITUTE(TRIM(INDEX($A:$U,ROW(),$D$6)),",",""),"원",""),0))))</f>
        <v/>
      </c>
      <c r="AA253" s="30">
        <f>IF(OR($Y253="",$E$6=""),"",IF(INDEX($A:$U,ROW(),$E$6)="",0,IF(ISNUMBER(INDEX($A:$U,ROW(),$E$6)),INDEX($A:$U,ROW(),$E$6),IFERROR(--SUBSTITUTE(SUBSTITUTE(TRIM(INDEX($A:$U,ROW(),$E$6)),",",""),"원",""),0))))</f>
        <v/>
      </c>
      <c r="AB253" s="30">
        <f>IF(OR($Y253="",$F$6=""),"",IF(INDEX($A:$U,ROW(),$F$6)="","",IF(ISNUMBER(INDEX($A:$U,ROW(),$F$6)),INDEX($A:$U,ROW(),$F$6),IFERROR(--SUBSTITUTE(SUBSTITUTE(TRIM(INDEX($A:$U,ROW(),$F$6)),",",""),"원",""),""))))</f>
        <v/>
      </c>
      <c r="AC253" s="2">
        <f>IF(OR($Y253="",$G$6=""),"",INDEX($A:$U,ROW(),$G$6)&amp;"")</f>
        <v/>
      </c>
      <c r="AD253" s="2">
        <f>IF($Y253="","",IF(OR(AND(설정!$B$5&lt;&gt;"",ISNUMBER(SEARCH(설정!$B$5,$AC253))),AND(설정!$B$6&lt;&gt;"",ISNUMBER(SEARCH(설정!$B$6,$AC253))),AND(설정!$B$7&lt;&gt;"",ISNUMBER(SEARCH(설정!$B$7,$AC253)))),"제외","포함"))</f>
        <v/>
      </c>
    </row>
    <row r="254">
      <c r="W254" s="2">
        <f>IF(OR($B$5="",$C$6="",ROW()&lt;$B$5),"",IF(INDEX($A:$U,ROW(),$C$6)="","",INDEX($A:$U,ROW(),$C$6)))</f>
        <v/>
      </c>
      <c r="X254" s="28">
        <f>IF($W254="","",IF(ISNUMBER($W254),IF($W254&gt;=10000000,IFERROR(DATE(INT($W254/10000),MOD(INT($W254/100),100),MOD($W254,100)),""),$W254),IF(ISNUMBER(--SUBSTITUTE(SUBSTITUTE(TRIM($W254),".","-"),"/","-")),IF(--SUBSTITUTE(SUBSTITUTE(TRIM($W254),".","-"),"/","-")&gt;=10000000,IFERROR(DATE(--LEFT(TRIM($W254),4),--MID(TRIM($W254),5,2),--RIGHT(TRIM($W254),2)),""),--SUBSTITUTE(SUBSTITUTE(TRIM($W254),".","-"),"/","-")),IFERROR(--LEFT(SUBSTITUTE(SUBSTITUTE(TRIM($W254),".","-"),"/","-"),10),""))))</f>
        <v/>
      </c>
      <c r="Y254" s="29">
        <f>IF($X254="","",INT($X254))</f>
        <v/>
      </c>
      <c r="Z254" s="30">
        <f>IF(OR($Y254="",$D$6=""),"",IF(INDEX($A:$U,ROW(),$D$6)="",0,IF(ISNUMBER(INDEX($A:$U,ROW(),$D$6)),INDEX($A:$U,ROW(),$D$6),IFERROR(--SUBSTITUTE(SUBSTITUTE(TRIM(INDEX($A:$U,ROW(),$D$6)),",",""),"원",""),0))))</f>
        <v/>
      </c>
      <c r="AA254" s="30">
        <f>IF(OR($Y254="",$E$6=""),"",IF(INDEX($A:$U,ROW(),$E$6)="",0,IF(ISNUMBER(INDEX($A:$U,ROW(),$E$6)),INDEX($A:$U,ROW(),$E$6),IFERROR(--SUBSTITUTE(SUBSTITUTE(TRIM(INDEX($A:$U,ROW(),$E$6)),",",""),"원",""),0))))</f>
        <v/>
      </c>
      <c r="AB254" s="30">
        <f>IF(OR($Y254="",$F$6=""),"",IF(INDEX($A:$U,ROW(),$F$6)="","",IF(ISNUMBER(INDEX($A:$U,ROW(),$F$6)),INDEX($A:$U,ROW(),$F$6),IFERROR(--SUBSTITUTE(SUBSTITUTE(TRIM(INDEX($A:$U,ROW(),$F$6)),",",""),"원",""),""))))</f>
        <v/>
      </c>
      <c r="AC254" s="2">
        <f>IF(OR($Y254="",$G$6=""),"",INDEX($A:$U,ROW(),$G$6)&amp;"")</f>
        <v/>
      </c>
      <c r="AD254" s="2">
        <f>IF($Y254="","",IF(OR(AND(설정!$B$5&lt;&gt;"",ISNUMBER(SEARCH(설정!$B$5,$AC254))),AND(설정!$B$6&lt;&gt;"",ISNUMBER(SEARCH(설정!$B$6,$AC254))),AND(설정!$B$7&lt;&gt;"",ISNUMBER(SEARCH(설정!$B$7,$AC254)))),"제외","포함"))</f>
        <v/>
      </c>
    </row>
    <row r="255">
      <c r="W255" s="2">
        <f>IF(OR($B$5="",$C$6="",ROW()&lt;$B$5),"",IF(INDEX($A:$U,ROW(),$C$6)="","",INDEX($A:$U,ROW(),$C$6)))</f>
        <v/>
      </c>
      <c r="X255" s="28">
        <f>IF($W255="","",IF(ISNUMBER($W255),IF($W255&gt;=10000000,IFERROR(DATE(INT($W255/10000),MOD(INT($W255/100),100),MOD($W255,100)),""),$W255),IF(ISNUMBER(--SUBSTITUTE(SUBSTITUTE(TRIM($W255),".","-"),"/","-")),IF(--SUBSTITUTE(SUBSTITUTE(TRIM($W255),".","-"),"/","-")&gt;=10000000,IFERROR(DATE(--LEFT(TRIM($W255),4),--MID(TRIM($W255),5,2),--RIGHT(TRIM($W255),2)),""),--SUBSTITUTE(SUBSTITUTE(TRIM($W255),".","-"),"/","-")),IFERROR(--LEFT(SUBSTITUTE(SUBSTITUTE(TRIM($W255),".","-"),"/","-"),10),""))))</f>
        <v/>
      </c>
      <c r="Y255" s="29">
        <f>IF($X255="","",INT($X255))</f>
        <v/>
      </c>
      <c r="Z255" s="30">
        <f>IF(OR($Y255="",$D$6=""),"",IF(INDEX($A:$U,ROW(),$D$6)="",0,IF(ISNUMBER(INDEX($A:$U,ROW(),$D$6)),INDEX($A:$U,ROW(),$D$6),IFERROR(--SUBSTITUTE(SUBSTITUTE(TRIM(INDEX($A:$U,ROW(),$D$6)),",",""),"원",""),0))))</f>
        <v/>
      </c>
      <c r="AA255" s="30">
        <f>IF(OR($Y255="",$E$6=""),"",IF(INDEX($A:$U,ROW(),$E$6)="",0,IF(ISNUMBER(INDEX($A:$U,ROW(),$E$6)),INDEX($A:$U,ROW(),$E$6),IFERROR(--SUBSTITUTE(SUBSTITUTE(TRIM(INDEX($A:$U,ROW(),$E$6)),",",""),"원",""),0))))</f>
        <v/>
      </c>
      <c r="AB255" s="30">
        <f>IF(OR($Y255="",$F$6=""),"",IF(INDEX($A:$U,ROW(),$F$6)="","",IF(ISNUMBER(INDEX($A:$U,ROW(),$F$6)),INDEX($A:$U,ROW(),$F$6),IFERROR(--SUBSTITUTE(SUBSTITUTE(TRIM(INDEX($A:$U,ROW(),$F$6)),",",""),"원",""),""))))</f>
        <v/>
      </c>
      <c r="AC255" s="2">
        <f>IF(OR($Y255="",$G$6=""),"",INDEX($A:$U,ROW(),$G$6)&amp;"")</f>
        <v/>
      </c>
      <c r="AD255" s="2">
        <f>IF($Y255="","",IF(OR(AND(설정!$B$5&lt;&gt;"",ISNUMBER(SEARCH(설정!$B$5,$AC255))),AND(설정!$B$6&lt;&gt;"",ISNUMBER(SEARCH(설정!$B$6,$AC255))),AND(설정!$B$7&lt;&gt;"",ISNUMBER(SEARCH(설정!$B$7,$AC255)))),"제외","포함"))</f>
        <v/>
      </c>
    </row>
    <row r="256">
      <c r="W256" s="2">
        <f>IF(OR($B$5="",$C$6="",ROW()&lt;$B$5),"",IF(INDEX($A:$U,ROW(),$C$6)="","",INDEX($A:$U,ROW(),$C$6)))</f>
        <v/>
      </c>
      <c r="X256" s="28">
        <f>IF($W256="","",IF(ISNUMBER($W256),IF($W256&gt;=10000000,IFERROR(DATE(INT($W256/10000),MOD(INT($W256/100),100),MOD($W256,100)),""),$W256),IF(ISNUMBER(--SUBSTITUTE(SUBSTITUTE(TRIM($W256),".","-"),"/","-")),IF(--SUBSTITUTE(SUBSTITUTE(TRIM($W256),".","-"),"/","-")&gt;=10000000,IFERROR(DATE(--LEFT(TRIM($W256),4),--MID(TRIM($W256),5,2),--RIGHT(TRIM($W256),2)),""),--SUBSTITUTE(SUBSTITUTE(TRIM($W256),".","-"),"/","-")),IFERROR(--LEFT(SUBSTITUTE(SUBSTITUTE(TRIM($W256),".","-"),"/","-"),10),""))))</f>
        <v/>
      </c>
      <c r="Y256" s="29">
        <f>IF($X256="","",INT($X256))</f>
        <v/>
      </c>
      <c r="Z256" s="30">
        <f>IF(OR($Y256="",$D$6=""),"",IF(INDEX($A:$U,ROW(),$D$6)="",0,IF(ISNUMBER(INDEX($A:$U,ROW(),$D$6)),INDEX($A:$U,ROW(),$D$6),IFERROR(--SUBSTITUTE(SUBSTITUTE(TRIM(INDEX($A:$U,ROW(),$D$6)),",",""),"원",""),0))))</f>
        <v/>
      </c>
      <c r="AA256" s="30">
        <f>IF(OR($Y256="",$E$6=""),"",IF(INDEX($A:$U,ROW(),$E$6)="",0,IF(ISNUMBER(INDEX($A:$U,ROW(),$E$6)),INDEX($A:$U,ROW(),$E$6),IFERROR(--SUBSTITUTE(SUBSTITUTE(TRIM(INDEX($A:$U,ROW(),$E$6)),",",""),"원",""),0))))</f>
        <v/>
      </c>
      <c r="AB256" s="30">
        <f>IF(OR($Y256="",$F$6=""),"",IF(INDEX($A:$U,ROW(),$F$6)="","",IF(ISNUMBER(INDEX($A:$U,ROW(),$F$6)),INDEX($A:$U,ROW(),$F$6),IFERROR(--SUBSTITUTE(SUBSTITUTE(TRIM(INDEX($A:$U,ROW(),$F$6)),",",""),"원",""),""))))</f>
        <v/>
      </c>
      <c r="AC256" s="2">
        <f>IF(OR($Y256="",$G$6=""),"",INDEX($A:$U,ROW(),$G$6)&amp;"")</f>
        <v/>
      </c>
      <c r="AD256" s="2">
        <f>IF($Y256="","",IF(OR(AND(설정!$B$5&lt;&gt;"",ISNUMBER(SEARCH(설정!$B$5,$AC256))),AND(설정!$B$6&lt;&gt;"",ISNUMBER(SEARCH(설정!$B$6,$AC256))),AND(설정!$B$7&lt;&gt;"",ISNUMBER(SEARCH(설정!$B$7,$AC256)))),"제외","포함"))</f>
        <v/>
      </c>
    </row>
    <row r="257">
      <c r="W257" s="2">
        <f>IF(OR($B$5="",$C$6="",ROW()&lt;$B$5),"",IF(INDEX($A:$U,ROW(),$C$6)="","",INDEX($A:$U,ROW(),$C$6)))</f>
        <v/>
      </c>
      <c r="X257" s="28">
        <f>IF($W257="","",IF(ISNUMBER($W257),IF($W257&gt;=10000000,IFERROR(DATE(INT($W257/10000),MOD(INT($W257/100),100),MOD($W257,100)),""),$W257),IF(ISNUMBER(--SUBSTITUTE(SUBSTITUTE(TRIM($W257),".","-"),"/","-")),IF(--SUBSTITUTE(SUBSTITUTE(TRIM($W257),".","-"),"/","-")&gt;=10000000,IFERROR(DATE(--LEFT(TRIM($W257),4),--MID(TRIM($W257),5,2),--RIGHT(TRIM($W257),2)),""),--SUBSTITUTE(SUBSTITUTE(TRIM($W257),".","-"),"/","-")),IFERROR(--LEFT(SUBSTITUTE(SUBSTITUTE(TRIM($W257),".","-"),"/","-"),10),""))))</f>
        <v/>
      </c>
      <c r="Y257" s="29">
        <f>IF($X257="","",INT($X257))</f>
        <v/>
      </c>
      <c r="Z257" s="30">
        <f>IF(OR($Y257="",$D$6=""),"",IF(INDEX($A:$U,ROW(),$D$6)="",0,IF(ISNUMBER(INDEX($A:$U,ROW(),$D$6)),INDEX($A:$U,ROW(),$D$6),IFERROR(--SUBSTITUTE(SUBSTITUTE(TRIM(INDEX($A:$U,ROW(),$D$6)),",",""),"원",""),0))))</f>
        <v/>
      </c>
      <c r="AA257" s="30">
        <f>IF(OR($Y257="",$E$6=""),"",IF(INDEX($A:$U,ROW(),$E$6)="",0,IF(ISNUMBER(INDEX($A:$U,ROW(),$E$6)),INDEX($A:$U,ROW(),$E$6),IFERROR(--SUBSTITUTE(SUBSTITUTE(TRIM(INDEX($A:$U,ROW(),$E$6)),",",""),"원",""),0))))</f>
        <v/>
      </c>
      <c r="AB257" s="30">
        <f>IF(OR($Y257="",$F$6=""),"",IF(INDEX($A:$U,ROW(),$F$6)="","",IF(ISNUMBER(INDEX($A:$U,ROW(),$F$6)),INDEX($A:$U,ROW(),$F$6),IFERROR(--SUBSTITUTE(SUBSTITUTE(TRIM(INDEX($A:$U,ROW(),$F$6)),",",""),"원",""),""))))</f>
        <v/>
      </c>
      <c r="AC257" s="2">
        <f>IF(OR($Y257="",$G$6=""),"",INDEX($A:$U,ROW(),$G$6)&amp;"")</f>
        <v/>
      </c>
      <c r="AD257" s="2">
        <f>IF($Y257="","",IF(OR(AND(설정!$B$5&lt;&gt;"",ISNUMBER(SEARCH(설정!$B$5,$AC257))),AND(설정!$B$6&lt;&gt;"",ISNUMBER(SEARCH(설정!$B$6,$AC257))),AND(설정!$B$7&lt;&gt;"",ISNUMBER(SEARCH(설정!$B$7,$AC257)))),"제외","포함"))</f>
        <v/>
      </c>
    </row>
    <row r="258">
      <c r="W258" s="2">
        <f>IF(OR($B$5="",$C$6="",ROW()&lt;$B$5),"",IF(INDEX($A:$U,ROW(),$C$6)="","",INDEX($A:$U,ROW(),$C$6)))</f>
        <v/>
      </c>
      <c r="X258" s="28">
        <f>IF($W258="","",IF(ISNUMBER($W258),IF($W258&gt;=10000000,IFERROR(DATE(INT($W258/10000),MOD(INT($W258/100),100),MOD($W258,100)),""),$W258),IF(ISNUMBER(--SUBSTITUTE(SUBSTITUTE(TRIM($W258),".","-"),"/","-")),IF(--SUBSTITUTE(SUBSTITUTE(TRIM($W258),".","-"),"/","-")&gt;=10000000,IFERROR(DATE(--LEFT(TRIM($W258),4),--MID(TRIM($W258),5,2),--RIGHT(TRIM($W258),2)),""),--SUBSTITUTE(SUBSTITUTE(TRIM($W258),".","-"),"/","-")),IFERROR(--LEFT(SUBSTITUTE(SUBSTITUTE(TRIM($W258),".","-"),"/","-"),10),""))))</f>
        <v/>
      </c>
      <c r="Y258" s="29">
        <f>IF($X258="","",INT($X258))</f>
        <v/>
      </c>
      <c r="Z258" s="30">
        <f>IF(OR($Y258="",$D$6=""),"",IF(INDEX($A:$U,ROW(),$D$6)="",0,IF(ISNUMBER(INDEX($A:$U,ROW(),$D$6)),INDEX($A:$U,ROW(),$D$6),IFERROR(--SUBSTITUTE(SUBSTITUTE(TRIM(INDEX($A:$U,ROW(),$D$6)),",",""),"원",""),0))))</f>
        <v/>
      </c>
      <c r="AA258" s="30">
        <f>IF(OR($Y258="",$E$6=""),"",IF(INDEX($A:$U,ROW(),$E$6)="",0,IF(ISNUMBER(INDEX($A:$U,ROW(),$E$6)),INDEX($A:$U,ROW(),$E$6),IFERROR(--SUBSTITUTE(SUBSTITUTE(TRIM(INDEX($A:$U,ROW(),$E$6)),",",""),"원",""),0))))</f>
        <v/>
      </c>
      <c r="AB258" s="30">
        <f>IF(OR($Y258="",$F$6=""),"",IF(INDEX($A:$U,ROW(),$F$6)="","",IF(ISNUMBER(INDEX($A:$U,ROW(),$F$6)),INDEX($A:$U,ROW(),$F$6),IFERROR(--SUBSTITUTE(SUBSTITUTE(TRIM(INDEX($A:$U,ROW(),$F$6)),",",""),"원",""),""))))</f>
        <v/>
      </c>
      <c r="AC258" s="2">
        <f>IF(OR($Y258="",$G$6=""),"",INDEX($A:$U,ROW(),$G$6)&amp;"")</f>
        <v/>
      </c>
      <c r="AD258" s="2">
        <f>IF($Y258="","",IF(OR(AND(설정!$B$5&lt;&gt;"",ISNUMBER(SEARCH(설정!$B$5,$AC258))),AND(설정!$B$6&lt;&gt;"",ISNUMBER(SEARCH(설정!$B$6,$AC258))),AND(설정!$B$7&lt;&gt;"",ISNUMBER(SEARCH(설정!$B$7,$AC258)))),"제외","포함"))</f>
        <v/>
      </c>
    </row>
    <row r="259">
      <c r="W259" s="2">
        <f>IF(OR($B$5="",$C$6="",ROW()&lt;$B$5),"",IF(INDEX($A:$U,ROW(),$C$6)="","",INDEX($A:$U,ROW(),$C$6)))</f>
        <v/>
      </c>
      <c r="X259" s="28">
        <f>IF($W259="","",IF(ISNUMBER($W259),IF($W259&gt;=10000000,IFERROR(DATE(INT($W259/10000),MOD(INT($W259/100),100),MOD($W259,100)),""),$W259),IF(ISNUMBER(--SUBSTITUTE(SUBSTITUTE(TRIM($W259),".","-"),"/","-")),IF(--SUBSTITUTE(SUBSTITUTE(TRIM($W259),".","-"),"/","-")&gt;=10000000,IFERROR(DATE(--LEFT(TRIM($W259),4),--MID(TRIM($W259),5,2),--RIGHT(TRIM($W259),2)),""),--SUBSTITUTE(SUBSTITUTE(TRIM($W259),".","-"),"/","-")),IFERROR(--LEFT(SUBSTITUTE(SUBSTITUTE(TRIM($W259),".","-"),"/","-"),10),""))))</f>
        <v/>
      </c>
      <c r="Y259" s="29">
        <f>IF($X259="","",INT($X259))</f>
        <v/>
      </c>
      <c r="Z259" s="30">
        <f>IF(OR($Y259="",$D$6=""),"",IF(INDEX($A:$U,ROW(),$D$6)="",0,IF(ISNUMBER(INDEX($A:$U,ROW(),$D$6)),INDEX($A:$U,ROW(),$D$6),IFERROR(--SUBSTITUTE(SUBSTITUTE(TRIM(INDEX($A:$U,ROW(),$D$6)),",",""),"원",""),0))))</f>
        <v/>
      </c>
      <c r="AA259" s="30">
        <f>IF(OR($Y259="",$E$6=""),"",IF(INDEX($A:$U,ROW(),$E$6)="",0,IF(ISNUMBER(INDEX($A:$U,ROW(),$E$6)),INDEX($A:$U,ROW(),$E$6),IFERROR(--SUBSTITUTE(SUBSTITUTE(TRIM(INDEX($A:$U,ROW(),$E$6)),",",""),"원",""),0))))</f>
        <v/>
      </c>
      <c r="AB259" s="30">
        <f>IF(OR($Y259="",$F$6=""),"",IF(INDEX($A:$U,ROW(),$F$6)="","",IF(ISNUMBER(INDEX($A:$U,ROW(),$F$6)),INDEX($A:$U,ROW(),$F$6),IFERROR(--SUBSTITUTE(SUBSTITUTE(TRIM(INDEX($A:$U,ROW(),$F$6)),",",""),"원",""),""))))</f>
        <v/>
      </c>
      <c r="AC259" s="2">
        <f>IF(OR($Y259="",$G$6=""),"",INDEX($A:$U,ROW(),$G$6)&amp;"")</f>
        <v/>
      </c>
      <c r="AD259" s="2">
        <f>IF($Y259="","",IF(OR(AND(설정!$B$5&lt;&gt;"",ISNUMBER(SEARCH(설정!$B$5,$AC259))),AND(설정!$B$6&lt;&gt;"",ISNUMBER(SEARCH(설정!$B$6,$AC259))),AND(설정!$B$7&lt;&gt;"",ISNUMBER(SEARCH(설정!$B$7,$AC259)))),"제외","포함"))</f>
        <v/>
      </c>
    </row>
    <row r="260">
      <c r="W260" s="2">
        <f>IF(OR($B$5="",$C$6="",ROW()&lt;$B$5),"",IF(INDEX($A:$U,ROW(),$C$6)="","",INDEX($A:$U,ROW(),$C$6)))</f>
        <v/>
      </c>
      <c r="X260" s="28">
        <f>IF($W260="","",IF(ISNUMBER($W260),IF($W260&gt;=10000000,IFERROR(DATE(INT($W260/10000),MOD(INT($W260/100),100),MOD($W260,100)),""),$W260),IF(ISNUMBER(--SUBSTITUTE(SUBSTITUTE(TRIM($W260),".","-"),"/","-")),IF(--SUBSTITUTE(SUBSTITUTE(TRIM($W260),".","-"),"/","-")&gt;=10000000,IFERROR(DATE(--LEFT(TRIM($W260),4),--MID(TRIM($W260),5,2),--RIGHT(TRIM($W260),2)),""),--SUBSTITUTE(SUBSTITUTE(TRIM($W260),".","-"),"/","-")),IFERROR(--LEFT(SUBSTITUTE(SUBSTITUTE(TRIM($W260),".","-"),"/","-"),10),""))))</f>
        <v/>
      </c>
      <c r="Y260" s="29">
        <f>IF($X260="","",INT($X260))</f>
        <v/>
      </c>
      <c r="Z260" s="30">
        <f>IF(OR($Y260="",$D$6=""),"",IF(INDEX($A:$U,ROW(),$D$6)="",0,IF(ISNUMBER(INDEX($A:$U,ROW(),$D$6)),INDEX($A:$U,ROW(),$D$6),IFERROR(--SUBSTITUTE(SUBSTITUTE(TRIM(INDEX($A:$U,ROW(),$D$6)),",",""),"원",""),0))))</f>
        <v/>
      </c>
      <c r="AA260" s="30">
        <f>IF(OR($Y260="",$E$6=""),"",IF(INDEX($A:$U,ROW(),$E$6)="",0,IF(ISNUMBER(INDEX($A:$U,ROW(),$E$6)),INDEX($A:$U,ROW(),$E$6),IFERROR(--SUBSTITUTE(SUBSTITUTE(TRIM(INDEX($A:$U,ROW(),$E$6)),",",""),"원",""),0))))</f>
        <v/>
      </c>
      <c r="AB260" s="30">
        <f>IF(OR($Y260="",$F$6=""),"",IF(INDEX($A:$U,ROW(),$F$6)="","",IF(ISNUMBER(INDEX($A:$U,ROW(),$F$6)),INDEX($A:$U,ROW(),$F$6),IFERROR(--SUBSTITUTE(SUBSTITUTE(TRIM(INDEX($A:$U,ROW(),$F$6)),",",""),"원",""),""))))</f>
        <v/>
      </c>
      <c r="AC260" s="2">
        <f>IF(OR($Y260="",$G$6=""),"",INDEX($A:$U,ROW(),$G$6)&amp;"")</f>
        <v/>
      </c>
      <c r="AD260" s="2">
        <f>IF($Y260="","",IF(OR(AND(설정!$B$5&lt;&gt;"",ISNUMBER(SEARCH(설정!$B$5,$AC260))),AND(설정!$B$6&lt;&gt;"",ISNUMBER(SEARCH(설정!$B$6,$AC260))),AND(설정!$B$7&lt;&gt;"",ISNUMBER(SEARCH(설정!$B$7,$AC260)))),"제외","포함"))</f>
        <v/>
      </c>
    </row>
    <row r="261">
      <c r="W261" s="2">
        <f>IF(OR($B$5="",$C$6="",ROW()&lt;$B$5),"",IF(INDEX($A:$U,ROW(),$C$6)="","",INDEX($A:$U,ROW(),$C$6)))</f>
        <v/>
      </c>
      <c r="X261" s="28">
        <f>IF($W261="","",IF(ISNUMBER($W261),IF($W261&gt;=10000000,IFERROR(DATE(INT($W261/10000),MOD(INT($W261/100),100),MOD($W261,100)),""),$W261),IF(ISNUMBER(--SUBSTITUTE(SUBSTITUTE(TRIM($W261),".","-"),"/","-")),IF(--SUBSTITUTE(SUBSTITUTE(TRIM($W261),".","-"),"/","-")&gt;=10000000,IFERROR(DATE(--LEFT(TRIM($W261),4),--MID(TRIM($W261),5,2),--RIGHT(TRIM($W261),2)),""),--SUBSTITUTE(SUBSTITUTE(TRIM($W261),".","-"),"/","-")),IFERROR(--LEFT(SUBSTITUTE(SUBSTITUTE(TRIM($W261),".","-"),"/","-"),10),""))))</f>
        <v/>
      </c>
      <c r="Y261" s="29">
        <f>IF($X261="","",INT($X261))</f>
        <v/>
      </c>
      <c r="Z261" s="30">
        <f>IF(OR($Y261="",$D$6=""),"",IF(INDEX($A:$U,ROW(),$D$6)="",0,IF(ISNUMBER(INDEX($A:$U,ROW(),$D$6)),INDEX($A:$U,ROW(),$D$6),IFERROR(--SUBSTITUTE(SUBSTITUTE(TRIM(INDEX($A:$U,ROW(),$D$6)),",",""),"원",""),0))))</f>
        <v/>
      </c>
      <c r="AA261" s="30">
        <f>IF(OR($Y261="",$E$6=""),"",IF(INDEX($A:$U,ROW(),$E$6)="",0,IF(ISNUMBER(INDEX($A:$U,ROW(),$E$6)),INDEX($A:$U,ROW(),$E$6),IFERROR(--SUBSTITUTE(SUBSTITUTE(TRIM(INDEX($A:$U,ROW(),$E$6)),",",""),"원",""),0))))</f>
        <v/>
      </c>
      <c r="AB261" s="30">
        <f>IF(OR($Y261="",$F$6=""),"",IF(INDEX($A:$U,ROW(),$F$6)="","",IF(ISNUMBER(INDEX($A:$U,ROW(),$F$6)),INDEX($A:$U,ROW(),$F$6),IFERROR(--SUBSTITUTE(SUBSTITUTE(TRIM(INDEX($A:$U,ROW(),$F$6)),",",""),"원",""),""))))</f>
        <v/>
      </c>
      <c r="AC261" s="2">
        <f>IF(OR($Y261="",$G$6=""),"",INDEX($A:$U,ROW(),$G$6)&amp;"")</f>
        <v/>
      </c>
      <c r="AD261" s="2">
        <f>IF($Y261="","",IF(OR(AND(설정!$B$5&lt;&gt;"",ISNUMBER(SEARCH(설정!$B$5,$AC261))),AND(설정!$B$6&lt;&gt;"",ISNUMBER(SEARCH(설정!$B$6,$AC261))),AND(설정!$B$7&lt;&gt;"",ISNUMBER(SEARCH(설정!$B$7,$AC261)))),"제외","포함"))</f>
        <v/>
      </c>
    </row>
    <row r="262">
      <c r="W262" s="2">
        <f>IF(OR($B$5="",$C$6="",ROW()&lt;$B$5),"",IF(INDEX($A:$U,ROW(),$C$6)="","",INDEX($A:$U,ROW(),$C$6)))</f>
        <v/>
      </c>
      <c r="X262" s="28">
        <f>IF($W262="","",IF(ISNUMBER($W262),IF($W262&gt;=10000000,IFERROR(DATE(INT($W262/10000),MOD(INT($W262/100),100),MOD($W262,100)),""),$W262),IF(ISNUMBER(--SUBSTITUTE(SUBSTITUTE(TRIM($W262),".","-"),"/","-")),IF(--SUBSTITUTE(SUBSTITUTE(TRIM($W262),".","-"),"/","-")&gt;=10000000,IFERROR(DATE(--LEFT(TRIM($W262),4),--MID(TRIM($W262),5,2),--RIGHT(TRIM($W262),2)),""),--SUBSTITUTE(SUBSTITUTE(TRIM($W262),".","-"),"/","-")),IFERROR(--LEFT(SUBSTITUTE(SUBSTITUTE(TRIM($W262),".","-"),"/","-"),10),""))))</f>
        <v/>
      </c>
      <c r="Y262" s="29">
        <f>IF($X262="","",INT($X262))</f>
        <v/>
      </c>
      <c r="Z262" s="30">
        <f>IF(OR($Y262="",$D$6=""),"",IF(INDEX($A:$U,ROW(),$D$6)="",0,IF(ISNUMBER(INDEX($A:$U,ROW(),$D$6)),INDEX($A:$U,ROW(),$D$6),IFERROR(--SUBSTITUTE(SUBSTITUTE(TRIM(INDEX($A:$U,ROW(),$D$6)),",",""),"원",""),0))))</f>
        <v/>
      </c>
      <c r="AA262" s="30">
        <f>IF(OR($Y262="",$E$6=""),"",IF(INDEX($A:$U,ROW(),$E$6)="",0,IF(ISNUMBER(INDEX($A:$U,ROW(),$E$6)),INDEX($A:$U,ROW(),$E$6),IFERROR(--SUBSTITUTE(SUBSTITUTE(TRIM(INDEX($A:$U,ROW(),$E$6)),",",""),"원",""),0))))</f>
        <v/>
      </c>
      <c r="AB262" s="30">
        <f>IF(OR($Y262="",$F$6=""),"",IF(INDEX($A:$U,ROW(),$F$6)="","",IF(ISNUMBER(INDEX($A:$U,ROW(),$F$6)),INDEX($A:$U,ROW(),$F$6),IFERROR(--SUBSTITUTE(SUBSTITUTE(TRIM(INDEX($A:$U,ROW(),$F$6)),",",""),"원",""),""))))</f>
        <v/>
      </c>
      <c r="AC262" s="2">
        <f>IF(OR($Y262="",$G$6=""),"",INDEX($A:$U,ROW(),$G$6)&amp;"")</f>
        <v/>
      </c>
      <c r="AD262" s="2">
        <f>IF($Y262="","",IF(OR(AND(설정!$B$5&lt;&gt;"",ISNUMBER(SEARCH(설정!$B$5,$AC262))),AND(설정!$B$6&lt;&gt;"",ISNUMBER(SEARCH(설정!$B$6,$AC262))),AND(설정!$B$7&lt;&gt;"",ISNUMBER(SEARCH(설정!$B$7,$AC262)))),"제외","포함"))</f>
        <v/>
      </c>
    </row>
    <row r="263">
      <c r="W263" s="2">
        <f>IF(OR($B$5="",$C$6="",ROW()&lt;$B$5),"",IF(INDEX($A:$U,ROW(),$C$6)="","",INDEX($A:$U,ROW(),$C$6)))</f>
        <v/>
      </c>
      <c r="X263" s="28">
        <f>IF($W263="","",IF(ISNUMBER($W263),IF($W263&gt;=10000000,IFERROR(DATE(INT($W263/10000),MOD(INT($W263/100),100),MOD($W263,100)),""),$W263),IF(ISNUMBER(--SUBSTITUTE(SUBSTITUTE(TRIM($W263),".","-"),"/","-")),IF(--SUBSTITUTE(SUBSTITUTE(TRIM($W263),".","-"),"/","-")&gt;=10000000,IFERROR(DATE(--LEFT(TRIM($W263),4),--MID(TRIM($W263),5,2),--RIGHT(TRIM($W263),2)),""),--SUBSTITUTE(SUBSTITUTE(TRIM($W263),".","-"),"/","-")),IFERROR(--LEFT(SUBSTITUTE(SUBSTITUTE(TRIM($W263),".","-"),"/","-"),10),""))))</f>
        <v/>
      </c>
      <c r="Y263" s="29">
        <f>IF($X263="","",INT($X263))</f>
        <v/>
      </c>
      <c r="Z263" s="30">
        <f>IF(OR($Y263="",$D$6=""),"",IF(INDEX($A:$U,ROW(),$D$6)="",0,IF(ISNUMBER(INDEX($A:$U,ROW(),$D$6)),INDEX($A:$U,ROW(),$D$6),IFERROR(--SUBSTITUTE(SUBSTITUTE(TRIM(INDEX($A:$U,ROW(),$D$6)),",",""),"원",""),0))))</f>
        <v/>
      </c>
      <c r="AA263" s="30">
        <f>IF(OR($Y263="",$E$6=""),"",IF(INDEX($A:$U,ROW(),$E$6)="",0,IF(ISNUMBER(INDEX($A:$U,ROW(),$E$6)),INDEX($A:$U,ROW(),$E$6),IFERROR(--SUBSTITUTE(SUBSTITUTE(TRIM(INDEX($A:$U,ROW(),$E$6)),",",""),"원",""),0))))</f>
        <v/>
      </c>
      <c r="AB263" s="30">
        <f>IF(OR($Y263="",$F$6=""),"",IF(INDEX($A:$U,ROW(),$F$6)="","",IF(ISNUMBER(INDEX($A:$U,ROW(),$F$6)),INDEX($A:$U,ROW(),$F$6),IFERROR(--SUBSTITUTE(SUBSTITUTE(TRIM(INDEX($A:$U,ROW(),$F$6)),",",""),"원",""),""))))</f>
        <v/>
      </c>
      <c r="AC263" s="2">
        <f>IF(OR($Y263="",$G$6=""),"",INDEX($A:$U,ROW(),$G$6)&amp;"")</f>
        <v/>
      </c>
      <c r="AD263" s="2">
        <f>IF($Y263="","",IF(OR(AND(설정!$B$5&lt;&gt;"",ISNUMBER(SEARCH(설정!$B$5,$AC263))),AND(설정!$B$6&lt;&gt;"",ISNUMBER(SEARCH(설정!$B$6,$AC263))),AND(설정!$B$7&lt;&gt;"",ISNUMBER(SEARCH(설정!$B$7,$AC263)))),"제외","포함"))</f>
        <v/>
      </c>
    </row>
    <row r="264">
      <c r="W264" s="2">
        <f>IF(OR($B$5="",$C$6="",ROW()&lt;$B$5),"",IF(INDEX($A:$U,ROW(),$C$6)="","",INDEX($A:$U,ROW(),$C$6)))</f>
        <v/>
      </c>
      <c r="X264" s="28">
        <f>IF($W264="","",IF(ISNUMBER($W264),IF($W264&gt;=10000000,IFERROR(DATE(INT($W264/10000),MOD(INT($W264/100),100),MOD($W264,100)),""),$W264),IF(ISNUMBER(--SUBSTITUTE(SUBSTITUTE(TRIM($W264),".","-"),"/","-")),IF(--SUBSTITUTE(SUBSTITUTE(TRIM($W264),".","-"),"/","-")&gt;=10000000,IFERROR(DATE(--LEFT(TRIM($W264),4),--MID(TRIM($W264),5,2),--RIGHT(TRIM($W264),2)),""),--SUBSTITUTE(SUBSTITUTE(TRIM($W264),".","-"),"/","-")),IFERROR(--LEFT(SUBSTITUTE(SUBSTITUTE(TRIM($W264),".","-"),"/","-"),10),""))))</f>
        <v/>
      </c>
      <c r="Y264" s="29">
        <f>IF($X264="","",INT($X264))</f>
        <v/>
      </c>
      <c r="Z264" s="30">
        <f>IF(OR($Y264="",$D$6=""),"",IF(INDEX($A:$U,ROW(),$D$6)="",0,IF(ISNUMBER(INDEX($A:$U,ROW(),$D$6)),INDEX($A:$U,ROW(),$D$6),IFERROR(--SUBSTITUTE(SUBSTITUTE(TRIM(INDEX($A:$U,ROW(),$D$6)),",",""),"원",""),0))))</f>
        <v/>
      </c>
      <c r="AA264" s="30">
        <f>IF(OR($Y264="",$E$6=""),"",IF(INDEX($A:$U,ROW(),$E$6)="",0,IF(ISNUMBER(INDEX($A:$U,ROW(),$E$6)),INDEX($A:$U,ROW(),$E$6),IFERROR(--SUBSTITUTE(SUBSTITUTE(TRIM(INDEX($A:$U,ROW(),$E$6)),",",""),"원",""),0))))</f>
        <v/>
      </c>
      <c r="AB264" s="30">
        <f>IF(OR($Y264="",$F$6=""),"",IF(INDEX($A:$U,ROW(),$F$6)="","",IF(ISNUMBER(INDEX($A:$U,ROW(),$F$6)),INDEX($A:$U,ROW(),$F$6),IFERROR(--SUBSTITUTE(SUBSTITUTE(TRIM(INDEX($A:$U,ROW(),$F$6)),",",""),"원",""),""))))</f>
        <v/>
      </c>
      <c r="AC264" s="2">
        <f>IF(OR($Y264="",$G$6=""),"",INDEX($A:$U,ROW(),$G$6)&amp;"")</f>
        <v/>
      </c>
      <c r="AD264" s="2">
        <f>IF($Y264="","",IF(OR(AND(설정!$B$5&lt;&gt;"",ISNUMBER(SEARCH(설정!$B$5,$AC264))),AND(설정!$B$6&lt;&gt;"",ISNUMBER(SEARCH(설정!$B$6,$AC264))),AND(설정!$B$7&lt;&gt;"",ISNUMBER(SEARCH(설정!$B$7,$AC264)))),"제외","포함"))</f>
        <v/>
      </c>
    </row>
    <row r="265">
      <c r="W265" s="2">
        <f>IF(OR($B$5="",$C$6="",ROW()&lt;$B$5),"",IF(INDEX($A:$U,ROW(),$C$6)="","",INDEX($A:$U,ROW(),$C$6)))</f>
        <v/>
      </c>
      <c r="X265" s="28">
        <f>IF($W265="","",IF(ISNUMBER($W265),IF($W265&gt;=10000000,IFERROR(DATE(INT($W265/10000),MOD(INT($W265/100),100),MOD($W265,100)),""),$W265),IF(ISNUMBER(--SUBSTITUTE(SUBSTITUTE(TRIM($W265),".","-"),"/","-")),IF(--SUBSTITUTE(SUBSTITUTE(TRIM($W265),".","-"),"/","-")&gt;=10000000,IFERROR(DATE(--LEFT(TRIM($W265),4),--MID(TRIM($W265),5,2),--RIGHT(TRIM($W265),2)),""),--SUBSTITUTE(SUBSTITUTE(TRIM($W265),".","-"),"/","-")),IFERROR(--LEFT(SUBSTITUTE(SUBSTITUTE(TRIM($W265),".","-"),"/","-"),10),""))))</f>
        <v/>
      </c>
      <c r="Y265" s="29">
        <f>IF($X265="","",INT($X265))</f>
        <v/>
      </c>
      <c r="Z265" s="30">
        <f>IF(OR($Y265="",$D$6=""),"",IF(INDEX($A:$U,ROW(),$D$6)="",0,IF(ISNUMBER(INDEX($A:$U,ROW(),$D$6)),INDEX($A:$U,ROW(),$D$6),IFERROR(--SUBSTITUTE(SUBSTITUTE(TRIM(INDEX($A:$U,ROW(),$D$6)),",",""),"원",""),0))))</f>
        <v/>
      </c>
      <c r="AA265" s="30">
        <f>IF(OR($Y265="",$E$6=""),"",IF(INDEX($A:$U,ROW(),$E$6)="",0,IF(ISNUMBER(INDEX($A:$U,ROW(),$E$6)),INDEX($A:$U,ROW(),$E$6),IFERROR(--SUBSTITUTE(SUBSTITUTE(TRIM(INDEX($A:$U,ROW(),$E$6)),",",""),"원",""),0))))</f>
        <v/>
      </c>
      <c r="AB265" s="30">
        <f>IF(OR($Y265="",$F$6=""),"",IF(INDEX($A:$U,ROW(),$F$6)="","",IF(ISNUMBER(INDEX($A:$U,ROW(),$F$6)),INDEX($A:$U,ROW(),$F$6),IFERROR(--SUBSTITUTE(SUBSTITUTE(TRIM(INDEX($A:$U,ROW(),$F$6)),",",""),"원",""),""))))</f>
        <v/>
      </c>
      <c r="AC265" s="2">
        <f>IF(OR($Y265="",$G$6=""),"",INDEX($A:$U,ROW(),$G$6)&amp;"")</f>
        <v/>
      </c>
      <c r="AD265" s="2">
        <f>IF($Y265="","",IF(OR(AND(설정!$B$5&lt;&gt;"",ISNUMBER(SEARCH(설정!$B$5,$AC265))),AND(설정!$B$6&lt;&gt;"",ISNUMBER(SEARCH(설정!$B$6,$AC265))),AND(설정!$B$7&lt;&gt;"",ISNUMBER(SEARCH(설정!$B$7,$AC265)))),"제외","포함"))</f>
        <v/>
      </c>
    </row>
    <row r="266">
      <c r="W266" s="2">
        <f>IF(OR($B$5="",$C$6="",ROW()&lt;$B$5),"",IF(INDEX($A:$U,ROW(),$C$6)="","",INDEX($A:$U,ROW(),$C$6)))</f>
        <v/>
      </c>
      <c r="X266" s="28">
        <f>IF($W266="","",IF(ISNUMBER($W266),IF($W266&gt;=10000000,IFERROR(DATE(INT($W266/10000),MOD(INT($W266/100),100),MOD($W266,100)),""),$W266),IF(ISNUMBER(--SUBSTITUTE(SUBSTITUTE(TRIM($W266),".","-"),"/","-")),IF(--SUBSTITUTE(SUBSTITUTE(TRIM($W266),".","-"),"/","-")&gt;=10000000,IFERROR(DATE(--LEFT(TRIM($W266),4),--MID(TRIM($W266),5,2),--RIGHT(TRIM($W266),2)),""),--SUBSTITUTE(SUBSTITUTE(TRIM($W266),".","-"),"/","-")),IFERROR(--LEFT(SUBSTITUTE(SUBSTITUTE(TRIM($W266),".","-"),"/","-"),10),""))))</f>
        <v/>
      </c>
      <c r="Y266" s="29">
        <f>IF($X266="","",INT($X266))</f>
        <v/>
      </c>
      <c r="Z266" s="30">
        <f>IF(OR($Y266="",$D$6=""),"",IF(INDEX($A:$U,ROW(),$D$6)="",0,IF(ISNUMBER(INDEX($A:$U,ROW(),$D$6)),INDEX($A:$U,ROW(),$D$6),IFERROR(--SUBSTITUTE(SUBSTITUTE(TRIM(INDEX($A:$U,ROW(),$D$6)),",",""),"원",""),0))))</f>
        <v/>
      </c>
      <c r="AA266" s="30">
        <f>IF(OR($Y266="",$E$6=""),"",IF(INDEX($A:$U,ROW(),$E$6)="",0,IF(ISNUMBER(INDEX($A:$U,ROW(),$E$6)),INDEX($A:$U,ROW(),$E$6),IFERROR(--SUBSTITUTE(SUBSTITUTE(TRIM(INDEX($A:$U,ROW(),$E$6)),",",""),"원",""),0))))</f>
        <v/>
      </c>
      <c r="AB266" s="30">
        <f>IF(OR($Y266="",$F$6=""),"",IF(INDEX($A:$U,ROW(),$F$6)="","",IF(ISNUMBER(INDEX($A:$U,ROW(),$F$6)),INDEX($A:$U,ROW(),$F$6),IFERROR(--SUBSTITUTE(SUBSTITUTE(TRIM(INDEX($A:$U,ROW(),$F$6)),",",""),"원",""),""))))</f>
        <v/>
      </c>
      <c r="AC266" s="2">
        <f>IF(OR($Y266="",$G$6=""),"",INDEX($A:$U,ROW(),$G$6)&amp;"")</f>
        <v/>
      </c>
      <c r="AD266" s="2">
        <f>IF($Y266="","",IF(OR(AND(설정!$B$5&lt;&gt;"",ISNUMBER(SEARCH(설정!$B$5,$AC266))),AND(설정!$B$6&lt;&gt;"",ISNUMBER(SEARCH(설정!$B$6,$AC266))),AND(설정!$B$7&lt;&gt;"",ISNUMBER(SEARCH(설정!$B$7,$AC266)))),"제외","포함"))</f>
        <v/>
      </c>
    </row>
    <row r="267">
      <c r="W267" s="2">
        <f>IF(OR($B$5="",$C$6="",ROW()&lt;$B$5),"",IF(INDEX($A:$U,ROW(),$C$6)="","",INDEX($A:$U,ROW(),$C$6)))</f>
        <v/>
      </c>
      <c r="X267" s="28">
        <f>IF($W267="","",IF(ISNUMBER($W267),IF($W267&gt;=10000000,IFERROR(DATE(INT($W267/10000),MOD(INT($W267/100),100),MOD($W267,100)),""),$W267),IF(ISNUMBER(--SUBSTITUTE(SUBSTITUTE(TRIM($W267),".","-"),"/","-")),IF(--SUBSTITUTE(SUBSTITUTE(TRIM($W267),".","-"),"/","-")&gt;=10000000,IFERROR(DATE(--LEFT(TRIM($W267),4),--MID(TRIM($W267),5,2),--RIGHT(TRIM($W267),2)),""),--SUBSTITUTE(SUBSTITUTE(TRIM($W267),".","-"),"/","-")),IFERROR(--LEFT(SUBSTITUTE(SUBSTITUTE(TRIM($W267),".","-"),"/","-"),10),""))))</f>
        <v/>
      </c>
      <c r="Y267" s="29">
        <f>IF($X267="","",INT($X267))</f>
        <v/>
      </c>
      <c r="Z267" s="30">
        <f>IF(OR($Y267="",$D$6=""),"",IF(INDEX($A:$U,ROW(),$D$6)="",0,IF(ISNUMBER(INDEX($A:$U,ROW(),$D$6)),INDEX($A:$U,ROW(),$D$6),IFERROR(--SUBSTITUTE(SUBSTITUTE(TRIM(INDEX($A:$U,ROW(),$D$6)),",",""),"원",""),0))))</f>
        <v/>
      </c>
      <c r="AA267" s="30">
        <f>IF(OR($Y267="",$E$6=""),"",IF(INDEX($A:$U,ROW(),$E$6)="",0,IF(ISNUMBER(INDEX($A:$U,ROW(),$E$6)),INDEX($A:$U,ROW(),$E$6),IFERROR(--SUBSTITUTE(SUBSTITUTE(TRIM(INDEX($A:$U,ROW(),$E$6)),",",""),"원",""),0))))</f>
        <v/>
      </c>
      <c r="AB267" s="30">
        <f>IF(OR($Y267="",$F$6=""),"",IF(INDEX($A:$U,ROW(),$F$6)="","",IF(ISNUMBER(INDEX($A:$U,ROW(),$F$6)),INDEX($A:$U,ROW(),$F$6),IFERROR(--SUBSTITUTE(SUBSTITUTE(TRIM(INDEX($A:$U,ROW(),$F$6)),",",""),"원",""),""))))</f>
        <v/>
      </c>
      <c r="AC267" s="2">
        <f>IF(OR($Y267="",$G$6=""),"",INDEX($A:$U,ROW(),$G$6)&amp;"")</f>
        <v/>
      </c>
      <c r="AD267" s="2">
        <f>IF($Y267="","",IF(OR(AND(설정!$B$5&lt;&gt;"",ISNUMBER(SEARCH(설정!$B$5,$AC267))),AND(설정!$B$6&lt;&gt;"",ISNUMBER(SEARCH(설정!$B$6,$AC267))),AND(설정!$B$7&lt;&gt;"",ISNUMBER(SEARCH(설정!$B$7,$AC267)))),"제외","포함"))</f>
        <v/>
      </c>
    </row>
    <row r="268">
      <c r="W268" s="2">
        <f>IF(OR($B$5="",$C$6="",ROW()&lt;$B$5),"",IF(INDEX($A:$U,ROW(),$C$6)="","",INDEX($A:$U,ROW(),$C$6)))</f>
        <v/>
      </c>
      <c r="X268" s="28">
        <f>IF($W268="","",IF(ISNUMBER($W268),IF($W268&gt;=10000000,IFERROR(DATE(INT($W268/10000),MOD(INT($W268/100),100),MOD($W268,100)),""),$W268),IF(ISNUMBER(--SUBSTITUTE(SUBSTITUTE(TRIM($W268),".","-"),"/","-")),IF(--SUBSTITUTE(SUBSTITUTE(TRIM($W268),".","-"),"/","-")&gt;=10000000,IFERROR(DATE(--LEFT(TRIM($W268),4),--MID(TRIM($W268),5,2),--RIGHT(TRIM($W268),2)),""),--SUBSTITUTE(SUBSTITUTE(TRIM($W268),".","-"),"/","-")),IFERROR(--LEFT(SUBSTITUTE(SUBSTITUTE(TRIM($W268),".","-"),"/","-"),10),""))))</f>
        <v/>
      </c>
      <c r="Y268" s="29">
        <f>IF($X268="","",INT($X268))</f>
        <v/>
      </c>
      <c r="Z268" s="30">
        <f>IF(OR($Y268="",$D$6=""),"",IF(INDEX($A:$U,ROW(),$D$6)="",0,IF(ISNUMBER(INDEX($A:$U,ROW(),$D$6)),INDEX($A:$U,ROW(),$D$6),IFERROR(--SUBSTITUTE(SUBSTITUTE(TRIM(INDEX($A:$U,ROW(),$D$6)),",",""),"원",""),0))))</f>
        <v/>
      </c>
      <c r="AA268" s="30">
        <f>IF(OR($Y268="",$E$6=""),"",IF(INDEX($A:$U,ROW(),$E$6)="",0,IF(ISNUMBER(INDEX($A:$U,ROW(),$E$6)),INDEX($A:$U,ROW(),$E$6),IFERROR(--SUBSTITUTE(SUBSTITUTE(TRIM(INDEX($A:$U,ROW(),$E$6)),",",""),"원",""),0))))</f>
        <v/>
      </c>
      <c r="AB268" s="30">
        <f>IF(OR($Y268="",$F$6=""),"",IF(INDEX($A:$U,ROW(),$F$6)="","",IF(ISNUMBER(INDEX($A:$U,ROW(),$F$6)),INDEX($A:$U,ROW(),$F$6),IFERROR(--SUBSTITUTE(SUBSTITUTE(TRIM(INDEX($A:$U,ROW(),$F$6)),",",""),"원",""),""))))</f>
        <v/>
      </c>
      <c r="AC268" s="2">
        <f>IF(OR($Y268="",$G$6=""),"",INDEX($A:$U,ROW(),$G$6)&amp;"")</f>
        <v/>
      </c>
      <c r="AD268" s="2">
        <f>IF($Y268="","",IF(OR(AND(설정!$B$5&lt;&gt;"",ISNUMBER(SEARCH(설정!$B$5,$AC268))),AND(설정!$B$6&lt;&gt;"",ISNUMBER(SEARCH(설정!$B$6,$AC268))),AND(설정!$B$7&lt;&gt;"",ISNUMBER(SEARCH(설정!$B$7,$AC268)))),"제외","포함"))</f>
        <v/>
      </c>
    </row>
    <row r="269">
      <c r="W269" s="2">
        <f>IF(OR($B$5="",$C$6="",ROW()&lt;$B$5),"",IF(INDEX($A:$U,ROW(),$C$6)="","",INDEX($A:$U,ROW(),$C$6)))</f>
        <v/>
      </c>
      <c r="X269" s="28">
        <f>IF($W269="","",IF(ISNUMBER($W269),IF($W269&gt;=10000000,IFERROR(DATE(INT($W269/10000),MOD(INT($W269/100),100),MOD($W269,100)),""),$W269),IF(ISNUMBER(--SUBSTITUTE(SUBSTITUTE(TRIM($W269),".","-"),"/","-")),IF(--SUBSTITUTE(SUBSTITUTE(TRIM($W269),".","-"),"/","-")&gt;=10000000,IFERROR(DATE(--LEFT(TRIM($W269),4),--MID(TRIM($W269),5,2),--RIGHT(TRIM($W269),2)),""),--SUBSTITUTE(SUBSTITUTE(TRIM($W269),".","-"),"/","-")),IFERROR(--LEFT(SUBSTITUTE(SUBSTITUTE(TRIM($W269),".","-"),"/","-"),10),""))))</f>
        <v/>
      </c>
      <c r="Y269" s="29">
        <f>IF($X269="","",INT($X269))</f>
        <v/>
      </c>
      <c r="Z269" s="30">
        <f>IF(OR($Y269="",$D$6=""),"",IF(INDEX($A:$U,ROW(),$D$6)="",0,IF(ISNUMBER(INDEX($A:$U,ROW(),$D$6)),INDEX($A:$U,ROW(),$D$6),IFERROR(--SUBSTITUTE(SUBSTITUTE(TRIM(INDEX($A:$U,ROW(),$D$6)),",",""),"원",""),0))))</f>
        <v/>
      </c>
      <c r="AA269" s="30">
        <f>IF(OR($Y269="",$E$6=""),"",IF(INDEX($A:$U,ROW(),$E$6)="",0,IF(ISNUMBER(INDEX($A:$U,ROW(),$E$6)),INDEX($A:$U,ROW(),$E$6),IFERROR(--SUBSTITUTE(SUBSTITUTE(TRIM(INDEX($A:$U,ROW(),$E$6)),",",""),"원",""),0))))</f>
        <v/>
      </c>
      <c r="AB269" s="30">
        <f>IF(OR($Y269="",$F$6=""),"",IF(INDEX($A:$U,ROW(),$F$6)="","",IF(ISNUMBER(INDEX($A:$U,ROW(),$F$6)),INDEX($A:$U,ROW(),$F$6),IFERROR(--SUBSTITUTE(SUBSTITUTE(TRIM(INDEX($A:$U,ROW(),$F$6)),",",""),"원",""),""))))</f>
        <v/>
      </c>
      <c r="AC269" s="2">
        <f>IF(OR($Y269="",$G$6=""),"",INDEX($A:$U,ROW(),$G$6)&amp;"")</f>
        <v/>
      </c>
      <c r="AD269" s="2">
        <f>IF($Y269="","",IF(OR(AND(설정!$B$5&lt;&gt;"",ISNUMBER(SEARCH(설정!$B$5,$AC269))),AND(설정!$B$6&lt;&gt;"",ISNUMBER(SEARCH(설정!$B$6,$AC269))),AND(설정!$B$7&lt;&gt;"",ISNUMBER(SEARCH(설정!$B$7,$AC269)))),"제외","포함"))</f>
        <v/>
      </c>
    </row>
    <row r="270">
      <c r="W270" s="2">
        <f>IF(OR($B$5="",$C$6="",ROW()&lt;$B$5),"",IF(INDEX($A:$U,ROW(),$C$6)="","",INDEX($A:$U,ROW(),$C$6)))</f>
        <v/>
      </c>
      <c r="X270" s="28">
        <f>IF($W270="","",IF(ISNUMBER($W270),IF($W270&gt;=10000000,IFERROR(DATE(INT($W270/10000),MOD(INT($W270/100),100),MOD($W270,100)),""),$W270),IF(ISNUMBER(--SUBSTITUTE(SUBSTITUTE(TRIM($W270),".","-"),"/","-")),IF(--SUBSTITUTE(SUBSTITUTE(TRIM($W270),".","-"),"/","-")&gt;=10000000,IFERROR(DATE(--LEFT(TRIM($W270),4),--MID(TRIM($W270),5,2),--RIGHT(TRIM($W270),2)),""),--SUBSTITUTE(SUBSTITUTE(TRIM($W270),".","-"),"/","-")),IFERROR(--LEFT(SUBSTITUTE(SUBSTITUTE(TRIM($W270),".","-"),"/","-"),10),""))))</f>
        <v/>
      </c>
      <c r="Y270" s="29">
        <f>IF($X270="","",INT($X270))</f>
        <v/>
      </c>
      <c r="Z270" s="30">
        <f>IF(OR($Y270="",$D$6=""),"",IF(INDEX($A:$U,ROW(),$D$6)="",0,IF(ISNUMBER(INDEX($A:$U,ROW(),$D$6)),INDEX($A:$U,ROW(),$D$6),IFERROR(--SUBSTITUTE(SUBSTITUTE(TRIM(INDEX($A:$U,ROW(),$D$6)),",",""),"원",""),0))))</f>
        <v/>
      </c>
      <c r="AA270" s="30">
        <f>IF(OR($Y270="",$E$6=""),"",IF(INDEX($A:$U,ROW(),$E$6)="",0,IF(ISNUMBER(INDEX($A:$U,ROW(),$E$6)),INDEX($A:$U,ROW(),$E$6),IFERROR(--SUBSTITUTE(SUBSTITUTE(TRIM(INDEX($A:$U,ROW(),$E$6)),",",""),"원",""),0))))</f>
        <v/>
      </c>
      <c r="AB270" s="30">
        <f>IF(OR($Y270="",$F$6=""),"",IF(INDEX($A:$U,ROW(),$F$6)="","",IF(ISNUMBER(INDEX($A:$U,ROW(),$F$6)),INDEX($A:$U,ROW(),$F$6),IFERROR(--SUBSTITUTE(SUBSTITUTE(TRIM(INDEX($A:$U,ROW(),$F$6)),",",""),"원",""),""))))</f>
        <v/>
      </c>
      <c r="AC270" s="2">
        <f>IF(OR($Y270="",$G$6=""),"",INDEX($A:$U,ROW(),$G$6)&amp;"")</f>
        <v/>
      </c>
      <c r="AD270" s="2">
        <f>IF($Y270="","",IF(OR(AND(설정!$B$5&lt;&gt;"",ISNUMBER(SEARCH(설정!$B$5,$AC270))),AND(설정!$B$6&lt;&gt;"",ISNUMBER(SEARCH(설정!$B$6,$AC270))),AND(설정!$B$7&lt;&gt;"",ISNUMBER(SEARCH(설정!$B$7,$AC270)))),"제외","포함"))</f>
        <v/>
      </c>
    </row>
    <row r="271">
      <c r="W271" s="2">
        <f>IF(OR($B$5="",$C$6="",ROW()&lt;$B$5),"",IF(INDEX($A:$U,ROW(),$C$6)="","",INDEX($A:$U,ROW(),$C$6)))</f>
        <v/>
      </c>
      <c r="X271" s="28">
        <f>IF($W271="","",IF(ISNUMBER($W271),IF($W271&gt;=10000000,IFERROR(DATE(INT($W271/10000),MOD(INT($W271/100),100),MOD($W271,100)),""),$W271),IF(ISNUMBER(--SUBSTITUTE(SUBSTITUTE(TRIM($W271),".","-"),"/","-")),IF(--SUBSTITUTE(SUBSTITUTE(TRIM($W271),".","-"),"/","-")&gt;=10000000,IFERROR(DATE(--LEFT(TRIM($W271),4),--MID(TRIM($W271),5,2),--RIGHT(TRIM($W271),2)),""),--SUBSTITUTE(SUBSTITUTE(TRIM($W271),".","-"),"/","-")),IFERROR(--LEFT(SUBSTITUTE(SUBSTITUTE(TRIM($W271),".","-"),"/","-"),10),""))))</f>
        <v/>
      </c>
      <c r="Y271" s="29">
        <f>IF($X271="","",INT($X271))</f>
        <v/>
      </c>
      <c r="Z271" s="30">
        <f>IF(OR($Y271="",$D$6=""),"",IF(INDEX($A:$U,ROW(),$D$6)="",0,IF(ISNUMBER(INDEX($A:$U,ROW(),$D$6)),INDEX($A:$U,ROW(),$D$6),IFERROR(--SUBSTITUTE(SUBSTITUTE(TRIM(INDEX($A:$U,ROW(),$D$6)),",",""),"원",""),0))))</f>
        <v/>
      </c>
      <c r="AA271" s="30">
        <f>IF(OR($Y271="",$E$6=""),"",IF(INDEX($A:$U,ROW(),$E$6)="",0,IF(ISNUMBER(INDEX($A:$U,ROW(),$E$6)),INDEX($A:$U,ROW(),$E$6),IFERROR(--SUBSTITUTE(SUBSTITUTE(TRIM(INDEX($A:$U,ROW(),$E$6)),",",""),"원",""),0))))</f>
        <v/>
      </c>
      <c r="AB271" s="30">
        <f>IF(OR($Y271="",$F$6=""),"",IF(INDEX($A:$U,ROW(),$F$6)="","",IF(ISNUMBER(INDEX($A:$U,ROW(),$F$6)),INDEX($A:$U,ROW(),$F$6),IFERROR(--SUBSTITUTE(SUBSTITUTE(TRIM(INDEX($A:$U,ROW(),$F$6)),",",""),"원",""),""))))</f>
        <v/>
      </c>
      <c r="AC271" s="2">
        <f>IF(OR($Y271="",$G$6=""),"",INDEX($A:$U,ROW(),$G$6)&amp;"")</f>
        <v/>
      </c>
      <c r="AD271" s="2">
        <f>IF($Y271="","",IF(OR(AND(설정!$B$5&lt;&gt;"",ISNUMBER(SEARCH(설정!$B$5,$AC271))),AND(설정!$B$6&lt;&gt;"",ISNUMBER(SEARCH(설정!$B$6,$AC271))),AND(설정!$B$7&lt;&gt;"",ISNUMBER(SEARCH(설정!$B$7,$AC271)))),"제외","포함"))</f>
        <v/>
      </c>
    </row>
    <row r="272">
      <c r="W272" s="2">
        <f>IF(OR($B$5="",$C$6="",ROW()&lt;$B$5),"",IF(INDEX($A:$U,ROW(),$C$6)="","",INDEX($A:$U,ROW(),$C$6)))</f>
        <v/>
      </c>
      <c r="X272" s="28">
        <f>IF($W272="","",IF(ISNUMBER($W272),IF($W272&gt;=10000000,IFERROR(DATE(INT($W272/10000),MOD(INT($W272/100),100),MOD($W272,100)),""),$W272),IF(ISNUMBER(--SUBSTITUTE(SUBSTITUTE(TRIM($W272),".","-"),"/","-")),IF(--SUBSTITUTE(SUBSTITUTE(TRIM($W272),".","-"),"/","-")&gt;=10000000,IFERROR(DATE(--LEFT(TRIM($W272),4),--MID(TRIM($W272),5,2),--RIGHT(TRIM($W272),2)),""),--SUBSTITUTE(SUBSTITUTE(TRIM($W272),".","-"),"/","-")),IFERROR(--LEFT(SUBSTITUTE(SUBSTITUTE(TRIM($W272),".","-"),"/","-"),10),""))))</f>
        <v/>
      </c>
      <c r="Y272" s="29">
        <f>IF($X272="","",INT($X272))</f>
        <v/>
      </c>
      <c r="Z272" s="30">
        <f>IF(OR($Y272="",$D$6=""),"",IF(INDEX($A:$U,ROW(),$D$6)="",0,IF(ISNUMBER(INDEX($A:$U,ROW(),$D$6)),INDEX($A:$U,ROW(),$D$6),IFERROR(--SUBSTITUTE(SUBSTITUTE(TRIM(INDEX($A:$U,ROW(),$D$6)),",",""),"원",""),0))))</f>
        <v/>
      </c>
      <c r="AA272" s="30">
        <f>IF(OR($Y272="",$E$6=""),"",IF(INDEX($A:$U,ROW(),$E$6)="",0,IF(ISNUMBER(INDEX($A:$U,ROW(),$E$6)),INDEX($A:$U,ROW(),$E$6),IFERROR(--SUBSTITUTE(SUBSTITUTE(TRIM(INDEX($A:$U,ROW(),$E$6)),",",""),"원",""),0))))</f>
        <v/>
      </c>
      <c r="AB272" s="30">
        <f>IF(OR($Y272="",$F$6=""),"",IF(INDEX($A:$U,ROW(),$F$6)="","",IF(ISNUMBER(INDEX($A:$U,ROW(),$F$6)),INDEX($A:$U,ROW(),$F$6),IFERROR(--SUBSTITUTE(SUBSTITUTE(TRIM(INDEX($A:$U,ROW(),$F$6)),",",""),"원",""),""))))</f>
        <v/>
      </c>
      <c r="AC272" s="2">
        <f>IF(OR($Y272="",$G$6=""),"",INDEX($A:$U,ROW(),$G$6)&amp;"")</f>
        <v/>
      </c>
      <c r="AD272" s="2">
        <f>IF($Y272="","",IF(OR(AND(설정!$B$5&lt;&gt;"",ISNUMBER(SEARCH(설정!$B$5,$AC272))),AND(설정!$B$6&lt;&gt;"",ISNUMBER(SEARCH(설정!$B$6,$AC272))),AND(설정!$B$7&lt;&gt;"",ISNUMBER(SEARCH(설정!$B$7,$AC272)))),"제외","포함"))</f>
        <v/>
      </c>
    </row>
    <row r="273">
      <c r="W273" s="2">
        <f>IF(OR($B$5="",$C$6="",ROW()&lt;$B$5),"",IF(INDEX($A:$U,ROW(),$C$6)="","",INDEX($A:$U,ROW(),$C$6)))</f>
        <v/>
      </c>
      <c r="X273" s="28">
        <f>IF($W273="","",IF(ISNUMBER($W273),IF($W273&gt;=10000000,IFERROR(DATE(INT($W273/10000),MOD(INT($W273/100),100),MOD($W273,100)),""),$W273),IF(ISNUMBER(--SUBSTITUTE(SUBSTITUTE(TRIM($W273),".","-"),"/","-")),IF(--SUBSTITUTE(SUBSTITUTE(TRIM($W273),".","-"),"/","-")&gt;=10000000,IFERROR(DATE(--LEFT(TRIM($W273),4),--MID(TRIM($W273),5,2),--RIGHT(TRIM($W273),2)),""),--SUBSTITUTE(SUBSTITUTE(TRIM($W273),".","-"),"/","-")),IFERROR(--LEFT(SUBSTITUTE(SUBSTITUTE(TRIM($W273),".","-"),"/","-"),10),""))))</f>
        <v/>
      </c>
      <c r="Y273" s="29">
        <f>IF($X273="","",INT($X273))</f>
        <v/>
      </c>
      <c r="Z273" s="30">
        <f>IF(OR($Y273="",$D$6=""),"",IF(INDEX($A:$U,ROW(),$D$6)="",0,IF(ISNUMBER(INDEX($A:$U,ROW(),$D$6)),INDEX($A:$U,ROW(),$D$6),IFERROR(--SUBSTITUTE(SUBSTITUTE(TRIM(INDEX($A:$U,ROW(),$D$6)),",",""),"원",""),0))))</f>
        <v/>
      </c>
      <c r="AA273" s="30">
        <f>IF(OR($Y273="",$E$6=""),"",IF(INDEX($A:$U,ROW(),$E$6)="",0,IF(ISNUMBER(INDEX($A:$U,ROW(),$E$6)),INDEX($A:$U,ROW(),$E$6),IFERROR(--SUBSTITUTE(SUBSTITUTE(TRIM(INDEX($A:$U,ROW(),$E$6)),",",""),"원",""),0))))</f>
        <v/>
      </c>
      <c r="AB273" s="30">
        <f>IF(OR($Y273="",$F$6=""),"",IF(INDEX($A:$U,ROW(),$F$6)="","",IF(ISNUMBER(INDEX($A:$U,ROW(),$F$6)),INDEX($A:$U,ROW(),$F$6),IFERROR(--SUBSTITUTE(SUBSTITUTE(TRIM(INDEX($A:$U,ROW(),$F$6)),",",""),"원",""),""))))</f>
        <v/>
      </c>
      <c r="AC273" s="2">
        <f>IF(OR($Y273="",$G$6=""),"",INDEX($A:$U,ROW(),$G$6)&amp;"")</f>
        <v/>
      </c>
      <c r="AD273" s="2">
        <f>IF($Y273="","",IF(OR(AND(설정!$B$5&lt;&gt;"",ISNUMBER(SEARCH(설정!$B$5,$AC273))),AND(설정!$B$6&lt;&gt;"",ISNUMBER(SEARCH(설정!$B$6,$AC273))),AND(설정!$B$7&lt;&gt;"",ISNUMBER(SEARCH(설정!$B$7,$AC273)))),"제외","포함"))</f>
        <v/>
      </c>
    </row>
    <row r="274">
      <c r="W274" s="2">
        <f>IF(OR($B$5="",$C$6="",ROW()&lt;$B$5),"",IF(INDEX($A:$U,ROW(),$C$6)="","",INDEX($A:$U,ROW(),$C$6)))</f>
        <v/>
      </c>
      <c r="X274" s="28">
        <f>IF($W274="","",IF(ISNUMBER($W274),IF($W274&gt;=10000000,IFERROR(DATE(INT($W274/10000),MOD(INT($W274/100),100),MOD($W274,100)),""),$W274),IF(ISNUMBER(--SUBSTITUTE(SUBSTITUTE(TRIM($W274),".","-"),"/","-")),IF(--SUBSTITUTE(SUBSTITUTE(TRIM($W274),".","-"),"/","-")&gt;=10000000,IFERROR(DATE(--LEFT(TRIM($W274),4),--MID(TRIM($W274),5,2),--RIGHT(TRIM($W274),2)),""),--SUBSTITUTE(SUBSTITUTE(TRIM($W274),".","-"),"/","-")),IFERROR(--LEFT(SUBSTITUTE(SUBSTITUTE(TRIM($W274),".","-"),"/","-"),10),""))))</f>
        <v/>
      </c>
      <c r="Y274" s="29">
        <f>IF($X274="","",INT($X274))</f>
        <v/>
      </c>
      <c r="Z274" s="30">
        <f>IF(OR($Y274="",$D$6=""),"",IF(INDEX($A:$U,ROW(),$D$6)="",0,IF(ISNUMBER(INDEX($A:$U,ROW(),$D$6)),INDEX($A:$U,ROW(),$D$6),IFERROR(--SUBSTITUTE(SUBSTITUTE(TRIM(INDEX($A:$U,ROW(),$D$6)),",",""),"원",""),0))))</f>
        <v/>
      </c>
      <c r="AA274" s="30">
        <f>IF(OR($Y274="",$E$6=""),"",IF(INDEX($A:$U,ROW(),$E$6)="",0,IF(ISNUMBER(INDEX($A:$U,ROW(),$E$6)),INDEX($A:$U,ROW(),$E$6),IFERROR(--SUBSTITUTE(SUBSTITUTE(TRIM(INDEX($A:$U,ROW(),$E$6)),",",""),"원",""),0))))</f>
        <v/>
      </c>
      <c r="AB274" s="30">
        <f>IF(OR($Y274="",$F$6=""),"",IF(INDEX($A:$U,ROW(),$F$6)="","",IF(ISNUMBER(INDEX($A:$U,ROW(),$F$6)),INDEX($A:$U,ROW(),$F$6),IFERROR(--SUBSTITUTE(SUBSTITUTE(TRIM(INDEX($A:$U,ROW(),$F$6)),",",""),"원",""),""))))</f>
        <v/>
      </c>
      <c r="AC274" s="2">
        <f>IF(OR($Y274="",$G$6=""),"",INDEX($A:$U,ROW(),$G$6)&amp;"")</f>
        <v/>
      </c>
      <c r="AD274" s="2">
        <f>IF($Y274="","",IF(OR(AND(설정!$B$5&lt;&gt;"",ISNUMBER(SEARCH(설정!$B$5,$AC274))),AND(설정!$B$6&lt;&gt;"",ISNUMBER(SEARCH(설정!$B$6,$AC274))),AND(설정!$B$7&lt;&gt;"",ISNUMBER(SEARCH(설정!$B$7,$AC274)))),"제외","포함"))</f>
        <v/>
      </c>
    </row>
    <row r="275">
      <c r="W275" s="2">
        <f>IF(OR($B$5="",$C$6="",ROW()&lt;$B$5),"",IF(INDEX($A:$U,ROW(),$C$6)="","",INDEX($A:$U,ROW(),$C$6)))</f>
        <v/>
      </c>
      <c r="X275" s="28">
        <f>IF($W275="","",IF(ISNUMBER($W275),IF($W275&gt;=10000000,IFERROR(DATE(INT($W275/10000),MOD(INT($W275/100),100),MOD($W275,100)),""),$W275),IF(ISNUMBER(--SUBSTITUTE(SUBSTITUTE(TRIM($W275),".","-"),"/","-")),IF(--SUBSTITUTE(SUBSTITUTE(TRIM($W275),".","-"),"/","-")&gt;=10000000,IFERROR(DATE(--LEFT(TRIM($W275),4),--MID(TRIM($W275),5,2),--RIGHT(TRIM($W275),2)),""),--SUBSTITUTE(SUBSTITUTE(TRIM($W275),".","-"),"/","-")),IFERROR(--LEFT(SUBSTITUTE(SUBSTITUTE(TRIM($W275),".","-"),"/","-"),10),""))))</f>
        <v/>
      </c>
      <c r="Y275" s="29">
        <f>IF($X275="","",INT($X275))</f>
        <v/>
      </c>
      <c r="Z275" s="30">
        <f>IF(OR($Y275="",$D$6=""),"",IF(INDEX($A:$U,ROW(),$D$6)="",0,IF(ISNUMBER(INDEX($A:$U,ROW(),$D$6)),INDEX($A:$U,ROW(),$D$6),IFERROR(--SUBSTITUTE(SUBSTITUTE(TRIM(INDEX($A:$U,ROW(),$D$6)),",",""),"원",""),0))))</f>
        <v/>
      </c>
      <c r="AA275" s="30">
        <f>IF(OR($Y275="",$E$6=""),"",IF(INDEX($A:$U,ROW(),$E$6)="",0,IF(ISNUMBER(INDEX($A:$U,ROW(),$E$6)),INDEX($A:$U,ROW(),$E$6),IFERROR(--SUBSTITUTE(SUBSTITUTE(TRIM(INDEX($A:$U,ROW(),$E$6)),",",""),"원",""),0))))</f>
        <v/>
      </c>
      <c r="AB275" s="30">
        <f>IF(OR($Y275="",$F$6=""),"",IF(INDEX($A:$U,ROW(),$F$6)="","",IF(ISNUMBER(INDEX($A:$U,ROW(),$F$6)),INDEX($A:$U,ROW(),$F$6),IFERROR(--SUBSTITUTE(SUBSTITUTE(TRIM(INDEX($A:$U,ROW(),$F$6)),",",""),"원",""),""))))</f>
        <v/>
      </c>
      <c r="AC275" s="2">
        <f>IF(OR($Y275="",$G$6=""),"",INDEX($A:$U,ROW(),$G$6)&amp;"")</f>
        <v/>
      </c>
      <c r="AD275" s="2">
        <f>IF($Y275="","",IF(OR(AND(설정!$B$5&lt;&gt;"",ISNUMBER(SEARCH(설정!$B$5,$AC275))),AND(설정!$B$6&lt;&gt;"",ISNUMBER(SEARCH(설정!$B$6,$AC275))),AND(설정!$B$7&lt;&gt;"",ISNUMBER(SEARCH(설정!$B$7,$AC275)))),"제외","포함"))</f>
        <v/>
      </c>
    </row>
    <row r="276">
      <c r="W276" s="2">
        <f>IF(OR($B$5="",$C$6="",ROW()&lt;$B$5),"",IF(INDEX($A:$U,ROW(),$C$6)="","",INDEX($A:$U,ROW(),$C$6)))</f>
        <v/>
      </c>
      <c r="X276" s="28">
        <f>IF($W276="","",IF(ISNUMBER($W276),IF($W276&gt;=10000000,IFERROR(DATE(INT($W276/10000),MOD(INT($W276/100),100),MOD($W276,100)),""),$W276),IF(ISNUMBER(--SUBSTITUTE(SUBSTITUTE(TRIM($W276),".","-"),"/","-")),IF(--SUBSTITUTE(SUBSTITUTE(TRIM($W276),".","-"),"/","-")&gt;=10000000,IFERROR(DATE(--LEFT(TRIM($W276),4),--MID(TRIM($W276),5,2),--RIGHT(TRIM($W276),2)),""),--SUBSTITUTE(SUBSTITUTE(TRIM($W276),".","-"),"/","-")),IFERROR(--LEFT(SUBSTITUTE(SUBSTITUTE(TRIM($W276),".","-"),"/","-"),10),""))))</f>
        <v/>
      </c>
      <c r="Y276" s="29">
        <f>IF($X276="","",INT($X276))</f>
        <v/>
      </c>
      <c r="Z276" s="30">
        <f>IF(OR($Y276="",$D$6=""),"",IF(INDEX($A:$U,ROW(),$D$6)="",0,IF(ISNUMBER(INDEX($A:$U,ROW(),$D$6)),INDEX($A:$U,ROW(),$D$6),IFERROR(--SUBSTITUTE(SUBSTITUTE(TRIM(INDEX($A:$U,ROW(),$D$6)),",",""),"원",""),0))))</f>
        <v/>
      </c>
      <c r="AA276" s="30">
        <f>IF(OR($Y276="",$E$6=""),"",IF(INDEX($A:$U,ROW(),$E$6)="",0,IF(ISNUMBER(INDEX($A:$U,ROW(),$E$6)),INDEX($A:$U,ROW(),$E$6),IFERROR(--SUBSTITUTE(SUBSTITUTE(TRIM(INDEX($A:$U,ROW(),$E$6)),",",""),"원",""),0))))</f>
        <v/>
      </c>
      <c r="AB276" s="30">
        <f>IF(OR($Y276="",$F$6=""),"",IF(INDEX($A:$U,ROW(),$F$6)="","",IF(ISNUMBER(INDEX($A:$U,ROW(),$F$6)),INDEX($A:$U,ROW(),$F$6),IFERROR(--SUBSTITUTE(SUBSTITUTE(TRIM(INDEX($A:$U,ROW(),$F$6)),",",""),"원",""),""))))</f>
        <v/>
      </c>
      <c r="AC276" s="2">
        <f>IF(OR($Y276="",$G$6=""),"",INDEX($A:$U,ROW(),$G$6)&amp;"")</f>
        <v/>
      </c>
      <c r="AD276" s="2">
        <f>IF($Y276="","",IF(OR(AND(설정!$B$5&lt;&gt;"",ISNUMBER(SEARCH(설정!$B$5,$AC276))),AND(설정!$B$6&lt;&gt;"",ISNUMBER(SEARCH(설정!$B$6,$AC276))),AND(설정!$B$7&lt;&gt;"",ISNUMBER(SEARCH(설정!$B$7,$AC276)))),"제외","포함"))</f>
        <v/>
      </c>
    </row>
    <row r="277">
      <c r="W277" s="2">
        <f>IF(OR($B$5="",$C$6="",ROW()&lt;$B$5),"",IF(INDEX($A:$U,ROW(),$C$6)="","",INDEX($A:$U,ROW(),$C$6)))</f>
        <v/>
      </c>
      <c r="X277" s="28">
        <f>IF($W277="","",IF(ISNUMBER($W277),IF($W277&gt;=10000000,IFERROR(DATE(INT($W277/10000),MOD(INT($W277/100),100),MOD($W277,100)),""),$W277),IF(ISNUMBER(--SUBSTITUTE(SUBSTITUTE(TRIM($W277),".","-"),"/","-")),IF(--SUBSTITUTE(SUBSTITUTE(TRIM($W277),".","-"),"/","-")&gt;=10000000,IFERROR(DATE(--LEFT(TRIM($W277),4),--MID(TRIM($W277),5,2),--RIGHT(TRIM($W277),2)),""),--SUBSTITUTE(SUBSTITUTE(TRIM($W277),".","-"),"/","-")),IFERROR(--LEFT(SUBSTITUTE(SUBSTITUTE(TRIM($W277),".","-"),"/","-"),10),""))))</f>
        <v/>
      </c>
      <c r="Y277" s="29">
        <f>IF($X277="","",INT($X277))</f>
        <v/>
      </c>
      <c r="Z277" s="30">
        <f>IF(OR($Y277="",$D$6=""),"",IF(INDEX($A:$U,ROW(),$D$6)="",0,IF(ISNUMBER(INDEX($A:$U,ROW(),$D$6)),INDEX($A:$U,ROW(),$D$6),IFERROR(--SUBSTITUTE(SUBSTITUTE(TRIM(INDEX($A:$U,ROW(),$D$6)),",",""),"원",""),0))))</f>
        <v/>
      </c>
      <c r="AA277" s="30">
        <f>IF(OR($Y277="",$E$6=""),"",IF(INDEX($A:$U,ROW(),$E$6)="",0,IF(ISNUMBER(INDEX($A:$U,ROW(),$E$6)),INDEX($A:$U,ROW(),$E$6),IFERROR(--SUBSTITUTE(SUBSTITUTE(TRIM(INDEX($A:$U,ROW(),$E$6)),",",""),"원",""),0))))</f>
        <v/>
      </c>
      <c r="AB277" s="30">
        <f>IF(OR($Y277="",$F$6=""),"",IF(INDEX($A:$U,ROW(),$F$6)="","",IF(ISNUMBER(INDEX($A:$U,ROW(),$F$6)),INDEX($A:$U,ROW(),$F$6),IFERROR(--SUBSTITUTE(SUBSTITUTE(TRIM(INDEX($A:$U,ROW(),$F$6)),",",""),"원",""),""))))</f>
        <v/>
      </c>
      <c r="AC277" s="2">
        <f>IF(OR($Y277="",$G$6=""),"",INDEX($A:$U,ROW(),$G$6)&amp;"")</f>
        <v/>
      </c>
      <c r="AD277" s="2">
        <f>IF($Y277="","",IF(OR(AND(설정!$B$5&lt;&gt;"",ISNUMBER(SEARCH(설정!$B$5,$AC277))),AND(설정!$B$6&lt;&gt;"",ISNUMBER(SEARCH(설정!$B$6,$AC277))),AND(설정!$B$7&lt;&gt;"",ISNUMBER(SEARCH(설정!$B$7,$AC277)))),"제외","포함"))</f>
        <v/>
      </c>
    </row>
    <row r="278">
      <c r="W278" s="2">
        <f>IF(OR($B$5="",$C$6="",ROW()&lt;$B$5),"",IF(INDEX($A:$U,ROW(),$C$6)="","",INDEX($A:$U,ROW(),$C$6)))</f>
        <v/>
      </c>
      <c r="X278" s="28">
        <f>IF($W278="","",IF(ISNUMBER($W278),IF($W278&gt;=10000000,IFERROR(DATE(INT($W278/10000),MOD(INT($W278/100),100),MOD($W278,100)),""),$W278),IF(ISNUMBER(--SUBSTITUTE(SUBSTITUTE(TRIM($W278),".","-"),"/","-")),IF(--SUBSTITUTE(SUBSTITUTE(TRIM($W278),".","-"),"/","-")&gt;=10000000,IFERROR(DATE(--LEFT(TRIM($W278),4),--MID(TRIM($W278),5,2),--RIGHT(TRIM($W278),2)),""),--SUBSTITUTE(SUBSTITUTE(TRIM($W278),".","-"),"/","-")),IFERROR(--LEFT(SUBSTITUTE(SUBSTITUTE(TRIM($W278),".","-"),"/","-"),10),""))))</f>
        <v/>
      </c>
      <c r="Y278" s="29">
        <f>IF($X278="","",INT($X278))</f>
        <v/>
      </c>
      <c r="Z278" s="30">
        <f>IF(OR($Y278="",$D$6=""),"",IF(INDEX($A:$U,ROW(),$D$6)="",0,IF(ISNUMBER(INDEX($A:$U,ROW(),$D$6)),INDEX($A:$U,ROW(),$D$6),IFERROR(--SUBSTITUTE(SUBSTITUTE(TRIM(INDEX($A:$U,ROW(),$D$6)),",",""),"원",""),0))))</f>
        <v/>
      </c>
      <c r="AA278" s="30">
        <f>IF(OR($Y278="",$E$6=""),"",IF(INDEX($A:$U,ROW(),$E$6)="",0,IF(ISNUMBER(INDEX($A:$U,ROW(),$E$6)),INDEX($A:$U,ROW(),$E$6),IFERROR(--SUBSTITUTE(SUBSTITUTE(TRIM(INDEX($A:$U,ROW(),$E$6)),",",""),"원",""),0))))</f>
        <v/>
      </c>
      <c r="AB278" s="30">
        <f>IF(OR($Y278="",$F$6=""),"",IF(INDEX($A:$U,ROW(),$F$6)="","",IF(ISNUMBER(INDEX($A:$U,ROW(),$F$6)),INDEX($A:$U,ROW(),$F$6),IFERROR(--SUBSTITUTE(SUBSTITUTE(TRIM(INDEX($A:$U,ROW(),$F$6)),",",""),"원",""),""))))</f>
        <v/>
      </c>
      <c r="AC278" s="2">
        <f>IF(OR($Y278="",$G$6=""),"",INDEX($A:$U,ROW(),$G$6)&amp;"")</f>
        <v/>
      </c>
      <c r="AD278" s="2">
        <f>IF($Y278="","",IF(OR(AND(설정!$B$5&lt;&gt;"",ISNUMBER(SEARCH(설정!$B$5,$AC278))),AND(설정!$B$6&lt;&gt;"",ISNUMBER(SEARCH(설정!$B$6,$AC278))),AND(설정!$B$7&lt;&gt;"",ISNUMBER(SEARCH(설정!$B$7,$AC278)))),"제외","포함"))</f>
        <v/>
      </c>
    </row>
    <row r="279">
      <c r="W279" s="2">
        <f>IF(OR($B$5="",$C$6="",ROW()&lt;$B$5),"",IF(INDEX($A:$U,ROW(),$C$6)="","",INDEX($A:$U,ROW(),$C$6)))</f>
        <v/>
      </c>
      <c r="X279" s="28">
        <f>IF($W279="","",IF(ISNUMBER($W279),IF($W279&gt;=10000000,IFERROR(DATE(INT($W279/10000),MOD(INT($W279/100),100),MOD($W279,100)),""),$W279),IF(ISNUMBER(--SUBSTITUTE(SUBSTITUTE(TRIM($W279),".","-"),"/","-")),IF(--SUBSTITUTE(SUBSTITUTE(TRIM($W279),".","-"),"/","-")&gt;=10000000,IFERROR(DATE(--LEFT(TRIM($W279),4),--MID(TRIM($W279),5,2),--RIGHT(TRIM($W279),2)),""),--SUBSTITUTE(SUBSTITUTE(TRIM($W279),".","-"),"/","-")),IFERROR(--LEFT(SUBSTITUTE(SUBSTITUTE(TRIM($W279),".","-"),"/","-"),10),""))))</f>
        <v/>
      </c>
      <c r="Y279" s="29">
        <f>IF($X279="","",INT($X279))</f>
        <v/>
      </c>
      <c r="Z279" s="30">
        <f>IF(OR($Y279="",$D$6=""),"",IF(INDEX($A:$U,ROW(),$D$6)="",0,IF(ISNUMBER(INDEX($A:$U,ROW(),$D$6)),INDEX($A:$U,ROW(),$D$6),IFERROR(--SUBSTITUTE(SUBSTITUTE(TRIM(INDEX($A:$U,ROW(),$D$6)),",",""),"원",""),0))))</f>
        <v/>
      </c>
      <c r="AA279" s="30">
        <f>IF(OR($Y279="",$E$6=""),"",IF(INDEX($A:$U,ROW(),$E$6)="",0,IF(ISNUMBER(INDEX($A:$U,ROW(),$E$6)),INDEX($A:$U,ROW(),$E$6),IFERROR(--SUBSTITUTE(SUBSTITUTE(TRIM(INDEX($A:$U,ROW(),$E$6)),",",""),"원",""),0))))</f>
        <v/>
      </c>
      <c r="AB279" s="30">
        <f>IF(OR($Y279="",$F$6=""),"",IF(INDEX($A:$U,ROW(),$F$6)="","",IF(ISNUMBER(INDEX($A:$U,ROW(),$F$6)),INDEX($A:$U,ROW(),$F$6),IFERROR(--SUBSTITUTE(SUBSTITUTE(TRIM(INDEX($A:$U,ROW(),$F$6)),",",""),"원",""),""))))</f>
        <v/>
      </c>
      <c r="AC279" s="2">
        <f>IF(OR($Y279="",$G$6=""),"",INDEX($A:$U,ROW(),$G$6)&amp;"")</f>
        <v/>
      </c>
      <c r="AD279" s="2">
        <f>IF($Y279="","",IF(OR(AND(설정!$B$5&lt;&gt;"",ISNUMBER(SEARCH(설정!$B$5,$AC279))),AND(설정!$B$6&lt;&gt;"",ISNUMBER(SEARCH(설정!$B$6,$AC279))),AND(설정!$B$7&lt;&gt;"",ISNUMBER(SEARCH(설정!$B$7,$AC279)))),"제외","포함"))</f>
        <v/>
      </c>
    </row>
    <row r="280">
      <c r="W280" s="2">
        <f>IF(OR($B$5="",$C$6="",ROW()&lt;$B$5),"",IF(INDEX($A:$U,ROW(),$C$6)="","",INDEX($A:$U,ROW(),$C$6)))</f>
        <v/>
      </c>
      <c r="X280" s="28">
        <f>IF($W280="","",IF(ISNUMBER($W280),IF($W280&gt;=10000000,IFERROR(DATE(INT($W280/10000),MOD(INT($W280/100),100),MOD($W280,100)),""),$W280),IF(ISNUMBER(--SUBSTITUTE(SUBSTITUTE(TRIM($W280),".","-"),"/","-")),IF(--SUBSTITUTE(SUBSTITUTE(TRIM($W280),".","-"),"/","-")&gt;=10000000,IFERROR(DATE(--LEFT(TRIM($W280),4),--MID(TRIM($W280),5,2),--RIGHT(TRIM($W280),2)),""),--SUBSTITUTE(SUBSTITUTE(TRIM($W280),".","-"),"/","-")),IFERROR(--LEFT(SUBSTITUTE(SUBSTITUTE(TRIM($W280),".","-"),"/","-"),10),""))))</f>
        <v/>
      </c>
      <c r="Y280" s="29">
        <f>IF($X280="","",INT($X280))</f>
        <v/>
      </c>
      <c r="Z280" s="30">
        <f>IF(OR($Y280="",$D$6=""),"",IF(INDEX($A:$U,ROW(),$D$6)="",0,IF(ISNUMBER(INDEX($A:$U,ROW(),$D$6)),INDEX($A:$U,ROW(),$D$6),IFERROR(--SUBSTITUTE(SUBSTITUTE(TRIM(INDEX($A:$U,ROW(),$D$6)),",",""),"원",""),0))))</f>
        <v/>
      </c>
      <c r="AA280" s="30">
        <f>IF(OR($Y280="",$E$6=""),"",IF(INDEX($A:$U,ROW(),$E$6)="",0,IF(ISNUMBER(INDEX($A:$U,ROW(),$E$6)),INDEX($A:$U,ROW(),$E$6),IFERROR(--SUBSTITUTE(SUBSTITUTE(TRIM(INDEX($A:$U,ROW(),$E$6)),",",""),"원",""),0))))</f>
        <v/>
      </c>
      <c r="AB280" s="30">
        <f>IF(OR($Y280="",$F$6=""),"",IF(INDEX($A:$U,ROW(),$F$6)="","",IF(ISNUMBER(INDEX($A:$U,ROW(),$F$6)),INDEX($A:$U,ROW(),$F$6),IFERROR(--SUBSTITUTE(SUBSTITUTE(TRIM(INDEX($A:$U,ROW(),$F$6)),",",""),"원",""),""))))</f>
        <v/>
      </c>
      <c r="AC280" s="2">
        <f>IF(OR($Y280="",$G$6=""),"",INDEX($A:$U,ROW(),$G$6)&amp;"")</f>
        <v/>
      </c>
      <c r="AD280" s="2">
        <f>IF($Y280="","",IF(OR(AND(설정!$B$5&lt;&gt;"",ISNUMBER(SEARCH(설정!$B$5,$AC280))),AND(설정!$B$6&lt;&gt;"",ISNUMBER(SEARCH(설정!$B$6,$AC280))),AND(설정!$B$7&lt;&gt;"",ISNUMBER(SEARCH(설정!$B$7,$AC280)))),"제외","포함"))</f>
        <v/>
      </c>
    </row>
    <row r="281">
      <c r="W281" s="2">
        <f>IF(OR($B$5="",$C$6="",ROW()&lt;$B$5),"",IF(INDEX($A:$U,ROW(),$C$6)="","",INDEX($A:$U,ROW(),$C$6)))</f>
        <v/>
      </c>
      <c r="X281" s="28">
        <f>IF($W281="","",IF(ISNUMBER($W281),IF($W281&gt;=10000000,IFERROR(DATE(INT($W281/10000),MOD(INT($W281/100),100),MOD($W281,100)),""),$W281),IF(ISNUMBER(--SUBSTITUTE(SUBSTITUTE(TRIM($W281),".","-"),"/","-")),IF(--SUBSTITUTE(SUBSTITUTE(TRIM($W281),".","-"),"/","-")&gt;=10000000,IFERROR(DATE(--LEFT(TRIM($W281),4),--MID(TRIM($W281),5,2),--RIGHT(TRIM($W281),2)),""),--SUBSTITUTE(SUBSTITUTE(TRIM($W281),".","-"),"/","-")),IFERROR(--LEFT(SUBSTITUTE(SUBSTITUTE(TRIM($W281),".","-"),"/","-"),10),""))))</f>
        <v/>
      </c>
      <c r="Y281" s="29">
        <f>IF($X281="","",INT($X281))</f>
        <v/>
      </c>
      <c r="Z281" s="30">
        <f>IF(OR($Y281="",$D$6=""),"",IF(INDEX($A:$U,ROW(),$D$6)="",0,IF(ISNUMBER(INDEX($A:$U,ROW(),$D$6)),INDEX($A:$U,ROW(),$D$6),IFERROR(--SUBSTITUTE(SUBSTITUTE(TRIM(INDEX($A:$U,ROW(),$D$6)),",",""),"원",""),0))))</f>
        <v/>
      </c>
      <c r="AA281" s="30">
        <f>IF(OR($Y281="",$E$6=""),"",IF(INDEX($A:$U,ROW(),$E$6)="",0,IF(ISNUMBER(INDEX($A:$U,ROW(),$E$6)),INDEX($A:$U,ROW(),$E$6),IFERROR(--SUBSTITUTE(SUBSTITUTE(TRIM(INDEX($A:$U,ROW(),$E$6)),",",""),"원",""),0))))</f>
        <v/>
      </c>
      <c r="AB281" s="30">
        <f>IF(OR($Y281="",$F$6=""),"",IF(INDEX($A:$U,ROW(),$F$6)="","",IF(ISNUMBER(INDEX($A:$U,ROW(),$F$6)),INDEX($A:$U,ROW(),$F$6),IFERROR(--SUBSTITUTE(SUBSTITUTE(TRIM(INDEX($A:$U,ROW(),$F$6)),",",""),"원",""),""))))</f>
        <v/>
      </c>
      <c r="AC281" s="2">
        <f>IF(OR($Y281="",$G$6=""),"",INDEX($A:$U,ROW(),$G$6)&amp;"")</f>
        <v/>
      </c>
      <c r="AD281" s="2">
        <f>IF($Y281="","",IF(OR(AND(설정!$B$5&lt;&gt;"",ISNUMBER(SEARCH(설정!$B$5,$AC281))),AND(설정!$B$6&lt;&gt;"",ISNUMBER(SEARCH(설정!$B$6,$AC281))),AND(설정!$B$7&lt;&gt;"",ISNUMBER(SEARCH(설정!$B$7,$AC281)))),"제외","포함"))</f>
        <v/>
      </c>
    </row>
    <row r="282">
      <c r="W282" s="2">
        <f>IF(OR($B$5="",$C$6="",ROW()&lt;$B$5),"",IF(INDEX($A:$U,ROW(),$C$6)="","",INDEX($A:$U,ROW(),$C$6)))</f>
        <v/>
      </c>
      <c r="X282" s="28">
        <f>IF($W282="","",IF(ISNUMBER($W282),IF($W282&gt;=10000000,IFERROR(DATE(INT($W282/10000),MOD(INT($W282/100),100),MOD($W282,100)),""),$W282),IF(ISNUMBER(--SUBSTITUTE(SUBSTITUTE(TRIM($W282),".","-"),"/","-")),IF(--SUBSTITUTE(SUBSTITUTE(TRIM($W282),".","-"),"/","-")&gt;=10000000,IFERROR(DATE(--LEFT(TRIM($W282),4),--MID(TRIM($W282),5,2),--RIGHT(TRIM($W282),2)),""),--SUBSTITUTE(SUBSTITUTE(TRIM($W282),".","-"),"/","-")),IFERROR(--LEFT(SUBSTITUTE(SUBSTITUTE(TRIM($W282),".","-"),"/","-"),10),""))))</f>
        <v/>
      </c>
      <c r="Y282" s="29">
        <f>IF($X282="","",INT($X282))</f>
        <v/>
      </c>
      <c r="Z282" s="30">
        <f>IF(OR($Y282="",$D$6=""),"",IF(INDEX($A:$U,ROW(),$D$6)="",0,IF(ISNUMBER(INDEX($A:$U,ROW(),$D$6)),INDEX($A:$U,ROW(),$D$6),IFERROR(--SUBSTITUTE(SUBSTITUTE(TRIM(INDEX($A:$U,ROW(),$D$6)),",",""),"원",""),0))))</f>
        <v/>
      </c>
      <c r="AA282" s="30">
        <f>IF(OR($Y282="",$E$6=""),"",IF(INDEX($A:$U,ROW(),$E$6)="",0,IF(ISNUMBER(INDEX($A:$U,ROW(),$E$6)),INDEX($A:$U,ROW(),$E$6),IFERROR(--SUBSTITUTE(SUBSTITUTE(TRIM(INDEX($A:$U,ROW(),$E$6)),",",""),"원",""),0))))</f>
        <v/>
      </c>
      <c r="AB282" s="30">
        <f>IF(OR($Y282="",$F$6=""),"",IF(INDEX($A:$U,ROW(),$F$6)="","",IF(ISNUMBER(INDEX($A:$U,ROW(),$F$6)),INDEX($A:$U,ROW(),$F$6),IFERROR(--SUBSTITUTE(SUBSTITUTE(TRIM(INDEX($A:$U,ROW(),$F$6)),",",""),"원",""),""))))</f>
        <v/>
      </c>
      <c r="AC282" s="2">
        <f>IF(OR($Y282="",$G$6=""),"",INDEX($A:$U,ROW(),$G$6)&amp;"")</f>
        <v/>
      </c>
      <c r="AD282" s="2">
        <f>IF($Y282="","",IF(OR(AND(설정!$B$5&lt;&gt;"",ISNUMBER(SEARCH(설정!$B$5,$AC282))),AND(설정!$B$6&lt;&gt;"",ISNUMBER(SEARCH(설정!$B$6,$AC282))),AND(설정!$B$7&lt;&gt;"",ISNUMBER(SEARCH(설정!$B$7,$AC282)))),"제외","포함"))</f>
        <v/>
      </c>
    </row>
    <row r="283">
      <c r="W283" s="2">
        <f>IF(OR($B$5="",$C$6="",ROW()&lt;$B$5),"",IF(INDEX($A:$U,ROW(),$C$6)="","",INDEX($A:$U,ROW(),$C$6)))</f>
        <v/>
      </c>
      <c r="X283" s="28">
        <f>IF($W283="","",IF(ISNUMBER($W283),IF($W283&gt;=10000000,IFERROR(DATE(INT($W283/10000),MOD(INT($W283/100),100),MOD($W283,100)),""),$W283),IF(ISNUMBER(--SUBSTITUTE(SUBSTITUTE(TRIM($W283),".","-"),"/","-")),IF(--SUBSTITUTE(SUBSTITUTE(TRIM($W283),".","-"),"/","-")&gt;=10000000,IFERROR(DATE(--LEFT(TRIM($W283),4),--MID(TRIM($W283),5,2),--RIGHT(TRIM($W283),2)),""),--SUBSTITUTE(SUBSTITUTE(TRIM($W283),".","-"),"/","-")),IFERROR(--LEFT(SUBSTITUTE(SUBSTITUTE(TRIM($W283),".","-"),"/","-"),10),""))))</f>
        <v/>
      </c>
      <c r="Y283" s="29">
        <f>IF($X283="","",INT($X283))</f>
        <v/>
      </c>
      <c r="Z283" s="30">
        <f>IF(OR($Y283="",$D$6=""),"",IF(INDEX($A:$U,ROW(),$D$6)="",0,IF(ISNUMBER(INDEX($A:$U,ROW(),$D$6)),INDEX($A:$U,ROW(),$D$6),IFERROR(--SUBSTITUTE(SUBSTITUTE(TRIM(INDEX($A:$U,ROW(),$D$6)),",",""),"원",""),0))))</f>
        <v/>
      </c>
      <c r="AA283" s="30">
        <f>IF(OR($Y283="",$E$6=""),"",IF(INDEX($A:$U,ROW(),$E$6)="",0,IF(ISNUMBER(INDEX($A:$U,ROW(),$E$6)),INDEX($A:$U,ROW(),$E$6),IFERROR(--SUBSTITUTE(SUBSTITUTE(TRIM(INDEX($A:$U,ROW(),$E$6)),",",""),"원",""),0))))</f>
        <v/>
      </c>
      <c r="AB283" s="30">
        <f>IF(OR($Y283="",$F$6=""),"",IF(INDEX($A:$U,ROW(),$F$6)="","",IF(ISNUMBER(INDEX($A:$U,ROW(),$F$6)),INDEX($A:$U,ROW(),$F$6),IFERROR(--SUBSTITUTE(SUBSTITUTE(TRIM(INDEX($A:$U,ROW(),$F$6)),",",""),"원",""),""))))</f>
        <v/>
      </c>
      <c r="AC283" s="2">
        <f>IF(OR($Y283="",$G$6=""),"",INDEX($A:$U,ROW(),$G$6)&amp;"")</f>
        <v/>
      </c>
      <c r="AD283" s="2">
        <f>IF($Y283="","",IF(OR(AND(설정!$B$5&lt;&gt;"",ISNUMBER(SEARCH(설정!$B$5,$AC283))),AND(설정!$B$6&lt;&gt;"",ISNUMBER(SEARCH(설정!$B$6,$AC283))),AND(설정!$B$7&lt;&gt;"",ISNUMBER(SEARCH(설정!$B$7,$AC283)))),"제외","포함"))</f>
        <v/>
      </c>
    </row>
    <row r="284">
      <c r="W284" s="2">
        <f>IF(OR($B$5="",$C$6="",ROW()&lt;$B$5),"",IF(INDEX($A:$U,ROW(),$C$6)="","",INDEX($A:$U,ROW(),$C$6)))</f>
        <v/>
      </c>
      <c r="X284" s="28">
        <f>IF($W284="","",IF(ISNUMBER($W284),IF($W284&gt;=10000000,IFERROR(DATE(INT($W284/10000),MOD(INT($W284/100),100),MOD($W284,100)),""),$W284),IF(ISNUMBER(--SUBSTITUTE(SUBSTITUTE(TRIM($W284),".","-"),"/","-")),IF(--SUBSTITUTE(SUBSTITUTE(TRIM($W284),".","-"),"/","-")&gt;=10000000,IFERROR(DATE(--LEFT(TRIM($W284),4),--MID(TRIM($W284),5,2),--RIGHT(TRIM($W284),2)),""),--SUBSTITUTE(SUBSTITUTE(TRIM($W284),".","-"),"/","-")),IFERROR(--LEFT(SUBSTITUTE(SUBSTITUTE(TRIM($W284),".","-"),"/","-"),10),""))))</f>
        <v/>
      </c>
      <c r="Y284" s="29">
        <f>IF($X284="","",INT($X284))</f>
        <v/>
      </c>
      <c r="Z284" s="30">
        <f>IF(OR($Y284="",$D$6=""),"",IF(INDEX($A:$U,ROW(),$D$6)="",0,IF(ISNUMBER(INDEX($A:$U,ROW(),$D$6)),INDEX($A:$U,ROW(),$D$6),IFERROR(--SUBSTITUTE(SUBSTITUTE(TRIM(INDEX($A:$U,ROW(),$D$6)),",",""),"원",""),0))))</f>
        <v/>
      </c>
      <c r="AA284" s="30">
        <f>IF(OR($Y284="",$E$6=""),"",IF(INDEX($A:$U,ROW(),$E$6)="",0,IF(ISNUMBER(INDEX($A:$U,ROW(),$E$6)),INDEX($A:$U,ROW(),$E$6),IFERROR(--SUBSTITUTE(SUBSTITUTE(TRIM(INDEX($A:$U,ROW(),$E$6)),",",""),"원",""),0))))</f>
        <v/>
      </c>
      <c r="AB284" s="30">
        <f>IF(OR($Y284="",$F$6=""),"",IF(INDEX($A:$U,ROW(),$F$6)="","",IF(ISNUMBER(INDEX($A:$U,ROW(),$F$6)),INDEX($A:$U,ROW(),$F$6),IFERROR(--SUBSTITUTE(SUBSTITUTE(TRIM(INDEX($A:$U,ROW(),$F$6)),",",""),"원",""),""))))</f>
        <v/>
      </c>
      <c r="AC284" s="2">
        <f>IF(OR($Y284="",$G$6=""),"",INDEX($A:$U,ROW(),$G$6)&amp;"")</f>
        <v/>
      </c>
      <c r="AD284" s="2">
        <f>IF($Y284="","",IF(OR(AND(설정!$B$5&lt;&gt;"",ISNUMBER(SEARCH(설정!$B$5,$AC284))),AND(설정!$B$6&lt;&gt;"",ISNUMBER(SEARCH(설정!$B$6,$AC284))),AND(설정!$B$7&lt;&gt;"",ISNUMBER(SEARCH(설정!$B$7,$AC284)))),"제외","포함"))</f>
        <v/>
      </c>
    </row>
    <row r="285">
      <c r="W285" s="2">
        <f>IF(OR($B$5="",$C$6="",ROW()&lt;$B$5),"",IF(INDEX($A:$U,ROW(),$C$6)="","",INDEX($A:$U,ROW(),$C$6)))</f>
        <v/>
      </c>
      <c r="X285" s="28">
        <f>IF($W285="","",IF(ISNUMBER($W285),IF($W285&gt;=10000000,IFERROR(DATE(INT($W285/10000),MOD(INT($W285/100),100),MOD($W285,100)),""),$W285),IF(ISNUMBER(--SUBSTITUTE(SUBSTITUTE(TRIM($W285),".","-"),"/","-")),IF(--SUBSTITUTE(SUBSTITUTE(TRIM($W285),".","-"),"/","-")&gt;=10000000,IFERROR(DATE(--LEFT(TRIM($W285),4),--MID(TRIM($W285),5,2),--RIGHT(TRIM($W285),2)),""),--SUBSTITUTE(SUBSTITUTE(TRIM($W285),".","-"),"/","-")),IFERROR(--LEFT(SUBSTITUTE(SUBSTITUTE(TRIM($W285),".","-"),"/","-"),10),""))))</f>
        <v/>
      </c>
      <c r="Y285" s="29">
        <f>IF($X285="","",INT($X285))</f>
        <v/>
      </c>
      <c r="Z285" s="30">
        <f>IF(OR($Y285="",$D$6=""),"",IF(INDEX($A:$U,ROW(),$D$6)="",0,IF(ISNUMBER(INDEX($A:$U,ROW(),$D$6)),INDEX($A:$U,ROW(),$D$6),IFERROR(--SUBSTITUTE(SUBSTITUTE(TRIM(INDEX($A:$U,ROW(),$D$6)),",",""),"원",""),0))))</f>
        <v/>
      </c>
      <c r="AA285" s="30">
        <f>IF(OR($Y285="",$E$6=""),"",IF(INDEX($A:$U,ROW(),$E$6)="",0,IF(ISNUMBER(INDEX($A:$U,ROW(),$E$6)),INDEX($A:$U,ROW(),$E$6),IFERROR(--SUBSTITUTE(SUBSTITUTE(TRIM(INDEX($A:$U,ROW(),$E$6)),",",""),"원",""),0))))</f>
        <v/>
      </c>
      <c r="AB285" s="30">
        <f>IF(OR($Y285="",$F$6=""),"",IF(INDEX($A:$U,ROW(),$F$6)="","",IF(ISNUMBER(INDEX($A:$U,ROW(),$F$6)),INDEX($A:$U,ROW(),$F$6),IFERROR(--SUBSTITUTE(SUBSTITUTE(TRIM(INDEX($A:$U,ROW(),$F$6)),",",""),"원",""),""))))</f>
        <v/>
      </c>
      <c r="AC285" s="2">
        <f>IF(OR($Y285="",$G$6=""),"",INDEX($A:$U,ROW(),$G$6)&amp;"")</f>
        <v/>
      </c>
      <c r="AD285" s="2">
        <f>IF($Y285="","",IF(OR(AND(설정!$B$5&lt;&gt;"",ISNUMBER(SEARCH(설정!$B$5,$AC285))),AND(설정!$B$6&lt;&gt;"",ISNUMBER(SEARCH(설정!$B$6,$AC285))),AND(설정!$B$7&lt;&gt;"",ISNUMBER(SEARCH(설정!$B$7,$AC285)))),"제외","포함"))</f>
        <v/>
      </c>
    </row>
    <row r="286">
      <c r="W286" s="2">
        <f>IF(OR($B$5="",$C$6="",ROW()&lt;$B$5),"",IF(INDEX($A:$U,ROW(),$C$6)="","",INDEX($A:$U,ROW(),$C$6)))</f>
        <v/>
      </c>
      <c r="X286" s="28">
        <f>IF($W286="","",IF(ISNUMBER($W286),IF($W286&gt;=10000000,IFERROR(DATE(INT($W286/10000),MOD(INT($W286/100),100),MOD($W286,100)),""),$W286),IF(ISNUMBER(--SUBSTITUTE(SUBSTITUTE(TRIM($W286),".","-"),"/","-")),IF(--SUBSTITUTE(SUBSTITUTE(TRIM($W286),".","-"),"/","-")&gt;=10000000,IFERROR(DATE(--LEFT(TRIM($W286),4),--MID(TRIM($W286),5,2),--RIGHT(TRIM($W286),2)),""),--SUBSTITUTE(SUBSTITUTE(TRIM($W286),".","-"),"/","-")),IFERROR(--LEFT(SUBSTITUTE(SUBSTITUTE(TRIM($W286),".","-"),"/","-"),10),""))))</f>
        <v/>
      </c>
      <c r="Y286" s="29">
        <f>IF($X286="","",INT($X286))</f>
        <v/>
      </c>
      <c r="Z286" s="30">
        <f>IF(OR($Y286="",$D$6=""),"",IF(INDEX($A:$U,ROW(),$D$6)="",0,IF(ISNUMBER(INDEX($A:$U,ROW(),$D$6)),INDEX($A:$U,ROW(),$D$6),IFERROR(--SUBSTITUTE(SUBSTITUTE(TRIM(INDEX($A:$U,ROW(),$D$6)),",",""),"원",""),0))))</f>
        <v/>
      </c>
      <c r="AA286" s="30">
        <f>IF(OR($Y286="",$E$6=""),"",IF(INDEX($A:$U,ROW(),$E$6)="",0,IF(ISNUMBER(INDEX($A:$U,ROW(),$E$6)),INDEX($A:$U,ROW(),$E$6),IFERROR(--SUBSTITUTE(SUBSTITUTE(TRIM(INDEX($A:$U,ROW(),$E$6)),",",""),"원",""),0))))</f>
        <v/>
      </c>
      <c r="AB286" s="30">
        <f>IF(OR($Y286="",$F$6=""),"",IF(INDEX($A:$U,ROW(),$F$6)="","",IF(ISNUMBER(INDEX($A:$U,ROW(),$F$6)),INDEX($A:$U,ROW(),$F$6),IFERROR(--SUBSTITUTE(SUBSTITUTE(TRIM(INDEX($A:$U,ROW(),$F$6)),",",""),"원",""),""))))</f>
        <v/>
      </c>
      <c r="AC286" s="2">
        <f>IF(OR($Y286="",$G$6=""),"",INDEX($A:$U,ROW(),$G$6)&amp;"")</f>
        <v/>
      </c>
      <c r="AD286" s="2">
        <f>IF($Y286="","",IF(OR(AND(설정!$B$5&lt;&gt;"",ISNUMBER(SEARCH(설정!$B$5,$AC286))),AND(설정!$B$6&lt;&gt;"",ISNUMBER(SEARCH(설정!$B$6,$AC286))),AND(설정!$B$7&lt;&gt;"",ISNUMBER(SEARCH(설정!$B$7,$AC286)))),"제외","포함"))</f>
        <v/>
      </c>
    </row>
    <row r="287">
      <c r="W287" s="2">
        <f>IF(OR($B$5="",$C$6="",ROW()&lt;$B$5),"",IF(INDEX($A:$U,ROW(),$C$6)="","",INDEX($A:$U,ROW(),$C$6)))</f>
        <v/>
      </c>
      <c r="X287" s="28">
        <f>IF($W287="","",IF(ISNUMBER($W287),IF($W287&gt;=10000000,IFERROR(DATE(INT($W287/10000),MOD(INT($W287/100),100),MOD($W287,100)),""),$W287),IF(ISNUMBER(--SUBSTITUTE(SUBSTITUTE(TRIM($W287),".","-"),"/","-")),IF(--SUBSTITUTE(SUBSTITUTE(TRIM($W287),".","-"),"/","-")&gt;=10000000,IFERROR(DATE(--LEFT(TRIM($W287),4),--MID(TRIM($W287),5,2),--RIGHT(TRIM($W287),2)),""),--SUBSTITUTE(SUBSTITUTE(TRIM($W287),".","-"),"/","-")),IFERROR(--LEFT(SUBSTITUTE(SUBSTITUTE(TRIM($W287),".","-"),"/","-"),10),""))))</f>
        <v/>
      </c>
      <c r="Y287" s="29">
        <f>IF($X287="","",INT($X287))</f>
        <v/>
      </c>
      <c r="Z287" s="30">
        <f>IF(OR($Y287="",$D$6=""),"",IF(INDEX($A:$U,ROW(),$D$6)="",0,IF(ISNUMBER(INDEX($A:$U,ROW(),$D$6)),INDEX($A:$U,ROW(),$D$6),IFERROR(--SUBSTITUTE(SUBSTITUTE(TRIM(INDEX($A:$U,ROW(),$D$6)),",",""),"원",""),0))))</f>
        <v/>
      </c>
      <c r="AA287" s="30">
        <f>IF(OR($Y287="",$E$6=""),"",IF(INDEX($A:$U,ROW(),$E$6)="",0,IF(ISNUMBER(INDEX($A:$U,ROW(),$E$6)),INDEX($A:$U,ROW(),$E$6),IFERROR(--SUBSTITUTE(SUBSTITUTE(TRIM(INDEX($A:$U,ROW(),$E$6)),",",""),"원",""),0))))</f>
        <v/>
      </c>
      <c r="AB287" s="30">
        <f>IF(OR($Y287="",$F$6=""),"",IF(INDEX($A:$U,ROW(),$F$6)="","",IF(ISNUMBER(INDEX($A:$U,ROW(),$F$6)),INDEX($A:$U,ROW(),$F$6),IFERROR(--SUBSTITUTE(SUBSTITUTE(TRIM(INDEX($A:$U,ROW(),$F$6)),",",""),"원",""),""))))</f>
        <v/>
      </c>
      <c r="AC287" s="2">
        <f>IF(OR($Y287="",$G$6=""),"",INDEX($A:$U,ROW(),$G$6)&amp;"")</f>
        <v/>
      </c>
      <c r="AD287" s="2">
        <f>IF($Y287="","",IF(OR(AND(설정!$B$5&lt;&gt;"",ISNUMBER(SEARCH(설정!$B$5,$AC287))),AND(설정!$B$6&lt;&gt;"",ISNUMBER(SEARCH(설정!$B$6,$AC287))),AND(설정!$B$7&lt;&gt;"",ISNUMBER(SEARCH(설정!$B$7,$AC287)))),"제외","포함"))</f>
        <v/>
      </c>
    </row>
    <row r="288">
      <c r="W288" s="2">
        <f>IF(OR($B$5="",$C$6="",ROW()&lt;$B$5),"",IF(INDEX($A:$U,ROW(),$C$6)="","",INDEX($A:$U,ROW(),$C$6)))</f>
        <v/>
      </c>
      <c r="X288" s="28">
        <f>IF($W288="","",IF(ISNUMBER($W288),IF($W288&gt;=10000000,IFERROR(DATE(INT($W288/10000),MOD(INT($W288/100),100),MOD($W288,100)),""),$W288),IF(ISNUMBER(--SUBSTITUTE(SUBSTITUTE(TRIM($W288),".","-"),"/","-")),IF(--SUBSTITUTE(SUBSTITUTE(TRIM($W288),".","-"),"/","-")&gt;=10000000,IFERROR(DATE(--LEFT(TRIM($W288),4),--MID(TRIM($W288),5,2),--RIGHT(TRIM($W288),2)),""),--SUBSTITUTE(SUBSTITUTE(TRIM($W288),".","-"),"/","-")),IFERROR(--LEFT(SUBSTITUTE(SUBSTITUTE(TRIM($W288),".","-"),"/","-"),10),""))))</f>
        <v/>
      </c>
      <c r="Y288" s="29">
        <f>IF($X288="","",INT($X288))</f>
        <v/>
      </c>
      <c r="Z288" s="30">
        <f>IF(OR($Y288="",$D$6=""),"",IF(INDEX($A:$U,ROW(),$D$6)="",0,IF(ISNUMBER(INDEX($A:$U,ROW(),$D$6)),INDEX($A:$U,ROW(),$D$6),IFERROR(--SUBSTITUTE(SUBSTITUTE(TRIM(INDEX($A:$U,ROW(),$D$6)),",",""),"원",""),0))))</f>
        <v/>
      </c>
      <c r="AA288" s="30">
        <f>IF(OR($Y288="",$E$6=""),"",IF(INDEX($A:$U,ROW(),$E$6)="",0,IF(ISNUMBER(INDEX($A:$U,ROW(),$E$6)),INDEX($A:$U,ROW(),$E$6),IFERROR(--SUBSTITUTE(SUBSTITUTE(TRIM(INDEX($A:$U,ROW(),$E$6)),",",""),"원",""),0))))</f>
        <v/>
      </c>
      <c r="AB288" s="30">
        <f>IF(OR($Y288="",$F$6=""),"",IF(INDEX($A:$U,ROW(),$F$6)="","",IF(ISNUMBER(INDEX($A:$U,ROW(),$F$6)),INDEX($A:$U,ROW(),$F$6),IFERROR(--SUBSTITUTE(SUBSTITUTE(TRIM(INDEX($A:$U,ROW(),$F$6)),",",""),"원",""),""))))</f>
        <v/>
      </c>
      <c r="AC288" s="2">
        <f>IF(OR($Y288="",$G$6=""),"",INDEX($A:$U,ROW(),$G$6)&amp;"")</f>
        <v/>
      </c>
      <c r="AD288" s="2">
        <f>IF($Y288="","",IF(OR(AND(설정!$B$5&lt;&gt;"",ISNUMBER(SEARCH(설정!$B$5,$AC288))),AND(설정!$B$6&lt;&gt;"",ISNUMBER(SEARCH(설정!$B$6,$AC288))),AND(설정!$B$7&lt;&gt;"",ISNUMBER(SEARCH(설정!$B$7,$AC288)))),"제외","포함"))</f>
        <v/>
      </c>
    </row>
    <row r="289">
      <c r="W289" s="2">
        <f>IF(OR($B$5="",$C$6="",ROW()&lt;$B$5),"",IF(INDEX($A:$U,ROW(),$C$6)="","",INDEX($A:$U,ROW(),$C$6)))</f>
        <v/>
      </c>
      <c r="X289" s="28">
        <f>IF($W289="","",IF(ISNUMBER($W289),IF($W289&gt;=10000000,IFERROR(DATE(INT($W289/10000),MOD(INT($W289/100),100),MOD($W289,100)),""),$W289),IF(ISNUMBER(--SUBSTITUTE(SUBSTITUTE(TRIM($W289),".","-"),"/","-")),IF(--SUBSTITUTE(SUBSTITUTE(TRIM($W289),".","-"),"/","-")&gt;=10000000,IFERROR(DATE(--LEFT(TRIM($W289),4),--MID(TRIM($W289),5,2),--RIGHT(TRIM($W289),2)),""),--SUBSTITUTE(SUBSTITUTE(TRIM($W289),".","-"),"/","-")),IFERROR(--LEFT(SUBSTITUTE(SUBSTITUTE(TRIM($W289),".","-"),"/","-"),10),""))))</f>
        <v/>
      </c>
      <c r="Y289" s="29">
        <f>IF($X289="","",INT($X289))</f>
        <v/>
      </c>
      <c r="Z289" s="30">
        <f>IF(OR($Y289="",$D$6=""),"",IF(INDEX($A:$U,ROW(),$D$6)="",0,IF(ISNUMBER(INDEX($A:$U,ROW(),$D$6)),INDEX($A:$U,ROW(),$D$6),IFERROR(--SUBSTITUTE(SUBSTITUTE(TRIM(INDEX($A:$U,ROW(),$D$6)),",",""),"원",""),0))))</f>
        <v/>
      </c>
      <c r="AA289" s="30">
        <f>IF(OR($Y289="",$E$6=""),"",IF(INDEX($A:$U,ROW(),$E$6)="",0,IF(ISNUMBER(INDEX($A:$U,ROW(),$E$6)),INDEX($A:$U,ROW(),$E$6),IFERROR(--SUBSTITUTE(SUBSTITUTE(TRIM(INDEX($A:$U,ROW(),$E$6)),",",""),"원",""),0))))</f>
        <v/>
      </c>
      <c r="AB289" s="30">
        <f>IF(OR($Y289="",$F$6=""),"",IF(INDEX($A:$U,ROW(),$F$6)="","",IF(ISNUMBER(INDEX($A:$U,ROW(),$F$6)),INDEX($A:$U,ROW(),$F$6),IFERROR(--SUBSTITUTE(SUBSTITUTE(TRIM(INDEX($A:$U,ROW(),$F$6)),",",""),"원",""),""))))</f>
        <v/>
      </c>
      <c r="AC289" s="2">
        <f>IF(OR($Y289="",$G$6=""),"",INDEX($A:$U,ROW(),$G$6)&amp;"")</f>
        <v/>
      </c>
      <c r="AD289" s="2">
        <f>IF($Y289="","",IF(OR(AND(설정!$B$5&lt;&gt;"",ISNUMBER(SEARCH(설정!$B$5,$AC289))),AND(설정!$B$6&lt;&gt;"",ISNUMBER(SEARCH(설정!$B$6,$AC289))),AND(설정!$B$7&lt;&gt;"",ISNUMBER(SEARCH(설정!$B$7,$AC289)))),"제외","포함"))</f>
        <v/>
      </c>
    </row>
    <row r="290">
      <c r="W290" s="2">
        <f>IF(OR($B$5="",$C$6="",ROW()&lt;$B$5),"",IF(INDEX($A:$U,ROW(),$C$6)="","",INDEX($A:$U,ROW(),$C$6)))</f>
        <v/>
      </c>
      <c r="X290" s="28">
        <f>IF($W290="","",IF(ISNUMBER($W290),IF($W290&gt;=10000000,IFERROR(DATE(INT($W290/10000),MOD(INT($W290/100),100),MOD($W290,100)),""),$W290),IF(ISNUMBER(--SUBSTITUTE(SUBSTITUTE(TRIM($W290),".","-"),"/","-")),IF(--SUBSTITUTE(SUBSTITUTE(TRIM($W290),".","-"),"/","-")&gt;=10000000,IFERROR(DATE(--LEFT(TRIM($W290),4),--MID(TRIM($W290),5,2),--RIGHT(TRIM($W290),2)),""),--SUBSTITUTE(SUBSTITUTE(TRIM($W290),".","-"),"/","-")),IFERROR(--LEFT(SUBSTITUTE(SUBSTITUTE(TRIM($W290),".","-"),"/","-"),10),""))))</f>
        <v/>
      </c>
      <c r="Y290" s="29">
        <f>IF($X290="","",INT($X290))</f>
        <v/>
      </c>
      <c r="Z290" s="30">
        <f>IF(OR($Y290="",$D$6=""),"",IF(INDEX($A:$U,ROW(),$D$6)="",0,IF(ISNUMBER(INDEX($A:$U,ROW(),$D$6)),INDEX($A:$U,ROW(),$D$6),IFERROR(--SUBSTITUTE(SUBSTITUTE(TRIM(INDEX($A:$U,ROW(),$D$6)),",",""),"원",""),0))))</f>
        <v/>
      </c>
      <c r="AA290" s="30">
        <f>IF(OR($Y290="",$E$6=""),"",IF(INDEX($A:$U,ROW(),$E$6)="",0,IF(ISNUMBER(INDEX($A:$U,ROW(),$E$6)),INDEX($A:$U,ROW(),$E$6),IFERROR(--SUBSTITUTE(SUBSTITUTE(TRIM(INDEX($A:$U,ROW(),$E$6)),",",""),"원",""),0))))</f>
        <v/>
      </c>
      <c r="AB290" s="30">
        <f>IF(OR($Y290="",$F$6=""),"",IF(INDEX($A:$U,ROW(),$F$6)="","",IF(ISNUMBER(INDEX($A:$U,ROW(),$F$6)),INDEX($A:$U,ROW(),$F$6),IFERROR(--SUBSTITUTE(SUBSTITUTE(TRIM(INDEX($A:$U,ROW(),$F$6)),",",""),"원",""),""))))</f>
        <v/>
      </c>
      <c r="AC290" s="2">
        <f>IF(OR($Y290="",$G$6=""),"",INDEX($A:$U,ROW(),$G$6)&amp;"")</f>
        <v/>
      </c>
      <c r="AD290" s="2">
        <f>IF($Y290="","",IF(OR(AND(설정!$B$5&lt;&gt;"",ISNUMBER(SEARCH(설정!$B$5,$AC290))),AND(설정!$B$6&lt;&gt;"",ISNUMBER(SEARCH(설정!$B$6,$AC290))),AND(설정!$B$7&lt;&gt;"",ISNUMBER(SEARCH(설정!$B$7,$AC290)))),"제외","포함"))</f>
        <v/>
      </c>
    </row>
    <row r="291">
      <c r="W291" s="2">
        <f>IF(OR($B$5="",$C$6="",ROW()&lt;$B$5),"",IF(INDEX($A:$U,ROW(),$C$6)="","",INDEX($A:$U,ROW(),$C$6)))</f>
        <v/>
      </c>
      <c r="X291" s="28">
        <f>IF($W291="","",IF(ISNUMBER($W291),IF($W291&gt;=10000000,IFERROR(DATE(INT($W291/10000),MOD(INT($W291/100),100),MOD($W291,100)),""),$W291),IF(ISNUMBER(--SUBSTITUTE(SUBSTITUTE(TRIM($W291),".","-"),"/","-")),IF(--SUBSTITUTE(SUBSTITUTE(TRIM($W291),".","-"),"/","-")&gt;=10000000,IFERROR(DATE(--LEFT(TRIM($W291),4),--MID(TRIM($W291),5,2),--RIGHT(TRIM($W291),2)),""),--SUBSTITUTE(SUBSTITUTE(TRIM($W291),".","-"),"/","-")),IFERROR(--LEFT(SUBSTITUTE(SUBSTITUTE(TRIM($W291),".","-"),"/","-"),10),""))))</f>
        <v/>
      </c>
      <c r="Y291" s="29">
        <f>IF($X291="","",INT($X291))</f>
        <v/>
      </c>
      <c r="Z291" s="30">
        <f>IF(OR($Y291="",$D$6=""),"",IF(INDEX($A:$U,ROW(),$D$6)="",0,IF(ISNUMBER(INDEX($A:$U,ROW(),$D$6)),INDEX($A:$U,ROW(),$D$6),IFERROR(--SUBSTITUTE(SUBSTITUTE(TRIM(INDEX($A:$U,ROW(),$D$6)),",",""),"원",""),0))))</f>
        <v/>
      </c>
      <c r="AA291" s="30">
        <f>IF(OR($Y291="",$E$6=""),"",IF(INDEX($A:$U,ROW(),$E$6)="",0,IF(ISNUMBER(INDEX($A:$U,ROW(),$E$6)),INDEX($A:$U,ROW(),$E$6),IFERROR(--SUBSTITUTE(SUBSTITUTE(TRIM(INDEX($A:$U,ROW(),$E$6)),",",""),"원",""),0))))</f>
        <v/>
      </c>
      <c r="AB291" s="30">
        <f>IF(OR($Y291="",$F$6=""),"",IF(INDEX($A:$U,ROW(),$F$6)="","",IF(ISNUMBER(INDEX($A:$U,ROW(),$F$6)),INDEX($A:$U,ROW(),$F$6),IFERROR(--SUBSTITUTE(SUBSTITUTE(TRIM(INDEX($A:$U,ROW(),$F$6)),",",""),"원",""),""))))</f>
        <v/>
      </c>
      <c r="AC291" s="2">
        <f>IF(OR($Y291="",$G$6=""),"",INDEX($A:$U,ROW(),$G$6)&amp;"")</f>
        <v/>
      </c>
      <c r="AD291" s="2">
        <f>IF($Y291="","",IF(OR(AND(설정!$B$5&lt;&gt;"",ISNUMBER(SEARCH(설정!$B$5,$AC291))),AND(설정!$B$6&lt;&gt;"",ISNUMBER(SEARCH(설정!$B$6,$AC291))),AND(설정!$B$7&lt;&gt;"",ISNUMBER(SEARCH(설정!$B$7,$AC291)))),"제외","포함"))</f>
        <v/>
      </c>
    </row>
    <row r="292">
      <c r="W292" s="2">
        <f>IF(OR($B$5="",$C$6="",ROW()&lt;$B$5),"",IF(INDEX($A:$U,ROW(),$C$6)="","",INDEX($A:$U,ROW(),$C$6)))</f>
        <v/>
      </c>
      <c r="X292" s="28">
        <f>IF($W292="","",IF(ISNUMBER($W292),IF($W292&gt;=10000000,IFERROR(DATE(INT($W292/10000),MOD(INT($W292/100),100),MOD($W292,100)),""),$W292),IF(ISNUMBER(--SUBSTITUTE(SUBSTITUTE(TRIM($W292),".","-"),"/","-")),IF(--SUBSTITUTE(SUBSTITUTE(TRIM($W292),".","-"),"/","-")&gt;=10000000,IFERROR(DATE(--LEFT(TRIM($W292),4),--MID(TRIM($W292),5,2),--RIGHT(TRIM($W292),2)),""),--SUBSTITUTE(SUBSTITUTE(TRIM($W292),".","-"),"/","-")),IFERROR(--LEFT(SUBSTITUTE(SUBSTITUTE(TRIM($W292),".","-"),"/","-"),10),""))))</f>
        <v/>
      </c>
      <c r="Y292" s="29">
        <f>IF($X292="","",INT($X292))</f>
        <v/>
      </c>
      <c r="Z292" s="30">
        <f>IF(OR($Y292="",$D$6=""),"",IF(INDEX($A:$U,ROW(),$D$6)="",0,IF(ISNUMBER(INDEX($A:$U,ROW(),$D$6)),INDEX($A:$U,ROW(),$D$6),IFERROR(--SUBSTITUTE(SUBSTITUTE(TRIM(INDEX($A:$U,ROW(),$D$6)),",",""),"원",""),0))))</f>
        <v/>
      </c>
      <c r="AA292" s="30">
        <f>IF(OR($Y292="",$E$6=""),"",IF(INDEX($A:$U,ROW(),$E$6)="",0,IF(ISNUMBER(INDEX($A:$U,ROW(),$E$6)),INDEX($A:$U,ROW(),$E$6),IFERROR(--SUBSTITUTE(SUBSTITUTE(TRIM(INDEX($A:$U,ROW(),$E$6)),",",""),"원",""),0))))</f>
        <v/>
      </c>
      <c r="AB292" s="30">
        <f>IF(OR($Y292="",$F$6=""),"",IF(INDEX($A:$U,ROW(),$F$6)="","",IF(ISNUMBER(INDEX($A:$U,ROW(),$F$6)),INDEX($A:$U,ROW(),$F$6),IFERROR(--SUBSTITUTE(SUBSTITUTE(TRIM(INDEX($A:$U,ROW(),$F$6)),",",""),"원",""),""))))</f>
        <v/>
      </c>
      <c r="AC292" s="2">
        <f>IF(OR($Y292="",$G$6=""),"",INDEX($A:$U,ROW(),$G$6)&amp;"")</f>
        <v/>
      </c>
      <c r="AD292" s="2">
        <f>IF($Y292="","",IF(OR(AND(설정!$B$5&lt;&gt;"",ISNUMBER(SEARCH(설정!$B$5,$AC292))),AND(설정!$B$6&lt;&gt;"",ISNUMBER(SEARCH(설정!$B$6,$AC292))),AND(설정!$B$7&lt;&gt;"",ISNUMBER(SEARCH(설정!$B$7,$AC292)))),"제외","포함"))</f>
        <v/>
      </c>
    </row>
    <row r="293">
      <c r="W293" s="2">
        <f>IF(OR($B$5="",$C$6="",ROW()&lt;$B$5),"",IF(INDEX($A:$U,ROW(),$C$6)="","",INDEX($A:$U,ROW(),$C$6)))</f>
        <v/>
      </c>
      <c r="X293" s="28">
        <f>IF($W293="","",IF(ISNUMBER($W293),IF($W293&gt;=10000000,IFERROR(DATE(INT($W293/10000),MOD(INT($W293/100),100),MOD($W293,100)),""),$W293),IF(ISNUMBER(--SUBSTITUTE(SUBSTITUTE(TRIM($W293),".","-"),"/","-")),IF(--SUBSTITUTE(SUBSTITUTE(TRIM($W293),".","-"),"/","-")&gt;=10000000,IFERROR(DATE(--LEFT(TRIM($W293),4),--MID(TRIM($W293),5,2),--RIGHT(TRIM($W293),2)),""),--SUBSTITUTE(SUBSTITUTE(TRIM($W293),".","-"),"/","-")),IFERROR(--LEFT(SUBSTITUTE(SUBSTITUTE(TRIM($W293),".","-"),"/","-"),10),""))))</f>
        <v/>
      </c>
      <c r="Y293" s="29">
        <f>IF($X293="","",INT($X293))</f>
        <v/>
      </c>
      <c r="Z293" s="30">
        <f>IF(OR($Y293="",$D$6=""),"",IF(INDEX($A:$U,ROW(),$D$6)="",0,IF(ISNUMBER(INDEX($A:$U,ROW(),$D$6)),INDEX($A:$U,ROW(),$D$6),IFERROR(--SUBSTITUTE(SUBSTITUTE(TRIM(INDEX($A:$U,ROW(),$D$6)),",",""),"원",""),0))))</f>
        <v/>
      </c>
      <c r="AA293" s="30">
        <f>IF(OR($Y293="",$E$6=""),"",IF(INDEX($A:$U,ROW(),$E$6)="",0,IF(ISNUMBER(INDEX($A:$U,ROW(),$E$6)),INDEX($A:$U,ROW(),$E$6),IFERROR(--SUBSTITUTE(SUBSTITUTE(TRIM(INDEX($A:$U,ROW(),$E$6)),",",""),"원",""),0))))</f>
        <v/>
      </c>
      <c r="AB293" s="30">
        <f>IF(OR($Y293="",$F$6=""),"",IF(INDEX($A:$U,ROW(),$F$6)="","",IF(ISNUMBER(INDEX($A:$U,ROW(),$F$6)),INDEX($A:$U,ROW(),$F$6),IFERROR(--SUBSTITUTE(SUBSTITUTE(TRIM(INDEX($A:$U,ROW(),$F$6)),",",""),"원",""),""))))</f>
        <v/>
      </c>
      <c r="AC293" s="2">
        <f>IF(OR($Y293="",$G$6=""),"",INDEX($A:$U,ROW(),$G$6)&amp;"")</f>
        <v/>
      </c>
      <c r="AD293" s="2">
        <f>IF($Y293="","",IF(OR(AND(설정!$B$5&lt;&gt;"",ISNUMBER(SEARCH(설정!$B$5,$AC293))),AND(설정!$B$6&lt;&gt;"",ISNUMBER(SEARCH(설정!$B$6,$AC293))),AND(설정!$B$7&lt;&gt;"",ISNUMBER(SEARCH(설정!$B$7,$AC293)))),"제외","포함"))</f>
        <v/>
      </c>
    </row>
    <row r="294">
      <c r="W294" s="2">
        <f>IF(OR($B$5="",$C$6="",ROW()&lt;$B$5),"",IF(INDEX($A:$U,ROW(),$C$6)="","",INDEX($A:$U,ROW(),$C$6)))</f>
        <v/>
      </c>
      <c r="X294" s="28">
        <f>IF($W294="","",IF(ISNUMBER($W294),IF($W294&gt;=10000000,IFERROR(DATE(INT($W294/10000),MOD(INT($W294/100),100),MOD($W294,100)),""),$W294),IF(ISNUMBER(--SUBSTITUTE(SUBSTITUTE(TRIM($W294),".","-"),"/","-")),IF(--SUBSTITUTE(SUBSTITUTE(TRIM($W294),".","-"),"/","-")&gt;=10000000,IFERROR(DATE(--LEFT(TRIM($W294),4),--MID(TRIM($W294),5,2),--RIGHT(TRIM($W294),2)),""),--SUBSTITUTE(SUBSTITUTE(TRIM($W294),".","-"),"/","-")),IFERROR(--LEFT(SUBSTITUTE(SUBSTITUTE(TRIM($W294),".","-"),"/","-"),10),""))))</f>
        <v/>
      </c>
      <c r="Y294" s="29">
        <f>IF($X294="","",INT($X294))</f>
        <v/>
      </c>
      <c r="Z294" s="30">
        <f>IF(OR($Y294="",$D$6=""),"",IF(INDEX($A:$U,ROW(),$D$6)="",0,IF(ISNUMBER(INDEX($A:$U,ROW(),$D$6)),INDEX($A:$U,ROW(),$D$6),IFERROR(--SUBSTITUTE(SUBSTITUTE(TRIM(INDEX($A:$U,ROW(),$D$6)),",",""),"원",""),0))))</f>
        <v/>
      </c>
      <c r="AA294" s="30">
        <f>IF(OR($Y294="",$E$6=""),"",IF(INDEX($A:$U,ROW(),$E$6)="",0,IF(ISNUMBER(INDEX($A:$U,ROW(),$E$6)),INDEX($A:$U,ROW(),$E$6),IFERROR(--SUBSTITUTE(SUBSTITUTE(TRIM(INDEX($A:$U,ROW(),$E$6)),",",""),"원",""),0))))</f>
        <v/>
      </c>
      <c r="AB294" s="30">
        <f>IF(OR($Y294="",$F$6=""),"",IF(INDEX($A:$U,ROW(),$F$6)="","",IF(ISNUMBER(INDEX($A:$U,ROW(),$F$6)),INDEX($A:$U,ROW(),$F$6),IFERROR(--SUBSTITUTE(SUBSTITUTE(TRIM(INDEX($A:$U,ROW(),$F$6)),",",""),"원",""),""))))</f>
        <v/>
      </c>
      <c r="AC294" s="2">
        <f>IF(OR($Y294="",$G$6=""),"",INDEX($A:$U,ROW(),$G$6)&amp;"")</f>
        <v/>
      </c>
      <c r="AD294" s="2">
        <f>IF($Y294="","",IF(OR(AND(설정!$B$5&lt;&gt;"",ISNUMBER(SEARCH(설정!$B$5,$AC294))),AND(설정!$B$6&lt;&gt;"",ISNUMBER(SEARCH(설정!$B$6,$AC294))),AND(설정!$B$7&lt;&gt;"",ISNUMBER(SEARCH(설정!$B$7,$AC294)))),"제외","포함"))</f>
        <v/>
      </c>
    </row>
    <row r="295">
      <c r="W295" s="2">
        <f>IF(OR($B$5="",$C$6="",ROW()&lt;$B$5),"",IF(INDEX($A:$U,ROW(),$C$6)="","",INDEX($A:$U,ROW(),$C$6)))</f>
        <v/>
      </c>
      <c r="X295" s="28">
        <f>IF($W295="","",IF(ISNUMBER($W295),IF($W295&gt;=10000000,IFERROR(DATE(INT($W295/10000),MOD(INT($W295/100),100),MOD($W295,100)),""),$W295),IF(ISNUMBER(--SUBSTITUTE(SUBSTITUTE(TRIM($W295),".","-"),"/","-")),IF(--SUBSTITUTE(SUBSTITUTE(TRIM($W295),".","-"),"/","-")&gt;=10000000,IFERROR(DATE(--LEFT(TRIM($W295),4),--MID(TRIM($W295),5,2),--RIGHT(TRIM($W295),2)),""),--SUBSTITUTE(SUBSTITUTE(TRIM($W295),".","-"),"/","-")),IFERROR(--LEFT(SUBSTITUTE(SUBSTITUTE(TRIM($W295),".","-"),"/","-"),10),""))))</f>
        <v/>
      </c>
      <c r="Y295" s="29">
        <f>IF($X295="","",INT($X295))</f>
        <v/>
      </c>
      <c r="Z295" s="30">
        <f>IF(OR($Y295="",$D$6=""),"",IF(INDEX($A:$U,ROW(),$D$6)="",0,IF(ISNUMBER(INDEX($A:$U,ROW(),$D$6)),INDEX($A:$U,ROW(),$D$6),IFERROR(--SUBSTITUTE(SUBSTITUTE(TRIM(INDEX($A:$U,ROW(),$D$6)),",",""),"원",""),0))))</f>
        <v/>
      </c>
      <c r="AA295" s="30">
        <f>IF(OR($Y295="",$E$6=""),"",IF(INDEX($A:$U,ROW(),$E$6)="",0,IF(ISNUMBER(INDEX($A:$U,ROW(),$E$6)),INDEX($A:$U,ROW(),$E$6),IFERROR(--SUBSTITUTE(SUBSTITUTE(TRIM(INDEX($A:$U,ROW(),$E$6)),",",""),"원",""),0))))</f>
        <v/>
      </c>
      <c r="AB295" s="30">
        <f>IF(OR($Y295="",$F$6=""),"",IF(INDEX($A:$U,ROW(),$F$6)="","",IF(ISNUMBER(INDEX($A:$U,ROW(),$F$6)),INDEX($A:$U,ROW(),$F$6),IFERROR(--SUBSTITUTE(SUBSTITUTE(TRIM(INDEX($A:$U,ROW(),$F$6)),",",""),"원",""),""))))</f>
        <v/>
      </c>
      <c r="AC295" s="2">
        <f>IF(OR($Y295="",$G$6=""),"",INDEX($A:$U,ROW(),$G$6)&amp;"")</f>
        <v/>
      </c>
      <c r="AD295" s="2">
        <f>IF($Y295="","",IF(OR(AND(설정!$B$5&lt;&gt;"",ISNUMBER(SEARCH(설정!$B$5,$AC295))),AND(설정!$B$6&lt;&gt;"",ISNUMBER(SEARCH(설정!$B$6,$AC295))),AND(설정!$B$7&lt;&gt;"",ISNUMBER(SEARCH(설정!$B$7,$AC295)))),"제외","포함"))</f>
        <v/>
      </c>
    </row>
    <row r="296">
      <c r="W296" s="2">
        <f>IF(OR($B$5="",$C$6="",ROW()&lt;$B$5),"",IF(INDEX($A:$U,ROW(),$C$6)="","",INDEX($A:$U,ROW(),$C$6)))</f>
        <v/>
      </c>
      <c r="X296" s="28">
        <f>IF($W296="","",IF(ISNUMBER($W296),IF($W296&gt;=10000000,IFERROR(DATE(INT($W296/10000),MOD(INT($W296/100),100),MOD($W296,100)),""),$W296),IF(ISNUMBER(--SUBSTITUTE(SUBSTITUTE(TRIM($W296),".","-"),"/","-")),IF(--SUBSTITUTE(SUBSTITUTE(TRIM($W296),".","-"),"/","-")&gt;=10000000,IFERROR(DATE(--LEFT(TRIM($W296),4),--MID(TRIM($W296),5,2),--RIGHT(TRIM($W296),2)),""),--SUBSTITUTE(SUBSTITUTE(TRIM($W296),".","-"),"/","-")),IFERROR(--LEFT(SUBSTITUTE(SUBSTITUTE(TRIM($W296),".","-"),"/","-"),10),""))))</f>
        <v/>
      </c>
      <c r="Y296" s="29">
        <f>IF($X296="","",INT($X296))</f>
        <v/>
      </c>
      <c r="Z296" s="30">
        <f>IF(OR($Y296="",$D$6=""),"",IF(INDEX($A:$U,ROW(),$D$6)="",0,IF(ISNUMBER(INDEX($A:$U,ROW(),$D$6)),INDEX($A:$U,ROW(),$D$6),IFERROR(--SUBSTITUTE(SUBSTITUTE(TRIM(INDEX($A:$U,ROW(),$D$6)),",",""),"원",""),0))))</f>
        <v/>
      </c>
      <c r="AA296" s="30">
        <f>IF(OR($Y296="",$E$6=""),"",IF(INDEX($A:$U,ROW(),$E$6)="",0,IF(ISNUMBER(INDEX($A:$U,ROW(),$E$6)),INDEX($A:$U,ROW(),$E$6),IFERROR(--SUBSTITUTE(SUBSTITUTE(TRIM(INDEX($A:$U,ROW(),$E$6)),",",""),"원",""),0))))</f>
        <v/>
      </c>
      <c r="AB296" s="30">
        <f>IF(OR($Y296="",$F$6=""),"",IF(INDEX($A:$U,ROW(),$F$6)="","",IF(ISNUMBER(INDEX($A:$U,ROW(),$F$6)),INDEX($A:$U,ROW(),$F$6),IFERROR(--SUBSTITUTE(SUBSTITUTE(TRIM(INDEX($A:$U,ROW(),$F$6)),",",""),"원",""),""))))</f>
        <v/>
      </c>
      <c r="AC296" s="2">
        <f>IF(OR($Y296="",$G$6=""),"",INDEX($A:$U,ROW(),$G$6)&amp;"")</f>
        <v/>
      </c>
      <c r="AD296" s="2">
        <f>IF($Y296="","",IF(OR(AND(설정!$B$5&lt;&gt;"",ISNUMBER(SEARCH(설정!$B$5,$AC296))),AND(설정!$B$6&lt;&gt;"",ISNUMBER(SEARCH(설정!$B$6,$AC296))),AND(설정!$B$7&lt;&gt;"",ISNUMBER(SEARCH(설정!$B$7,$AC296)))),"제외","포함"))</f>
        <v/>
      </c>
    </row>
    <row r="297">
      <c r="W297" s="2">
        <f>IF(OR($B$5="",$C$6="",ROW()&lt;$B$5),"",IF(INDEX($A:$U,ROW(),$C$6)="","",INDEX($A:$U,ROW(),$C$6)))</f>
        <v/>
      </c>
      <c r="X297" s="28">
        <f>IF($W297="","",IF(ISNUMBER($W297),IF($W297&gt;=10000000,IFERROR(DATE(INT($W297/10000),MOD(INT($W297/100),100),MOD($W297,100)),""),$W297),IF(ISNUMBER(--SUBSTITUTE(SUBSTITUTE(TRIM($W297),".","-"),"/","-")),IF(--SUBSTITUTE(SUBSTITUTE(TRIM($W297),".","-"),"/","-")&gt;=10000000,IFERROR(DATE(--LEFT(TRIM($W297),4),--MID(TRIM($W297),5,2),--RIGHT(TRIM($W297),2)),""),--SUBSTITUTE(SUBSTITUTE(TRIM($W297),".","-"),"/","-")),IFERROR(--LEFT(SUBSTITUTE(SUBSTITUTE(TRIM($W297),".","-"),"/","-"),10),""))))</f>
        <v/>
      </c>
      <c r="Y297" s="29">
        <f>IF($X297="","",INT($X297))</f>
        <v/>
      </c>
      <c r="Z297" s="30">
        <f>IF(OR($Y297="",$D$6=""),"",IF(INDEX($A:$U,ROW(),$D$6)="",0,IF(ISNUMBER(INDEX($A:$U,ROW(),$D$6)),INDEX($A:$U,ROW(),$D$6),IFERROR(--SUBSTITUTE(SUBSTITUTE(TRIM(INDEX($A:$U,ROW(),$D$6)),",",""),"원",""),0))))</f>
        <v/>
      </c>
      <c r="AA297" s="30">
        <f>IF(OR($Y297="",$E$6=""),"",IF(INDEX($A:$U,ROW(),$E$6)="",0,IF(ISNUMBER(INDEX($A:$U,ROW(),$E$6)),INDEX($A:$U,ROW(),$E$6),IFERROR(--SUBSTITUTE(SUBSTITUTE(TRIM(INDEX($A:$U,ROW(),$E$6)),",",""),"원",""),0))))</f>
        <v/>
      </c>
      <c r="AB297" s="30">
        <f>IF(OR($Y297="",$F$6=""),"",IF(INDEX($A:$U,ROW(),$F$6)="","",IF(ISNUMBER(INDEX($A:$U,ROW(),$F$6)),INDEX($A:$U,ROW(),$F$6),IFERROR(--SUBSTITUTE(SUBSTITUTE(TRIM(INDEX($A:$U,ROW(),$F$6)),",",""),"원",""),""))))</f>
        <v/>
      </c>
      <c r="AC297" s="2">
        <f>IF(OR($Y297="",$G$6=""),"",INDEX($A:$U,ROW(),$G$6)&amp;"")</f>
        <v/>
      </c>
      <c r="AD297" s="2">
        <f>IF($Y297="","",IF(OR(AND(설정!$B$5&lt;&gt;"",ISNUMBER(SEARCH(설정!$B$5,$AC297))),AND(설정!$B$6&lt;&gt;"",ISNUMBER(SEARCH(설정!$B$6,$AC297))),AND(설정!$B$7&lt;&gt;"",ISNUMBER(SEARCH(설정!$B$7,$AC297)))),"제외","포함"))</f>
        <v/>
      </c>
    </row>
    <row r="298">
      <c r="W298" s="2">
        <f>IF(OR($B$5="",$C$6="",ROW()&lt;$B$5),"",IF(INDEX($A:$U,ROW(),$C$6)="","",INDEX($A:$U,ROW(),$C$6)))</f>
        <v/>
      </c>
      <c r="X298" s="28">
        <f>IF($W298="","",IF(ISNUMBER($W298),IF($W298&gt;=10000000,IFERROR(DATE(INT($W298/10000),MOD(INT($W298/100),100),MOD($W298,100)),""),$W298),IF(ISNUMBER(--SUBSTITUTE(SUBSTITUTE(TRIM($W298),".","-"),"/","-")),IF(--SUBSTITUTE(SUBSTITUTE(TRIM($W298),".","-"),"/","-")&gt;=10000000,IFERROR(DATE(--LEFT(TRIM($W298),4),--MID(TRIM($W298),5,2),--RIGHT(TRIM($W298),2)),""),--SUBSTITUTE(SUBSTITUTE(TRIM($W298),".","-"),"/","-")),IFERROR(--LEFT(SUBSTITUTE(SUBSTITUTE(TRIM($W298),".","-"),"/","-"),10),""))))</f>
        <v/>
      </c>
      <c r="Y298" s="29">
        <f>IF($X298="","",INT($X298))</f>
        <v/>
      </c>
      <c r="Z298" s="30">
        <f>IF(OR($Y298="",$D$6=""),"",IF(INDEX($A:$U,ROW(),$D$6)="",0,IF(ISNUMBER(INDEX($A:$U,ROW(),$D$6)),INDEX($A:$U,ROW(),$D$6),IFERROR(--SUBSTITUTE(SUBSTITUTE(TRIM(INDEX($A:$U,ROW(),$D$6)),",",""),"원",""),0))))</f>
        <v/>
      </c>
      <c r="AA298" s="30">
        <f>IF(OR($Y298="",$E$6=""),"",IF(INDEX($A:$U,ROW(),$E$6)="",0,IF(ISNUMBER(INDEX($A:$U,ROW(),$E$6)),INDEX($A:$U,ROW(),$E$6),IFERROR(--SUBSTITUTE(SUBSTITUTE(TRIM(INDEX($A:$U,ROW(),$E$6)),",",""),"원",""),0))))</f>
        <v/>
      </c>
      <c r="AB298" s="30">
        <f>IF(OR($Y298="",$F$6=""),"",IF(INDEX($A:$U,ROW(),$F$6)="","",IF(ISNUMBER(INDEX($A:$U,ROW(),$F$6)),INDEX($A:$U,ROW(),$F$6),IFERROR(--SUBSTITUTE(SUBSTITUTE(TRIM(INDEX($A:$U,ROW(),$F$6)),",",""),"원",""),""))))</f>
        <v/>
      </c>
      <c r="AC298" s="2">
        <f>IF(OR($Y298="",$G$6=""),"",INDEX($A:$U,ROW(),$G$6)&amp;"")</f>
        <v/>
      </c>
      <c r="AD298" s="2">
        <f>IF($Y298="","",IF(OR(AND(설정!$B$5&lt;&gt;"",ISNUMBER(SEARCH(설정!$B$5,$AC298))),AND(설정!$B$6&lt;&gt;"",ISNUMBER(SEARCH(설정!$B$6,$AC298))),AND(설정!$B$7&lt;&gt;"",ISNUMBER(SEARCH(설정!$B$7,$AC298)))),"제외","포함"))</f>
        <v/>
      </c>
    </row>
    <row r="299">
      <c r="W299" s="2">
        <f>IF(OR($B$5="",$C$6="",ROW()&lt;$B$5),"",IF(INDEX($A:$U,ROW(),$C$6)="","",INDEX($A:$U,ROW(),$C$6)))</f>
        <v/>
      </c>
      <c r="X299" s="28">
        <f>IF($W299="","",IF(ISNUMBER($W299),IF($W299&gt;=10000000,IFERROR(DATE(INT($W299/10000),MOD(INT($W299/100),100),MOD($W299,100)),""),$W299),IF(ISNUMBER(--SUBSTITUTE(SUBSTITUTE(TRIM($W299),".","-"),"/","-")),IF(--SUBSTITUTE(SUBSTITUTE(TRIM($W299),".","-"),"/","-")&gt;=10000000,IFERROR(DATE(--LEFT(TRIM($W299),4),--MID(TRIM($W299),5,2),--RIGHT(TRIM($W299),2)),""),--SUBSTITUTE(SUBSTITUTE(TRIM($W299),".","-"),"/","-")),IFERROR(--LEFT(SUBSTITUTE(SUBSTITUTE(TRIM($W299),".","-"),"/","-"),10),""))))</f>
        <v/>
      </c>
      <c r="Y299" s="29">
        <f>IF($X299="","",INT($X299))</f>
        <v/>
      </c>
      <c r="Z299" s="30">
        <f>IF(OR($Y299="",$D$6=""),"",IF(INDEX($A:$U,ROW(),$D$6)="",0,IF(ISNUMBER(INDEX($A:$U,ROW(),$D$6)),INDEX($A:$U,ROW(),$D$6),IFERROR(--SUBSTITUTE(SUBSTITUTE(TRIM(INDEX($A:$U,ROW(),$D$6)),",",""),"원",""),0))))</f>
        <v/>
      </c>
      <c r="AA299" s="30">
        <f>IF(OR($Y299="",$E$6=""),"",IF(INDEX($A:$U,ROW(),$E$6)="",0,IF(ISNUMBER(INDEX($A:$U,ROW(),$E$6)),INDEX($A:$U,ROW(),$E$6),IFERROR(--SUBSTITUTE(SUBSTITUTE(TRIM(INDEX($A:$U,ROW(),$E$6)),",",""),"원",""),0))))</f>
        <v/>
      </c>
      <c r="AB299" s="30">
        <f>IF(OR($Y299="",$F$6=""),"",IF(INDEX($A:$U,ROW(),$F$6)="","",IF(ISNUMBER(INDEX($A:$U,ROW(),$F$6)),INDEX($A:$U,ROW(),$F$6),IFERROR(--SUBSTITUTE(SUBSTITUTE(TRIM(INDEX($A:$U,ROW(),$F$6)),",",""),"원",""),""))))</f>
        <v/>
      </c>
      <c r="AC299" s="2">
        <f>IF(OR($Y299="",$G$6=""),"",INDEX($A:$U,ROW(),$G$6)&amp;"")</f>
        <v/>
      </c>
      <c r="AD299" s="2">
        <f>IF($Y299="","",IF(OR(AND(설정!$B$5&lt;&gt;"",ISNUMBER(SEARCH(설정!$B$5,$AC299))),AND(설정!$B$6&lt;&gt;"",ISNUMBER(SEARCH(설정!$B$6,$AC299))),AND(설정!$B$7&lt;&gt;"",ISNUMBER(SEARCH(설정!$B$7,$AC299)))),"제외","포함"))</f>
        <v/>
      </c>
    </row>
    <row r="300">
      <c r="W300" s="2">
        <f>IF(OR($B$5="",$C$6="",ROW()&lt;$B$5),"",IF(INDEX($A:$U,ROW(),$C$6)="","",INDEX($A:$U,ROW(),$C$6)))</f>
        <v/>
      </c>
      <c r="X300" s="28">
        <f>IF($W300="","",IF(ISNUMBER($W300),IF($W300&gt;=10000000,IFERROR(DATE(INT($W300/10000),MOD(INT($W300/100),100),MOD($W300,100)),""),$W300),IF(ISNUMBER(--SUBSTITUTE(SUBSTITUTE(TRIM($W300),".","-"),"/","-")),IF(--SUBSTITUTE(SUBSTITUTE(TRIM($W300),".","-"),"/","-")&gt;=10000000,IFERROR(DATE(--LEFT(TRIM($W300),4),--MID(TRIM($W300),5,2),--RIGHT(TRIM($W300),2)),""),--SUBSTITUTE(SUBSTITUTE(TRIM($W300),".","-"),"/","-")),IFERROR(--LEFT(SUBSTITUTE(SUBSTITUTE(TRIM($W300),".","-"),"/","-"),10),""))))</f>
        <v/>
      </c>
      <c r="Y300" s="29">
        <f>IF($X300="","",INT($X300))</f>
        <v/>
      </c>
      <c r="Z300" s="30">
        <f>IF(OR($Y300="",$D$6=""),"",IF(INDEX($A:$U,ROW(),$D$6)="",0,IF(ISNUMBER(INDEX($A:$U,ROW(),$D$6)),INDEX($A:$U,ROW(),$D$6),IFERROR(--SUBSTITUTE(SUBSTITUTE(TRIM(INDEX($A:$U,ROW(),$D$6)),",",""),"원",""),0))))</f>
        <v/>
      </c>
      <c r="AA300" s="30">
        <f>IF(OR($Y300="",$E$6=""),"",IF(INDEX($A:$U,ROW(),$E$6)="",0,IF(ISNUMBER(INDEX($A:$U,ROW(),$E$6)),INDEX($A:$U,ROW(),$E$6),IFERROR(--SUBSTITUTE(SUBSTITUTE(TRIM(INDEX($A:$U,ROW(),$E$6)),",",""),"원",""),0))))</f>
        <v/>
      </c>
      <c r="AB300" s="30">
        <f>IF(OR($Y300="",$F$6=""),"",IF(INDEX($A:$U,ROW(),$F$6)="","",IF(ISNUMBER(INDEX($A:$U,ROW(),$F$6)),INDEX($A:$U,ROW(),$F$6),IFERROR(--SUBSTITUTE(SUBSTITUTE(TRIM(INDEX($A:$U,ROW(),$F$6)),",",""),"원",""),""))))</f>
        <v/>
      </c>
      <c r="AC300" s="2">
        <f>IF(OR($Y300="",$G$6=""),"",INDEX($A:$U,ROW(),$G$6)&amp;"")</f>
        <v/>
      </c>
      <c r="AD300" s="2">
        <f>IF($Y300="","",IF(OR(AND(설정!$B$5&lt;&gt;"",ISNUMBER(SEARCH(설정!$B$5,$AC300))),AND(설정!$B$6&lt;&gt;"",ISNUMBER(SEARCH(설정!$B$6,$AC300))),AND(설정!$B$7&lt;&gt;"",ISNUMBER(SEARCH(설정!$B$7,$AC300)))),"제외","포함"))</f>
        <v/>
      </c>
    </row>
    <row r="301">
      <c r="W301" s="2">
        <f>IF(OR($B$5="",$C$6="",ROW()&lt;$B$5),"",IF(INDEX($A:$U,ROW(),$C$6)="","",INDEX($A:$U,ROW(),$C$6)))</f>
        <v/>
      </c>
      <c r="X301" s="28">
        <f>IF($W301="","",IF(ISNUMBER($W301),IF($W301&gt;=10000000,IFERROR(DATE(INT($W301/10000),MOD(INT($W301/100),100),MOD($W301,100)),""),$W301),IF(ISNUMBER(--SUBSTITUTE(SUBSTITUTE(TRIM($W301),".","-"),"/","-")),IF(--SUBSTITUTE(SUBSTITUTE(TRIM($W301),".","-"),"/","-")&gt;=10000000,IFERROR(DATE(--LEFT(TRIM($W301),4),--MID(TRIM($W301),5,2),--RIGHT(TRIM($W301),2)),""),--SUBSTITUTE(SUBSTITUTE(TRIM($W301),".","-"),"/","-")),IFERROR(--LEFT(SUBSTITUTE(SUBSTITUTE(TRIM($W301),".","-"),"/","-"),10),""))))</f>
        <v/>
      </c>
      <c r="Y301" s="29">
        <f>IF($X301="","",INT($X301))</f>
        <v/>
      </c>
      <c r="Z301" s="30">
        <f>IF(OR($Y301="",$D$6=""),"",IF(INDEX($A:$U,ROW(),$D$6)="",0,IF(ISNUMBER(INDEX($A:$U,ROW(),$D$6)),INDEX($A:$U,ROW(),$D$6),IFERROR(--SUBSTITUTE(SUBSTITUTE(TRIM(INDEX($A:$U,ROW(),$D$6)),",",""),"원",""),0))))</f>
        <v/>
      </c>
      <c r="AA301" s="30">
        <f>IF(OR($Y301="",$E$6=""),"",IF(INDEX($A:$U,ROW(),$E$6)="",0,IF(ISNUMBER(INDEX($A:$U,ROW(),$E$6)),INDEX($A:$U,ROW(),$E$6),IFERROR(--SUBSTITUTE(SUBSTITUTE(TRIM(INDEX($A:$U,ROW(),$E$6)),",",""),"원",""),0))))</f>
        <v/>
      </c>
      <c r="AB301" s="30">
        <f>IF(OR($Y301="",$F$6=""),"",IF(INDEX($A:$U,ROW(),$F$6)="","",IF(ISNUMBER(INDEX($A:$U,ROW(),$F$6)),INDEX($A:$U,ROW(),$F$6),IFERROR(--SUBSTITUTE(SUBSTITUTE(TRIM(INDEX($A:$U,ROW(),$F$6)),",",""),"원",""),""))))</f>
        <v/>
      </c>
      <c r="AC301" s="2">
        <f>IF(OR($Y301="",$G$6=""),"",INDEX($A:$U,ROW(),$G$6)&amp;"")</f>
        <v/>
      </c>
      <c r="AD301" s="2">
        <f>IF($Y301="","",IF(OR(AND(설정!$B$5&lt;&gt;"",ISNUMBER(SEARCH(설정!$B$5,$AC301))),AND(설정!$B$6&lt;&gt;"",ISNUMBER(SEARCH(설정!$B$6,$AC301))),AND(설정!$B$7&lt;&gt;"",ISNUMBER(SEARCH(설정!$B$7,$AC301)))),"제외","포함"))</f>
        <v/>
      </c>
    </row>
    <row r="302">
      <c r="W302" s="2">
        <f>IF(OR($B$5="",$C$6="",ROW()&lt;$B$5),"",IF(INDEX($A:$U,ROW(),$C$6)="","",INDEX($A:$U,ROW(),$C$6)))</f>
        <v/>
      </c>
      <c r="X302" s="28">
        <f>IF($W302="","",IF(ISNUMBER($W302),IF($W302&gt;=10000000,IFERROR(DATE(INT($W302/10000),MOD(INT($W302/100),100),MOD($W302,100)),""),$W302),IF(ISNUMBER(--SUBSTITUTE(SUBSTITUTE(TRIM($W302),".","-"),"/","-")),IF(--SUBSTITUTE(SUBSTITUTE(TRIM($W302),".","-"),"/","-")&gt;=10000000,IFERROR(DATE(--LEFT(TRIM($W302),4),--MID(TRIM($W302),5,2),--RIGHT(TRIM($W302),2)),""),--SUBSTITUTE(SUBSTITUTE(TRIM($W302),".","-"),"/","-")),IFERROR(--LEFT(SUBSTITUTE(SUBSTITUTE(TRIM($W302),".","-"),"/","-"),10),""))))</f>
        <v/>
      </c>
      <c r="Y302" s="29">
        <f>IF($X302="","",INT($X302))</f>
        <v/>
      </c>
      <c r="Z302" s="30">
        <f>IF(OR($Y302="",$D$6=""),"",IF(INDEX($A:$U,ROW(),$D$6)="",0,IF(ISNUMBER(INDEX($A:$U,ROW(),$D$6)),INDEX($A:$U,ROW(),$D$6),IFERROR(--SUBSTITUTE(SUBSTITUTE(TRIM(INDEX($A:$U,ROW(),$D$6)),",",""),"원",""),0))))</f>
        <v/>
      </c>
      <c r="AA302" s="30">
        <f>IF(OR($Y302="",$E$6=""),"",IF(INDEX($A:$U,ROW(),$E$6)="",0,IF(ISNUMBER(INDEX($A:$U,ROW(),$E$6)),INDEX($A:$U,ROW(),$E$6),IFERROR(--SUBSTITUTE(SUBSTITUTE(TRIM(INDEX($A:$U,ROW(),$E$6)),",",""),"원",""),0))))</f>
        <v/>
      </c>
      <c r="AB302" s="30">
        <f>IF(OR($Y302="",$F$6=""),"",IF(INDEX($A:$U,ROW(),$F$6)="","",IF(ISNUMBER(INDEX($A:$U,ROW(),$F$6)),INDEX($A:$U,ROW(),$F$6),IFERROR(--SUBSTITUTE(SUBSTITUTE(TRIM(INDEX($A:$U,ROW(),$F$6)),",",""),"원",""),""))))</f>
        <v/>
      </c>
      <c r="AC302" s="2">
        <f>IF(OR($Y302="",$G$6=""),"",INDEX($A:$U,ROW(),$G$6)&amp;"")</f>
        <v/>
      </c>
      <c r="AD302" s="2">
        <f>IF($Y302="","",IF(OR(AND(설정!$B$5&lt;&gt;"",ISNUMBER(SEARCH(설정!$B$5,$AC302))),AND(설정!$B$6&lt;&gt;"",ISNUMBER(SEARCH(설정!$B$6,$AC302))),AND(설정!$B$7&lt;&gt;"",ISNUMBER(SEARCH(설정!$B$7,$AC302)))),"제외","포함"))</f>
        <v/>
      </c>
    </row>
    <row r="303">
      <c r="W303" s="2">
        <f>IF(OR($B$5="",$C$6="",ROW()&lt;$B$5),"",IF(INDEX($A:$U,ROW(),$C$6)="","",INDEX($A:$U,ROW(),$C$6)))</f>
        <v/>
      </c>
      <c r="X303" s="28">
        <f>IF($W303="","",IF(ISNUMBER($W303),IF($W303&gt;=10000000,IFERROR(DATE(INT($W303/10000),MOD(INT($W303/100),100),MOD($W303,100)),""),$W303),IF(ISNUMBER(--SUBSTITUTE(SUBSTITUTE(TRIM($W303),".","-"),"/","-")),IF(--SUBSTITUTE(SUBSTITUTE(TRIM($W303),".","-"),"/","-")&gt;=10000000,IFERROR(DATE(--LEFT(TRIM($W303),4),--MID(TRIM($W303),5,2),--RIGHT(TRIM($W303),2)),""),--SUBSTITUTE(SUBSTITUTE(TRIM($W303),".","-"),"/","-")),IFERROR(--LEFT(SUBSTITUTE(SUBSTITUTE(TRIM($W303),".","-"),"/","-"),10),""))))</f>
        <v/>
      </c>
      <c r="Y303" s="29">
        <f>IF($X303="","",INT($X303))</f>
        <v/>
      </c>
      <c r="Z303" s="30">
        <f>IF(OR($Y303="",$D$6=""),"",IF(INDEX($A:$U,ROW(),$D$6)="",0,IF(ISNUMBER(INDEX($A:$U,ROW(),$D$6)),INDEX($A:$U,ROW(),$D$6),IFERROR(--SUBSTITUTE(SUBSTITUTE(TRIM(INDEX($A:$U,ROW(),$D$6)),",",""),"원",""),0))))</f>
        <v/>
      </c>
      <c r="AA303" s="30">
        <f>IF(OR($Y303="",$E$6=""),"",IF(INDEX($A:$U,ROW(),$E$6)="",0,IF(ISNUMBER(INDEX($A:$U,ROW(),$E$6)),INDEX($A:$U,ROW(),$E$6),IFERROR(--SUBSTITUTE(SUBSTITUTE(TRIM(INDEX($A:$U,ROW(),$E$6)),",",""),"원",""),0))))</f>
        <v/>
      </c>
      <c r="AB303" s="30">
        <f>IF(OR($Y303="",$F$6=""),"",IF(INDEX($A:$U,ROW(),$F$6)="","",IF(ISNUMBER(INDEX($A:$U,ROW(),$F$6)),INDEX($A:$U,ROW(),$F$6),IFERROR(--SUBSTITUTE(SUBSTITUTE(TRIM(INDEX($A:$U,ROW(),$F$6)),",",""),"원",""),""))))</f>
        <v/>
      </c>
      <c r="AC303" s="2">
        <f>IF(OR($Y303="",$G$6=""),"",INDEX($A:$U,ROW(),$G$6)&amp;"")</f>
        <v/>
      </c>
      <c r="AD303" s="2">
        <f>IF($Y303="","",IF(OR(AND(설정!$B$5&lt;&gt;"",ISNUMBER(SEARCH(설정!$B$5,$AC303))),AND(설정!$B$6&lt;&gt;"",ISNUMBER(SEARCH(설정!$B$6,$AC303))),AND(설정!$B$7&lt;&gt;"",ISNUMBER(SEARCH(설정!$B$7,$AC303)))),"제외","포함"))</f>
        <v/>
      </c>
    </row>
    <row r="304">
      <c r="W304" s="2">
        <f>IF(OR($B$5="",$C$6="",ROW()&lt;$B$5),"",IF(INDEX($A:$U,ROW(),$C$6)="","",INDEX($A:$U,ROW(),$C$6)))</f>
        <v/>
      </c>
      <c r="X304" s="28">
        <f>IF($W304="","",IF(ISNUMBER($W304),IF($W304&gt;=10000000,IFERROR(DATE(INT($W304/10000),MOD(INT($W304/100),100),MOD($W304,100)),""),$W304),IF(ISNUMBER(--SUBSTITUTE(SUBSTITUTE(TRIM($W304),".","-"),"/","-")),IF(--SUBSTITUTE(SUBSTITUTE(TRIM($W304),".","-"),"/","-")&gt;=10000000,IFERROR(DATE(--LEFT(TRIM($W304),4),--MID(TRIM($W304),5,2),--RIGHT(TRIM($W304),2)),""),--SUBSTITUTE(SUBSTITUTE(TRIM($W304),".","-"),"/","-")),IFERROR(--LEFT(SUBSTITUTE(SUBSTITUTE(TRIM($W304),".","-"),"/","-"),10),""))))</f>
        <v/>
      </c>
      <c r="Y304" s="29">
        <f>IF($X304="","",INT($X304))</f>
        <v/>
      </c>
      <c r="Z304" s="30">
        <f>IF(OR($Y304="",$D$6=""),"",IF(INDEX($A:$U,ROW(),$D$6)="",0,IF(ISNUMBER(INDEX($A:$U,ROW(),$D$6)),INDEX($A:$U,ROW(),$D$6),IFERROR(--SUBSTITUTE(SUBSTITUTE(TRIM(INDEX($A:$U,ROW(),$D$6)),",",""),"원",""),0))))</f>
        <v/>
      </c>
      <c r="AA304" s="30">
        <f>IF(OR($Y304="",$E$6=""),"",IF(INDEX($A:$U,ROW(),$E$6)="",0,IF(ISNUMBER(INDEX($A:$U,ROW(),$E$6)),INDEX($A:$U,ROW(),$E$6),IFERROR(--SUBSTITUTE(SUBSTITUTE(TRIM(INDEX($A:$U,ROW(),$E$6)),",",""),"원",""),0))))</f>
        <v/>
      </c>
      <c r="AB304" s="30">
        <f>IF(OR($Y304="",$F$6=""),"",IF(INDEX($A:$U,ROW(),$F$6)="","",IF(ISNUMBER(INDEX($A:$U,ROW(),$F$6)),INDEX($A:$U,ROW(),$F$6),IFERROR(--SUBSTITUTE(SUBSTITUTE(TRIM(INDEX($A:$U,ROW(),$F$6)),",",""),"원",""),""))))</f>
        <v/>
      </c>
      <c r="AC304" s="2">
        <f>IF(OR($Y304="",$G$6=""),"",INDEX($A:$U,ROW(),$G$6)&amp;"")</f>
        <v/>
      </c>
      <c r="AD304" s="2">
        <f>IF($Y304="","",IF(OR(AND(설정!$B$5&lt;&gt;"",ISNUMBER(SEARCH(설정!$B$5,$AC304))),AND(설정!$B$6&lt;&gt;"",ISNUMBER(SEARCH(설정!$B$6,$AC304))),AND(설정!$B$7&lt;&gt;"",ISNUMBER(SEARCH(설정!$B$7,$AC304)))),"제외","포함"))</f>
        <v/>
      </c>
    </row>
    <row r="305">
      <c r="W305" s="2">
        <f>IF(OR($B$5="",$C$6="",ROW()&lt;$B$5),"",IF(INDEX($A:$U,ROW(),$C$6)="","",INDEX($A:$U,ROW(),$C$6)))</f>
        <v/>
      </c>
      <c r="X305" s="28">
        <f>IF($W305="","",IF(ISNUMBER($W305),IF($W305&gt;=10000000,IFERROR(DATE(INT($W305/10000),MOD(INT($W305/100),100),MOD($W305,100)),""),$W305),IF(ISNUMBER(--SUBSTITUTE(SUBSTITUTE(TRIM($W305),".","-"),"/","-")),IF(--SUBSTITUTE(SUBSTITUTE(TRIM($W305),".","-"),"/","-")&gt;=10000000,IFERROR(DATE(--LEFT(TRIM($W305),4),--MID(TRIM($W305),5,2),--RIGHT(TRIM($W305),2)),""),--SUBSTITUTE(SUBSTITUTE(TRIM($W305),".","-"),"/","-")),IFERROR(--LEFT(SUBSTITUTE(SUBSTITUTE(TRIM($W305),".","-"),"/","-"),10),""))))</f>
        <v/>
      </c>
      <c r="Y305" s="29">
        <f>IF($X305="","",INT($X305))</f>
        <v/>
      </c>
      <c r="Z305" s="30">
        <f>IF(OR($Y305="",$D$6=""),"",IF(INDEX($A:$U,ROW(),$D$6)="",0,IF(ISNUMBER(INDEX($A:$U,ROW(),$D$6)),INDEX($A:$U,ROW(),$D$6),IFERROR(--SUBSTITUTE(SUBSTITUTE(TRIM(INDEX($A:$U,ROW(),$D$6)),",",""),"원",""),0))))</f>
        <v/>
      </c>
      <c r="AA305" s="30">
        <f>IF(OR($Y305="",$E$6=""),"",IF(INDEX($A:$U,ROW(),$E$6)="",0,IF(ISNUMBER(INDEX($A:$U,ROW(),$E$6)),INDEX($A:$U,ROW(),$E$6),IFERROR(--SUBSTITUTE(SUBSTITUTE(TRIM(INDEX($A:$U,ROW(),$E$6)),",",""),"원",""),0))))</f>
        <v/>
      </c>
      <c r="AB305" s="30">
        <f>IF(OR($Y305="",$F$6=""),"",IF(INDEX($A:$U,ROW(),$F$6)="","",IF(ISNUMBER(INDEX($A:$U,ROW(),$F$6)),INDEX($A:$U,ROW(),$F$6),IFERROR(--SUBSTITUTE(SUBSTITUTE(TRIM(INDEX($A:$U,ROW(),$F$6)),",",""),"원",""),""))))</f>
        <v/>
      </c>
      <c r="AC305" s="2">
        <f>IF(OR($Y305="",$G$6=""),"",INDEX($A:$U,ROW(),$G$6)&amp;"")</f>
        <v/>
      </c>
      <c r="AD305" s="2">
        <f>IF($Y305="","",IF(OR(AND(설정!$B$5&lt;&gt;"",ISNUMBER(SEARCH(설정!$B$5,$AC305))),AND(설정!$B$6&lt;&gt;"",ISNUMBER(SEARCH(설정!$B$6,$AC305))),AND(설정!$B$7&lt;&gt;"",ISNUMBER(SEARCH(설정!$B$7,$AC305)))),"제외","포함"))</f>
        <v/>
      </c>
    </row>
    <row r="306">
      <c r="W306" s="2">
        <f>IF(OR($B$5="",$C$6="",ROW()&lt;$B$5),"",IF(INDEX($A:$U,ROW(),$C$6)="","",INDEX($A:$U,ROW(),$C$6)))</f>
        <v/>
      </c>
      <c r="X306" s="28">
        <f>IF($W306="","",IF(ISNUMBER($W306),IF($W306&gt;=10000000,IFERROR(DATE(INT($W306/10000),MOD(INT($W306/100),100),MOD($W306,100)),""),$W306),IF(ISNUMBER(--SUBSTITUTE(SUBSTITUTE(TRIM($W306),".","-"),"/","-")),IF(--SUBSTITUTE(SUBSTITUTE(TRIM($W306),".","-"),"/","-")&gt;=10000000,IFERROR(DATE(--LEFT(TRIM($W306),4),--MID(TRIM($W306),5,2),--RIGHT(TRIM($W306),2)),""),--SUBSTITUTE(SUBSTITUTE(TRIM($W306),".","-"),"/","-")),IFERROR(--LEFT(SUBSTITUTE(SUBSTITUTE(TRIM($W306),".","-"),"/","-"),10),""))))</f>
        <v/>
      </c>
      <c r="Y306" s="29">
        <f>IF($X306="","",INT($X306))</f>
        <v/>
      </c>
      <c r="Z306" s="30">
        <f>IF(OR($Y306="",$D$6=""),"",IF(INDEX($A:$U,ROW(),$D$6)="",0,IF(ISNUMBER(INDEX($A:$U,ROW(),$D$6)),INDEX($A:$U,ROW(),$D$6),IFERROR(--SUBSTITUTE(SUBSTITUTE(TRIM(INDEX($A:$U,ROW(),$D$6)),",",""),"원",""),0))))</f>
        <v/>
      </c>
      <c r="AA306" s="30">
        <f>IF(OR($Y306="",$E$6=""),"",IF(INDEX($A:$U,ROW(),$E$6)="",0,IF(ISNUMBER(INDEX($A:$U,ROW(),$E$6)),INDEX($A:$U,ROW(),$E$6),IFERROR(--SUBSTITUTE(SUBSTITUTE(TRIM(INDEX($A:$U,ROW(),$E$6)),",",""),"원",""),0))))</f>
        <v/>
      </c>
      <c r="AB306" s="30">
        <f>IF(OR($Y306="",$F$6=""),"",IF(INDEX($A:$U,ROW(),$F$6)="","",IF(ISNUMBER(INDEX($A:$U,ROW(),$F$6)),INDEX($A:$U,ROW(),$F$6),IFERROR(--SUBSTITUTE(SUBSTITUTE(TRIM(INDEX($A:$U,ROW(),$F$6)),",",""),"원",""),""))))</f>
        <v/>
      </c>
      <c r="AC306" s="2">
        <f>IF(OR($Y306="",$G$6=""),"",INDEX($A:$U,ROW(),$G$6)&amp;"")</f>
        <v/>
      </c>
      <c r="AD306" s="2">
        <f>IF($Y306="","",IF(OR(AND(설정!$B$5&lt;&gt;"",ISNUMBER(SEARCH(설정!$B$5,$AC306))),AND(설정!$B$6&lt;&gt;"",ISNUMBER(SEARCH(설정!$B$6,$AC306))),AND(설정!$B$7&lt;&gt;"",ISNUMBER(SEARCH(설정!$B$7,$AC306)))),"제외","포함"))</f>
        <v/>
      </c>
    </row>
    <row r="307">
      <c r="W307" s="2">
        <f>IF(OR($B$5="",$C$6="",ROW()&lt;$B$5),"",IF(INDEX($A:$U,ROW(),$C$6)="","",INDEX($A:$U,ROW(),$C$6)))</f>
        <v/>
      </c>
      <c r="X307" s="28">
        <f>IF($W307="","",IF(ISNUMBER($W307),IF($W307&gt;=10000000,IFERROR(DATE(INT($W307/10000),MOD(INT($W307/100),100),MOD($W307,100)),""),$W307),IF(ISNUMBER(--SUBSTITUTE(SUBSTITUTE(TRIM($W307),".","-"),"/","-")),IF(--SUBSTITUTE(SUBSTITUTE(TRIM($W307),".","-"),"/","-")&gt;=10000000,IFERROR(DATE(--LEFT(TRIM($W307),4),--MID(TRIM($W307),5,2),--RIGHT(TRIM($W307),2)),""),--SUBSTITUTE(SUBSTITUTE(TRIM($W307),".","-"),"/","-")),IFERROR(--LEFT(SUBSTITUTE(SUBSTITUTE(TRIM($W307),".","-"),"/","-"),10),""))))</f>
        <v/>
      </c>
      <c r="Y307" s="29">
        <f>IF($X307="","",INT($X307))</f>
        <v/>
      </c>
      <c r="Z307" s="30">
        <f>IF(OR($Y307="",$D$6=""),"",IF(INDEX($A:$U,ROW(),$D$6)="",0,IF(ISNUMBER(INDEX($A:$U,ROW(),$D$6)),INDEX($A:$U,ROW(),$D$6),IFERROR(--SUBSTITUTE(SUBSTITUTE(TRIM(INDEX($A:$U,ROW(),$D$6)),",",""),"원",""),0))))</f>
        <v/>
      </c>
      <c r="AA307" s="30">
        <f>IF(OR($Y307="",$E$6=""),"",IF(INDEX($A:$U,ROW(),$E$6)="",0,IF(ISNUMBER(INDEX($A:$U,ROW(),$E$6)),INDEX($A:$U,ROW(),$E$6),IFERROR(--SUBSTITUTE(SUBSTITUTE(TRIM(INDEX($A:$U,ROW(),$E$6)),",",""),"원",""),0))))</f>
        <v/>
      </c>
      <c r="AB307" s="30">
        <f>IF(OR($Y307="",$F$6=""),"",IF(INDEX($A:$U,ROW(),$F$6)="","",IF(ISNUMBER(INDEX($A:$U,ROW(),$F$6)),INDEX($A:$U,ROW(),$F$6),IFERROR(--SUBSTITUTE(SUBSTITUTE(TRIM(INDEX($A:$U,ROW(),$F$6)),",",""),"원",""),""))))</f>
        <v/>
      </c>
      <c r="AC307" s="2">
        <f>IF(OR($Y307="",$G$6=""),"",INDEX($A:$U,ROW(),$G$6)&amp;"")</f>
        <v/>
      </c>
      <c r="AD307" s="2">
        <f>IF($Y307="","",IF(OR(AND(설정!$B$5&lt;&gt;"",ISNUMBER(SEARCH(설정!$B$5,$AC307))),AND(설정!$B$6&lt;&gt;"",ISNUMBER(SEARCH(설정!$B$6,$AC307))),AND(설정!$B$7&lt;&gt;"",ISNUMBER(SEARCH(설정!$B$7,$AC307)))),"제외","포함"))</f>
        <v/>
      </c>
    </row>
    <row r="308">
      <c r="W308" s="2">
        <f>IF(OR($B$5="",$C$6="",ROW()&lt;$B$5),"",IF(INDEX($A:$U,ROW(),$C$6)="","",INDEX($A:$U,ROW(),$C$6)))</f>
        <v/>
      </c>
      <c r="X308" s="28">
        <f>IF($W308="","",IF(ISNUMBER($W308),IF($W308&gt;=10000000,IFERROR(DATE(INT($W308/10000),MOD(INT($W308/100),100),MOD($W308,100)),""),$W308),IF(ISNUMBER(--SUBSTITUTE(SUBSTITUTE(TRIM($W308),".","-"),"/","-")),IF(--SUBSTITUTE(SUBSTITUTE(TRIM($W308),".","-"),"/","-")&gt;=10000000,IFERROR(DATE(--LEFT(TRIM($W308),4),--MID(TRIM($W308),5,2),--RIGHT(TRIM($W308),2)),""),--SUBSTITUTE(SUBSTITUTE(TRIM($W308),".","-"),"/","-")),IFERROR(--LEFT(SUBSTITUTE(SUBSTITUTE(TRIM($W308),".","-"),"/","-"),10),""))))</f>
        <v/>
      </c>
      <c r="Y308" s="29">
        <f>IF($X308="","",INT($X308))</f>
        <v/>
      </c>
      <c r="Z308" s="30">
        <f>IF(OR($Y308="",$D$6=""),"",IF(INDEX($A:$U,ROW(),$D$6)="",0,IF(ISNUMBER(INDEX($A:$U,ROW(),$D$6)),INDEX($A:$U,ROW(),$D$6),IFERROR(--SUBSTITUTE(SUBSTITUTE(TRIM(INDEX($A:$U,ROW(),$D$6)),",",""),"원",""),0))))</f>
        <v/>
      </c>
      <c r="AA308" s="30">
        <f>IF(OR($Y308="",$E$6=""),"",IF(INDEX($A:$U,ROW(),$E$6)="",0,IF(ISNUMBER(INDEX($A:$U,ROW(),$E$6)),INDEX($A:$U,ROW(),$E$6),IFERROR(--SUBSTITUTE(SUBSTITUTE(TRIM(INDEX($A:$U,ROW(),$E$6)),",",""),"원",""),0))))</f>
        <v/>
      </c>
      <c r="AB308" s="30">
        <f>IF(OR($Y308="",$F$6=""),"",IF(INDEX($A:$U,ROW(),$F$6)="","",IF(ISNUMBER(INDEX($A:$U,ROW(),$F$6)),INDEX($A:$U,ROW(),$F$6),IFERROR(--SUBSTITUTE(SUBSTITUTE(TRIM(INDEX($A:$U,ROW(),$F$6)),",",""),"원",""),""))))</f>
        <v/>
      </c>
      <c r="AC308" s="2">
        <f>IF(OR($Y308="",$G$6=""),"",INDEX($A:$U,ROW(),$G$6)&amp;"")</f>
        <v/>
      </c>
      <c r="AD308" s="2">
        <f>IF($Y308="","",IF(OR(AND(설정!$B$5&lt;&gt;"",ISNUMBER(SEARCH(설정!$B$5,$AC308))),AND(설정!$B$6&lt;&gt;"",ISNUMBER(SEARCH(설정!$B$6,$AC308))),AND(설정!$B$7&lt;&gt;"",ISNUMBER(SEARCH(설정!$B$7,$AC308)))),"제외","포함"))</f>
        <v/>
      </c>
    </row>
    <row r="309">
      <c r="W309" s="2">
        <f>IF(OR($B$5="",$C$6="",ROW()&lt;$B$5),"",IF(INDEX($A:$U,ROW(),$C$6)="","",INDEX($A:$U,ROW(),$C$6)))</f>
        <v/>
      </c>
      <c r="X309" s="28">
        <f>IF($W309="","",IF(ISNUMBER($W309),IF($W309&gt;=10000000,IFERROR(DATE(INT($W309/10000),MOD(INT($W309/100),100),MOD($W309,100)),""),$W309),IF(ISNUMBER(--SUBSTITUTE(SUBSTITUTE(TRIM($W309),".","-"),"/","-")),IF(--SUBSTITUTE(SUBSTITUTE(TRIM($W309),".","-"),"/","-")&gt;=10000000,IFERROR(DATE(--LEFT(TRIM($W309),4),--MID(TRIM($W309),5,2),--RIGHT(TRIM($W309),2)),""),--SUBSTITUTE(SUBSTITUTE(TRIM($W309),".","-"),"/","-")),IFERROR(--LEFT(SUBSTITUTE(SUBSTITUTE(TRIM($W309),".","-"),"/","-"),10),""))))</f>
        <v/>
      </c>
      <c r="Y309" s="29">
        <f>IF($X309="","",INT($X309))</f>
        <v/>
      </c>
      <c r="Z309" s="30">
        <f>IF(OR($Y309="",$D$6=""),"",IF(INDEX($A:$U,ROW(),$D$6)="",0,IF(ISNUMBER(INDEX($A:$U,ROW(),$D$6)),INDEX($A:$U,ROW(),$D$6),IFERROR(--SUBSTITUTE(SUBSTITUTE(TRIM(INDEX($A:$U,ROW(),$D$6)),",",""),"원",""),0))))</f>
        <v/>
      </c>
      <c r="AA309" s="30">
        <f>IF(OR($Y309="",$E$6=""),"",IF(INDEX($A:$U,ROW(),$E$6)="",0,IF(ISNUMBER(INDEX($A:$U,ROW(),$E$6)),INDEX($A:$U,ROW(),$E$6),IFERROR(--SUBSTITUTE(SUBSTITUTE(TRIM(INDEX($A:$U,ROW(),$E$6)),",",""),"원",""),0))))</f>
        <v/>
      </c>
      <c r="AB309" s="30">
        <f>IF(OR($Y309="",$F$6=""),"",IF(INDEX($A:$U,ROW(),$F$6)="","",IF(ISNUMBER(INDEX($A:$U,ROW(),$F$6)),INDEX($A:$U,ROW(),$F$6),IFERROR(--SUBSTITUTE(SUBSTITUTE(TRIM(INDEX($A:$U,ROW(),$F$6)),",",""),"원",""),""))))</f>
        <v/>
      </c>
      <c r="AC309" s="2">
        <f>IF(OR($Y309="",$G$6=""),"",INDEX($A:$U,ROW(),$G$6)&amp;"")</f>
        <v/>
      </c>
      <c r="AD309" s="2">
        <f>IF($Y309="","",IF(OR(AND(설정!$B$5&lt;&gt;"",ISNUMBER(SEARCH(설정!$B$5,$AC309))),AND(설정!$B$6&lt;&gt;"",ISNUMBER(SEARCH(설정!$B$6,$AC309))),AND(설정!$B$7&lt;&gt;"",ISNUMBER(SEARCH(설정!$B$7,$AC309)))),"제외","포함"))</f>
        <v/>
      </c>
    </row>
    <row r="310">
      <c r="W310" s="2">
        <f>IF(OR($B$5="",$C$6="",ROW()&lt;$B$5),"",IF(INDEX($A:$U,ROW(),$C$6)="","",INDEX($A:$U,ROW(),$C$6)))</f>
        <v/>
      </c>
      <c r="X310" s="28">
        <f>IF($W310="","",IF(ISNUMBER($W310),IF($W310&gt;=10000000,IFERROR(DATE(INT($W310/10000),MOD(INT($W310/100),100),MOD($W310,100)),""),$W310),IF(ISNUMBER(--SUBSTITUTE(SUBSTITUTE(TRIM($W310),".","-"),"/","-")),IF(--SUBSTITUTE(SUBSTITUTE(TRIM($W310),".","-"),"/","-")&gt;=10000000,IFERROR(DATE(--LEFT(TRIM($W310),4),--MID(TRIM($W310),5,2),--RIGHT(TRIM($W310),2)),""),--SUBSTITUTE(SUBSTITUTE(TRIM($W310),".","-"),"/","-")),IFERROR(--LEFT(SUBSTITUTE(SUBSTITUTE(TRIM($W310),".","-"),"/","-"),10),""))))</f>
        <v/>
      </c>
      <c r="Y310" s="29">
        <f>IF($X310="","",INT($X310))</f>
        <v/>
      </c>
      <c r="Z310" s="30">
        <f>IF(OR($Y310="",$D$6=""),"",IF(INDEX($A:$U,ROW(),$D$6)="",0,IF(ISNUMBER(INDEX($A:$U,ROW(),$D$6)),INDEX($A:$U,ROW(),$D$6),IFERROR(--SUBSTITUTE(SUBSTITUTE(TRIM(INDEX($A:$U,ROW(),$D$6)),",",""),"원",""),0))))</f>
        <v/>
      </c>
      <c r="AA310" s="30">
        <f>IF(OR($Y310="",$E$6=""),"",IF(INDEX($A:$U,ROW(),$E$6)="",0,IF(ISNUMBER(INDEX($A:$U,ROW(),$E$6)),INDEX($A:$U,ROW(),$E$6),IFERROR(--SUBSTITUTE(SUBSTITUTE(TRIM(INDEX($A:$U,ROW(),$E$6)),",",""),"원",""),0))))</f>
        <v/>
      </c>
      <c r="AB310" s="30">
        <f>IF(OR($Y310="",$F$6=""),"",IF(INDEX($A:$U,ROW(),$F$6)="","",IF(ISNUMBER(INDEX($A:$U,ROW(),$F$6)),INDEX($A:$U,ROW(),$F$6),IFERROR(--SUBSTITUTE(SUBSTITUTE(TRIM(INDEX($A:$U,ROW(),$F$6)),",",""),"원",""),""))))</f>
        <v/>
      </c>
      <c r="AC310" s="2">
        <f>IF(OR($Y310="",$G$6=""),"",INDEX($A:$U,ROW(),$G$6)&amp;"")</f>
        <v/>
      </c>
      <c r="AD310" s="2">
        <f>IF($Y310="","",IF(OR(AND(설정!$B$5&lt;&gt;"",ISNUMBER(SEARCH(설정!$B$5,$AC310))),AND(설정!$B$6&lt;&gt;"",ISNUMBER(SEARCH(설정!$B$6,$AC310))),AND(설정!$B$7&lt;&gt;"",ISNUMBER(SEARCH(설정!$B$7,$AC310)))),"제외","포함"))</f>
        <v/>
      </c>
    </row>
    <row r="311">
      <c r="W311" s="2">
        <f>IF(OR($B$5="",$C$6="",ROW()&lt;$B$5),"",IF(INDEX($A:$U,ROW(),$C$6)="","",INDEX($A:$U,ROW(),$C$6)))</f>
        <v/>
      </c>
      <c r="X311" s="28">
        <f>IF($W311="","",IF(ISNUMBER($W311),IF($W311&gt;=10000000,IFERROR(DATE(INT($W311/10000),MOD(INT($W311/100),100),MOD($W311,100)),""),$W311),IF(ISNUMBER(--SUBSTITUTE(SUBSTITUTE(TRIM($W311),".","-"),"/","-")),IF(--SUBSTITUTE(SUBSTITUTE(TRIM($W311),".","-"),"/","-")&gt;=10000000,IFERROR(DATE(--LEFT(TRIM($W311),4),--MID(TRIM($W311),5,2),--RIGHT(TRIM($W311),2)),""),--SUBSTITUTE(SUBSTITUTE(TRIM($W311),".","-"),"/","-")),IFERROR(--LEFT(SUBSTITUTE(SUBSTITUTE(TRIM($W311),".","-"),"/","-"),10),""))))</f>
        <v/>
      </c>
      <c r="Y311" s="29">
        <f>IF($X311="","",INT($X311))</f>
        <v/>
      </c>
      <c r="Z311" s="30">
        <f>IF(OR($Y311="",$D$6=""),"",IF(INDEX($A:$U,ROW(),$D$6)="",0,IF(ISNUMBER(INDEX($A:$U,ROW(),$D$6)),INDEX($A:$U,ROW(),$D$6),IFERROR(--SUBSTITUTE(SUBSTITUTE(TRIM(INDEX($A:$U,ROW(),$D$6)),",",""),"원",""),0))))</f>
        <v/>
      </c>
      <c r="AA311" s="30">
        <f>IF(OR($Y311="",$E$6=""),"",IF(INDEX($A:$U,ROW(),$E$6)="",0,IF(ISNUMBER(INDEX($A:$U,ROW(),$E$6)),INDEX($A:$U,ROW(),$E$6),IFERROR(--SUBSTITUTE(SUBSTITUTE(TRIM(INDEX($A:$U,ROW(),$E$6)),",",""),"원",""),0))))</f>
        <v/>
      </c>
      <c r="AB311" s="30">
        <f>IF(OR($Y311="",$F$6=""),"",IF(INDEX($A:$U,ROW(),$F$6)="","",IF(ISNUMBER(INDEX($A:$U,ROW(),$F$6)),INDEX($A:$U,ROW(),$F$6),IFERROR(--SUBSTITUTE(SUBSTITUTE(TRIM(INDEX($A:$U,ROW(),$F$6)),",",""),"원",""),""))))</f>
        <v/>
      </c>
      <c r="AC311" s="2">
        <f>IF(OR($Y311="",$G$6=""),"",INDEX($A:$U,ROW(),$G$6)&amp;"")</f>
        <v/>
      </c>
      <c r="AD311" s="2">
        <f>IF($Y311="","",IF(OR(AND(설정!$B$5&lt;&gt;"",ISNUMBER(SEARCH(설정!$B$5,$AC311))),AND(설정!$B$6&lt;&gt;"",ISNUMBER(SEARCH(설정!$B$6,$AC311))),AND(설정!$B$7&lt;&gt;"",ISNUMBER(SEARCH(설정!$B$7,$AC311)))),"제외","포함"))</f>
        <v/>
      </c>
    </row>
    <row r="312">
      <c r="W312" s="2">
        <f>IF(OR($B$5="",$C$6="",ROW()&lt;$B$5),"",IF(INDEX($A:$U,ROW(),$C$6)="","",INDEX($A:$U,ROW(),$C$6)))</f>
        <v/>
      </c>
      <c r="X312" s="28">
        <f>IF($W312="","",IF(ISNUMBER($W312),IF($W312&gt;=10000000,IFERROR(DATE(INT($W312/10000),MOD(INT($W312/100),100),MOD($W312,100)),""),$W312),IF(ISNUMBER(--SUBSTITUTE(SUBSTITUTE(TRIM($W312),".","-"),"/","-")),IF(--SUBSTITUTE(SUBSTITUTE(TRIM($W312),".","-"),"/","-")&gt;=10000000,IFERROR(DATE(--LEFT(TRIM($W312),4),--MID(TRIM($W312),5,2),--RIGHT(TRIM($W312),2)),""),--SUBSTITUTE(SUBSTITUTE(TRIM($W312),".","-"),"/","-")),IFERROR(--LEFT(SUBSTITUTE(SUBSTITUTE(TRIM($W312),".","-"),"/","-"),10),""))))</f>
        <v/>
      </c>
      <c r="Y312" s="29">
        <f>IF($X312="","",INT($X312))</f>
        <v/>
      </c>
      <c r="Z312" s="30">
        <f>IF(OR($Y312="",$D$6=""),"",IF(INDEX($A:$U,ROW(),$D$6)="",0,IF(ISNUMBER(INDEX($A:$U,ROW(),$D$6)),INDEX($A:$U,ROW(),$D$6),IFERROR(--SUBSTITUTE(SUBSTITUTE(TRIM(INDEX($A:$U,ROW(),$D$6)),",",""),"원",""),0))))</f>
        <v/>
      </c>
      <c r="AA312" s="30">
        <f>IF(OR($Y312="",$E$6=""),"",IF(INDEX($A:$U,ROW(),$E$6)="",0,IF(ISNUMBER(INDEX($A:$U,ROW(),$E$6)),INDEX($A:$U,ROW(),$E$6),IFERROR(--SUBSTITUTE(SUBSTITUTE(TRIM(INDEX($A:$U,ROW(),$E$6)),",",""),"원",""),0))))</f>
        <v/>
      </c>
      <c r="AB312" s="30">
        <f>IF(OR($Y312="",$F$6=""),"",IF(INDEX($A:$U,ROW(),$F$6)="","",IF(ISNUMBER(INDEX($A:$U,ROW(),$F$6)),INDEX($A:$U,ROW(),$F$6),IFERROR(--SUBSTITUTE(SUBSTITUTE(TRIM(INDEX($A:$U,ROW(),$F$6)),",",""),"원",""),""))))</f>
        <v/>
      </c>
      <c r="AC312" s="2">
        <f>IF(OR($Y312="",$G$6=""),"",INDEX($A:$U,ROW(),$G$6)&amp;"")</f>
        <v/>
      </c>
      <c r="AD312" s="2">
        <f>IF($Y312="","",IF(OR(AND(설정!$B$5&lt;&gt;"",ISNUMBER(SEARCH(설정!$B$5,$AC312))),AND(설정!$B$6&lt;&gt;"",ISNUMBER(SEARCH(설정!$B$6,$AC312))),AND(설정!$B$7&lt;&gt;"",ISNUMBER(SEARCH(설정!$B$7,$AC312)))),"제외","포함"))</f>
        <v/>
      </c>
    </row>
    <row r="313">
      <c r="W313" s="2">
        <f>IF(OR($B$5="",$C$6="",ROW()&lt;$B$5),"",IF(INDEX($A:$U,ROW(),$C$6)="","",INDEX($A:$U,ROW(),$C$6)))</f>
        <v/>
      </c>
      <c r="X313" s="28">
        <f>IF($W313="","",IF(ISNUMBER($W313),IF($W313&gt;=10000000,IFERROR(DATE(INT($W313/10000),MOD(INT($W313/100),100),MOD($W313,100)),""),$W313),IF(ISNUMBER(--SUBSTITUTE(SUBSTITUTE(TRIM($W313),".","-"),"/","-")),IF(--SUBSTITUTE(SUBSTITUTE(TRIM($W313),".","-"),"/","-")&gt;=10000000,IFERROR(DATE(--LEFT(TRIM($W313),4),--MID(TRIM($W313),5,2),--RIGHT(TRIM($W313),2)),""),--SUBSTITUTE(SUBSTITUTE(TRIM($W313),".","-"),"/","-")),IFERROR(--LEFT(SUBSTITUTE(SUBSTITUTE(TRIM($W313),".","-"),"/","-"),10),""))))</f>
        <v/>
      </c>
      <c r="Y313" s="29">
        <f>IF($X313="","",INT($X313))</f>
        <v/>
      </c>
      <c r="Z313" s="30">
        <f>IF(OR($Y313="",$D$6=""),"",IF(INDEX($A:$U,ROW(),$D$6)="",0,IF(ISNUMBER(INDEX($A:$U,ROW(),$D$6)),INDEX($A:$U,ROW(),$D$6),IFERROR(--SUBSTITUTE(SUBSTITUTE(TRIM(INDEX($A:$U,ROW(),$D$6)),",",""),"원",""),0))))</f>
        <v/>
      </c>
      <c r="AA313" s="30">
        <f>IF(OR($Y313="",$E$6=""),"",IF(INDEX($A:$U,ROW(),$E$6)="",0,IF(ISNUMBER(INDEX($A:$U,ROW(),$E$6)),INDEX($A:$U,ROW(),$E$6),IFERROR(--SUBSTITUTE(SUBSTITUTE(TRIM(INDEX($A:$U,ROW(),$E$6)),",",""),"원",""),0))))</f>
        <v/>
      </c>
      <c r="AB313" s="30">
        <f>IF(OR($Y313="",$F$6=""),"",IF(INDEX($A:$U,ROW(),$F$6)="","",IF(ISNUMBER(INDEX($A:$U,ROW(),$F$6)),INDEX($A:$U,ROW(),$F$6),IFERROR(--SUBSTITUTE(SUBSTITUTE(TRIM(INDEX($A:$U,ROW(),$F$6)),",",""),"원",""),""))))</f>
        <v/>
      </c>
      <c r="AC313" s="2">
        <f>IF(OR($Y313="",$G$6=""),"",INDEX($A:$U,ROW(),$G$6)&amp;"")</f>
        <v/>
      </c>
      <c r="AD313" s="2">
        <f>IF($Y313="","",IF(OR(AND(설정!$B$5&lt;&gt;"",ISNUMBER(SEARCH(설정!$B$5,$AC313))),AND(설정!$B$6&lt;&gt;"",ISNUMBER(SEARCH(설정!$B$6,$AC313))),AND(설정!$B$7&lt;&gt;"",ISNUMBER(SEARCH(설정!$B$7,$AC313)))),"제외","포함"))</f>
        <v/>
      </c>
    </row>
    <row r="314">
      <c r="W314" s="2">
        <f>IF(OR($B$5="",$C$6="",ROW()&lt;$B$5),"",IF(INDEX($A:$U,ROW(),$C$6)="","",INDEX($A:$U,ROW(),$C$6)))</f>
        <v/>
      </c>
      <c r="X314" s="28">
        <f>IF($W314="","",IF(ISNUMBER($W314),IF($W314&gt;=10000000,IFERROR(DATE(INT($W314/10000),MOD(INT($W314/100),100),MOD($W314,100)),""),$W314),IF(ISNUMBER(--SUBSTITUTE(SUBSTITUTE(TRIM($W314),".","-"),"/","-")),IF(--SUBSTITUTE(SUBSTITUTE(TRIM($W314),".","-"),"/","-")&gt;=10000000,IFERROR(DATE(--LEFT(TRIM($W314),4),--MID(TRIM($W314),5,2),--RIGHT(TRIM($W314),2)),""),--SUBSTITUTE(SUBSTITUTE(TRIM($W314),".","-"),"/","-")),IFERROR(--LEFT(SUBSTITUTE(SUBSTITUTE(TRIM($W314),".","-"),"/","-"),10),""))))</f>
        <v/>
      </c>
      <c r="Y314" s="29">
        <f>IF($X314="","",INT($X314))</f>
        <v/>
      </c>
      <c r="Z314" s="30">
        <f>IF(OR($Y314="",$D$6=""),"",IF(INDEX($A:$U,ROW(),$D$6)="",0,IF(ISNUMBER(INDEX($A:$U,ROW(),$D$6)),INDEX($A:$U,ROW(),$D$6),IFERROR(--SUBSTITUTE(SUBSTITUTE(TRIM(INDEX($A:$U,ROW(),$D$6)),",",""),"원",""),0))))</f>
        <v/>
      </c>
      <c r="AA314" s="30">
        <f>IF(OR($Y314="",$E$6=""),"",IF(INDEX($A:$U,ROW(),$E$6)="",0,IF(ISNUMBER(INDEX($A:$U,ROW(),$E$6)),INDEX($A:$U,ROW(),$E$6),IFERROR(--SUBSTITUTE(SUBSTITUTE(TRIM(INDEX($A:$U,ROW(),$E$6)),",",""),"원",""),0))))</f>
        <v/>
      </c>
      <c r="AB314" s="30">
        <f>IF(OR($Y314="",$F$6=""),"",IF(INDEX($A:$U,ROW(),$F$6)="","",IF(ISNUMBER(INDEX($A:$U,ROW(),$F$6)),INDEX($A:$U,ROW(),$F$6),IFERROR(--SUBSTITUTE(SUBSTITUTE(TRIM(INDEX($A:$U,ROW(),$F$6)),",",""),"원",""),""))))</f>
        <v/>
      </c>
      <c r="AC314" s="2">
        <f>IF(OR($Y314="",$G$6=""),"",INDEX($A:$U,ROW(),$G$6)&amp;"")</f>
        <v/>
      </c>
      <c r="AD314" s="2">
        <f>IF($Y314="","",IF(OR(AND(설정!$B$5&lt;&gt;"",ISNUMBER(SEARCH(설정!$B$5,$AC314))),AND(설정!$B$6&lt;&gt;"",ISNUMBER(SEARCH(설정!$B$6,$AC314))),AND(설정!$B$7&lt;&gt;"",ISNUMBER(SEARCH(설정!$B$7,$AC314)))),"제외","포함"))</f>
        <v/>
      </c>
    </row>
    <row r="315">
      <c r="W315" s="2">
        <f>IF(OR($B$5="",$C$6="",ROW()&lt;$B$5),"",IF(INDEX($A:$U,ROW(),$C$6)="","",INDEX($A:$U,ROW(),$C$6)))</f>
        <v/>
      </c>
      <c r="X315" s="28">
        <f>IF($W315="","",IF(ISNUMBER($W315),IF($W315&gt;=10000000,IFERROR(DATE(INT($W315/10000),MOD(INT($W315/100),100),MOD($W315,100)),""),$W315),IF(ISNUMBER(--SUBSTITUTE(SUBSTITUTE(TRIM($W315),".","-"),"/","-")),IF(--SUBSTITUTE(SUBSTITUTE(TRIM($W315),".","-"),"/","-")&gt;=10000000,IFERROR(DATE(--LEFT(TRIM($W315),4),--MID(TRIM($W315),5,2),--RIGHT(TRIM($W315),2)),""),--SUBSTITUTE(SUBSTITUTE(TRIM($W315),".","-"),"/","-")),IFERROR(--LEFT(SUBSTITUTE(SUBSTITUTE(TRIM($W315),".","-"),"/","-"),10),""))))</f>
        <v/>
      </c>
      <c r="Y315" s="29">
        <f>IF($X315="","",INT($X315))</f>
        <v/>
      </c>
      <c r="Z315" s="30">
        <f>IF(OR($Y315="",$D$6=""),"",IF(INDEX($A:$U,ROW(),$D$6)="",0,IF(ISNUMBER(INDEX($A:$U,ROW(),$D$6)),INDEX($A:$U,ROW(),$D$6),IFERROR(--SUBSTITUTE(SUBSTITUTE(TRIM(INDEX($A:$U,ROW(),$D$6)),",",""),"원",""),0))))</f>
        <v/>
      </c>
      <c r="AA315" s="30">
        <f>IF(OR($Y315="",$E$6=""),"",IF(INDEX($A:$U,ROW(),$E$6)="",0,IF(ISNUMBER(INDEX($A:$U,ROW(),$E$6)),INDEX($A:$U,ROW(),$E$6),IFERROR(--SUBSTITUTE(SUBSTITUTE(TRIM(INDEX($A:$U,ROW(),$E$6)),",",""),"원",""),0))))</f>
        <v/>
      </c>
      <c r="AB315" s="30">
        <f>IF(OR($Y315="",$F$6=""),"",IF(INDEX($A:$U,ROW(),$F$6)="","",IF(ISNUMBER(INDEX($A:$U,ROW(),$F$6)),INDEX($A:$U,ROW(),$F$6),IFERROR(--SUBSTITUTE(SUBSTITUTE(TRIM(INDEX($A:$U,ROW(),$F$6)),",",""),"원",""),""))))</f>
        <v/>
      </c>
      <c r="AC315" s="2">
        <f>IF(OR($Y315="",$G$6=""),"",INDEX($A:$U,ROW(),$G$6)&amp;"")</f>
        <v/>
      </c>
      <c r="AD315" s="2">
        <f>IF($Y315="","",IF(OR(AND(설정!$B$5&lt;&gt;"",ISNUMBER(SEARCH(설정!$B$5,$AC315))),AND(설정!$B$6&lt;&gt;"",ISNUMBER(SEARCH(설정!$B$6,$AC315))),AND(설정!$B$7&lt;&gt;"",ISNUMBER(SEARCH(설정!$B$7,$AC315)))),"제외","포함"))</f>
        <v/>
      </c>
    </row>
    <row r="316">
      <c r="W316" s="2">
        <f>IF(OR($B$5="",$C$6="",ROW()&lt;$B$5),"",IF(INDEX($A:$U,ROW(),$C$6)="","",INDEX($A:$U,ROW(),$C$6)))</f>
        <v/>
      </c>
      <c r="X316" s="28">
        <f>IF($W316="","",IF(ISNUMBER($W316),IF($W316&gt;=10000000,IFERROR(DATE(INT($W316/10000),MOD(INT($W316/100),100),MOD($W316,100)),""),$W316),IF(ISNUMBER(--SUBSTITUTE(SUBSTITUTE(TRIM($W316),".","-"),"/","-")),IF(--SUBSTITUTE(SUBSTITUTE(TRIM($W316),".","-"),"/","-")&gt;=10000000,IFERROR(DATE(--LEFT(TRIM($W316),4),--MID(TRIM($W316),5,2),--RIGHT(TRIM($W316),2)),""),--SUBSTITUTE(SUBSTITUTE(TRIM($W316),".","-"),"/","-")),IFERROR(--LEFT(SUBSTITUTE(SUBSTITUTE(TRIM($W316),".","-"),"/","-"),10),""))))</f>
        <v/>
      </c>
      <c r="Y316" s="29">
        <f>IF($X316="","",INT($X316))</f>
        <v/>
      </c>
      <c r="Z316" s="30">
        <f>IF(OR($Y316="",$D$6=""),"",IF(INDEX($A:$U,ROW(),$D$6)="",0,IF(ISNUMBER(INDEX($A:$U,ROW(),$D$6)),INDEX($A:$U,ROW(),$D$6),IFERROR(--SUBSTITUTE(SUBSTITUTE(TRIM(INDEX($A:$U,ROW(),$D$6)),",",""),"원",""),0))))</f>
        <v/>
      </c>
      <c r="AA316" s="30">
        <f>IF(OR($Y316="",$E$6=""),"",IF(INDEX($A:$U,ROW(),$E$6)="",0,IF(ISNUMBER(INDEX($A:$U,ROW(),$E$6)),INDEX($A:$U,ROW(),$E$6),IFERROR(--SUBSTITUTE(SUBSTITUTE(TRIM(INDEX($A:$U,ROW(),$E$6)),",",""),"원",""),0))))</f>
        <v/>
      </c>
      <c r="AB316" s="30">
        <f>IF(OR($Y316="",$F$6=""),"",IF(INDEX($A:$U,ROW(),$F$6)="","",IF(ISNUMBER(INDEX($A:$U,ROW(),$F$6)),INDEX($A:$U,ROW(),$F$6),IFERROR(--SUBSTITUTE(SUBSTITUTE(TRIM(INDEX($A:$U,ROW(),$F$6)),",",""),"원",""),""))))</f>
        <v/>
      </c>
      <c r="AC316" s="2">
        <f>IF(OR($Y316="",$G$6=""),"",INDEX($A:$U,ROW(),$G$6)&amp;"")</f>
        <v/>
      </c>
      <c r="AD316" s="2">
        <f>IF($Y316="","",IF(OR(AND(설정!$B$5&lt;&gt;"",ISNUMBER(SEARCH(설정!$B$5,$AC316))),AND(설정!$B$6&lt;&gt;"",ISNUMBER(SEARCH(설정!$B$6,$AC316))),AND(설정!$B$7&lt;&gt;"",ISNUMBER(SEARCH(설정!$B$7,$AC316)))),"제외","포함"))</f>
        <v/>
      </c>
    </row>
    <row r="317">
      <c r="W317" s="2">
        <f>IF(OR($B$5="",$C$6="",ROW()&lt;$B$5),"",IF(INDEX($A:$U,ROW(),$C$6)="","",INDEX($A:$U,ROW(),$C$6)))</f>
        <v/>
      </c>
      <c r="X317" s="28">
        <f>IF($W317="","",IF(ISNUMBER($W317),IF($W317&gt;=10000000,IFERROR(DATE(INT($W317/10000),MOD(INT($W317/100),100),MOD($W317,100)),""),$W317),IF(ISNUMBER(--SUBSTITUTE(SUBSTITUTE(TRIM($W317),".","-"),"/","-")),IF(--SUBSTITUTE(SUBSTITUTE(TRIM($W317),".","-"),"/","-")&gt;=10000000,IFERROR(DATE(--LEFT(TRIM($W317),4),--MID(TRIM($W317),5,2),--RIGHT(TRIM($W317),2)),""),--SUBSTITUTE(SUBSTITUTE(TRIM($W317),".","-"),"/","-")),IFERROR(--LEFT(SUBSTITUTE(SUBSTITUTE(TRIM($W317),".","-"),"/","-"),10),""))))</f>
        <v/>
      </c>
      <c r="Y317" s="29">
        <f>IF($X317="","",INT($X317))</f>
        <v/>
      </c>
      <c r="Z317" s="30">
        <f>IF(OR($Y317="",$D$6=""),"",IF(INDEX($A:$U,ROW(),$D$6)="",0,IF(ISNUMBER(INDEX($A:$U,ROW(),$D$6)),INDEX($A:$U,ROW(),$D$6),IFERROR(--SUBSTITUTE(SUBSTITUTE(TRIM(INDEX($A:$U,ROW(),$D$6)),",",""),"원",""),0))))</f>
        <v/>
      </c>
      <c r="AA317" s="30">
        <f>IF(OR($Y317="",$E$6=""),"",IF(INDEX($A:$U,ROW(),$E$6)="",0,IF(ISNUMBER(INDEX($A:$U,ROW(),$E$6)),INDEX($A:$U,ROW(),$E$6),IFERROR(--SUBSTITUTE(SUBSTITUTE(TRIM(INDEX($A:$U,ROW(),$E$6)),",",""),"원",""),0))))</f>
        <v/>
      </c>
      <c r="AB317" s="30">
        <f>IF(OR($Y317="",$F$6=""),"",IF(INDEX($A:$U,ROW(),$F$6)="","",IF(ISNUMBER(INDEX($A:$U,ROW(),$F$6)),INDEX($A:$U,ROW(),$F$6),IFERROR(--SUBSTITUTE(SUBSTITUTE(TRIM(INDEX($A:$U,ROW(),$F$6)),",",""),"원",""),""))))</f>
        <v/>
      </c>
      <c r="AC317" s="2">
        <f>IF(OR($Y317="",$G$6=""),"",INDEX($A:$U,ROW(),$G$6)&amp;"")</f>
        <v/>
      </c>
      <c r="AD317" s="2">
        <f>IF($Y317="","",IF(OR(AND(설정!$B$5&lt;&gt;"",ISNUMBER(SEARCH(설정!$B$5,$AC317))),AND(설정!$B$6&lt;&gt;"",ISNUMBER(SEARCH(설정!$B$6,$AC317))),AND(설정!$B$7&lt;&gt;"",ISNUMBER(SEARCH(설정!$B$7,$AC317)))),"제외","포함"))</f>
        <v/>
      </c>
    </row>
    <row r="318">
      <c r="W318" s="2">
        <f>IF(OR($B$5="",$C$6="",ROW()&lt;$B$5),"",IF(INDEX($A:$U,ROW(),$C$6)="","",INDEX($A:$U,ROW(),$C$6)))</f>
        <v/>
      </c>
      <c r="X318" s="28">
        <f>IF($W318="","",IF(ISNUMBER($W318),IF($W318&gt;=10000000,IFERROR(DATE(INT($W318/10000),MOD(INT($W318/100),100),MOD($W318,100)),""),$W318),IF(ISNUMBER(--SUBSTITUTE(SUBSTITUTE(TRIM($W318),".","-"),"/","-")),IF(--SUBSTITUTE(SUBSTITUTE(TRIM($W318),".","-"),"/","-")&gt;=10000000,IFERROR(DATE(--LEFT(TRIM($W318),4),--MID(TRIM($W318),5,2),--RIGHT(TRIM($W318),2)),""),--SUBSTITUTE(SUBSTITUTE(TRIM($W318),".","-"),"/","-")),IFERROR(--LEFT(SUBSTITUTE(SUBSTITUTE(TRIM($W318),".","-"),"/","-"),10),""))))</f>
        <v/>
      </c>
      <c r="Y318" s="29">
        <f>IF($X318="","",INT($X318))</f>
        <v/>
      </c>
      <c r="Z318" s="30">
        <f>IF(OR($Y318="",$D$6=""),"",IF(INDEX($A:$U,ROW(),$D$6)="",0,IF(ISNUMBER(INDEX($A:$U,ROW(),$D$6)),INDEX($A:$U,ROW(),$D$6),IFERROR(--SUBSTITUTE(SUBSTITUTE(TRIM(INDEX($A:$U,ROW(),$D$6)),",",""),"원",""),0))))</f>
        <v/>
      </c>
      <c r="AA318" s="30">
        <f>IF(OR($Y318="",$E$6=""),"",IF(INDEX($A:$U,ROW(),$E$6)="",0,IF(ISNUMBER(INDEX($A:$U,ROW(),$E$6)),INDEX($A:$U,ROW(),$E$6),IFERROR(--SUBSTITUTE(SUBSTITUTE(TRIM(INDEX($A:$U,ROW(),$E$6)),",",""),"원",""),0))))</f>
        <v/>
      </c>
      <c r="AB318" s="30">
        <f>IF(OR($Y318="",$F$6=""),"",IF(INDEX($A:$U,ROW(),$F$6)="","",IF(ISNUMBER(INDEX($A:$U,ROW(),$F$6)),INDEX($A:$U,ROW(),$F$6),IFERROR(--SUBSTITUTE(SUBSTITUTE(TRIM(INDEX($A:$U,ROW(),$F$6)),",",""),"원",""),""))))</f>
        <v/>
      </c>
      <c r="AC318" s="2">
        <f>IF(OR($Y318="",$G$6=""),"",INDEX($A:$U,ROW(),$G$6)&amp;"")</f>
        <v/>
      </c>
      <c r="AD318" s="2">
        <f>IF($Y318="","",IF(OR(AND(설정!$B$5&lt;&gt;"",ISNUMBER(SEARCH(설정!$B$5,$AC318))),AND(설정!$B$6&lt;&gt;"",ISNUMBER(SEARCH(설정!$B$6,$AC318))),AND(설정!$B$7&lt;&gt;"",ISNUMBER(SEARCH(설정!$B$7,$AC318)))),"제외","포함"))</f>
        <v/>
      </c>
    </row>
    <row r="319">
      <c r="W319" s="2">
        <f>IF(OR($B$5="",$C$6="",ROW()&lt;$B$5),"",IF(INDEX($A:$U,ROW(),$C$6)="","",INDEX($A:$U,ROW(),$C$6)))</f>
        <v/>
      </c>
      <c r="X319" s="28">
        <f>IF($W319="","",IF(ISNUMBER($W319),IF($W319&gt;=10000000,IFERROR(DATE(INT($W319/10000),MOD(INT($W319/100),100),MOD($W319,100)),""),$W319),IF(ISNUMBER(--SUBSTITUTE(SUBSTITUTE(TRIM($W319),".","-"),"/","-")),IF(--SUBSTITUTE(SUBSTITUTE(TRIM($W319),".","-"),"/","-")&gt;=10000000,IFERROR(DATE(--LEFT(TRIM($W319),4),--MID(TRIM($W319),5,2),--RIGHT(TRIM($W319),2)),""),--SUBSTITUTE(SUBSTITUTE(TRIM($W319),".","-"),"/","-")),IFERROR(--LEFT(SUBSTITUTE(SUBSTITUTE(TRIM($W319),".","-"),"/","-"),10),""))))</f>
        <v/>
      </c>
      <c r="Y319" s="29">
        <f>IF($X319="","",INT($X319))</f>
        <v/>
      </c>
      <c r="Z319" s="30">
        <f>IF(OR($Y319="",$D$6=""),"",IF(INDEX($A:$U,ROW(),$D$6)="",0,IF(ISNUMBER(INDEX($A:$U,ROW(),$D$6)),INDEX($A:$U,ROW(),$D$6),IFERROR(--SUBSTITUTE(SUBSTITUTE(TRIM(INDEX($A:$U,ROW(),$D$6)),",",""),"원",""),0))))</f>
        <v/>
      </c>
      <c r="AA319" s="30">
        <f>IF(OR($Y319="",$E$6=""),"",IF(INDEX($A:$U,ROW(),$E$6)="",0,IF(ISNUMBER(INDEX($A:$U,ROW(),$E$6)),INDEX($A:$U,ROW(),$E$6),IFERROR(--SUBSTITUTE(SUBSTITUTE(TRIM(INDEX($A:$U,ROW(),$E$6)),",",""),"원",""),0))))</f>
        <v/>
      </c>
      <c r="AB319" s="30">
        <f>IF(OR($Y319="",$F$6=""),"",IF(INDEX($A:$U,ROW(),$F$6)="","",IF(ISNUMBER(INDEX($A:$U,ROW(),$F$6)),INDEX($A:$U,ROW(),$F$6),IFERROR(--SUBSTITUTE(SUBSTITUTE(TRIM(INDEX($A:$U,ROW(),$F$6)),",",""),"원",""),""))))</f>
        <v/>
      </c>
      <c r="AC319" s="2">
        <f>IF(OR($Y319="",$G$6=""),"",INDEX($A:$U,ROW(),$G$6)&amp;"")</f>
        <v/>
      </c>
      <c r="AD319" s="2">
        <f>IF($Y319="","",IF(OR(AND(설정!$B$5&lt;&gt;"",ISNUMBER(SEARCH(설정!$B$5,$AC319))),AND(설정!$B$6&lt;&gt;"",ISNUMBER(SEARCH(설정!$B$6,$AC319))),AND(설정!$B$7&lt;&gt;"",ISNUMBER(SEARCH(설정!$B$7,$AC319)))),"제외","포함"))</f>
        <v/>
      </c>
    </row>
    <row r="320">
      <c r="W320" s="2">
        <f>IF(OR($B$5="",$C$6="",ROW()&lt;$B$5),"",IF(INDEX($A:$U,ROW(),$C$6)="","",INDEX($A:$U,ROW(),$C$6)))</f>
        <v/>
      </c>
      <c r="X320" s="28">
        <f>IF($W320="","",IF(ISNUMBER($W320),IF($W320&gt;=10000000,IFERROR(DATE(INT($W320/10000),MOD(INT($W320/100),100),MOD($W320,100)),""),$W320),IF(ISNUMBER(--SUBSTITUTE(SUBSTITUTE(TRIM($W320),".","-"),"/","-")),IF(--SUBSTITUTE(SUBSTITUTE(TRIM($W320),".","-"),"/","-")&gt;=10000000,IFERROR(DATE(--LEFT(TRIM($W320),4),--MID(TRIM($W320),5,2),--RIGHT(TRIM($W320),2)),""),--SUBSTITUTE(SUBSTITUTE(TRIM($W320),".","-"),"/","-")),IFERROR(--LEFT(SUBSTITUTE(SUBSTITUTE(TRIM($W320),".","-"),"/","-"),10),""))))</f>
        <v/>
      </c>
      <c r="Y320" s="29">
        <f>IF($X320="","",INT($X320))</f>
        <v/>
      </c>
      <c r="Z320" s="30">
        <f>IF(OR($Y320="",$D$6=""),"",IF(INDEX($A:$U,ROW(),$D$6)="",0,IF(ISNUMBER(INDEX($A:$U,ROW(),$D$6)),INDEX($A:$U,ROW(),$D$6),IFERROR(--SUBSTITUTE(SUBSTITUTE(TRIM(INDEX($A:$U,ROW(),$D$6)),",",""),"원",""),0))))</f>
        <v/>
      </c>
      <c r="AA320" s="30">
        <f>IF(OR($Y320="",$E$6=""),"",IF(INDEX($A:$U,ROW(),$E$6)="",0,IF(ISNUMBER(INDEX($A:$U,ROW(),$E$6)),INDEX($A:$U,ROW(),$E$6),IFERROR(--SUBSTITUTE(SUBSTITUTE(TRIM(INDEX($A:$U,ROW(),$E$6)),",",""),"원",""),0))))</f>
        <v/>
      </c>
      <c r="AB320" s="30">
        <f>IF(OR($Y320="",$F$6=""),"",IF(INDEX($A:$U,ROW(),$F$6)="","",IF(ISNUMBER(INDEX($A:$U,ROW(),$F$6)),INDEX($A:$U,ROW(),$F$6),IFERROR(--SUBSTITUTE(SUBSTITUTE(TRIM(INDEX($A:$U,ROW(),$F$6)),",",""),"원",""),""))))</f>
        <v/>
      </c>
      <c r="AC320" s="2">
        <f>IF(OR($Y320="",$G$6=""),"",INDEX($A:$U,ROW(),$G$6)&amp;"")</f>
        <v/>
      </c>
      <c r="AD320" s="2">
        <f>IF($Y320="","",IF(OR(AND(설정!$B$5&lt;&gt;"",ISNUMBER(SEARCH(설정!$B$5,$AC320))),AND(설정!$B$6&lt;&gt;"",ISNUMBER(SEARCH(설정!$B$6,$AC320))),AND(설정!$B$7&lt;&gt;"",ISNUMBER(SEARCH(설정!$B$7,$AC320)))),"제외","포함"))</f>
        <v/>
      </c>
    </row>
    <row r="321">
      <c r="W321" s="2">
        <f>IF(OR($B$5="",$C$6="",ROW()&lt;$B$5),"",IF(INDEX($A:$U,ROW(),$C$6)="","",INDEX($A:$U,ROW(),$C$6)))</f>
        <v/>
      </c>
      <c r="X321" s="28">
        <f>IF($W321="","",IF(ISNUMBER($W321),IF($W321&gt;=10000000,IFERROR(DATE(INT($W321/10000),MOD(INT($W321/100),100),MOD($W321,100)),""),$W321),IF(ISNUMBER(--SUBSTITUTE(SUBSTITUTE(TRIM($W321),".","-"),"/","-")),IF(--SUBSTITUTE(SUBSTITUTE(TRIM($W321),".","-"),"/","-")&gt;=10000000,IFERROR(DATE(--LEFT(TRIM($W321),4),--MID(TRIM($W321),5,2),--RIGHT(TRIM($W321),2)),""),--SUBSTITUTE(SUBSTITUTE(TRIM($W321),".","-"),"/","-")),IFERROR(--LEFT(SUBSTITUTE(SUBSTITUTE(TRIM($W321),".","-"),"/","-"),10),""))))</f>
        <v/>
      </c>
      <c r="Y321" s="29">
        <f>IF($X321="","",INT($X321))</f>
        <v/>
      </c>
      <c r="Z321" s="30">
        <f>IF(OR($Y321="",$D$6=""),"",IF(INDEX($A:$U,ROW(),$D$6)="",0,IF(ISNUMBER(INDEX($A:$U,ROW(),$D$6)),INDEX($A:$U,ROW(),$D$6),IFERROR(--SUBSTITUTE(SUBSTITUTE(TRIM(INDEX($A:$U,ROW(),$D$6)),",",""),"원",""),0))))</f>
        <v/>
      </c>
      <c r="AA321" s="30">
        <f>IF(OR($Y321="",$E$6=""),"",IF(INDEX($A:$U,ROW(),$E$6)="",0,IF(ISNUMBER(INDEX($A:$U,ROW(),$E$6)),INDEX($A:$U,ROW(),$E$6),IFERROR(--SUBSTITUTE(SUBSTITUTE(TRIM(INDEX($A:$U,ROW(),$E$6)),",",""),"원",""),0))))</f>
        <v/>
      </c>
      <c r="AB321" s="30">
        <f>IF(OR($Y321="",$F$6=""),"",IF(INDEX($A:$U,ROW(),$F$6)="","",IF(ISNUMBER(INDEX($A:$U,ROW(),$F$6)),INDEX($A:$U,ROW(),$F$6),IFERROR(--SUBSTITUTE(SUBSTITUTE(TRIM(INDEX($A:$U,ROW(),$F$6)),",",""),"원",""),""))))</f>
        <v/>
      </c>
      <c r="AC321" s="2">
        <f>IF(OR($Y321="",$G$6=""),"",INDEX($A:$U,ROW(),$G$6)&amp;"")</f>
        <v/>
      </c>
      <c r="AD321" s="2">
        <f>IF($Y321="","",IF(OR(AND(설정!$B$5&lt;&gt;"",ISNUMBER(SEARCH(설정!$B$5,$AC321))),AND(설정!$B$6&lt;&gt;"",ISNUMBER(SEARCH(설정!$B$6,$AC321))),AND(설정!$B$7&lt;&gt;"",ISNUMBER(SEARCH(설정!$B$7,$AC321)))),"제외","포함"))</f>
        <v/>
      </c>
    </row>
    <row r="322">
      <c r="W322" s="2">
        <f>IF(OR($B$5="",$C$6="",ROW()&lt;$B$5),"",IF(INDEX($A:$U,ROW(),$C$6)="","",INDEX($A:$U,ROW(),$C$6)))</f>
        <v/>
      </c>
      <c r="X322" s="28">
        <f>IF($W322="","",IF(ISNUMBER($W322),IF($W322&gt;=10000000,IFERROR(DATE(INT($W322/10000),MOD(INT($W322/100),100),MOD($W322,100)),""),$W322),IF(ISNUMBER(--SUBSTITUTE(SUBSTITUTE(TRIM($W322),".","-"),"/","-")),IF(--SUBSTITUTE(SUBSTITUTE(TRIM($W322),".","-"),"/","-")&gt;=10000000,IFERROR(DATE(--LEFT(TRIM($W322),4),--MID(TRIM($W322),5,2),--RIGHT(TRIM($W322),2)),""),--SUBSTITUTE(SUBSTITUTE(TRIM($W322),".","-"),"/","-")),IFERROR(--LEFT(SUBSTITUTE(SUBSTITUTE(TRIM($W322),".","-"),"/","-"),10),""))))</f>
        <v/>
      </c>
      <c r="Y322" s="29">
        <f>IF($X322="","",INT($X322))</f>
        <v/>
      </c>
      <c r="Z322" s="30">
        <f>IF(OR($Y322="",$D$6=""),"",IF(INDEX($A:$U,ROW(),$D$6)="",0,IF(ISNUMBER(INDEX($A:$U,ROW(),$D$6)),INDEX($A:$U,ROW(),$D$6),IFERROR(--SUBSTITUTE(SUBSTITUTE(TRIM(INDEX($A:$U,ROW(),$D$6)),",",""),"원",""),0))))</f>
        <v/>
      </c>
      <c r="AA322" s="30">
        <f>IF(OR($Y322="",$E$6=""),"",IF(INDEX($A:$U,ROW(),$E$6)="",0,IF(ISNUMBER(INDEX($A:$U,ROW(),$E$6)),INDEX($A:$U,ROW(),$E$6),IFERROR(--SUBSTITUTE(SUBSTITUTE(TRIM(INDEX($A:$U,ROW(),$E$6)),",",""),"원",""),0))))</f>
        <v/>
      </c>
      <c r="AB322" s="30">
        <f>IF(OR($Y322="",$F$6=""),"",IF(INDEX($A:$U,ROW(),$F$6)="","",IF(ISNUMBER(INDEX($A:$U,ROW(),$F$6)),INDEX($A:$U,ROW(),$F$6),IFERROR(--SUBSTITUTE(SUBSTITUTE(TRIM(INDEX($A:$U,ROW(),$F$6)),",",""),"원",""),""))))</f>
        <v/>
      </c>
      <c r="AC322" s="2">
        <f>IF(OR($Y322="",$G$6=""),"",INDEX($A:$U,ROW(),$G$6)&amp;"")</f>
        <v/>
      </c>
      <c r="AD322" s="2">
        <f>IF($Y322="","",IF(OR(AND(설정!$B$5&lt;&gt;"",ISNUMBER(SEARCH(설정!$B$5,$AC322))),AND(설정!$B$6&lt;&gt;"",ISNUMBER(SEARCH(설정!$B$6,$AC322))),AND(설정!$B$7&lt;&gt;"",ISNUMBER(SEARCH(설정!$B$7,$AC322)))),"제외","포함"))</f>
        <v/>
      </c>
    </row>
    <row r="323">
      <c r="W323" s="2">
        <f>IF(OR($B$5="",$C$6="",ROW()&lt;$B$5),"",IF(INDEX($A:$U,ROW(),$C$6)="","",INDEX($A:$U,ROW(),$C$6)))</f>
        <v/>
      </c>
      <c r="X323" s="28">
        <f>IF($W323="","",IF(ISNUMBER($W323),IF($W323&gt;=10000000,IFERROR(DATE(INT($W323/10000),MOD(INT($W323/100),100),MOD($W323,100)),""),$W323),IF(ISNUMBER(--SUBSTITUTE(SUBSTITUTE(TRIM($W323),".","-"),"/","-")),IF(--SUBSTITUTE(SUBSTITUTE(TRIM($W323),".","-"),"/","-")&gt;=10000000,IFERROR(DATE(--LEFT(TRIM($W323),4),--MID(TRIM($W323),5,2),--RIGHT(TRIM($W323),2)),""),--SUBSTITUTE(SUBSTITUTE(TRIM($W323),".","-"),"/","-")),IFERROR(--LEFT(SUBSTITUTE(SUBSTITUTE(TRIM($W323),".","-"),"/","-"),10),""))))</f>
        <v/>
      </c>
      <c r="Y323" s="29">
        <f>IF($X323="","",INT($X323))</f>
        <v/>
      </c>
      <c r="Z323" s="30">
        <f>IF(OR($Y323="",$D$6=""),"",IF(INDEX($A:$U,ROW(),$D$6)="",0,IF(ISNUMBER(INDEX($A:$U,ROW(),$D$6)),INDEX($A:$U,ROW(),$D$6),IFERROR(--SUBSTITUTE(SUBSTITUTE(TRIM(INDEX($A:$U,ROW(),$D$6)),",",""),"원",""),0))))</f>
        <v/>
      </c>
      <c r="AA323" s="30">
        <f>IF(OR($Y323="",$E$6=""),"",IF(INDEX($A:$U,ROW(),$E$6)="",0,IF(ISNUMBER(INDEX($A:$U,ROW(),$E$6)),INDEX($A:$U,ROW(),$E$6),IFERROR(--SUBSTITUTE(SUBSTITUTE(TRIM(INDEX($A:$U,ROW(),$E$6)),",",""),"원",""),0))))</f>
        <v/>
      </c>
      <c r="AB323" s="30">
        <f>IF(OR($Y323="",$F$6=""),"",IF(INDEX($A:$U,ROW(),$F$6)="","",IF(ISNUMBER(INDEX($A:$U,ROW(),$F$6)),INDEX($A:$U,ROW(),$F$6),IFERROR(--SUBSTITUTE(SUBSTITUTE(TRIM(INDEX($A:$U,ROW(),$F$6)),",",""),"원",""),""))))</f>
        <v/>
      </c>
      <c r="AC323" s="2">
        <f>IF(OR($Y323="",$G$6=""),"",INDEX($A:$U,ROW(),$G$6)&amp;"")</f>
        <v/>
      </c>
      <c r="AD323" s="2">
        <f>IF($Y323="","",IF(OR(AND(설정!$B$5&lt;&gt;"",ISNUMBER(SEARCH(설정!$B$5,$AC323))),AND(설정!$B$6&lt;&gt;"",ISNUMBER(SEARCH(설정!$B$6,$AC323))),AND(설정!$B$7&lt;&gt;"",ISNUMBER(SEARCH(설정!$B$7,$AC323)))),"제외","포함"))</f>
        <v/>
      </c>
    </row>
    <row r="324">
      <c r="W324" s="2">
        <f>IF(OR($B$5="",$C$6="",ROW()&lt;$B$5),"",IF(INDEX($A:$U,ROW(),$C$6)="","",INDEX($A:$U,ROW(),$C$6)))</f>
        <v/>
      </c>
      <c r="X324" s="28">
        <f>IF($W324="","",IF(ISNUMBER($W324),IF($W324&gt;=10000000,IFERROR(DATE(INT($W324/10000),MOD(INT($W324/100),100),MOD($W324,100)),""),$W324),IF(ISNUMBER(--SUBSTITUTE(SUBSTITUTE(TRIM($W324),".","-"),"/","-")),IF(--SUBSTITUTE(SUBSTITUTE(TRIM($W324),".","-"),"/","-")&gt;=10000000,IFERROR(DATE(--LEFT(TRIM($W324),4),--MID(TRIM($W324),5,2),--RIGHT(TRIM($W324),2)),""),--SUBSTITUTE(SUBSTITUTE(TRIM($W324),".","-"),"/","-")),IFERROR(--LEFT(SUBSTITUTE(SUBSTITUTE(TRIM($W324),".","-"),"/","-"),10),""))))</f>
        <v/>
      </c>
      <c r="Y324" s="29">
        <f>IF($X324="","",INT($X324))</f>
        <v/>
      </c>
      <c r="Z324" s="30">
        <f>IF(OR($Y324="",$D$6=""),"",IF(INDEX($A:$U,ROW(),$D$6)="",0,IF(ISNUMBER(INDEX($A:$U,ROW(),$D$6)),INDEX($A:$U,ROW(),$D$6),IFERROR(--SUBSTITUTE(SUBSTITUTE(TRIM(INDEX($A:$U,ROW(),$D$6)),",",""),"원",""),0))))</f>
        <v/>
      </c>
      <c r="AA324" s="30">
        <f>IF(OR($Y324="",$E$6=""),"",IF(INDEX($A:$U,ROW(),$E$6)="",0,IF(ISNUMBER(INDEX($A:$U,ROW(),$E$6)),INDEX($A:$U,ROW(),$E$6),IFERROR(--SUBSTITUTE(SUBSTITUTE(TRIM(INDEX($A:$U,ROW(),$E$6)),",",""),"원",""),0))))</f>
        <v/>
      </c>
      <c r="AB324" s="30">
        <f>IF(OR($Y324="",$F$6=""),"",IF(INDEX($A:$U,ROW(),$F$6)="","",IF(ISNUMBER(INDEX($A:$U,ROW(),$F$6)),INDEX($A:$U,ROW(),$F$6),IFERROR(--SUBSTITUTE(SUBSTITUTE(TRIM(INDEX($A:$U,ROW(),$F$6)),",",""),"원",""),""))))</f>
        <v/>
      </c>
      <c r="AC324" s="2">
        <f>IF(OR($Y324="",$G$6=""),"",INDEX($A:$U,ROW(),$G$6)&amp;"")</f>
        <v/>
      </c>
      <c r="AD324" s="2">
        <f>IF($Y324="","",IF(OR(AND(설정!$B$5&lt;&gt;"",ISNUMBER(SEARCH(설정!$B$5,$AC324))),AND(설정!$B$6&lt;&gt;"",ISNUMBER(SEARCH(설정!$B$6,$AC324))),AND(설정!$B$7&lt;&gt;"",ISNUMBER(SEARCH(설정!$B$7,$AC324)))),"제외","포함"))</f>
        <v/>
      </c>
    </row>
    <row r="325">
      <c r="W325" s="2">
        <f>IF(OR($B$5="",$C$6="",ROW()&lt;$B$5),"",IF(INDEX($A:$U,ROW(),$C$6)="","",INDEX($A:$U,ROW(),$C$6)))</f>
        <v/>
      </c>
      <c r="X325" s="28">
        <f>IF($W325="","",IF(ISNUMBER($W325),IF($W325&gt;=10000000,IFERROR(DATE(INT($W325/10000),MOD(INT($W325/100),100),MOD($W325,100)),""),$W325),IF(ISNUMBER(--SUBSTITUTE(SUBSTITUTE(TRIM($W325),".","-"),"/","-")),IF(--SUBSTITUTE(SUBSTITUTE(TRIM($W325),".","-"),"/","-")&gt;=10000000,IFERROR(DATE(--LEFT(TRIM($W325),4),--MID(TRIM($W325),5,2),--RIGHT(TRIM($W325),2)),""),--SUBSTITUTE(SUBSTITUTE(TRIM($W325),".","-"),"/","-")),IFERROR(--LEFT(SUBSTITUTE(SUBSTITUTE(TRIM($W325),".","-"),"/","-"),10),""))))</f>
        <v/>
      </c>
      <c r="Y325" s="29">
        <f>IF($X325="","",INT($X325))</f>
        <v/>
      </c>
      <c r="Z325" s="30">
        <f>IF(OR($Y325="",$D$6=""),"",IF(INDEX($A:$U,ROW(),$D$6)="",0,IF(ISNUMBER(INDEX($A:$U,ROW(),$D$6)),INDEX($A:$U,ROW(),$D$6),IFERROR(--SUBSTITUTE(SUBSTITUTE(TRIM(INDEX($A:$U,ROW(),$D$6)),",",""),"원",""),0))))</f>
        <v/>
      </c>
      <c r="AA325" s="30">
        <f>IF(OR($Y325="",$E$6=""),"",IF(INDEX($A:$U,ROW(),$E$6)="",0,IF(ISNUMBER(INDEX($A:$U,ROW(),$E$6)),INDEX($A:$U,ROW(),$E$6),IFERROR(--SUBSTITUTE(SUBSTITUTE(TRIM(INDEX($A:$U,ROW(),$E$6)),",",""),"원",""),0))))</f>
        <v/>
      </c>
      <c r="AB325" s="30">
        <f>IF(OR($Y325="",$F$6=""),"",IF(INDEX($A:$U,ROW(),$F$6)="","",IF(ISNUMBER(INDEX($A:$U,ROW(),$F$6)),INDEX($A:$U,ROW(),$F$6),IFERROR(--SUBSTITUTE(SUBSTITUTE(TRIM(INDEX($A:$U,ROW(),$F$6)),",",""),"원",""),""))))</f>
        <v/>
      </c>
      <c r="AC325" s="2">
        <f>IF(OR($Y325="",$G$6=""),"",INDEX($A:$U,ROW(),$G$6)&amp;"")</f>
        <v/>
      </c>
      <c r="AD325" s="2">
        <f>IF($Y325="","",IF(OR(AND(설정!$B$5&lt;&gt;"",ISNUMBER(SEARCH(설정!$B$5,$AC325))),AND(설정!$B$6&lt;&gt;"",ISNUMBER(SEARCH(설정!$B$6,$AC325))),AND(설정!$B$7&lt;&gt;"",ISNUMBER(SEARCH(설정!$B$7,$AC325)))),"제외","포함"))</f>
        <v/>
      </c>
    </row>
    <row r="326">
      <c r="W326" s="2">
        <f>IF(OR($B$5="",$C$6="",ROW()&lt;$B$5),"",IF(INDEX($A:$U,ROW(),$C$6)="","",INDEX($A:$U,ROW(),$C$6)))</f>
        <v/>
      </c>
      <c r="X326" s="28">
        <f>IF($W326="","",IF(ISNUMBER($W326),IF($W326&gt;=10000000,IFERROR(DATE(INT($W326/10000),MOD(INT($W326/100),100),MOD($W326,100)),""),$W326),IF(ISNUMBER(--SUBSTITUTE(SUBSTITUTE(TRIM($W326),".","-"),"/","-")),IF(--SUBSTITUTE(SUBSTITUTE(TRIM($W326),".","-"),"/","-")&gt;=10000000,IFERROR(DATE(--LEFT(TRIM($W326),4),--MID(TRIM($W326),5,2),--RIGHT(TRIM($W326),2)),""),--SUBSTITUTE(SUBSTITUTE(TRIM($W326),".","-"),"/","-")),IFERROR(--LEFT(SUBSTITUTE(SUBSTITUTE(TRIM($W326),".","-"),"/","-"),10),""))))</f>
        <v/>
      </c>
      <c r="Y326" s="29">
        <f>IF($X326="","",INT($X326))</f>
        <v/>
      </c>
      <c r="Z326" s="30">
        <f>IF(OR($Y326="",$D$6=""),"",IF(INDEX($A:$U,ROW(),$D$6)="",0,IF(ISNUMBER(INDEX($A:$U,ROW(),$D$6)),INDEX($A:$U,ROW(),$D$6),IFERROR(--SUBSTITUTE(SUBSTITUTE(TRIM(INDEX($A:$U,ROW(),$D$6)),",",""),"원",""),0))))</f>
        <v/>
      </c>
      <c r="AA326" s="30">
        <f>IF(OR($Y326="",$E$6=""),"",IF(INDEX($A:$U,ROW(),$E$6)="",0,IF(ISNUMBER(INDEX($A:$U,ROW(),$E$6)),INDEX($A:$U,ROW(),$E$6),IFERROR(--SUBSTITUTE(SUBSTITUTE(TRIM(INDEX($A:$U,ROW(),$E$6)),",",""),"원",""),0))))</f>
        <v/>
      </c>
      <c r="AB326" s="30">
        <f>IF(OR($Y326="",$F$6=""),"",IF(INDEX($A:$U,ROW(),$F$6)="","",IF(ISNUMBER(INDEX($A:$U,ROW(),$F$6)),INDEX($A:$U,ROW(),$F$6),IFERROR(--SUBSTITUTE(SUBSTITUTE(TRIM(INDEX($A:$U,ROW(),$F$6)),",",""),"원",""),""))))</f>
        <v/>
      </c>
      <c r="AC326" s="2">
        <f>IF(OR($Y326="",$G$6=""),"",INDEX($A:$U,ROW(),$G$6)&amp;"")</f>
        <v/>
      </c>
      <c r="AD326" s="2">
        <f>IF($Y326="","",IF(OR(AND(설정!$B$5&lt;&gt;"",ISNUMBER(SEARCH(설정!$B$5,$AC326))),AND(설정!$B$6&lt;&gt;"",ISNUMBER(SEARCH(설정!$B$6,$AC326))),AND(설정!$B$7&lt;&gt;"",ISNUMBER(SEARCH(설정!$B$7,$AC326)))),"제외","포함"))</f>
        <v/>
      </c>
    </row>
    <row r="327">
      <c r="W327" s="2">
        <f>IF(OR($B$5="",$C$6="",ROW()&lt;$B$5),"",IF(INDEX($A:$U,ROW(),$C$6)="","",INDEX($A:$U,ROW(),$C$6)))</f>
        <v/>
      </c>
      <c r="X327" s="28">
        <f>IF($W327="","",IF(ISNUMBER($W327),IF($W327&gt;=10000000,IFERROR(DATE(INT($W327/10000),MOD(INT($W327/100),100),MOD($W327,100)),""),$W327),IF(ISNUMBER(--SUBSTITUTE(SUBSTITUTE(TRIM($W327),".","-"),"/","-")),IF(--SUBSTITUTE(SUBSTITUTE(TRIM($W327),".","-"),"/","-")&gt;=10000000,IFERROR(DATE(--LEFT(TRIM($W327),4),--MID(TRIM($W327),5,2),--RIGHT(TRIM($W327),2)),""),--SUBSTITUTE(SUBSTITUTE(TRIM($W327),".","-"),"/","-")),IFERROR(--LEFT(SUBSTITUTE(SUBSTITUTE(TRIM($W327),".","-"),"/","-"),10),""))))</f>
        <v/>
      </c>
      <c r="Y327" s="29">
        <f>IF($X327="","",INT($X327))</f>
        <v/>
      </c>
      <c r="Z327" s="30">
        <f>IF(OR($Y327="",$D$6=""),"",IF(INDEX($A:$U,ROW(),$D$6)="",0,IF(ISNUMBER(INDEX($A:$U,ROW(),$D$6)),INDEX($A:$U,ROW(),$D$6),IFERROR(--SUBSTITUTE(SUBSTITUTE(TRIM(INDEX($A:$U,ROW(),$D$6)),",",""),"원",""),0))))</f>
        <v/>
      </c>
      <c r="AA327" s="30">
        <f>IF(OR($Y327="",$E$6=""),"",IF(INDEX($A:$U,ROW(),$E$6)="",0,IF(ISNUMBER(INDEX($A:$U,ROW(),$E$6)),INDEX($A:$U,ROW(),$E$6),IFERROR(--SUBSTITUTE(SUBSTITUTE(TRIM(INDEX($A:$U,ROW(),$E$6)),",",""),"원",""),0))))</f>
        <v/>
      </c>
      <c r="AB327" s="30">
        <f>IF(OR($Y327="",$F$6=""),"",IF(INDEX($A:$U,ROW(),$F$6)="","",IF(ISNUMBER(INDEX($A:$U,ROW(),$F$6)),INDEX($A:$U,ROW(),$F$6),IFERROR(--SUBSTITUTE(SUBSTITUTE(TRIM(INDEX($A:$U,ROW(),$F$6)),",",""),"원",""),""))))</f>
        <v/>
      </c>
      <c r="AC327" s="2">
        <f>IF(OR($Y327="",$G$6=""),"",INDEX($A:$U,ROW(),$G$6)&amp;"")</f>
        <v/>
      </c>
      <c r="AD327" s="2">
        <f>IF($Y327="","",IF(OR(AND(설정!$B$5&lt;&gt;"",ISNUMBER(SEARCH(설정!$B$5,$AC327))),AND(설정!$B$6&lt;&gt;"",ISNUMBER(SEARCH(설정!$B$6,$AC327))),AND(설정!$B$7&lt;&gt;"",ISNUMBER(SEARCH(설정!$B$7,$AC327)))),"제외","포함"))</f>
        <v/>
      </c>
    </row>
    <row r="328">
      <c r="W328" s="2">
        <f>IF(OR($B$5="",$C$6="",ROW()&lt;$B$5),"",IF(INDEX($A:$U,ROW(),$C$6)="","",INDEX($A:$U,ROW(),$C$6)))</f>
        <v/>
      </c>
      <c r="X328" s="28">
        <f>IF($W328="","",IF(ISNUMBER($W328),IF($W328&gt;=10000000,IFERROR(DATE(INT($W328/10000),MOD(INT($W328/100),100),MOD($W328,100)),""),$W328),IF(ISNUMBER(--SUBSTITUTE(SUBSTITUTE(TRIM($W328),".","-"),"/","-")),IF(--SUBSTITUTE(SUBSTITUTE(TRIM($W328),".","-"),"/","-")&gt;=10000000,IFERROR(DATE(--LEFT(TRIM($W328),4),--MID(TRIM($W328),5,2),--RIGHT(TRIM($W328),2)),""),--SUBSTITUTE(SUBSTITUTE(TRIM($W328),".","-"),"/","-")),IFERROR(--LEFT(SUBSTITUTE(SUBSTITUTE(TRIM($W328),".","-"),"/","-"),10),""))))</f>
        <v/>
      </c>
      <c r="Y328" s="29">
        <f>IF($X328="","",INT($X328))</f>
        <v/>
      </c>
      <c r="Z328" s="30">
        <f>IF(OR($Y328="",$D$6=""),"",IF(INDEX($A:$U,ROW(),$D$6)="",0,IF(ISNUMBER(INDEX($A:$U,ROW(),$D$6)),INDEX($A:$U,ROW(),$D$6),IFERROR(--SUBSTITUTE(SUBSTITUTE(TRIM(INDEX($A:$U,ROW(),$D$6)),",",""),"원",""),0))))</f>
        <v/>
      </c>
      <c r="AA328" s="30">
        <f>IF(OR($Y328="",$E$6=""),"",IF(INDEX($A:$U,ROW(),$E$6)="",0,IF(ISNUMBER(INDEX($A:$U,ROW(),$E$6)),INDEX($A:$U,ROW(),$E$6),IFERROR(--SUBSTITUTE(SUBSTITUTE(TRIM(INDEX($A:$U,ROW(),$E$6)),",",""),"원",""),0))))</f>
        <v/>
      </c>
      <c r="AB328" s="30">
        <f>IF(OR($Y328="",$F$6=""),"",IF(INDEX($A:$U,ROW(),$F$6)="","",IF(ISNUMBER(INDEX($A:$U,ROW(),$F$6)),INDEX($A:$U,ROW(),$F$6),IFERROR(--SUBSTITUTE(SUBSTITUTE(TRIM(INDEX($A:$U,ROW(),$F$6)),",",""),"원",""),""))))</f>
        <v/>
      </c>
      <c r="AC328" s="2">
        <f>IF(OR($Y328="",$G$6=""),"",INDEX($A:$U,ROW(),$G$6)&amp;"")</f>
        <v/>
      </c>
      <c r="AD328" s="2">
        <f>IF($Y328="","",IF(OR(AND(설정!$B$5&lt;&gt;"",ISNUMBER(SEARCH(설정!$B$5,$AC328))),AND(설정!$B$6&lt;&gt;"",ISNUMBER(SEARCH(설정!$B$6,$AC328))),AND(설정!$B$7&lt;&gt;"",ISNUMBER(SEARCH(설정!$B$7,$AC328)))),"제외","포함"))</f>
        <v/>
      </c>
    </row>
    <row r="329">
      <c r="W329" s="2">
        <f>IF(OR($B$5="",$C$6="",ROW()&lt;$B$5),"",IF(INDEX($A:$U,ROW(),$C$6)="","",INDEX($A:$U,ROW(),$C$6)))</f>
        <v/>
      </c>
      <c r="X329" s="28">
        <f>IF($W329="","",IF(ISNUMBER($W329),IF($W329&gt;=10000000,IFERROR(DATE(INT($W329/10000),MOD(INT($W329/100),100),MOD($W329,100)),""),$W329),IF(ISNUMBER(--SUBSTITUTE(SUBSTITUTE(TRIM($W329),".","-"),"/","-")),IF(--SUBSTITUTE(SUBSTITUTE(TRIM($W329),".","-"),"/","-")&gt;=10000000,IFERROR(DATE(--LEFT(TRIM($W329),4),--MID(TRIM($W329),5,2),--RIGHT(TRIM($W329),2)),""),--SUBSTITUTE(SUBSTITUTE(TRIM($W329),".","-"),"/","-")),IFERROR(--LEFT(SUBSTITUTE(SUBSTITUTE(TRIM($W329),".","-"),"/","-"),10),""))))</f>
        <v/>
      </c>
      <c r="Y329" s="29">
        <f>IF($X329="","",INT($X329))</f>
        <v/>
      </c>
      <c r="Z329" s="30">
        <f>IF(OR($Y329="",$D$6=""),"",IF(INDEX($A:$U,ROW(),$D$6)="",0,IF(ISNUMBER(INDEX($A:$U,ROW(),$D$6)),INDEX($A:$U,ROW(),$D$6),IFERROR(--SUBSTITUTE(SUBSTITUTE(TRIM(INDEX($A:$U,ROW(),$D$6)),",",""),"원",""),0))))</f>
        <v/>
      </c>
      <c r="AA329" s="30">
        <f>IF(OR($Y329="",$E$6=""),"",IF(INDEX($A:$U,ROW(),$E$6)="",0,IF(ISNUMBER(INDEX($A:$U,ROW(),$E$6)),INDEX($A:$U,ROW(),$E$6),IFERROR(--SUBSTITUTE(SUBSTITUTE(TRIM(INDEX($A:$U,ROW(),$E$6)),",",""),"원",""),0))))</f>
        <v/>
      </c>
      <c r="AB329" s="30">
        <f>IF(OR($Y329="",$F$6=""),"",IF(INDEX($A:$U,ROW(),$F$6)="","",IF(ISNUMBER(INDEX($A:$U,ROW(),$F$6)),INDEX($A:$U,ROW(),$F$6),IFERROR(--SUBSTITUTE(SUBSTITUTE(TRIM(INDEX($A:$U,ROW(),$F$6)),",",""),"원",""),""))))</f>
        <v/>
      </c>
      <c r="AC329" s="2">
        <f>IF(OR($Y329="",$G$6=""),"",INDEX($A:$U,ROW(),$G$6)&amp;"")</f>
        <v/>
      </c>
      <c r="AD329" s="2">
        <f>IF($Y329="","",IF(OR(AND(설정!$B$5&lt;&gt;"",ISNUMBER(SEARCH(설정!$B$5,$AC329))),AND(설정!$B$6&lt;&gt;"",ISNUMBER(SEARCH(설정!$B$6,$AC329))),AND(설정!$B$7&lt;&gt;"",ISNUMBER(SEARCH(설정!$B$7,$AC329)))),"제외","포함"))</f>
        <v/>
      </c>
    </row>
    <row r="330">
      <c r="W330" s="2">
        <f>IF(OR($B$5="",$C$6="",ROW()&lt;$B$5),"",IF(INDEX($A:$U,ROW(),$C$6)="","",INDEX($A:$U,ROW(),$C$6)))</f>
        <v/>
      </c>
      <c r="X330" s="28">
        <f>IF($W330="","",IF(ISNUMBER($W330),IF($W330&gt;=10000000,IFERROR(DATE(INT($W330/10000),MOD(INT($W330/100),100),MOD($W330,100)),""),$W330),IF(ISNUMBER(--SUBSTITUTE(SUBSTITUTE(TRIM($W330),".","-"),"/","-")),IF(--SUBSTITUTE(SUBSTITUTE(TRIM($W330),".","-"),"/","-")&gt;=10000000,IFERROR(DATE(--LEFT(TRIM($W330),4),--MID(TRIM($W330),5,2),--RIGHT(TRIM($W330),2)),""),--SUBSTITUTE(SUBSTITUTE(TRIM($W330),".","-"),"/","-")),IFERROR(--LEFT(SUBSTITUTE(SUBSTITUTE(TRIM($W330),".","-"),"/","-"),10),""))))</f>
        <v/>
      </c>
      <c r="Y330" s="29">
        <f>IF($X330="","",INT($X330))</f>
        <v/>
      </c>
      <c r="Z330" s="30">
        <f>IF(OR($Y330="",$D$6=""),"",IF(INDEX($A:$U,ROW(),$D$6)="",0,IF(ISNUMBER(INDEX($A:$U,ROW(),$D$6)),INDEX($A:$U,ROW(),$D$6),IFERROR(--SUBSTITUTE(SUBSTITUTE(TRIM(INDEX($A:$U,ROW(),$D$6)),",",""),"원",""),0))))</f>
        <v/>
      </c>
      <c r="AA330" s="30">
        <f>IF(OR($Y330="",$E$6=""),"",IF(INDEX($A:$U,ROW(),$E$6)="",0,IF(ISNUMBER(INDEX($A:$U,ROW(),$E$6)),INDEX($A:$U,ROW(),$E$6),IFERROR(--SUBSTITUTE(SUBSTITUTE(TRIM(INDEX($A:$U,ROW(),$E$6)),",",""),"원",""),0))))</f>
        <v/>
      </c>
      <c r="AB330" s="30">
        <f>IF(OR($Y330="",$F$6=""),"",IF(INDEX($A:$U,ROW(),$F$6)="","",IF(ISNUMBER(INDEX($A:$U,ROW(),$F$6)),INDEX($A:$U,ROW(),$F$6),IFERROR(--SUBSTITUTE(SUBSTITUTE(TRIM(INDEX($A:$U,ROW(),$F$6)),",",""),"원",""),""))))</f>
        <v/>
      </c>
      <c r="AC330" s="2">
        <f>IF(OR($Y330="",$G$6=""),"",INDEX($A:$U,ROW(),$G$6)&amp;"")</f>
        <v/>
      </c>
      <c r="AD330" s="2">
        <f>IF($Y330="","",IF(OR(AND(설정!$B$5&lt;&gt;"",ISNUMBER(SEARCH(설정!$B$5,$AC330))),AND(설정!$B$6&lt;&gt;"",ISNUMBER(SEARCH(설정!$B$6,$AC330))),AND(설정!$B$7&lt;&gt;"",ISNUMBER(SEARCH(설정!$B$7,$AC330)))),"제외","포함"))</f>
        <v/>
      </c>
    </row>
    <row r="331">
      <c r="W331" s="2">
        <f>IF(OR($B$5="",$C$6="",ROW()&lt;$B$5),"",IF(INDEX($A:$U,ROW(),$C$6)="","",INDEX($A:$U,ROW(),$C$6)))</f>
        <v/>
      </c>
      <c r="X331" s="28">
        <f>IF($W331="","",IF(ISNUMBER($W331),IF($W331&gt;=10000000,IFERROR(DATE(INT($W331/10000),MOD(INT($W331/100),100),MOD($W331,100)),""),$W331),IF(ISNUMBER(--SUBSTITUTE(SUBSTITUTE(TRIM($W331),".","-"),"/","-")),IF(--SUBSTITUTE(SUBSTITUTE(TRIM($W331),".","-"),"/","-")&gt;=10000000,IFERROR(DATE(--LEFT(TRIM($W331),4),--MID(TRIM($W331),5,2),--RIGHT(TRIM($W331),2)),""),--SUBSTITUTE(SUBSTITUTE(TRIM($W331),".","-"),"/","-")),IFERROR(--LEFT(SUBSTITUTE(SUBSTITUTE(TRIM($W331),".","-"),"/","-"),10),""))))</f>
        <v/>
      </c>
      <c r="Y331" s="29">
        <f>IF($X331="","",INT($X331))</f>
        <v/>
      </c>
      <c r="Z331" s="30">
        <f>IF(OR($Y331="",$D$6=""),"",IF(INDEX($A:$U,ROW(),$D$6)="",0,IF(ISNUMBER(INDEX($A:$U,ROW(),$D$6)),INDEX($A:$U,ROW(),$D$6),IFERROR(--SUBSTITUTE(SUBSTITUTE(TRIM(INDEX($A:$U,ROW(),$D$6)),",",""),"원",""),0))))</f>
        <v/>
      </c>
      <c r="AA331" s="30">
        <f>IF(OR($Y331="",$E$6=""),"",IF(INDEX($A:$U,ROW(),$E$6)="",0,IF(ISNUMBER(INDEX($A:$U,ROW(),$E$6)),INDEX($A:$U,ROW(),$E$6),IFERROR(--SUBSTITUTE(SUBSTITUTE(TRIM(INDEX($A:$U,ROW(),$E$6)),",",""),"원",""),0))))</f>
        <v/>
      </c>
      <c r="AB331" s="30">
        <f>IF(OR($Y331="",$F$6=""),"",IF(INDEX($A:$U,ROW(),$F$6)="","",IF(ISNUMBER(INDEX($A:$U,ROW(),$F$6)),INDEX($A:$U,ROW(),$F$6),IFERROR(--SUBSTITUTE(SUBSTITUTE(TRIM(INDEX($A:$U,ROW(),$F$6)),",",""),"원",""),""))))</f>
        <v/>
      </c>
      <c r="AC331" s="2">
        <f>IF(OR($Y331="",$G$6=""),"",INDEX($A:$U,ROW(),$G$6)&amp;"")</f>
        <v/>
      </c>
      <c r="AD331" s="2">
        <f>IF($Y331="","",IF(OR(AND(설정!$B$5&lt;&gt;"",ISNUMBER(SEARCH(설정!$B$5,$AC331))),AND(설정!$B$6&lt;&gt;"",ISNUMBER(SEARCH(설정!$B$6,$AC331))),AND(설정!$B$7&lt;&gt;"",ISNUMBER(SEARCH(설정!$B$7,$AC331)))),"제외","포함"))</f>
        <v/>
      </c>
    </row>
    <row r="332">
      <c r="W332" s="2">
        <f>IF(OR($B$5="",$C$6="",ROW()&lt;$B$5),"",IF(INDEX($A:$U,ROW(),$C$6)="","",INDEX($A:$U,ROW(),$C$6)))</f>
        <v/>
      </c>
      <c r="X332" s="28">
        <f>IF($W332="","",IF(ISNUMBER($W332),IF($W332&gt;=10000000,IFERROR(DATE(INT($W332/10000),MOD(INT($W332/100),100),MOD($W332,100)),""),$W332),IF(ISNUMBER(--SUBSTITUTE(SUBSTITUTE(TRIM($W332),".","-"),"/","-")),IF(--SUBSTITUTE(SUBSTITUTE(TRIM($W332),".","-"),"/","-")&gt;=10000000,IFERROR(DATE(--LEFT(TRIM($W332),4),--MID(TRIM($W332),5,2),--RIGHT(TRIM($W332),2)),""),--SUBSTITUTE(SUBSTITUTE(TRIM($W332),".","-"),"/","-")),IFERROR(--LEFT(SUBSTITUTE(SUBSTITUTE(TRIM($W332),".","-"),"/","-"),10),""))))</f>
        <v/>
      </c>
      <c r="Y332" s="29">
        <f>IF($X332="","",INT($X332))</f>
        <v/>
      </c>
      <c r="Z332" s="30">
        <f>IF(OR($Y332="",$D$6=""),"",IF(INDEX($A:$U,ROW(),$D$6)="",0,IF(ISNUMBER(INDEX($A:$U,ROW(),$D$6)),INDEX($A:$U,ROW(),$D$6),IFERROR(--SUBSTITUTE(SUBSTITUTE(TRIM(INDEX($A:$U,ROW(),$D$6)),",",""),"원",""),0))))</f>
        <v/>
      </c>
      <c r="AA332" s="30">
        <f>IF(OR($Y332="",$E$6=""),"",IF(INDEX($A:$U,ROW(),$E$6)="",0,IF(ISNUMBER(INDEX($A:$U,ROW(),$E$6)),INDEX($A:$U,ROW(),$E$6),IFERROR(--SUBSTITUTE(SUBSTITUTE(TRIM(INDEX($A:$U,ROW(),$E$6)),",",""),"원",""),0))))</f>
        <v/>
      </c>
      <c r="AB332" s="30">
        <f>IF(OR($Y332="",$F$6=""),"",IF(INDEX($A:$U,ROW(),$F$6)="","",IF(ISNUMBER(INDEX($A:$U,ROW(),$F$6)),INDEX($A:$U,ROW(),$F$6),IFERROR(--SUBSTITUTE(SUBSTITUTE(TRIM(INDEX($A:$U,ROW(),$F$6)),",",""),"원",""),""))))</f>
        <v/>
      </c>
      <c r="AC332" s="2">
        <f>IF(OR($Y332="",$G$6=""),"",INDEX($A:$U,ROW(),$G$6)&amp;"")</f>
        <v/>
      </c>
      <c r="AD332" s="2">
        <f>IF($Y332="","",IF(OR(AND(설정!$B$5&lt;&gt;"",ISNUMBER(SEARCH(설정!$B$5,$AC332))),AND(설정!$B$6&lt;&gt;"",ISNUMBER(SEARCH(설정!$B$6,$AC332))),AND(설정!$B$7&lt;&gt;"",ISNUMBER(SEARCH(설정!$B$7,$AC332)))),"제외","포함"))</f>
        <v/>
      </c>
    </row>
    <row r="333">
      <c r="W333" s="2">
        <f>IF(OR($B$5="",$C$6="",ROW()&lt;$B$5),"",IF(INDEX($A:$U,ROW(),$C$6)="","",INDEX($A:$U,ROW(),$C$6)))</f>
        <v/>
      </c>
      <c r="X333" s="28">
        <f>IF($W333="","",IF(ISNUMBER($W333),IF($W333&gt;=10000000,IFERROR(DATE(INT($W333/10000),MOD(INT($W333/100),100),MOD($W333,100)),""),$W333),IF(ISNUMBER(--SUBSTITUTE(SUBSTITUTE(TRIM($W333),".","-"),"/","-")),IF(--SUBSTITUTE(SUBSTITUTE(TRIM($W333),".","-"),"/","-")&gt;=10000000,IFERROR(DATE(--LEFT(TRIM($W333),4),--MID(TRIM($W333),5,2),--RIGHT(TRIM($W333),2)),""),--SUBSTITUTE(SUBSTITUTE(TRIM($W333),".","-"),"/","-")),IFERROR(--LEFT(SUBSTITUTE(SUBSTITUTE(TRIM($W333),".","-"),"/","-"),10),""))))</f>
        <v/>
      </c>
      <c r="Y333" s="29">
        <f>IF($X333="","",INT($X333))</f>
        <v/>
      </c>
      <c r="Z333" s="30">
        <f>IF(OR($Y333="",$D$6=""),"",IF(INDEX($A:$U,ROW(),$D$6)="",0,IF(ISNUMBER(INDEX($A:$U,ROW(),$D$6)),INDEX($A:$U,ROW(),$D$6),IFERROR(--SUBSTITUTE(SUBSTITUTE(TRIM(INDEX($A:$U,ROW(),$D$6)),",",""),"원",""),0))))</f>
        <v/>
      </c>
      <c r="AA333" s="30">
        <f>IF(OR($Y333="",$E$6=""),"",IF(INDEX($A:$U,ROW(),$E$6)="",0,IF(ISNUMBER(INDEX($A:$U,ROW(),$E$6)),INDEX($A:$U,ROW(),$E$6),IFERROR(--SUBSTITUTE(SUBSTITUTE(TRIM(INDEX($A:$U,ROW(),$E$6)),",",""),"원",""),0))))</f>
        <v/>
      </c>
      <c r="AB333" s="30">
        <f>IF(OR($Y333="",$F$6=""),"",IF(INDEX($A:$U,ROW(),$F$6)="","",IF(ISNUMBER(INDEX($A:$U,ROW(),$F$6)),INDEX($A:$U,ROW(),$F$6),IFERROR(--SUBSTITUTE(SUBSTITUTE(TRIM(INDEX($A:$U,ROW(),$F$6)),",",""),"원",""),""))))</f>
        <v/>
      </c>
      <c r="AC333" s="2">
        <f>IF(OR($Y333="",$G$6=""),"",INDEX($A:$U,ROW(),$G$6)&amp;"")</f>
        <v/>
      </c>
      <c r="AD333" s="2">
        <f>IF($Y333="","",IF(OR(AND(설정!$B$5&lt;&gt;"",ISNUMBER(SEARCH(설정!$B$5,$AC333))),AND(설정!$B$6&lt;&gt;"",ISNUMBER(SEARCH(설정!$B$6,$AC333))),AND(설정!$B$7&lt;&gt;"",ISNUMBER(SEARCH(설정!$B$7,$AC333)))),"제외","포함"))</f>
        <v/>
      </c>
    </row>
    <row r="334">
      <c r="W334" s="2">
        <f>IF(OR($B$5="",$C$6="",ROW()&lt;$B$5),"",IF(INDEX($A:$U,ROW(),$C$6)="","",INDEX($A:$U,ROW(),$C$6)))</f>
        <v/>
      </c>
      <c r="X334" s="28">
        <f>IF($W334="","",IF(ISNUMBER($W334),IF($W334&gt;=10000000,IFERROR(DATE(INT($W334/10000),MOD(INT($W334/100),100),MOD($W334,100)),""),$W334),IF(ISNUMBER(--SUBSTITUTE(SUBSTITUTE(TRIM($W334),".","-"),"/","-")),IF(--SUBSTITUTE(SUBSTITUTE(TRIM($W334),".","-"),"/","-")&gt;=10000000,IFERROR(DATE(--LEFT(TRIM($W334),4),--MID(TRIM($W334),5,2),--RIGHT(TRIM($W334),2)),""),--SUBSTITUTE(SUBSTITUTE(TRIM($W334),".","-"),"/","-")),IFERROR(--LEFT(SUBSTITUTE(SUBSTITUTE(TRIM($W334),".","-"),"/","-"),10),""))))</f>
        <v/>
      </c>
      <c r="Y334" s="29">
        <f>IF($X334="","",INT($X334))</f>
        <v/>
      </c>
      <c r="Z334" s="30">
        <f>IF(OR($Y334="",$D$6=""),"",IF(INDEX($A:$U,ROW(),$D$6)="",0,IF(ISNUMBER(INDEX($A:$U,ROW(),$D$6)),INDEX($A:$U,ROW(),$D$6),IFERROR(--SUBSTITUTE(SUBSTITUTE(TRIM(INDEX($A:$U,ROW(),$D$6)),",",""),"원",""),0))))</f>
        <v/>
      </c>
      <c r="AA334" s="30">
        <f>IF(OR($Y334="",$E$6=""),"",IF(INDEX($A:$U,ROW(),$E$6)="",0,IF(ISNUMBER(INDEX($A:$U,ROW(),$E$6)),INDEX($A:$U,ROW(),$E$6),IFERROR(--SUBSTITUTE(SUBSTITUTE(TRIM(INDEX($A:$U,ROW(),$E$6)),",",""),"원",""),0))))</f>
        <v/>
      </c>
      <c r="AB334" s="30">
        <f>IF(OR($Y334="",$F$6=""),"",IF(INDEX($A:$U,ROW(),$F$6)="","",IF(ISNUMBER(INDEX($A:$U,ROW(),$F$6)),INDEX($A:$U,ROW(),$F$6),IFERROR(--SUBSTITUTE(SUBSTITUTE(TRIM(INDEX($A:$U,ROW(),$F$6)),",",""),"원",""),""))))</f>
        <v/>
      </c>
      <c r="AC334" s="2">
        <f>IF(OR($Y334="",$G$6=""),"",INDEX($A:$U,ROW(),$G$6)&amp;"")</f>
        <v/>
      </c>
      <c r="AD334" s="2">
        <f>IF($Y334="","",IF(OR(AND(설정!$B$5&lt;&gt;"",ISNUMBER(SEARCH(설정!$B$5,$AC334))),AND(설정!$B$6&lt;&gt;"",ISNUMBER(SEARCH(설정!$B$6,$AC334))),AND(설정!$B$7&lt;&gt;"",ISNUMBER(SEARCH(설정!$B$7,$AC334)))),"제외","포함"))</f>
        <v/>
      </c>
    </row>
    <row r="335">
      <c r="W335" s="2">
        <f>IF(OR($B$5="",$C$6="",ROW()&lt;$B$5),"",IF(INDEX($A:$U,ROW(),$C$6)="","",INDEX($A:$U,ROW(),$C$6)))</f>
        <v/>
      </c>
      <c r="X335" s="28">
        <f>IF($W335="","",IF(ISNUMBER($W335),IF($W335&gt;=10000000,IFERROR(DATE(INT($W335/10000),MOD(INT($W335/100),100),MOD($W335,100)),""),$W335),IF(ISNUMBER(--SUBSTITUTE(SUBSTITUTE(TRIM($W335),".","-"),"/","-")),IF(--SUBSTITUTE(SUBSTITUTE(TRIM($W335),".","-"),"/","-")&gt;=10000000,IFERROR(DATE(--LEFT(TRIM($W335),4),--MID(TRIM($W335),5,2),--RIGHT(TRIM($W335),2)),""),--SUBSTITUTE(SUBSTITUTE(TRIM($W335),".","-"),"/","-")),IFERROR(--LEFT(SUBSTITUTE(SUBSTITUTE(TRIM($W335),".","-"),"/","-"),10),""))))</f>
        <v/>
      </c>
      <c r="Y335" s="29">
        <f>IF($X335="","",INT($X335))</f>
        <v/>
      </c>
      <c r="Z335" s="30">
        <f>IF(OR($Y335="",$D$6=""),"",IF(INDEX($A:$U,ROW(),$D$6)="",0,IF(ISNUMBER(INDEX($A:$U,ROW(),$D$6)),INDEX($A:$U,ROW(),$D$6),IFERROR(--SUBSTITUTE(SUBSTITUTE(TRIM(INDEX($A:$U,ROW(),$D$6)),",",""),"원",""),0))))</f>
        <v/>
      </c>
      <c r="AA335" s="30">
        <f>IF(OR($Y335="",$E$6=""),"",IF(INDEX($A:$U,ROW(),$E$6)="",0,IF(ISNUMBER(INDEX($A:$U,ROW(),$E$6)),INDEX($A:$U,ROW(),$E$6),IFERROR(--SUBSTITUTE(SUBSTITUTE(TRIM(INDEX($A:$U,ROW(),$E$6)),",",""),"원",""),0))))</f>
        <v/>
      </c>
      <c r="AB335" s="30">
        <f>IF(OR($Y335="",$F$6=""),"",IF(INDEX($A:$U,ROW(),$F$6)="","",IF(ISNUMBER(INDEX($A:$U,ROW(),$F$6)),INDEX($A:$U,ROW(),$F$6),IFERROR(--SUBSTITUTE(SUBSTITUTE(TRIM(INDEX($A:$U,ROW(),$F$6)),",",""),"원",""),""))))</f>
        <v/>
      </c>
      <c r="AC335" s="2">
        <f>IF(OR($Y335="",$G$6=""),"",INDEX($A:$U,ROW(),$G$6)&amp;"")</f>
        <v/>
      </c>
      <c r="AD335" s="2">
        <f>IF($Y335="","",IF(OR(AND(설정!$B$5&lt;&gt;"",ISNUMBER(SEARCH(설정!$B$5,$AC335))),AND(설정!$B$6&lt;&gt;"",ISNUMBER(SEARCH(설정!$B$6,$AC335))),AND(설정!$B$7&lt;&gt;"",ISNUMBER(SEARCH(설정!$B$7,$AC335)))),"제외","포함"))</f>
        <v/>
      </c>
    </row>
    <row r="336">
      <c r="W336" s="2">
        <f>IF(OR($B$5="",$C$6="",ROW()&lt;$B$5),"",IF(INDEX($A:$U,ROW(),$C$6)="","",INDEX($A:$U,ROW(),$C$6)))</f>
        <v/>
      </c>
      <c r="X336" s="28">
        <f>IF($W336="","",IF(ISNUMBER($W336),IF($W336&gt;=10000000,IFERROR(DATE(INT($W336/10000),MOD(INT($W336/100),100),MOD($W336,100)),""),$W336),IF(ISNUMBER(--SUBSTITUTE(SUBSTITUTE(TRIM($W336),".","-"),"/","-")),IF(--SUBSTITUTE(SUBSTITUTE(TRIM($W336),".","-"),"/","-")&gt;=10000000,IFERROR(DATE(--LEFT(TRIM($W336),4),--MID(TRIM($W336),5,2),--RIGHT(TRIM($W336),2)),""),--SUBSTITUTE(SUBSTITUTE(TRIM($W336),".","-"),"/","-")),IFERROR(--LEFT(SUBSTITUTE(SUBSTITUTE(TRIM($W336),".","-"),"/","-"),10),""))))</f>
        <v/>
      </c>
      <c r="Y336" s="29">
        <f>IF($X336="","",INT($X336))</f>
        <v/>
      </c>
      <c r="Z336" s="30">
        <f>IF(OR($Y336="",$D$6=""),"",IF(INDEX($A:$U,ROW(),$D$6)="",0,IF(ISNUMBER(INDEX($A:$U,ROW(),$D$6)),INDEX($A:$U,ROW(),$D$6),IFERROR(--SUBSTITUTE(SUBSTITUTE(TRIM(INDEX($A:$U,ROW(),$D$6)),",",""),"원",""),0))))</f>
        <v/>
      </c>
      <c r="AA336" s="30">
        <f>IF(OR($Y336="",$E$6=""),"",IF(INDEX($A:$U,ROW(),$E$6)="",0,IF(ISNUMBER(INDEX($A:$U,ROW(),$E$6)),INDEX($A:$U,ROW(),$E$6),IFERROR(--SUBSTITUTE(SUBSTITUTE(TRIM(INDEX($A:$U,ROW(),$E$6)),",",""),"원",""),0))))</f>
        <v/>
      </c>
      <c r="AB336" s="30">
        <f>IF(OR($Y336="",$F$6=""),"",IF(INDEX($A:$U,ROW(),$F$6)="","",IF(ISNUMBER(INDEX($A:$U,ROW(),$F$6)),INDEX($A:$U,ROW(),$F$6),IFERROR(--SUBSTITUTE(SUBSTITUTE(TRIM(INDEX($A:$U,ROW(),$F$6)),",",""),"원",""),""))))</f>
        <v/>
      </c>
      <c r="AC336" s="2">
        <f>IF(OR($Y336="",$G$6=""),"",INDEX($A:$U,ROW(),$G$6)&amp;"")</f>
        <v/>
      </c>
      <c r="AD336" s="2">
        <f>IF($Y336="","",IF(OR(AND(설정!$B$5&lt;&gt;"",ISNUMBER(SEARCH(설정!$B$5,$AC336))),AND(설정!$B$6&lt;&gt;"",ISNUMBER(SEARCH(설정!$B$6,$AC336))),AND(설정!$B$7&lt;&gt;"",ISNUMBER(SEARCH(설정!$B$7,$AC336)))),"제외","포함"))</f>
        <v/>
      </c>
    </row>
    <row r="337">
      <c r="W337" s="2">
        <f>IF(OR($B$5="",$C$6="",ROW()&lt;$B$5),"",IF(INDEX($A:$U,ROW(),$C$6)="","",INDEX($A:$U,ROW(),$C$6)))</f>
        <v/>
      </c>
      <c r="X337" s="28">
        <f>IF($W337="","",IF(ISNUMBER($W337),IF($W337&gt;=10000000,IFERROR(DATE(INT($W337/10000),MOD(INT($W337/100),100),MOD($W337,100)),""),$W337),IF(ISNUMBER(--SUBSTITUTE(SUBSTITUTE(TRIM($W337),".","-"),"/","-")),IF(--SUBSTITUTE(SUBSTITUTE(TRIM($W337),".","-"),"/","-")&gt;=10000000,IFERROR(DATE(--LEFT(TRIM($W337),4),--MID(TRIM($W337),5,2),--RIGHT(TRIM($W337),2)),""),--SUBSTITUTE(SUBSTITUTE(TRIM($W337),".","-"),"/","-")),IFERROR(--LEFT(SUBSTITUTE(SUBSTITUTE(TRIM($W337),".","-"),"/","-"),10),""))))</f>
        <v/>
      </c>
      <c r="Y337" s="29">
        <f>IF($X337="","",INT($X337))</f>
        <v/>
      </c>
      <c r="Z337" s="30">
        <f>IF(OR($Y337="",$D$6=""),"",IF(INDEX($A:$U,ROW(),$D$6)="",0,IF(ISNUMBER(INDEX($A:$U,ROW(),$D$6)),INDEX($A:$U,ROW(),$D$6),IFERROR(--SUBSTITUTE(SUBSTITUTE(TRIM(INDEX($A:$U,ROW(),$D$6)),",",""),"원",""),0))))</f>
        <v/>
      </c>
      <c r="AA337" s="30">
        <f>IF(OR($Y337="",$E$6=""),"",IF(INDEX($A:$U,ROW(),$E$6)="",0,IF(ISNUMBER(INDEX($A:$U,ROW(),$E$6)),INDEX($A:$U,ROW(),$E$6),IFERROR(--SUBSTITUTE(SUBSTITUTE(TRIM(INDEX($A:$U,ROW(),$E$6)),",",""),"원",""),0))))</f>
        <v/>
      </c>
      <c r="AB337" s="30">
        <f>IF(OR($Y337="",$F$6=""),"",IF(INDEX($A:$U,ROW(),$F$6)="","",IF(ISNUMBER(INDEX($A:$U,ROW(),$F$6)),INDEX($A:$U,ROW(),$F$6),IFERROR(--SUBSTITUTE(SUBSTITUTE(TRIM(INDEX($A:$U,ROW(),$F$6)),",",""),"원",""),""))))</f>
        <v/>
      </c>
      <c r="AC337" s="2">
        <f>IF(OR($Y337="",$G$6=""),"",INDEX($A:$U,ROW(),$G$6)&amp;"")</f>
        <v/>
      </c>
      <c r="AD337" s="2">
        <f>IF($Y337="","",IF(OR(AND(설정!$B$5&lt;&gt;"",ISNUMBER(SEARCH(설정!$B$5,$AC337))),AND(설정!$B$6&lt;&gt;"",ISNUMBER(SEARCH(설정!$B$6,$AC337))),AND(설정!$B$7&lt;&gt;"",ISNUMBER(SEARCH(설정!$B$7,$AC337)))),"제외","포함"))</f>
        <v/>
      </c>
    </row>
    <row r="338">
      <c r="W338" s="2">
        <f>IF(OR($B$5="",$C$6="",ROW()&lt;$B$5),"",IF(INDEX($A:$U,ROW(),$C$6)="","",INDEX($A:$U,ROW(),$C$6)))</f>
        <v/>
      </c>
      <c r="X338" s="28">
        <f>IF($W338="","",IF(ISNUMBER($W338),IF($W338&gt;=10000000,IFERROR(DATE(INT($W338/10000),MOD(INT($W338/100),100),MOD($W338,100)),""),$W338),IF(ISNUMBER(--SUBSTITUTE(SUBSTITUTE(TRIM($W338),".","-"),"/","-")),IF(--SUBSTITUTE(SUBSTITUTE(TRIM($W338),".","-"),"/","-")&gt;=10000000,IFERROR(DATE(--LEFT(TRIM($W338),4),--MID(TRIM($W338),5,2),--RIGHT(TRIM($W338),2)),""),--SUBSTITUTE(SUBSTITUTE(TRIM($W338),".","-"),"/","-")),IFERROR(--LEFT(SUBSTITUTE(SUBSTITUTE(TRIM($W338),".","-"),"/","-"),10),""))))</f>
        <v/>
      </c>
      <c r="Y338" s="29">
        <f>IF($X338="","",INT($X338))</f>
        <v/>
      </c>
      <c r="Z338" s="30">
        <f>IF(OR($Y338="",$D$6=""),"",IF(INDEX($A:$U,ROW(),$D$6)="",0,IF(ISNUMBER(INDEX($A:$U,ROW(),$D$6)),INDEX($A:$U,ROW(),$D$6),IFERROR(--SUBSTITUTE(SUBSTITUTE(TRIM(INDEX($A:$U,ROW(),$D$6)),",",""),"원",""),0))))</f>
        <v/>
      </c>
      <c r="AA338" s="30">
        <f>IF(OR($Y338="",$E$6=""),"",IF(INDEX($A:$U,ROW(),$E$6)="",0,IF(ISNUMBER(INDEX($A:$U,ROW(),$E$6)),INDEX($A:$U,ROW(),$E$6),IFERROR(--SUBSTITUTE(SUBSTITUTE(TRIM(INDEX($A:$U,ROW(),$E$6)),",",""),"원",""),0))))</f>
        <v/>
      </c>
      <c r="AB338" s="30">
        <f>IF(OR($Y338="",$F$6=""),"",IF(INDEX($A:$U,ROW(),$F$6)="","",IF(ISNUMBER(INDEX($A:$U,ROW(),$F$6)),INDEX($A:$U,ROW(),$F$6),IFERROR(--SUBSTITUTE(SUBSTITUTE(TRIM(INDEX($A:$U,ROW(),$F$6)),",",""),"원",""),""))))</f>
        <v/>
      </c>
      <c r="AC338" s="2">
        <f>IF(OR($Y338="",$G$6=""),"",INDEX($A:$U,ROW(),$G$6)&amp;"")</f>
        <v/>
      </c>
      <c r="AD338" s="2">
        <f>IF($Y338="","",IF(OR(AND(설정!$B$5&lt;&gt;"",ISNUMBER(SEARCH(설정!$B$5,$AC338))),AND(설정!$B$6&lt;&gt;"",ISNUMBER(SEARCH(설정!$B$6,$AC338))),AND(설정!$B$7&lt;&gt;"",ISNUMBER(SEARCH(설정!$B$7,$AC338)))),"제외","포함"))</f>
        <v/>
      </c>
    </row>
    <row r="339">
      <c r="W339" s="2">
        <f>IF(OR($B$5="",$C$6="",ROW()&lt;$B$5),"",IF(INDEX($A:$U,ROW(),$C$6)="","",INDEX($A:$U,ROW(),$C$6)))</f>
        <v/>
      </c>
      <c r="X339" s="28">
        <f>IF($W339="","",IF(ISNUMBER($W339),IF($W339&gt;=10000000,IFERROR(DATE(INT($W339/10000),MOD(INT($W339/100),100),MOD($W339,100)),""),$W339),IF(ISNUMBER(--SUBSTITUTE(SUBSTITUTE(TRIM($W339),".","-"),"/","-")),IF(--SUBSTITUTE(SUBSTITUTE(TRIM($W339),".","-"),"/","-")&gt;=10000000,IFERROR(DATE(--LEFT(TRIM($W339),4),--MID(TRIM($W339),5,2),--RIGHT(TRIM($W339),2)),""),--SUBSTITUTE(SUBSTITUTE(TRIM($W339),".","-"),"/","-")),IFERROR(--LEFT(SUBSTITUTE(SUBSTITUTE(TRIM($W339),".","-"),"/","-"),10),""))))</f>
        <v/>
      </c>
      <c r="Y339" s="29">
        <f>IF($X339="","",INT($X339))</f>
        <v/>
      </c>
      <c r="Z339" s="30">
        <f>IF(OR($Y339="",$D$6=""),"",IF(INDEX($A:$U,ROW(),$D$6)="",0,IF(ISNUMBER(INDEX($A:$U,ROW(),$D$6)),INDEX($A:$U,ROW(),$D$6),IFERROR(--SUBSTITUTE(SUBSTITUTE(TRIM(INDEX($A:$U,ROW(),$D$6)),",",""),"원",""),0))))</f>
        <v/>
      </c>
      <c r="AA339" s="30">
        <f>IF(OR($Y339="",$E$6=""),"",IF(INDEX($A:$U,ROW(),$E$6)="",0,IF(ISNUMBER(INDEX($A:$U,ROW(),$E$6)),INDEX($A:$U,ROW(),$E$6),IFERROR(--SUBSTITUTE(SUBSTITUTE(TRIM(INDEX($A:$U,ROW(),$E$6)),",",""),"원",""),0))))</f>
        <v/>
      </c>
      <c r="AB339" s="30">
        <f>IF(OR($Y339="",$F$6=""),"",IF(INDEX($A:$U,ROW(),$F$6)="","",IF(ISNUMBER(INDEX($A:$U,ROW(),$F$6)),INDEX($A:$U,ROW(),$F$6),IFERROR(--SUBSTITUTE(SUBSTITUTE(TRIM(INDEX($A:$U,ROW(),$F$6)),",",""),"원",""),""))))</f>
        <v/>
      </c>
      <c r="AC339" s="2">
        <f>IF(OR($Y339="",$G$6=""),"",INDEX($A:$U,ROW(),$G$6)&amp;"")</f>
        <v/>
      </c>
      <c r="AD339" s="2">
        <f>IF($Y339="","",IF(OR(AND(설정!$B$5&lt;&gt;"",ISNUMBER(SEARCH(설정!$B$5,$AC339))),AND(설정!$B$6&lt;&gt;"",ISNUMBER(SEARCH(설정!$B$6,$AC339))),AND(설정!$B$7&lt;&gt;"",ISNUMBER(SEARCH(설정!$B$7,$AC339)))),"제외","포함"))</f>
        <v/>
      </c>
    </row>
    <row r="340">
      <c r="W340" s="2">
        <f>IF(OR($B$5="",$C$6="",ROW()&lt;$B$5),"",IF(INDEX($A:$U,ROW(),$C$6)="","",INDEX($A:$U,ROW(),$C$6)))</f>
        <v/>
      </c>
      <c r="X340" s="28">
        <f>IF($W340="","",IF(ISNUMBER($W340),IF($W340&gt;=10000000,IFERROR(DATE(INT($W340/10000),MOD(INT($W340/100),100),MOD($W340,100)),""),$W340),IF(ISNUMBER(--SUBSTITUTE(SUBSTITUTE(TRIM($W340),".","-"),"/","-")),IF(--SUBSTITUTE(SUBSTITUTE(TRIM($W340),".","-"),"/","-")&gt;=10000000,IFERROR(DATE(--LEFT(TRIM($W340),4),--MID(TRIM($W340),5,2),--RIGHT(TRIM($W340),2)),""),--SUBSTITUTE(SUBSTITUTE(TRIM($W340),".","-"),"/","-")),IFERROR(--LEFT(SUBSTITUTE(SUBSTITUTE(TRIM($W340),".","-"),"/","-"),10),""))))</f>
        <v/>
      </c>
      <c r="Y340" s="29">
        <f>IF($X340="","",INT($X340))</f>
        <v/>
      </c>
      <c r="Z340" s="30">
        <f>IF(OR($Y340="",$D$6=""),"",IF(INDEX($A:$U,ROW(),$D$6)="",0,IF(ISNUMBER(INDEX($A:$U,ROW(),$D$6)),INDEX($A:$U,ROW(),$D$6),IFERROR(--SUBSTITUTE(SUBSTITUTE(TRIM(INDEX($A:$U,ROW(),$D$6)),",",""),"원",""),0))))</f>
        <v/>
      </c>
      <c r="AA340" s="30">
        <f>IF(OR($Y340="",$E$6=""),"",IF(INDEX($A:$U,ROW(),$E$6)="",0,IF(ISNUMBER(INDEX($A:$U,ROW(),$E$6)),INDEX($A:$U,ROW(),$E$6),IFERROR(--SUBSTITUTE(SUBSTITUTE(TRIM(INDEX($A:$U,ROW(),$E$6)),",",""),"원",""),0))))</f>
        <v/>
      </c>
      <c r="AB340" s="30">
        <f>IF(OR($Y340="",$F$6=""),"",IF(INDEX($A:$U,ROW(),$F$6)="","",IF(ISNUMBER(INDEX($A:$U,ROW(),$F$6)),INDEX($A:$U,ROW(),$F$6),IFERROR(--SUBSTITUTE(SUBSTITUTE(TRIM(INDEX($A:$U,ROW(),$F$6)),",",""),"원",""),""))))</f>
        <v/>
      </c>
      <c r="AC340" s="2">
        <f>IF(OR($Y340="",$G$6=""),"",INDEX($A:$U,ROW(),$G$6)&amp;"")</f>
        <v/>
      </c>
      <c r="AD340" s="2">
        <f>IF($Y340="","",IF(OR(AND(설정!$B$5&lt;&gt;"",ISNUMBER(SEARCH(설정!$B$5,$AC340))),AND(설정!$B$6&lt;&gt;"",ISNUMBER(SEARCH(설정!$B$6,$AC340))),AND(설정!$B$7&lt;&gt;"",ISNUMBER(SEARCH(설정!$B$7,$AC340)))),"제외","포함"))</f>
        <v/>
      </c>
    </row>
    <row r="341">
      <c r="W341" s="2">
        <f>IF(OR($B$5="",$C$6="",ROW()&lt;$B$5),"",IF(INDEX($A:$U,ROW(),$C$6)="","",INDEX($A:$U,ROW(),$C$6)))</f>
        <v/>
      </c>
      <c r="X341" s="28">
        <f>IF($W341="","",IF(ISNUMBER($W341),IF($W341&gt;=10000000,IFERROR(DATE(INT($W341/10000),MOD(INT($W341/100),100),MOD($W341,100)),""),$W341),IF(ISNUMBER(--SUBSTITUTE(SUBSTITUTE(TRIM($W341),".","-"),"/","-")),IF(--SUBSTITUTE(SUBSTITUTE(TRIM($W341),".","-"),"/","-")&gt;=10000000,IFERROR(DATE(--LEFT(TRIM($W341),4),--MID(TRIM($W341),5,2),--RIGHT(TRIM($W341),2)),""),--SUBSTITUTE(SUBSTITUTE(TRIM($W341),".","-"),"/","-")),IFERROR(--LEFT(SUBSTITUTE(SUBSTITUTE(TRIM($W341),".","-"),"/","-"),10),""))))</f>
        <v/>
      </c>
      <c r="Y341" s="29">
        <f>IF($X341="","",INT($X341))</f>
        <v/>
      </c>
      <c r="Z341" s="30">
        <f>IF(OR($Y341="",$D$6=""),"",IF(INDEX($A:$U,ROW(),$D$6)="",0,IF(ISNUMBER(INDEX($A:$U,ROW(),$D$6)),INDEX($A:$U,ROW(),$D$6),IFERROR(--SUBSTITUTE(SUBSTITUTE(TRIM(INDEX($A:$U,ROW(),$D$6)),",",""),"원",""),0))))</f>
        <v/>
      </c>
      <c r="AA341" s="30">
        <f>IF(OR($Y341="",$E$6=""),"",IF(INDEX($A:$U,ROW(),$E$6)="",0,IF(ISNUMBER(INDEX($A:$U,ROW(),$E$6)),INDEX($A:$U,ROW(),$E$6),IFERROR(--SUBSTITUTE(SUBSTITUTE(TRIM(INDEX($A:$U,ROW(),$E$6)),",",""),"원",""),0))))</f>
        <v/>
      </c>
      <c r="AB341" s="30">
        <f>IF(OR($Y341="",$F$6=""),"",IF(INDEX($A:$U,ROW(),$F$6)="","",IF(ISNUMBER(INDEX($A:$U,ROW(),$F$6)),INDEX($A:$U,ROW(),$F$6),IFERROR(--SUBSTITUTE(SUBSTITUTE(TRIM(INDEX($A:$U,ROW(),$F$6)),",",""),"원",""),""))))</f>
        <v/>
      </c>
      <c r="AC341" s="2">
        <f>IF(OR($Y341="",$G$6=""),"",INDEX($A:$U,ROW(),$G$6)&amp;"")</f>
        <v/>
      </c>
      <c r="AD341" s="2">
        <f>IF($Y341="","",IF(OR(AND(설정!$B$5&lt;&gt;"",ISNUMBER(SEARCH(설정!$B$5,$AC341))),AND(설정!$B$6&lt;&gt;"",ISNUMBER(SEARCH(설정!$B$6,$AC341))),AND(설정!$B$7&lt;&gt;"",ISNUMBER(SEARCH(설정!$B$7,$AC341)))),"제외","포함"))</f>
        <v/>
      </c>
    </row>
    <row r="342">
      <c r="W342" s="2">
        <f>IF(OR($B$5="",$C$6="",ROW()&lt;$B$5),"",IF(INDEX($A:$U,ROW(),$C$6)="","",INDEX($A:$U,ROW(),$C$6)))</f>
        <v/>
      </c>
      <c r="X342" s="28">
        <f>IF($W342="","",IF(ISNUMBER($W342),IF($W342&gt;=10000000,IFERROR(DATE(INT($W342/10000),MOD(INT($W342/100),100),MOD($W342,100)),""),$W342),IF(ISNUMBER(--SUBSTITUTE(SUBSTITUTE(TRIM($W342),".","-"),"/","-")),IF(--SUBSTITUTE(SUBSTITUTE(TRIM($W342),".","-"),"/","-")&gt;=10000000,IFERROR(DATE(--LEFT(TRIM($W342),4),--MID(TRIM($W342),5,2),--RIGHT(TRIM($W342),2)),""),--SUBSTITUTE(SUBSTITUTE(TRIM($W342),".","-"),"/","-")),IFERROR(--LEFT(SUBSTITUTE(SUBSTITUTE(TRIM($W342),".","-"),"/","-"),10),""))))</f>
        <v/>
      </c>
      <c r="Y342" s="29">
        <f>IF($X342="","",INT($X342))</f>
        <v/>
      </c>
      <c r="Z342" s="30">
        <f>IF(OR($Y342="",$D$6=""),"",IF(INDEX($A:$U,ROW(),$D$6)="",0,IF(ISNUMBER(INDEX($A:$U,ROW(),$D$6)),INDEX($A:$U,ROW(),$D$6),IFERROR(--SUBSTITUTE(SUBSTITUTE(TRIM(INDEX($A:$U,ROW(),$D$6)),",",""),"원",""),0))))</f>
        <v/>
      </c>
      <c r="AA342" s="30">
        <f>IF(OR($Y342="",$E$6=""),"",IF(INDEX($A:$U,ROW(),$E$6)="",0,IF(ISNUMBER(INDEX($A:$U,ROW(),$E$6)),INDEX($A:$U,ROW(),$E$6),IFERROR(--SUBSTITUTE(SUBSTITUTE(TRIM(INDEX($A:$U,ROW(),$E$6)),",",""),"원",""),0))))</f>
        <v/>
      </c>
      <c r="AB342" s="30">
        <f>IF(OR($Y342="",$F$6=""),"",IF(INDEX($A:$U,ROW(),$F$6)="","",IF(ISNUMBER(INDEX($A:$U,ROW(),$F$6)),INDEX($A:$U,ROW(),$F$6),IFERROR(--SUBSTITUTE(SUBSTITUTE(TRIM(INDEX($A:$U,ROW(),$F$6)),",",""),"원",""),""))))</f>
        <v/>
      </c>
      <c r="AC342" s="2">
        <f>IF(OR($Y342="",$G$6=""),"",INDEX($A:$U,ROW(),$G$6)&amp;"")</f>
        <v/>
      </c>
      <c r="AD342" s="2">
        <f>IF($Y342="","",IF(OR(AND(설정!$B$5&lt;&gt;"",ISNUMBER(SEARCH(설정!$B$5,$AC342))),AND(설정!$B$6&lt;&gt;"",ISNUMBER(SEARCH(설정!$B$6,$AC342))),AND(설정!$B$7&lt;&gt;"",ISNUMBER(SEARCH(설정!$B$7,$AC342)))),"제외","포함"))</f>
        <v/>
      </c>
    </row>
    <row r="343">
      <c r="W343" s="2">
        <f>IF(OR($B$5="",$C$6="",ROW()&lt;$B$5),"",IF(INDEX($A:$U,ROW(),$C$6)="","",INDEX($A:$U,ROW(),$C$6)))</f>
        <v/>
      </c>
      <c r="X343" s="28">
        <f>IF($W343="","",IF(ISNUMBER($W343),IF($W343&gt;=10000000,IFERROR(DATE(INT($W343/10000),MOD(INT($W343/100),100),MOD($W343,100)),""),$W343),IF(ISNUMBER(--SUBSTITUTE(SUBSTITUTE(TRIM($W343),".","-"),"/","-")),IF(--SUBSTITUTE(SUBSTITUTE(TRIM($W343),".","-"),"/","-")&gt;=10000000,IFERROR(DATE(--LEFT(TRIM($W343),4),--MID(TRIM($W343),5,2),--RIGHT(TRIM($W343),2)),""),--SUBSTITUTE(SUBSTITUTE(TRIM($W343),".","-"),"/","-")),IFERROR(--LEFT(SUBSTITUTE(SUBSTITUTE(TRIM($W343),".","-"),"/","-"),10),""))))</f>
        <v/>
      </c>
      <c r="Y343" s="29">
        <f>IF($X343="","",INT($X343))</f>
        <v/>
      </c>
      <c r="Z343" s="30">
        <f>IF(OR($Y343="",$D$6=""),"",IF(INDEX($A:$U,ROW(),$D$6)="",0,IF(ISNUMBER(INDEX($A:$U,ROW(),$D$6)),INDEX($A:$U,ROW(),$D$6),IFERROR(--SUBSTITUTE(SUBSTITUTE(TRIM(INDEX($A:$U,ROW(),$D$6)),",",""),"원",""),0))))</f>
        <v/>
      </c>
      <c r="AA343" s="30">
        <f>IF(OR($Y343="",$E$6=""),"",IF(INDEX($A:$U,ROW(),$E$6)="",0,IF(ISNUMBER(INDEX($A:$U,ROW(),$E$6)),INDEX($A:$U,ROW(),$E$6),IFERROR(--SUBSTITUTE(SUBSTITUTE(TRIM(INDEX($A:$U,ROW(),$E$6)),",",""),"원",""),0))))</f>
        <v/>
      </c>
      <c r="AB343" s="30">
        <f>IF(OR($Y343="",$F$6=""),"",IF(INDEX($A:$U,ROW(),$F$6)="","",IF(ISNUMBER(INDEX($A:$U,ROW(),$F$6)),INDEX($A:$U,ROW(),$F$6),IFERROR(--SUBSTITUTE(SUBSTITUTE(TRIM(INDEX($A:$U,ROW(),$F$6)),",",""),"원",""),""))))</f>
        <v/>
      </c>
      <c r="AC343" s="2">
        <f>IF(OR($Y343="",$G$6=""),"",INDEX($A:$U,ROW(),$G$6)&amp;"")</f>
        <v/>
      </c>
      <c r="AD343" s="2">
        <f>IF($Y343="","",IF(OR(AND(설정!$B$5&lt;&gt;"",ISNUMBER(SEARCH(설정!$B$5,$AC343))),AND(설정!$B$6&lt;&gt;"",ISNUMBER(SEARCH(설정!$B$6,$AC343))),AND(설정!$B$7&lt;&gt;"",ISNUMBER(SEARCH(설정!$B$7,$AC343)))),"제외","포함"))</f>
        <v/>
      </c>
    </row>
    <row r="344">
      <c r="W344" s="2">
        <f>IF(OR($B$5="",$C$6="",ROW()&lt;$B$5),"",IF(INDEX($A:$U,ROW(),$C$6)="","",INDEX($A:$U,ROW(),$C$6)))</f>
        <v/>
      </c>
      <c r="X344" s="28">
        <f>IF($W344="","",IF(ISNUMBER($W344),IF($W344&gt;=10000000,IFERROR(DATE(INT($W344/10000),MOD(INT($W344/100),100),MOD($W344,100)),""),$W344),IF(ISNUMBER(--SUBSTITUTE(SUBSTITUTE(TRIM($W344),".","-"),"/","-")),IF(--SUBSTITUTE(SUBSTITUTE(TRIM($W344),".","-"),"/","-")&gt;=10000000,IFERROR(DATE(--LEFT(TRIM($W344),4),--MID(TRIM($W344),5,2),--RIGHT(TRIM($W344),2)),""),--SUBSTITUTE(SUBSTITUTE(TRIM($W344),".","-"),"/","-")),IFERROR(--LEFT(SUBSTITUTE(SUBSTITUTE(TRIM($W344),".","-"),"/","-"),10),""))))</f>
        <v/>
      </c>
      <c r="Y344" s="29">
        <f>IF($X344="","",INT($X344))</f>
        <v/>
      </c>
      <c r="Z344" s="30">
        <f>IF(OR($Y344="",$D$6=""),"",IF(INDEX($A:$U,ROW(),$D$6)="",0,IF(ISNUMBER(INDEX($A:$U,ROW(),$D$6)),INDEX($A:$U,ROW(),$D$6),IFERROR(--SUBSTITUTE(SUBSTITUTE(TRIM(INDEX($A:$U,ROW(),$D$6)),",",""),"원",""),0))))</f>
        <v/>
      </c>
      <c r="AA344" s="30">
        <f>IF(OR($Y344="",$E$6=""),"",IF(INDEX($A:$U,ROW(),$E$6)="",0,IF(ISNUMBER(INDEX($A:$U,ROW(),$E$6)),INDEX($A:$U,ROW(),$E$6),IFERROR(--SUBSTITUTE(SUBSTITUTE(TRIM(INDEX($A:$U,ROW(),$E$6)),",",""),"원",""),0))))</f>
        <v/>
      </c>
      <c r="AB344" s="30">
        <f>IF(OR($Y344="",$F$6=""),"",IF(INDEX($A:$U,ROW(),$F$6)="","",IF(ISNUMBER(INDEX($A:$U,ROW(),$F$6)),INDEX($A:$U,ROW(),$F$6),IFERROR(--SUBSTITUTE(SUBSTITUTE(TRIM(INDEX($A:$U,ROW(),$F$6)),",",""),"원",""),""))))</f>
        <v/>
      </c>
      <c r="AC344" s="2">
        <f>IF(OR($Y344="",$G$6=""),"",INDEX($A:$U,ROW(),$G$6)&amp;"")</f>
        <v/>
      </c>
      <c r="AD344" s="2">
        <f>IF($Y344="","",IF(OR(AND(설정!$B$5&lt;&gt;"",ISNUMBER(SEARCH(설정!$B$5,$AC344))),AND(설정!$B$6&lt;&gt;"",ISNUMBER(SEARCH(설정!$B$6,$AC344))),AND(설정!$B$7&lt;&gt;"",ISNUMBER(SEARCH(설정!$B$7,$AC344)))),"제외","포함"))</f>
        <v/>
      </c>
    </row>
    <row r="345">
      <c r="W345" s="2">
        <f>IF(OR($B$5="",$C$6="",ROW()&lt;$B$5),"",IF(INDEX($A:$U,ROW(),$C$6)="","",INDEX($A:$U,ROW(),$C$6)))</f>
        <v/>
      </c>
      <c r="X345" s="28">
        <f>IF($W345="","",IF(ISNUMBER($W345),IF($W345&gt;=10000000,IFERROR(DATE(INT($W345/10000),MOD(INT($W345/100),100),MOD($W345,100)),""),$W345),IF(ISNUMBER(--SUBSTITUTE(SUBSTITUTE(TRIM($W345),".","-"),"/","-")),IF(--SUBSTITUTE(SUBSTITUTE(TRIM($W345),".","-"),"/","-")&gt;=10000000,IFERROR(DATE(--LEFT(TRIM($W345),4),--MID(TRIM($W345),5,2),--RIGHT(TRIM($W345),2)),""),--SUBSTITUTE(SUBSTITUTE(TRIM($W345),".","-"),"/","-")),IFERROR(--LEFT(SUBSTITUTE(SUBSTITUTE(TRIM($W345),".","-"),"/","-"),10),""))))</f>
        <v/>
      </c>
      <c r="Y345" s="29">
        <f>IF($X345="","",INT($X345))</f>
        <v/>
      </c>
      <c r="Z345" s="30">
        <f>IF(OR($Y345="",$D$6=""),"",IF(INDEX($A:$U,ROW(),$D$6)="",0,IF(ISNUMBER(INDEX($A:$U,ROW(),$D$6)),INDEX($A:$U,ROW(),$D$6),IFERROR(--SUBSTITUTE(SUBSTITUTE(TRIM(INDEX($A:$U,ROW(),$D$6)),",",""),"원",""),0))))</f>
        <v/>
      </c>
      <c r="AA345" s="30">
        <f>IF(OR($Y345="",$E$6=""),"",IF(INDEX($A:$U,ROW(),$E$6)="",0,IF(ISNUMBER(INDEX($A:$U,ROW(),$E$6)),INDEX($A:$U,ROW(),$E$6),IFERROR(--SUBSTITUTE(SUBSTITUTE(TRIM(INDEX($A:$U,ROW(),$E$6)),",",""),"원",""),0))))</f>
        <v/>
      </c>
      <c r="AB345" s="30">
        <f>IF(OR($Y345="",$F$6=""),"",IF(INDEX($A:$U,ROW(),$F$6)="","",IF(ISNUMBER(INDEX($A:$U,ROW(),$F$6)),INDEX($A:$U,ROW(),$F$6),IFERROR(--SUBSTITUTE(SUBSTITUTE(TRIM(INDEX($A:$U,ROW(),$F$6)),",",""),"원",""),""))))</f>
        <v/>
      </c>
      <c r="AC345" s="2">
        <f>IF(OR($Y345="",$G$6=""),"",INDEX($A:$U,ROW(),$G$6)&amp;"")</f>
        <v/>
      </c>
      <c r="AD345" s="2">
        <f>IF($Y345="","",IF(OR(AND(설정!$B$5&lt;&gt;"",ISNUMBER(SEARCH(설정!$B$5,$AC345))),AND(설정!$B$6&lt;&gt;"",ISNUMBER(SEARCH(설정!$B$6,$AC345))),AND(설정!$B$7&lt;&gt;"",ISNUMBER(SEARCH(설정!$B$7,$AC345)))),"제외","포함"))</f>
        <v/>
      </c>
    </row>
    <row r="346">
      <c r="W346" s="2">
        <f>IF(OR($B$5="",$C$6="",ROW()&lt;$B$5),"",IF(INDEX($A:$U,ROW(),$C$6)="","",INDEX($A:$U,ROW(),$C$6)))</f>
        <v/>
      </c>
      <c r="X346" s="28">
        <f>IF($W346="","",IF(ISNUMBER($W346),IF($W346&gt;=10000000,IFERROR(DATE(INT($W346/10000),MOD(INT($W346/100),100),MOD($W346,100)),""),$W346),IF(ISNUMBER(--SUBSTITUTE(SUBSTITUTE(TRIM($W346),".","-"),"/","-")),IF(--SUBSTITUTE(SUBSTITUTE(TRIM($W346),".","-"),"/","-")&gt;=10000000,IFERROR(DATE(--LEFT(TRIM($W346),4),--MID(TRIM($W346),5,2),--RIGHT(TRIM($W346),2)),""),--SUBSTITUTE(SUBSTITUTE(TRIM($W346),".","-"),"/","-")),IFERROR(--LEFT(SUBSTITUTE(SUBSTITUTE(TRIM($W346),".","-"),"/","-"),10),""))))</f>
        <v/>
      </c>
      <c r="Y346" s="29">
        <f>IF($X346="","",INT($X346))</f>
        <v/>
      </c>
      <c r="Z346" s="30">
        <f>IF(OR($Y346="",$D$6=""),"",IF(INDEX($A:$U,ROW(),$D$6)="",0,IF(ISNUMBER(INDEX($A:$U,ROW(),$D$6)),INDEX($A:$U,ROW(),$D$6),IFERROR(--SUBSTITUTE(SUBSTITUTE(TRIM(INDEX($A:$U,ROW(),$D$6)),",",""),"원",""),0))))</f>
        <v/>
      </c>
      <c r="AA346" s="30">
        <f>IF(OR($Y346="",$E$6=""),"",IF(INDEX($A:$U,ROW(),$E$6)="",0,IF(ISNUMBER(INDEX($A:$U,ROW(),$E$6)),INDEX($A:$U,ROW(),$E$6),IFERROR(--SUBSTITUTE(SUBSTITUTE(TRIM(INDEX($A:$U,ROW(),$E$6)),",",""),"원",""),0))))</f>
        <v/>
      </c>
      <c r="AB346" s="30">
        <f>IF(OR($Y346="",$F$6=""),"",IF(INDEX($A:$U,ROW(),$F$6)="","",IF(ISNUMBER(INDEX($A:$U,ROW(),$F$6)),INDEX($A:$U,ROW(),$F$6),IFERROR(--SUBSTITUTE(SUBSTITUTE(TRIM(INDEX($A:$U,ROW(),$F$6)),",",""),"원",""),""))))</f>
        <v/>
      </c>
      <c r="AC346" s="2">
        <f>IF(OR($Y346="",$G$6=""),"",INDEX($A:$U,ROW(),$G$6)&amp;"")</f>
        <v/>
      </c>
      <c r="AD346" s="2">
        <f>IF($Y346="","",IF(OR(AND(설정!$B$5&lt;&gt;"",ISNUMBER(SEARCH(설정!$B$5,$AC346))),AND(설정!$B$6&lt;&gt;"",ISNUMBER(SEARCH(설정!$B$6,$AC346))),AND(설정!$B$7&lt;&gt;"",ISNUMBER(SEARCH(설정!$B$7,$AC346)))),"제외","포함"))</f>
        <v/>
      </c>
    </row>
    <row r="347">
      <c r="W347" s="2">
        <f>IF(OR($B$5="",$C$6="",ROW()&lt;$B$5),"",IF(INDEX($A:$U,ROW(),$C$6)="","",INDEX($A:$U,ROW(),$C$6)))</f>
        <v/>
      </c>
      <c r="X347" s="28">
        <f>IF($W347="","",IF(ISNUMBER($W347),IF($W347&gt;=10000000,IFERROR(DATE(INT($W347/10000),MOD(INT($W347/100),100),MOD($W347,100)),""),$W347),IF(ISNUMBER(--SUBSTITUTE(SUBSTITUTE(TRIM($W347),".","-"),"/","-")),IF(--SUBSTITUTE(SUBSTITUTE(TRIM($W347),".","-"),"/","-")&gt;=10000000,IFERROR(DATE(--LEFT(TRIM($W347),4),--MID(TRIM($W347),5,2),--RIGHT(TRIM($W347),2)),""),--SUBSTITUTE(SUBSTITUTE(TRIM($W347),".","-"),"/","-")),IFERROR(--LEFT(SUBSTITUTE(SUBSTITUTE(TRIM($W347),".","-"),"/","-"),10),""))))</f>
        <v/>
      </c>
      <c r="Y347" s="29">
        <f>IF($X347="","",INT($X347))</f>
        <v/>
      </c>
      <c r="Z347" s="30">
        <f>IF(OR($Y347="",$D$6=""),"",IF(INDEX($A:$U,ROW(),$D$6)="",0,IF(ISNUMBER(INDEX($A:$U,ROW(),$D$6)),INDEX($A:$U,ROW(),$D$6),IFERROR(--SUBSTITUTE(SUBSTITUTE(TRIM(INDEX($A:$U,ROW(),$D$6)),",",""),"원",""),0))))</f>
        <v/>
      </c>
      <c r="AA347" s="30">
        <f>IF(OR($Y347="",$E$6=""),"",IF(INDEX($A:$U,ROW(),$E$6)="",0,IF(ISNUMBER(INDEX($A:$U,ROW(),$E$6)),INDEX($A:$U,ROW(),$E$6),IFERROR(--SUBSTITUTE(SUBSTITUTE(TRIM(INDEX($A:$U,ROW(),$E$6)),",",""),"원",""),0))))</f>
        <v/>
      </c>
      <c r="AB347" s="30">
        <f>IF(OR($Y347="",$F$6=""),"",IF(INDEX($A:$U,ROW(),$F$6)="","",IF(ISNUMBER(INDEX($A:$U,ROW(),$F$6)),INDEX($A:$U,ROW(),$F$6),IFERROR(--SUBSTITUTE(SUBSTITUTE(TRIM(INDEX($A:$U,ROW(),$F$6)),",",""),"원",""),""))))</f>
        <v/>
      </c>
      <c r="AC347" s="2">
        <f>IF(OR($Y347="",$G$6=""),"",INDEX($A:$U,ROW(),$G$6)&amp;"")</f>
        <v/>
      </c>
      <c r="AD347" s="2">
        <f>IF($Y347="","",IF(OR(AND(설정!$B$5&lt;&gt;"",ISNUMBER(SEARCH(설정!$B$5,$AC347))),AND(설정!$B$6&lt;&gt;"",ISNUMBER(SEARCH(설정!$B$6,$AC347))),AND(설정!$B$7&lt;&gt;"",ISNUMBER(SEARCH(설정!$B$7,$AC347)))),"제외","포함"))</f>
        <v/>
      </c>
    </row>
    <row r="348">
      <c r="W348" s="2">
        <f>IF(OR($B$5="",$C$6="",ROW()&lt;$B$5),"",IF(INDEX($A:$U,ROW(),$C$6)="","",INDEX($A:$U,ROW(),$C$6)))</f>
        <v/>
      </c>
      <c r="X348" s="28">
        <f>IF($W348="","",IF(ISNUMBER($W348),IF($W348&gt;=10000000,IFERROR(DATE(INT($W348/10000),MOD(INT($W348/100),100),MOD($W348,100)),""),$W348),IF(ISNUMBER(--SUBSTITUTE(SUBSTITUTE(TRIM($W348),".","-"),"/","-")),IF(--SUBSTITUTE(SUBSTITUTE(TRIM($W348),".","-"),"/","-")&gt;=10000000,IFERROR(DATE(--LEFT(TRIM($W348),4),--MID(TRIM($W348),5,2),--RIGHT(TRIM($W348),2)),""),--SUBSTITUTE(SUBSTITUTE(TRIM($W348),".","-"),"/","-")),IFERROR(--LEFT(SUBSTITUTE(SUBSTITUTE(TRIM($W348),".","-"),"/","-"),10),""))))</f>
        <v/>
      </c>
      <c r="Y348" s="29">
        <f>IF($X348="","",INT($X348))</f>
        <v/>
      </c>
      <c r="Z348" s="30">
        <f>IF(OR($Y348="",$D$6=""),"",IF(INDEX($A:$U,ROW(),$D$6)="",0,IF(ISNUMBER(INDEX($A:$U,ROW(),$D$6)),INDEX($A:$U,ROW(),$D$6),IFERROR(--SUBSTITUTE(SUBSTITUTE(TRIM(INDEX($A:$U,ROW(),$D$6)),",",""),"원",""),0))))</f>
        <v/>
      </c>
      <c r="AA348" s="30">
        <f>IF(OR($Y348="",$E$6=""),"",IF(INDEX($A:$U,ROW(),$E$6)="",0,IF(ISNUMBER(INDEX($A:$U,ROW(),$E$6)),INDEX($A:$U,ROW(),$E$6),IFERROR(--SUBSTITUTE(SUBSTITUTE(TRIM(INDEX($A:$U,ROW(),$E$6)),",",""),"원",""),0))))</f>
        <v/>
      </c>
      <c r="AB348" s="30">
        <f>IF(OR($Y348="",$F$6=""),"",IF(INDEX($A:$U,ROW(),$F$6)="","",IF(ISNUMBER(INDEX($A:$U,ROW(),$F$6)),INDEX($A:$U,ROW(),$F$6),IFERROR(--SUBSTITUTE(SUBSTITUTE(TRIM(INDEX($A:$U,ROW(),$F$6)),",",""),"원",""),""))))</f>
        <v/>
      </c>
      <c r="AC348" s="2">
        <f>IF(OR($Y348="",$G$6=""),"",INDEX($A:$U,ROW(),$G$6)&amp;"")</f>
        <v/>
      </c>
      <c r="AD348" s="2">
        <f>IF($Y348="","",IF(OR(AND(설정!$B$5&lt;&gt;"",ISNUMBER(SEARCH(설정!$B$5,$AC348))),AND(설정!$B$6&lt;&gt;"",ISNUMBER(SEARCH(설정!$B$6,$AC348))),AND(설정!$B$7&lt;&gt;"",ISNUMBER(SEARCH(설정!$B$7,$AC348)))),"제외","포함"))</f>
        <v/>
      </c>
    </row>
    <row r="349">
      <c r="W349" s="2">
        <f>IF(OR($B$5="",$C$6="",ROW()&lt;$B$5),"",IF(INDEX($A:$U,ROW(),$C$6)="","",INDEX($A:$U,ROW(),$C$6)))</f>
        <v/>
      </c>
      <c r="X349" s="28">
        <f>IF($W349="","",IF(ISNUMBER($W349),IF($W349&gt;=10000000,IFERROR(DATE(INT($W349/10000),MOD(INT($W349/100),100),MOD($W349,100)),""),$W349),IF(ISNUMBER(--SUBSTITUTE(SUBSTITUTE(TRIM($W349),".","-"),"/","-")),IF(--SUBSTITUTE(SUBSTITUTE(TRIM($W349),".","-"),"/","-")&gt;=10000000,IFERROR(DATE(--LEFT(TRIM($W349),4),--MID(TRIM($W349),5,2),--RIGHT(TRIM($W349),2)),""),--SUBSTITUTE(SUBSTITUTE(TRIM($W349),".","-"),"/","-")),IFERROR(--LEFT(SUBSTITUTE(SUBSTITUTE(TRIM($W349),".","-"),"/","-"),10),""))))</f>
        <v/>
      </c>
      <c r="Y349" s="29">
        <f>IF($X349="","",INT($X349))</f>
        <v/>
      </c>
      <c r="Z349" s="30">
        <f>IF(OR($Y349="",$D$6=""),"",IF(INDEX($A:$U,ROW(),$D$6)="",0,IF(ISNUMBER(INDEX($A:$U,ROW(),$D$6)),INDEX($A:$U,ROW(),$D$6),IFERROR(--SUBSTITUTE(SUBSTITUTE(TRIM(INDEX($A:$U,ROW(),$D$6)),",",""),"원",""),0))))</f>
        <v/>
      </c>
      <c r="AA349" s="30">
        <f>IF(OR($Y349="",$E$6=""),"",IF(INDEX($A:$U,ROW(),$E$6)="",0,IF(ISNUMBER(INDEX($A:$U,ROW(),$E$6)),INDEX($A:$U,ROW(),$E$6),IFERROR(--SUBSTITUTE(SUBSTITUTE(TRIM(INDEX($A:$U,ROW(),$E$6)),",",""),"원",""),0))))</f>
        <v/>
      </c>
      <c r="AB349" s="30">
        <f>IF(OR($Y349="",$F$6=""),"",IF(INDEX($A:$U,ROW(),$F$6)="","",IF(ISNUMBER(INDEX($A:$U,ROW(),$F$6)),INDEX($A:$U,ROW(),$F$6),IFERROR(--SUBSTITUTE(SUBSTITUTE(TRIM(INDEX($A:$U,ROW(),$F$6)),",",""),"원",""),""))))</f>
        <v/>
      </c>
      <c r="AC349" s="2">
        <f>IF(OR($Y349="",$G$6=""),"",INDEX($A:$U,ROW(),$G$6)&amp;"")</f>
        <v/>
      </c>
      <c r="AD349" s="2">
        <f>IF($Y349="","",IF(OR(AND(설정!$B$5&lt;&gt;"",ISNUMBER(SEARCH(설정!$B$5,$AC349))),AND(설정!$B$6&lt;&gt;"",ISNUMBER(SEARCH(설정!$B$6,$AC349))),AND(설정!$B$7&lt;&gt;"",ISNUMBER(SEARCH(설정!$B$7,$AC349)))),"제외","포함"))</f>
        <v/>
      </c>
    </row>
    <row r="350">
      <c r="W350" s="2">
        <f>IF(OR($B$5="",$C$6="",ROW()&lt;$B$5),"",IF(INDEX($A:$U,ROW(),$C$6)="","",INDEX($A:$U,ROW(),$C$6)))</f>
        <v/>
      </c>
      <c r="X350" s="28">
        <f>IF($W350="","",IF(ISNUMBER($W350),IF($W350&gt;=10000000,IFERROR(DATE(INT($W350/10000),MOD(INT($W350/100),100),MOD($W350,100)),""),$W350),IF(ISNUMBER(--SUBSTITUTE(SUBSTITUTE(TRIM($W350),".","-"),"/","-")),IF(--SUBSTITUTE(SUBSTITUTE(TRIM($W350),".","-"),"/","-")&gt;=10000000,IFERROR(DATE(--LEFT(TRIM($W350),4),--MID(TRIM($W350),5,2),--RIGHT(TRIM($W350),2)),""),--SUBSTITUTE(SUBSTITUTE(TRIM($W350),".","-"),"/","-")),IFERROR(--LEFT(SUBSTITUTE(SUBSTITUTE(TRIM($W350),".","-"),"/","-"),10),""))))</f>
        <v/>
      </c>
      <c r="Y350" s="29">
        <f>IF($X350="","",INT($X350))</f>
        <v/>
      </c>
      <c r="Z350" s="30">
        <f>IF(OR($Y350="",$D$6=""),"",IF(INDEX($A:$U,ROW(),$D$6)="",0,IF(ISNUMBER(INDEX($A:$U,ROW(),$D$6)),INDEX($A:$U,ROW(),$D$6),IFERROR(--SUBSTITUTE(SUBSTITUTE(TRIM(INDEX($A:$U,ROW(),$D$6)),",",""),"원",""),0))))</f>
        <v/>
      </c>
      <c r="AA350" s="30">
        <f>IF(OR($Y350="",$E$6=""),"",IF(INDEX($A:$U,ROW(),$E$6)="",0,IF(ISNUMBER(INDEX($A:$U,ROW(),$E$6)),INDEX($A:$U,ROW(),$E$6),IFERROR(--SUBSTITUTE(SUBSTITUTE(TRIM(INDEX($A:$U,ROW(),$E$6)),",",""),"원",""),0))))</f>
        <v/>
      </c>
      <c r="AB350" s="30">
        <f>IF(OR($Y350="",$F$6=""),"",IF(INDEX($A:$U,ROW(),$F$6)="","",IF(ISNUMBER(INDEX($A:$U,ROW(),$F$6)),INDEX($A:$U,ROW(),$F$6),IFERROR(--SUBSTITUTE(SUBSTITUTE(TRIM(INDEX($A:$U,ROW(),$F$6)),",",""),"원",""),""))))</f>
        <v/>
      </c>
      <c r="AC350" s="2">
        <f>IF(OR($Y350="",$G$6=""),"",INDEX($A:$U,ROW(),$G$6)&amp;"")</f>
        <v/>
      </c>
      <c r="AD350" s="2">
        <f>IF($Y350="","",IF(OR(AND(설정!$B$5&lt;&gt;"",ISNUMBER(SEARCH(설정!$B$5,$AC350))),AND(설정!$B$6&lt;&gt;"",ISNUMBER(SEARCH(설정!$B$6,$AC350))),AND(설정!$B$7&lt;&gt;"",ISNUMBER(SEARCH(설정!$B$7,$AC350)))),"제외","포함"))</f>
        <v/>
      </c>
    </row>
    <row r="351">
      <c r="W351" s="2">
        <f>IF(OR($B$5="",$C$6="",ROW()&lt;$B$5),"",IF(INDEX($A:$U,ROW(),$C$6)="","",INDEX($A:$U,ROW(),$C$6)))</f>
        <v/>
      </c>
      <c r="X351" s="28">
        <f>IF($W351="","",IF(ISNUMBER($W351),IF($W351&gt;=10000000,IFERROR(DATE(INT($W351/10000),MOD(INT($W351/100),100),MOD($W351,100)),""),$W351),IF(ISNUMBER(--SUBSTITUTE(SUBSTITUTE(TRIM($W351),".","-"),"/","-")),IF(--SUBSTITUTE(SUBSTITUTE(TRIM($W351),".","-"),"/","-")&gt;=10000000,IFERROR(DATE(--LEFT(TRIM($W351),4),--MID(TRIM($W351),5,2),--RIGHT(TRIM($W351),2)),""),--SUBSTITUTE(SUBSTITUTE(TRIM($W351),".","-"),"/","-")),IFERROR(--LEFT(SUBSTITUTE(SUBSTITUTE(TRIM($W351),".","-"),"/","-"),10),""))))</f>
        <v/>
      </c>
      <c r="Y351" s="29">
        <f>IF($X351="","",INT($X351))</f>
        <v/>
      </c>
      <c r="Z351" s="30">
        <f>IF(OR($Y351="",$D$6=""),"",IF(INDEX($A:$U,ROW(),$D$6)="",0,IF(ISNUMBER(INDEX($A:$U,ROW(),$D$6)),INDEX($A:$U,ROW(),$D$6),IFERROR(--SUBSTITUTE(SUBSTITUTE(TRIM(INDEX($A:$U,ROW(),$D$6)),",",""),"원",""),0))))</f>
        <v/>
      </c>
      <c r="AA351" s="30">
        <f>IF(OR($Y351="",$E$6=""),"",IF(INDEX($A:$U,ROW(),$E$6)="",0,IF(ISNUMBER(INDEX($A:$U,ROW(),$E$6)),INDEX($A:$U,ROW(),$E$6),IFERROR(--SUBSTITUTE(SUBSTITUTE(TRIM(INDEX($A:$U,ROW(),$E$6)),",",""),"원",""),0))))</f>
        <v/>
      </c>
      <c r="AB351" s="30">
        <f>IF(OR($Y351="",$F$6=""),"",IF(INDEX($A:$U,ROW(),$F$6)="","",IF(ISNUMBER(INDEX($A:$U,ROW(),$F$6)),INDEX($A:$U,ROW(),$F$6),IFERROR(--SUBSTITUTE(SUBSTITUTE(TRIM(INDEX($A:$U,ROW(),$F$6)),",",""),"원",""),""))))</f>
        <v/>
      </c>
      <c r="AC351" s="2">
        <f>IF(OR($Y351="",$G$6=""),"",INDEX($A:$U,ROW(),$G$6)&amp;"")</f>
        <v/>
      </c>
      <c r="AD351" s="2">
        <f>IF($Y351="","",IF(OR(AND(설정!$B$5&lt;&gt;"",ISNUMBER(SEARCH(설정!$B$5,$AC351))),AND(설정!$B$6&lt;&gt;"",ISNUMBER(SEARCH(설정!$B$6,$AC351))),AND(설정!$B$7&lt;&gt;"",ISNUMBER(SEARCH(설정!$B$7,$AC351)))),"제외","포함"))</f>
        <v/>
      </c>
    </row>
    <row r="352">
      <c r="W352" s="2">
        <f>IF(OR($B$5="",$C$6="",ROW()&lt;$B$5),"",IF(INDEX($A:$U,ROW(),$C$6)="","",INDEX($A:$U,ROW(),$C$6)))</f>
        <v/>
      </c>
      <c r="X352" s="28">
        <f>IF($W352="","",IF(ISNUMBER($W352),IF($W352&gt;=10000000,IFERROR(DATE(INT($W352/10000),MOD(INT($W352/100),100),MOD($W352,100)),""),$W352),IF(ISNUMBER(--SUBSTITUTE(SUBSTITUTE(TRIM($W352),".","-"),"/","-")),IF(--SUBSTITUTE(SUBSTITUTE(TRIM($W352),".","-"),"/","-")&gt;=10000000,IFERROR(DATE(--LEFT(TRIM($W352),4),--MID(TRIM($W352),5,2),--RIGHT(TRIM($W352),2)),""),--SUBSTITUTE(SUBSTITUTE(TRIM($W352),".","-"),"/","-")),IFERROR(--LEFT(SUBSTITUTE(SUBSTITUTE(TRIM($W352),".","-"),"/","-"),10),""))))</f>
        <v/>
      </c>
      <c r="Y352" s="29">
        <f>IF($X352="","",INT($X352))</f>
        <v/>
      </c>
      <c r="Z352" s="30">
        <f>IF(OR($Y352="",$D$6=""),"",IF(INDEX($A:$U,ROW(),$D$6)="",0,IF(ISNUMBER(INDEX($A:$U,ROW(),$D$6)),INDEX($A:$U,ROW(),$D$6),IFERROR(--SUBSTITUTE(SUBSTITUTE(TRIM(INDEX($A:$U,ROW(),$D$6)),",",""),"원",""),0))))</f>
        <v/>
      </c>
      <c r="AA352" s="30">
        <f>IF(OR($Y352="",$E$6=""),"",IF(INDEX($A:$U,ROW(),$E$6)="",0,IF(ISNUMBER(INDEX($A:$U,ROW(),$E$6)),INDEX($A:$U,ROW(),$E$6),IFERROR(--SUBSTITUTE(SUBSTITUTE(TRIM(INDEX($A:$U,ROW(),$E$6)),",",""),"원",""),0))))</f>
        <v/>
      </c>
      <c r="AB352" s="30">
        <f>IF(OR($Y352="",$F$6=""),"",IF(INDEX($A:$U,ROW(),$F$6)="","",IF(ISNUMBER(INDEX($A:$U,ROW(),$F$6)),INDEX($A:$U,ROW(),$F$6),IFERROR(--SUBSTITUTE(SUBSTITUTE(TRIM(INDEX($A:$U,ROW(),$F$6)),",",""),"원",""),""))))</f>
        <v/>
      </c>
      <c r="AC352" s="2">
        <f>IF(OR($Y352="",$G$6=""),"",INDEX($A:$U,ROW(),$G$6)&amp;"")</f>
        <v/>
      </c>
      <c r="AD352" s="2">
        <f>IF($Y352="","",IF(OR(AND(설정!$B$5&lt;&gt;"",ISNUMBER(SEARCH(설정!$B$5,$AC352))),AND(설정!$B$6&lt;&gt;"",ISNUMBER(SEARCH(설정!$B$6,$AC352))),AND(설정!$B$7&lt;&gt;"",ISNUMBER(SEARCH(설정!$B$7,$AC352)))),"제외","포함"))</f>
        <v/>
      </c>
    </row>
    <row r="353">
      <c r="W353" s="2">
        <f>IF(OR($B$5="",$C$6="",ROW()&lt;$B$5),"",IF(INDEX($A:$U,ROW(),$C$6)="","",INDEX($A:$U,ROW(),$C$6)))</f>
        <v/>
      </c>
      <c r="X353" s="28">
        <f>IF($W353="","",IF(ISNUMBER($W353),IF($W353&gt;=10000000,IFERROR(DATE(INT($W353/10000),MOD(INT($W353/100),100),MOD($W353,100)),""),$W353),IF(ISNUMBER(--SUBSTITUTE(SUBSTITUTE(TRIM($W353),".","-"),"/","-")),IF(--SUBSTITUTE(SUBSTITUTE(TRIM($W353),".","-"),"/","-")&gt;=10000000,IFERROR(DATE(--LEFT(TRIM($W353),4),--MID(TRIM($W353),5,2),--RIGHT(TRIM($W353),2)),""),--SUBSTITUTE(SUBSTITUTE(TRIM($W353),".","-"),"/","-")),IFERROR(--LEFT(SUBSTITUTE(SUBSTITUTE(TRIM($W353),".","-"),"/","-"),10),""))))</f>
        <v/>
      </c>
      <c r="Y353" s="29">
        <f>IF($X353="","",INT($X353))</f>
        <v/>
      </c>
      <c r="Z353" s="30">
        <f>IF(OR($Y353="",$D$6=""),"",IF(INDEX($A:$U,ROW(),$D$6)="",0,IF(ISNUMBER(INDEX($A:$U,ROW(),$D$6)),INDEX($A:$U,ROW(),$D$6),IFERROR(--SUBSTITUTE(SUBSTITUTE(TRIM(INDEX($A:$U,ROW(),$D$6)),",",""),"원",""),0))))</f>
        <v/>
      </c>
      <c r="AA353" s="30">
        <f>IF(OR($Y353="",$E$6=""),"",IF(INDEX($A:$U,ROW(),$E$6)="",0,IF(ISNUMBER(INDEX($A:$U,ROW(),$E$6)),INDEX($A:$U,ROW(),$E$6),IFERROR(--SUBSTITUTE(SUBSTITUTE(TRIM(INDEX($A:$U,ROW(),$E$6)),",",""),"원",""),0))))</f>
        <v/>
      </c>
      <c r="AB353" s="30">
        <f>IF(OR($Y353="",$F$6=""),"",IF(INDEX($A:$U,ROW(),$F$6)="","",IF(ISNUMBER(INDEX($A:$U,ROW(),$F$6)),INDEX($A:$U,ROW(),$F$6),IFERROR(--SUBSTITUTE(SUBSTITUTE(TRIM(INDEX($A:$U,ROW(),$F$6)),",",""),"원",""),""))))</f>
        <v/>
      </c>
      <c r="AC353" s="2">
        <f>IF(OR($Y353="",$G$6=""),"",INDEX($A:$U,ROW(),$G$6)&amp;"")</f>
        <v/>
      </c>
      <c r="AD353" s="2">
        <f>IF($Y353="","",IF(OR(AND(설정!$B$5&lt;&gt;"",ISNUMBER(SEARCH(설정!$B$5,$AC353))),AND(설정!$B$6&lt;&gt;"",ISNUMBER(SEARCH(설정!$B$6,$AC353))),AND(설정!$B$7&lt;&gt;"",ISNUMBER(SEARCH(설정!$B$7,$AC353)))),"제외","포함"))</f>
        <v/>
      </c>
    </row>
    <row r="354">
      <c r="W354" s="2">
        <f>IF(OR($B$5="",$C$6="",ROW()&lt;$B$5),"",IF(INDEX($A:$U,ROW(),$C$6)="","",INDEX($A:$U,ROW(),$C$6)))</f>
        <v/>
      </c>
      <c r="X354" s="28">
        <f>IF($W354="","",IF(ISNUMBER($W354),IF($W354&gt;=10000000,IFERROR(DATE(INT($W354/10000),MOD(INT($W354/100),100),MOD($W354,100)),""),$W354),IF(ISNUMBER(--SUBSTITUTE(SUBSTITUTE(TRIM($W354),".","-"),"/","-")),IF(--SUBSTITUTE(SUBSTITUTE(TRIM($W354),".","-"),"/","-")&gt;=10000000,IFERROR(DATE(--LEFT(TRIM($W354),4),--MID(TRIM($W354),5,2),--RIGHT(TRIM($W354),2)),""),--SUBSTITUTE(SUBSTITUTE(TRIM($W354),".","-"),"/","-")),IFERROR(--LEFT(SUBSTITUTE(SUBSTITUTE(TRIM($W354),".","-"),"/","-"),10),""))))</f>
        <v/>
      </c>
      <c r="Y354" s="29">
        <f>IF($X354="","",INT($X354))</f>
        <v/>
      </c>
      <c r="Z354" s="30">
        <f>IF(OR($Y354="",$D$6=""),"",IF(INDEX($A:$U,ROW(),$D$6)="",0,IF(ISNUMBER(INDEX($A:$U,ROW(),$D$6)),INDEX($A:$U,ROW(),$D$6),IFERROR(--SUBSTITUTE(SUBSTITUTE(TRIM(INDEX($A:$U,ROW(),$D$6)),",",""),"원",""),0))))</f>
        <v/>
      </c>
      <c r="AA354" s="30">
        <f>IF(OR($Y354="",$E$6=""),"",IF(INDEX($A:$U,ROW(),$E$6)="",0,IF(ISNUMBER(INDEX($A:$U,ROW(),$E$6)),INDEX($A:$U,ROW(),$E$6),IFERROR(--SUBSTITUTE(SUBSTITUTE(TRIM(INDEX($A:$U,ROW(),$E$6)),",",""),"원",""),0))))</f>
        <v/>
      </c>
      <c r="AB354" s="30">
        <f>IF(OR($Y354="",$F$6=""),"",IF(INDEX($A:$U,ROW(),$F$6)="","",IF(ISNUMBER(INDEX($A:$U,ROW(),$F$6)),INDEX($A:$U,ROW(),$F$6),IFERROR(--SUBSTITUTE(SUBSTITUTE(TRIM(INDEX($A:$U,ROW(),$F$6)),",",""),"원",""),""))))</f>
        <v/>
      </c>
      <c r="AC354" s="2">
        <f>IF(OR($Y354="",$G$6=""),"",INDEX($A:$U,ROW(),$G$6)&amp;"")</f>
        <v/>
      </c>
      <c r="AD354" s="2">
        <f>IF($Y354="","",IF(OR(AND(설정!$B$5&lt;&gt;"",ISNUMBER(SEARCH(설정!$B$5,$AC354))),AND(설정!$B$6&lt;&gt;"",ISNUMBER(SEARCH(설정!$B$6,$AC354))),AND(설정!$B$7&lt;&gt;"",ISNUMBER(SEARCH(설정!$B$7,$AC354)))),"제외","포함"))</f>
        <v/>
      </c>
    </row>
    <row r="355">
      <c r="W355" s="2">
        <f>IF(OR($B$5="",$C$6="",ROW()&lt;$B$5),"",IF(INDEX($A:$U,ROW(),$C$6)="","",INDEX($A:$U,ROW(),$C$6)))</f>
        <v/>
      </c>
      <c r="X355" s="28">
        <f>IF($W355="","",IF(ISNUMBER($W355),IF($W355&gt;=10000000,IFERROR(DATE(INT($W355/10000),MOD(INT($W355/100),100),MOD($W355,100)),""),$W355),IF(ISNUMBER(--SUBSTITUTE(SUBSTITUTE(TRIM($W355),".","-"),"/","-")),IF(--SUBSTITUTE(SUBSTITUTE(TRIM($W355),".","-"),"/","-")&gt;=10000000,IFERROR(DATE(--LEFT(TRIM($W355),4),--MID(TRIM($W355),5,2),--RIGHT(TRIM($W355),2)),""),--SUBSTITUTE(SUBSTITUTE(TRIM($W355),".","-"),"/","-")),IFERROR(--LEFT(SUBSTITUTE(SUBSTITUTE(TRIM($W355),".","-"),"/","-"),10),""))))</f>
        <v/>
      </c>
      <c r="Y355" s="29">
        <f>IF($X355="","",INT($X355))</f>
        <v/>
      </c>
      <c r="Z355" s="30">
        <f>IF(OR($Y355="",$D$6=""),"",IF(INDEX($A:$U,ROW(),$D$6)="",0,IF(ISNUMBER(INDEX($A:$U,ROW(),$D$6)),INDEX($A:$U,ROW(),$D$6),IFERROR(--SUBSTITUTE(SUBSTITUTE(TRIM(INDEX($A:$U,ROW(),$D$6)),",",""),"원",""),0))))</f>
        <v/>
      </c>
      <c r="AA355" s="30">
        <f>IF(OR($Y355="",$E$6=""),"",IF(INDEX($A:$U,ROW(),$E$6)="",0,IF(ISNUMBER(INDEX($A:$U,ROW(),$E$6)),INDEX($A:$U,ROW(),$E$6),IFERROR(--SUBSTITUTE(SUBSTITUTE(TRIM(INDEX($A:$U,ROW(),$E$6)),",",""),"원",""),0))))</f>
        <v/>
      </c>
      <c r="AB355" s="30">
        <f>IF(OR($Y355="",$F$6=""),"",IF(INDEX($A:$U,ROW(),$F$6)="","",IF(ISNUMBER(INDEX($A:$U,ROW(),$F$6)),INDEX($A:$U,ROW(),$F$6),IFERROR(--SUBSTITUTE(SUBSTITUTE(TRIM(INDEX($A:$U,ROW(),$F$6)),",",""),"원",""),""))))</f>
        <v/>
      </c>
      <c r="AC355" s="2">
        <f>IF(OR($Y355="",$G$6=""),"",INDEX($A:$U,ROW(),$G$6)&amp;"")</f>
        <v/>
      </c>
      <c r="AD355" s="2">
        <f>IF($Y355="","",IF(OR(AND(설정!$B$5&lt;&gt;"",ISNUMBER(SEARCH(설정!$B$5,$AC355))),AND(설정!$B$6&lt;&gt;"",ISNUMBER(SEARCH(설정!$B$6,$AC355))),AND(설정!$B$7&lt;&gt;"",ISNUMBER(SEARCH(설정!$B$7,$AC355)))),"제외","포함"))</f>
        <v/>
      </c>
    </row>
    <row r="356">
      <c r="W356" s="2">
        <f>IF(OR($B$5="",$C$6="",ROW()&lt;$B$5),"",IF(INDEX($A:$U,ROW(),$C$6)="","",INDEX($A:$U,ROW(),$C$6)))</f>
        <v/>
      </c>
      <c r="X356" s="28">
        <f>IF($W356="","",IF(ISNUMBER($W356),IF($W356&gt;=10000000,IFERROR(DATE(INT($W356/10000),MOD(INT($W356/100),100),MOD($W356,100)),""),$W356),IF(ISNUMBER(--SUBSTITUTE(SUBSTITUTE(TRIM($W356),".","-"),"/","-")),IF(--SUBSTITUTE(SUBSTITUTE(TRIM($W356),".","-"),"/","-")&gt;=10000000,IFERROR(DATE(--LEFT(TRIM($W356),4),--MID(TRIM($W356),5,2),--RIGHT(TRIM($W356),2)),""),--SUBSTITUTE(SUBSTITUTE(TRIM($W356),".","-"),"/","-")),IFERROR(--LEFT(SUBSTITUTE(SUBSTITUTE(TRIM($W356),".","-"),"/","-"),10),""))))</f>
        <v/>
      </c>
      <c r="Y356" s="29">
        <f>IF($X356="","",INT($X356))</f>
        <v/>
      </c>
      <c r="Z356" s="30">
        <f>IF(OR($Y356="",$D$6=""),"",IF(INDEX($A:$U,ROW(),$D$6)="",0,IF(ISNUMBER(INDEX($A:$U,ROW(),$D$6)),INDEX($A:$U,ROW(),$D$6),IFERROR(--SUBSTITUTE(SUBSTITUTE(TRIM(INDEX($A:$U,ROW(),$D$6)),",",""),"원",""),0))))</f>
        <v/>
      </c>
      <c r="AA356" s="30">
        <f>IF(OR($Y356="",$E$6=""),"",IF(INDEX($A:$U,ROW(),$E$6)="",0,IF(ISNUMBER(INDEX($A:$U,ROW(),$E$6)),INDEX($A:$U,ROW(),$E$6),IFERROR(--SUBSTITUTE(SUBSTITUTE(TRIM(INDEX($A:$U,ROW(),$E$6)),",",""),"원",""),0))))</f>
        <v/>
      </c>
      <c r="AB356" s="30">
        <f>IF(OR($Y356="",$F$6=""),"",IF(INDEX($A:$U,ROW(),$F$6)="","",IF(ISNUMBER(INDEX($A:$U,ROW(),$F$6)),INDEX($A:$U,ROW(),$F$6),IFERROR(--SUBSTITUTE(SUBSTITUTE(TRIM(INDEX($A:$U,ROW(),$F$6)),",",""),"원",""),""))))</f>
        <v/>
      </c>
      <c r="AC356" s="2">
        <f>IF(OR($Y356="",$G$6=""),"",INDEX($A:$U,ROW(),$G$6)&amp;"")</f>
        <v/>
      </c>
      <c r="AD356" s="2">
        <f>IF($Y356="","",IF(OR(AND(설정!$B$5&lt;&gt;"",ISNUMBER(SEARCH(설정!$B$5,$AC356))),AND(설정!$B$6&lt;&gt;"",ISNUMBER(SEARCH(설정!$B$6,$AC356))),AND(설정!$B$7&lt;&gt;"",ISNUMBER(SEARCH(설정!$B$7,$AC356)))),"제외","포함"))</f>
        <v/>
      </c>
    </row>
    <row r="357">
      <c r="W357" s="2">
        <f>IF(OR($B$5="",$C$6="",ROW()&lt;$B$5),"",IF(INDEX($A:$U,ROW(),$C$6)="","",INDEX($A:$U,ROW(),$C$6)))</f>
        <v/>
      </c>
      <c r="X357" s="28">
        <f>IF($W357="","",IF(ISNUMBER($W357),IF($W357&gt;=10000000,IFERROR(DATE(INT($W357/10000),MOD(INT($W357/100),100),MOD($W357,100)),""),$W357),IF(ISNUMBER(--SUBSTITUTE(SUBSTITUTE(TRIM($W357),".","-"),"/","-")),IF(--SUBSTITUTE(SUBSTITUTE(TRIM($W357),".","-"),"/","-")&gt;=10000000,IFERROR(DATE(--LEFT(TRIM($W357),4),--MID(TRIM($W357),5,2),--RIGHT(TRIM($W357),2)),""),--SUBSTITUTE(SUBSTITUTE(TRIM($W357),".","-"),"/","-")),IFERROR(--LEFT(SUBSTITUTE(SUBSTITUTE(TRIM($W357),".","-"),"/","-"),10),""))))</f>
        <v/>
      </c>
      <c r="Y357" s="29">
        <f>IF($X357="","",INT($X357))</f>
        <v/>
      </c>
      <c r="Z357" s="30">
        <f>IF(OR($Y357="",$D$6=""),"",IF(INDEX($A:$U,ROW(),$D$6)="",0,IF(ISNUMBER(INDEX($A:$U,ROW(),$D$6)),INDEX($A:$U,ROW(),$D$6),IFERROR(--SUBSTITUTE(SUBSTITUTE(TRIM(INDEX($A:$U,ROW(),$D$6)),",",""),"원",""),0))))</f>
        <v/>
      </c>
      <c r="AA357" s="30">
        <f>IF(OR($Y357="",$E$6=""),"",IF(INDEX($A:$U,ROW(),$E$6)="",0,IF(ISNUMBER(INDEX($A:$U,ROW(),$E$6)),INDEX($A:$U,ROW(),$E$6),IFERROR(--SUBSTITUTE(SUBSTITUTE(TRIM(INDEX($A:$U,ROW(),$E$6)),",",""),"원",""),0))))</f>
        <v/>
      </c>
      <c r="AB357" s="30">
        <f>IF(OR($Y357="",$F$6=""),"",IF(INDEX($A:$U,ROW(),$F$6)="","",IF(ISNUMBER(INDEX($A:$U,ROW(),$F$6)),INDEX($A:$U,ROW(),$F$6),IFERROR(--SUBSTITUTE(SUBSTITUTE(TRIM(INDEX($A:$U,ROW(),$F$6)),",",""),"원",""),""))))</f>
        <v/>
      </c>
      <c r="AC357" s="2">
        <f>IF(OR($Y357="",$G$6=""),"",INDEX($A:$U,ROW(),$G$6)&amp;"")</f>
        <v/>
      </c>
      <c r="AD357" s="2">
        <f>IF($Y357="","",IF(OR(AND(설정!$B$5&lt;&gt;"",ISNUMBER(SEARCH(설정!$B$5,$AC357))),AND(설정!$B$6&lt;&gt;"",ISNUMBER(SEARCH(설정!$B$6,$AC357))),AND(설정!$B$7&lt;&gt;"",ISNUMBER(SEARCH(설정!$B$7,$AC357)))),"제외","포함"))</f>
        <v/>
      </c>
    </row>
    <row r="358">
      <c r="W358" s="2">
        <f>IF(OR($B$5="",$C$6="",ROW()&lt;$B$5),"",IF(INDEX($A:$U,ROW(),$C$6)="","",INDEX($A:$U,ROW(),$C$6)))</f>
        <v/>
      </c>
      <c r="X358" s="28">
        <f>IF($W358="","",IF(ISNUMBER($W358),IF($W358&gt;=10000000,IFERROR(DATE(INT($W358/10000),MOD(INT($W358/100),100),MOD($W358,100)),""),$W358),IF(ISNUMBER(--SUBSTITUTE(SUBSTITUTE(TRIM($W358),".","-"),"/","-")),IF(--SUBSTITUTE(SUBSTITUTE(TRIM($W358),".","-"),"/","-")&gt;=10000000,IFERROR(DATE(--LEFT(TRIM($W358),4),--MID(TRIM($W358),5,2),--RIGHT(TRIM($W358),2)),""),--SUBSTITUTE(SUBSTITUTE(TRIM($W358),".","-"),"/","-")),IFERROR(--LEFT(SUBSTITUTE(SUBSTITUTE(TRIM($W358),".","-"),"/","-"),10),""))))</f>
        <v/>
      </c>
      <c r="Y358" s="29">
        <f>IF($X358="","",INT($X358))</f>
        <v/>
      </c>
      <c r="Z358" s="30">
        <f>IF(OR($Y358="",$D$6=""),"",IF(INDEX($A:$U,ROW(),$D$6)="",0,IF(ISNUMBER(INDEX($A:$U,ROW(),$D$6)),INDEX($A:$U,ROW(),$D$6),IFERROR(--SUBSTITUTE(SUBSTITUTE(TRIM(INDEX($A:$U,ROW(),$D$6)),",",""),"원",""),0))))</f>
        <v/>
      </c>
      <c r="AA358" s="30">
        <f>IF(OR($Y358="",$E$6=""),"",IF(INDEX($A:$U,ROW(),$E$6)="",0,IF(ISNUMBER(INDEX($A:$U,ROW(),$E$6)),INDEX($A:$U,ROW(),$E$6),IFERROR(--SUBSTITUTE(SUBSTITUTE(TRIM(INDEX($A:$U,ROW(),$E$6)),",",""),"원",""),0))))</f>
        <v/>
      </c>
      <c r="AB358" s="30">
        <f>IF(OR($Y358="",$F$6=""),"",IF(INDEX($A:$U,ROW(),$F$6)="","",IF(ISNUMBER(INDEX($A:$U,ROW(),$F$6)),INDEX($A:$U,ROW(),$F$6),IFERROR(--SUBSTITUTE(SUBSTITUTE(TRIM(INDEX($A:$U,ROW(),$F$6)),",",""),"원",""),""))))</f>
        <v/>
      </c>
      <c r="AC358" s="2">
        <f>IF(OR($Y358="",$G$6=""),"",INDEX($A:$U,ROW(),$G$6)&amp;"")</f>
        <v/>
      </c>
      <c r="AD358" s="2">
        <f>IF($Y358="","",IF(OR(AND(설정!$B$5&lt;&gt;"",ISNUMBER(SEARCH(설정!$B$5,$AC358))),AND(설정!$B$6&lt;&gt;"",ISNUMBER(SEARCH(설정!$B$6,$AC358))),AND(설정!$B$7&lt;&gt;"",ISNUMBER(SEARCH(설정!$B$7,$AC358)))),"제외","포함"))</f>
        <v/>
      </c>
    </row>
    <row r="359">
      <c r="W359" s="2">
        <f>IF(OR($B$5="",$C$6="",ROW()&lt;$B$5),"",IF(INDEX($A:$U,ROW(),$C$6)="","",INDEX($A:$U,ROW(),$C$6)))</f>
        <v/>
      </c>
      <c r="X359" s="28">
        <f>IF($W359="","",IF(ISNUMBER($W359),IF($W359&gt;=10000000,IFERROR(DATE(INT($W359/10000),MOD(INT($W359/100),100),MOD($W359,100)),""),$W359),IF(ISNUMBER(--SUBSTITUTE(SUBSTITUTE(TRIM($W359),".","-"),"/","-")),IF(--SUBSTITUTE(SUBSTITUTE(TRIM($W359),".","-"),"/","-")&gt;=10000000,IFERROR(DATE(--LEFT(TRIM($W359),4),--MID(TRIM($W359),5,2),--RIGHT(TRIM($W359),2)),""),--SUBSTITUTE(SUBSTITUTE(TRIM($W359),".","-"),"/","-")),IFERROR(--LEFT(SUBSTITUTE(SUBSTITUTE(TRIM($W359),".","-"),"/","-"),10),""))))</f>
        <v/>
      </c>
      <c r="Y359" s="29">
        <f>IF($X359="","",INT($X359))</f>
        <v/>
      </c>
      <c r="Z359" s="30">
        <f>IF(OR($Y359="",$D$6=""),"",IF(INDEX($A:$U,ROW(),$D$6)="",0,IF(ISNUMBER(INDEX($A:$U,ROW(),$D$6)),INDEX($A:$U,ROW(),$D$6),IFERROR(--SUBSTITUTE(SUBSTITUTE(TRIM(INDEX($A:$U,ROW(),$D$6)),",",""),"원",""),0))))</f>
        <v/>
      </c>
      <c r="AA359" s="30">
        <f>IF(OR($Y359="",$E$6=""),"",IF(INDEX($A:$U,ROW(),$E$6)="",0,IF(ISNUMBER(INDEX($A:$U,ROW(),$E$6)),INDEX($A:$U,ROW(),$E$6),IFERROR(--SUBSTITUTE(SUBSTITUTE(TRIM(INDEX($A:$U,ROW(),$E$6)),",",""),"원",""),0))))</f>
        <v/>
      </c>
      <c r="AB359" s="30">
        <f>IF(OR($Y359="",$F$6=""),"",IF(INDEX($A:$U,ROW(),$F$6)="","",IF(ISNUMBER(INDEX($A:$U,ROW(),$F$6)),INDEX($A:$U,ROW(),$F$6),IFERROR(--SUBSTITUTE(SUBSTITUTE(TRIM(INDEX($A:$U,ROW(),$F$6)),",",""),"원",""),""))))</f>
        <v/>
      </c>
      <c r="AC359" s="2">
        <f>IF(OR($Y359="",$G$6=""),"",INDEX($A:$U,ROW(),$G$6)&amp;"")</f>
        <v/>
      </c>
      <c r="AD359" s="2">
        <f>IF($Y359="","",IF(OR(AND(설정!$B$5&lt;&gt;"",ISNUMBER(SEARCH(설정!$B$5,$AC359))),AND(설정!$B$6&lt;&gt;"",ISNUMBER(SEARCH(설정!$B$6,$AC359))),AND(설정!$B$7&lt;&gt;"",ISNUMBER(SEARCH(설정!$B$7,$AC359)))),"제외","포함"))</f>
        <v/>
      </c>
    </row>
    <row r="360">
      <c r="W360" s="2">
        <f>IF(OR($B$5="",$C$6="",ROW()&lt;$B$5),"",IF(INDEX($A:$U,ROW(),$C$6)="","",INDEX($A:$U,ROW(),$C$6)))</f>
        <v/>
      </c>
      <c r="X360" s="28">
        <f>IF($W360="","",IF(ISNUMBER($W360),IF($W360&gt;=10000000,IFERROR(DATE(INT($W360/10000),MOD(INT($W360/100),100),MOD($W360,100)),""),$W360),IF(ISNUMBER(--SUBSTITUTE(SUBSTITUTE(TRIM($W360),".","-"),"/","-")),IF(--SUBSTITUTE(SUBSTITUTE(TRIM($W360),".","-"),"/","-")&gt;=10000000,IFERROR(DATE(--LEFT(TRIM($W360),4),--MID(TRIM($W360),5,2),--RIGHT(TRIM($W360),2)),""),--SUBSTITUTE(SUBSTITUTE(TRIM($W360),".","-"),"/","-")),IFERROR(--LEFT(SUBSTITUTE(SUBSTITUTE(TRIM($W360),".","-"),"/","-"),10),""))))</f>
        <v/>
      </c>
      <c r="Y360" s="29">
        <f>IF($X360="","",INT($X360))</f>
        <v/>
      </c>
      <c r="Z360" s="30">
        <f>IF(OR($Y360="",$D$6=""),"",IF(INDEX($A:$U,ROW(),$D$6)="",0,IF(ISNUMBER(INDEX($A:$U,ROW(),$D$6)),INDEX($A:$U,ROW(),$D$6),IFERROR(--SUBSTITUTE(SUBSTITUTE(TRIM(INDEX($A:$U,ROW(),$D$6)),",",""),"원",""),0))))</f>
        <v/>
      </c>
      <c r="AA360" s="30">
        <f>IF(OR($Y360="",$E$6=""),"",IF(INDEX($A:$U,ROW(),$E$6)="",0,IF(ISNUMBER(INDEX($A:$U,ROW(),$E$6)),INDEX($A:$U,ROW(),$E$6),IFERROR(--SUBSTITUTE(SUBSTITUTE(TRIM(INDEX($A:$U,ROW(),$E$6)),",",""),"원",""),0))))</f>
        <v/>
      </c>
      <c r="AB360" s="30">
        <f>IF(OR($Y360="",$F$6=""),"",IF(INDEX($A:$U,ROW(),$F$6)="","",IF(ISNUMBER(INDEX($A:$U,ROW(),$F$6)),INDEX($A:$U,ROW(),$F$6),IFERROR(--SUBSTITUTE(SUBSTITUTE(TRIM(INDEX($A:$U,ROW(),$F$6)),",",""),"원",""),""))))</f>
        <v/>
      </c>
      <c r="AC360" s="2">
        <f>IF(OR($Y360="",$G$6=""),"",INDEX($A:$U,ROW(),$G$6)&amp;"")</f>
        <v/>
      </c>
      <c r="AD360" s="2">
        <f>IF($Y360="","",IF(OR(AND(설정!$B$5&lt;&gt;"",ISNUMBER(SEARCH(설정!$B$5,$AC360))),AND(설정!$B$6&lt;&gt;"",ISNUMBER(SEARCH(설정!$B$6,$AC360))),AND(설정!$B$7&lt;&gt;"",ISNUMBER(SEARCH(설정!$B$7,$AC360)))),"제외","포함"))</f>
        <v/>
      </c>
    </row>
    <row r="361">
      <c r="W361" s="2">
        <f>IF(OR($B$5="",$C$6="",ROW()&lt;$B$5),"",IF(INDEX($A:$U,ROW(),$C$6)="","",INDEX($A:$U,ROW(),$C$6)))</f>
        <v/>
      </c>
      <c r="X361" s="28">
        <f>IF($W361="","",IF(ISNUMBER($W361),IF($W361&gt;=10000000,IFERROR(DATE(INT($W361/10000),MOD(INT($W361/100),100),MOD($W361,100)),""),$W361),IF(ISNUMBER(--SUBSTITUTE(SUBSTITUTE(TRIM($W361),".","-"),"/","-")),IF(--SUBSTITUTE(SUBSTITUTE(TRIM($W361),".","-"),"/","-")&gt;=10000000,IFERROR(DATE(--LEFT(TRIM($W361),4),--MID(TRIM($W361),5,2),--RIGHT(TRIM($W361),2)),""),--SUBSTITUTE(SUBSTITUTE(TRIM($W361),".","-"),"/","-")),IFERROR(--LEFT(SUBSTITUTE(SUBSTITUTE(TRIM($W361),".","-"),"/","-"),10),""))))</f>
        <v/>
      </c>
      <c r="Y361" s="29">
        <f>IF($X361="","",INT($X361))</f>
        <v/>
      </c>
      <c r="Z361" s="30">
        <f>IF(OR($Y361="",$D$6=""),"",IF(INDEX($A:$U,ROW(),$D$6)="",0,IF(ISNUMBER(INDEX($A:$U,ROW(),$D$6)),INDEX($A:$U,ROW(),$D$6),IFERROR(--SUBSTITUTE(SUBSTITUTE(TRIM(INDEX($A:$U,ROW(),$D$6)),",",""),"원",""),0))))</f>
        <v/>
      </c>
      <c r="AA361" s="30">
        <f>IF(OR($Y361="",$E$6=""),"",IF(INDEX($A:$U,ROW(),$E$6)="",0,IF(ISNUMBER(INDEX($A:$U,ROW(),$E$6)),INDEX($A:$U,ROW(),$E$6),IFERROR(--SUBSTITUTE(SUBSTITUTE(TRIM(INDEX($A:$U,ROW(),$E$6)),",",""),"원",""),0))))</f>
        <v/>
      </c>
      <c r="AB361" s="30">
        <f>IF(OR($Y361="",$F$6=""),"",IF(INDEX($A:$U,ROW(),$F$6)="","",IF(ISNUMBER(INDEX($A:$U,ROW(),$F$6)),INDEX($A:$U,ROW(),$F$6),IFERROR(--SUBSTITUTE(SUBSTITUTE(TRIM(INDEX($A:$U,ROW(),$F$6)),",",""),"원",""),""))))</f>
        <v/>
      </c>
      <c r="AC361" s="2">
        <f>IF(OR($Y361="",$G$6=""),"",INDEX($A:$U,ROW(),$G$6)&amp;"")</f>
        <v/>
      </c>
      <c r="AD361" s="2">
        <f>IF($Y361="","",IF(OR(AND(설정!$B$5&lt;&gt;"",ISNUMBER(SEARCH(설정!$B$5,$AC361))),AND(설정!$B$6&lt;&gt;"",ISNUMBER(SEARCH(설정!$B$6,$AC361))),AND(설정!$B$7&lt;&gt;"",ISNUMBER(SEARCH(설정!$B$7,$AC361)))),"제외","포함"))</f>
        <v/>
      </c>
    </row>
    <row r="362">
      <c r="W362" s="2">
        <f>IF(OR($B$5="",$C$6="",ROW()&lt;$B$5),"",IF(INDEX($A:$U,ROW(),$C$6)="","",INDEX($A:$U,ROW(),$C$6)))</f>
        <v/>
      </c>
      <c r="X362" s="28">
        <f>IF($W362="","",IF(ISNUMBER($W362),IF($W362&gt;=10000000,IFERROR(DATE(INT($W362/10000),MOD(INT($W362/100),100),MOD($W362,100)),""),$W362),IF(ISNUMBER(--SUBSTITUTE(SUBSTITUTE(TRIM($W362),".","-"),"/","-")),IF(--SUBSTITUTE(SUBSTITUTE(TRIM($W362),".","-"),"/","-")&gt;=10000000,IFERROR(DATE(--LEFT(TRIM($W362),4),--MID(TRIM($W362),5,2),--RIGHT(TRIM($W362),2)),""),--SUBSTITUTE(SUBSTITUTE(TRIM($W362),".","-"),"/","-")),IFERROR(--LEFT(SUBSTITUTE(SUBSTITUTE(TRIM($W362),".","-"),"/","-"),10),""))))</f>
        <v/>
      </c>
      <c r="Y362" s="29">
        <f>IF($X362="","",INT($X362))</f>
        <v/>
      </c>
      <c r="Z362" s="30">
        <f>IF(OR($Y362="",$D$6=""),"",IF(INDEX($A:$U,ROW(),$D$6)="",0,IF(ISNUMBER(INDEX($A:$U,ROW(),$D$6)),INDEX($A:$U,ROW(),$D$6),IFERROR(--SUBSTITUTE(SUBSTITUTE(TRIM(INDEX($A:$U,ROW(),$D$6)),",",""),"원",""),0))))</f>
        <v/>
      </c>
      <c r="AA362" s="30">
        <f>IF(OR($Y362="",$E$6=""),"",IF(INDEX($A:$U,ROW(),$E$6)="",0,IF(ISNUMBER(INDEX($A:$U,ROW(),$E$6)),INDEX($A:$U,ROW(),$E$6),IFERROR(--SUBSTITUTE(SUBSTITUTE(TRIM(INDEX($A:$U,ROW(),$E$6)),",",""),"원",""),0))))</f>
        <v/>
      </c>
      <c r="AB362" s="30">
        <f>IF(OR($Y362="",$F$6=""),"",IF(INDEX($A:$U,ROW(),$F$6)="","",IF(ISNUMBER(INDEX($A:$U,ROW(),$F$6)),INDEX($A:$U,ROW(),$F$6),IFERROR(--SUBSTITUTE(SUBSTITUTE(TRIM(INDEX($A:$U,ROW(),$F$6)),",",""),"원",""),""))))</f>
        <v/>
      </c>
      <c r="AC362" s="2">
        <f>IF(OR($Y362="",$G$6=""),"",INDEX($A:$U,ROW(),$G$6)&amp;"")</f>
        <v/>
      </c>
      <c r="AD362" s="2">
        <f>IF($Y362="","",IF(OR(AND(설정!$B$5&lt;&gt;"",ISNUMBER(SEARCH(설정!$B$5,$AC362))),AND(설정!$B$6&lt;&gt;"",ISNUMBER(SEARCH(설정!$B$6,$AC362))),AND(설정!$B$7&lt;&gt;"",ISNUMBER(SEARCH(설정!$B$7,$AC362)))),"제외","포함"))</f>
        <v/>
      </c>
    </row>
    <row r="363">
      <c r="W363" s="2">
        <f>IF(OR($B$5="",$C$6="",ROW()&lt;$B$5),"",IF(INDEX($A:$U,ROW(),$C$6)="","",INDEX($A:$U,ROW(),$C$6)))</f>
        <v/>
      </c>
      <c r="X363" s="28">
        <f>IF($W363="","",IF(ISNUMBER($W363),IF($W363&gt;=10000000,IFERROR(DATE(INT($W363/10000),MOD(INT($W363/100),100),MOD($W363,100)),""),$W363),IF(ISNUMBER(--SUBSTITUTE(SUBSTITUTE(TRIM($W363),".","-"),"/","-")),IF(--SUBSTITUTE(SUBSTITUTE(TRIM($W363),".","-"),"/","-")&gt;=10000000,IFERROR(DATE(--LEFT(TRIM($W363),4),--MID(TRIM($W363),5,2),--RIGHT(TRIM($W363),2)),""),--SUBSTITUTE(SUBSTITUTE(TRIM($W363),".","-"),"/","-")),IFERROR(--LEFT(SUBSTITUTE(SUBSTITUTE(TRIM($W363),".","-"),"/","-"),10),""))))</f>
        <v/>
      </c>
      <c r="Y363" s="29">
        <f>IF($X363="","",INT($X363))</f>
        <v/>
      </c>
      <c r="Z363" s="30">
        <f>IF(OR($Y363="",$D$6=""),"",IF(INDEX($A:$U,ROW(),$D$6)="",0,IF(ISNUMBER(INDEX($A:$U,ROW(),$D$6)),INDEX($A:$U,ROW(),$D$6),IFERROR(--SUBSTITUTE(SUBSTITUTE(TRIM(INDEX($A:$U,ROW(),$D$6)),",",""),"원",""),0))))</f>
        <v/>
      </c>
      <c r="AA363" s="30">
        <f>IF(OR($Y363="",$E$6=""),"",IF(INDEX($A:$U,ROW(),$E$6)="",0,IF(ISNUMBER(INDEX($A:$U,ROW(),$E$6)),INDEX($A:$U,ROW(),$E$6),IFERROR(--SUBSTITUTE(SUBSTITUTE(TRIM(INDEX($A:$U,ROW(),$E$6)),",",""),"원",""),0))))</f>
        <v/>
      </c>
      <c r="AB363" s="30">
        <f>IF(OR($Y363="",$F$6=""),"",IF(INDEX($A:$U,ROW(),$F$6)="","",IF(ISNUMBER(INDEX($A:$U,ROW(),$F$6)),INDEX($A:$U,ROW(),$F$6),IFERROR(--SUBSTITUTE(SUBSTITUTE(TRIM(INDEX($A:$U,ROW(),$F$6)),",",""),"원",""),""))))</f>
        <v/>
      </c>
      <c r="AC363" s="2">
        <f>IF(OR($Y363="",$G$6=""),"",INDEX($A:$U,ROW(),$G$6)&amp;"")</f>
        <v/>
      </c>
      <c r="AD363" s="2">
        <f>IF($Y363="","",IF(OR(AND(설정!$B$5&lt;&gt;"",ISNUMBER(SEARCH(설정!$B$5,$AC363))),AND(설정!$B$6&lt;&gt;"",ISNUMBER(SEARCH(설정!$B$6,$AC363))),AND(설정!$B$7&lt;&gt;"",ISNUMBER(SEARCH(설정!$B$7,$AC363)))),"제외","포함"))</f>
        <v/>
      </c>
    </row>
    <row r="364">
      <c r="W364" s="2">
        <f>IF(OR($B$5="",$C$6="",ROW()&lt;$B$5),"",IF(INDEX($A:$U,ROW(),$C$6)="","",INDEX($A:$U,ROW(),$C$6)))</f>
        <v/>
      </c>
      <c r="X364" s="28">
        <f>IF($W364="","",IF(ISNUMBER($W364),IF($W364&gt;=10000000,IFERROR(DATE(INT($W364/10000),MOD(INT($W364/100),100),MOD($W364,100)),""),$W364),IF(ISNUMBER(--SUBSTITUTE(SUBSTITUTE(TRIM($W364),".","-"),"/","-")),IF(--SUBSTITUTE(SUBSTITUTE(TRIM($W364),".","-"),"/","-")&gt;=10000000,IFERROR(DATE(--LEFT(TRIM($W364),4),--MID(TRIM($W364),5,2),--RIGHT(TRIM($W364),2)),""),--SUBSTITUTE(SUBSTITUTE(TRIM($W364),".","-"),"/","-")),IFERROR(--LEFT(SUBSTITUTE(SUBSTITUTE(TRIM($W364),".","-"),"/","-"),10),""))))</f>
        <v/>
      </c>
      <c r="Y364" s="29">
        <f>IF($X364="","",INT($X364))</f>
        <v/>
      </c>
      <c r="Z364" s="30">
        <f>IF(OR($Y364="",$D$6=""),"",IF(INDEX($A:$U,ROW(),$D$6)="",0,IF(ISNUMBER(INDEX($A:$U,ROW(),$D$6)),INDEX($A:$U,ROW(),$D$6),IFERROR(--SUBSTITUTE(SUBSTITUTE(TRIM(INDEX($A:$U,ROW(),$D$6)),",",""),"원",""),0))))</f>
        <v/>
      </c>
      <c r="AA364" s="30">
        <f>IF(OR($Y364="",$E$6=""),"",IF(INDEX($A:$U,ROW(),$E$6)="",0,IF(ISNUMBER(INDEX($A:$U,ROW(),$E$6)),INDEX($A:$U,ROW(),$E$6),IFERROR(--SUBSTITUTE(SUBSTITUTE(TRIM(INDEX($A:$U,ROW(),$E$6)),",",""),"원",""),0))))</f>
        <v/>
      </c>
      <c r="AB364" s="30">
        <f>IF(OR($Y364="",$F$6=""),"",IF(INDEX($A:$U,ROW(),$F$6)="","",IF(ISNUMBER(INDEX($A:$U,ROW(),$F$6)),INDEX($A:$U,ROW(),$F$6),IFERROR(--SUBSTITUTE(SUBSTITUTE(TRIM(INDEX($A:$U,ROW(),$F$6)),",",""),"원",""),""))))</f>
        <v/>
      </c>
      <c r="AC364" s="2">
        <f>IF(OR($Y364="",$G$6=""),"",INDEX($A:$U,ROW(),$G$6)&amp;"")</f>
        <v/>
      </c>
      <c r="AD364" s="2">
        <f>IF($Y364="","",IF(OR(AND(설정!$B$5&lt;&gt;"",ISNUMBER(SEARCH(설정!$B$5,$AC364))),AND(설정!$B$6&lt;&gt;"",ISNUMBER(SEARCH(설정!$B$6,$AC364))),AND(설정!$B$7&lt;&gt;"",ISNUMBER(SEARCH(설정!$B$7,$AC364)))),"제외","포함"))</f>
        <v/>
      </c>
    </row>
    <row r="365">
      <c r="W365" s="2">
        <f>IF(OR($B$5="",$C$6="",ROW()&lt;$B$5),"",IF(INDEX($A:$U,ROW(),$C$6)="","",INDEX($A:$U,ROW(),$C$6)))</f>
        <v/>
      </c>
      <c r="X365" s="28">
        <f>IF($W365="","",IF(ISNUMBER($W365),IF($W365&gt;=10000000,IFERROR(DATE(INT($W365/10000),MOD(INT($W365/100),100),MOD($W365,100)),""),$W365),IF(ISNUMBER(--SUBSTITUTE(SUBSTITUTE(TRIM($W365),".","-"),"/","-")),IF(--SUBSTITUTE(SUBSTITUTE(TRIM($W365),".","-"),"/","-")&gt;=10000000,IFERROR(DATE(--LEFT(TRIM($W365),4),--MID(TRIM($W365),5,2),--RIGHT(TRIM($W365),2)),""),--SUBSTITUTE(SUBSTITUTE(TRIM($W365),".","-"),"/","-")),IFERROR(--LEFT(SUBSTITUTE(SUBSTITUTE(TRIM($W365),".","-"),"/","-"),10),""))))</f>
        <v/>
      </c>
      <c r="Y365" s="29">
        <f>IF($X365="","",INT($X365))</f>
        <v/>
      </c>
      <c r="Z365" s="30">
        <f>IF(OR($Y365="",$D$6=""),"",IF(INDEX($A:$U,ROW(),$D$6)="",0,IF(ISNUMBER(INDEX($A:$U,ROW(),$D$6)),INDEX($A:$U,ROW(),$D$6),IFERROR(--SUBSTITUTE(SUBSTITUTE(TRIM(INDEX($A:$U,ROW(),$D$6)),",",""),"원",""),0))))</f>
        <v/>
      </c>
      <c r="AA365" s="30">
        <f>IF(OR($Y365="",$E$6=""),"",IF(INDEX($A:$U,ROW(),$E$6)="",0,IF(ISNUMBER(INDEX($A:$U,ROW(),$E$6)),INDEX($A:$U,ROW(),$E$6),IFERROR(--SUBSTITUTE(SUBSTITUTE(TRIM(INDEX($A:$U,ROW(),$E$6)),",",""),"원",""),0))))</f>
        <v/>
      </c>
      <c r="AB365" s="30">
        <f>IF(OR($Y365="",$F$6=""),"",IF(INDEX($A:$U,ROW(),$F$6)="","",IF(ISNUMBER(INDEX($A:$U,ROW(),$F$6)),INDEX($A:$U,ROW(),$F$6),IFERROR(--SUBSTITUTE(SUBSTITUTE(TRIM(INDEX($A:$U,ROW(),$F$6)),",",""),"원",""),""))))</f>
        <v/>
      </c>
      <c r="AC365" s="2">
        <f>IF(OR($Y365="",$G$6=""),"",INDEX($A:$U,ROW(),$G$6)&amp;"")</f>
        <v/>
      </c>
      <c r="AD365" s="2">
        <f>IF($Y365="","",IF(OR(AND(설정!$B$5&lt;&gt;"",ISNUMBER(SEARCH(설정!$B$5,$AC365))),AND(설정!$B$6&lt;&gt;"",ISNUMBER(SEARCH(설정!$B$6,$AC365))),AND(설정!$B$7&lt;&gt;"",ISNUMBER(SEARCH(설정!$B$7,$AC365)))),"제외","포함"))</f>
        <v/>
      </c>
    </row>
    <row r="366">
      <c r="W366" s="2">
        <f>IF(OR($B$5="",$C$6="",ROW()&lt;$B$5),"",IF(INDEX($A:$U,ROW(),$C$6)="","",INDEX($A:$U,ROW(),$C$6)))</f>
        <v/>
      </c>
      <c r="X366" s="28">
        <f>IF($W366="","",IF(ISNUMBER($W366),IF($W366&gt;=10000000,IFERROR(DATE(INT($W366/10000),MOD(INT($W366/100),100),MOD($W366,100)),""),$W366),IF(ISNUMBER(--SUBSTITUTE(SUBSTITUTE(TRIM($W366),".","-"),"/","-")),IF(--SUBSTITUTE(SUBSTITUTE(TRIM($W366),".","-"),"/","-")&gt;=10000000,IFERROR(DATE(--LEFT(TRIM($W366),4),--MID(TRIM($W366),5,2),--RIGHT(TRIM($W366),2)),""),--SUBSTITUTE(SUBSTITUTE(TRIM($W366),".","-"),"/","-")),IFERROR(--LEFT(SUBSTITUTE(SUBSTITUTE(TRIM($W366),".","-"),"/","-"),10),""))))</f>
        <v/>
      </c>
      <c r="Y366" s="29">
        <f>IF($X366="","",INT($X366))</f>
        <v/>
      </c>
      <c r="Z366" s="30">
        <f>IF(OR($Y366="",$D$6=""),"",IF(INDEX($A:$U,ROW(),$D$6)="",0,IF(ISNUMBER(INDEX($A:$U,ROW(),$D$6)),INDEX($A:$U,ROW(),$D$6),IFERROR(--SUBSTITUTE(SUBSTITUTE(TRIM(INDEX($A:$U,ROW(),$D$6)),",",""),"원",""),0))))</f>
        <v/>
      </c>
      <c r="AA366" s="30">
        <f>IF(OR($Y366="",$E$6=""),"",IF(INDEX($A:$U,ROW(),$E$6)="",0,IF(ISNUMBER(INDEX($A:$U,ROW(),$E$6)),INDEX($A:$U,ROW(),$E$6),IFERROR(--SUBSTITUTE(SUBSTITUTE(TRIM(INDEX($A:$U,ROW(),$E$6)),",",""),"원",""),0))))</f>
        <v/>
      </c>
      <c r="AB366" s="30">
        <f>IF(OR($Y366="",$F$6=""),"",IF(INDEX($A:$U,ROW(),$F$6)="","",IF(ISNUMBER(INDEX($A:$U,ROW(),$F$6)),INDEX($A:$U,ROW(),$F$6),IFERROR(--SUBSTITUTE(SUBSTITUTE(TRIM(INDEX($A:$U,ROW(),$F$6)),",",""),"원",""),""))))</f>
        <v/>
      </c>
      <c r="AC366" s="2">
        <f>IF(OR($Y366="",$G$6=""),"",INDEX($A:$U,ROW(),$G$6)&amp;"")</f>
        <v/>
      </c>
      <c r="AD366" s="2">
        <f>IF($Y366="","",IF(OR(AND(설정!$B$5&lt;&gt;"",ISNUMBER(SEARCH(설정!$B$5,$AC366))),AND(설정!$B$6&lt;&gt;"",ISNUMBER(SEARCH(설정!$B$6,$AC366))),AND(설정!$B$7&lt;&gt;"",ISNUMBER(SEARCH(설정!$B$7,$AC366)))),"제외","포함"))</f>
        <v/>
      </c>
    </row>
    <row r="367">
      <c r="W367" s="2">
        <f>IF(OR($B$5="",$C$6="",ROW()&lt;$B$5),"",IF(INDEX($A:$U,ROW(),$C$6)="","",INDEX($A:$U,ROW(),$C$6)))</f>
        <v/>
      </c>
      <c r="X367" s="28">
        <f>IF($W367="","",IF(ISNUMBER($W367),IF($W367&gt;=10000000,IFERROR(DATE(INT($W367/10000),MOD(INT($W367/100),100),MOD($W367,100)),""),$W367),IF(ISNUMBER(--SUBSTITUTE(SUBSTITUTE(TRIM($W367),".","-"),"/","-")),IF(--SUBSTITUTE(SUBSTITUTE(TRIM($W367),".","-"),"/","-")&gt;=10000000,IFERROR(DATE(--LEFT(TRIM($W367),4),--MID(TRIM($W367),5,2),--RIGHT(TRIM($W367),2)),""),--SUBSTITUTE(SUBSTITUTE(TRIM($W367),".","-"),"/","-")),IFERROR(--LEFT(SUBSTITUTE(SUBSTITUTE(TRIM($W367),".","-"),"/","-"),10),""))))</f>
        <v/>
      </c>
      <c r="Y367" s="29">
        <f>IF($X367="","",INT($X367))</f>
        <v/>
      </c>
      <c r="Z367" s="30">
        <f>IF(OR($Y367="",$D$6=""),"",IF(INDEX($A:$U,ROW(),$D$6)="",0,IF(ISNUMBER(INDEX($A:$U,ROW(),$D$6)),INDEX($A:$U,ROW(),$D$6),IFERROR(--SUBSTITUTE(SUBSTITUTE(TRIM(INDEX($A:$U,ROW(),$D$6)),",",""),"원",""),0))))</f>
        <v/>
      </c>
      <c r="AA367" s="30">
        <f>IF(OR($Y367="",$E$6=""),"",IF(INDEX($A:$U,ROW(),$E$6)="",0,IF(ISNUMBER(INDEX($A:$U,ROW(),$E$6)),INDEX($A:$U,ROW(),$E$6),IFERROR(--SUBSTITUTE(SUBSTITUTE(TRIM(INDEX($A:$U,ROW(),$E$6)),",",""),"원",""),0))))</f>
        <v/>
      </c>
      <c r="AB367" s="30">
        <f>IF(OR($Y367="",$F$6=""),"",IF(INDEX($A:$U,ROW(),$F$6)="","",IF(ISNUMBER(INDEX($A:$U,ROW(),$F$6)),INDEX($A:$U,ROW(),$F$6),IFERROR(--SUBSTITUTE(SUBSTITUTE(TRIM(INDEX($A:$U,ROW(),$F$6)),",",""),"원",""),""))))</f>
        <v/>
      </c>
      <c r="AC367" s="2">
        <f>IF(OR($Y367="",$G$6=""),"",INDEX($A:$U,ROW(),$G$6)&amp;"")</f>
        <v/>
      </c>
      <c r="AD367" s="2">
        <f>IF($Y367="","",IF(OR(AND(설정!$B$5&lt;&gt;"",ISNUMBER(SEARCH(설정!$B$5,$AC367))),AND(설정!$B$6&lt;&gt;"",ISNUMBER(SEARCH(설정!$B$6,$AC367))),AND(설정!$B$7&lt;&gt;"",ISNUMBER(SEARCH(설정!$B$7,$AC367)))),"제외","포함"))</f>
        <v/>
      </c>
    </row>
    <row r="368">
      <c r="W368" s="2">
        <f>IF(OR($B$5="",$C$6="",ROW()&lt;$B$5),"",IF(INDEX($A:$U,ROW(),$C$6)="","",INDEX($A:$U,ROW(),$C$6)))</f>
        <v/>
      </c>
      <c r="X368" s="28">
        <f>IF($W368="","",IF(ISNUMBER($W368),IF($W368&gt;=10000000,IFERROR(DATE(INT($W368/10000),MOD(INT($W368/100),100),MOD($W368,100)),""),$W368),IF(ISNUMBER(--SUBSTITUTE(SUBSTITUTE(TRIM($W368),".","-"),"/","-")),IF(--SUBSTITUTE(SUBSTITUTE(TRIM($W368),".","-"),"/","-")&gt;=10000000,IFERROR(DATE(--LEFT(TRIM($W368),4),--MID(TRIM($W368),5,2),--RIGHT(TRIM($W368),2)),""),--SUBSTITUTE(SUBSTITUTE(TRIM($W368),".","-"),"/","-")),IFERROR(--LEFT(SUBSTITUTE(SUBSTITUTE(TRIM($W368),".","-"),"/","-"),10),""))))</f>
        <v/>
      </c>
      <c r="Y368" s="29">
        <f>IF($X368="","",INT($X368))</f>
        <v/>
      </c>
      <c r="Z368" s="30">
        <f>IF(OR($Y368="",$D$6=""),"",IF(INDEX($A:$U,ROW(),$D$6)="",0,IF(ISNUMBER(INDEX($A:$U,ROW(),$D$6)),INDEX($A:$U,ROW(),$D$6),IFERROR(--SUBSTITUTE(SUBSTITUTE(TRIM(INDEX($A:$U,ROW(),$D$6)),",",""),"원",""),0))))</f>
        <v/>
      </c>
      <c r="AA368" s="30">
        <f>IF(OR($Y368="",$E$6=""),"",IF(INDEX($A:$U,ROW(),$E$6)="",0,IF(ISNUMBER(INDEX($A:$U,ROW(),$E$6)),INDEX($A:$U,ROW(),$E$6),IFERROR(--SUBSTITUTE(SUBSTITUTE(TRIM(INDEX($A:$U,ROW(),$E$6)),",",""),"원",""),0))))</f>
        <v/>
      </c>
      <c r="AB368" s="30">
        <f>IF(OR($Y368="",$F$6=""),"",IF(INDEX($A:$U,ROW(),$F$6)="","",IF(ISNUMBER(INDEX($A:$U,ROW(),$F$6)),INDEX($A:$U,ROW(),$F$6),IFERROR(--SUBSTITUTE(SUBSTITUTE(TRIM(INDEX($A:$U,ROW(),$F$6)),",",""),"원",""),""))))</f>
        <v/>
      </c>
      <c r="AC368" s="2">
        <f>IF(OR($Y368="",$G$6=""),"",INDEX($A:$U,ROW(),$G$6)&amp;"")</f>
        <v/>
      </c>
      <c r="AD368" s="2">
        <f>IF($Y368="","",IF(OR(AND(설정!$B$5&lt;&gt;"",ISNUMBER(SEARCH(설정!$B$5,$AC368))),AND(설정!$B$6&lt;&gt;"",ISNUMBER(SEARCH(설정!$B$6,$AC368))),AND(설정!$B$7&lt;&gt;"",ISNUMBER(SEARCH(설정!$B$7,$AC368)))),"제외","포함"))</f>
        <v/>
      </c>
    </row>
    <row r="369">
      <c r="W369" s="2">
        <f>IF(OR($B$5="",$C$6="",ROW()&lt;$B$5),"",IF(INDEX($A:$U,ROW(),$C$6)="","",INDEX($A:$U,ROW(),$C$6)))</f>
        <v/>
      </c>
      <c r="X369" s="28">
        <f>IF($W369="","",IF(ISNUMBER($W369),IF($W369&gt;=10000000,IFERROR(DATE(INT($W369/10000),MOD(INT($W369/100),100),MOD($W369,100)),""),$W369),IF(ISNUMBER(--SUBSTITUTE(SUBSTITUTE(TRIM($W369),".","-"),"/","-")),IF(--SUBSTITUTE(SUBSTITUTE(TRIM($W369),".","-"),"/","-")&gt;=10000000,IFERROR(DATE(--LEFT(TRIM($W369),4),--MID(TRIM($W369),5,2),--RIGHT(TRIM($W369),2)),""),--SUBSTITUTE(SUBSTITUTE(TRIM($W369),".","-"),"/","-")),IFERROR(--LEFT(SUBSTITUTE(SUBSTITUTE(TRIM($W369),".","-"),"/","-"),10),""))))</f>
        <v/>
      </c>
      <c r="Y369" s="29">
        <f>IF($X369="","",INT($X369))</f>
        <v/>
      </c>
      <c r="Z369" s="30">
        <f>IF(OR($Y369="",$D$6=""),"",IF(INDEX($A:$U,ROW(),$D$6)="",0,IF(ISNUMBER(INDEX($A:$U,ROW(),$D$6)),INDEX($A:$U,ROW(),$D$6),IFERROR(--SUBSTITUTE(SUBSTITUTE(TRIM(INDEX($A:$U,ROW(),$D$6)),",",""),"원",""),0))))</f>
        <v/>
      </c>
      <c r="AA369" s="30">
        <f>IF(OR($Y369="",$E$6=""),"",IF(INDEX($A:$U,ROW(),$E$6)="",0,IF(ISNUMBER(INDEX($A:$U,ROW(),$E$6)),INDEX($A:$U,ROW(),$E$6),IFERROR(--SUBSTITUTE(SUBSTITUTE(TRIM(INDEX($A:$U,ROW(),$E$6)),",",""),"원",""),0))))</f>
        <v/>
      </c>
      <c r="AB369" s="30">
        <f>IF(OR($Y369="",$F$6=""),"",IF(INDEX($A:$U,ROW(),$F$6)="","",IF(ISNUMBER(INDEX($A:$U,ROW(),$F$6)),INDEX($A:$U,ROW(),$F$6),IFERROR(--SUBSTITUTE(SUBSTITUTE(TRIM(INDEX($A:$U,ROW(),$F$6)),",",""),"원",""),""))))</f>
        <v/>
      </c>
      <c r="AC369" s="2">
        <f>IF(OR($Y369="",$G$6=""),"",INDEX($A:$U,ROW(),$G$6)&amp;"")</f>
        <v/>
      </c>
      <c r="AD369" s="2">
        <f>IF($Y369="","",IF(OR(AND(설정!$B$5&lt;&gt;"",ISNUMBER(SEARCH(설정!$B$5,$AC369))),AND(설정!$B$6&lt;&gt;"",ISNUMBER(SEARCH(설정!$B$6,$AC369))),AND(설정!$B$7&lt;&gt;"",ISNUMBER(SEARCH(설정!$B$7,$AC369)))),"제외","포함"))</f>
        <v/>
      </c>
    </row>
    <row r="370">
      <c r="W370" s="2">
        <f>IF(OR($B$5="",$C$6="",ROW()&lt;$B$5),"",IF(INDEX($A:$U,ROW(),$C$6)="","",INDEX($A:$U,ROW(),$C$6)))</f>
        <v/>
      </c>
      <c r="X370" s="28">
        <f>IF($W370="","",IF(ISNUMBER($W370),IF($W370&gt;=10000000,IFERROR(DATE(INT($W370/10000),MOD(INT($W370/100),100),MOD($W370,100)),""),$W370),IF(ISNUMBER(--SUBSTITUTE(SUBSTITUTE(TRIM($W370),".","-"),"/","-")),IF(--SUBSTITUTE(SUBSTITUTE(TRIM($W370),".","-"),"/","-")&gt;=10000000,IFERROR(DATE(--LEFT(TRIM($W370),4),--MID(TRIM($W370),5,2),--RIGHT(TRIM($W370),2)),""),--SUBSTITUTE(SUBSTITUTE(TRIM($W370),".","-"),"/","-")),IFERROR(--LEFT(SUBSTITUTE(SUBSTITUTE(TRIM($W370),".","-"),"/","-"),10),""))))</f>
        <v/>
      </c>
      <c r="Y370" s="29">
        <f>IF($X370="","",INT($X370))</f>
        <v/>
      </c>
      <c r="Z370" s="30">
        <f>IF(OR($Y370="",$D$6=""),"",IF(INDEX($A:$U,ROW(),$D$6)="",0,IF(ISNUMBER(INDEX($A:$U,ROW(),$D$6)),INDEX($A:$U,ROW(),$D$6),IFERROR(--SUBSTITUTE(SUBSTITUTE(TRIM(INDEX($A:$U,ROW(),$D$6)),",",""),"원",""),0))))</f>
        <v/>
      </c>
      <c r="AA370" s="30">
        <f>IF(OR($Y370="",$E$6=""),"",IF(INDEX($A:$U,ROW(),$E$6)="",0,IF(ISNUMBER(INDEX($A:$U,ROW(),$E$6)),INDEX($A:$U,ROW(),$E$6),IFERROR(--SUBSTITUTE(SUBSTITUTE(TRIM(INDEX($A:$U,ROW(),$E$6)),",",""),"원",""),0))))</f>
        <v/>
      </c>
      <c r="AB370" s="30">
        <f>IF(OR($Y370="",$F$6=""),"",IF(INDEX($A:$U,ROW(),$F$6)="","",IF(ISNUMBER(INDEX($A:$U,ROW(),$F$6)),INDEX($A:$U,ROW(),$F$6),IFERROR(--SUBSTITUTE(SUBSTITUTE(TRIM(INDEX($A:$U,ROW(),$F$6)),",",""),"원",""),""))))</f>
        <v/>
      </c>
      <c r="AC370" s="2">
        <f>IF(OR($Y370="",$G$6=""),"",INDEX($A:$U,ROW(),$G$6)&amp;"")</f>
        <v/>
      </c>
      <c r="AD370" s="2">
        <f>IF($Y370="","",IF(OR(AND(설정!$B$5&lt;&gt;"",ISNUMBER(SEARCH(설정!$B$5,$AC370))),AND(설정!$B$6&lt;&gt;"",ISNUMBER(SEARCH(설정!$B$6,$AC370))),AND(설정!$B$7&lt;&gt;"",ISNUMBER(SEARCH(설정!$B$7,$AC370)))),"제외","포함"))</f>
        <v/>
      </c>
    </row>
    <row r="371">
      <c r="W371" s="2">
        <f>IF(OR($B$5="",$C$6="",ROW()&lt;$B$5),"",IF(INDEX($A:$U,ROW(),$C$6)="","",INDEX($A:$U,ROW(),$C$6)))</f>
        <v/>
      </c>
      <c r="X371" s="28">
        <f>IF($W371="","",IF(ISNUMBER($W371),IF($W371&gt;=10000000,IFERROR(DATE(INT($W371/10000),MOD(INT($W371/100),100),MOD($W371,100)),""),$W371),IF(ISNUMBER(--SUBSTITUTE(SUBSTITUTE(TRIM($W371),".","-"),"/","-")),IF(--SUBSTITUTE(SUBSTITUTE(TRIM($W371),".","-"),"/","-")&gt;=10000000,IFERROR(DATE(--LEFT(TRIM($W371),4),--MID(TRIM($W371),5,2),--RIGHT(TRIM($W371),2)),""),--SUBSTITUTE(SUBSTITUTE(TRIM($W371),".","-"),"/","-")),IFERROR(--LEFT(SUBSTITUTE(SUBSTITUTE(TRIM($W371),".","-"),"/","-"),10),""))))</f>
        <v/>
      </c>
      <c r="Y371" s="29">
        <f>IF($X371="","",INT($X371))</f>
        <v/>
      </c>
      <c r="Z371" s="30">
        <f>IF(OR($Y371="",$D$6=""),"",IF(INDEX($A:$U,ROW(),$D$6)="",0,IF(ISNUMBER(INDEX($A:$U,ROW(),$D$6)),INDEX($A:$U,ROW(),$D$6),IFERROR(--SUBSTITUTE(SUBSTITUTE(TRIM(INDEX($A:$U,ROW(),$D$6)),",",""),"원",""),0))))</f>
        <v/>
      </c>
      <c r="AA371" s="30">
        <f>IF(OR($Y371="",$E$6=""),"",IF(INDEX($A:$U,ROW(),$E$6)="",0,IF(ISNUMBER(INDEX($A:$U,ROW(),$E$6)),INDEX($A:$U,ROW(),$E$6),IFERROR(--SUBSTITUTE(SUBSTITUTE(TRIM(INDEX($A:$U,ROW(),$E$6)),",",""),"원",""),0))))</f>
        <v/>
      </c>
      <c r="AB371" s="30">
        <f>IF(OR($Y371="",$F$6=""),"",IF(INDEX($A:$U,ROW(),$F$6)="","",IF(ISNUMBER(INDEX($A:$U,ROW(),$F$6)),INDEX($A:$U,ROW(),$F$6),IFERROR(--SUBSTITUTE(SUBSTITUTE(TRIM(INDEX($A:$U,ROW(),$F$6)),",",""),"원",""),""))))</f>
        <v/>
      </c>
      <c r="AC371" s="2">
        <f>IF(OR($Y371="",$G$6=""),"",INDEX($A:$U,ROW(),$G$6)&amp;"")</f>
        <v/>
      </c>
      <c r="AD371" s="2">
        <f>IF($Y371="","",IF(OR(AND(설정!$B$5&lt;&gt;"",ISNUMBER(SEARCH(설정!$B$5,$AC371))),AND(설정!$B$6&lt;&gt;"",ISNUMBER(SEARCH(설정!$B$6,$AC371))),AND(설정!$B$7&lt;&gt;"",ISNUMBER(SEARCH(설정!$B$7,$AC371)))),"제외","포함"))</f>
        <v/>
      </c>
    </row>
    <row r="372">
      <c r="W372" s="2">
        <f>IF(OR($B$5="",$C$6="",ROW()&lt;$B$5),"",IF(INDEX($A:$U,ROW(),$C$6)="","",INDEX($A:$U,ROW(),$C$6)))</f>
        <v/>
      </c>
      <c r="X372" s="28">
        <f>IF($W372="","",IF(ISNUMBER($W372),IF($W372&gt;=10000000,IFERROR(DATE(INT($W372/10000),MOD(INT($W372/100),100),MOD($W372,100)),""),$W372),IF(ISNUMBER(--SUBSTITUTE(SUBSTITUTE(TRIM($W372),".","-"),"/","-")),IF(--SUBSTITUTE(SUBSTITUTE(TRIM($W372),".","-"),"/","-")&gt;=10000000,IFERROR(DATE(--LEFT(TRIM($W372),4),--MID(TRIM($W372),5,2),--RIGHT(TRIM($W372),2)),""),--SUBSTITUTE(SUBSTITUTE(TRIM($W372),".","-"),"/","-")),IFERROR(--LEFT(SUBSTITUTE(SUBSTITUTE(TRIM($W372),".","-"),"/","-"),10),""))))</f>
        <v/>
      </c>
      <c r="Y372" s="29">
        <f>IF($X372="","",INT($X372))</f>
        <v/>
      </c>
      <c r="Z372" s="30">
        <f>IF(OR($Y372="",$D$6=""),"",IF(INDEX($A:$U,ROW(),$D$6)="",0,IF(ISNUMBER(INDEX($A:$U,ROW(),$D$6)),INDEX($A:$U,ROW(),$D$6),IFERROR(--SUBSTITUTE(SUBSTITUTE(TRIM(INDEX($A:$U,ROW(),$D$6)),",",""),"원",""),0))))</f>
        <v/>
      </c>
      <c r="AA372" s="30">
        <f>IF(OR($Y372="",$E$6=""),"",IF(INDEX($A:$U,ROW(),$E$6)="",0,IF(ISNUMBER(INDEX($A:$U,ROW(),$E$6)),INDEX($A:$U,ROW(),$E$6),IFERROR(--SUBSTITUTE(SUBSTITUTE(TRIM(INDEX($A:$U,ROW(),$E$6)),",",""),"원",""),0))))</f>
        <v/>
      </c>
      <c r="AB372" s="30">
        <f>IF(OR($Y372="",$F$6=""),"",IF(INDEX($A:$U,ROW(),$F$6)="","",IF(ISNUMBER(INDEX($A:$U,ROW(),$F$6)),INDEX($A:$U,ROW(),$F$6),IFERROR(--SUBSTITUTE(SUBSTITUTE(TRIM(INDEX($A:$U,ROW(),$F$6)),",",""),"원",""),""))))</f>
        <v/>
      </c>
      <c r="AC372" s="2">
        <f>IF(OR($Y372="",$G$6=""),"",INDEX($A:$U,ROW(),$G$6)&amp;"")</f>
        <v/>
      </c>
      <c r="AD372" s="2">
        <f>IF($Y372="","",IF(OR(AND(설정!$B$5&lt;&gt;"",ISNUMBER(SEARCH(설정!$B$5,$AC372))),AND(설정!$B$6&lt;&gt;"",ISNUMBER(SEARCH(설정!$B$6,$AC372))),AND(설정!$B$7&lt;&gt;"",ISNUMBER(SEARCH(설정!$B$7,$AC372)))),"제외","포함"))</f>
        <v/>
      </c>
    </row>
    <row r="373">
      <c r="W373" s="2">
        <f>IF(OR($B$5="",$C$6="",ROW()&lt;$B$5),"",IF(INDEX($A:$U,ROW(),$C$6)="","",INDEX($A:$U,ROW(),$C$6)))</f>
        <v/>
      </c>
      <c r="X373" s="28">
        <f>IF($W373="","",IF(ISNUMBER($W373),IF($W373&gt;=10000000,IFERROR(DATE(INT($W373/10000),MOD(INT($W373/100),100),MOD($W373,100)),""),$W373),IF(ISNUMBER(--SUBSTITUTE(SUBSTITUTE(TRIM($W373),".","-"),"/","-")),IF(--SUBSTITUTE(SUBSTITUTE(TRIM($W373),".","-"),"/","-")&gt;=10000000,IFERROR(DATE(--LEFT(TRIM($W373),4),--MID(TRIM($W373),5,2),--RIGHT(TRIM($W373),2)),""),--SUBSTITUTE(SUBSTITUTE(TRIM($W373),".","-"),"/","-")),IFERROR(--LEFT(SUBSTITUTE(SUBSTITUTE(TRIM($W373),".","-"),"/","-"),10),""))))</f>
        <v/>
      </c>
      <c r="Y373" s="29">
        <f>IF($X373="","",INT($X373))</f>
        <v/>
      </c>
      <c r="Z373" s="30">
        <f>IF(OR($Y373="",$D$6=""),"",IF(INDEX($A:$U,ROW(),$D$6)="",0,IF(ISNUMBER(INDEX($A:$U,ROW(),$D$6)),INDEX($A:$U,ROW(),$D$6),IFERROR(--SUBSTITUTE(SUBSTITUTE(TRIM(INDEX($A:$U,ROW(),$D$6)),",",""),"원",""),0))))</f>
        <v/>
      </c>
      <c r="AA373" s="30">
        <f>IF(OR($Y373="",$E$6=""),"",IF(INDEX($A:$U,ROW(),$E$6)="",0,IF(ISNUMBER(INDEX($A:$U,ROW(),$E$6)),INDEX($A:$U,ROW(),$E$6),IFERROR(--SUBSTITUTE(SUBSTITUTE(TRIM(INDEX($A:$U,ROW(),$E$6)),",",""),"원",""),0))))</f>
        <v/>
      </c>
      <c r="AB373" s="30">
        <f>IF(OR($Y373="",$F$6=""),"",IF(INDEX($A:$U,ROW(),$F$6)="","",IF(ISNUMBER(INDEX($A:$U,ROW(),$F$6)),INDEX($A:$U,ROW(),$F$6),IFERROR(--SUBSTITUTE(SUBSTITUTE(TRIM(INDEX($A:$U,ROW(),$F$6)),",",""),"원",""),""))))</f>
        <v/>
      </c>
      <c r="AC373" s="2">
        <f>IF(OR($Y373="",$G$6=""),"",INDEX($A:$U,ROW(),$G$6)&amp;"")</f>
        <v/>
      </c>
      <c r="AD373" s="2">
        <f>IF($Y373="","",IF(OR(AND(설정!$B$5&lt;&gt;"",ISNUMBER(SEARCH(설정!$B$5,$AC373))),AND(설정!$B$6&lt;&gt;"",ISNUMBER(SEARCH(설정!$B$6,$AC373))),AND(설정!$B$7&lt;&gt;"",ISNUMBER(SEARCH(설정!$B$7,$AC373)))),"제외","포함"))</f>
        <v/>
      </c>
    </row>
    <row r="374">
      <c r="W374" s="2">
        <f>IF(OR($B$5="",$C$6="",ROW()&lt;$B$5),"",IF(INDEX($A:$U,ROW(),$C$6)="","",INDEX($A:$U,ROW(),$C$6)))</f>
        <v/>
      </c>
      <c r="X374" s="28">
        <f>IF($W374="","",IF(ISNUMBER($W374),IF($W374&gt;=10000000,IFERROR(DATE(INT($W374/10000),MOD(INT($W374/100),100),MOD($W374,100)),""),$W374),IF(ISNUMBER(--SUBSTITUTE(SUBSTITUTE(TRIM($W374),".","-"),"/","-")),IF(--SUBSTITUTE(SUBSTITUTE(TRIM($W374),".","-"),"/","-")&gt;=10000000,IFERROR(DATE(--LEFT(TRIM($W374),4),--MID(TRIM($W374),5,2),--RIGHT(TRIM($W374),2)),""),--SUBSTITUTE(SUBSTITUTE(TRIM($W374),".","-"),"/","-")),IFERROR(--LEFT(SUBSTITUTE(SUBSTITUTE(TRIM($W374),".","-"),"/","-"),10),""))))</f>
        <v/>
      </c>
      <c r="Y374" s="29">
        <f>IF($X374="","",INT($X374))</f>
        <v/>
      </c>
      <c r="Z374" s="30">
        <f>IF(OR($Y374="",$D$6=""),"",IF(INDEX($A:$U,ROW(),$D$6)="",0,IF(ISNUMBER(INDEX($A:$U,ROW(),$D$6)),INDEX($A:$U,ROW(),$D$6),IFERROR(--SUBSTITUTE(SUBSTITUTE(TRIM(INDEX($A:$U,ROW(),$D$6)),",",""),"원",""),0))))</f>
        <v/>
      </c>
      <c r="AA374" s="30">
        <f>IF(OR($Y374="",$E$6=""),"",IF(INDEX($A:$U,ROW(),$E$6)="",0,IF(ISNUMBER(INDEX($A:$U,ROW(),$E$6)),INDEX($A:$U,ROW(),$E$6),IFERROR(--SUBSTITUTE(SUBSTITUTE(TRIM(INDEX($A:$U,ROW(),$E$6)),",",""),"원",""),0))))</f>
        <v/>
      </c>
      <c r="AB374" s="30">
        <f>IF(OR($Y374="",$F$6=""),"",IF(INDEX($A:$U,ROW(),$F$6)="","",IF(ISNUMBER(INDEX($A:$U,ROW(),$F$6)),INDEX($A:$U,ROW(),$F$6),IFERROR(--SUBSTITUTE(SUBSTITUTE(TRIM(INDEX($A:$U,ROW(),$F$6)),",",""),"원",""),""))))</f>
        <v/>
      </c>
      <c r="AC374" s="2">
        <f>IF(OR($Y374="",$G$6=""),"",INDEX($A:$U,ROW(),$G$6)&amp;"")</f>
        <v/>
      </c>
      <c r="AD374" s="2">
        <f>IF($Y374="","",IF(OR(AND(설정!$B$5&lt;&gt;"",ISNUMBER(SEARCH(설정!$B$5,$AC374))),AND(설정!$B$6&lt;&gt;"",ISNUMBER(SEARCH(설정!$B$6,$AC374))),AND(설정!$B$7&lt;&gt;"",ISNUMBER(SEARCH(설정!$B$7,$AC374)))),"제외","포함"))</f>
        <v/>
      </c>
    </row>
    <row r="375">
      <c r="W375" s="2">
        <f>IF(OR($B$5="",$C$6="",ROW()&lt;$B$5),"",IF(INDEX($A:$U,ROW(),$C$6)="","",INDEX($A:$U,ROW(),$C$6)))</f>
        <v/>
      </c>
      <c r="X375" s="28">
        <f>IF($W375="","",IF(ISNUMBER($W375),IF($W375&gt;=10000000,IFERROR(DATE(INT($W375/10000),MOD(INT($W375/100),100),MOD($W375,100)),""),$W375),IF(ISNUMBER(--SUBSTITUTE(SUBSTITUTE(TRIM($W375),".","-"),"/","-")),IF(--SUBSTITUTE(SUBSTITUTE(TRIM($W375),".","-"),"/","-")&gt;=10000000,IFERROR(DATE(--LEFT(TRIM($W375),4),--MID(TRIM($W375),5,2),--RIGHT(TRIM($W375),2)),""),--SUBSTITUTE(SUBSTITUTE(TRIM($W375),".","-"),"/","-")),IFERROR(--LEFT(SUBSTITUTE(SUBSTITUTE(TRIM($W375),".","-"),"/","-"),10),""))))</f>
        <v/>
      </c>
      <c r="Y375" s="29">
        <f>IF($X375="","",INT($X375))</f>
        <v/>
      </c>
      <c r="Z375" s="30">
        <f>IF(OR($Y375="",$D$6=""),"",IF(INDEX($A:$U,ROW(),$D$6)="",0,IF(ISNUMBER(INDEX($A:$U,ROW(),$D$6)),INDEX($A:$U,ROW(),$D$6),IFERROR(--SUBSTITUTE(SUBSTITUTE(TRIM(INDEX($A:$U,ROW(),$D$6)),",",""),"원",""),0))))</f>
        <v/>
      </c>
      <c r="AA375" s="30">
        <f>IF(OR($Y375="",$E$6=""),"",IF(INDEX($A:$U,ROW(),$E$6)="",0,IF(ISNUMBER(INDEX($A:$U,ROW(),$E$6)),INDEX($A:$U,ROW(),$E$6),IFERROR(--SUBSTITUTE(SUBSTITUTE(TRIM(INDEX($A:$U,ROW(),$E$6)),",",""),"원",""),0))))</f>
        <v/>
      </c>
      <c r="AB375" s="30">
        <f>IF(OR($Y375="",$F$6=""),"",IF(INDEX($A:$U,ROW(),$F$6)="","",IF(ISNUMBER(INDEX($A:$U,ROW(),$F$6)),INDEX($A:$U,ROW(),$F$6),IFERROR(--SUBSTITUTE(SUBSTITUTE(TRIM(INDEX($A:$U,ROW(),$F$6)),",",""),"원",""),""))))</f>
        <v/>
      </c>
      <c r="AC375" s="2">
        <f>IF(OR($Y375="",$G$6=""),"",INDEX($A:$U,ROW(),$G$6)&amp;"")</f>
        <v/>
      </c>
      <c r="AD375" s="2">
        <f>IF($Y375="","",IF(OR(AND(설정!$B$5&lt;&gt;"",ISNUMBER(SEARCH(설정!$B$5,$AC375))),AND(설정!$B$6&lt;&gt;"",ISNUMBER(SEARCH(설정!$B$6,$AC375))),AND(설정!$B$7&lt;&gt;"",ISNUMBER(SEARCH(설정!$B$7,$AC375)))),"제외","포함"))</f>
        <v/>
      </c>
    </row>
    <row r="376">
      <c r="W376" s="2">
        <f>IF(OR($B$5="",$C$6="",ROW()&lt;$B$5),"",IF(INDEX($A:$U,ROW(),$C$6)="","",INDEX($A:$U,ROW(),$C$6)))</f>
        <v/>
      </c>
      <c r="X376" s="28">
        <f>IF($W376="","",IF(ISNUMBER($W376),IF($W376&gt;=10000000,IFERROR(DATE(INT($W376/10000),MOD(INT($W376/100),100),MOD($W376,100)),""),$W376),IF(ISNUMBER(--SUBSTITUTE(SUBSTITUTE(TRIM($W376),".","-"),"/","-")),IF(--SUBSTITUTE(SUBSTITUTE(TRIM($W376),".","-"),"/","-")&gt;=10000000,IFERROR(DATE(--LEFT(TRIM($W376),4),--MID(TRIM($W376),5,2),--RIGHT(TRIM($W376),2)),""),--SUBSTITUTE(SUBSTITUTE(TRIM($W376),".","-"),"/","-")),IFERROR(--LEFT(SUBSTITUTE(SUBSTITUTE(TRIM($W376),".","-"),"/","-"),10),""))))</f>
        <v/>
      </c>
      <c r="Y376" s="29">
        <f>IF($X376="","",INT($X376))</f>
        <v/>
      </c>
      <c r="Z376" s="30">
        <f>IF(OR($Y376="",$D$6=""),"",IF(INDEX($A:$U,ROW(),$D$6)="",0,IF(ISNUMBER(INDEX($A:$U,ROW(),$D$6)),INDEX($A:$U,ROW(),$D$6),IFERROR(--SUBSTITUTE(SUBSTITUTE(TRIM(INDEX($A:$U,ROW(),$D$6)),",",""),"원",""),0))))</f>
        <v/>
      </c>
      <c r="AA376" s="30">
        <f>IF(OR($Y376="",$E$6=""),"",IF(INDEX($A:$U,ROW(),$E$6)="",0,IF(ISNUMBER(INDEX($A:$U,ROW(),$E$6)),INDEX($A:$U,ROW(),$E$6),IFERROR(--SUBSTITUTE(SUBSTITUTE(TRIM(INDEX($A:$U,ROW(),$E$6)),",",""),"원",""),0))))</f>
        <v/>
      </c>
      <c r="AB376" s="30">
        <f>IF(OR($Y376="",$F$6=""),"",IF(INDEX($A:$U,ROW(),$F$6)="","",IF(ISNUMBER(INDEX($A:$U,ROW(),$F$6)),INDEX($A:$U,ROW(),$F$6),IFERROR(--SUBSTITUTE(SUBSTITUTE(TRIM(INDEX($A:$U,ROW(),$F$6)),",",""),"원",""),""))))</f>
        <v/>
      </c>
      <c r="AC376" s="2">
        <f>IF(OR($Y376="",$G$6=""),"",INDEX($A:$U,ROW(),$G$6)&amp;"")</f>
        <v/>
      </c>
      <c r="AD376" s="2">
        <f>IF($Y376="","",IF(OR(AND(설정!$B$5&lt;&gt;"",ISNUMBER(SEARCH(설정!$B$5,$AC376))),AND(설정!$B$6&lt;&gt;"",ISNUMBER(SEARCH(설정!$B$6,$AC376))),AND(설정!$B$7&lt;&gt;"",ISNUMBER(SEARCH(설정!$B$7,$AC376)))),"제외","포함"))</f>
        <v/>
      </c>
    </row>
    <row r="377">
      <c r="W377" s="2">
        <f>IF(OR($B$5="",$C$6="",ROW()&lt;$B$5),"",IF(INDEX($A:$U,ROW(),$C$6)="","",INDEX($A:$U,ROW(),$C$6)))</f>
        <v/>
      </c>
      <c r="X377" s="28">
        <f>IF($W377="","",IF(ISNUMBER($W377),IF($W377&gt;=10000000,IFERROR(DATE(INT($W377/10000),MOD(INT($W377/100),100),MOD($W377,100)),""),$W377),IF(ISNUMBER(--SUBSTITUTE(SUBSTITUTE(TRIM($W377),".","-"),"/","-")),IF(--SUBSTITUTE(SUBSTITUTE(TRIM($W377),".","-"),"/","-")&gt;=10000000,IFERROR(DATE(--LEFT(TRIM($W377),4),--MID(TRIM($W377),5,2),--RIGHT(TRIM($W377),2)),""),--SUBSTITUTE(SUBSTITUTE(TRIM($W377),".","-"),"/","-")),IFERROR(--LEFT(SUBSTITUTE(SUBSTITUTE(TRIM($W377),".","-"),"/","-"),10),""))))</f>
        <v/>
      </c>
      <c r="Y377" s="29">
        <f>IF($X377="","",INT($X377))</f>
        <v/>
      </c>
      <c r="Z377" s="30">
        <f>IF(OR($Y377="",$D$6=""),"",IF(INDEX($A:$U,ROW(),$D$6)="",0,IF(ISNUMBER(INDEX($A:$U,ROW(),$D$6)),INDEX($A:$U,ROW(),$D$6),IFERROR(--SUBSTITUTE(SUBSTITUTE(TRIM(INDEX($A:$U,ROW(),$D$6)),",",""),"원",""),0))))</f>
        <v/>
      </c>
      <c r="AA377" s="30">
        <f>IF(OR($Y377="",$E$6=""),"",IF(INDEX($A:$U,ROW(),$E$6)="",0,IF(ISNUMBER(INDEX($A:$U,ROW(),$E$6)),INDEX($A:$U,ROW(),$E$6),IFERROR(--SUBSTITUTE(SUBSTITUTE(TRIM(INDEX($A:$U,ROW(),$E$6)),",",""),"원",""),0))))</f>
        <v/>
      </c>
      <c r="AB377" s="30">
        <f>IF(OR($Y377="",$F$6=""),"",IF(INDEX($A:$U,ROW(),$F$6)="","",IF(ISNUMBER(INDEX($A:$U,ROW(),$F$6)),INDEX($A:$U,ROW(),$F$6),IFERROR(--SUBSTITUTE(SUBSTITUTE(TRIM(INDEX($A:$U,ROW(),$F$6)),",",""),"원",""),""))))</f>
        <v/>
      </c>
      <c r="AC377" s="2">
        <f>IF(OR($Y377="",$G$6=""),"",INDEX($A:$U,ROW(),$G$6)&amp;"")</f>
        <v/>
      </c>
      <c r="AD377" s="2">
        <f>IF($Y377="","",IF(OR(AND(설정!$B$5&lt;&gt;"",ISNUMBER(SEARCH(설정!$B$5,$AC377))),AND(설정!$B$6&lt;&gt;"",ISNUMBER(SEARCH(설정!$B$6,$AC377))),AND(설정!$B$7&lt;&gt;"",ISNUMBER(SEARCH(설정!$B$7,$AC377)))),"제외","포함"))</f>
        <v/>
      </c>
    </row>
    <row r="378">
      <c r="W378" s="2">
        <f>IF(OR($B$5="",$C$6="",ROW()&lt;$B$5),"",IF(INDEX($A:$U,ROW(),$C$6)="","",INDEX($A:$U,ROW(),$C$6)))</f>
        <v/>
      </c>
      <c r="X378" s="28">
        <f>IF($W378="","",IF(ISNUMBER($W378),IF($W378&gt;=10000000,IFERROR(DATE(INT($W378/10000),MOD(INT($W378/100),100),MOD($W378,100)),""),$W378),IF(ISNUMBER(--SUBSTITUTE(SUBSTITUTE(TRIM($W378),".","-"),"/","-")),IF(--SUBSTITUTE(SUBSTITUTE(TRIM($W378),".","-"),"/","-")&gt;=10000000,IFERROR(DATE(--LEFT(TRIM($W378),4),--MID(TRIM($W378),5,2),--RIGHT(TRIM($W378),2)),""),--SUBSTITUTE(SUBSTITUTE(TRIM($W378),".","-"),"/","-")),IFERROR(--LEFT(SUBSTITUTE(SUBSTITUTE(TRIM($W378),".","-"),"/","-"),10),""))))</f>
        <v/>
      </c>
      <c r="Y378" s="29">
        <f>IF($X378="","",INT($X378))</f>
        <v/>
      </c>
      <c r="Z378" s="30">
        <f>IF(OR($Y378="",$D$6=""),"",IF(INDEX($A:$U,ROW(),$D$6)="",0,IF(ISNUMBER(INDEX($A:$U,ROW(),$D$6)),INDEX($A:$U,ROW(),$D$6),IFERROR(--SUBSTITUTE(SUBSTITUTE(TRIM(INDEX($A:$U,ROW(),$D$6)),",",""),"원",""),0))))</f>
        <v/>
      </c>
      <c r="AA378" s="30">
        <f>IF(OR($Y378="",$E$6=""),"",IF(INDEX($A:$U,ROW(),$E$6)="",0,IF(ISNUMBER(INDEX($A:$U,ROW(),$E$6)),INDEX($A:$U,ROW(),$E$6),IFERROR(--SUBSTITUTE(SUBSTITUTE(TRIM(INDEX($A:$U,ROW(),$E$6)),",",""),"원",""),0))))</f>
        <v/>
      </c>
      <c r="AB378" s="30">
        <f>IF(OR($Y378="",$F$6=""),"",IF(INDEX($A:$U,ROW(),$F$6)="","",IF(ISNUMBER(INDEX($A:$U,ROW(),$F$6)),INDEX($A:$U,ROW(),$F$6),IFERROR(--SUBSTITUTE(SUBSTITUTE(TRIM(INDEX($A:$U,ROW(),$F$6)),",",""),"원",""),""))))</f>
        <v/>
      </c>
      <c r="AC378" s="2">
        <f>IF(OR($Y378="",$G$6=""),"",INDEX($A:$U,ROW(),$G$6)&amp;"")</f>
        <v/>
      </c>
      <c r="AD378" s="2">
        <f>IF($Y378="","",IF(OR(AND(설정!$B$5&lt;&gt;"",ISNUMBER(SEARCH(설정!$B$5,$AC378))),AND(설정!$B$6&lt;&gt;"",ISNUMBER(SEARCH(설정!$B$6,$AC378))),AND(설정!$B$7&lt;&gt;"",ISNUMBER(SEARCH(설정!$B$7,$AC378)))),"제외","포함"))</f>
        <v/>
      </c>
    </row>
    <row r="379">
      <c r="W379" s="2">
        <f>IF(OR($B$5="",$C$6="",ROW()&lt;$B$5),"",IF(INDEX($A:$U,ROW(),$C$6)="","",INDEX($A:$U,ROW(),$C$6)))</f>
        <v/>
      </c>
      <c r="X379" s="28">
        <f>IF($W379="","",IF(ISNUMBER($W379),IF($W379&gt;=10000000,IFERROR(DATE(INT($W379/10000),MOD(INT($W379/100),100),MOD($W379,100)),""),$W379),IF(ISNUMBER(--SUBSTITUTE(SUBSTITUTE(TRIM($W379),".","-"),"/","-")),IF(--SUBSTITUTE(SUBSTITUTE(TRIM($W379),".","-"),"/","-")&gt;=10000000,IFERROR(DATE(--LEFT(TRIM($W379),4),--MID(TRIM($W379),5,2),--RIGHT(TRIM($W379),2)),""),--SUBSTITUTE(SUBSTITUTE(TRIM($W379),".","-"),"/","-")),IFERROR(--LEFT(SUBSTITUTE(SUBSTITUTE(TRIM($W379),".","-"),"/","-"),10),""))))</f>
        <v/>
      </c>
      <c r="Y379" s="29">
        <f>IF($X379="","",INT($X379))</f>
        <v/>
      </c>
      <c r="Z379" s="30">
        <f>IF(OR($Y379="",$D$6=""),"",IF(INDEX($A:$U,ROW(),$D$6)="",0,IF(ISNUMBER(INDEX($A:$U,ROW(),$D$6)),INDEX($A:$U,ROW(),$D$6),IFERROR(--SUBSTITUTE(SUBSTITUTE(TRIM(INDEX($A:$U,ROW(),$D$6)),",",""),"원",""),0))))</f>
        <v/>
      </c>
      <c r="AA379" s="30">
        <f>IF(OR($Y379="",$E$6=""),"",IF(INDEX($A:$U,ROW(),$E$6)="",0,IF(ISNUMBER(INDEX($A:$U,ROW(),$E$6)),INDEX($A:$U,ROW(),$E$6),IFERROR(--SUBSTITUTE(SUBSTITUTE(TRIM(INDEX($A:$U,ROW(),$E$6)),",",""),"원",""),0))))</f>
        <v/>
      </c>
      <c r="AB379" s="30">
        <f>IF(OR($Y379="",$F$6=""),"",IF(INDEX($A:$U,ROW(),$F$6)="","",IF(ISNUMBER(INDEX($A:$U,ROW(),$F$6)),INDEX($A:$U,ROW(),$F$6),IFERROR(--SUBSTITUTE(SUBSTITUTE(TRIM(INDEX($A:$U,ROW(),$F$6)),",",""),"원",""),""))))</f>
        <v/>
      </c>
      <c r="AC379" s="2">
        <f>IF(OR($Y379="",$G$6=""),"",INDEX($A:$U,ROW(),$G$6)&amp;"")</f>
        <v/>
      </c>
      <c r="AD379" s="2">
        <f>IF($Y379="","",IF(OR(AND(설정!$B$5&lt;&gt;"",ISNUMBER(SEARCH(설정!$B$5,$AC379))),AND(설정!$B$6&lt;&gt;"",ISNUMBER(SEARCH(설정!$B$6,$AC379))),AND(설정!$B$7&lt;&gt;"",ISNUMBER(SEARCH(설정!$B$7,$AC379)))),"제외","포함"))</f>
        <v/>
      </c>
    </row>
    <row r="380">
      <c r="W380" s="2">
        <f>IF(OR($B$5="",$C$6="",ROW()&lt;$B$5),"",IF(INDEX($A:$U,ROW(),$C$6)="","",INDEX($A:$U,ROW(),$C$6)))</f>
        <v/>
      </c>
      <c r="X380" s="28">
        <f>IF($W380="","",IF(ISNUMBER($W380),IF($W380&gt;=10000000,IFERROR(DATE(INT($W380/10000),MOD(INT($W380/100),100),MOD($W380,100)),""),$W380),IF(ISNUMBER(--SUBSTITUTE(SUBSTITUTE(TRIM($W380),".","-"),"/","-")),IF(--SUBSTITUTE(SUBSTITUTE(TRIM($W380),".","-"),"/","-")&gt;=10000000,IFERROR(DATE(--LEFT(TRIM($W380),4),--MID(TRIM($W380),5,2),--RIGHT(TRIM($W380),2)),""),--SUBSTITUTE(SUBSTITUTE(TRIM($W380),".","-"),"/","-")),IFERROR(--LEFT(SUBSTITUTE(SUBSTITUTE(TRIM($W380),".","-"),"/","-"),10),""))))</f>
        <v/>
      </c>
      <c r="Y380" s="29">
        <f>IF($X380="","",INT($X380))</f>
        <v/>
      </c>
      <c r="Z380" s="30">
        <f>IF(OR($Y380="",$D$6=""),"",IF(INDEX($A:$U,ROW(),$D$6)="",0,IF(ISNUMBER(INDEX($A:$U,ROW(),$D$6)),INDEX($A:$U,ROW(),$D$6),IFERROR(--SUBSTITUTE(SUBSTITUTE(TRIM(INDEX($A:$U,ROW(),$D$6)),",",""),"원",""),0))))</f>
        <v/>
      </c>
      <c r="AA380" s="30">
        <f>IF(OR($Y380="",$E$6=""),"",IF(INDEX($A:$U,ROW(),$E$6)="",0,IF(ISNUMBER(INDEX($A:$U,ROW(),$E$6)),INDEX($A:$U,ROW(),$E$6),IFERROR(--SUBSTITUTE(SUBSTITUTE(TRIM(INDEX($A:$U,ROW(),$E$6)),",",""),"원",""),0))))</f>
        <v/>
      </c>
      <c r="AB380" s="30">
        <f>IF(OR($Y380="",$F$6=""),"",IF(INDEX($A:$U,ROW(),$F$6)="","",IF(ISNUMBER(INDEX($A:$U,ROW(),$F$6)),INDEX($A:$U,ROW(),$F$6),IFERROR(--SUBSTITUTE(SUBSTITUTE(TRIM(INDEX($A:$U,ROW(),$F$6)),",",""),"원",""),""))))</f>
        <v/>
      </c>
      <c r="AC380" s="2">
        <f>IF(OR($Y380="",$G$6=""),"",INDEX($A:$U,ROW(),$G$6)&amp;"")</f>
        <v/>
      </c>
      <c r="AD380" s="2">
        <f>IF($Y380="","",IF(OR(AND(설정!$B$5&lt;&gt;"",ISNUMBER(SEARCH(설정!$B$5,$AC380))),AND(설정!$B$6&lt;&gt;"",ISNUMBER(SEARCH(설정!$B$6,$AC380))),AND(설정!$B$7&lt;&gt;"",ISNUMBER(SEARCH(설정!$B$7,$AC380)))),"제외","포함"))</f>
        <v/>
      </c>
    </row>
    <row r="381">
      <c r="W381" s="2">
        <f>IF(OR($B$5="",$C$6="",ROW()&lt;$B$5),"",IF(INDEX($A:$U,ROW(),$C$6)="","",INDEX($A:$U,ROW(),$C$6)))</f>
        <v/>
      </c>
      <c r="X381" s="28">
        <f>IF($W381="","",IF(ISNUMBER($W381),IF($W381&gt;=10000000,IFERROR(DATE(INT($W381/10000),MOD(INT($W381/100),100),MOD($W381,100)),""),$W381),IF(ISNUMBER(--SUBSTITUTE(SUBSTITUTE(TRIM($W381),".","-"),"/","-")),IF(--SUBSTITUTE(SUBSTITUTE(TRIM($W381),".","-"),"/","-")&gt;=10000000,IFERROR(DATE(--LEFT(TRIM($W381),4),--MID(TRIM($W381),5,2),--RIGHT(TRIM($W381),2)),""),--SUBSTITUTE(SUBSTITUTE(TRIM($W381),".","-"),"/","-")),IFERROR(--LEFT(SUBSTITUTE(SUBSTITUTE(TRIM($W381),".","-"),"/","-"),10),""))))</f>
        <v/>
      </c>
      <c r="Y381" s="29">
        <f>IF($X381="","",INT($X381))</f>
        <v/>
      </c>
      <c r="Z381" s="30">
        <f>IF(OR($Y381="",$D$6=""),"",IF(INDEX($A:$U,ROW(),$D$6)="",0,IF(ISNUMBER(INDEX($A:$U,ROW(),$D$6)),INDEX($A:$U,ROW(),$D$6),IFERROR(--SUBSTITUTE(SUBSTITUTE(TRIM(INDEX($A:$U,ROW(),$D$6)),",",""),"원",""),0))))</f>
        <v/>
      </c>
      <c r="AA381" s="30">
        <f>IF(OR($Y381="",$E$6=""),"",IF(INDEX($A:$U,ROW(),$E$6)="",0,IF(ISNUMBER(INDEX($A:$U,ROW(),$E$6)),INDEX($A:$U,ROW(),$E$6),IFERROR(--SUBSTITUTE(SUBSTITUTE(TRIM(INDEX($A:$U,ROW(),$E$6)),",",""),"원",""),0))))</f>
        <v/>
      </c>
      <c r="AB381" s="30">
        <f>IF(OR($Y381="",$F$6=""),"",IF(INDEX($A:$U,ROW(),$F$6)="","",IF(ISNUMBER(INDEX($A:$U,ROW(),$F$6)),INDEX($A:$U,ROW(),$F$6),IFERROR(--SUBSTITUTE(SUBSTITUTE(TRIM(INDEX($A:$U,ROW(),$F$6)),",",""),"원",""),""))))</f>
        <v/>
      </c>
      <c r="AC381" s="2">
        <f>IF(OR($Y381="",$G$6=""),"",INDEX($A:$U,ROW(),$G$6)&amp;"")</f>
        <v/>
      </c>
      <c r="AD381" s="2">
        <f>IF($Y381="","",IF(OR(AND(설정!$B$5&lt;&gt;"",ISNUMBER(SEARCH(설정!$B$5,$AC381))),AND(설정!$B$6&lt;&gt;"",ISNUMBER(SEARCH(설정!$B$6,$AC381))),AND(설정!$B$7&lt;&gt;"",ISNUMBER(SEARCH(설정!$B$7,$AC381)))),"제외","포함"))</f>
        <v/>
      </c>
    </row>
    <row r="382">
      <c r="W382" s="2">
        <f>IF(OR($B$5="",$C$6="",ROW()&lt;$B$5),"",IF(INDEX($A:$U,ROW(),$C$6)="","",INDEX($A:$U,ROW(),$C$6)))</f>
        <v/>
      </c>
      <c r="X382" s="28">
        <f>IF($W382="","",IF(ISNUMBER($W382),IF($W382&gt;=10000000,IFERROR(DATE(INT($W382/10000),MOD(INT($W382/100),100),MOD($W382,100)),""),$W382),IF(ISNUMBER(--SUBSTITUTE(SUBSTITUTE(TRIM($W382),".","-"),"/","-")),IF(--SUBSTITUTE(SUBSTITUTE(TRIM($W382),".","-"),"/","-")&gt;=10000000,IFERROR(DATE(--LEFT(TRIM($W382),4),--MID(TRIM($W382),5,2),--RIGHT(TRIM($W382),2)),""),--SUBSTITUTE(SUBSTITUTE(TRIM($W382),".","-"),"/","-")),IFERROR(--LEFT(SUBSTITUTE(SUBSTITUTE(TRIM($W382),".","-"),"/","-"),10),""))))</f>
        <v/>
      </c>
      <c r="Y382" s="29">
        <f>IF($X382="","",INT($X382))</f>
        <v/>
      </c>
      <c r="Z382" s="30">
        <f>IF(OR($Y382="",$D$6=""),"",IF(INDEX($A:$U,ROW(),$D$6)="",0,IF(ISNUMBER(INDEX($A:$U,ROW(),$D$6)),INDEX($A:$U,ROW(),$D$6),IFERROR(--SUBSTITUTE(SUBSTITUTE(TRIM(INDEX($A:$U,ROW(),$D$6)),",",""),"원",""),0))))</f>
        <v/>
      </c>
      <c r="AA382" s="30">
        <f>IF(OR($Y382="",$E$6=""),"",IF(INDEX($A:$U,ROW(),$E$6)="",0,IF(ISNUMBER(INDEX($A:$U,ROW(),$E$6)),INDEX($A:$U,ROW(),$E$6),IFERROR(--SUBSTITUTE(SUBSTITUTE(TRIM(INDEX($A:$U,ROW(),$E$6)),",",""),"원",""),0))))</f>
        <v/>
      </c>
      <c r="AB382" s="30">
        <f>IF(OR($Y382="",$F$6=""),"",IF(INDEX($A:$U,ROW(),$F$6)="","",IF(ISNUMBER(INDEX($A:$U,ROW(),$F$6)),INDEX($A:$U,ROW(),$F$6),IFERROR(--SUBSTITUTE(SUBSTITUTE(TRIM(INDEX($A:$U,ROW(),$F$6)),",",""),"원",""),""))))</f>
        <v/>
      </c>
      <c r="AC382" s="2">
        <f>IF(OR($Y382="",$G$6=""),"",INDEX($A:$U,ROW(),$G$6)&amp;"")</f>
        <v/>
      </c>
      <c r="AD382" s="2">
        <f>IF($Y382="","",IF(OR(AND(설정!$B$5&lt;&gt;"",ISNUMBER(SEARCH(설정!$B$5,$AC382))),AND(설정!$B$6&lt;&gt;"",ISNUMBER(SEARCH(설정!$B$6,$AC382))),AND(설정!$B$7&lt;&gt;"",ISNUMBER(SEARCH(설정!$B$7,$AC382)))),"제외","포함"))</f>
        <v/>
      </c>
    </row>
    <row r="383">
      <c r="W383" s="2">
        <f>IF(OR($B$5="",$C$6="",ROW()&lt;$B$5),"",IF(INDEX($A:$U,ROW(),$C$6)="","",INDEX($A:$U,ROW(),$C$6)))</f>
        <v/>
      </c>
      <c r="X383" s="28">
        <f>IF($W383="","",IF(ISNUMBER($W383),IF($W383&gt;=10000000,IFERROR(DATE(INT($W383/10000),MOD(INT($W383/100),100),MOD($W383,100)),""),$W383),IF(ISNUMBER(--SUBSTITUTE(SUBSTITUTE(TRIM($W383),".","-"),"/","-")),IF(--SUBSTITUTE(SUBSTITUTE(TRIM($W383),".","-"),"/","-")&gt;=10000000,IFERROR(DATE(--LEFT(TRIM($W383),4),--MID(TRIM($W383),5,2),--RIGHT(TRIM($W383),2)),""),--SUBSTITUTE(SUBSTITUTE(TRIM($W383),".","-"),"/","-")),IFERROR(--LEFT(SUBSTITUTE(SUBSTITUTE(TRIM($W383),".","-"),"/","-"),10),""))))</f>
        <v/>
      </c>
      <c r="Y383" s="29">
        <f>IF($X383="","",INT($X383))</f>
        <v/>
      </c>
      <c r="Z383" s="30">
        <f>IF(OR($Y383="",$D$6=""),"",IF(INDEX($A:$U,ROW(),$D$6)="",0,IF(ISNUMBER(INDEX($A:$U,ROW(),$D$6)),INDEX($A:$U,ROW(),$D$6),IFERROR(--SUBSTITUTE(SUBSTITUTE(TRIM(INDEX($A:$U,ROW(),$D$6)),",",""),"원",""),0))))</f>
        <v/>
      </c>
      <c r="AA383" s="30">
        <f>IF(OR($Y383="",$E$6=""),"",IF(INDEX($A:$U,ROW(),$E$6)="",0,IF(ISNUMBER(INDEX($A:$U,ROW(),$E$6)),INDEX($A:$U,ROW(),$E$6),IFERROR(--SUBSTITUTE(SUBSTITUTE(TRIM(INDEX($A:$U,ROW(),$E$6)),",",""),"원",""),0))))</f>
        <v/>
      </c>
      <c r="AB383" s="30">
        <f>IF(OR($Y383="",$F$6=""),"",IF(INDEX($A:$U,ROW(),$F$6)="","",IF(ISNUMBER(INDEX($A:$U,ROW(),$F$6)),INDEX($A:$U,ROW(),$F$6),IFERROR(--SUBSTITUTE(SUBSTITUTE(TRIM(INDEX($A:$U,ROW(),$F$6)),",",""),"원",""),""))))</f>
        <v/>
      </c>
      <c r="AC383" s="2">
        <f>IF(OR($Y383="",$G$6=""),"",INDEX($A:$U,ROW(),$G$6)&amp;"")</f>
        <v/>
      </c>
      <c r="AD383" s="2">
        <f>IF($Y383="","",IF(OR(AND(설정!$B$5&lt;&gt;"",ISNUMBER(SEARCH(설정!$B$5,$AC383))),AND(설정!$B$6&lt;&gt;"",ISNUMBER(SEARCH(설정!$B$6,$AC383))),AND(설정!$B$7&lt;&gt;"",ISNUMBER(SEARCH(설정!$B$7,$AC383)))),"제외","포함"))</f>
        <v/>
      </c>
    </row>
    <row r="384">
      <c r="W384" s="2">
        <f>IF(OR($B$5="",$C$6="",ROW()&lt;$B$5),"",IF(INDEX($A:$U,ROW(),$C$6)="","",INDEX($A:$U,ROW(),$C$6)))</f>
        <v/>
      </c>
      <c r="X384" s="28">
        <f>IF($W384="","",IF(ISNUMBER($W384),IF($W384&gt;=10000000,IFERROR(DATE(INT($W384/10000),MOD(INT($W384/100),100),MOD($W384,100)),""),$W384),IF(ISNUMBER(--SUBSTITUTE(SUBSTITUTE(TRIM($W384),".","-"),"/","-")),IF(--SUBSTITUTE(SUBSTITUTE(TRIM($W384),".","-"),"/","-")&gt;=10000000,IFERROR(DATE(--LEFT(TRIM($W384),4),--MID(TRIM($W384),5,2),--RIGHT(TRIM($W384),2)),""),--SUBSTITUTE(SUBSTITUTE(TRIM($W384),".","-"),"/","-")),IFERROR(--LEFT(SUBSTITUTE(SUBSTITUTE(TRIM($W384),".","-"),"/","-"),10),""))))</f>
        <v/>
      </c>
      <c r="Y384" s="29">
        <f>IF($X384="","",INT($X384))</f>
        <v/>
      </c>
      <c r="Z384" s="30">
        <f>IF(OR($Y384="",$D$6=""),"",IF(INDEX($A:$U,ROW(),$D$6)="",0,IF(ISNUMBER(INDEX($A:$U,ROW(),$D$6)),INDEX($A:$U,ROW(),$D$6),IFERROR(--SUBSTITUTE(SUBSTITUTE(TRIM(INDEX($A:$U,ROW(),$D$6)),",",""),"원",""),0))))</f>
        <v/>
      </c>
      <c r="AA384" s="30">
        <f>IF(OR($Y384="",$E$6=""),"",IF(INDEX($A:$U,ROW(),$E$6)="",0,IF(ISNUMBER(INDEX($A:$U,ROW(),$E$6)),INDEX($A:$U,ROW(),$E$6),IFERROR(--SUBSTITUTE(SUBSTITUTE(TRIM(INDEX($A:$U,ROW(),$E$6)),",",""),"원",""),0))))</f>
        <v/>
      </c>
      <c r="AB384" s="30">
        <f>IF(OR($Y384="",$F$6=""),"",IF(INDEX($A:$U,ROW(),$F$6)="","",IF(ISNUMBER(INDEX($A:$U,ROW(),$F$6)),INDEX($A:$U,ROW(),$F$6),IFERROR(--SUBSTITUTE(SUBSTITUTE(TRIM(INDEX($A:$U,ROW(),$F$6)),",",""),"원",""),""))))</f>
        <v/>
      </c>
      <c r="AC384" s="2">
        <f>IF(OR($Y384="",$G$6=""),"",INDEX($A:$U,ROW(),$G$6)&amp;"")</f>
        <v/>
      </c>
      <c r="AD384" s="2">
        <f>IF($Y384="","",IF(OR(AND(설정!$B$5&lt;&gt;"",ISNUMBER(SEARCH(설정!$B$5,$AC384))),AND(설정!$B$6&lt;&gt;"",ISNUMBER(SEARCH(설정!$B$6,$AC384))),AND(설정!$B$7&lt;&gt;"",ISNUMBER(SEARCH(설정!$B$7,$AC384)))),"제외","포함"))</f>
        <v/>
      </c>
    </row>
    <row r="385">
      <c r="W385" s="2">
        <f>IF(OR($B$5="",$C$6="",ROW()&lt;$B$5),"",IF(INDEX($A:$U,ROW(),$C$6)="","",INDEX($A:$U,ROW(),$C$6)))</f>
        <v/>
      </c>
      <c r="X385" s="28">
        <f>IF($W385="","",IF(ISNUMBER($W385),IF($W385&gt;=10000000,IFERROR(DATE(INT($W385/10000),MOD(INT($W385/100),100),MOD($W385,100)),""),$W385),IF(ISNUMBER(--SUBSTITUTE(SUBSTITUTE(TRIM($W385),".","-"),"/","-")),IF(--SUBSTITUTE(SUBSTITUTE(TRIM($W385),".","-"),"/","-")&gt;=10000000,IFERROR(DATE(--LEFT(TRIM($W385),4),--MID(TRIM($W385),5,2),--RIGHT(TRIM($W385),2)),""),--SUBSTITUTE(SUBSTITUTE(TRIM($W385),".","-"),"/","-")),IFERROR(--LEFT(SUBSTITUTE(SUBSTITUTE(TRIM($W385),".","-"),"/","-"),10),""))))</f>
        <v/>
      </c>
      <c r="Y385" s="29">
        <f>IF($X385="","",INT($X385))</f>
        <v/>
      </c>
      <c r="Z385" s="30">
        <f>IF(OR($Y385="",$D$6=""),"",IF(INDEX($A:$U,ROW(),$D$6)="",0,IF(ISNUMBER(INDEX($A:$U,ROW(),$D$6)),INDEX($A:$U,ROW(),$D$6),IFERROR(--SUBSTITUTE(SUBSTITUTE(TRIM(INDEX($A:$U,ROW(),$D$6)),",",""),"원",""),0))))</f>
        <v/>
      </c>
      <c r="AA385" s="30">
        <f>IF(OR($Y385="",$E$6=""),"",IF(INDEX($A:$U,ROW(),$E$6)="",0,IF(ISNUMBER(INDEX($A:$U,ROW(),$E$6)),INDEX($A:$U,ROW(),$E$6),IFERROR(--SUBSTITUTE(SUBSTITUTE(TRIM(INDEX($A:$U,ROW(),$E$6)),",",""),"원",""),0))))</f>
        <v/>
      </c>
      <c r="AB385" s="30">
        <f>IF(OR($Y385="",$F$6=""),"",IF(INDEX($A:$U,ROW(),$F$6)="","",IF(ISNUMBER(INDEX($A:$U,ROW(),$F$6)),INDEX($A:$U,ROW(),$F$6),IFERROR(--SUBSTITUTE(SUBSTITUTE(TRIM(INDEX($A:$U,ROW(),$F$6)),",",""),"원",""),""))))</f>
        <v/>
      </c>
      <c r="AC385" s="2">
        <f>IF(OR($Y385="",$G$6=""),"",INDEX($A:$U,ROW(),$G$6)&amp;"")</f>
        <v/>
      </c>
      <c r="AD385" s="2">
        <f>IF($Y385="","",IF(OR(AND(설정!$B$5&lt;&gt;"",ISNUMBER(SEARCH(설정!$B$5,$AC385))),AND(설정!$B$6&lt;&gt;"",ISNUMBER(SEARCH(설정!$B$6,$AC385))),AND(설정!$B$7&lt;&gt;"",ISNUMBER(SEARCH(설정!$B$7,$AC385)))),"제외","포함"))</f>
        <v/>
      </c>
    </row>
    <row r="386">
      <c r="W386" s="2">
        <f>IF(OR($B$5="",$C$6="",ROW()&lt;$B$5),"",IF(INDEX($A:$U,ROW(),$C$6)="","",INDEX($A:$U,ROW(),$C$6)))</f>
        <v/>
      </c>
      <c r="X386" s="28">
        <f>IF($W386="","",IF(ISNUMBER($W386),IF($W386&gt;=10000000,IFERROR(DATE(INT($W386/10000),MOD(INT($W386/100),100),MOD($W386,100)),""),$W386),IF(ISNUMBER(--SUBSTITUTE(SUBSTITUTE(TRIM($W386),".","-"),"/","-")),IF(--SUBSTITUTE(SUBSTITUTE(TRIM($W386),".","-"),"/","-")&gt;=10000000,IFERROR(DATE(--LEFT(TRIM($W386),4),--MID(TRIM($W386),5,2),--RIGHT(TRIM($W386),2)),""),--SUBSTITUTE(SUBSTITUTE(TRIM($W386),".","-"),"/","-")),IFERROR(--LEFT(SUBSTITUTE(SUBSTITUTE(TRIM($W386),".","-"),"/","-"),10),""))))</f>
        <v/>
      </c>
      <c r="Y386" s="29">
        <f>IF($X386="","",INT($X386))</f>
        <v/>
      </c>
      <c r="Z386" s="30">
        <f>IF(OR($Y386="",$D$6=""),"",IF(INDEX($A:$U,ROW(),$D$6)="",0,IF(ISNUMBER(INDEX($A:$U,ROW(),$D$6)),INDEX($A:$U,ROW(),$D$6),IFERROR(--SUBSTITUTE(SUBSTITUTE(TRIM(INDEX($A:$U,ROW(),$D$6)),",",""),"원",""),0))))</f>
        <v/>
      </c>
      <c r="AA386" s="30">
        <f>IF(OR($Y386="",$E$6=""),"",IF(INDEX($A:$U,ROW(),$E$6)="",0,IF(ISNUMBER(INDEX($A:$U,ROW(),$E$6)),INDEX($A:$U,ROW(),$E$6),IFERROR(--SUBSTITUTE(SUBSTITUTE(TRIM(INDEX($A:$U,ROW(),$E$6)),",",""),"원",""),0))))</f>
        <v/>
      </c>
      <c r="AB386" s="30">
        <f>IF(OR($Y386="",$F$6=""),"",IF(INDEX($A:$U,ROW(),$F$6)="","",IF(ISNUMBER(INDEX($A:$U,ROW(),$F$6)),INDEX($A:$U,ROW(),$F$6),IFERROR(--SUBSTITUTE(SUBSTITUTE(TRIM(INDEX($A:$U,ROW(),$F$6)),",",""),"원",""),""))))</f>
        <v/>
      </c>
      <c r="AC386" s="2">
        <f>IF(OR($Y386="",$G$6=""),"",INDEX($A:$U,ROW(),$G$6)&amp;"")</f>
        <v/>
      </c>
      <c r="AD386" s="2">
        <f>IF($Y386="","",IF(OR(AND(설정!$B$5&lt;&gt;"",ISNUMBER(SEARCH(설정!$B$5,$AC386))),AND(설정!$B$6&lt;&gt;"",ISNUMBER(SEARCH(설정!$B$6,$AC386))),AND(설정!$B$7&lt;&gt;"",ISNUMBER(SEARCH(설정!$B$7,$AC386)))),"제외","포함"))</f>
        <v/>
      </c>
    </row>
    <row r="387">
      <c r="W387" s="2">
        <f>IF(OR($B$5="",$C$6="",ROW()&lt;$B$5),"",IF(INDEX($A:$U,ROW(),$C$6)="","",INDEX($A:$U,ROW(),$C$6)))</f>
        <v/>
      </c>
      <c r="X387" s="28">
        <f>IF($W387="","",IF(ISNUMBER($W387),IF($W387&gt;=10000000,IFERROR(DATE(INT($W387/10000),MOD(INT($W387/100),100),MOD($W387,100)),""),$W387),IF(ISNUMBER(--SUBSTITUTE(SUBSTITUTE(TRIM($W387),".","-"),"/","-")),IF(--SUBSTITUTE(SUBSTITUTE(TRIM($W387),".","-"),"/","-")&gt;=10000000,IFERROR(DATE(--LEFT(TRIM($W387),4),--MID(TRIM($W387),5,2),--RIGHT(TRIM($W387),2)),""),--SUBSTITUTE(SUBSTITUTE(TRIM($W387),".","-"),"/","-")),IFERROR(--LEFT(SUBSTITUTE(SUBSTITUTE(TRIM($W387),".","-"),"/","-"),10),""))))</f>
        <v/>
      </c>
      <c r="Y387" s="29">
        <f>IF($X387="","",INT($X387))</f>
        <v/>
      </c>
      <c r="Z387" s="30">
        <f>IF(OR($Y387="",$D$6=""),"",IF(INDEX($A:$U,ROW(),$D$6)="",0,IF(ISNUMBER(INDEX($A:$U,ROW(),$D$6)),INDEX($A:$U,ROW(),$D$6),IFERROR(--SUBSTITUTE(SUBSTITUTE(TRIM(INDEX($A:$U,ROW(),$D$6)),",",""),"원",""),0))))</f>
        <v/>
      </c>
      <c r="AA387" s="30">
        <f>IF(OR($Y387="",$E$6=""),"",IF(INDEX($A:$U,ROW(),$E$6)="",0,IF(ISNUMBER(INDEX($A:$U,ROW(),$E$6)),INDEX($A:$U,ROW(),$E$6),IFERROR(--SUBSTITUTE(SUBSTITUTE(TRIM(INDEX($A:$U,ROW(),$E$6)),",",""),"원",""),0))))</f>
        <v/>
      </c>
      <c r="AB387" s="30">
        <f>IF(OR($Y387="",$F$6=""),"",IF(INDEX($A:$U,ROW(),$F$6)="","",IF(ISNUMBER(INDEX($A:$U,ROW(),$F$6)),INDEX($A:$U,ROW(),$F$6),IFERROR(--SUBSTITUTE(SUBSTITUTE(TRIM(INDEX($A:$U,ROW(),$F$6)),",",""),"원",""),""))))</f>
        <v/>
      </c>
      <c r="AC387" s="2">
        <f>IF(OR($Y387="",$G$6=""),"",INDEX($A:$U,ROW(),$G$6)&amp;"")</f>
        <v/>
      </c>
      <c r="AD387" s="2">
        <f>IF($Y387="","",IF(OR(AND(설정!$B$5&lt;&gt;"",ISNUMBER(SEARCH(설정!$B$5,$AC387))),AND(설정!$B$6&lt;&gt;"",ISNUMBER(SEARCH(설정!$B$6,$AC387))),AND(설정!$B$7&lt;&gt;"",ISNUMBER(SEARCH(설정!$B$7,$AC387)))),"제외","포함"))</f>
        <v/>
      </c>
    </row>
    <row r="388">
      <c r="W388" s="2">
        <f>IF(OR($B$5="",$C$6="",ROW()&lt;$B$5),"",IF(INDEX($A:$U,ROW(),$C$6)="","",INDEX($A:$U,ROW(),$C$6)))</f>
        <v/>
      </c>
      <c r="X388" s="28">
        <f>IF($W388="","",IF(ISNUMBER($W388),IF($W388&gt;=10000000,IFERROR(DATE(INT($W388/10000),MOD(INT($W388/100),100),MOD($W388,100)),""),$W388),IF(ISNUMBER(--SUBSTITUTE(SUBSTITUTE(TRIM($W388),".","-"),"/","-")),IF(--SUBSTITUTE(SUBSTITUTE(TRIM($W388),".","-"),"/","-")&gt;=10000000,IFERROR(DATE(--LEFT(TRIM($W388),4),--MID(TRIM($W388),5,2),--RIGHT(TRIM($W388),2)),""),--SUBSTITUTE(SUBSTITUTE(TRIM($W388),".","-"),"/","-")),IFERROR(--LEFT(SUBSTITUTE(SUBSTITUTE(TRIM($W388),".","-"),"/","-"),10),""))))</f>
        <v/>
      </c>
      <c r="Y388" s="29">
        <f>IF($X388="","",INT($X388))</f>
        <v/>
      </c>
      <c r="Z388" s="30">
        <f>IF(OR($Y388="",$D$6=""),"",IF(INDEX($A:$U,ROW(),$D$6)="",0,IF(ISNUMBER(INDEX($A:$U,ROW(),$D$6)),INDEX($A:$U,ROW(),$D$6),IFERROR(--SUBSTITUTE(SUBSTITUTE(TRIM(INDEX($A:$U,ROW(),$D$6)),",",""),"원",""),0))))</f>
        <v/>
      </c>
      <c r="AA388" s="30">
        <f>IF(OR($Y388="",$E$6=""),"",IF(INDEX($A:$U,ROW(),$E$6)="",0,IF(ISNUMBER(INDEX($A:$U,ROW(),$E$6)),INDEX($A:$U,ROW(),$E$6),IFERROR(--SUBSTITUTE(SUBSTITUTE(TRIM(INDEX($A:$U,ROW(),$E$6)),",",""),"원",""),0))))</f>
        <v/>
      </c>
      <c r="AB388" s="30">
        <f>IF(OR($Y388="",$F$6=""),"",IF(INDEX($A:$U,ROW(),$F$6)="","",IF(ISNUMBER(INDEX($A:$U,ROW(),$F$6)),INDEX($A:$U,ROW(),$F$6),IFERROR(--SUBSTITUTE(SUBSTITUTE(TRIM(INDEX($A:$U,ROW(),$F$6)),",",""),"원",""),""))))</f>
        <v/>
      </c>
      <c r="AC388" s="2">
        <f>IF(OR($Y388="",$G$6=""),"",INDEX($A:$U,ROW(),$G$6)&amp;"")</f>
        <v/>
      </c>
      <c r="AD388" s="2">
        <f>IF($Y388="","",IF(OR(AND(설정!$B$5&lt;&gt;"",ISNUMBER(SEARCH(설정!$B$5,$AC388))),AND(설정!$B$6&lt;&gt;"",ISNUMBER(SEARCH(설정!$B$6,$AC388))),AND(설정!$B$7&lt;&gt;"",ISNUMBER(SEARCH(설정!$B$7,$AC388)))),"제외","포함"))</f>
        <v/>
      </c>
    </row>
    <row r="389">
      <c r="W389" s="2">
        <f>IF(OR($B$5="",$C$6="",ROW()&lt;$B$5),"",IF(INDEX($A:$U,ROW(),$C$6)="","",INDEX($A:$U,ROW(),$C$6)))</f>
        <v/>
      </c>
      <c r="X389" s="28">
        <f>IF($W389="","",IF(ISNUMBER($W389),IF($W389&gt;=10000000,IFERROR(DATE(INT($W389/10000),MOD(INT($W389/100),100),MOD($W389,100)),""),$W389),IF(ISNUMBER(--SUBSTITUTE(SUBSTITUTE(TRIM($W389),".","-"),"/","-")),IF(--SUBSTITUTE(SUBSTITUTE(TRIM($W389),".","-"),"/","-")&gt;=10000000,IFERROR(DATE(--LEFT(TRIM($W389),4),--MID(TRIM($W389),5,2),--RIGHT(TRIM($W389),2)),""),--SUBSTITUTE(SUBSTITUTE(TRIM($W389),".","-"),"/","-")),IFERROR(--LEFT(SUBSTITUTE(SUBSTITUTE(TRIM($W389),".","-"),"/","-"),10),""))))</f>
        <v/>
      </c>
      <c r="Y389" s="29">
        <f>IF($X389="","",INT($X389))</f>
        <v/>
      </c>
      <c r="Z389" s="30">
        <f>IF(OR($Y389="",$D$6=""),"",IF(INDEX($A:$U,ROW(),$D$6)="",0,IF(ISNUMBER(INDEX($A:$U,ROW(),$D$6)),INDEX($A:$U,ROW(),$D$6),IFERROR(--SUBSTITUTE(SUBSTITUTE(TRIM(INDEX($A:$U,ROW(),$D$6)),",",""),"원",""),0))))</f>
        <v/>
      </c>
      <c r="AA389" s="30">
        <f>IF(OR($Y389="",$E$6=""),"",IF(INDEX($A:$U,ROW(),$E$6)="",0,IF(ISNUMBER(INDEX($A:$U,ROW(),$E$6)),INDEX($A:$U,ROW(),$E$6),IFERROR(--SUBSTITUTE(SUBSTITUTE(TRIM(INDEX($A:$U,ROW(),$E$6)),",",""),"원",""),0))))</f>
        <v/>
      </c>
      <c r="AB389" s="30">
        <f>IF(OR($Y389="",$F$6=""),"",IF(INDEX($A:$U,ROW(),$F$6)="","",IF(ISNUMBER(INDEX($A:$U,ROW(),$F$6)),INDEX($A:$U,ROW(),$F$6),IFERROR(--SUBSTITUTE(SUBSTITUTE(TRIM(INDEX($A:$U,ROW(),$F$6)),",",""),"원",""),""))))</f>
        <v/>
      </c>
      <c r="AC389" s="2">
        <f>IF(OR($Y389="",$G$6=""),"",INDEX($A:$U,ROW(),$G$6)&amp;"")</f>
        <v/>
      </c>
      <c r="AD389" s="2">
        <f>IF($Y389="","",IF(OR(AND(설정!$B$5&lt;&gt;"",ISNUMBER(SEARCH(설정!$B$5,$AC389))),AND(설정!$B$6&lt;&gt;"",ISNUMBER(SEARCH(설정!$B$6,$AC389))),AND(설정!$B$7&lt;&gt;"",ISNUMBER(SEARCH(설정!$B$7,$AC389)))),"제외","포함"))</f>
        <v/>
      </c>
    </row>
    <row r="390">
      <c r="W390" s="2">
        <f>IF(OR($B$5="",$C$6="",ROW()&lt;$B$5),"",IF(INDEX($A:$U,ROW(),$C$6)="","",INDEX($A:$U,ROW(),$C$6)))</f>
        <v/>
      </c>
      <c r="X390" s="28">
        <f>IF($W390="","",IF(ISNUMBER($W390),IF($W390&gt;=10000000,IFERROR(DATE(INT($W390/10000),MOD(INT($W390/100),100),MOD($W390,100)),""),$W390),IF(ISNUMBER(--SUBSTITUTE(SUBSTITUTE(TRIM($W390),".","-"),"/","-")),IF(--SUBSTITUTE(SUBSTITUTE(TRIM($W390),".","-"),"/","-")&gt;=10000000,IFERROR(DATE(--LEFT(TRIM($W390),4),--MID(TRIM($W390),5,2),--RIGHT(TRIM($W390),2)),""),--SUBSTITUTE(SUBSTITUTE(TRIM($W390),".","-"),"/","-")),IFERROR(--LEFT(SUBSTITUTE(SUBSTITUTE(TRIM($W390),".","-"),"/","-"),10),""))))</f>
        <v/>
      </c>
      <c r="Y390" s="29">
        <f>IF($X390="","",INT($X390))</f>
        <v/>
      </c>
      <c r="Z390" s="30">
        <f>IF(OR($Y390="",$D$6=""),"",IF(INDEX($A:$U,ROW(),$D$6)="",0,IF(ISNUMBER(INDEX($A:$U,ROW(),$D$6)),INDEX($A:$U,ROW(),$D$6),IFERROR(--SUBSTITUTE(SUBSTITUTE(TRIM(INDEX($A:$U,ROW(),$D$6)),",",""),"원",""),0))))</f>
        <v/>
      </c>
      <c r="AA390" s="30">
        <f>IF(OR($Y390="",$E$6=""),"",IF(INDEX($A:$U,ROW(),$E$6)="",0,IF(ISNUMBER(INDEX($A:$U,ROW(),$E$6)),INDEX($A:$U,ROW(),$E$6),IFERROR(--SUBSTITUTE(SUBSTITUTE(TRIM(INDEX($A:$U,ROW(),$E$6)),",",""),"원",""),0))))</f>
        <v/>
      </c>
      <c r="AB390" s="30">
        <f>IF(OR($Y390="",$F$6=""),"",IF(INDEX($A:$U,ROW(),$F$6)="","",IF(ISNUMBER(INDEX($A:$U,ROW(),$F$6)),INDEX($A:$U,ROW(),$F$6),IFERROR(--SUBSTITUTE(SUBSTITUTE(TRIM(INDEX($A:$U,ROW(),$F$6)),",",""),"원",""),""))))</f>
        <v/>
      </c>
      <c r="AC390" s="2">
        <f>IF(OR($Y390="",$G$6=""),"",INDEX($A:$U,ROW(),$G$6)&amp;"")</f>
        <v/>
      </c>
      <c r="AD390" s="2">
        <f>IF($Y390="","",IF(OR(AND(설정!$B$5&lt;&gt;"",ISNUMBER(SEARCH(설정!$B$5,$AC390))),AND(설정!$B$6&lt;&gt;"",ISNUMBER(SEARCH(설정!$B$6,$AC390))),AND(설정!$B$7&lt;&gt;"",ISNUMBER(SEARCH(설정!$B$7,$AC390)))),"제외","포함"))</f>
        <v/>
      </c>
    </row>
    <row r="391">
      <c r="W391" s="2">
        <f>IF(OR($B$5="",$C$6="",ROW()&lt;$B$5),"",IF(INDEX($A:$U,ROW(),$C$6)="","",INDEX($A:$U,ROW(),$C$6)))</f>
        <v/>
      </c>
      <c r="X391" s="28">
        <f>IF($W391="","",IF(ISNUMBER($W391),IF($W391&gt;=10000000,IFERROR(DATE(INT($W391/10000),MOD(INT($W391/100),100),MOD($W391,100)),""),$W391),IF(ISNUMBER(--SUBSTITUTE(SUBSTITUTE(TRIM($W391),".","-"),"/","-")),IF(--SUBSTITUTE(SUBSTITUTE(TRIM($W391),".","-"),"/","-")&gt;=10000000,IFERROR(DATE(--LEFT(TRIM($W391),4),--MID(TRIM($W391),5,2),--RIGHT(TRIM($W391),2)),""),--SUBSTITUTE(SUBSTITUTE(TRIM($W391),".","-"),"/","-")),IFERROR(--LEFT(SUBSTITUTE(SUBSTITUTE(TRIM($W391),".","-"),"/","-"),10),""))))</f>
        <v/>
      </c>
      <c r="Y391" s="29">
        <f>IF($X391="","",INT($X391))</f>
        <v/>
      </c>
      <c r="Z391" s="30">
        <f>IF(OR($Y391="",$D$6=""),"",IF(INDEX($A:$U,ROW(),$D$6)="",0,IF(ISNUMBER(INDEX($A:$U,ROW(),$D$6)),INDEX($A:$U,ROW(),$D$6),IFERROR(--SUBSTITUTE(SUBSTITUTE(TRIM(INDEX($A:$U,ROW(),$D$6)),",",""),"원",""),0))))</f>
        <v/>
      </c>
      <c r="AA391" s="30">
        <f>IF(OR($Y391="",$E$6=""),"",IF(INDEX($A:$U,ROW(),$E$6)="",0,IF(ISNUMBER(INDEX($A:$U,ROW(),$E$6)),INDEX($A:$U,ROW(),$E$6),IFERROR(--SUBSTITUTE(SUBSTITUTE(TRIM(INDEX($A:$U,ROW(),$E$6)),",",""),"원",""),0))))</f>
        <v/>
      </c>
      <c r="AB391" s="30">
        <f>IF(OR($Y391="",$F$6=""),"",IF(INDEX($A:$U,ROW(),$F$6)="","",IF(ISNUMBER(INDEX($A:$U,ROW(),$F$6)),INDEX($A:$U,ROW(),$F$6),IFERROR(--SUBSTITUTE(SUBSTITUTE(TRIM(INDEX($A:$U,ROW(),$F$6)),",",""),"원",""),""))))</f>
        <v/>
      </c>
      <c r="AC391" s="2">
        <f>IF(OR($Y391="",$G$6=""),"",INDEX($A:$U,ROW(),$G$6)&amp;"")</f>
        <v/>
      </c>
      <c r="AD391" s="2">
        <f>IF($Y391="","",IF(OR(AND(설정!$B$5&lt;&gt;"",ISNUMBER(SEARCH(설정!$B$5,$AC391))),AND(설정!$B$6&lt;&gt;"",ISNUMBER(SEARCH(설정!$B$6,$AC391))),AND(설정!$B$7&lt;&gt;"",ISNUMBER(SEARCH(설정!$B$7,$AC391)))),"제외","포함"))</f>
        <v/>
      </c>
    </row>
    <row r="392">
      <c r="W392" s="2">
        <f>IF(OR($B$5="",$C$6="",ROW()&lt;$B$5),"",IF(INDEX($A:$U,ROW(),$C$6)="","",INDEX($A:$U,ROW(),$C$6)))</f>
        <v/>
      </c>
      <c r="X392" s="28">
        <f>IF($W392="","",IF(ISNUMBER($W392),IF($W392&gt;=10000000,IFERROR(DATE(INT($W392/10000),MOD(INT($W392/100),100),MOD($W392,100)),""),$W392),IF(ISNUMBER(--SUBSTITUTE(SUBSTITUTE(TRIM($W392),".","-"),"/","-")),IF(--SUBSTITUTE(SUBSTITUTE(TRIM($W392),".","-"),"/","-")&gt;=10000000,IFERROR(DATE(--LEFT(TRIM($W392),4),--MID(TRIM($W392),5,2),--RIGHT(TRIM($W392),2)),""),--SUBSTITUTE(SUBSTITUTE(TRIM($W392),".","-"),"/","-")),IFERROR(--LEFT(SUBSTITUTE(SUBSTITUTE(TRIM($W392),".","-"),"/","-"),10),""))))</f>
        <v/>
      </c>
      <c r="Y392" s="29">
        <f>IF($X392="","",INT($X392))</f>
        <v/>
      </c>
      <c r="Z392" s="30">
        <f>IF(OR($Y392="",$D$6=""),"",IF(INDEX($A:$U,ROW(),$D$6)="",0,IF(ISNUMBER(INDEX($A:$U,ROW(),$D$6)),INDEX($A:$U,ROW(),$D$6),IFERROR(--SUBSTITUTE(SUBSTITUTE(TRIM(INDEX($A:$U,ROW(),$D$6)),",",""),"원",""),0))))</f>
        <v/>
      </c>
      <c r="AA392" s="30">
        <f>IF(OR($Y392="",$E$6=""),"",IF(INDEX($A:$U,ROW(),$E$6)="",0,IF(ISNUMBER(INDEX($A:$U,ROW(),$E$6)),INDEX($A:$U,ROW(),$E$6),IFERROR(--SUBSTITUTE(SUBSTITUTE(TRIM(INDEX($A:$U,ROW(),$E$6)),",",""),"원",""),0))))</f>
        <v/>
      </c>
      <c r="AB392" s="30">
        <f>IF(OR($Y392="",$F$6=""),"",IF(INDEX($A:$U,ROW(),$F$6)="","",IF(ISNUMBER(INDEX($A:$U,ROW(),$F$6)),INDEX($A:$U,ROW(),$F$6),IFERROR(--SUBSTITUTE(SUBSTITUTE(TRIM(INDEX($A:$U,ROW(),$F$6)),",",""),"원",""),""))))</f>
        <v/>
      </c>
      <c r="AC392" s="2">
        <f>IF(OR($Y392="",$G$6=""),"",INDEX($A:$U,ROW(),$G$6)&amp;"")</f>
        <v/>
      </c>
      <c r="AD392" s="2">
        <f>IF($Y392="","",IF(OR(AND(설정!$B$5&lt;&gt;"",ISNUMBER(SEARCH(설정!$B$5,$AC392))),AND(설정!$B$6&lt;&gt;"",ISNUMBER(SEARCH(설정!$B$6,$AC392))),AND(설정!$B$7&lt;&gt;"",ISNUMBER(SEARCH(설정!$B$7,$AC392)))),"제외","포함"))</f>
        <v/>
      </c>
    </row>
    <row r="393">
      <c r="W393" s="2">
        <f>IF(OR($B$5="",$C$6="",ROW()&lt;$B$5),"",IF(INDEX($A:$U,ROW(),$C$6)="","",INDEX($A:$U,ROW(),$C$6)))</f>
        <v/>
      </c>
      <c r="X393" s="28">
        <f>IF($W393="","",IF(ISNUMBER($W393),IF($W393&gt;=10000000,IFERROR(DATE(INT($W393/10000),MOD(INT($W393/100),100),MOD($W393,100)),""),$W393),IF(ISNUMBER(--SUBSTITUTE(SUBSTITUTE(TRIM($W393),".","-"),"/","-")),IF(--SUBSTITUTE(SUBSTITUTE(TRIM($W393),".","-"),"/","-")&gt;=10000000,IFERROR(DATE(--LEFT(TRIM($W393),4),--MID(TRIM($W393),5,2),--RIGHT(TRIM($W393),2)),""),--SUBSTITUTE(SUBSTITUTE(TRIM($W393),".","-"),"/","-")),IFERROR(--LEFT(SUBSTITUTE(SUBSTITUTE(TRIM($W393),".","-"),"/","-"),10),""))))</f>
        <v/>
      </c>
      <c r="Y393" s="29">
        <f>IF($X393="","",INT($X393))</f>
        <v/>
      </c>
      <c r="Z393" s="30">
        <f>IF(OR($Y393="",$D$6=""),"",IF(INDEX($A:$U,ROW(),$D$6)="",0,IF(ISNUMBER(INDEX($A:$U,ROW(),$D$6)),INDEX($A:$U,ROW(),$D$6),IFERROR(--SUBSTITUTE(SUBSTITUTE(TRIM(INDEX($A:$U,ROW(),$D$6)),",",""),"원",""),0))))</f>
        <v/>
      </c>
      <c r="AA393" s="30">
        <f>IF(OR($Y393="",$E$6=""),"",IF(INDEX($A:$U,ROW(),$E$6)="",0,IF(ISNUMBER(INDEX($A:$U,ROW(),$E$6)),INDEX($A:$U,ROW(),$E$6),IFERROR(--SUBSTITUTE(SUBSTITUTE(TRIM(INDEX($A:$U,ROW(),$E$6)),",",""),"원",""),0))))</f>
        <v/>
      </c>
      <c r="AB393" s="30">
        <f>IF(OR($Y393="",$F$6=""),"",IF(INDEX($A:$U,ROW(),$F$6)="","",IF(ISNUMBER(INDEX($A:$U,ROW(),$F$6)),INDEX($A:$U,ROW(),$F$6),IFERROR(--SUBSTITUTE(SUBSTITUTE(TRIM(INDEX($A:$U,ROW(),$F$6)),",",""),"원",""),""))))</f>
        <v/>
      </c>
      <c r="AC393" s="2">
        <f>IF(OR($Y393="",$G$6=""),"",INDEX($A:$U,ROW(),$G$6)&amp;"")</f>
        <v/>
      </c>
      <c r="AD393" s="2">
        <f>IF($Y393="","",IF(OR(AND(설정!$B$5&lt;&gt;"",ISNUMBER(SEARCH(설정!$B$5,$AC393))),AND(설정!$B$6&lt;&gt;"",ISNUMBER(SEARCH(설정!$B$6,$AC393))),AND(설정!$B$7&lt;&gt;"",ISNUMBER(SEARCH(설정!$B$7,$AC393)))),"제외","포함"))</f>
        <v/>
      </c>
    </row>
    <row r="394">
      <c r="W394" s="2">
        <f>IF(OR($B$5="",$C$6="",ROW()&lt;$B$5),"",IF(INDEX($A:$U,ROW(),$C$6)="","",INDEX($A:$U,ROW(),$C$6)))</f>
        <v/>
      </c>
      <c r="X394" s="28">
        <f>IF($W394="","",IF(ISNUMBER($W394),IF($W394&gt;=10000000,IFERROR(DATE(INT($W394/10000),MOD(INT($W394/100),100),MOD($W394,100)),""),$W394),IF(ISNUMBER(--SUBSTITUTE(SUBSTITUTE(TRIM($W394),".","-"),"/","-")),IF(--SUBSTITUTE(SUBSTITUTE(TRIM($W394),".","-"),"/","-")&gt;=10000000,IFERROR(DATE(--LEFT(TRIM($W394),4),--MID(TRIM($W394),5,2),--RIGHT(TRIM($W394),2)),""),--SUBSTITUTE(SUBSTITUTE(TRIM($W394),".","-"),"/","-")),IFERROR(--LEFT(SUBSTITUTE(SUBSTITUTE(TRIM($W394),".","-"),"/","-"),10),""))))</f>
        <v/>
      </c>
      <c r="Y394" s="29">
        <f>IF($X394="","",INT($X394))</f>
        <v/>
      </c>
      <c r="Z394" s="30">
        <f>IF(OR($Y394="",$D$6=""),"",IF(INDEX($A:$U,ROW(),$D$6)="",0,IF(ISNUMBER(INDEX($A:$U,ROW(),$D$6)),INDEX($A:$U,ROW(),$D$6),IFERROR(--SUBSTITUTE(SUBSTITUTE(TRIM(INDEX($A:$U,ROW(),$D$6)),",",""),"원",""),0))))</f>
        <v/>
      </c>
      <c r="AA394" s="30">
        <f>IF(OR($Y394="",$E$6=""),"",IF(INDEX($A:$U,ROW(),$E$6)="",0,IF(ISNUMBER(INDEX($A:$U,ROW(),$E$6)),INDEX($A:$U,ROW(),$E$6),IFERROR(--SUBSTITUTE(SUBSTITUTE(TRIM(INDEX($A:$U,ROW(),$E$6)),",",""),"원",""),0))))</f>
        <v/>
      </c>
      <c r="AB394" s="30">
        <f>IF(OR($Y394="",$F$6=""),"",IF(INDEX($A:$U,ROW(),$F$6)="","",IF(ISNUMBER(INDEX($A:$U,ROW(),$F$6)),INDEX($A:$U,ROW(),$F$6),IFERROR(--SUBSTITUTE(SUBSTITUTE(TRIM(INDEX($A:$U,ROW(),$F$6)),",",""),"원",""),""))))</f>
        <v/>
      </c>
      <c r="AC394" s="2">
        <f>IF(OR($Y394="",$G$6=""),"",INDEX($A:$U,ROW(),$G$6)&amp;"")</f>
        <v/>
      </c>
      <c r="AD394" s="2">
        <f>IF($Y394="","",IF(OR(AND(설정!$B$5&lt;&gt;"",ISNUMBER(SEARCH(설정!$B$5,$AC394))),AND(설정!$B$6&lt;&gt;"",ISNUMBER(SEARCH(설정!$B$6,$AC394))),AND(설정!$B$7&lt;&gt;"",ISNUMBER(SEARCH(설정!$B$7,$AC394)))),"제외","포함"))</f>
        <v/>
      </c>
    </row>
    <row r="395">
      <c r="W395" s="2">
        <f>IF(OR($B$5="",$C$6="",ROW()&lt;$B$5),"",IF(INDEX($A:$U,ROW(),$C$6)="","",INDEX($A:$U,ROW(),$C$6)))</f>
        <v/>
      </c>
      <c r="X395" s="28">
        <f>IF($W395="","",IF(ISNUMBER($W395),IF($W395&gt;=10000000,IFERROR(DATE(INT($W395/10000),MOD(INT($W395/100),100),MOD($W395,100)),""),$W395),IF(ISNUMBER(--SUBSTITUTE(SUBSTITUTE(TRIM($W395),".","-"),"/","-")),IF(--SUBSTITUTE(SUBSTITUTE(TRIM($W395),".","-"),"/","-")&gt;=10000000,IFERROR(DATE(--LEFT(TRIM($W395),4),--MID(TRIM($W395),5,2),--RIGHT(TRIM($W395),2)),""),--SUBSTITUTE(SUBSTITUTE(TRIM($W395),".","-"),"/","-")),IFERROR(--LEFT(SUBSTITUTE(SUBSTITUTE(TRIM($W395),".","-"),"/","-"),10),""))))</f>
        <v/>
      </c>
      <c r="Y395" s="29">
        <f>IF($X395="","",INT($X395))</f>
        <v/>
      </c>
      <c r="Z395" s="30">
        <f>IF(OR($Y395="",$D$6=""),"",IF(INDEX($A:$U,ROW(),$D$6)="",0,IF(ISNUMBER(INDEX($A:$U,ROW(),$D$6)),INDEX($A:$U,ROW(),$D$6),IFERROR(--SUBSTITUTE(SUBSTITUTE(TRIM(INDEX($A:$U,ROW(),$D$6)),",",""),"원",""),0))))</f>
        <v/>
      </c>
      <c r="AA395" s="30">
        <f>IF(OR($Y395="",$E$6=""),"",IF(INDEX($A:$U,ROW(),$E$6)="",0,IF(ISNUMBER(INDEX($A:$U,ROW(),$E$6)),INDEX($A:$U,ROW(),$E$6),IFERROR(--SUBSTITUTE(SUBSTITUTE(TRIM(INDEX($A:$U,ROW(),$E$6)),",",""),"원",""),0))))</f>
        <v/>
      </c>
      <c r="AB395" s="30">
        <f>IF(OR($Y395="",$F$6=""),"",IF(INDEX($A:$U,ROW(),$F$6)="","",IF(ISNUMBER(INDEX($A:$U,ROW(),$F$6)),INDEX($A:$U,ROW(),$F$6),IFERROR(--SUBSTITUTE(SUBSTITUTE(TRIM(INDEX($A:$U,ROW(),$F$6)),",",""),"원",""),""))))</f>
        <v/>
      </c>
      <c r="AC395" s="2">
        <f>IF(OR($Y395="",$G$6=""),"",INDEX($A:$U,ROW(),$G$6)&amp;"")</f>
        <v/>
      </c>
      <c r="AD395" s="2">
        <f>IF($Y395="","",IF(OR(AND(설정!$B$5&lt;&gt;"",ISNUMBER(SEARCH(설정!$B$5,$AC395))),AND(설정!$B$6&lt;&gt;"",ISNUMBER(SEARCH(설정!$B$6,$AC395))),AND(설정!$B$7&lt;&gt;"",ISNUMBER(SEARCH(설정!$B$7,$AC395)))),"제외","포함"))</f>
        <v/>
      </c>
    </row>
    <row r="396">
      <c r="W396" s="2">
        <f>IF(OR($B$5="",$C$6="",ROW()&lt;$B$5),"",IF(INDEX($A:$U,ROW(),$C$6)="","",INDEX($A:$U,ROW(),$C$6)))</f>
        <v/>
      </c>
      <c r="X396" s="28">
        <f>IF($W396="","",IF(ISNUMBER($W396),IF($W396&gt;=10000000,IFERROR(DATE(INT($W396/10000),MOD(INT($W396/100),100),MOD($W396,100)),""),$W396),IF(ISNUMBER(--SUBSTITUTE(SUBSTITUTE(TRIM($W396),".","-"),"/","-")),IF(--SUBSTITUTE(SUBSTITUTE(TRIM($W396),".","-"),"/","-")&gt;=10000000,IFERROR(DATE(--LEFT(TRIM($W396),4),--MID(TRIM($W396),5,2),--RIGHT(TRIM($W396),2)),""),--SUBSTITUTE(SUBSTITUTE(TRIM($W396),".","-"),"/","-")),IFERROR(--LEFT(SUBSTITUTE(SUBSTITUTE(TRIM($W396),".","-"),"/","-"),10),""))))</f>
        <v/>
      </c>
      <c r="Y396" s="29">
        <f>IF($X396="","",INT($X396))</f>
        <v/>
      </c>
      <c r="Z396" s="30">
        <f>IF(OR($Y396="",$D$6=""),"",IF(INDEX($A:$U,ROW(),$D$6)="",0,IF(ISNUMBER(INDEX($A:$U,ROW(),$D$6)),INDEX($A:$U,ROW(),$D$6),IFERROR(--SUBSTITUTE(SUBSTITUTE(TRIM(INDEX($A:$U,ROW(),$D$6)),",",""),"원",""),0))))</f>
        <v/>
      </c>
      <c r="AA396" s="30">
        <f>IF(OR($Y396="",$E$6=""),"",IF(INDEX($A:$U,ROW(),$E$6)="",0,IF(ISNUMBER(INDEX($A:$U,ROW(),$E$6)),INDEX($A:$U,ROW(),$E$6),IFERROR(--SUBSTITUTE(SUBSTITUTE(TRIM(INDEX($A:$U,ROW(),$E$6)),",",""),"원",""),0))))</f>
        <v/>
      </c>
      <c r="AB396" s="30">
        <f>IF(OR($Y396="",$F$6=""),"",IF(INDEX($A:$U,ROW(),$F$6)="","",IF(ISNUMBER(INDEX($A:$U,ROW(),$F$6)),INDEX($A:$U,ROW(),$F$6),IFERROR(--SUBSTITUTE(SUBSTITUTE(TRIM(INDEX($A:$U,ROW(),$F$6)),",",""),"원",""),""))))</f>
        <v/>
      </c>
      <c r="AC396" s="2">
        <f>IF(OR($Y396="",$G$6=""),"",INDEX($A:$U,ROW(),$G$6)&amp;"")</f>
        <v/>
      </c>
      <c r="AD396" s="2">
        <f>IF($Y396="","",IF(OR(AND(설정!$B$5&lt;&gt;"",ISNUMBER(SEARCH(설정!$B$5,$AC396))),AND(설정!$B$6&lt;&gt;"",ISNUMBER(SEARCH(설정!$B$6,$AC396))),AND(설정!$B$7&lt;&gt;"",ISNUMBER(SEARCH(설정!$B$7,$AC396)))),"제외","포함"))</f>
        <v/>
      </c>
    </row>
    <row r="397">
      <c r="W397" s="2">
        <f>IF(OR($B$5="",$C$6="",ROW()&lt;$B$5),"",IF(INDEX($A:$U,ROW(),$C$6)="","",INDEX($A:$U,ROW(),$C$6)))</f>
        <v/>
      </c>
      <c r="X397" s="28">
        <f>IF($W397="","",IF(ISNUMBER($W397),IF($W397&gt;=10000000,IFERROR(DATE(INT($W397/10000),MOD(INT($W397/100),100),MOD($W397,100)),""),$W397),IF(ISNUMBER(--SUBSTITUTE(SUBSTITUTE(TRIM($W397),".","-"),"/","-")),IF(--SUBSTITUTE(SUBSTITUTE(TRIM($W397),".","-"),"/","-")&gt;=10000000,IFERROR(DATE(--LEFT(TRIM($W397),4),--MID(TRIM($W397),5,2),--RIGHT(TRIM($W397),2)),""),--SUBSTITUTE(SUBSTITUTE(TRIM($W397),".","-"),"/","-")),IFERROR(--LEFT(SUBSTITUTE(SUBSTITUTE(TRIM($W397),".","-"),"/","-"),10),""))))</f>
        <v/>
      </c>
      <c r="Y397" s="29">
        <f>IF($X397="","",INT($X397))</f>
        <v/>
      </c>
      <c r="Z397" s="30">
        <f>IF(OR($Y397="",$D$6=""),"",IF(INDEX($A:$U,ROW(),$D$6)="",0,IF(ISNUMBER(INDEX($A:$U,ROW(),$D$6)),INDEX($A:$U,ROW(),$D$6),IFERROR(--SUBSTITUTE(SUBSTITUTE(TRIM(INDEX($A:$U,ROW(),$D$6)),",",""),"원",""),0))))</f>
        <v/>
      </c>
      <c r="AA397" s="30">
        <f>IF(OR($Y397="",$E$6=""),"",IF(INDEX($A:$U,ROW(),$E$6)="",0,IF(ISNUMBER(INDEX($A:$U,ROW(),$E$6)),INDEX($A:$U,ROW(),$E$6),IFERROR(--SUBSTITUTE(SUBSTITUTE(TRIM(INDEX($A:$U,ROW(),$E$6)),",",""),"원",""),0))))</f>
        <v/>
      </c>
      <c r="AB397" s="30">
        <f>IF(OR($Y397="",$F$6=""),"",IF(INDEX($A:$U,ROW(),$F$6)="","",IF(ISNUMBER(INDEX($A:$U,ROW(),$F$6)),INDEX($A:$U,ROW(),$F$6),IFERROR(--SUBSTITUTE(SUBSTITUTE(TRIM(INDEX($A:$U,ROW(),$F$6)),",",""),"원",""),""))))</f>
        <v/>
      </c>
      <c r="AC397" s="2">
        <f>IF(OR($Y397="",$G$6=""),"",INDEX($A:$U,ROW(),$G$6)&amp;"")</f>
        <v/>
      </c>
      <c r="AD397" s="2">
        <f>IF($Y397="","",IF(OR(AND(설정!$B$5&lt;&gt;"",ISNUMBER(SEARCH(설정!$B$5,$AC397))),AND(설정!$B$6&lt;&gt;"",ISNUMBER(SEARCH(설정!$B$6,$AC397))),AND(설정!$B$7&lt;&gt;"",ISNUMBER(SEARCH(설정!$B$7,$AC397)))),"제외","포함"))</f>
        <v/>
      </c>
    </row>
    <row r="398">
      <c r="W398" s="2">
        <f>IF(OR($B$5="",$C$6="",ROW()&lt;$B$5),"",IF(INDEX($A:$U,ROW(),$C$6)="","",INDEX($A:$U,ROW(),$C$6)))</f>
        <v/>
      </c>
      <c r="X398" s="28">
        <f>IF($W398="","",IF(ISNUMBER($W398),IF($W398&gt;=10000000,IFERROR(DATE(INT($W398/10000),MOD(INT($W398/100),100),MOD($W398,100)),""),$W398),IF(ISNUMBER(--SUBSTITUTE(SUBSTITUTE(TRIM($W398),".","-"),"/","-")),IF(--SUBSTITUTE(SUBSTITUTE(TRIM($W398),".","-"),"/","-")&gt;=10000000,IFERROR(DATE(--LEFT(TRIM($W398),4),--MID(TRIM($W398),5,2),--RIGHT(TRIM($W398),2)),""),--SUBSTITUTE(SUBSTITUTE(TRIM($W398),".","-"),"/","-")),IFERROR(--LEFT(SUBSTITUTE(SUBSTITUTE(TRIM($W398),".","-"),"/","-"),10),""))))</f>
        <v/>
      </c>
      <c r="Y398" s="29">
        <f>IF($X398="","",INT($X398))</f>
        <v/>
      </c>
      <c r="Z398" s="30">
        <f>IF(OR($Y398="",$D$6=""),"",IF(INDEX($A:$U,ROW(),$D$6)="",0,IF(ISNUMBER(INDEX($A:$U,ROW(),$D$6)),INDEX($A:$U,ROW(),$D$6),IFERROR(--SUBSTITUTE(SUBSTITUTE(TRIM(INDEX($A:$U,ROW(),$D$6)),",",""),"원",""),0))))</f>
        <v/>
      </c>
      <c r="AA398" s="30">
        <f>IF(OR($Y398="",$E$6=""),"",IF(INDEX($A:$U,ROW(),$E$6)="",0,IF(ISNUMBER(INDEX($A:$U,ROW(),$E$6)),INDEX($A:$U,ROW(),$E$6),IFERROR(--SUBSTITUTE(SUBSTITUTE(TRIM(INDEX($A:$U,ROW(),$E$6)),",",""),"원",""),0))))</f>
        <v/>
      </c>
      <c r="AB398" s="30">
        <f>IF(OR($Y398="",$F$6=""),"",IF(INDEX($A:$U,ROW(),$F$6)="","",IF(ISNUMBER(INDEX($A:$U,ROW(),$F$6)),INDEX($A:$U,ROW(),$F$6),IFERROR(--SUBSTITUTE(SUBSTITUTE(TRIM(INDEX($A:$U,ROW(),$F$6)),",",""),"원",""),""))))</f>
        <v/>
      </c>
      <c r="AC398" s="2">
        <f>IF(OR($Y398="",$G$6=""),"",INDEX($A:$U,ROW(),$G$6)&amp;"")</f>
        <v/>
      </c>
      <c r="AD398" s="2">
        <f>IF($Y398="","",IF(OR(AND(설정!$B$5&lt;&gt;"",ISNUMBER(SEARCH(설정!$B$5,$AC398))),AND(설정!$B$6&lt;&gt;"",ISNUMBER(SEARCH(설정!$B$6,$AC398))),AND(설정!$B$7&lt;&gt;"",ISNUMBER(SEARCH(설정!$B$7,$AC398)))),"제외","포함"))</f>
        <v/>
      </c>
    </row>
    <row r="399">
      <c r="W399" s="2">
        <f>IF(OR($B$5="",$C$6="",ROW()&lt;$B$5),"",IF(INDEX($A:$U,ROW(),$C$6)="","",INDEX($A:$U,ROW(),$C$6)))</f>
        <v/>
      </c>
      <c r="X399" s="28">
        <f>IF($W399="","",IF(ISNUMBER($W399),IF($W399&gt;=10000000,IFERROR(DATE(INT($W399/10000),MOD(INT($W399/100),100),MOD($W399,100)),""),$W399),IF(ISNUMBER(--SUBSTITUTE(SUBSTITUTE(TRIM($W399),".","-"),"/","-")),IF(--SUBSTITUTE(SUBSTITUTE(TRIM($W399),".","-"),"/","-")&gt;=10000000,IFERROR(DATE(--LEFT(TRIM($W399),4),--MID(TRIM($W399),5,2),--RIGHT(TRIM($W399),2)),""),--SUBSTITUTE(SUBSTITUTE(TRIM($W399),".","-"),"/","-")),IFERROR(--LEFT(SUBSTITUTE(SUBSTITUTE(TRIM($W399),".","-"),"/","-"),10),""))))</f>
        <v/>
      </c>
      <c r="Y399" s="29">
        <f>IF($X399="","",INT($X399))</f>
        <v/>
      </c>
      <c r="Z399" s="30">
        <f>IF(OR($Y399="",$D$6=""),"",IF(INDEX($A:$U,ROW(),$D$6)="",0,IF(ISNUMBER(INDEX($A:$U,ROW(),$D$6)),INDEX($A:$U,ROW(),$D$6),IFERROR(--SUBSTITUTE(SUBSTITUTE(TRIM(INDEX($A:$U,ROW(),$D$6)),",",""),"원",""),0))))</f>
        <v/>
      </c>
      <c r="AA399" s="30">
        <f>IF(OR($Y399="",$E$6=""),"",IF(INDEX($A:$U,ROW(),$E$6)="",0,IF(ISNUMBER(INDEX($A:$U,ROW(),$E$6)),INDEX($A:$U,ROW(),$E$6),IFERROR(--SUBSTITUTE(SUBSTITUTE(TRIM(INDEX($A:$U,ROW(),$E$6)),",",""),"원",""),0))))</f>
        <v/>
      </c>
      <c r="AB399" s="30">
        <f>IF(OR($Y399="",$F$6=""),"",IF(INDEX($A:$U,ROW(),$F$6)="","",IF(ISNUMBER(INDEX($A:$U,ROW(),$F$6)),INDEX($A:$U,ROW(),$F$6),IFERROR(--SUBSTITUTE(SUBSTITUTE(TRIM(INDEX($A:$U,ROW(),$F$6)),",",""),"원",""),""))))</f>
        <v/>
      </c>
      <c r="AC399" s="2">
        <f>IF(OR($Y399="",$G$6=""),"",INDEX($A:$U,ROW(),$G$6)&amp;"")</f>
        <v/>
      </c>
      <c r="AD399" s="2">
        <f>IF($Y399="","",IF(OR(AND(설정!$B$5&lt;&gt;"",ISNUMBER(SEARCH(설정!$B$5,$AC399))),AND(설정!$B$6&lt;&gt;"",ISNUMBER(SEARCH(설정!$B$6,$AC399))),AND(설정!$B$7&lt;&gt;"",ISNUMBER(SEARCH(설정!$B$7,$AC399)))),"제외","포함"))</f>
        <v/>
      </c>
    </row>
    <row r="400">
      <c r="W400" s="2">
        <f>IF(OR($B$5="",$C$6="",ROW()&lt;$B$5),"",IF(INDEX($A:$U,ROW(),$C$6)="","",INDEX($A:$U,ROW(),$C$6)))</f>
        <v/>
      </c>
      <c r="X400" s="28">
        <f>IF($W400="","",IF(ISNUMBER($W400),IF($W400&gt;=10000000,IFERROR(DATE(INT($W400/10000),MOD(INT($W400/100),100),MOD($W400,100)),""),$W400),IF(ISNUMBER(--SUBSTITUTE(SUBSTITUTE(TRIM($W400),".","-"),"/","-")),IF(--SUBSTITUTE(SUBSTITUTE(TRIM($W400),".","-"),"/","-")&gt;=10000000,IFERROR(DATE(--LEFT(TRIM($W400),4),--MID(TRIM($W400),5,2),--RIGHT(TRIM($W400),2)),""),--SUBSTITUTE(SUBSTITUTE(TRIM($W400),".","-"),"/","-")),IFERROR(--LEFT(SUBSTITUTE(SUBSTITUTE(TRIM($W400),".","-"),"/","-"),10),""))))</f>
        <v/>
      </c>
      <c r="Y400" s="29">
        <f>IF($X400="","",INT($X400))</f>
        <v/>
      </c>
      <c r="Z400" s="30">
        <f>IF(OR($Y400="",$D$6=""),"",IF(INDEX($A:$U,ROW(),$D$6)="",0,IF(ISNUMBER(INDEX($A:$U,ROW(),$D$6)),INDEX($A:$U,ROW(),$D$6),IFERROR(--SUBSTITUTE(SUBSTITUTE(TRIM(INDEX($A:$U,ROW(),$D$6)),",",""),"원",""),0))))</f>
        <v/>
      </c>
      <c r="AA400" s="30">
        <f>IF(OR($Y400="",$E$6=""),"",IF(INDEX($A:$U,ROW(),$E$6)="",0,IF(ISNUMBER(INDEX($A:$U,ROW(),$E$6)),INDEX($A:$U,ROW(),$E$6),IFERROR(--SUBSTITUTE(SUBSTITUTE(TRIM(INDEX($A:$U,ROW(),$E$6)),",",""),"원",""),0))))</f>
        <v/>
      </c>
      <c r="AB400" s="30">
        <f>IF(OR($Y400="",$F$6=""),"",IF(INDEX($A:$U,ROW(),$F$6)="","",IF(ISNUMBER(INDEX($A:$U,ROW(),$F$6)),INDEX($A:$U,ROW(),$F$6),IFERROR(--SUBSTITUTE(SUBSTITUTE(TRIM(INDEX($A:$U,ROW(),$F$6)),",",""),"원",""),""))))</f>
        <v/>
      </c>
      <c r="AC400" s="2">
        <f>IF(OR($Y400="",$G$6=""),"",INDEX($A:$U,ROW(),$G$6)&amp;"")</f>
        <v/>
      </c>
      <c r="AD400" s="2">
        <f>IF($Y400="","",IF(OR(AND(설정!$B$5&lt;&gt;"",ISNUMBER(SEARCH(설정!$B$5,$AC400))),AND(설정!$B$6&lt;&gt;"",ISNUMBER(SEARCH(설정!$B$6,$AC400))),AND(설정!$B$7&lt;&gt;"",ISNUMBER(SEARCH(설정!$B$7,$AC400)))),"제외","포함"))</f>
        <v/>
      </c>
    </row>
    <row r="401">
      <c r="W401" s="2">
        <f>IF(OR($B$5="",$C$6="",ROW()&lt;$B$5),"",IF(INDEX($A:$U,ROW(),$C$6)="","",INDEX($A:$U,ROW(),$C$6)))</f>
        <v/>
      </c>
      <c r="X401" s="28">
        <f>IF($W401="","",IF(ISNUMBER($W401),IF($W401&gt;=10000000,IFERROR(DATE(INT($W401/10000),MOD(INT($W401/100),100),MOD($W401,100)),""),$W401),IF(ISNUMBER(--SUBSTITUTE(SUBSTITUTE(TRIM($W401),".","-"),"/","-")),IF(--SUBSTITUTE(SUBSTITUTE(TRIM($W401),".","-"),"/","-")&gt;=10000000,IFERROR(DATE(--LEFT(TRIM($W401),4),--MID(TRIM($W401),5,2),--RIGHT(TRIM($W401),2)),""),--SUBSTITUTE(SUBSTITUTE(TRIM($W401),".","-"),"/","-")),IFERROR(--LEFT(SUBSTITUTE(SUBSTITUTE(TRIM($W401),".","-"),"/","-"),10),""))))</f>
        <v/>
      </c>
      <c r="Y401" s="29">
        <f>IF($X401="","",INT($X401))</f>
        <v/>
      </c>
      <c r="Z401" s="30">
        <f>IF(OR($Y401="",$D$6=""),"",IF(INDEX($A:$U,ROW(),$D$6)="",0,IF(ISNUMBER(INDEX($A:$U,ROW(),$D$6)),INDEX($A:$U,ROW(),$D$6),IFERROR(--SUBSTITUTE(SUBSTITUTE(TRIM(INDEX($A:$U,ROW(),$D$6)),",",""),"원",""),0))))</f>
        <v/>
      </c>
      <c r="AA401" s="30">
        <f>IF(OR($Y401="",$E$6=""),"",IF(INDEX($A:$U,ROW(),$E$6)="",0,IF(ISNUMBER(INDEX($A:$U,ROW(),$E$6)),INDEX($A:$U,ROW(),$E$6),IFERROR(--SUBSTITUTE(SUBSTITUTE(TRIM(INDEX($A:$U,ROW(),$E$6)),",",""),"원",""),0))))</f>
        <v/>
      </c>
      <c r="AB401" s="30">
        <f>IF(OR($Y401="",$F$6=""),"",IF(INDEX($A:$U,ROW(),$F$6)="","",IF(ISNUMBER(INDEX($A:$U,ROW(),$F$6)),INDEX($A:$U,ROW(),$F$6),IFERROR(--SUBSTITUTE(SUBSTITUTE(TRIM(INDEX($A:$U,ROW(),$F$6)),",",""),"원",""),""))))</f>
        <v/>
      </c>
      <c r="AC401" s="2">
        <f>IF(OR($Y401="",$G$6=""),"",INDEX($A:$U,ROW(),$G$6)&amp;"")</f>
        <v/>
      </c>
      <c r="AD401" s="2">
        <f>IF($Y401="","",IF(OR(AND(설정!$B$5&lt;&gt;"",ISNUMBER(SEARCH(설정!$B$5,$AC401))),AND(설정!$B$6&lt;&gt;"",ISNUMBER(SEARCH(설정!$B$6,$AC401))),AND(설정!$B$7&lt;&gt;"",ISNUMBER(SEARCH(설정!$B$7,$AC401)))),"제외","포함"))</f>
        <v/>
      </c>
    </row>
    <row r="402">
      <c r="W402" s="2">
        <f>IF(OR($B$5="",$C$6="",ROW()&lt;$B$5),"",IF(INDEX($A:$U,ROW(),$C$6)="","",INDEX($A:$U,ROW(),$C$6)))</f>
        <v/>
      </c>
      <c r="X402" s="28">
        <f>IF($W402="","",IF(ISNUMBER($W402),IF($W402&gt;=10000000,IFERROR(DATE(INT($W402/10000),MOD(INT($W402/100),100),MOD($W402,100)),""),$W402),IF(ISNUMBER(--SUBSTITUTE(SUBSTITUTE(TRIM($W402),".","-"),"/","-")),IF(--SUBSTITUTE(SUBSTITUTE(TRIM($W402),".","-"),"/","-")&gt;=10000000,IFERROR(DATE(--LEFT(TRIM($W402),4),--MID(TRIM($W402),5,2),--RIGHT(TRIM($W402),2)),""),--SUBSTITUTE(SUBSTITUTE(TRIM($W402),".","-"),"/","-")),IFERROR(--LEFT(SUBSTITUTE(SUBSTITUTE(TRIM($W402),".","-"),"/","-"),10),""))))</f>
        <v/>
      </c>
      <c r="Y402" s="29">
        <f>IF($X402="","",INT($X402))</f>
        <v/>
      </c>
      <c r="Z402" s="30">
        <f>IF(OR($Y402="",$D$6=""),"",IF(INDEX($A:$U,ROW(),$D$6)="",0,IF(ISNUMBER(INDEX($A:$U,ROW(),$D$6)),INDEX($A:$U,ROW(),$D$6),IFERROR(--SUBSTITUTE(SUBSTITUTE(TRIM(INDEX($A:$U,ROW(),$D$6)),",",""),"원",""),0))))</f>
        <v/>
      </c>
      <c r="AA402" s="30">
        <f>IF(OR($Y402="",$E$6=""),"",IF(INDEX($A:$U,ROW(),$E$6)="",0,IF(ISNUMBER(INDEX($A:$U,ROW(),$E$6)),INDEX($A:$U,ROW(),$E$6),IFERROR(--SUBSTITUTE(SUBSTITUTE(TRIM(INDEX($A:$U,ROW(),$E$6)),",",""),"원",""),0))))</f>
        <v/>
      </c>
      <c r="AB402" s="30">
        <f>IF(OR($Y402="",$F$6=""),"",IF(INDEX($A:$U,ROW(),$F$6)="","",IF(ISNUMBER(INDEX($A:$U,ROW(),$F$6)),INDEX($A:$U,ROW(),$F$6),IFERROR(--SUBSTITUTE(SUBSTITUTE(TRIM(INDEX($A:$U,ROW(),$F$6)),",",""),"원",""),""))))</f>
        <v/>
      </c>
      <c r="AC402" s="2">
        <f>IF(OR($Y402="",$G$6=""),"",INDEX($A:$U,ROW(),$G$6)&amp;"")</f>
        <v/>
      </c>
      <c r="AD402" s="2">
        <f>IF($Y402="","",IF(OR(AND(설정!$B$5&lt;&gt;"",ISNUMBER(SEARCH(설정!$B$5,$AC402))),AND(설정!$B$6&lt;&gt;"",ISNUMBER(SEARCH(설정!$B$6,$AC402))),AND(설정!$B$7&lt;&gt;"",ISNUMBER(SEARCH(설정!$B$7,$AC402)))),"제외","포함"))</f>
        <v/>
      </c>
    </row>
    <row r="403">
      <c r="W403" s="2">
        <f>IF(OR($B$5="",$C$6="",ROW()&lt;$B$5),"",IF(INDEX($A:$U,ROW(),$C$6)="","",INDEX($A:$U,ROW(),$C$6)))</f>
        <v/>
      </c>
      <c r="X403" s="28">
        <f>IF($W403="","",IF(ISNUMBER($W403),IF($W403&gt;=10000000,IFERROR(DATE(INT($W403/10000),MOD(INT($W403/100),100),MOD($W403,100)),""),$W403),IF(ISNUMBER(--SUBSTITUTE(SUBSTITUTE(TRIM($W403),".","-"),"/","-")),IF(--SUBSTITUTE(SUBSTITUTE(TRIM($W403),".","-"),"/","-")&gt;=10000000,IFERROR(DATE(--LEFT(TRIM($W403),4),--MID(TRIM($W403),5,2),--RIGHT(TRIM($W403),2)),""),--SUBSTITUTE(SUBSTITUTE(TRIM($W403),".","-"),"/","-")),IFERROR(--LEFT(SUBSTITUTE(SUBSTITUTE(TRIM($W403),".","-"),"/","-"),10),""))))</f>
        <v/>
      </c>
      <c r="Y403" s="29">
        <f>IF($X403="","",INT($X403))</f>
        <v/>
      </c>
      <c r="Z403" s="30">
        <f>IF(OR($Y403="",$D$6=""),"",IF(INDEX($A:$U,ROW(),$D$6)="",0,IF(ISNUMBER(INDEX($A:$U,ROW(),$D$6)),INDEX($A:$U,ROW(),$D$6),IFERROR(--SUBSTITUTE(SUBSTITUTE(TRIM(INDEX($A:$U,ROW(),$D$6)),",",""),"원",""),0))))</f>
        <v/>
      </c>
      <c r="AA403" s="30">
        <f>IF(OR($Y403="",$E$6=""),"",IF(INDEX($A:$U,ROW(),$E$6)="",0,IF(ISNUMBER(INDEX($A:$U,ROW(),$E$6)),INDEX($A:$U,ROW(),$E$6),IFERROR(--SUBSTITUTE(SUBSTITUTE(TRIM(INDEX($A:$U,ROW(),$E$6)),",",""),"원",""),0))))</f>
        <v/>
      </c>
      <c r="AB403" s="30">
        <f>IF(OR($Y403="",$F$6=""),"",IF(INDEX($A:$U,ROW(),$F$6)="","",IF(ISNUMBER(INDEX($A:$U,ROW(),$F$6)),INDEX($A:$U,ROW(),$F$6),IFERROR(--SUBSTITUTE(SUBSTITUTE(TRIM(INDEX($A:$U,ROW(),$F$6)),",",""),"원",""),""))))</f>
        <v/>
      </c>
      <c r="AC403" s="2">
        <f>IF(OR($Y403="",$G$6=""),"",INDEX($A:$U,ROW(),$G$6)&amp;"")</f>
        <v/>
      </c>
      <c r="AD403" s="2">
        <f>IF($Y403="","",IF(OR(AND(설정!$B$5&lt;&gt;"",ISNUMBER(SEARCH(설정!$B$5,$AC403))),AND(설정!$B$6&lt;&gt;"",ISNUMBER(SEARCH(설정!$B$6,$AC403))),AND(설정!$B$7&lt;&gt;"",ISNUMBER(SEARCH(설정!$B$7,$AC403)))),"제외","포함"))</f>
        <v/>
      </c>
    </row>
    <row r="404">
      <c r="W404" s="2">
        <f>IF(OR($B$5="",$C$6="",ROW()&lt;$B$5),"",IF(INDEX($A:$U,ROW(),$C$6)="","",INDEX($A:$U,ROW(),$C$6)))</f>
        <v/>
      </c>
      <c r="X404" s="28">
        <f>IF($W404="","",IF(ISNUMBER($W404),IF($W404&gt;=10000000,IFERROR(DATE(INT($W404/10000),MOD(INT($W404/100),100),MOD($W404,100)),""),$W404),IF(ISNUMBER(--SUBSTITUTE(SUBSTITUTE(TRIM($W404),".","-"),"/","-")),IF(--SUBSTITUTE(SUBSTITUTE(TRIM($W404),".","-"),"/","-")&gt;=10000000,IFERROR(DATE(--LEFT(TRIM($W404),4),--MID(TRIM($W404),5,2),--RIGHT(TRIM($W404),2)),""),--SUBSTITUTE(SUBSTITUTE(TRIM($W404),".","-"),"/","-")),IFERROR(--LEFT(SUBSTITUTE(SUBSTITUTE(TRIM($W404),".","-"),"/","-"),10),""))))</f>
        <v/>
      </c>
      <c r="Y404" s="29">
        <f>IF($X404="","",INT($X404))</f>
        <v/>
      </c>
      <c r="Z404" s="30">
        <f>IF(OR($Y404="",$D$6=""),"",IF(INDEX($A:$U,ROW(),$D$6)="",0,IF(ISNUMBER(INDEX($A:$U,ROW(),$D$6)),INDEX($A:$U,ROW(),$D$6),IFERROR(--SUBSTITUTE(SUBSTITUTE(TRIM(INDEX($A:$U,ROW(),$D$6)),",",""),"원",""),0))))</f>
        <v/>
      </c>
      <c r="AA404" s="30">
        <f>IF(OR($Y404="",$E$6=""),"",IF(INDEX($A:$U,ROW(),$E$6)="",0,IF(ISNUMBER(INDEX($A:$U,ROW(),$E$6)),INDEX($A:$U,ROW(),$E$6),IFERROR(--SUBSTITUTE(SUBSTITUTE(TRIM(INDEX($A:$U,ROW(),$E$6)),",",""),"원",""),0))))</f>
        <v/>
      </c>
      <c r="AB404" s="30">
        <f>IF(OR($Y404="",$F$6=""),"",IF(INDEX($A:$U,ROW(),$F$6)="","",IF(ISNUMBER(INDEX($A:$U,ROW(),$F$6)),INDEX($A:$U,ROW(),$F$6),IFERROR(--SUBSTITUTE(SUBSTITUTE(TRIM(INDEX($A:$U,ROW(),$F$6)),",",""),"원",""),""))))</f>
        <v/>
      </c>
      <c r="AC404" s="2">
        <f>IF(OR($Y404="",$G$6=""),"",INDEX($A:$U,ROW(),$G$6)&amp;"")</f>
        <v/>
      </c>
      <c r="AD404" s="2">
        <f>IF($Y404="","",IF(OR(AND(설정!$B$5&lt;&gt;"",ISNUMBER(SEARCH(설정!$B$5,$AC404))),AND(설정!$B$6&lt;&gt;"",ISNUMBER(SEARCH(설정!$B$6,$AC404))),AND(설정!$B$7&lt;&gt;"",ISNUMBER(SEARCH(설정!$B$7,$AC404)))),"제외","포함"))</f>
        <v/>
      </c>
    </row>
    <row r="405">
      <c r="W405" s="2">
        <f>IF(OR($B$5="",$C$6="",ROW()&lt;$B$5),"",IF(INDEX($A:$U,ROW(),$C$6)="","",INDEX($A:$U,ROW(),$C$6)))</f>
        <v/>
      </c>
      <c r="X405" s="28">
        <f>IF($W405="","",IF(ISNUMBER($W405),IF($W405&gt;=10000000,IFERROR(DATE(INT($W405/10000),MOD(INT($W405/100),100),MOD($W405,100)),""),$W405),IF(ISNUMBER(--SUBSTITUTE(SUBSTITUTE(TRIM($W405),".","-"),"/","-")),IF(--SUBSTITUTE(SUBSTITUTE(TRIM($W405),".","-"),"/","-")&gt;=10000000,IFERROR(DATE(--LEFT(TRIM($W405),4),--MID(TRIM($W405),5,2),--RIGHT(TRIM($W405),2)),""),--SUBSTITUTE(SUBSTITUTE(TRIM($W405),".","-"),"/","-")),IFERROR(--LEFT(SUBSTITUTE(SUBSTITUTE(TRIM($W405),".","-"),"/","-"),10),""))))</f>
        <v/>
      </c>
      <c r="Y405" s="29">
        <f>IF($X405="","",INT($X405))</f>
        <v/>
      </c>
      <c r="Z405" s="30">
        <f>IF(OR($Y405="",$D$6=""),"",IF(INDEX($A:$U,ROW(),$D$6)="",0,IF(ISNUMBER(INDEX($A:$U,ROW(),$D$6)),INDEX($A:$U,ROW(),$D$6),IFERROR(--SUBSTITUTE(SUBSTITUTE(TRIM(INDEX($A:$U,ROW(),$D$6)),",",""),"원",""),0))))</f>
        <v/>
      </c>
      <c r="AA405" s="30">
        <f>IF(OR($Y405="",$E$6=""),"",IF(INDEX($A:$U,ROW(),$E$6)="",0,IF(ISNUMBER(INDEX($A:$U,ROW(),$E$6)),INDEX($A:$U,ROW(),$E$6),IFERROR(--SUBSTITUTE(SUBSTITUTE(TRIM(INDEX($A:$U,ROW(),$E$6)),",",""),"원",""),0))))</f>
        <v/>
      </c>
      <c r="AB405" s="30">
        <f>IF(OR($Y405="",$F$6=""),"",IF(INDEX($A:$U,ROW(),$F$6)="","",IF(ISNUMBER(INDEX($A:$U,ROW(),$F$6)),INDEX($A:$U,ROW(),$F$6),IFERROR(--SUBSTITUTE(SUBSTITUTE(TRIM(INDEX($A:$U,ROW(),$F$6)),",",""),"원",""),""))))</f>
        <v/>
      </c>
      <c r="AC405" s="2">
        <f>IF(OR($Y405="",$G$6=""),"",INDEX($A:$U,ROW(),$G$6)&amp;"")</f>
        <v/>
      </c>
      <c r="AD405" s="2">
        <f>IF($Y405="","",IF(OR(AND(설정!$B$5&lt;&gt;"",ISNUMBER(SEARCH(설정!$B$5,$AC405))),AND(설정!$B$6&lt;&gt;"",ISNUMBER(SEARCH(설정!$B$6,$AC405))),AND(설정!$B$7&lt;&gt;"",ISNUMBER(SEARCH(설정!$B$7,$AC405)))),"제외","포함"))</f>
        <v/>
      </c>
    </row>
    <row r="406">
      <c r="W406" s="2">
        <f>IF(OR($B$5="",$C$6="",ROW()&lt;$B$5),"",IF(INDEX($A:$U,ROW(),$C$6)="","",INDEX($A:$U,ROW(),$C$6)))</f>
        <v/>
      </c>
      <c r="X406" s="28">
        <f>IF($W406="","",IF(ISNUMBER($W406),IF($W406&gt;=10000000,IFERROR(DATE(INT($W406/10000),MOD(INT($W406/100),100),MOD($W406,100)),""),$W406),IF(ISNUMBER(--SUBSTITUTE(SUBSTITUTE(TRIM($W406),".","-"),"/","-")),IF(--SUBSTITUTE(SUBSTITUTE(TRIM($W406),".","-"),"/","-")&gt;=10000000,IFERROR(DATE(--LEFT(TRIM($W406),4),--MID(TRIM($W406),5,2),--RIGHT(TRIM($W406),2)),""),--SUBSTITUTE(SUBSTITUTE(TRIM($W406),".","-"),"/","-")),IFERROR(--LEFT(SUBSTITUTE(SUBSTITUTE(TRIM($W406),".","-"),"/","-"),10),""))))</f>
        <v/>
      </c>
      <c r="Y406" s="29">
        <f>IF($X406="","",INT($X406))</f>
        <v/>
      </c>
      <c r="Z406" s="30">
        <f>IF(OR($Y406="",$D$6=""),"",IF(INDEX($A:$U,ROW(),$D$6)="",0,IF(ISNUMBER(INDEX($A:$U,ROW(),$D$6)),INDEX($A:$U,ROW(),$D$6),IFERROR(--SUBSTITUTE(SUBSTITUTE(TRIM(INDEX($A:$U,ROW(),$D$6)),",",""),"원",""),0))))</f>
        <v/>
      </c>
      <c r="AA406" s="30">
        <f>IF(OR($Y406="",$E$6=""),"",IF(INDEX($A:$U,ROW(),$E$6)="",0,IF(ISNUMBER(INDEX($A:$U,ROW(),$E$6)),INDEX($A:$U,ROW(),$E$6),IFERROR(--SUBSTITUTE(SUBSTITUTE(TRIM(INDEX($A:$U,ROW(),$E$6)),",",""),"원",""),0))))</f>
        <v/>
      </c>
      <c r="AB406" s="30">
        <f>IF(OR($Y406="",$F$6=""),"",IF(INDEX($A:$U,ROW(),$F$6)="","",IF(ISNUMBER(INDEX($A:$U,ROW(),$F$6)),INDEX($A:$U,ROW(),$F$6),IFERROR(--SUBSTITUTE(SUBSTITUTE(TRIM(INDEX($A:$U,ROW(),$F$6)),",",""),"원",""),""))))</f>
        <v/>
      </c>
      <c r="AC406" s="2">
        <f>IF(OR($Y406="",$G$6=""),"",INDEX($A:$U,ROW(),$G$6)&amp;"")</f>
        <v/>
      </c>
      <c r="AD406" s="2">
        <f>IF($Y406="","",IF(OR(AND(설정!$B$5&lt;&gt;"",ISNUMBER(SEARCH(설정!$B$5,$AC406))),AND(설정!$B$6&lt;&gt;"",ISNUMBER(SEARCH(설정!$B$6,$AC406))),AND(설정!$B$7&lt;&gt;"",ISNUMBER(SEARCH(설정!$B$7,$AC406)))),"제외","포함"))</f>
        <v/>
      </c>
    </row>
    <row r="407">
      <c r="W407" s="2">
        <f>IF(OR($B$5="",$C$6="",ROW()&lt;$B$5),"",IF(INDEX($A:$U,ROW(),$C$6)="","",INDEX($A:$U,ROW(),$C$6)))</f>
        <v/>
      </c>
      <c r="X407" s="28">
        <f>IF($W407="","",IF(ISNUMBER($W407),IF($W407&gt;=10000000,IFERROR(DATE(INT($W407/10000),MOD(INT($W407/100),100),MOD($W407,100)),""),$W407),IF(ISNUMBER(--SUBSTITUTE(SUBSTITUTE(TRIM($W407),".","-"),"/","-")),IF(--SUBSTITUTE(SUBSTITUTE(TRIM($W407),".","-"),"/","-")&gt;=10000000,IFERROR(DATE(--LEFT(TRIM($W407),4),--MID(TRIM($W407),5,2),--RIGHT(TRIM($W407),2)),""),--SUBSTITUTE(SUBSTITUTE(TRIM($W407),".","-"),"/","-")),IFERROR(--LEFT(SUBSTITUTE(SUBSTITUTE(TRIM($W407),".","-"),"/","-"),10),""))))</f>
        <v/>
      </c>
      <c r="Y407" s="29">
        <f>IF($X407="","",INT($X407))</f>
        <v/>
      </c>
      <c r="Z407" s="30">
        <f>IF(OR($Y407="",$D$6=""),"",IF(INDEX($A:$U,ROW(),$D$6)="",0,IF(ISNUMBER(INDEX($A:$U,ROW(),$D$6)),INDEX($A:$U,ROW(),$D$6),IFERROR(--SUBSTITUTE(SUBSTITUTE(TRIM(INDEX($A:$U,ROW(),$D$6)),",",""),"원",""),0))))</f>
        <v/>
      </c>
      <c r="AA407" s="30">
        <f>IF(OR($Y407="",$E$6=""),"",IF(INDEX($A:$U,ROW(),$E$6)="",0,IF(ISNUMBER(INDEX($A:$U,ROW(),$E$6)),INDEX($A:$U,ROW(),$E$6),IFERROR(--SUBSTITUTE(SUBSTITUTE(TRIM(INDEX($A:$U,ROW(),$E$6)),",",""),"원",""),0))))</f>
        <v/>
      </c>
      <c r="AB407" s="30">
        <f>IF(OR($Y407="",$F$6=""),"",IF(INDEX($A:$U,ROW(),$F$6)="","",IF(ISNUMBER(INDEX($A:$U,ROW(),$F$6)),INDEX($A:$U,ROW(),$F$6),IFERROR(--SUBSTITUTE(SUBSTITUTE(TRIM(INDEX($A:$U,ROW(),$F$6)),",",""),"원",""),""))))</f>
        <v/>
      </c>
      <c r="AC407" s="2">
        <f>IF(OR($Y407="",$G$6=""),"",INDEX($A:$U,ROW(),$G$6)&amp;"")</f>
        <v/>
      </c>
      <c r="AD407" s="2">
        <f>IF($Y407="","",IF(OR(AND(설정!$B$5&lt;&gt;"",ISNUMBER(SEARCH(설정!$B$5,$AC407))),AND(설정!$B$6&lt;&gt;"",ISNUMBER(SEARCH(설정!$B$6,$AC407))),AND(설정!$B$7&lt;&gt;"",ISNUMBER(SEARCH(설정!$B$7,$AC407)))),"제외","포함"))</f>
        <v/>
      </c>
    </row>
    <row r="408">
      <c r="W408" s="2">
        <f>IF(OR($B$5="",$C$6="",ROW()&lt;$B$5),"",IF(INDEX($A:$U,ROW(),$C$6)="","",INDEX($A:$U,ROW(),$C$6)))</f>
        <v/>
      </c>
      <c r="X408" s="28">
        <f>IF($W408="","",IF(ISNUMBER($W408),IF($W408&gt;=10000000,IFERROR(DATE(INT($W408/10000),MOD(INT($W408/100),100),MOD($W408,100)),""),$W408),IF(ISNUMBER(--SUBSTITUTE(SUBSTITUTE(TRIM($W408),".","-"),"/","-")),IF(--SUBSTITUTE(SUBSTITUTE(TRIM($W408),".","-"),"/","-")&gt;=10000000,IFERROR(DATE(--LEFT(TRIM($W408),4),--MID(TRIM($W408),5,2),--RIGHT(TRIM($W408),2)),""),--SUBSTITUTE(SUBSTITUTE(TRIM($W408),".","-"),"/","-")),IFERROR(--LEFT(SUBSTITUTE(SUBSTITUTE(TRIM($W408),".","-"),"/","-"),10),""))))</f>
        <v/>
      </c>
      <c r="Y408" s="29">
        <f>IF($X408="","",INT($X408))</f>
        <v/>
      </c>
      <c r="Z408" s="30">
        <f>IF(OR($Y408="",$D$6=""),"",IF(INDEX($A:$U,ROW(),$D$6)="",0,IF(ISNUMBER(INDEX($A:$U,ROW(),$D$6)),INDEX($A:$U,ROW(),$D$6),IFERROR(--SUBSTITUTE(SUBSTITUTE(TRIM(INDEX($A:$U,ROW(),$D$6)),",",""),"원",""),0))))</f>
        <v/>
      </c>
      <c r="AA408" s="30">
        <f>IF(OR($Y408="",$E$6=""),"",IF(INDEX($A:$U,ROW(),$E$6)="",0,IF(ISNUMBER(INDEX($A:$U,ROW(),$E$6)),INDEX($A:$U,ROW(),$E$6),IFERROR(--SUBSTITUTE(SUBSTITUTE(TRIM(INDEX($A:$U,ROW(),$E$6)),",",""),"원",""),0))))</f>
        <v/>
      </c>
      <c r="AB408" s="30">
        <f>IF(OR($Y408="",$F$6=""),"",IF(INDEX($A:$U,ROW(),$F$6)="","",IF(ISNUMBER(INDEX($A:$U,ROW(),$F$6)),INDEX($A:$U,ROW(),$F$6),IFERROR(--SUBSTITUTE(SUBSTITUTE(TRIM(INDEX($A:$U,ROW(),$F$6)),",",""),"원",""),""))))</f>
        <v/>
      </c>
      <c r="AC408" s="2">
        <f>IF(OR($Y408="",$G$6=""),"",INDEX($A:$U,ROW(),$G$6)&amp;"")</f>
        <v/>
      </c>
      <c r="AD408" s="2">
        <f>IF($Y408="","",IF(OR(AND(설정!$B$5&lt;&gt;"",ISNUMBER(SEARCH(설정!$B$5,$AC408))),AND(설정!$B$6&lt;&gt;"",ISNUMBER(SEARCH(설정!$B$6,$AC408))),AND(설정!$B$7&lt;&gt;"",ISNUMBER(SEARCH(설정!$B$7,$AC408)))),"제외","포함"))</f>
        <v/>
      </c>
    </row>
    <row r="409">
      <c r="W409" s="2">
        <f>IF(OR($B$5="",$C$6="",ROW()&lt;$B$5),"",IF(INDEX($A:$U,ROW(),$C$6)="","",INDEX($A:$U,ROW(),$C$6)))</f>
        <v/>
      </c>
      <c r="X409" s="28">
        <f>IF($W409="","",IF(ISNUMBER($W409),IF($W409&gt;=10000000,IFERROR(DATE(INT($W409/10000),MOD(INT($W409/100),100),MOD($W409,100)),""),$W409),IF(ISNUMBER(--SUBSTITUTE(SUBSTITUTE(TRIM($W409),".","-"),"/","-")),IF(--SUBSTITUTE(SUBSTITUTE(TRIM($W409),".","-"),"/","-")&gt;=10000000,IFERROR(DATE(--LEFT(TRIM($W409),4),--MID(TRIM($W409),5,2),--RIGHT(TRIM($W409),2)),""),--SUBSTITUTE(SUBSTITUTE(TRIM($W409),".","-"),"/","-")),IFERROR(--LEFT(SUBSTITUTE(SUBSTITUTE(TRIM($W409),".","-"),"/","-"),10),""))))</f>
        <v/>
      </c>
      <c r="Y409" s="29">
        <f>IF($X409="","",INT($X409))</f>
        <v/>
      </c>
      <c r="Z409" s="30">
        <f>IF(OR($Y409="",$D$6=""),"",IF(INDEX($A:$U,ROW(),$D$6)="",0,IF(ISNUMBER(INDEX($A:$U,ROW(),$D$6)),INDEX($A:$U,ROW(),$D$6),IFERROR(--SUBSTITUTE(SUBSTITUTE(TRIM(INDEX($A:$U,ROW(),$D$6)),",",""),"원",""),0))))</f>
        <v/>
      </c>
      <c r="AA409" s="30">
        <f>IF(OR($Y409="",$E$6=""),"",IF(INDEX($A:$U,ROW(),$E$6)="",0,IF(ISNUMBER(INDEX($A:$U,ROW(),$E$6)),INDEX($A:$U,ROW(),$E$6),IFERROR(--SUBSTITUTE(SUBSTITUTE(TRIM(INDEX($A:$U,ROW(),$E$6)),",",""),"원",""),0))))</f>
        <v/>
      </c>
      <c r="AB409" s="30">
        <f>IF(OR($Y409="",$F$6=""),"",IF(INDEX($A:$U,ROW(),$F$6)="","",IF(ISNUMBER(INDEX($A:$U,ROW(),$F$6)),INDEX($A:$U,ROW(),$F$6),IFERROR(--SUBSTITUTE(SUBSTITUTE(TRIM(INDEX($A:$U,ROW(),$F$6)),",",""),"원",""),""))))</f>
        <v/>
      </c>
      <c r="AC409" s="2">
        <f>IF(OR($Y409="",$G$6=""),"",INDEX($A:$U,ROW(),$G$6)&amp;"")</f>
        <v/>
      </c>
      <c r="AD409" s="2">
        <f>IF($Y409="","",IF(OR(AND(설정!$B$5&lt;&gt;"",ISNUMBER(SEARCH(설정!$B$5,$AC409))),AND(설정!$B$6&lt;&gt;"",ISNUMBER(SEARCH(설정!$B$6,$AC409))),AND(설정!$B$7&lt;&gt;"",ISNUMBER(SEARCH(설정!$B$7,$AC409)))),"제외","포함"))</f>
        <v/>
      </c>
    </row>
    <row r="410">
      <c r="W410" s="2">
        <f>IF(OR($B$5="",$C$6="",ROW()&lt;$B$5),"",IF(INDEX($A:$U,ROW(),$C$6)="","",INDEX($A:$U,ROW(),$C$6)))</f>
        <v/>
      </c>
      <c r="X410" s="28">
        <f>IF($W410="","",IF(ISNUMBER($W410),IF($W410&gt;=10000000,IFERROR(DATE(INT($W410/10000),MOD(INT($W410/100),100),MOD($W410,100)),""),$W410),IF(ISNUMBER(--SUBSTITUTE(SUBSTITUTE(TRIM($W410),".","-"),"/","-")),IF(--SUBSTITUTE(SUBSTITUTE(TRIM($W410),".","-"),"/","-")&gt;=10000000,IFERROR(DATE(--LEFT(TRIM($W410),4),--MID(TRIM($W410),5,2),--RIGHT(TRIM($W410),2)),""),--SUBSTITUTE(SUBSTITUTE(TRIM($W410),".","-"),"/","-")),IFERROR(--LEFT(SUBSTITUTE(SUBSTITUTE(TRIM($W410),".","-"),"/","-"),10),""))))</f>
        <v/>
      </c>
      <c r="Y410" s="29">
        <f>IF($X410="","",INT($X410))</f>
        <v/>
      </c>
      <c r="Z410" s="30">
        <f>IF(OR($Y410="",$D$6=""),"",IF(INDEX($A:$U,ROW(),$D$6)="",0,IF(ISNUMBER(INDEX($A:$U,ROW(),$D$6)),INDEX($A:$U,ROW(),$D$6),IFERROR(--SUBSTITUTE(SUBSTITUTE(TRIM(INDEX($A:$U,ROW(),$D$6)),",",""),"원",""),0))))</f>
        <v/>
      </c>
      <c r="AA410" s="30">
        <f>IF(OR($Y410="",$E$6=""),"",IF(INDEX($A:$U,ROW(),$E$6)="",0,IF(ISNUMBER(INDEX($A:$U,ROW(),$E$6)),INDEX($A:$U,ROW(),$E$6),IFERROR(--SUBSTITUTE(SUBSTITUTE(TRIM(INDEX($A:$U,ROW(),$E$6)),",",""),"원",""),0))))</f>
        <v/>
      </c>
      <c r="AB410" s="30">
        <f>IF(OR($Y410="",$F$6=""),"",IF(INDEX($A:$U,ROW(),$F$6)="","",IF(ISNUMBER(INDEX($A:$U,ROW(),$F$6)),INDEX($A:$U,ROW(),$F$6),IFERROR(--SUBSTITUTE(SUBSTITUTE(TRIM(INDEX($A:$U,ROW(),$F$6)),",",""),"원",""),""))))</f>
        <v/>
      </c>
      <c r="AC410" s="2">
        <f>IF(OR($Y410="",$G$6=""),"",INDEX($A:$U,ROW(),$G$6)&amp;"")</f>
        <v/>
      </c>
      <c r="AD410" s="2">
        <f>IF($Y410="","",IF(OR(AND(설정!$B$5&lt;&gt;"",ISNUMBER(SEARCH(설정!$B$5,$AC410))),AND(설정!$B$6&lt;&gt;"",ISNUMBER(SEARCH(설정!$B$6,$AC410))),AND(설정!$B$7&lt;&gt;"",ISNUMBER(SEARCH(설정!$B$7,$AC410)))),"제외","포함"))</f>
        <v/>
      </c>
    </row>
    <row r="411">
      <c r="W411" s="2">
        <f>IF(OR($B$5="",$C$6="",ROW()&lt;$B$5),"",IF(INDEX($A:$U,ROW(),$C$6)="","",INDEX($A:$U,ROW(),$C$6)))</f>
        <v/>
      </c>
      <c r="X411" s="28">
        <f>IF($W411="","",IF(ISNUMBER($W411),IF($W411&gt;=10000000,IFERROR(DATE(INT($W411/10000),MOD(INT($W411/100),100),MOD($W411,100)),""),$W411),IF(ISNUMBER(--SUBSTITUTE(SUBSTITUTE(TRIM($W411),".","-"),"/","-")),IF(--SUBSTITUTE(SUBSTITUTE(TRIM($W411),".","-"),"/","-")&gt;=10000000,IFERROR(DATE(--LEFT(TRIM($W411),4),--MID(TRIM($W411),5,2),--RIGHT(TRIM($W411),2)),""),--SUBSTITUTE(SUBSTITUTE(TRIM($W411),".","-"),"/","-")),IFERROR(--LEFT(SUBSTITUTE(SUBSTITUTE(TRIM($W411),".","-"),"/","-"),10),""))))</f>
        <v/>
      </c>
      <c r="Y411" s="29">
        <f>IF($X411="","",INT($X411))</f>
        <v/>
      </c>
      <c r="Z411" s="30">
        <f>IF(OR($Y411="",$D$6=""),"",IF(INDEX($A:$U,ROW(),$D$6)="",0,IF(ISNUMBER(INDEX($A:$U,ROW(),$D$6)),INDEX($A:$U,ROW(),$D$6),IFERROR(--SUBSTITUTE(SUBSTITUTE(TRIM(INDEX($A:$U,ROW(),$D$6)),",",""),"원",""),0))))</f>
        <v/>
      </c>
      <c r="AA411" s="30">
        <f>IF(OR($Y411="",$E$6=""),"",IF(INDEX($A:$U,ROW(),$E$6)="",0,IF(ISNUMBER(INDEX($A:$U,ROW(),$E$6)),INDEX($A:$U,ROW(),$E$6),IFERROR(--SUBSTITUTE(SUBSTITUTE(TRIM(INDEX($A:$U,ROW(),$E$6)),",",""),"원",""),0))))</f>
        <v/>
      </c>
      <c r="AB411" s="30">
        <f>IF(OR($Y411="",$F$6=""),"",IF(INDEX($A:$U,ROW(),$F$6)="","",IF(ISNUMBER(INDEX($A:$U,ROW(),$F$6)),INDEX($A:$U,ROW(),$F$6),IFERROR(--SUBSTITUTE(SUBSTITUTE(TRIM(INDEX($A:$U,ROW(),$F$6)),",",""),"원",""),""))))</f>
        <v/>
      </c>
      <c r="AC411" s="2">
        <f>IF(OR($Y411="",$G$6=""),"",INDEX($A:$U,ROW(),$G$6)&amp;"")</f>
        <v/>
      </c>
      <c r="AD411" s="2">
        <f>IF($Y411="","",IF(OR(AND(설정!$B$5&lt;&gt;"",ISNUMBER(SEARCH(설정!$B$5,$AC411))),AND(설정!$B$6&lt;&gt;"",ISNUMBER(SEARCH(설정!$B$6,$AC411))),AND(설정!$B$7&lt;&gt;"",ISNUMBER(SEARCH(설정!$B$7,$AC411)))),"제외","포함"))</f>
        <v/>
      </c>
    </row>
    <row r="412">
      <c r="W412" s="2">
        <f>IF(OR($B$5="",$C$6="",ROW()&lt;$B$5),"",IF(INDEX($A:$U,ROW(),$C$6)="","",INDEX($A:$U,ROW(),$C$6)))</f>
        <v/>
      </c>
      <c r="X412" s="28">
        <f>IF($W412="","",IF(ISNUMBER($W412),IF($W412&gt;=10000000,IFERROR(DATE(INT($W412/10000),MOD(INT($W412/100),100),MOD($W412,100)),""),$W412),IF(ISNUMBER(--SUBSTITUTE(SUBSTITUTE(TRIM($W412),".","-"),"/","-")),IF(--SUBSTITUTE(SUBSTITUTE(TRIM($W412),".","-"),"/","-")&gt;=10000000,IFERROR(DATE(--LEFT(TRIM($W412),4),--MID(TRIM($W412),5,2),--RIGHT(TRIM($W412),2)),""),--SUBSTITUTE(SUBSTITUTE(TRIM($W412),".","-"),"/","-")),IFERROR(--LEFT(SUBSTITUTE(SUBSTITUTE(TRIM($W412),".","-"),"/","-"),10),""))))</f>
        <v/>
      </c>
      <c r="Y412" s="29">
        <f>IF($X412="","",INT($X412))</f>
        <v/>
      </c>
      <c r="Z412" s="30">
        <f>IF(OR($Y412="",$D$6=""),"",IF(INDEX($A:$U,ROW(),$D$6)="",0,IF(ISNUMBER(INDEX($A:$U,ROW(),$D$6)),INDEX($A:$U,ROW(),$D$6),IFERROR(--SUBSTITUTE(SUBSTITUTE(TRIM(INDEX($A:$U,ROW(),$D$6)),",",""),"원",""),0))))</f>
        <v/>
      </c>
      <c r="AA412" s="30">
        <f>IF(OR($Y412="",$E$6=""),"",IF(INDEX($A:$U,ROW(),$E$6)="",0,IF(ISNUMBER(INDEX($A:$U,ROW(),$E$6)),INDEX($A:$U,ROW(),$E$6),IFERROR(--SUBSTITUTE(SUBSTITUTE(TRIM(INDEX($A:$U,ROW(),$E$6)),",",""),"원",""),0))))</f>
        <v/>
      </c>
      <c r="AB412" s="30">
        <f>IF(OR($Y412="",$F$6=""),"",IF(INDEX($A:$U,ROW(),$F$6)="","",IF(ISNUMBER(INDEX($A:$U,ROW(),$F$6)),INDEX($A:$U,ROW(),$F$6),IFERROR(--SUBSTITUTE(SUBSTITUTE(TRIM(INDEX($A:$U,ROW(),$F$6)),",",""),"원",""),""))))</f>
        <v/>
      </c>
      <c r="AC412" s="2">
        <f>IF(OR($Y412="",$G$6=""),"",INDEX($A:$U,ROW(),$G$6)&amp;"")</f>
        <v/>
      </c>
      <c r="AD412" s="2">
        <f>IF($Y412="","",IF(OR(AND(설정!$B$5&lt;&gt;"",ISNUMBER(SEARCH(설정!$B$5,$AC412))),AND(설정!$B$6&lt;&gt;"",ISNUMBER(SEARCH(설정!$B$6,$AC412))),AND(설정!$B$7&lt;&gt;"",ISNUMBER(SEARCH(설정!$B$7,$AC412)))),"제외","포함"))</f>
        <v/>
      </c>
    </row>
    <row r="413">
      <c r="W413" s="2">
        <f>IF(OR($B$5="",$C$6="",ROW()&lt;$B$5),"",IF(INDEX($A:$U,ROW(),$C$6)="","",INDEX($A:$U,ROW(),$C$6)))</f>
        <v/>
      </c>
      <c r="X413" s="28">
        <f>IF($W413="","",IF(ISNUMBER($W413),IF($W413&gt;=10000000,IFERROR(DATE(INT($W413/10000),MOD(INT($W413/100),100),MOD($W413,100)),""),$W413),IF(ISNUMBER(--SUBSTITUTE(SUBSTITUTE(TRIM($W413),".","-"),"/","-")),IF(--SUBSTITUTE(SUBSTITUTE(TRIM($W413),".","-"),"/","-")&gt;=10000000,IFERROR(DATE(--LEFT(TRIM($W413),4),--MID(TRIM($W413),5,2),--RIGHT(TRIM($W413),2)),""),--SUBSTITUTE(SUBSTITUTE(TRIM($W413),".","-"),"/","-")),IFERROR(--LEFT(SUBSTITUTE(SUBSTITUTE(TRIM($W413),".","-"),"/","-"),10),""))))</f>
        <v/>
      </c>
      <c r="Y413" s="29">
        <f>IF($X413="","",INT($X413))</f>
        <v/>
      </c>
      <c r="Z413" s="30">
        <f>IF(OR($Y413="",$D$6=""),"",IF(INDEX($A:$U,ROW(),$D$6)="",0,IF(ISNUMBER(INDEX($A:$U,ROW(),$D$6)),INDEX($A:$U,ROW(),$D$6),IFERROR(--SUBSTITUTE(SUBSTITUTE(TRIM(INDEX($A:$U,ROW(),$D$6)),",",""),"원",""),0))))</f>
        <v/>
      </c>
      <c r="AA413" s="30">
        <f>IF(OR($Y413="",$E$6=""),"",IF(INDEX($A:$U,ROW(),$E$6)="",0,IF(ISNUMBER(INDEX($A:$U,ROW(),$E$6)),INDEX($A:$U,ROW(),$E$6),IFERROR(--SUBSTITUTE(SUBSTITUTE(TRIM(INDEX($A:$U,ROW(),$E$6)),",",""),"원",""),0))))</f>
        <v/>
      </c>
      <c r="AB413" s="30">
        <f>IF(OR($Y413="",$F$6=""),"",IF(INDEX($A:$U,ROW(),$F$6)="","",IF(ISNUMBER(INDEX($A:$U,ROW(),$F$6)),INDEX($A:$U,ROW(),$F$6),IFERROR(--SUBSTITUTE(SUBSTITUTE(TRIM(INDEX($A:$U,ROW(),$F$6)),",",""),"원",""),""))))</f>
        <v/>
      </c>
      <c r="AC413" s="2">
        <f>IF(OR($Y413="",$G$6=""),"",INDEX($A:$U,ROW(),$G$6)&amp;"")</f>
        <v/>
      </c>
      <c r="AD413" s="2">
        <f>IF($Y413="","",IF(OR(AND(설정!$B$5&lt;&gt;"",ISNUMBER(SEARCH(설정!$B$5,$AC413))),AND(설정!$B$6&lt;&gt;"",ISNUMBER(SEARCH(설정!$B$6,$AC413))),AND(설정!$B$7&lt;&gt;"",ISNUMBER(SEARCH(설정!$B$7,$AC413)))),"제외","포함"))</f>
        <v/>
      </c>
    </row>
    <row r="414">
      <c r="W414" s="2">
        <f>IF(OR($B$5="",$C$6="",ROW()&lt;$B$5),"",IF(INDEX($A:$U,ROW(),$C$6)="","",INDEX($A:$U,ROW(),$C$6)))</f>
        <v/>
      </c>
      <c r="X414" s="28">
        <f>IF($W414="","",IF(ISNUMBER($W414),IF($W414&gt;=10000000,IFERROR(DATE(INT($W414/10000),MOD(INT($W414/100),100),MOD($W414,100)),""),$W414),IF(ISNUMBER(--SUBSTITUTE(SUBSTITUTE(TRIM($W414),".","-"),"/","-")),IF(--SUBSTITUTE(SUBSTITUTE(TRIM($W414),".","-"),"/","-")&gt;=10000000,IFERROR(DATE(--LEFT(TRIM($W414),4),--MID(TRIM($W414),5,2),--RIGHT(TRIM($W414),2)),""),--SUBSTITUTE(SUBSTITUTE(TRIM($W414),".","-"),"/","-")),IFERROR(--LEFT(SUBSTITUTE(SUBSTITUTE(TRIM($W414),".","-"),"/","-"),10),""))))</f>
        <v/>
      </c>
      <c r="Y414" s="29">
        <f>IF($X414="","",INT($X414))</f>
        <v/>
      </c>
      <c r="Z414" s="30">
        <f>IF(OR($Y414="",$D$6=""),"",IF(INDEX($A:$U,ROW(),$D$6)="",0,IF(ISNUMBER(INDEX($A:$U,ROW(),$D$6)),INDEX($A:$U,ROW(),$D$6),IFERROR(--SUBSTITUTE(SUBSTITUTE(TRIM(INDEX($A:$U,ROW(),$D$6)),",",""),"원",""),0))))</f>
        <v/>
      </c>
      <c r="AA414" s="30">
        <f>IF(OR($Y414="",$E$6=""),"",IF(INDEX($A:$U,ROW(),$E$6)="",0,IF(ISNUMBER(INDEX($A:$U,ROW(),$E$6)),INDEX($A:$U,ROW(),$E$6),IFERROR(--SUBSTITUTE(SUBSTITUTE(TRIM(INDEX($A:$U,ROW(),$E$6)),",",""),"원",""),0))))</f>
        <v/>
      </c>
      <c r="AB414" s="30">
        <f>IF(OR($Y414="",$F$6=""),"",IF(INDEX($A:$U,ROW(),$F$6)="","",IF(ISNUMBER(INDEX($A:$U,ROW(),$F$6)),INDEX($A:$U,ROW(),$F$6),IFERROR(--SUBSTITUTE(SUBSTITUTE(TRIM(INDEX($A:$U,ROW(),$F$6)),",",""),"원",""),""))))</f>
        <v/>
      </c>
      <c r="AC414" s="2">
        <f>IF(OR($Y414="",$G$6=""),"",INDEX($A:$U,ROW(),$G$6)&amp;"")</f>
        <v/>
      </c>
      <c r="AD414" s="2">
        <f>IF($Y414="","",IF(OR(AND(설정!$B$5&lt;&gt;"",ISNUMBER(SEARCH(설정!$B$5,$AC414))),AND(설정!$B$6&lt;&gt;"",ISNUMBER(SEARCH(설정!$B$6,$AC414))),AND(설정!$B$7&lt;&gt;"",ISNUMBER(SEARCH(설정!$B$7,$AC414)))),"제외","포함"))</f>
        <v/>
      </c>
    </row>
    <row r="415">
      <c r="W415" s="2">
        <f>IF(OR($B$5="",$C$6="",ROW()&lt;$B$5),"",IF(INDEX($A:$U,ROW(),$C$6)="","",INDEX($A:$U,ROW(),$C$6)))</f>
        <v/>
      </c>
      <c r="X415" s="28">
        <f>IF($W415="","",IF(ISNUMBER($W415),IF($W415&gt;=10000000,IFERROR(DATE(INT($W415/10000),MOD(INT($W415/100),100),MOD($W415,100)),""),$W415),IF(ISNUMBER(--SUBSTITUTE(SUBSTITUTE(TRIM($W415),".","-"),"/","-")),IF(--SUBSTITUTE(SUBSTITUTE(TRIM($W415),".","-"),"/","-")&gt;=10000000,IFERROR(DATE(--LEFT(TRIM($W415),4),--MID(TRIM($W415),5,2),--RIGHT(TRIM($W415),2)),""),--SUBSTITUTE(SUBSTITUTE(TRIM($W415),".","-"),"/","-")),IFERROR(--LEFT(SUBSTITUTE(SUBSTITUTE(TRIM($W415),".","-"),"/","-"),10),""))))</f>
        <v/>
      </c>
      <c r="Y415" s="29">
        <f>IF($X415="","",INT($X415))</f>
        <v/>
      </c>
      <c r="Z415" s="30">
        <f>IF(OR($Y415="",$D$6=""),"",IF(INDEX($A:$U,ROW(),$D$6)="",0,IF(ISNUMBER(INDEX($A:$U,ROW(),$D$6)),INDEX($A:$U,ROW(),$D$6),IFERROR(--SUBSTITUTE(SUBSTITUTE(TRIM(INDEX($A:$U,ROW(),$D$6)),",",""),"원",""),0))))</f>
        <v/>
      </c>
      <c r="AA415" s="30">
        <f>IF(OR($Y415="",$E$6=""),"",IF(INDEX($A:$U,ROW(),$E$6)="",0,IF(ISNUMBER(INDEX($A:$U,ROW(),$E$6)),INDEX($A:$U,ROW(),$E$6),IFERROR(--SUBSTITUTE(SUBSTITUTE(TRIM(INDEX($A:$U,ROW(),$E$6)),",",""),"원",""),0))))</f>
        <v/>
      </c>
      <c r="AB415" s="30">
        <f>IF(OR($Y415="",$F$6=""),"",IF(INDEX($A:$U,ROW(),$F$6)="","",IF(ISNUMBER(INDEX($A:$U,ROW(),$F$6)),INDEX($A:$U,ROW(),$F$6),IFERROR(--SUBSTITUTE(SUBSTITUTE(TRIM(INDEX($A:$U,ROW(),$F$6)),",",""),"원",""),""))))</f>
        <v/>
      </c>
      <c r="AC415" s="2">
        <f>IF(OR($Y415="",$G$6=""),"",INDEX($A:$U,ROW(),$G$6)&amp;"")</f>
        <v/>
      </c>
      <c r="AD415" s="2">
        <f>IF($Y415="","",IF(OR(AND(설정!$B$5&lt;&gt;"",ISNUMBER(SEARCH(설정!$B$5,$AC415))),AND(설정!$B$6&lt;&gt;"",ISNUMBER(SEARCH(설정!$B$6,$AC415))),AND(설정!$B$7&lt;&gt;"",ISNUMBER(SEARCH(설정!$B$7,$AC415)))),"제외","포함"))</f>
        <v/>
      </c>
    </row>
    <row r="416">
      <c r="W416" s="2">
        <f>IF(OR($B$5="",$C$6="",ROW()&lt;$B$5),"",IF(INDEX($A:$U,ROW(),$C$6)="","",INDEX($A:$U,ROW(),$C$6)))</f>
        <v/>
      </c>
      <c r="X416" s="28">
        <f>IF($W416="","",IF(ISNUMBER($W416),IF($W416&gt;=10000000,IFERROR(DATE(INT($W416/10000),MOD(INT($W416/100),100),MOD($W416,100)),""),$W416),IF(ISNUMBER(--SUBSTITUTE(SUBSTITUTE(TRIM($W416),".","-"),"/","-")),IF(--SUBSTITUTE(SUBSTITUTE(TRIM($W416),".","-"),"/","-")&gt;=10000000,IFERROR(DATE(--LEFT(TRIM($W416),4),--MID(TRIM($W416),5,2),--RIGHT(TRIM($W416),2)),""),--SUBSTITUTE(SUBSTITUTE(TRIM($W416),".","-"),"/","-")),IFERROR(--LEFT(SUBSTITUTE(SUBSTITUTE(TRIM($W416),".","-"),"/","-"),10),""))))</f>
        <v/>
      </c>
      <c r="Y416" s="29">
        <f>IF($X416="","",INT($X416))</f>
        <v/>
      </c>
      <c r="Z416" s="30">
        <f>IF(OR($Y416="",$D$6=""),"",IF(INDEX($A:$U,ROW(),$D$6)="",0,IF(ISNUMBER(INDEX($A:$U,ROW(),$D$6)),INDEX($A:$U,ROW(),$D$6),IFERROR(--SUBSTITUTE(SUBSTITUTE(TRIM(INDEX($A:$U,ROW(),$D$6)),",",""),"원",""),0))))</f>
        <v/>
      </c>
      <c r="AA416" s="30">
        <f>IF(OR($Y416="",$E$6=""),"",IF(INDEX($A:$U,ROW(),$E$6)="",0,IF(ISNUMBER(INDEX($A:$U,ROW(),$E$6)),INDEX($A:$U,ROW(),$E$6),IFERROR(--SUBSTITUTE(SUBSTITUTE(TRIM(INDEX($A:$U,ROW(),$E$6)),",",""),"원",""),0))))</f>
        <v/>
      </c>
      <c r="AB416" s="30">
        <f>IF(OR($Y416="",$F$6=""),"",IF(INDEX($A:$U,ROW(),$F$6)="","",IF(ISNUMBER(INDEX($A:$U,ROW(),$F$6)),INDEX($A:$U,ROW(),$F$6),IFERROR(--SUBSTITUTE(SUBSTITUTE(TRIM(INDEX($A:$U,ROW(),$F$6)),",",""),"원",""),""))))</f>
        <v/>
      </c>
      <c r="AC416" s="2">
        <f>IF(OR($Y416="",$G$6=""),"",INDEX($A:$U,ROW(),$G$6)&amp;"")</f>
        <v/>
      </c>
      <c r="AD416" s="2">
        <f>IF($Y416="","",IF(OR(AND(설정!$B$5&lt;&gt;"",ISNUMBER(SEARCH(설정!$B$5,$AC416))),AND(설정!$B$6&lt;&gt;"",ISNUMBER(SEARCH(설정!$B$6,$AC416))),AND(설정!$B$7&lt;&gt;"",ISNUMBER(SEARCH(설정!$B$7,$AC416)))),"제외","포함"))</f>
        <v/>
      </c>
    </row>
    <row r="417">
      <c r="W417" s="2">
        <f>IF(OR($B$5="",$C$6="",ROW()&lt;$B$5),"",IF(INDEX($A:$U,ROW(),$C$6)="","",INDEX($A:$U,ROW(),$C$6)))</f>
        <v/>
      </c>
      <c r="X417" s="28">
        <f>IF($W417="","",IF(ISNUMBER($W417),IF($W417&gt;=10000000,IFERROR(DATE(INT($W417/10000),MOD(INT($W417/100),100),MOD($W417,100)),""),$W417),IF(ISNUMBER(--SUBSTITUTE(SUBSTITUTE(TRIM($W417),".","-"),"/","-")),IF(--SUBSTITUTE(SUBSTITUTE(TRIM($W417),".","-"),"/","-")&gt;=10000000,IFERROR(DATE(--LEFT(TRIM($W417),4),--MID(TRIM($W417),5,2),--RIGHT(TRIM($W417),2)),""),--SUBSTITUTE(SUBSTITUTE(TRIM($W417),".","-"),"/","-")),IFERROR(--LEFT(SUBSTITUTE(SUBSTITUTE(TRIM($W417),".","-"),"/","-"),10),""))))</f>
        <v/>
      </c>
      <c r="Y417" s="29">
        <f>IF($X417="","",INT($X417))</f>
        <v/>
      </c>
      <c r="Z417" s="30">
        <f>IF(OR($Y417="",$D$6=""),"",IF(INDEX($A:$U,ROW(),$D$6)="",0,IF(ISNUMBER(INDEX($A:$U,ROW(),$D$6)),INDEX($A:$U,ROW(),$D$6),IFERROR(--SUBSTITUTE(SUBSTITUTE(TRIM(INDEX($A:$U,ROW(),$D$6)),",",""),"원",""),0))))</f>
        <v/>
      </c>
      <c r="AA417" s="30">
        <f>IF(OR($Y417="",$E$6=""),"",IF(INDEX($A:$U,ROW(),$E$6)="",0,IF(ISNUMBER(INDEX($A:$U,ROW(),$E$6)),INDEX($A:$U,ROW(),$E$6),IFERROR(--SUBSTITUTE(SUBSTITUTE(TRIM(INDEX($A:$U,ROW(),$E$6)),",",""),"원",""),0))))</f>
        <v/>
      </c>
      <c r="AB417" s="30">
        <f>IF(OR($Y417="",$F$6=""),"",IF(INDEX($A:$U,ROW(),$F$6)="","",IF(ISNUMBER(INDEX($A:$U,ROW(),$F$6)),INDEX($A:$U,ROW(),$F$6),IFERROR(--SUBSTITUTE(SUBSTITUTE(TRIM(INDEX($A:$U,ROW(),$F$6)),",",""),"원",""),""))))</f>
        <v/>
      </c>
      <c r="AC417" s="2">
        <f>IF(OR($Y417="",$G$6=""),"",INDEX($A:$U,ROW(),$G$6)&amp;"")</f>
        <v/>
      </c>
      <c r="AD417" s="2">
        <f>IF($Y417="","",IF(OR(AND(설정!$B$5&lt;&gt;"",ISNUMBER(SEARCH(설정!$B$5,$AC417))),AND(설정!$B$6&lt;&gt;"",ISNUMBER(SEARCH(설정!$B$6,$AC417))),AND(설정!$B$7&lt;&gt;"",ISNUMBER(SEARCH(설정!$B$7,$AC417)))),"제외","포함"))</f>
        <v/>
      </c>
    </row>
    <row r="418">
      <c r="W418" s="2">
        <f>IF(OR($B$5="",$C$6="",ROW()&lt;$B$5),"",IF(INDEX($A:$U,ROW(),$C$6)="","",INDEX($A:$U,ROW(),$C$6)))</f>
        <v/>
      </c>
      <c r="X418" s="28">
        <f>IF($W418="","",IF(ISNUMBER($W418),IF($W418&gt;=10000000,IFERROR(DATE(INT($W418/10000),MOD(INT($W418/100),100),MOD($W418,100)),""),$W418),IF(ISNUMBER(--SUBSTITUTE(SUBSTITUTE(TRIM($W418),".","-"),"/","-")),IF(--SUBSTITUTE(SUBSTITUTE(TRIM($W418),".","-"),"/","-")&gt;=10000000,IFERROR(DATE(--LEFT(TRIM($W418),4),--MID(TRIM($W418),5,2),--RIGHT(TRIM($W418),2)),""),--SUBSTITUTE(SUBSTITUTE(TRIM($W418),".","-"),"/","-")),IFERROR(--LEFT(SUBSTITUTE(SUBSTITUTE(TRIM($W418),".","-"),"/","-"),10),""))))</f>
        <v/>
      </c>
      <c r="Y418" s="29">
        <f>IF($X418="","",INT($X418))</f>
        <v/>
      </c>
      <c r="Z418" s="30">
        <f>IF(OR($Y418="",$D$6=""),"",IF(INDEX($A:$U,ROW(),$D$6)="",0,IF(ISNUMBER(INDEX($A:$U,ROW(),$D$6)),INDEX($A:$U,ROW(),$D$6),IFERROR(--SUBSTITUTE(SUBSTITUTE(TRIM(INDEX($A:$U,ROW(),$D$6)),",",""),"원",""),0))))</f>
        <v/>
      </c>
      <c r="AA418" s="30">
        <f>IF(OR($Y418="",$E$6=""),"",IF(INDEX($A:$U,ROW(),$E$6)="",0,IF(ISNUMBER(INDEX($A:$U,ROW(),$E$6)),INDEX($A:$U,ROW(),$E$6),IFERROR(--SUBSTITUTE(SUBSTITUTE(TRIM(INDEX($A:$U,ROW(),$E$6)),",",""),"원",""),0))))</f>
        <v/>
      </c>
      <c r="AB418" s="30">
        <f>IF(OR($Y418="",$F$6=""),"",IF(INDEX($A:$U,ROW(),$F$6)="","",IF(ISNUMBER(INDEX($A:$U,ROW(),$F$6)),INDEX($A:$U,ROW(),$F$6),IFERROR(--SUBSTITUTE(SUBSTITUTE(TRIM(INDEX($A:$U,ROW(),$F$6)),",",""),"원",""),""))))</f>
        <v/>
      </c>
      <c r="AC418" s="2">
        <f>IF(OR($Y418="",$G$6=""),"",INDEX($A:$U,ROW(),$G$6)&amp;"")</f>
        <v/>
      </c>
      <c r="AD418" s="2">
        <f>IF($Y418="","",IF(OR(AND(설정!$B$5&lt;&gt;"",ISNUMBER(SEARCH(설정!$B$5,$AC418))),AND(설정!$B$6&lt;&gt;"",ISNUMBER(SEARCH(설정!$B$6,$AC418))),AND(설정!$B$7&lt;&gt;"",ISNUMBER(SEARCH(설정!$B$7,$AC418)))),"제외","포함"))</f>
        <v/>
      </c>
    </row>
    <row r="419">
      <c r="W419" s="2">
        <f>IF(OR($B$5="",$C$6="",ROW()&lt;$B$5),"",IF(INDEX($A:$U,ROW(),$C$6)="","",INDEX($A:$U,ROW(),$C$6)))</f>
        <v/>
      </c>
      <c r="X419" s="28">
        <f>IF($W419="","",IF(ISNUMBER($W419),IF($W419&gt;=10000000,IFERROR(DATE(INT($W419/10000),MOD(INT($W419/100),100),MOD($W419,100)),""),$W419),IF(ISNUMBER(--SUBSTITUTE(SUBSTITUTE(TRIM($W419),".","-"),"/","-")),IF(--SUBSTITUTE(SUBSTITUTE(TRIM($W419),".","-"),"/","-")&gt;=10000000,IFERROR(DATE(--LEFT(TRIM($W419),4),--MID(TRIM($W419),5,2),--RIGHT(TRIM($W419),2)),""),--SUBSTITUTE(SUBSTITUTE(TRIM($W419),".","-"),"/","-")),IFERROR(--LEFT(SUBSTITUTE(SUBSTITUTE(TRIM($W419),".","-"),"/","-"),10),""))))</f>
        <v/>
      </c>
      <c r="Y419" s="29">
        <f>IF($X419="","",INT($X419))</f>
        <v/>
      </c>
      <c r="Z419" s="30">
        <f>IF(OR($Y419="",$D$6=""),"",IF(INDEX($A:$U,ROW(),$D$6)="",0,IF(ISNUMBER(INDEX($A:$U,ROW(),$D$6)),INDEX($A:$U,ROW(),$D$6),IFERROR(--SUBSTITUTE(SUBSTITUTE(TRIM(INDEX($A:$U,ROW(),$D$6)),",",""),"원",""),0))))</f>
        <v/>
      </c>
      <c r="AA419" s="30">
        <f>IF(OR($Y419="",$E$6=""),"",IF(INDEX($A:$U,ROW(),$E$6)="",0,IF(ISNUMBER(INDEX($A:$U,ROW(),$E$6)),INDEX($A:$U,ROW(),$E$6),IFERROR(--SUBSTITUTE(SUBSTITUTE(TRIM(INDEX($A:$U,ROW(),$E$6)),",",""),"원",""),0))))</f>
        <v/>
      </c>
      <c r="AB419" s="30">
        <f>IF(OR($Y419="",$F$6=""),"",IF(INDEX($A:$U,ROW(),$F$6)="","",IF(ISNUMBER(INDEX($A:$U,ROW(),$F$6)),INDEX($A:$U,ROW(),$F$6),IFERROR(--SUBSTITUTE(SUBSTITUTE(TRIM(INDEX($A:$U,ROW(),$F$6)),",",""),"원",""),""))))</f>
        <v/>
      </c>
      <c r="AC419" s="2">
        <f>IF(OR($Y419="",$G$6=""),"",INDEX($A:$U,ROW(),$G$6)&amp;"")</f>
        <v/>
      </c>
      <c r="AD419" s="2">
        <f>IF($Y419="","",IF(OR(AND(설정!$B$5&lt;&gt;"",ISNUMBER(SEARCH(설정!$B$5,$AC419))),AND(설정!$B$6&lt;&gt;"",ISNUMBER(SEARCH(설정!$B$6,$AC419))),AND(설정!$B$7&lt;&gt;"",ISNUMBER(SEARCH(설정!$B$7,$AC419)))),"제외","포함"))</f>
        <v/>
      </c>
    </row>
    <row r="420">
      <c r="W420" s="2">
        <f>IF(OR($B$5="",$C$6="",ROW()&lt;$B$5),"",IF(INDEX($A:$U,ROW(),$C$6)="","",INDEX($A:$U,ROW(),$C$6)))</f>
        <v/>
      </c>
      <c r="X420" s="28">
        <f>IF($W420="","",IF(ISNUMBER($W420),IF($W420&gt;=10000000,IFERROR(DATE(INT($W420/10000),MOD(INT($W420/100),100),MOD($W420,100)),""),$W420),IF(ISNUMBER(--SUBSTITUTE(SUBSTITUTE(TRIM($W420),".","-"),"/","-")),IF(--SUBSTITUTE(SUBSTITUTE(TRIM($W420),".","-"),"/","-")&gt;=10000000,IFERROR(DATE(--LEFT(TRIM($W420),4),--MID(TRIM($W420),5,2),--RIGHT(TRIM($W420),2)),""),--SUBSTITUTE(SUBSTITUTE(TRIM($W420),".","-"),"/","-")),IFERROR(--LEFT(SUBSTITUTE(SUBSTITUTE(TRIM($W420),".","-"),"/","-"),10),""))))</f>
        <v/>
      </c>
      <c r="Y420" s="29">
        <f>IF($X420="","",INT($X420))</f>
        <v/>
      </c>
      <c r="Z420" s="30">
        <f>IF(OR($Y420="",$D$6=""),"",IF(INDEX($A:$U,ROW(),$D$6)="",0,IF(ISNUMBER(INDEX($A:$U,ROW(),$D$6)),INDEX($A:$U,ROW(),$D$6),IFERROR(--SUBSTITUTE(SUBSTITUTE(TRIM(INDEX($A:$U,ROW(),$D$6)),",",""),"원",""),0))))</f>
        <v/>
      </c>
      <c r="AA420" s="30">
        <f>IF(OR($Y420="",$E$6=""),"",IF(INDEX($A:$U,ROW(),$E$6)="",0,IF(ISNUMBER(INDEX($A:$U,ROW(),$E$6)),INDEX($A:$U,ROW(),$E$6),IFERROR(--SUBSTITUTE(SUBSTITUTE(TRIM(INDEX($A:$U,ROW(),$E$6)),",",""),"원",""),0))))</f>
        <v/>
      </c>
      <c r="AB420" s="30">
        <f>IF(OR($Y420="",$F$6=""),"",IF(INDEX($A:$U,ROW(),$F$6)="","",IF(ISNUMBER(INDEX($A:$U,ROW(),$F$6)),INDEX($A:$U,ROW(),$F$6),IFERROR(--SUBSTITUTE(SUBSTITUTE(TRIM(INDEX($A:$U,ROW(),$F$6)),",",""),"원",""),""))))</f>
        <v/>
      </c>
      <c r="AC420" s="2">
        <f>IF(OR($Y420="",$G$6=""),"",INDEX($A:$U,ROW(),$G$6)&amp;"")</f>
        <v/>
      </c>
      <c r="AD420" s="2">
        <f>IF($Y420="","",IF(OR(AND(설정!$B$5&lt;&gt;"",ISNUMBER(SEARCH(설정!$B$5,$AC420))),AND(설정!$B$6&lt;&gt;"",ISNUMBER(SEARCH(설정!$B$6,$AC420))),AND(설정!$B$7&lt;&gt;"",ISNUMBER(SEARCH(설정!$B$7,$AC420)))),"제외","포함"))</f>
        <v/>
      </c>
    </row>
    <row r="421">
      <c r="W421" s="2">
        <f>IF(OR($B$5="",$C$6="",ROW()&lt;$B$5),"",IF(INDEX($A:$U,ROW(),$C$6)="","",INDEX($A:$U,ROW(),$C$6)))</f>
        <v/>
      </c>
      <c r="X421" s="28">
        <f>IF($W421="","",IF(ISNUMBER($W421),IF($W421&gt;=10000000,IFERROR(DATE(INT($W421/10000),MOD(INT($W421/100),100),MOD($W421,100)),""),$W421),IF(ISNUMBER(--SUBSTITUTE(SUBSTITUTE(TRIM($W421),".","-"),"/","-")),IF(--SUBSTITUTE(SUBSTITUTE(TRIM($W421),".","-"),"/","-")&gt;=10000000,IFERROR(DATE(--LEFT(TRIM($W421),4),--MID(TRIM($W421),5,2),--RIGHT(TRIM($W421),2)),""),--SUBSTITUTE(SUBSTITUTE(TRIM($W421),".","-"),"/","-")),IFERROR(--LEFT(SUBSTITUTE(SUBSTITUTE(TRIM($W421),".","-"),"/","-"),10),""))))</f>
        <v/>
      </c>
      <c r="Y421" s="29">
        <f>IF($X421="","",INT($X421))</f>
        <v/>
      </c>
      <c r="Z421" s="30">
        <f>IF(OR($Y421="",$D$6=""),"",IF(INDEX($A:$U,ROW(),$D$6)="",0,IF(ISNUMBER(INDEX($A:$U,ROW(),$D$6)),INDEX($A:$U,ROW(),$D$6),IFERROR(--SUBSTITUTE(SUBSTITUTE(TRIM(INDEX($A:$U,ROW(),$D$6)),",",""),"원",""),0))))</f>
        <v/>
      </c>
      <c r="AA421" s="30">
        <f>IF(OR($Y421="",$E$6=""),"",IF(INDEX($A:$U,ROW(),$E$6)="",0,IF(ISNUMBER(INDEX($A:$U,ROW(),$E$6)),INDEX($A:$U,ROW(),$E$6),IFERROR(--SUBSTITUTE(SUBSTITUTE(TRIM(INDEX($A:$U,ROW(),$E$6)),",",""),"원",""),0))))</f>
        <v/>
      </c>
      <c r="AB421" s="30">
        <f>IF(OR($Y421="",$F$6=""),"",IF(INDEX($A:$U,ROW(),$F$6)="","",IF(ISNUMBER(INDEX($A:$U,ROW(),$F$6)),INDEX($A:$U,ROW(),$F$6),IFERROR(--SUBSTITUTE(SUBSTITUTE(TRIM(INDEX($A:$U,ROW(),$F$6)),",",""),"원",""),""))))</f>
        <v/>
      </c>
      <c r="AC421" s="2">
        <f>IF(OR($Y421="",$G$6=""),"",INDEX($A:$U,ROW(),$G$6)&amp;"")</f>
        <v/>
      </c>
      <c r="AD421" s="2">
        <f>IF($Y421="","",IF(OR(AND(설정!$B$5&lt;&gt;"",ISNUMBER(SEARCH(설정!$B$5,$AC421))),AND(설정!$B$6&lt;&gt;"",ISNUMBER(SEARCH(설정!$B$6,$AC421))),AND(설정!$B$7&lt;&gt;"",ISNUMBER(SEARCH(설정!$B$7,$AC421)))),"제외","포함"))</f>
        <v/>
      </c>
    </row>
    <row r="422">
      <c r="W422" s="2">
        <f>IF(OR($B$5="",$C$6="",ROW()&lt;$B$5),"",IF(INDEX($A:$U,ROW(),$C$6)="","",INDEX($A:$U,ROW(),$C$6)))</f>
        <v/>
      </c>
      <c r="X422" s="28">
        <f>IF($W422="","",IF(ISNUMBER($W422),IF($W422&gt;=10000000,IFERROR(DATE(INT($W422/10000),MOD(INT($W422/100),100),MOD($W422,100)),""),$W422),IF(ISNUMBER(--SUBSTITUTE(SUBSTITUTE(TRIM($W422),".","-"),"/","-")),IF(--SUBSTITUTE(SUBSTITUTE(TRIM($W422),".","-"),"/","-")&gt;=10000000,IFERROR(DATE(--LEFT(TRIM($W422),4),--MID(TRIM($W422),5,2),--RIGHT(TRIM($W422),2)),""),--SUBSTITUTE(SUBSTITUTE(TRIM($W422),".","-"),"/","-")),IFERROR(--LEFT(SUBSTITUTE(SUBSTITUTE(TRIM($W422),".","-"),"/","-"),10),""))))</f>
        <v/>
      </c>
      <c r="Y422" s="29">
        <f>IF($X422="","",INT($X422))</f>
        <v/>
      </c>
      <c r="Z422" s="30">
        <f>IF(OR($Y422="",$D$6=""),"",IF(INDEX($A:$U,ROW(),$D$6)="",0,IF(ISNUMBER(INDEX($A:$U,ROW(),$D$6)),INDEX($A:$U,ROW(),$D$6),IFERROR(--SUBSTITUTE(SUBSTITUTE(TRIM(INDEX($A:$U,ROW(),$D$6)),",",""),"원",""),0))))</f>
        <v/>
      </c>
      <c r="AA422" s="30">
        <f>IF(OR($Y422="",$E$6=""),"",IF(INDEX($A:$U,ROW(),$E$6)="",0,IF(ISNUMBER(INDEX($A:$U,ROW(),$E$6)),INDEX($A:$U,ROW(),$E$6),IFERROR(--SUBSTITUTE(SUBSTITUTE(TRIM(INDEX($A:$U,ROW(),$E$6)),",",""),"원",""),0))))</f>
        <v/>
      </c>
      <c r="AB422" s="30">
        <f>IF(OR($Y422="",$F$6=""),"",IF(INDEX($A:$U,ROW(),$F$6)="","",IF(ISNUMBER(INDEX($A:$U,ROW(),$F$6)),INDEX($A:$U,ROW(),$F$6),IFERROR(--SUBSTITUTE(SUBSTITUTE(TRIM(INDEX($A:$U,ROW(),$F$6)),",",""),"원",""),""))))</f>
        <v/>
      </c>
      <c r="AC422" s="2">
        <f>IF(OR($Y422="",$G$6=""),"",INDEX($A:$U,ROW(),$G$6)&amp;"")</f>
        <v/>
      </c>
      <c r="AD422" s="2">
        <f>IF($Y422="","",IF(OR(AND(설정!$B$5&lt;&gt;"",ISNUMBER(SEARCH(설정!$B$5,$AC422))),AND(설정!$B$6&lt;&gt;"",ISNUMBER(SEARCH(설정!$B$6,$AC422))),AND(설정!$B$7&lt;&gt;"",ISNUMBER(SEARCH(설정!$B$7,$AC422)))),"제외","포함"))</f>
        <v/>
      </c>
    </row>
    <row r="423">
      <c r="W423" s="2">
        <f>IF(OR($B$5="",$C$6="",ROW()&lt;$B$5),"",IF(INDEX($A:$U,ROW(),$C$6)="","",INDEX($A:$U,ROW(),$C$6)))</f>
        <v/>
      </c>
      <c r="X423" s="28">
        <f>IF($W423="","",IF(ISNUMBER($W423),IF($W423&gt;=10000000,IFERROR(DATE(INT($W423/10000),MOD(INT($W423/100),100),MOD($W423,100)),""),$W423),IF(ISNUMBER(--SUBSTITUTE(SUBSTITUTE(TRIM($W423),".","-"),"/","-")),IF(--SUBSTITUTE(SUBSTITUTE(TRIM($W423),".","-"),"/","-")&gt;=10000000,IFERROR(DATE(--LEFT(TRIM($W423),4),--MID(TRIM($W423),5,2),--RIGHT(TRIM($W423),2)),""),--SUBSTITUTE(SUBSTITUTE(TRIM($W423),".","-"),"/","-")),IFERROR(--LEFT(SUBSTITUTE(SUBSTITUTE(TRIM($W423),".","-"),"/","-"),10),""))))</f>
        <v/>
      </c>
      <c r="Y423" s="29">
        <f>IF($X423="","",INT($X423))</f>
        <v/>
      </c>
      <c r="Z423" s="30">
        <f>IF(OR($Y423="",$D$6=""),"",IF(INDEX($A:$U,ROW(),$D$6)="",0,IF(ISNUMBER(INDEX($A:$U,ROW(),$D$6)),INDEX($A:$U,ROW(),$D$6),IFERROR(--SUBSTITUTE(SUBSTITUTE(TRIM(INDEX($A:$U,ROW(),$D$6)),",",""),"원",""),0))))</f>
        <v/>
      </c>
      <c r="AA423" s="30">
        <f>IF(OR($Y423="",$E$6=""),"",IF(INDEX($A:$U,ROW(),$E$6)="",0,IF(ISNUMBER(INDEX($A:$U,ROW(),$E$6)),INDEX($A:$U,ROW(),$E$6),IFERROR(--SUBSTITUTE(SUBSTITUTE(TRIM(INDEX($A:$U,ROW(),$E$6)),",",""),"원",""),0))))</f>
        <v/>
      </c>
      <c r="AB423" s="30">
        <f>IF(OR($Y423="",$F$6=""),"",IF(INDEX($A:$U,ROW(),$F$6)="","",IF(ISNUMBER(INDEX($A:$U,ROW(),$F$6)),INDEX($A:$U,ROW(),$F$6),IFERROR(--SUBSTITUTE(SUBSTITUTE(TRIM(INDEX($A:$U,ROW(),$F$6)),",",""),"원",""),""))))</f>
        <v/>
      </c>
      <c r="AC423" s="2">
        <f>IF(OR($Y423="",$G$6=""),"",INDEX($A:$U,ROW(),$G$6)&amp;"")</f>
        <v/>
      </c>
      <c r="AD423" s="2">
        <f>IF($Y423="","",IF(OR(AND(설정!$B$5&lt;&gt;"",ISNUMBER(SEARCH(설정!$B$5,$AC423))),AND(설정!$B$6&lt;&gt;"",ISNUMBER(SEARCH(설정!$B$6,$AC423))),AND(설정!$B$7&lt;&gt;"",ISNUMBER(SEARCH(설정!$B$7,$AC423)))),"제외","포함"))</f>
        <v/>
      </c>
    </row>
    <row r="424">
      <c r="W424" s="2">
        <f>IF(OR($B$5="",$C$6="",ROW()&lt;$B$5),"",IF(INDEX($A:$U,ROW(),$C$6)="","",INDEX($A:$U,ROW(),$C$6)))</f>
        <v/>
      </c>
      <c r="X424" s="28">
        <f>IF($W424="","",IF(ISNUMBER($W424),IF($W424&gt;=10000000,IFERROR(DATE(INT($W424/10000),MOD(INT($W424/100),100),MOD($W424,100)),""),$W424),IF(ISNUMBER(--SUBSTITUTE(SUBSTITUTE(TRIM($W424),".","-"),"/","-")),IF(--SUBSTITUTE(SUBSTITUTE(TRIM($W424),".","-"),"/","-")&gt;=10000000,IFERROR(DATE(--LEFT(TRIM($W424),4),--MID(TRIM($W424),5,2),--RIGHT(TRIM($W424),2)),""),--SUBSTITUTE(SUBSTITUTE(TRIM($W424),".","-"),"/","-")),IFERROR(--LEFT(SUBSTITUTE(SUBSTITUTE(TRIM($W424),".","-"),"/","-"),10),""))))</f>
        <v/>
      </c>
      <c r="Y424" s="29">
        <f>IF($X424="","",INT($X424))</f>
        <v/>
      </c>
      <c r="Z424" s="30">
        <f>IF(OR($Y424="",$D$6=""),"",IF(INDEX($A:$U,ROW(),$D$6)="",0,IF(ISNUMBER(INDEX($A:$U,ROW(),$D$6)),INDEX($A:$U,ROW(),$D$6),IFERROR(--SUBSTITUTE(SUBSTITUTE(TRIM(INDEX($A:$U,ROW(),$D$6)),",",""),"원",""),0))))</f>
        <v/>
      </c>
      <c r="AA424" s="30">
        <f>IF(OR($Y424="",$E$6=""),"",IF(INDEX($A:$U,ROW(),$E$6)="",0,IF(ISNUMBER(INDEX($A:$U,ROW(),$E$6)),INDEX($A:$U,ROW(),$E$6),IFERROR(--SUBSTITUTE(SUBSTITUTE(TRIM(INDEX($A:$U,ROW(),$E$6)),",",""),"원",""),0))))</f>
        <v/>
      </c>
      <c r="AB424" s="30">
        <f>IF(OR($Y424="",$F$6=""),"",IF(INDEX($A:$U,ROW(),$F$6)="","",IF(ISNUMBER(INDEX($A:$U,ROW(),$F$6)),INDEX($A:$U,ROW(),$F$6),IFERROR(--SUBSTITUTE(SUBSTITUTE(TRIM(INDEX($A:$U,ROW(),$F$6)),",",""),"원",""),""))))</f>
        <v/>
      </c>
      <c r="AC424" s="2">
        <f>IF(OR($Y424="",$G$6=""),"",INDEX($A:$U,ROW(),$G$6)&amp;"")</f>
        <v/>
      </c>
      <c r="AD424" s="2">
        <f>IF($Y424="","",IF(OR(AND(설정!$B$5&lt;&gt;"",ISNUMBER(SEARCH(설정!$B$5,$AC424))),AND(설정!$B$6&lt;&gt;"",ISNUMBER(SEARCH(설정!$B$6,$AC424))),AND(설정!$B$7&lt;&gt;"",ISNUMBER(SEARCH(설정!$B$7,$AC424)))),"제외","포함"))</f>
        <v/>
      </c>
    </row>
    <row r="425">
      <c r="W425" s="2">
        <f>IF(OR($B$5="",$C$6="",ROW()&lt;$B$5),"",IF(INDEX($A:$U,ROW(),$C$6)="","",INDEX($A:$U,ROW(),$C$6)))</f>
        <v/>
      </c>
      <c r="X425" s="28">
        <f>IF($W425="","",IF(ISNUMBER($W425),IF($W425&gt;=10000000,IFERROR(DATE(INT($W425/10000),MOD(INT($W425/100),100),MOD($W425,100)),""),$W425),IF(ISNUMBER(--SUBSTITUTE(SUBSTITUTE(TRIM($W425),".","-"),"/","-")),IF(--SUBSTITUTE(SUBSTITUTE(TRIM($W425),".","-"),"/","-")&gt;=10000000,IFERROR(DATE(--LEFT(TRIM($W425),4),--MID(TRIM($W425),5,2),--RIGHT(TRIM($W425),2)),""),--SUBSTITUTE(SUBSTITUTE(TRIM($W425),".","-"),"/","-")),IFERROR(--LEFT(SUBSTITUTE(SUBSTITUTE(TRIM($W425),".","-"),"/","-"),10),""))))</f>
        <v/>
      </c>
      <c r="Y425" s="29">
        <f>IF($X425="","",INT($X425))</f>
        <v/>
      </c>
      <c r="Z425" s="30">
        <f>IF(OR($Y425="",$D$6=""),"",IF(INDEX($A:$U,ROW(),$D$6)="",0,IF(ISNUMBER(INDEX($A:$U,ROW(),$D$6)),INDEX($A:$U,ROW(),$D$6),IFERROR(--SUBSTITUTE(SUBSTITUTE(TRIM(INDEX($A:$U,ROW(),$D$6)),",",""),"원",""),0))))</f>
        <v/>
      </c>
      <c r="AA425" s="30">
        <f>IF(OR($Y425="",$E$6=""),"",IF(INDEX($A:$U,ROW(),$E$6)="",0,IF(ISNUMBER(INDEX($A:$U,ROW(),$E$6)),INDEX($A:$U,ROW(),$E$6),IFERROR(--SUBSTITUTE(SUBSTITUTE(TRIM(INDEX($A:$U,ROW(),$E$6)),",",""),"원",""),0))))</f>
        <v/>
      </c>
      <c r="AB425" s="30">
        <f>IF(OR($Y425="",$F$6=""),"",IF(INDEX($A:$U,ROW(),$F$6)="","",IF(ISNUMBER(INDEX($A:$U,ROW(),$F$6)),INDEX($A:$U,ROW(),$F$6),IFERROR(--SUBSTITUTE(SUBSTITUTE(TRIM(INDEX($A:$U,ROW(),$F$6)),",",""),"원",""),""))))</f>
        <v/>
      </c>
      <c r="AC425" s="2">
        <f>IF(OR($Y425="",$G$6=""),"",INDEX($A:$U,ROW(),$G$6)&amp;"")</f>
        <v/>
      </c>
      <c r="AD425" s="2">
        <f>IF($Y425="","",IF(OR(AND(설정!$B$5&lt;&gt;"",ISNUMBER(SEARCH(설정!$B$5,$AC425))),AND(설정!$B$6&lt;&gt;"",ISNUMBER(SEARCH(설정!$B$6,$AC425))),AND(설정!$B$7&lt;&gt;"",ISNUMBER(SEARCH(설정!$B$7,$AC425)))),"제외","포함"))</f>
        <v/>
      </c>
    </row>
    <row r="426">
      <c r="W426" s="2">
        <f>IF(OR($B$5="",$C$6="",ROW()&lt;$B$5),"",IF(INDEX($A:$U,ROW(),$C$6)="","",INDEX($A:$U,ROW(),$C$6)))</f>
        <v/>
      </c>
      <c r="X426" s="28">
        <f>IF($W426="","",IF(ISNUMBER($W426),IF($W426&gt;=10000000,IFERROR(DATE(INT($W426/10000),MOD(INT($W426/100),100),MOD($W426,100)),""),$W426),IF(ISNUMBER(--SUBSTITUTE(SUBSTITUTE(TRIM($W426),".","-"),"/","-")),IF(--SUBSTITUTE(SUBSTITUTE(TRIM($W426),".","-"),"/","-")&gt;=10000000,IFERROR(DATE(--LEFT(TRIM($W426),4),--MID(TRIM($W426),5,2),--RIGHT(TRIM($W426),2)),""),--SUBSTITUTE(SUBSTITUTE(TRIM($W426),".","-"),"/","-")),IFERROR(--LEFT(SUBSTITUTE(SUBSTITUTE(TRIM($W426),".","-"),"/","-"),10),""))))</f>
        <v/>
      </c>
      <c r="Y426" s="29">
        <f>IF($X426="","",INT($X426))</f>
        <v/>
      </c>
      <c r="Z426" s="30">
        <f>IF(OR($Y426="",$D$6=""),"",IF(INDEX($A:$U,ROW(),$D$6)="",0,IF(ISNUMBER(INDEX($A:$U,ROW(),$D$6)),INDEX($A:$U,ROW(),$D$6),IFERROR(--SUBSTITUTE(SUBSTITUTE(TRIM(INDEX($A:$U,ROW(),$D$6)),",",""),"원",""),0))))</f>
        <v/>
      </c>
      <c r="AA426" s="30">
        <f>IF(OR($Y426="",$E$6=""),"",IF(INDEX($A:$U,ROW(),$E$6)="",0,IF(ISNUMBER(INDEX($A:$U,ROW(),$E$6)),INDEX($A:$U,ROW(),$E$6),IFERROR(--SUBSTITUTE(SUBSTITUTE(TRIM(INDEX($A:$U,ROW(),$E$6)),",",""),"원",""),0))))</f>
        <v/>
      </c>
      <c r="AB426" s="30">
        <f>IF(OR($Y426="",$F$6=""),"",IF(INDEX($A:$U,ROW(),$F$6)="","",IF(ISNUMBER(INDEX($A:$U,ROW(),$F$6)),INDEX($A:$U,ROW(),$F$6),IFERROR(--SUBSTITUTE(SUBSTITUTE(TRIM(INDEX($A:$U,ROW(),$F$6)),",",""),"원",""),""))))</f>
        <v/>
      </c>
      <c r="AC426" s="2">
        <f>IF(OR($Y426="",$G$6=""),"",INDEX($A:$U,ROW(),$G$6)&amp;"")</f>
        <v/>
      </c>
      <c r="AD426" s="2">
        <f>IF($Y426="","",IF(OR(AND(설정!$B$5&lt;&gt;"",ISNUMBER(SEARCH(설정!$B$5,$AC426))),AND(설정!$B$6&lt;&gt;"",ISNUMBER(SEARCH(설정!$B$6,$AC426))),AND(설정!$B$7&lt;&gt;"",ISNUMBER(SEARCH(설정!$B$7,$AC426)))),"제외","포함"))</f>
        <v/>
      </c>
    </row>
    <row r="427">
      <c r="W427" s="2">
        <f>IF(OR($B$5="",$C$6="",ROW()&lt;$B$5),"",IF(INDEX($A:$U,ROW(),$C$6)="","",INDEX($A:$U,ROW(),$C$6)))</f>
        <v/>
      </c>
      <c r="X427" s="28">
        <f>IF($W427="","",IF(ISNUMBER($W427),IF($W427&gt;=10000000,IFERROR(DATE(INT($W427/10000),MOD(INT($W427/100),100),MOD($W427,100)),""),$W427),IF(ISNUMBER(--SUBSTITUTE(SUBSTITUTE(TRIM($W427),".","-"),"/","-")),IF(--SUBSTITUTE(SUBSTITUTE(TRIM($W427),".","-"),"/","-")&gt;=10000000,IFERROR(DATE(--LEFT(TRIM($W427),4),--MID(TRIM($W427),5,2),--RIGHT(TRIM($W427),2)),""),--SUBSTITUTE(SUBSTITUTE(TRIM($W427),".","-"),"/","-")),IFERROR(--LEFT(SUBSTITUTE(SUBSTITUTE(TRIM($W427),".","-"),"/","-"),10),""))))</f>
        <v/>
      </c>
      <c r="Y427" s="29">
        <f>IF($X427="","",INT($X427))</f>
        <v/>
      </c>
      <c r="Z427" s="30">
        <f>IF(OR($Y427="",$D$6=""),"",IF(INDEX($A:$U,ROW(),$D$6)="",0,IF(ISNUMBER(INDEX($A:$U,ROW(),$D$6)),INDEX($A:$U,ROW(),$D$6),IFERROR(--SUBSTITUTE(SUBSTITUTE(TRIM(INDEX($A:$U,ROW(),$D$6)),",",""),"원",""),0))))</f>
        <v/>
      </c>
      <c r="AA427" s="30">
        <f>IF(OR($Y427="",$E$6=""),"",IF(INDEX($A:$U,ROW(),$E$6)="",0,IF(ISNUMBER(INDEX($A:$U,ROW(),$E$6)),INDEX($A:$U,ROW(),$E$6),IFERROR(--SUBSTITUTE(SUBSTITUTE(TRIM(INDEX($A:$U,ROW(),$E$6)),",",""),"원",""),0))))</f>
        <v/>
      </c>
      <c r="AB427" s="30">
        <f>IF(OR($Y427="",$F$6=""),"",IF(INDEX($A:$U,ROW(),$F$6)="","",IF(ISNUMBER(INDEX($A:$U,ROW(),$F$6)),INDEX($A:$U,ROW(),$F$6),IFERROR(--SUBSTITUTE(SUBSTITUTE(TRIM(INDEX($A:$U,ROW(),$F$6)),",",""),"원",""),""))))</f>
        <v/>
      </c>
      <c r="AC427" s="2">
        <f>IF(OR($Y427="",$G$6=""),"",INDEX($A:$U,ROW(),$G$6)&amp;"")</f>
        <v/>
      </c>
      <c r="AD427" s="2">
        <f>IF($Y427="","",IF(OR(AND(설정!$B$5&lt;&gt;"",ISNUMBER(SEARCH(설정!$B$5,$AC427))),AND(설정!$B$6&lt;&gt;"",ISNUMBER(SEARCH(설정!$B$6,$AC427))),AND(설정!$B$7&lt;&gt;"",ISNUMBER(SEARCH(설정!$B$7,$AC427)))),"제외","포함"))</f>
        <v/>
      </c>
    </row>
    <row r="428">
      <c r="W428" s="2">
        <f>IF(OR($B$5="",$C$6="",ROW()&lt;$B$5),"",IF(INDEX($A:$U,ROW(),$C$6)="","",INDEX($A:$U,ROW(),$C$6)))</f>
        <v/>
      </c>
      <c r="X428" s="28">
        <f>IF($W428="","",IF(ISNUMBER($W428),IF($W428&gt;=10000000,IFERROR(DATE(INT($W428/10000),MOD(INT($W428/100),100),MOD($W428,100)),""),$W428),IF(ISNUMBER(--SUBSTITUTE(SUBSTITUTE(TRIM($W428),".","-"),"/","-")),IF(--SUBSTITUTE(SUBSTITUTE(TRIM($W428),".","-"),"/","-")&gt;=10000000,IFERROR(DATE(--LEFT(TRIM($W428),4),--MID(TRIM($W428),5,2),--RIGHT(TRIM($W428),2)),""),--SUBSTITUTE(SUBSTITUTE(TRIM($W428),".","-"),"/","-")),IFERROR(--LEFT(SUBSTITUTE(SUBSTITUTE(TRIM($W428),".","-"),"/","-"),10),""))))</f>
        <v/>
      </c>
      <c r="Y428" s="29">
        <f>IF($X428="","",INT($X428))</f>
        <v/>
      </c>
      <c r="Z428" s="30">
        <f>IF(OR($Y428="",$D$6=""),"",IF(INDEX($A:$U,ROW(),$D$6)="",0,IF(ISNUMBER(INDEX($A:$U,ROW(),$D$6)),INDEX($A:$U,ROW(),$D$6),IFERROR(--SUBSTITUTE(SUBSTITUTE(TRIM(INDEX($A:$U,ROW(),$D$6)),",",""),"원",""),0))))</f>
        <v/>
      </c>
      <c r="AA428" s="30">
        <f>IF(OR($Y428="",$E$6=""),"",IF(INDEX($A:$U,ROW(),$E$6)="",0,IF(ISNUMBER(INDEX($A:$U,ROW(),$E$6)),INDEX($A:$U,ROW(),$E$6),IFERROR(--SUBSTITUTE(SUBSTITUTE(TRIM(INDEX($A:$U,ROW(),$E$6)),",",""),"원",""),0))))</f>
        <v/>
      </c>
      <c r="AB428" s="30">
        <f>IF(OR($Y428="",$F$6=""),"",IF(INDEX($A:$U,ROW(),$F$6)="","",IF(ISNUMBER(INDEX($A:$U,ROW(),$F$6)),INDEX($A:$U,ROW(),$F$6),IFERROR(--SUBSTITUTE(SUBSTITUTE(TRIM(INDEX($A:$U,ROW(),$F$6)),",",""),"원",""),""))))</f>
        <v/>
      </c>
      <c r="AC428" s="2">
        <f>IF(OR($Y428="",$G$6=""),"",INDEX($A:$U,ROW(),$G$6)&amp;"")</f>
        <v/>
      </c>
      <c r="AD428" s="2">
        <f>IF($Y428="","",IF(OR(AND(설정!$B$5&lt;&gt;"",ISNUMBER(SEARCH(설정!$B$5,$AC428))),AND(설정!$B$6&lt;&gt;"",ISNUMBER(SEARCH(설정!$B$6,$AC428))),AND(설정!$B$7&lt;&gt;"",ISNUMBER(SEARCH(설정!$B$7,$AC428)))),"제외","포함"))</f>
        <v/>
      </c>
    </row>
    <row r="429">
      <c r="W429" s="2">
        <f>IF(OR($B$5="",$C$6="",ROW()&lt;$B$5),"",IF(INDEX($A:$U,ROW(),$C$6)="","",INDEX($A:$U,ROW(),$C$6)))</f>
        <v/>
      </c>
      <c r="X429" s="28">
        <f>IF($W429="","",IF(ISNUMBER($W429),IF($W429&gt;=10000000,IFERROR(DATE(INT($W429/10000),MOD(INT($W429/100),100),MOD($W429,100)),""),$W429),IF(ISNUMBER(--SUBSTITUTE(SUBSTITUTE(TRIM($W429),".","-"),"/","-")),IF(--SUBSTITUTE(SUBSTITUTE(TRIM($W429),".","-"),"/","-")&gt;=10000000,IFERROR(DATE(--LEFT(TRIM($W429),4),--MID(TRIM($W429),5,2),--RIGHT(TRIM($W429),2)),""),--SUBSTITUTE(SUBSTITUTE(TRIM($W429),".","-"),"/","-")),IFERROR(--LEFT(SUBSTITUTE(SUBSTITUTE(TRIM($W429),".","-"),"/","-"),10),""))))</f>
        <v/>
      </c>
      <c r="Y429" s="29">
        <f>IF($X429="","",INT($X429))</f>
        <v/>
      </c>
      <c r="Z429" s="30">
        <f>IF(OR($Y429="",$D$6=""),"",IF(INDEX($A:$U,ROW(),$D$6)="",0,IF(ISNUMBER(INDEX($A:$U,ROW(),$D$6)),INDEX($A:$U,ROW(),$D$6),IFERROR(--SUBSTITUTE(SUBSTITUTE(TRIM(INDEX($A:$U,ROW(),$D$6)),",",""),"원",""),0))))</f>
        <v/>
      </c>
      <c r="AA429" s="30">
        <f>IF(OR($Y429="",$E$6=""),"",IF(INDEX($A:$U,ROW(),$E$6)="",0,IF(ISNUMBER(INDEX($A:$U,ROW(),$E$6)),INDEX($A:$U,ROW(),$E$6),IFERROR(--SUBSTITUTE(SUBSTITUTE(TRIM(INDEX($A:$U,ROW(),$E$6)),",",""),"원",""),0))))</f>
        <v/>
      </c>
      <c r="AB429" s="30">
        <f>IF(OR($Y429="",$F$6=""),"",IF(INDEX($A:$U,ROW(),$F$6)="","",IF(ISNUMBER(INDEX($A:$U,ROW(),$F$6)),INDEX($A:$U,ROW(),$F$6),IFERROR(--SUBSTITUTE(SUBSTITUTE(TRIM(INDEX($A:$U,ROW(),$F$6)),",",""),"원",""),""))))</f>
        <v/>
      </c>
      <c r="AC429" s="2">
        <f>IF(OR($Y429="",$G$6=""),"",INDEX($A:$U,ROW(),$G$6)&amp;"")</f>
        <v/>
      </c>
      <c r="AD429" s="2">
        <f>IF($Y429="","",IF(OR(AND(설정!$B$5&lt;&gt;"",ISNUMBER(SEARCH(설정!$B$5,$AC429))),AND(설정!$B$6&lt;&gt;"",ISNUMBER(SEARCH(설정!$B$6,$AC429))),AND(설정!$B$7&lt;&gt;"",ISNUMBER(SEARCH(설정!$B$7,$AC429)))),"제외","포함"))</f>
        <v/>
      </c>
    </row>
    <row r="430">
      <c r="W430" s="2">
        <f>IF(OR($B$5="",$C$6="",ROW()&lt;$B$5),"",IF(INDEX($A:$U,ROW(),$C$6)="","",INDEX($A:$U,ROW(),$C$6)))</f>
        <v/>
      </c>
      <c r="X430" s="28">
        <f>IF($W430="","",IF(ISNUMBER($W430),IF($W430&gt;=10000000,IFERROR(DATE(INT($W430/10000),MOD(INT($W430/100),100),MOD($W430,100)),""),$W430),IF(ISNUMBER(--SUBSTITUTE(SUBSTITUTE(TRIM($W430),".","-"),"/","-")),IF(--SUBSTITUTE(SUBSTITUTE(TRIM($W430),".","-"),"/","-")&gt;=10000000,IFERROR(DATE(--LEFT(TRIM($W430),4),--MID(TRIM($W430),5,2),--RIGHT(TRIM($W430),2)),""),--SUBSTITUTE(SUBSTITUTE(TRIM($W430),".","-"),"/","-")),IFERROR(--LEFT(SUBSTITUTE(SUBSTITUTE(TRIM($W430),".","-"),"/","-"),10),""))))</f>
        <v/>
      </c>
      <c r="Y430" s="29">
        <f>IF($X430="","",INT($X430))</f>
        <v/>
      </c>
      <c r="Z430" s="30">
        <f>IF(OR($Y430="",$D$6=""),"",IF(INDEX($A:$U,ROW(),$D$6)="",0,IF(ISNUMBER(INDEX($A:$U,ROW(),$D$6)),INDEX($A:$U,ROW(),$D$6),IFERROR(--SUBSTITUTE(SUBSTITUTE(TRIM(INDEX($A:$U,ROW(),$D$6)),",",""),"원",""),0))))</f>
        <v/>
      </c>
      <c r="AA430" s="30">
        <f>IF(OR($Y430="",$E$6=""),"",IF(INDEX($A:$U,ROW(),$E$6)="",0,IF(ISNUMBER(INDEX($A:$U,ROW(),$E$6)),INDEX($A:$U,ROW(),$E$6),IFERROR(--SUBSTITUTE(SUBSTITUTE(TRIM(INDEX($A:$U,ROW(),$E$6)),",",""),"원",""),0))))</f>
        <v/>
      </c>
      <c r="AB430" s="30">
        <f>IF(OR($Y430="",$F$6=""),"",IF(INDEX($A:$U,ROW(),$F$6)="","",IF(ISNUMBER(INDEX($A:$U,ROW(),$F$6)),INDEX($A:$U,ROW(),$F$6),IFERROR(--SUBSTITUTE(SUBSTITUTE(TRIM(INDEX($A:$U,ROW(),$F$6)),",",""),"원",""),""))))</f>
        <v/>
      </c>
      <c r="AC430" s="2">
        <f>IF(OR($Y430="",$G$6=""),"",INDEX($A:$U,ROW(),$G$6)&amp;"")</f>
        <v/>
      </c>
      <c r="AD430" s="2">
        <f>IF($Y430="","",IF(OR(AND(설정!$B$5&lt;&gt;"",ISNUMBER(SEARCH(설정!$B$5,$AC430))),AND(설정!$B$6&lt;&gt;"",ISNUMBER(SEARCH(설정!$B$6,$AC430))),AND(설정!$B$7&lt;&gt;"",ISNUMBER(SEARCH(설정!$B$7,$AC430)))),"제외","포함"))</f>
        <v/>
      </c>
    </row>
    <row r="431">
      <c r="W431" s="2">
        <f>IF(OR($B$5="",$C$6="",ROW()&lt;$B$5),"",IF(INDEX($A:$U,ROW(),$C$6)="","",INDEX($A:$U,ROW(),$C$6)))</f>
        <v/>
      </c>
      <c r="X431" s="28">
        <f>IF($W431="","",IF(ISNUMBER($W431),IF($W431&gt;=10000000,IFERROR(DATE(INT($W431/10000),MOD(INT($W431/100),100),MOD($W431,100)),""),$W431),IF(ISNUMBER(--SUBSTITUTE(SUBSTITUTE(TRIM($W431),".","-"),"/","-")),IF(--SUBSTITUTE(SUBSTITUTE(TRIM($W431),".","-"),"/","-")&gt;=10000000,IFERROR(DATE(--LEFT(TRIM($W431),4),--MID(TRIM($W431),5,2),--RIGHT(TRIM($W431),2)),""),--SUBSTITUTE(SUBSTITUTE(TRIM($W431),".","-"),"/","-")),IFERROR(--LEFT(SUBSTITUTE(SUBSTITUTE(TRIM($W431),".","-"),"/","-"),10),""))))</f>
        <v/>
      </c>
      <c r="Y431" s="29">
        <f>IF($X431="","",INT($X431))</f>
        <v/>
      </c>
      <c r="Z431" s="30">
        <f>IF(OR($Y431="",$D$6=""),"",IF(INDEX($A:$U,ROW(),$D$6)="",0,IF(ISNUMBER(INDEX($A:$U,ROW(),$D$6)),INDEX($A:$U,ROW(),$D$6),IFERROR(--SUBSTITUTE(SUBSTITUTE(TRIM(INDEX($A:$U,ROW(),$D$6)),",",""),"원",""),0))))</f>
        <v/>
      </c>
      <c r="AA431" s="30">
        <f>IF(OR($Y431="",$E$6=""),"",IF(INDEX($A:$U,ROW(),$E$6)="",0,IF(ISNUMBER(INDEX($A:$U,ROW(),$E$6)),INDEX($A:$U,ROW(),$E$6),IFERROR(--SUBSTITUTE(SUBSTITUTE(TRIM(INDEX($A:$U,ROW(),$E$6)),",",""),"원",""),0))))</f>
        <v/>
      </c>
      <c r="AB431" s="30">
        <f>IF(OR($Y431="",$F$6=""),"",IF(INDEX($A:$U,ROW(),$F$6)="","",IF(ISNUMBER(INDEX($A:$U,ROW(),$F$6)),INDEX($A:$U,ROW(),$F$6),IFERROR(--SUBSTITUTE(SUBSTITUTE(TRIM(INDEX($A:$U,ROW(),$F$6)),",",""),"원",""),""))))</f>
        <v/>
      </c>
      <c r="AC431" s="2">
        <f>IF(OR($Y431="",$G$6=""),"",INDEX($A:$U,ROW(),$G$6)&amp;"")</f>
        <v/>
      </c>
      <c r="AD431" s="2">
        <f>IF($Y431="","",IF(OR(AND(설정!$B$5&lt;&gt;"",ISNUMBER(SEARCH(설정!$B$5,$AC431))),AND(설정!$B$6&lt;&gt;"",ISNUMBER(SEARCH(설정!$B$6,$AC431))),AND(설정!$B$7&lt;&gt;"",ISNUMBER(SEARCH(설정!$B$7,$AC431)))),"제외","포함"))</f>
        <v/>
      </c>
    </row>
    <row r="432">
      <c r="W432" s="2">
        <f>IF(OR($B$5="",$C$6="",ROW()&lt;$B$5),"",IF(INDEX($A:$U,ROW(),$C$6)="","",INDEX($A:$U,ROW(),$C$6)))</f>
        <v/>
      </c>
      <c r="X432" s="28">
        <f>IF($W432="","",IF(ISNUMBER($W432),IF($W432&gt;=10000000,IFERROR(DATE(INT($W432/10000),MOD(INT($W432/100),100),MOD($W432,100)),""),$W432),IF(ISNUMBER(--SUBSTITUTE(SUBSTITUTE(TRIM($W432),".","-"),"/","-")),IF(--SUBSTITUTE(SUBSTITUTE(TRIM($W432),".","-"),"/","-")&gt;=10000000,IFERROR(DATE(--LEFT(TRIM($W432),4),--MID(TRIM($W432),5,2),--RIGHT(TRIM($W432),2)),""),--SUBSTITUTE(SUBSTITUTE(TRIM($W432),".","-"),"/","-")),IFERROR(--LEFT(SUBSTITUTE(SUBSTITUTE(TRIM($W432),".","-"),"/","-"),10),""))))</f>
        <v/>
      </c>
      <c r="Y432" s="29">
        <f>IF($X432="","",INT($X432))</f>
        <v/>
      </c>
      <c r="Z432" s="30">
        <f>IF(OR($Y432="",$D$6=""),"",IF(INDEX($A:$U,ROW(),$D$6)="",0,IF(ISNUMBER(INDEX($A:$U,ROW(),$D$6)),INDEX($A:$U,ROW(),$D$6),IFERROR(--SUBSTITUTE(SUBSTITUTE(TRIM(INDEX($A:$U,ROW(),$D$6)),",",""),"원",""),0))))</f>
        <v/>
      </c>
      <c r="AA432" s="30">
        <f>IF(OR($Y432="",$E$6=""),"",IF(INDEX($A:$U,ROW(),$E$6)="",0,IF(ISNUMBER(INDEX($A:$U,ROW(),$E$6)),INDEX($A:$U,ROW(),$E$6),IFERROR(--SUBSTITUTE(SUBSTITUTE(TRIM(INDEX($A:$U,ROW(),$E$6)),",",""),"원",""),0))))</f>
        <v/>
      </c>
      <c r="AB432" s="30">
        <f>IF(OR($Y432="",$F$6=""),"",IF(INDEX($A:$U,ROW(),$F$6)="","",IF(ISNUMBER(INDEX($A:$U,ROW(),$F$6)),INDEX($A:$U,ROW(),$F$6),IFERROR(--SUBSTITUTE(SUBSTITUTE(TRIM(INDEX($A:$U,ROW(),$F$6)),",",""),"원",""),""))))</f>
        <v/>
      </c>
      <c r="AC432" s="2">
        <f>IF(OR($Y432="",$G$6=""),"",INDEX($A:$U,ROW(),$G$6)&amp;"")</f>
        <v/>
      </c>
      <c r="AD432" s="2">
        <f>IF($Y432="","",IF(OR(AND(설정!$B$5&lt;&gt;"",ISNUMBER(SEARCH(설정!$B$5,$AC432))),AND(설정!$B$6&lt;&gt;"",ISNUMBER(SEARCH(설정!$B$6,$AC432))),AND(설정!$B$7&lt;&gt;"",ISNUMBER(SEARCH(설정!$B$7,$AC432)))),"제외","포함"))</f>
        <v/>
      </c>
    </row>
    <row r="433">
      <c r="W433" s="2">
        <f>IF(OR($B$5="",$C$6="",ROW()&lt;$B$5),"",IF(INDEX($A:$U,ROW(),$C$6)="","",INDEX($A:$U,ROW(),$C$6)))</f>
        <v/>
      </c>
      <c r="X433" s="28">
        <f>IF($W433="","",IF(ISNUMBER($W433),IF($W433&gt;=10000000,IFERROR(DATE(INT($W433/10000),MOD(INT($W433/100),100),MOD($W433,100)),""),$W433),IF(ISNUMBER(--SUBSTITUTE(SUBSTITUTE(TRIM($W433),".","-"),"/","-")),IF(--SUBSTITUTE(SUBSTITUTE(TRIM($W433),".","-"),"/","-")&gt;=10000000,IFERROR(DATE(--LEFT(TRIM($W433),4),--MID(TRIM($W433),5,2),--RIGHT(TRIM($W433),2)),""),--SUBSTITUTE(SUBSTITUTE(TRIM($W433),".","-"),"/","-")),IFERROR(--LEFT(SUBSTITUTE(SUBSTITUTE(TRIM($W433),".","-"),"/","-"),10),""))))</f>
        <v/>
      </c>
      <c r="Y433" s="29">
        <f>IF($X433="","",INT($X433))</f>
        <v/>
      </c>
      <c r="Z433" s="30">
        <f>IF(OR($Y433="",$D$6=""),"",IF(INDEX($A:$U,ROW(),$D$6)="",0,IF(ISNUMBER(INDEX($A:$U,ROW(),$D$6)),INDEX($A:$U,ROW(),$D$6),IFERROR(--SUBSTITUTE(SUBSTITUTE(TRIM(INDEX($A:$U,ROW(),$D$6)),",",""),"원",""),0))))</f>
        <v/>
      </c>
      <c r="AA433" s="30">
        <f>IF(OR($Y433="",$E$6=""),"",IF(INDEX($A:$U,ROW(),$E$6)="",0,IF(ISNUMBER(INDEX($A:$U,ROW(),$E$6)),INDEX($A:$U,ROW(),$E$6),IFERROR(--SUBSTITUTE(SUBSTITUTE(TRIM(INDEX($A:$U,ROW(),$E$6)),",",""),"원",""),0))))</f>
        <v/>
      </c>
      <c r="AB433" s="30">
        <f>IF(OR($Y433="",$F$6=""),"",IF(INDEX($A:$U,ROW(),$F$6)="","",IF(ISNUMBER(INDEX($A:$U,ROW(),$F$6)),INDEX($A:$U,ROW(),$F$6),IFERROR(--SUBSTITUTE(SUBSTITUTE(TRIM(INDEX($A:$U,ROW(),$F$6)),",",""),"원",""),""))))</f>
        <v/>
      </c>
      <c r="AC433" s="2">
        <f>IF(OR($Y433="",$G$6=""),"",INDEX($A:$U,ROW(),$G$6)&amp;"")</f>
        <v/>
      </c>
      <c r="AD433" s="2">
        <f>IF($Y433="","",IF(OR(AND(설정!$B$5&lt;&gt;"",ISNUMBER(SEARCH(설정!$B$5,$AC433))),AND(설정!$B$6&lt;&gt;"",ISNUMBER(SEARCH(설정!$B$6,$AC433))),AND(설정!$B$7&lt;&gt;"",ISNUMBER(SEARCH(설정!$B$7,$AC433)))),"제외","포함"))</f>
        <v/>
      </c>
    </row>
    <row r="434">
      <c r="W434" s="2">
        <f>IF(OR($B$5="",$C$6="",ROW()&lt;$B$5),"",IF(INDEX($A:$U,ROW(),$C$6)="","",INDEX($A:$U,ROW(),$C$6)))</f>
        <v/>
      </c>
      <c r="X434" s="28">
        <f>IF($W434="","",IF(ISNUMBER($W434),IF($W434&gt;=10000000,IFERROR(DATE(INT($W434/10000),MOD(INT($W434/100),100),MOD($W434,100)),""),$W434),IF(ISNUMBER(--SUBSTITUTE(SUBSTITUTE(TRIM($W434),".","-"),"/","-")),IF(--SUBSTITUTE(SUBSTITUTE(TRIM($W434),".","-"),"/","-")&gt;=10000000,IFERROR(DATE(--LEFT(TRIM($W434),4),--MID(TRIM($W434),5,2),--RIGHT(TRIM($W434),2)),""),--SUBSTITUTE(SUBSTITUTE(TRIM($W434),".","-"),"/","-")),IFERROR(--LEFT(SUBSTITUTE(SUBSTITUTE(TRIM($W434),".","-"),"/","-"),10),""))))</f>
        <v/>
      </c>
      <c r="Y434" s="29">
        <f>IF($X434="","",INT($X434))</f>
        <v/>
      </c>
      <c r="Z434" s="30">
        <f>IF(OR($Y434="",$D$6=""),"",IF(INDEX($A:$U,ROW(),$D$6)="",0,IF(ISNUMBER(INDEX($A:$U,ROW(),$D$6)),INDEX($A:$U,ROW(),$D$6),IFERROR(--SUBSTITUTE(SUBSTITUTE(TRIM(INDEX($A:$U,ROW(),$D$6)),",",""),"원",""),0))))</f>
        <v/>
      </c>
      <c r="AA434" s="30">
        <f>IF(OR($Y434="",$E$6=""),"",IF(INDEX($A:$U,ROW(),$E$6)="",0,IF(ISNUMBER(INDEX($A:$U,ROW(),$E$6)),INDEX($A:$U,ROW(),$E$6),IFERROR(--SUBSTITUTE(SUBSTITUTE(TRIM(INDEX($A:$U,ROW(),$E$6)),",",""),"원",""),0))))</f>
        <v/>
      </c>
      <c r="AB434" s="30">
        <f>IF(OR($Y434="",$F$6=""),"",IF(INDEX($A:$U,ROW(),$F$6)="","",IF(ISNUMBER(INDEX($A:$U,ROW(),$F$6)),INDEX($A:$U,ROW(),$F$6),IFERROR(--SUBSTITUTE(SUBSTITUTE(TRIM(INDEX($A:$U,ROW(),$F$6)),",",""),"원",""),""))))</f>
        <v/>
      </c>
      <c r="AC434" s="2">
        <f>IF(OR($Y434="",$G$6=""),"",INDEX($A:$U,ROW(),$G$6)&amp;"")</f>
        <v/>
      </c>
      <c r="AD434" s="2">
        <f>IF($Y434="","",IF(OR(AND(설정!$B$5&lt;&gt;"",ISNUMBER(SEARCH(설정!$B$5,$AC434))),AND(설정!$B$6&lt;&gt;"",ISNUMBER(SEARCH(설정!$B$6,$AC434))),AND(설정!$B$7&lt;&gt;"",ISNUMBER(SEARCH(설정!$B$7,$AC434)))),"제외","포함"))</f>
        <v/>
      </c>
    </row>
    <row r="435">
      <c r="W435" s="2">
        <f>IF(OR($B$5="",$C$6="",ROW()&lt;$B$5),"",IF(INDEX($A:$U,ROW(),$C$6)="","",INDEX($A:$U,ROW(),$C$6)))</f>
        <v/>
      </c>
      <c r="X435" s="28">
        <f>IF($W435="","",IF(ISNUMBER($W435),IF($W435&gt;=10000000,IFERROR(DATE(INT($W435/10000),MOD(INT($W435/100),100),MOD($W435,100)),""),$W435),IF(ISNUMBER(--SUBSTITUTE(SUBSTITUTE(TRIM($W435),".","-"),"/","-")),IF(--SUBSTITUTE(SUBSTITUTE(TRIM($W435),".","-"),"/","-")&gt;=10000000,IFERROR(DATE(--LEFT(TRIM($W435),4),--MID(TRIM($W435),5,2),--RIGHT(TRIM($W435),2)),""),--SUBSTITUTE(SUBSTITUTE(TRIM($W435),".","-"),"/","-")),IFERROR(--LEFT(SUBSTITUTE(SUBSTITUTE(TRIM($W435),".","-"),"/","-"),10),""))))</f>
        <v/>
      </c>
      <c r="Y435" s="29">
        <f>IF($X435="","",INT($X435))</f>
        <v/>
      </c>
      <c r="Z435" s="30">
        <f>IF(OR($Y435="",$D$6=""),"",IF(INDEX($A:$U,ROW(),$D$6)="",0,IF(ISNUMBER(INDEX($A:$U,ROW(),$D$6)),INDEX($A:$U,ROW(),$D$6),IFERROR(--SUBSTITUTE(SUBSTITUTE(TRIM(INDEX($A:$U,ROW(),$D$6)),",",""),"원",""),0))))</f>
        <v/>
      </c>
      <c r="AA435" s="30">
        <f>IF(OR($Y435="",$E$6=""),"",IF(INDEX($A:$U,ROW(),$E$6)="",0,IF(ISNUMBER(INDEX($A:$U,ROW(),$E$6)),INDEX($A:$U,ROW(),$E$6),IFERROR(--SUBSTITUTE(SUBSTITUTE(TRIM(INDEX($A:$U,ROW(),$E$6)),",",""),"원",""),0))))</f>
        <v/>
      </c>
      <c r="AB435" s="30">
        <f>IF(OR($Y435="",$F$6=""),"",IF(INDEX($A:$U,ROW(),$F$6)="","",IF(ISNUMBER(INDEX($A:$U,ROW(),$F$6)),INDEX($A:$U,ROW(),$F$6),IFERROR(--SUBSTITUTE(SUBSTITUTE(TRIM(INDEX($A:$U,ROW(),$F$6)),",",""),"원",""),""))))</f>
        <v/>
      </c>
      <c r="AC435" s="2">
        <f>IF(OR($Y435="",$G$6=""),"",INDEX($A:$U,ROW(),$G$6)&amp;"")</f>
        <v/>
      </c>
      <c r="AD435" s="2">
        <f>IF($Y435="","",IF(OR(AND(설정!$B$5&lt;&gt;"",ISNUMBER(SEARCH(설정!$B$5,$AC435))),AND(설정!$B$6&lt;&gt;"",ISNUMBER(SEARCH(설정!$B$6,$AC435))),AND(설정!$B$7&lt;&gt;"",ISNUMBER(SEARCH(설정!$B$7,$AC435)))),"제외","포함"))</f>
        <v/>
      </c>
    </row>
    <row r="436">
      <c r="W436" s="2">
        <f>IF(OR($B$5="",$C$6="",ROW()&lt;$B$5),"",IF(INDEX($A:$U,ROW(),$C$6)="","",INDEX($A:$U,ROW(),$C$6)))</f>
        <v/>
      </c>
      <c r="X436" s="28">
        <f>IF($W436="","",IF(ISNUMBER($W436),IF($W436&gt;=10000000,IFERROR(DATE(INT($W436/10000),MOD(INT($W436/100),100),MOD($W436,100)),""),$W436),IF(ISNUMBER(--SUBSTITUTE(SUBSTITUTE(TRIM($W436),".","-"),"/","-")),IF(--SUBSTITUTE(SUBSTITUTE(TRIM($W436),".","-"),"/","-")&gt;=10000000,IFERROR(DATE(--LEFT(TRIM($W436),4),--MID(TRIM($W436),5,2),--RIGHT(TRIM($W436),2)),""),--SUBSTITUTE(SUBSTITUTE(TRIM($W436),".","-"),"/","-")),IFERROR(--LEFT(SUBSTITUTE(SUBSTITUTE(TRIM($W436),".","-"),"/","-"),10),""))))</f>
        <v/>
      </c>
      <c r="Y436" s="29">
        <f>IF($X436="","",INT($X436))</f>
        <v/>
      </c>
      <c r="Z436" s="30">
        <f>IF(OR($Y436="",$D$6=""),"",IF(INDEX($A:$U,ROW(),$D$6)="",0,IF(ISNUMBER(INDEX($A:$U,ROW(),$D$6)),INDEX($A:$U,ROW(),$D$6),IFERROR(--SUBSTITUTE(SUBSTITUTE(TRIM(INDEX($A:$U,ROW(),$D$6)),",",""),"원",""),0))))</f>
        <v/>
      </c>
      <c r="AA436" s="30">
        <f>IF(OR($Y436="",$E$6=""),"",IF(INDEX($A:$U,ROW(),$E$6)="",0,IF(ISNUMBER(INDEX($A:$U,ROW(),$E$6)),INDEX($A:$U,ROW(),$E$6),IFERROR(--SUBSTITUTE(SUBSTITUTE(TRIM(INDEX($A:$U,ROW(),$E$6)),",",""),"원",""),0))))</f>
        <v/>
      </c>
      <c r="AB436" s="30">
        <f>IF(OR($Y436="",$F$6=""),"",IF(INDEX($A:$U,ROW(),$F$6)="","",IF(ISNUMBER(INDEX($A:$U,ROW(),$F$6)),INDEX($A:$U,ROW(),$F$6),IFERROR(--SUBSTITUTE(SUBSTITUTE(TRIM(INDEX($A:$U,ROW(),$F$6)),",",""),"원",""),""))))</f>
        <v/>
      </c>
      <c r="AC436" s="2">
        <f>IF(OR($Y436="",$G$6=""),"",INDEX($A:$U,ROW(),$G$6)&amp;"")</f>
        <v/>
      </c>
      <c r="AD436" s="2">
        <f>IF($Y436="","",IF(OR(AND(설정!$B$5&lt;&gt;"",ISNUMBER(SEARCH(설정!$B$5,$AC436))),AND(설정!$B$6&lt;&gt;"",ISNUMBER(SEARCH(설정!$B$6,$AC436))),AND(설정!$B$7&lt;&gt;"",ISNUMBER(SEARCH(설정!$B$7,$AC436)))),"제외","포함"))</f>
        <v/>
      </c>
    </row>
    <row r="437">
      <c r="W437" s="2">
        <f>IF(OR($B$5="",$C$6="",ROW()&lt;$B$5),"",IF(INDEX($A:$U,ROW(),$C$6)="","",INDEX($A:$U,ROW(),$C$6)))</f>
        <v/>
      </c>
      <c r="X437" s="28">
        <f>IF($W437="","",IF(ISNUMBER($W437),IF($W437&gt;=10000000,IFERROR(DATE(INT($W437/10000),MOD(INT($W437/100),100),MOD($W437,100)),""),$W437),IF(ISNUMBER(--SUBSTITUTE(SUBSTITUTE(TRIM($W437),".","-"),"/","-")),IF(--SUBSTITUTE(SUBSTITUTE(TRIM($W437),".","-"),"/","-")&gt;=10000000,IFERROR(DATE(--LEFT(TRIM($W437),4),--MID(TRIM($W437),5,2),--RIGHT(TRIM($W437),2)),""),--SUBSTITUTE(SUBSTITUTE(TRIM($W437),".","-"),"/","-")),IFERROR(--LEFT(SUBSTITUTE(SUBSTITUTE(TRIM($W437),".","-"),"/","-"),10),""))))</f>
        <v/>
      </c>
      <c r="Y437" s="29">
        <f>IF($X437="","",INT($X437))</f>
        <v/>
      </c>
      <c r="Z437" s="30">
        <f>IF(OR($Y437="",$D$6=""),"",IF(INDEX($A:$U,ROW(),$D$6)="",0,IF(ISNUMBER(INDEX($A:$U,ROW(),$D$6)),INDEX($A:$U,ROW(),$D$6),IFERROR(--SUBSTITUTE(SUBSTITUTE(TRIM(INDEX($A:$U,ROW(),$D$6)),",",""),"원",""),0))))</f>
        <v/>
      </c>
      <c r="AA437" s="30">
        <f>IF(OR($Y437="",$E$6=""),"",IF(INDEX($A:$U,ROW(),$E$6)="",0,IF(ISNUMBER(INDEX($A:$U,ROW(),$E$6)),INDEX($A:$U,ROW(),$E$6),IFERROR(--SUBSTITUTE(SUBSTITUTE(TRIM(INDEX($A:$U,ROW(),$E$6)),",",""),"원",""),0))))</f>
        <v/>
      </c>
      <c r="AB437" s="30">
        <f>IF(OR($Y437="",$F$6=""),"",IF(INDEX($A:$U,ROW(),$F$6)="","",IF(ISNUMBER(INDEX($A:$U,ROW(),$F$6)),INDEX($A:$U,ROW(),$F$6),IFERROR(--SUBSTITUTE(SUBSTITUTE(TRIM(INDEX($A:$U,ROW(),$F$6)),",",""),"원",""),""))))</f>
        <v/>
      </c>
      <c r="AC437" s="2">
        <f>IF(OR($Y437="",$G$6=""),"",INDEX($A:$U,ROW(),$G$6)&amp;"")</f>
        <v/>
      </c>
      <c r="AD437" s="2">
        <f>IF($Y437="","",IF(OR(AND(설정!$B$5&lt;&gt;"",ISNUMBER(SEARCH(설정!$B$5,$AC437))),AND(설정!$B$6&lt;&gt;"",ISNUMBER(SEARCH(설정!$B$6,$AC437))),AND(설정!$B$7&lt;&gt;"",ISNUMBER(SEARCH(설정!$B$7,$AC437)))),"제외","포함"))</f>
        <v/>
      </c>
    </row>
    <row r="438">
      <c r="W438" s="2">
        <f>IF(OR($B$5="",$C$6="",ROW()&lt;$B$5),"",IF(INDEX($A:$U,ROW(),$C$6)="","",INDEX($A:$U,ROW(),$C$6)))</f>
        <v/>
      </c>
      <c r="X438" s="28">
        <f>IF($W438="","",IF(ISNUMBER($W438),IF($W438&gt;=10000000,IFERROR(DATE(INT($W438/10000),MOD(INT($W438/100),100),MOD($W438,100)),""),$W438),IF(ISNUMBER(--SUBSTITUTE(SUBSTITUTE(TRIM($W438),".","-"),"/","-")),IF(--SUBSTITUTE(SUBSTITUTE(TRIM($W438),".","-"),"/","-")&gt;=10000000,IFERROR(DATE(--LEFT(TRIM($W438),4),--MID(TRIM($W438),5,2),--RIGHT(TRIM($W438),2)),""),--SUBSTITUTE(SUBSTITUTE(TRIM($W438),".","-"),"/","-")),IFERROR(--LEFT(SUBSTITUTE(SUBSTITUTE(TRIM($W438),".","-"),"/","-"),10),""))))</f>
        <v/>
      </c>
      <c r="Y438" s="29">
        <f>IF($X438="","",INT($X438))</f>
        <v/>
      </c>
      <c r="Z438" s="30">
        <f>IF(OR($Y438="",$D$6=""),"",IF(INDEX($A:$U,ROW(),$D$6)="",0,IF(ISNUMBER(INDEX($A:$U,ROW(),$D$6)),INDEX($A:$U,ROW(),$D$6),IFERROR(--SUBSTITUTE(SUBSTITUTE(TRIM(INDEX($A:$U,ROW(),$D$6)),",",""),"원",""),0))))</f>
        <v/>
      </c>
      <c r="AA438" s="30">
        <f>IF(OR($Y438="",$E$6=""),"",IF(INDEX($A:$U,ROW(),$E$6)="",0,IF(ISNUMBER(INDEX($A:$U,ROW(),$E$6)),INDEX($A:$U,ROW(),$E$6),IFERROR(--SUBSTITUTE(SUBSTITUTE(TRIM(INDEX($A:$U,ROW(),$E$6)),",",""),"원",""),0))))</f>
        <v/>
      </c>
      <c r="AB438" s="30">
        <f>IF(OR($Y438="",$F$6=""),"",IF(INDEX($A:$U,ROW(),$F$6)="","",IF(ISNUMBER(INDEX($A:$U,ROW(),$F$6)),INDEX($A:$U,ROW(),$F$6),IFERROR(--SUBSTITUTE(SUBSTITUTE(TRIM(INDEX($A:$U,ROW(),$F$6)),",",""),"원",""),""))))</f>
        <v/>
      </c>
      <c r="AC438" s="2">
        <f>IF(OR($Y438="",$G$6=""),"",INDEX($A:$U,ROW(),$G$6)&amp;"")</f>
        <v/>
      </c>
      <c r="AD438" s="2">
        <f>IF($Y438="","",IF(OR(AND(설정!$B$5&lt;&gt;"",ISNUMBER(SEARCH(설정!$B$5,$AC438))),AND(설정!$B$6&lt;&gt;"",ISNUMBER(SEARCH(설정!$B$6,$AC438))),AND(설정!$B$7&lt;&gt;"",ISNUMBER(SEARCH(설정!$B$7,$AC438)))),"제외","포함"))</f>
        <v/>
      </c>
    </row>
    <row r="439">
      <c r="W439" s="2">
        <f>IF(OR($B$5="",$C$6="",ROW()&lt;$B$5),"",IF(INDEX($A:$U,ROW(),$C$6)="","",INDEX($A:$U,ROW(),$C$6)))</f>
        <v/>
      </c>
      <c r="X439" s="28">
        <f>IF($W439="","",IF(ISNUMBER($W439),IF($W439&gt;=10000000,IFERROR(DATE(INT($W439/10000),MOD(INT($W439/100),100),MOD($W439,100)),""),$W439),IF(ISNUMBER(--SUBSTITUTE(SUBSTITUTE(TRIM($W439),".","-"),"/","-")),IF(--SUBSTITUTE(SUBSTITUTE(TRIM($W439),".","-"),"/","-")&gt;=10000000,IFERROR(DATE(--LEFT(TRIM($W439),4),--MID(TRIM($W439),5,2),--RIGHT(TRIM($W439),2)),""),--SUBSTITUTE(SUBSTITUTE(TRIM($W439),".","-"),"/","-")),IFERROR(--LEFT(SUBSTITUTE(SUBSTITUTE(TRIM($W439),".","-"),"/","-"),10),""))))</f>
        <v/>
      </c>
      <c r="Y439" s="29">
        <f>IF($X439="","",INT($X439))</f>
        <v/>
      </c>
      <c r="Z439" s="30">
        <f>IF(OR($Y439="",$D$6=""),"",IF(INDEX($A:$U,ROW(),$D$6)="",0,IF(ISNUMBER(INDEX($A:$U,ROW(),$D$6)),INDEX($A:$U,ROW(),$D$6),IFERROR(--SUBSTITUTE(SUBSTITUTE(TRIM(INDEX($A:$U,ROW(),$D$6)),",",""),"원",""),0))))</f>
        <v/>
      </c>
      <c r="AA439" s="30">
        <f>IF(OR($Y439="",$E$6=""),"",IF(INDEX($A:$U,ROW(),$E$6)="",0,IF(ISNUMBER(INDEX($A:$U,ROW(),$E$6)),INDEX($A:$U,ROW(),$E$6),IFERROR(--SUBSTITUTE(SUBSTITUTE(TRIM(INDEX($A:$U,ROW(),$E$6)),",",""),"원",""),0))))</f>
        <v/>
      </c>
      <c r="AB439" s="30">
        <f>IF(OR($Y439="",$F$6=""),"",IF(INDEX($A:$U,ROW(),$F$6)="","",IF(ISNUMBER(INDEX($A:$U,ROW(),$F$6)),INDEX($A:$U,ROW(),$F$6),IFERROR(--SUBSTITUTE(SUBSTITUTE(TRIM(INDEX($A:$U,ROW(),$F$6)),",",""),"원",""),""))))</f>
        <v/>
      </c>
      <c r="AC439" s="2">
        <f>IF(OR($Y439="",$G$6=""),"",INDEX($A:$U,ROW(),$G$6)&amp;"")</f>
        <v/>
      </c>
      <c r="AD439" s="2">
        <f>IF($Y439="","",IF(OR(AND(설정!$B$5&lt;&gt;"",ISNUMBER(SEARCH(설정!$B$5,$AC439))),AND(설정!$B$6&lt;&gt;"",ISNUMBER(SEARCH(설정!$B$6,$AC439))),AND(설정!$B$7&lt;&gt;"",ISNUMBER(SEARCH(설정!$B$7,$AC439)))),"제외","포함"))</f>
        <v/>
      </c>
    </row>
    <row r="440">
      <c r="W440" s="2">
        <f>IF(OR($B$5="",$C$6="",ROW()&lt;$B$5),"",IF(INDEX($A:$U,ROW(),$C$6)="","",INDEX($A:$U,ROW(),$C$6)))</f>
        <v/>
      </c>
      <c r="X440" s="28">
        <f>IF($W440="","",IF(ISNUMBER($W440),IF($W440&gt;=10000000,IFERROR(DATE(INT($W440/10000),MOD(INT($W440/100),100),MOD($W440,100)),""),$W440),IF(ISNUMBER(--SUBSTITUTE(SUBSTITUTE(TRIM($W440),".","-"),"/","-")),IF(--SUBSTITUTE(SUBSTITUTE(TRIM($W440),".","-"),"/","-")&gt;=10000000,IFERROR(DATE(--LEFT(TRIM($W440),4),--MID(TRIM($W440),5,2),--RIGHT(TRIM($W440),2)),""),--SUBSTITUTE(SUBSTITUTE(TRIM($W440),".","-"),"/","-")),IFERROR(--LEFT(SUBSTITUTE(SUBSTITUTE(TRIM($W440),".","-"),"/","-"),10),""))))</f>
        <v/>
      </c>
      <c r="Y440" s="29">
        <f>IF($X440="","",INT($X440))</f>
        <v/>
      </c>
      <c r="Z440" s="30">
        <f>IF(OR($Y440="",$D$6=""),"",IF(INDEX($A:$U,ROW(),$D$6)="",0,IF(ISNUMBER(INDEX($A:$U,ROW(),$D$6)),INDEX($A:$U,ROW(),$D$6),IFERROR(--SUBSTITUTE(SUBSTITUTE(TRIM(INDEX($A:$U,ROW(),$D$6)),",",""),"원",""),0))))</f>
        <v/>
      </c>
      <c r="AA440" s="30">
        <f>IF(OR($Y440="",$E$6=""),"",IF(INDEX($A:$U,ROW(),$E$6)="",0,IF(ISNUMBER(INDEX($A:$U,ROW(),$E$6)),INDEX($A:$U,ROW(),$E$6),IFERROR(--SUBSTITUTE(SUBSTITUTE(TRIM(INDEX($A:$U,ROW(),$E$6)),",",""),"원",""),0))))</f>
        <v/>
      </c>
      <c r="AB440" s="30">
        <f>IF(OR($Y440="",$F$6=""),"",IF(INDEX($A:$U,ROW(),$F$6)="","",IF(ISNUMBER(INDEX($A:$U,ROW(),$F$6)),INDEX($A:$U,ROW(),$F$6),IFERROR(--SUBSTITUTE(SUBSTITUTE(TRIM(INDEX($A:$U,ROW(),$F$6)),",",""),"원",""),""))))</f>
        <v/>
      </c>
      <c r="AC440" s="2">
        <f>IF(OR($Y440="",$G$6=""),"",INDEX($A:$U,ROW(),$G$6)&amp;"")</f>
        <v/>
      </c>
      <c r="AD440" s="2">
        <f>IF($Y440="","",IF(OR(AND(설정!$B$5&lt;&gt;"",ISNUMBER(SEARCH(설정!$B$5,$AC440))),AND(설정!$B$6&lt;&gt;"",ISNUMBER(SEARCH(설정!$B$6,$AC440))),AND(설정!$B$7&lt;&gt;"",ISNUMBER(SEARCH(설정!$B$7,$AC440)))),"제외","포함"))</f>
        <v/>
      </c>
    </row>
    <row r="441">
      <c r="W441" s="2">
        <f>IF(OR($B$5="",$C$6="",ROW()&lt;$B$5),"",IF(INDEX($A:$U,ROW(),$C$6)="","",INDEX($A:$U,ROW(),$C$6)))</f>
        <v/>
      </c>
      <c r="X441" s="28">
        <f>IF($W441="","",IF(ISNUMBER($W441),IF($W441&gt;=10000000,IFERROR(DATE(INT($W441/10000),MOD(INT($W441/100),100),MOD($W441,100)),""),$W441),IF(ISNUMBER(--SUBSTITUTE(SUBSTITUTE(TRIM($W441),".","-"),"/","-")),IF(--SUBSTITUTE(SUBSTITUTE(TRIM($W441),".","-"),"/","-")&gt;=10000000,IFERROR(DATE(--LEFT(TRIM($W441),4),--MID(TRIM($W441),5,2),--RIGHT(TRIM($W441),2)),""),--SUBSTITUTE(SUBSTITUTE(TRIM($W441),".","-"),"/","-")),IFERROR(--LEFT(SUBSTITUTE(SUBSTITUTE(TRIM($W441),".","-"),"/","-"),10),""))))</f>
        <v/>
      </c>
      <c r="Y441" s="29">
        <f>IF($X441="","",INT($X441))</f>
        <v/>
      </c>
      <c r="Z441" s="30">
        <f>IF(OR($Y441="",$D$6=""),"",IF(INDEX($A:$U,ROW(),$D$6)="",0,IF(ISNUMBER(INDEX($A:$U,ROW(),$D$6)),INDEX($A:$U,ROW(),$D$6),IFERROR(--SUBSTITUTE(SUBSTITUTE(TRIM(INDEX($A:$U,ROW(),$D$6)),",",""),"원",""),0))))</f>
        <v/>
      </c>
      <c r="AA441" s="30">
        <f>IF(OR($Y441="",$E$6=""),"",IF(INDEX($A:$U,ROW(),$E$6)="",0,IF(ISNUMBER(INDEX($A:$U,ROW(),$E$6)),INDEX($A:$U,ROW(),$E$6),IFERROR(--SUBSTITUTE(SUBSTITUTE(TRIM(INDEX($A:$U,ROW(),$E$6)),",",""),"원",""),0))))</f>
        <v/>
      </c>
      <c r="AB441" s="30">
        <f>IF(OR($Y441="",$F$6=""),"",IF(INDEX($A:$U,ROW(),$F$6)="","",IF(ISNUMBER(INDEX($A:$U,ROW(),$F$6)),INDEX($A:$U,ROW(),$F$6),IFERROR(--SUBSTITUTE(SUBSTITUTE(TRIM(INDEX($A:$U,ROW(),$F$6)),",",""),"원",""),""))))</f>
        <v/>
      </c>
      <c r="AC441" s="2">
        <f>IF(OR($Y441="",$G$6=""),"",INDEX($A:$U,ROW(),$G$6)&amp;"")</f>
        <v/>
      </c>
      <c r="AD441" s="2">
        <f>IF($Y441="","",IF(OR(AND(설정!$B$5&lt;&gt;"",ISNUMBER(SEARCH(설정!$B$5,$AC441))),AND(설정!$B$6&lt;&gt;"",ISNUMBER(SEARCH(설정!$B$6,$AC441))),AND(설정!$B$7&lt;&gt;"",ISNUMBER(SEARCH(설정!$B$7,$AC441)))),"제외","포함"))</f>
        <v/>
      </c>
    </row>
    <row r="442">
      <c r="W442" s="2">
        <f>IF(OR($B$5="",$C$6="",ROW()&lt;$B$5),"",IF(INDEX($A:$U,ROW(),$C$6)="","",INDEX($A:$U,ROW(),$C$6)))</f>
        <v/>
      </c>
      <c r="X442" s="28">
        <f>IF($W442="","",IF(ISNUMBER($W442),IF($W442&gt;=10000000,IFERROR(DATE(INT($W442/10000),MOD(INT($W442/100),100),MOD($W442,100)),""),$W442),IF(ISNUMBER(--SUBSTITUTE(SUBSTITUTE(TRIM($W442),".","-"),"/","-")),IF(--SUBSTITUTE(SUBSTITUTE(TRIM($W442),".","-"),"/","-")&gt;=10000000,IFERROR(DATE(--LEFT(TRIM($W442),4),--MID(TRIM($W442),5,2),--RIGHT(TRIM($W442),2)),""),--SUBSTITUTE(SUBSTITUTE(TRIM($W442),".","-"),"/","-")),IFERROR(--LEFT(SUBSTITUTE(SUBSTITUTE(TRIM($W442),".","-"),"/","-"),10),""))))</f>
        <v/>
      </c>
      <c r="Y442" s="29">
        <f>IF($X442="","",INT($X442))</f>
        <v/>
      </c>
      <c r="Z442" s="30">
        <f>IF(OR($Y442="",$D$6=""),"",IF(INDEX($A:$U,ROW(),$D$6)="",0,IF(ISNUMBER(INDEX($A:$U,ROW(),$D$6)),INDEX($A:$U,ROW(),$D$6),IFERROR(--SUBSTITUTE(SUBSTITUTE(TRIM(INDEX($A:$U,ROW(),$D$6)),",",""),"원",""),0))))</f>
        <v/>
      </c>
      <c r="AA442" s="30">
        <f>IF(OR($Y442="",$E$6=""),"",IF(INDEX($A:$U,ROW(),$E$6)="",0,IF(ISNUMBER(INDEX($A:$U,ROW(),$E$6)),INDEX($A:$U,ROW(),$E$6),IFERROR(--SUBSTITUTE(SUBSTITUTE(TRIM(INDEX($A:$U,ROW(),$E$6)),",",""),"원",""),0))))</f>
        <v/>
      </c>
      <c r="AB442" s="30">
        <f>IF(OR($Y442="",$F$6=""),"",IF(INDEX($A:$U,ROW(),$F$6)="","",IF(ISNUMBER(INDEX($A:$U,ROW(),$F$6)),INDEX($A:$U,ROW(),$F$6),IFERROR(--SUBSTITUTE(SUBSTITUTE(TRIM(INDEX($A:$U,ROW(),$F$6)),",",""),"원",""),""))))</f>
        <v/>
      </c>
      <c r="AC442" s="2">
        <f>IF(OR($Y442="",$G$6=""),"",INDEX($A:$U,ROW(),$G$6)&amp;"")</f>
        <v/>
      </c>
      <c r="AD442" s="2">
        <f>IF($Y442="","",IF(OR(AND(설정!$B$5&lt;&gt;"",ISNUMBER(SEARCH(설정!$B$5,$AC442))),AND(설정!$B$6&lt;&gt;"",ISNUMBER(SEARCH(설정!$B$6,$AC442))),AND(설정!$B$7&lt;&gt;"",ISNUMBER(SEARCH(설정!$B$7,$AC442)))),"제외","포함"))</f>
        <v/>
      </c>
    </row>
    <row r="443">
      <c r="W443" s="2">
        <f>IF(OR($B$5="",$C$6="",ROW()&lt;$B$5),"",IF(INDEX($A:$U,ROW(),$C$6)="","",INDEX($A:$U,ROW(),$C$6)))</f>
        <v/>
      </c>
      <c r="X443" s="28">
        <f>IF($W443="","",IF(ISNUMBER($W443),IF($W443&gt;=10000000,IFERROR(DATE(INT($W443/10000),MOD(INT($W443/100),100),MOD($W443,100)),""),$W443),IF(ISNUMBER(--SUBSTITUTE(SUBSTITUTE(TRIM($W443),".","-"),"/","-")),IF(--SUBSTITUTE(SUBSTITUTE(TRIM($W443),".","-"),"/","-")&gt;=10000000,IFERROR(DATE(--LEFT(TRIM($W443),4),--MID(TRIM($W443),5,2),--RIGHT(TRIM($W443),2)),""),--SUBSTITUTE(SUBSTITUTE(TRIM($W443),".","-"),"/","-")),IFERROR(--LEFT(SUBSTITUTE(SUBSTITUTE(TRIM($W443),".","-"),"/","-"),10),""))))</f>
        <v/>
      </c>
      <c r="Y443" s="29">
        <f>IF($X443="","",INT($X443))</f>
        <v/>
      </c>
      <c r="Z443" s="30">
        <f>IF(OR($Y443="",$D$6=""),"",IF(INDEX($A:$U,ROW(),$D$6)="",0,IF(ISNUMBER(INDEX($A:$U,ROW(),$D$6)),INDEX($A:$U,ROW(),$D$6),IFERROR(--SUBSTITUTE(SUBSTITUTE(TRIM(INDEX($A:$U,ROW(),$D$6)),",",""),"원",""),0))))</f>
        <v/>
      </c>
      <c r="AA443" s="30">
        <f>IF(OR($Y443="",$E$6=""),"",IF(INDEX($A:$U,ROW(),$E$6)="",0,IF(ISNUMBER(INDEX($A:$U,ROW(),$E$6)),INDEX($A:$U,ROW(),$E$6),IFERROR(--SUBSTITUTE(SUBSTITUTE(TRIM(INDEX($A:$U,ROW(),$E$6)),",",""),"원",""),0))))</f>
        <v/>
      </c>
      <c r="AB443" s="30">
        <f>IF(OR($Y443="",$F$6=""),"",IF(INDEX($A:$U,ROW(),$F$6)="","",IF(ISNUMBER(INDEX($A:$U,ROW(),$F$6)),INDEX($A:$U,ROW(),$F$6),IFERROR(--SUBSTITUTE(SUBSTITUTE(TRIM(INDEX($A:$U,ROW(),$F$6)),",",""),"원",""),""))))</f>
        <v/>
      </c>
      <c r="AC443" s="2">
        <f>IF(OR($Y443="",$G$6=""),"",INDEX($A:$U,ROW(),$G$6)&amp;"")</f>
        <v/>
      </c>
      <c r="AD443" s="2">
        <f>IF($Y443="","",IF(OR(AND(설정!$B$5&lt;&gt;"",ISNUMBER(SEARCH(설정!$B$5,$AC443))),AND(설정!$B$6&lt;&gt;"",ISNUMBER(SEARCH(설정!$B$6,$AC443))),AND(설정!$B$7&lt;&gt;"",ISNUMBER(SEARCH(설정!$B$7,$AC443)))),"제외","포함"))</f>
        <v/>
      </c>
    </row>
    <row r="444">
      <c r="W444" s="2">
        <f>IF(OR($B$5="",$C$6="",ROW()&lt;$B$5),"",IF(INDEX($A:$U,ROW(),$C$6)="","",INDEX($A:$U,ROW(),$C$6)))</f>
        <v/>
      </c>
      <c r="X444" s="28">
        <f>IF($W444="","",IF(ISNUMBER($W444),IF($W444&gt;=10000000,IFERROR(DATE(INT($W444/10000),MOD(INT($W444/100),100),MOD($W444,100)),""),$W444),IF(ISNUMBER(--SUBSTITUTE(SUBSTITUTE(TRIM($W444),".","-"),"/","-")),IF(--SUBSTITUTE(SUBSTITUTE(TRIM($W444),".","-"),"/","-")&gt;=10000000,IFERROR(DATE(--LEFT(TRIM($W444),4),--MID(TRIM($W444),5,2),--RIGHT(TRIM($W444),2)),""),--SUBSTITUTE(SUBSTITUTE(TRIM($W444),".","-"),"/","-")),IFERROR(--LEFT(SUBSTITUTE(SUBSTITUTE(TRIM($W444),".","-"),"/","-"),10),""))))</f>
        <v/>
      </c>
      <c r="Y444" s="29">
        <f>IF($X444="","",INT($X444))</f>
        <v/>
      </c>
      <c r="Z444" s="30">
        <f>IF(OR($Y444="",$D$6=""),"",IF(INDEX($A:$U,ROW(),$D$6)="",0,IF(ISNUMBER(INDEX($A:$U,ROW(),$D$6)),INDEX($A:$U,ROW(),$D$6),IFERROR(--SUBSTITUTE(SUBSTITUTE(TRIM(INDEX($A:$U,ROW(),$D$6)),",",""),"원",""),0))))</f>
        <v/>
      </c>
      <c r="AA444" s="30">
        <f>IF(OR($Y444="",$E$6=""),"",IF(INDEX($A:$U,ROW(),$E$6)="",0,IF(ISNUMBER(INDEX($A:$U,ROW(),$E$6)),INDEX($A:$U,ROW(),$E$6),IFERROR(--SUBSTITUTE(SUBSTITUTE(TRIM(INDEX($A:$U,ROW(),$E$6)),",",""),"원",""),0))))</f>
        <v/>
      </c>
      <c r="AB444" s="30">
        <f>IF(OR($Y444="",$F$6=""),"",IF(INDEX($A:$U,ROW(),$F$6)="","",IF(ISNUMBER(INDEX($A:$U,ROW(),$F$6)),INDEX($A:$U,ROW(),$F$6),IFERROR(--SUBSTITUTE(SUBSTITUTE(TRIM(INDEX($A:$U,ROW(),$F$6)),",",""),"원",""),""))))</f>
        <v/>
      </c>
      <c r="AC444" s="2">
        <f>IF(OR($Y444="",$G$6=""),"",INDEX($A:$U,ROW(),$G$6)&amp;"")</f>
        <v/>
      </c>
      <c r="AD444" s="2">
        <f>IF($Y444="","",IF(OR(AND(설정!$B$5&lt;&gt;"",ISNUMBER(SEARCH(설정!$B$5,$AC444))),AND(설정!$B$6&lt;&gt;"",ISNUMBER(SEARCH(설정!$B$6,$AC444))),AND(설정!$B$7&lt;&gt;"",ISNUMBER(SEARCH(설정!$B$7,$AC444)))),"제외","포함"))</f>
        <v/>
      </c>
    </row>
    <row r="445">
      <c r="W445" s="2">
        <f>IF(OR($B$5="",$C$6="",ROW()&lt;$B$5),"",IF(INDEX($A:$U,ROW(),$C$6)="","",INDEX($A:$U,ROW(),$C$6)))</f>
        <v/>
      </c>
      <c r="X445" s="28">
        <f>IF($W445="","",IF(ISNUMBER($W445),IF($W445&gt;=10000000,IFERROR(DATE(INT($W445/10000),MOD(INT($W445/100),100),MOD($W445,100)),""),$W445),IF(ISNUMBER(--SUBSTITUTE(SUBSTITUTE(TRIM($W445),".","-"),"/","-")),IF(--SUBSTITUTE(SUBSTITUTE(TRIM($W445),".","-"),"/","-")&gt;=10000000,IFERROR(DATE(--LEFT(TRIM($W445),4),--MID(TRIM($W445),5,2),--RIGHT(TRIM($W445),2)),""),--SUBSTITUTE(SUBSTITUTE(TRIM($W445),".","-"),"/","-")),IFERROR(--LEFT(SUBSTITUTE(SUBSTITUTE(TRIM($W445),".","-"),"/","-"),10),""))))</f>
        <v/>
      </c>
      <c r="Y445" s="29">
        <f>IF($X445="","",INT($X445))</f>
        <v/>
      </c>
      <c r="Z445" s="30">
        <f>IF(OR($Y445="",$D$6=""),"",IF(INDEX($A:$U,ROW(),$D$6)="",0,IF(ISNUMBER(INDEX($A:$U,ROW(),$D$6)),INDEX($A:$U,ROW(),$D$6),IFERROR(--SUBSTITUTE(SUBSTITUTE(TRIM(INDEX($A:$U,ROW(),$D$6)),",",""),"원",""),0))))</f>
        <v/>
      </c>
      <c r="AA445" s="30">
        <f>IF(OR($Y445="",$E$6=""),"",IF(INDEX($A:$U,ROW(),$E$6)="",0,IF(ISNUMBER(INDEX($A:$U,ROW(),$E$6)),INDEX($A:$U,ROW(),$E$6),IFERROR(--SUBSTITUTE(SUBSTITUTE(TRIM(INDEX($A:$U,ROW(),$E$6)),",",""),"원",""),0))))</f>
        <v/>
      </c>
      <c r="AB445" s="30">
        <f>IF(OR($Y445="",$F$6=""),"",IF(INDEX($A:$U,ROW(),$F$6)="","",IF(ISNUMBER(INDEX($A:$U,ROW(),$F$6)),INDEX($A:$U,ROW(),$F$6),IFERROR(--SUBSTITUTE(SUBSTITUTE(TRIM(INDEX($A:$U,ROW(),$F$6)),",",""),"원",""),""))))</f>
        <v/>
      </c>
      <c r="AC445" s="2">
        <f>IF(OR($Y445="",$G$6=""),"",INDEX($A:$U,ROW(),$G$6)&amp;"")</f>
        <v/>
      </c>
      <c r="AD445" s="2">
        <f>IF($Y445="","",IF(OR(AND(설정!$B$5&lt;&gt;"",ISNUMBER(SEARCH(설정!$B$5,$AC445))),AND(설정!$B$6&lt;&gt;"",ISNUMBER(SEARCH(설정!$B$6,$AC445))),AND(설정!$B$7&lt;&gt;"",ISNUMBER(SEARCH(설정!$B$7,$AC445)))),"제외","포함"))</f>
        <v/>
      </c>
    </row>
    <row r="446">
      <c r="W446" s="2">
        <f>IF(OR($B$5="",$C$6="",ROW()&lt;$B$5),"",IF(INDEX($A:$U,ROW(),$C$6)="","",INDEX($A:$U,ROW(),$C$6)))</f>
        <v/>
      </c>
      <c r="X446" s="28">
        <f>IF($W446="","",IF(ISNUMBER($W446),IF($W446&gt;=10000000,IFERROR(DATE(INT($W446/10000),MOD(INT($W446/100),100),MOD($W446,100)),""),$W446),IF(ISNUMBER(--SUBSTITUTE(SUBSTITUTE(TRIM($W446),".","-"),"/","-")),IF(--SUBSTITUTE(SUBSTITUTE(TRIM($W446),".","-"),"/","-")&gt;=10000000,IFERROR(DATE(--LEFT(TRIM($W446),4),--MID(TRIM($W446),5,2),--RIGHT(TRIM($W446),2)),""),--SUBSTITUTE(SUBSTITUTE(TRIM($W446),".","-"),"/","-")),IFERROR(--LEFT(SUBSTITUTE(SUBSTITUTE(TRIM($W446),".","-"),"/","-"),10),""))))</f>
        <v/>
      </c>
      <c r="Y446" s="29">
        <f>IF($X446="","",INT($X446))</f>
        <v/>
      </c>
      <c r="Z446" s="30">
        <f>IF(OR($Y446="",$D$6=""),"",IF(INDEX($A:$U,ROW(),$D$6)="",0,IF(ISNUMBER(INDEX($A:$U,ROW(),$D$6)),INDEX($A:$U,ROW(),$D$6),IFERROR(--SUBSTITUTE(SUBSTITUTE(TRIM(INDEX($A:$U,ROW(),$D$6)),",",""),"원",""),0))))</f>
        <v/>
      </c>
      <c r="AA446" s="30">
        <f>IF(OR($Y446="",$E$6=""),"",IF(INDEX($A:$U,ROW(),$E$6)="",0,IF(ISNUMBER(INDEX($A:$U,ROW(),$E$6)),INDEX($A:$U,ROW(),$E$6),IFERROR(--SUBSTITUTE(SUBSTITUTE(TRIM(INDEX($A:$U,ROW(),$E$6)),",",""),"원",""),0))))</f>
        <v/>
      </c>
      <c r="AB446" s="30">
        <f>IF(OR($Y446="",$F$6=""),"",IF(INDEX($A:$U,ROW(),$F$6)="","",IF(ISNUMBER(INDEX($A:$U,ROW(),$F$6)),INDEX($A:$U,ROW(),$F$6),IFERROR(--SUBSTITUTE(SUBSTITUTE(TRIM(INDEX($A:$U,ROW(),$F$6)),",",""),"원",""),""))))</f>
        <v/>
      </c>
      <c r="AC446" s="2">
        <f>IF(OR($Y446="",$G$6=""),"",INDEX($A:$U,ROW(),$G$6)&amp;"")</f>
        <v/>
      </c>
      <c r="AD446" s="2">
        <f>IF($Y446="","",IF(OR(AND(설정!$B$5&lt;&gt;"",ISNUMBER(SEARCH(설정!$B$5,$AC446))),AND(설정!$B$6&lt;&gt;"",ISNUMBER(SEARCH(설정!$B$6,$AC446))),AND(설정!$B$7&lt;&gt;"",ISNUMBER(SEARCH(설정!$B$7,$AC446)))),"제외","포함"))</f>
        <v/>
      </c>
    </row>
    <row r="447">
      <c r="W447" s="2">
        <f>IF(OR($B$5="",$C$6="",ROW()&lt;$B$5),"",IF(INDEX($A:$U,ROW(),$C$6)="","",INDEX($A:$U,ROW(),$C$6)))</f>
        <v/>
      </c>
      <c r="X447" s="28">
        <f>IF($W447="","",IF(ISNUMBER($W447),IF($W447&gt;=10000000,IFERROR(DATE(INT($W447/10000),MOD(INT($W447/100),100),MOD($W447,100)),""),$W447),IF(ISNUMBER(--SUBSTITUTE(SUBSTITUTE(TRIM($W447),".","-"),"/","-")),IF(--SUBSTITUTE(SUBSTITUTE(TRIM($W447),".","-"),"/","-")&gt;=10000000,IFERROR(DATE(--LEFT(TRIM($W447),4),--MID(TRIM($W447),5,2),--RIGHT(TRIM($W447),2)),""),--SUBSTITUTE(SUBSTITUTE(TRIM($W447),".","-"),"/","-")),IFERROR(--LEFT(SUBSTITUTE(SUBSTITUTE(TRIM($W447),".","-"),"/","-"),10),""))))</f>
        <v/>
      </c>
      <c r="Y447" s="29">
        <f>IF($X447="","",INT($X447))</f>
        <v/>
      </c>
      <c r="Z447" s="30">
        <f>IF(OR($Y447="",$D$6=""),"",IF(INDEX($A:$U,ROW(),$D$6)="",0,IF(ISNUMBER(INDEX($A:$U,ROW(),$D$6)),INDEX($A:$U,ROW(),$D$6),IFERROR(--SUBSTITUTE(SUBSTITUTE(TRIM(INDEX($A:$U,ROW(),$D$6)),",",""),"원",""),0))))</f>
        <v/>
      </c>
      <c r="AA447" s="30">
        <f>IF(OR($Y447="",$E$6=""),"",IF(INDEX($A:$U,ROW(),$E$6)="",0,IF(ISNUMBER(INDEX($A:$U,ROW(),$E$6)),INDEX($A:$U,ROW(),$E$6),IFERROR(--SUBSTITUTE(SUBSTITUTE(TRIM(INDEX($A:$U,ROW(),$E$6)),",",""),"원",""),0))))</f>
        <v/>
      </c>
      <c r="AB447" s="30">
        <f>IF(OR($Y447="",$F$6=""),"",IF(INDEX($A:$U,ROW(),$F$6)="","",IF(ISNUMBER(INDEX($A:$U,ROW(),$F$6)),INDEX($A:$U,ROW(),$F$6),IFERROR(--SUBSTITUTE(SUBSTITUTE(TRIM(INDEX($A:$U,ROW(),$F$6)),",",""),"원",""),""))))</f>
        <v/>
      </c>
      <c r="AC447" s="2">
        <f>IF(OR($Y447="",$G$6=""),"",INDEX($A:$U,ROW(),$G$6)&amp;"")</f>
        <v/>
      </c>
      <c r="AD447" s="2">
        <f>IF($Y447="","",IF(OR(AND(설정!$B$5&lt;&gt;"",ISNUMBER(SEARCH(설정!$B$5,$AC447))),AND(설정!$B$6&lt;&gt;"",ISNUMBER(SEARCH(설정!$B$6,$AC447))),AND(설정!$B$7&lt;&gt;"",ISNUMBER(SEARCH(설정!$B$7,$AC447)))),"제외","포함"))</f>
        <v/>
      </c>
    </row>
    <row r="448">
      <c r="W448" s="2">
        <f>IF(OR($B$5="",$C$6="",ROW()&lt;$B$5),"",IF(INDEX($A:$U,ROW(),$C$6)="","",INDEX($A:$U,ROW(),$C$6)))</f>
        <v/>
      </c>
      <c r="X448" s="28">
        <f>IF($W448="","",IF(ISNUMBER($W448),IF($W448&gt;=10000000,IFERROR(DATE(INT($W448/10000),MOD(INT($W448/100),100),MOD($W448,100)),""),$W448),IF(ISNUMBER(--SUBSTITUTE(SUBSTITUTE(TRIM($W448),".","-"),"/","-")),IF(--SUBSTITUTE(SUBSTITUTE(TRIM($W448),".","-"),"/","-")&gt;=10000000,IFERROR(DATE(--LEFT(TRIM($W448),4),--MID(TRIM($W448),5,2),--RIGHT(TRIM($W448),2)),""),--SUBSTITUTE(SUBSTITUTE(TRIM($W448),".","-"),"/","-")),IFERROR(--LEFT(SUBSTITUTE(SUBSTITUTE(TRIM($W448),".","-"),"/","-"),10),""))))</f>
        <v/>
      </c>
      <c r="Y448" s="29">
        <f>IF($X448="","",INT($X448))</f>
        <v/>
      </c>
      <c r="Z448" s="30">
        <f>IF(OR($Y448="",$D$6=""),"",IF(INDEX($A:$U,ROW(),$D$6)="",0,IF(ISNUMBER(INDEX($A:$U,ROW(),$D$6)),INDEX($A:$U,ROW(),$D$6),IFERROR(--SUBSTITUTE(SUBSTITUTE(TRIM(INDEX($A:$U,ROW(),$D$6)),",",""),"원",""),0))))</f>
        <v/>
      </c>
      <c r="AA448" s="30">
        <f>IF(OR($Y448="",$E$6=""),"",IF(INDEX($A:$U,ROW(),$E$6)="",0,IF(ISNUMBER(INDEX($A:$U,ROW(),$E$6)),INDEX($A:$U,ROW(),$E$6),IFERROR(--SUBSTITUTE(SUBSTITUTE(TRIM(INDEX($A:$U,ROW(),$E$6)),",",""),"원",""),0))))</f>
        <v/>
      </c>
      <c r="AB448" s="30">
        <f>IF(OR($Y448="",$F$6=""),"",IF(INDEX($A:$U,ROW(),$F$6)="","",IF(ISNUMBER(INDEX($A:$U,ROW(),$F$6)),INDEX($A:$U,ROW(),$F$6),IFERROR(--SUBSTITUTE(SUBSTITUTE(TRIM(INDEX($A:$U,ROW(),$F$6)),",",""),"원",""),""))))</f>
        <v/>
      </c>
      <c r="AC448" s="2">
        <f>IF(OR($Y448="",$G$6=""),"",INDEX($A:$U,ROW(),$G$6)&amp;"")</f>
        <v/>
      </c>
      <c r="AD448" s="2">
        <f>IF($Y448="","",IF(OR(AND(설정!$B$5&lt;&gt;"",ISNUMBER(SEARCH(설정!$B$5,$AC448))),AND(설정!$B$6&lt;&gt;"",ISNUMBER(SEARCH(설정!$B$6,$AC448))),AND(설정!$B$7&lt;&gt;"",ISNUMBER(SEARCH(설정!$B$7,$AC448)))),"제외","포함"))</f>
        <v/>
      </c>
    </row>
    <row r="449">
      <c r="W449" s="2">
        <f>IF(OR($B$5="",$C$6="",ROW()&lt;$B$5),"",IF(INDEX($A:$U,ROW(),$C$6)="","",INDEX($A:$U,ROW(),$C$6)))</f>
        <v/>
      </c>
      <c r="X449" s="28">
        <f>IF($W449="","",IF(ISNUMBER($W449),IF($W449&gt;=10000000,IFERROR(DATE(INT($W449/10000),MOD(INT($W449/100),100),MOD($W449,100)),""),$W449),IF(ISNUMBER(--SUBSTITUTE(SUBSTITUTE(TRIM($W449),".","-"),"/","-")),IF(--SUBSTITUTE(SUBSTITUTE(TRIM($W449),".","-"),"/","-")&gt;=10000000,IFERROR(DATE(--LEFT(TRIM($W449),4),--MID(TRIM($W449),5,2),--RIGHT(TRIM($W449),2)),""),--SUBSTITUTE(SUBSTITUTE(TRIM($W449),".","-"),"/","-")),IFERROR(--LEFT(SUBSTITUTE(SUBSTITUTE(TRIM($W449),".","-"),"/","-"),10),""))))</f>
        <v/>
      </c>
      <c r="Y449" s="29">
        <f>IF($X449="","",INT($X449))</f>
        <v/>
      </c>
      <c r="Z449" s="30">
        <f>IF(OR($Y449="",$D$6=""),"",IF(INDEX($A:$U,ROW(),$D$6)="",0,IF(ISNUMBER(INDEX($A:$U,ROW(),$D$6)),INDEX($A:$U,ROW(),$D$6),IFERROR(--SUBSTITUTE(SUBSTITUTE(TRIM(INDEX($A:$U,ROW(),$D$6)),",",""),"원",""),0))))</f>
        <v/>
      </c>
      <c r="AA449" s="30">
        <f>IF(OR($Y449="",$E$6=""),"",IF(INDEX($A:$U,ROW(),$E$6)="",0,IF(ISNUMBER(INDEX($A:$U,ROW(),$E$6)),INDEX($A:$U,ROW(),$E$6),IFERROR(--SUBSTITUTE(SUBSTITUTE(TRIM(INDEX($A:$U,ROW(),$E$6)),",",""),"원",""),0))))</f>
        <v/>
      </c>
      <c r="AB449" s="30">
        <f>IF(OR($Y449="",$F$6=""),"",IF(INDEX($A:$U,ROW(),$F$6)="","",IF(ISNUMBER(INDEX($A:$U,ROW(),$F$6)),INDEX($A:$U,ROW(),$F$6),IFERROR(--SUBSTITUTE(SUBSTITUTE(TRIM(INDEX($A:$U,ROW(),$F$6)),",",""),"원",""),""))))</f>
        <v/>
      </c>
      <c r="AC449" s="2">
        <f>IF(OR($Y449="",$G$6=""),"",INDEX($A:$U,ROW(),$G$6)&amp;"")</f>
        <v/>
      </c>
      <c r="AD449" s="2">
        <f>IF($Y449="","",IF(OR(AND(설정!$B$5&lt;&gt;"",ISNUMBER(SEARCH(설정!$B$5,$AC449))),AND(설정!$B$6&lt;&gt;"",ISNUMBER(SEARCH(설정!$B$6,$AC449))),AND(설정!$B$7&lt;&gt;"",ISNUMBER(SEARCH(설정!$B$7,$AC449)))),"제외","포함"))</f>
        <v/>
      </c>
    </row>
    <row r="450">
      <c r="W450" s="2">
        <f>IF(OR($B$5="",$C$6="",ROW()&lt;$B$5),"",IF(INDEX($A:$U,ROW(),$C$6)="","",INDEX($A:$U,ROW(),$C$6)))</f>
        <v/>
      </c>
      <c r="X450" s="28">
        <f>IF($W450="","",IF(ISNUMBER($W450),IF($W450&gt;=10000000,IFERROR(DATE(INT($W450/10000),MOD(INT($W450/100),100),MOD($W450,100)),""),$W450),IF(ISNUMBER(--SUBSTITUTE(SUBSTITUTE(TRIM($W450),".","-"),"/","-")),IF(--SUBSTITUTE(SUBSTITUTE(TRIM($W450),".","-"),"/","-")&gt;=10000000,IFERROR(DATE(--LEFT(TRIM($W450),4),--MID(TRIM($W450),5,2),--RIGHT(TRIM($W450),2)),""),--SUBSTITUTE(SUBSTITUTE(TRIM($W450),".","-"),"/","-")),IFERROR(--LEFT(SUBSTITUTE(SUBSTITUTE(TRIM($W450),".","-"),"/","-"),10),""))))</f>
        <v/>
      </c>
      <c r="Y450" s="29">
        <f>IF($X450="","",INT($X450))</f>
        <v/>
      </c>
      <c r="Z450" s="30">
        <f>IF(OR($Y450="",$D$6=""),"",IF(INDEX($A:$U,ROW(),$D$6)="",0,IF(ISNUMBER(INDEX($A:$U,ROW(),$D$6)),INDEX($A:$U,ROW(),$D$6),IFERROR(--SUBSTITUTE(SUBSTITUTE(TRIM(INDEX($A:$U,ROW(),$D$6)),",",""),"원",""),0))))</f>
        <v/>
      </c>
      <c r="AA450" s="30">
        <f>IF(OR($Y450="",$E$6=""),"",IF(INDEX($A:$U,ROW(),$E$6)="",0,IF(ISNUMBER(INDEX($A:$U,ROW(),$E$6)),INDEX($A:$U,ROW(),$E$6),IFERROR(--SUBSTITUTE(SUBSTITUTE(TRIM(INDEX($A:$U,ROW(),$E$6)),",",""),"원",""),0))))</f>
        <v/>
      </c>
      <c r="AB450" s="30">
        <f>IF(OR($Y450="",$F$6=""),"",IF(INDEX($A:$U,ROW(),$F$6)="","",IF(ISNUMBER(INDEX($A:$U,ROW(),$F$6)),INDEX($A:$U,ROW(),$F$6),IFERROR(--SUBSTITUTE(SUBSTITUTE(TRIM(INDEX($A:$U,ROW(),$F$6)),",",""),"원",""),""))))</f>
        <v/>
      </c>
      <c r="AC450" s="2">
        <f>IF(OR($Y450="",$G$6=""),"",INDEX($A:$U,ROW(),$G$6)&amp;"")</f>
        <v/>
      </c>
      <c r="AD450" s="2">
        <f>IF($Y450="","",IF(OR(AND(설정!$B$5&lt;&gt;"",ISNUMBER(SEARCH(설정!$B$5,$AC450))),AND(설정!$B$6&lt;&gt;"",ISNUMBER(SEARCH(설정!$B$6,$AC450))),AND(설정!$B$7&lt;&gt;"",ISNUMBER(SEARCH(설정!$B$7,$AC450)))),"제외","포함"))</f>
        <v/>
      </c>
    </row>
    <row r="451">
      <c r="W451" s="2">
        <f>IF(OR($B$5="",$C$6="",ROW()&lt;$B$5),"",IF(INDEX($A:$U,ROW(),$C$6)="","",INDEX($A:$U,ROW(),$C$6)))</f>
        <v/>
      </c>
      <c r="X451" s="28">
        <f>IF($W451="","",IF(ISNUMBER($W451),IF($W451&gt;=10000000,IFERROR(DATE(INT($W451/10000),MOD(INT($W451/100),100),MOD($W451,100)),""),$W451),IF(ISNUMBER(--SUBSTITUTE(SUBSTITUTE(TRIM($W451),".","-"),"/","-")),IF(--SUBSTITUTE(SUBSTITUTE(TRIM($W451),".","-"),"/","-")&gt;=10000000,IFERROR(DATE(--LEFT(TRIM($W451),4),--MID(TRIM($W451),5,2),--RIGHT(TRIM($W451),2)),""),--SUBSTITUTE(SUBSTITUTE(TRIM($W451),".","-"),"/","-")),IFERROR(--LEFT(SUBSTITUTE(SUBSTITUTE(TRIM($W451),".","-"),"/","-"),10),""))))</f>
        <v/>
      </c>
      <c r="Y451" s="29">
        <f>IF($X451="","",INT($X451))</f>
        <v/>
      </c>
      <c r="Z451" s="30">
        <f>IF(OR($Y451="",$D$6=""),"",IF(INDEX($A:$U,ROW(),$D$6)="",0,IF(ISNUMBER(INDEX($A:$U,ROW(),$D$6)),INDEX($A:$U,ROW(),$D$6),IFERROR(--SUBSTITUTE(SUBSTITUTE(TRIM(INDEX($A:$U,ROW(),$D$6)),",",""),"원",""),0))))</f>
        <v/>
      </c>
      <c r="AA451" s="30">
        <f>IF(OR($Y451="",$E$6=""),"",IF(INDEX($A:$U,ROW(),$E$6)="",0,IF(ISNUMBER(INDEX($A:$U,ROW(),$E$6)),INDEX($A:$U,ROW(),$E$6),IFERROR(--SUBSTITUTE(SUBSTITUTE(TRIM(INDEX($A:$U,ROW(),$E$6)),",",""),"원",""),0))))</f>
        <v/>
      </c>
      <c r="AB451" s="30">
        <f>IF(OR($Y451="",$F$6=""),"",IF(INDEX($A:$U,ROW(),$F$6)="","",IF(ISNUMBER(INDEX($A:$U,ROW(),$F$6)),INDEX($A:$U,ROW(),$F$6),IFERROR(--SUBSTITUTE(SUBSTITUTE(TRIM(INDEX($A:$U,ROW(),$F$6)),",",""),"원",""),""))))</f>
        <v/>
      </c>
      <c r="AC451" s="2">
        <f>IF(OR($Y451="",$G$6=""),"",INDEX($A:$U,ROW(),$G$6)&amp;"")</f>
        <v/>
      </c>
      <c r="AD451" s="2">
        <f>IF($Y451="","",IF(OR(AND(설정!$B$5&lt;&gt;"",ISNUMBER(SEARCH(설정!$B$5,$AC451))),AND(설정!$B$6&lt;&gt;"",ISNUMBER(SEARCH(설정!$B$6,$AC451))),AND(설정!$B$7&lt;&gt;"",ISNUMBER(SEARCH(설정!$B$7,$AC451)))),"제외","포함"))</f>
        <v/>
      </c>
    </row>
    <row r="452">
      <c r="W452" s="2">
        <f>IF(OR($B$5="",$C$6="",ROW()&lt;$B$5),"",IF(INDEX($A:$U,ROW(),$C$6)="","",INDEX($A:$U,ROW(),$C$6)))</f>
        <v/>
      </c>
      <c r="X452" s="28">
        <f>IF($W452="","",IF(ISNUMBER($W452),IF($W452&gt;=10000000,IFERROR(DATE(INT($W452/10000),MOD(INT($W452/100),100),MOD($W452,100)),""),$W452),IF(ISNUMBER(--SUBSTITUTE(SUBSTITUTE(TRIM($W452),".","-"),"/","-")),IF(--SUBSTITUTE(SUBSTITUTE(TRIM($W452),".","-"),"/","-")&gt;=10000000,IFERROR(DATE(--LEFT(TRIM($W452),4),--MID(TRIM($W452),5,2),--RIGHT(TRIM($W452),2)),""),--SUBSTITUTE(SUBSTITUTE(TRIM($W452),".","-"),"/","-")),IFERROR(--LEFT(SUBSTITUTE(SUBSTITUTE(TRIM($W452),".","-"),"/","-"),10),""))))</f>
        <v/>
      </c>
      <c r="Y452" s="29">
        <f>IF($X452="","",INT($X452))</f>
        <v/>
      </c>
      <c r="Z452" s="30">
        <f>IF(OR($Y452="",$D$6=""),"",IF(INDEX($A:$U,ROW(),$D$6)="",0,IF(ISNUMBER(INDEX($A:$U,ROW(),$D$6)),INDEX($A:$U,ROW(),$D$6),IFERROR(--SUBSTITUTE(SUBSTITUTE(TRIM(INDEX($A:$U,ROW(),$D$6)),",",""),"원",""),0))))</f>
        <v/>
      </c>
      <c r="AA452" s="30">
        <f>IF(OR($Y452="",$E$6=""),"",IF(INDEX($A:$U,ROW(),$E$6)="",0,IF(ISNUMBER(INDEX($A:$U,ROW(),$E$6)),INDEX($A:$U,ROW(),$E$6),IFERROR(--SUBSTITUTE(SUBSTITUTE(TRIM(INDEX($A:$U,ROW(),$E$6)),",",""),"원",""),0))))</f>
        <v/>
      </c>
      <c r="AB452" s="30">
        <f>IF(OR($Y452="",$F$6=""),"",IF(INDEX($A:$U,ROW(),$F$6)="","",IF(ISNUMBER(INDEX($A:$U,ROW(),$F$6)),INDEX($A:$U,ROW(),$F$6),IFERROR(--SUBSTITUTE(SUBSTITUTE(TRIM(INDEX($A:$U,ROW(),$F$6)),",",""),"원",""),""))))</f>
        <v/>
      </c>
      <c r="AC452" s="2">
        <f>IF(OR($Y452="",$G$6=""),"",INDEX($A:$U,ROW(),$G$6)&amp;"")</f>
        <v/>
      </c>
      <c r="AD452" s="2">
        <f>IF($Y452="","",IF(OR(AND(설정!$B$5&lt;&gt;"",ISNUMBER(SEARCH(설정!$B$5,$AC452))),AND(설정!$B$6&lt;&gt;"",ISNUMBER(SEARCH(설정!$B$6,$AC452))),AND(설정!$B$7&lt;&gt;"",ISNUMBER(SEARCH(설정!$B$7,$AC452)))),"제외","포함"))</f>
        <v/>
      </c>
    </row>
    <row r="453">
      <c r="W453" s="2">
        <f>IF(OR($B$5="",$C$6="",ROW()&lt;$B$5),"",IF(INDEX($A:$U,ROW(),$C$6)="","",INDEX($A:$U,ROW(),$C$6)))</f>
        <v/>
      </c>
      <c r="X453" s="28">
        <f>IF($W453="","",IF(ISNUMBER($W453),IF($W453&gt;=10000000,IFERROR(DATE(INT($W453/10000),MOD(INT($W453/100),100),MOD($W453,100)),""),$W453),IF(ISNUMBER(--SUBSTITUTE(SUBSTITUTE(TRIM($W453),".","-"),"/","-")),IF(--SUBSTITUTE(SUBSTITUTE(TRIM($W453),".","-"),"/","-")&gt;=10000000,IFERROR(DATE(--LEFT(TRIM($W453),4),--MID(TRIM($W453),5,2),--RIGHT(TRIM($W453),2)),""),--SUBSTITUTE(SUBSTITUTE(TRIM($W453),".","-"),"/","-")),IFERROR(--LEFT(SUBSTITUTE(SUBSTITUTE(TRIM($W453),".","-"),"/","-"),10),""))))</f>
        <v/>
      </c>
      <c r="Y453" s="29">
        <f>IF($X453="","",INT($X453))</f>
        <v/>
      </c>
      <c r="Z453" s="30">
        <f>IF(OR($Y453="",$D$6=""),"",IF(INDEX($A:$U,ROW(),$D$6)="",0,IF(ISNUMBER(INDEX($A:$U,ROW(),$D$6)),INDEX($A:$U,ROW(),$D$6),IFERROR(--SUBSTITUTE(SUBSTITUTE(TRIM(INDEX($A:$U,ROW(),$D$6)),",",""),"원",""),0))))</f>
        <v/>
      </c>
      <c r="AA453" s="30">
        <f>IF(OR($Y453="",$E$6=""),"",IF(INDEX($A:$U,ROW(),$E$6)="",0,IF(ISNUMBER(INDEX($A:$U,ROW(),$E$6)),INDEX($A:$U,ROW(),$E$6),IFERROR(--SUBSTITUTE(SUBSTITUTE(TRIM(INDEX($A:$U,ROW(),$E$6)),",",""),"원",""),0))))</f>
        <v/>
      </c>
      <c r="AB453" s="30">
        <f>IF(OR($Y453="",$F$6=""),"",IF(INDEX($A:$U,ROW(),$F$6)="","",IF(ISNUMBER(INDEX($A:$U,ROW(),$F$6)),INDEX($A:$U,ROW(),$F$6),IFERROR(--SUBSTITUTE(SUBSTITUTE(TRIM(INDEX($A:$U,ROW(),$F$6)),",",""),"원",""),""))))</f>
        <v/>
      </c>
      <c r="AC453" s="2">
        <f>IF(OR($Y453="",$G$6=""),"",INDEX($A:$U,ROW(),$G$6)&amp;"")</f>
        <v/>
      </c>
      <c r="AD453" s="2">
        <f>IF($Y453="","",IF(OR(AND(설정!$B$5&lt;&gt;"",ISNUMBER(SEARCH(설정!$B$5,$AC453))),AND(설정!$B$6&lt;&gt;"",ISNUMBER(SEARCH(설정!$B$6,$AC453))),AND(설정!$B$7&lt;&gt;"",ISNUMBER(SEARCH(설정!$B$7,$AC453)))),"제외","포함"))</f>
        <v/>
      </c>
    </row>
    <row r="454">
      <c r="W454" s="2">
        <f>IF(OR($B$5="",$C$6="",ROW()&lt;$B$5),"",IF(INDEX($A:$U,ROW(),$C$6)="","",INDEX($A:$U,ROW(),$C$6)))</f>
        <v/>
      </c>
      <c r="X454" s="28">
        <f>IF($W454="","",IF(ISNUMBER($W454),IF($W454&gt;=10000000,IFERROR(DATE(INT($W454/10000),MOD(INT($W454/100),100),MOD($W454,100)),""),$W454),IF(ISNUMBER(--SUBSTITUTE(SUBSTITUTE(TRIM($W454),".","-"),"/","-")),IF(--SUBSTITUTE(SUBSTITUTE(TRIM($W454),".","-"),"/","-")&gt;=10000000,IFERROR(DATE(--LEFT(TRIM($W454),4),--MID(TRIM($W454),5,2),--RIGHT(TRIM($W454),2)),""),--SUBSTITUTE(SUBSTITUTE(TRIM($W454),".","-"),"/","-")),IFERROR(--LEFT(SUBSTITUTE(SUBSTITUTE(TRIM($W454),".","-"),"/","-"),10),""))))</f>
        <v/>
      </c>
      <c r="Y454" s="29">
        <f>IF($X454="","",INT($X454))</f>
        <v/>
      </c>
      <c r="Z454" s="30">
        <f>IF(OR($Y454="",$D$6=""),"",IF(INDEX($A:$U,ROW(),$D$6)="",0,IF(ISNUMBER(INDEX($A:$U,ROW(),$D$6)),INDEX($A:$U,ROW(),$D$6),IFERROR(--SUBSTITUTE(SUBSTITUTE(TRIM(INDEX($A:$U,ROW(),$D$6)),",",""),"원",""),0))))</f>
        <v/>
      </c>
      <c r="AA454" s="30">
        <f>IF(OR($Y454="",$E$6=""),"",IF(INDEX($A:$U,ROW(),$E$6)="",0,IF(ISNUMBER(INDEX($A:$U,ROW(),$E$6)),INDEX($A:$U,ROW(),$E$6),IFERROR(--SUBSTITUTE(SUBSTITUTE(TRIM(INDEX($A:$U,ROW(),$E$6)),",",""),"원",""),0))))</f>
        <v/>
      </c>
      <c r="AB454" s="30">
        <f>IF(OR($Y454="",$F$6=""),"",IF(INDEX($A:$U,ROW(),$F$6)="","",IF(ISNUMBER(INDEX($A:$U,ROW(),$F$6)),INDEX($A:$U,ROW(),$F$6),IFERROR(--SUBSTITUTE(SUBSTITUTE(TRIM(INDEX($A:$U,ROW(),$F$6)),",",""),"원",""),""))))</f>
        <v/>
      </c>
      <c r="AC454" s="2">
        <f>IF(OR($Y454="",$G$6=""),"",INDEX($A:$U,ROW(),$G$6)&amp;"")</f>
        <v/>
      </c>
      <c r="AD454" s="2">
        <f>IF($Y454="","",IF(OR(AND(설정!$B$5&lt;&gt;"",ISNUMBER(SEARCH(설정!$B$5,$AC454))),AND(설정!$B$6&lt;&gt;"",ISNUMBER(SEARCH(설정!$B$6,$AC454))),AND(설정!$B$7&lt;&gt;"",ISNUMBER(SEARCH(설정!$B$7,$AC454)))),"제외","포함"))</f>
        <v/>
      </c>
    </row>
    <row r="455">
      <c r="W455" s="2">
        <f>IF(OR($B$5="",$C$6="",ROW()&lt;$B$5),"",IF(INDEX($A:$U,ROW(),$C$6)="","",INDEX($A:$U,ROW(),$C$6)))</f>
        <v/>
      </c>
      <c r="X455" s="28">
        <f>IF($W455="","",IF(ISNUMBER($W455),IF($W455&gt;=10000000,IFERROR(DATE(INT($W455/10000),MOD(INT($W455/100),100),MOD($W455,100)),""),$W455),IF(ISNUMBER(--SUBSTITUTE(SUBSTITUTE(TRIM($W455),".","-"),"/","-")),IF(--SUBSTITUTE(SUBSTITUTE(TRIM($W455),".","-"),"/","-")&gt;=10000000,IFERROR(DATE(--LEFT(TRIM($W455),4),--MID(TRIM($W455),5,2),--RIGHT(TRIM($W455),2)),""),--SUBSTITUTE(SUBSTITUTE(TRIM($W455),".","-"),"/","-")),IFERROR(--LEFT(SUBSTITUTE(SUBSTITUTE(TRIM($W455),".","-"),"/","-"),10),""))))</f>
        <v/>
      </c>
      <c r="Y455" s="29">
        <f>IF($X455="","",INT($X455))</f>
        <v/>
      </c>
      <c r="Z455" s="30">
        <f>IF(OR($Y455="",$D$6=""),"",IF(INDEX($A:$U,ROW(),$D$6)="",0,IF(ISNUMBER(INDEX($A:$U,ROW(),$D$6)),INDEX($A:$U,ROW(),$D$6),IFERROR(--SUBSTITUTE(SUBSTITUTE(TRIM(INDEX($A:$U,ROW(),$D$6)),",",""),"원",""),0))))</f>
        <v/>
      </c>
      <c r="AA455" s="30">
        <f>IF(OR($Y455="",$E$6=""),"",IF(INDEX($A:$U,ROW(),$E$6)="",0,IF(ISNUMBER(INDEX($A:$U,ROW(),$E$6)),INDEX($A:$U,ROW(),$E$6),IFERROR(--SUBSTITUTE(SUBSTITUTE(TRIM(INDEX($A:$U,ROW(),$E$6)),",",""),"원",""),0))))</f>
        <v/>
      </c>
      <c r="AB455" s="30">
        <f>IF(OR($Y455="",$F$6=""),"",IF(INDEX($A:$U,ROW(),$F$6)="","",IF(ISNUMBER(INDEX($A:$U,ROW(),$F$6)),INDEX($A:$U,ROW(),$F$6),IFERROR(--SUBSTITUTE(SUBSTITUTE(TRIM(INDEX($A:$U,ROW(),$F$6)),",",""),"원",""),""))))</f>
        <v/>
      </c>
      <c r="AC455" s="2">
        <f>IF(OR($Y455="",$G$6=""),"",INDEX($A:$U,ROW(),$G$6)&amp;"")</f>
        <v/>
      </c>
      <c r="AD455" s="2">
        <f>IF($Y455="","",IF(OR(AND(설정!$B$5&lt;&gt;"",ISNUMBER(SEARCH(설정!$B$5,$AC455))),AND(설정!$B$6&lt;&gt;"",ISNUMBER(SEARCH(설정!$B$6,$AC455))),AND(설정!$B$7&lt;&gt;"",ISNUMBER(SEARCH(설정!$B$7,$AC455)))),"제외","포함"))</f>
        <v/>
      </c>
    </row>
    <row r="456">
      <c r="W456" s="2">
        <f>IF(OR($B$5="",$C$6="",ROW()&lt;$B$5),"",IF(INDEX($A:$U,ROW(),$C$6)="","",INDEX($A:$U,ROW(),$C$6)))</f>
        <v/>
      </c>
      <c r="X456" s="28">
        <f>IF($W456="","",IF(ISNUMBER($W456),IF($W456&gt;=10000000,IFERROR(DATE(INT($W456/10000),MOD(INT($W456/100),100),MOD($W456,100)),""),$W456),IF(ISNUMBER(--SUBSTITUTE(SUBSTITUTE(TRIM($W456),".","-"),"/","-")),IF(--SUBSTITUTE(SUBSTITUTE(TRIM($W456),".","-"),"/","-")&gt;=10000000,IFERROR(DATE(--LEFT(TRIM($W456),4),--MID(TRIM($W456),5,2),--RIGHT(TRIM($W456),2)),""),--SUBSTITUTE(SUBSTITUTE(TRIM($W456),".","-"),"/","-")),IFERROR(--LEFT(SUBSTITUTE(SUBSTITUTE(TRIM($W456),".","-"),"/","-"),10),""))))</f>
        <v/>
      </c>
      <c r="Y456" s="29">
        <f>IF($X456="","",INT($X456))</f>
        <v/>
      </c>
      <c r="Z456" s="30">
        <f>IF(OR($Y456="",$D$6=""),"",IF(INDEX($A:$U,ROW(),$D$6)="",0,IF(ISNUMBER(INDEX($A:$U,ROW(),$D$6)),INDEX($A:$U,ROW(),$D$6),IFERROR(--SUBSTITUTE(SUBSTITUTE(TRIM(INDEX($A:$U,ROW(),$D$6)),",",""),"원",""),0))))</f>
        <v/>
      </c>
      <c r="AA456" s="30">
        <f>IF(OR($Y456="",$E$6=""),"",IF(INDEX($A:$U,ROW(),$E$6)="",0,IF(ISNUMBER(INDEX($A:$U,ROW(),$E$6)),INDEX($A:$U,ROW(),$E$6),IFERROR(--SUBSTITUTE(SUBSTITUTE(TRIM(INDEX($A:$U,ROW(),$E$6)),",",""),"원",""),0))))</f>
        <v/>
      </c>
      <c r="AB456" s="30">
        <f>IF(OR($Y456="",$F$6=""),"",IF(INDEX($A:$U,ROW(),$F$6)="","",IF(ISNUMBER(INDEX($A:$U,ROW(),$F$6)),INDEX($A:$U,ROW(),$F$6),IFERROR(--SUBSTITUTE(SUBSTITUTE(TRIM(INDEX($A:$U,ROW(),$F$6)),",",""),"원",""),""))))</f>
        <v/>
      </c>
      <c r="AC456" s="2">
        <f>IF(OR($Y456="",$G$6=""),"",INDEX($A:$U,ROW(),$G$6)&amp;"")</f>
        <v/>
      </c>
      <c r="AD456" s="2">
        <f>IF($Y456="","",IF(OR(AND(설정!$B$5&lt;&gt;"",ISNUMBER(SEARCH(설정!$B$5,$AC456))),AND(설정!$B$6&lt;&gt;"",ISNUMBER(SEARCH(설정!$B$6,$AC456))),AND(설정!$B$7&lt;&gt;"",ISNUMBER(SEARCH(설정!$B$7,$AC456)))),"제외","포함"))</f>
        <v/>
      </c>
    </row>
    <row r="457">
      <c r="W457" s="2">
        <f>IF(OR($B$5="",$C$6="",ROW()&lt;$B$5),"",IF(INDEX($A:$U,ROW(),$C$6)="","",INDEX($A:$U,ROW(),$C$6)))</f>
        <v/>
      </c>
      <c r="X457" s="28">
        <f>IF($W457="","",IF(ISNUMBER($W457),IF($W457&gt;=10000000,IFERROR(DATE(INT($W457/10000),MOD(INT($W457/100),100),MOD($W457,100)),""),$W457),IF(ISNUMBER(--SUBSTITUTE(SUBSTITUTE(TRIM($W457),".","-"),"/","-")),IF(--SUBSTITUTE(SUBSTITUTE(TRIM($W457),".","-"),"/","-")&gt;=10000000,IFERROR(DATE(--LEFT(TRIM($W457),4),--MID(TRIM($W457),5,2),--RIGHT(TRIM($W457),2)),""),--SUBSTITUTE(SUBSTITUTE(TRIM($W457),".","-"),"/","-")),IFERROR(--LEFT(SUBSTITUTE(SUBSTITUTE(TRIM($W457),".","-"),"/","-"),10),""))))</f>
        <v/>
      </c>
      <c r="Y457" s="29">
        <f>IF($X457="","",INT($X457))</f>
        <v/>
      </c>
      <c r="Z457" s="30">
        <f>IF(OR($Y457="",$D$6=""),"",IF(INDEX($A:$U,ROW(),$D$6)="",0,IF(ISNUMBER(INDEX($A:$U,ROW(),$D$6)),INDEX($A:$U,ROW(),$D$6),IFERROR(--SUBSTITUTE(SUBSTITUTE(TRIM(INDEX($A:$U,ROW(),$D$6)),",",""),"원",""),0))))</f>
        <v/>
      </c>
      <c r="AA457" s="30">
        <f>IF(OR($Y457="",$E$6=""),"",IF(INDEX($A:$U,ROW(),$E$6)="",0,IF(ISNUMBER(INDEX($A:$U,ROW(),$E$6)),INDEX($A:$U,ROW(),$E$6),IFERROR(--SUBSTITUTE(SUBSTITUTE(TRIM(INDEX($A:$U,ROW(),$E$6)),",",""),"원",""),0))))</f>
        <v/>
      </c>
      <c r="AB457" s="30">
        <f>IF(OR($Y457="",$F$6=""),"",IF(INDEX($A:$U,ROW(),$F$6)="","",IF(ISNUMBER(INDEX($A:$U,ROW(),$F$6)),INDEX($A:$U,ROW(),$F$6),IFERROR(--SUBSTITUTE(SUBSTITUTE(TRIM(INDEX($A:$U,ROW(),$F$6)),",",""),"원",""),""))))</f>
        <v/>
      </c>
      <c r="AC457" s="2">
        <f>IF(OR($Y457="",$G$6=""),"",INDEX($A:$U,ROW(),$G$6)&amp;"")</f>
        <v/>
      </c>
      <c r="AD457" s="2">
        <f>IF($Y457="","",IF(OR(AND(설정!$B$5&lt;&gt;"",ISNUMBER(SEARCH(설정!$B$5,$AC457))),AND(설정!$B$6&lt;&gt;"",ISNUMBER(SEARCH(설정!$B$6,$AC457))),AND(설정!$B$7&lt;&gt;"",ISNUMBER(SEARCH(설정!$B$7,$AC457)))),"제외","포함"))</f>
        <v/>
      </c>
    </row>
    <row r="458">
      <c r="W458" s="2">
        <f>IF(OR($B$5="",$C$6="",ROW()&lt;$B$5),"",IF(INDEX($A:$U,ROW(),$C$6)="","",INDEX($A:$U,ROW(),$C$6)))</f>
        <v/>
      </c>
      <c r="X458" s="28">
        <f>IF($W458="","",IF(ISNUMBER($W458),IF($W458&gt;=10000000,IFERROR(DATE(INT($W458/10000),MOD(INT($W458/100),100),MOD($W458,100)),""),$W458),IF(ISNUMBER(--SUBSTITUTE(SUBSTITUTE(TRIM($W458),".","-"),"/","-")),IF(--SUBSTITUTE(SUBSTITUTE(TRIM($W458),".","-"),"/","-")&gt;=10000000,IFERROR(DATE(--LEFT(TRIM($W458),4),--MID(TRIM($W458),5,2),--RIGHT(TRIM($W458),2)),""),--SUBSTITUTE(SUBSTITUTE(TRIM($W458),".","-"),"/","-")),IFERROR(--LEFT(SUBSTITUTE(SUBSTITUTE(TRIM($W458),".","-"),"/","-"),10),""))))</f>
        <v/>
      </c>
      <c r="Y458" s="29">
        <f>IF($X458="","",INT($X458))</f>
        <v/>
      </c>
      <c r="Z458" s="30">
        <f>IF(OR($Y458="",$D$6=""),"",IF(INDEX($A:$U,ROW(),$D$6)="",0,IF(ISNUMBER(INDEX($A:$U,ROW(),$D$6)),INDEX($A:$U,ROW(),$D$6),IFERROR(--SUBSTITUTE(SUBSTITUTE(TRIM(INDEX($A:$U,ROW(),$D$6)),",",""),"원",""),0))))</f>
        <v/>
      </c>
      <c r="AA458" s="30">
        <f>IF(OR($Y458="",$E$6=""),"",IF(INDEX($A:$U,ROW(),$E$6)="",0,IF(ISNUMBER(INDEX($A:$U,ROW(),$E$6)),INDEX($A:$U,ROW(),$E$6),IFERROR(--SUBSTITUTE(SUBSTITUTE(TRIM(INDEX($A:$U,ROW(),$E$6)),",",""),"원",""),0))))</f>
        <v/>
      </c>
      <c r="AB458" s="30">
        <f>IF(OR($Y458="",$F$6=""),"",IF(INDEX($A:$U,ROW(),$F$6)="","",IF(ISNUMBER(INDEX($A:$U,ROW(),$F$6)),INDEX($A:$U,ROW(),$F$6),IFERROR(--SUBSTITUTE(SUBSTITUTE(TRIM(INDEX($A:$U,ROW(),$F$6)),",",""),"원",""),""))))</f>
        <v/>
      </c>
      <c r="AC458" s="2">
        <f>IF(OR($Y458="",$G$6=""),"",INDEX($A:$U,ROW(),$G$6)&amp;"")</f>
        <v/>
      </c>
      <c r="AD458" s="2">
        <f>IF($Y458="","",IF(OR(AND(설정!$B$5&lt;&gt;"",ISNUMBER(SEARCH(설정!$B$5,$AC458))),AND(설정!$B$6&lt;&gt;"",ISNUMBER(SEARCH(설정!$B$6,$AC458))),AND(설정!$B$7&lt;&gt;"",ISNUMBER(SEARCH(설정!$B$7,$AC458)))),"제외","포함"))</f>
        <v/>
      </c>
    </row>
    <row r="459">
      <c r="W459" s="2">
        <f>IF(OR($B$5="",$C$6="",ROW()&lt;$B$5),"",IF(INDEX($A:$U,ROW(),$C$6)="","",INDEX($A:$U,ROW(),$C$6)))</f>
        <v/>
      </c>
      <c r="X459" s="28">
        <f>IF($W459="","",IF(ISNUMBER($W459),IF($W459&gt;=10000000,IFERROR(DATE(INT($W459/10000),MOD(INT($W459/100),100),MOD($W459,100)),""),$W459),IF(ISNUMBER(--SUBSTITUTE(SUBSTITUTE(TRIM($W459),".","-"),"/","-")),IF(--SUBSTITUTE(SUBSTITUTE(TRIM($W459),".","-"),"/","-")&gt;=10000000,IFERROR(DATE(--LEFT(TRIM($W459),4),--MID(TRIM($W459),5,2),--RIGHT(TRIM($W459),2)),""),--SUBSTITUTE(SUBSTITUTE(TRIM($W459),".","-"),"/","-")),IFERROR(--LEFT(SUBSTITUTE(SUBSTITUTE(TRIM($W459),".","-"),"/","-"),10),""))))</f>
        <v/>
      </c>
      <c r="Y459" s="29">
        <f>IF($X459="","",INT($X459))</f>
        <v/>
      </c>
      <c r="Z459" s="30">
        <f>IF(OR($Y459="",$D$6=""),"",IF(INDEX($A:$U,ROW(),$D$6)="",0,IF(ISNUMBER(INDEX($A:$U,ROW(),$D$6)),INDEX($A:$U,ROW(),$D$6),IFERROR(--SUBSTITUTE(SUBSTITUTE(TRIM(INDEX($A:$U,ROW(),$D$6)),",",""),"원",""),0))))</f>
        <v/>
      </c>
      <c r="AA459" s="30">
        <f>IF(OR($Y459="",$E$6=""),"",IF(INDEX($A:$U,ROW(),$E$6)="",0,IF(ISNUMBER(INDEX($A:$U,ROW(),$E$6)),INDEX($A:$U,ROW(),$E$6),IFERROR(--SUBSTITUTE(SUBSTITUTE(TRIM(INDEX($A:$U,ROW(),$E$6)),",",""),"원",""),0))))</f>
        <v/>
      </c>
      <c r="AB459" s="30">
        <f>IF(OR($Y459="",$F$6=""),"",IF(INDEX($A:$U,ROW(),$F$6)="","",IF(ISNUMBER(INDEX($A:$U,ROW(),$F$6)),INDEX($A:$U,ROW(),$F$6),IFERROR(--SUBSTITUTE(SUBSTITUTE(TRIM(INDEX($A:$U,ROW(),$F$6)),",",""),"원",""),""))))</f>
        <v/>
      </c>
      <c r="AC459" s="2">
        <f>IF(OR($Y459="",$G$6=""),"",INDEX($A:$U,ROW(),$G$6)&amp;"")</f>
        <v/>
      </c>
      <c r="AD459" s="2">
        <f>IF($Y459="","",IF(OR(AND(설정!$B$5&lt;&gt;"",ISNUMBER(SEARCH(설정!$B$5,$AC459))),AND(설정!$B$6&lt;&gt;"",ISNUMBER(SEARCH(설정!$B$6,$AC459))),AND(설정!$B$7&lt;&gt;"",ISNUMBER(SEARCH(설정!$B$7,$AC459)))),"제외","포함"))</f>
        <v/>
      </c>
    </row>
    <row r="460">
      <c r="W460" s="2">
        <f>IF(OR($B$5="",$C$6="",ROW()&lt;$B$5),"",IF(INDEX($A:$U,ROW(),$C$6)="","",INDEX($A:$U,ROW(),$C$6)))</f>
        <v/>
      </c>
      <c r="X460" s="28">
        <f>IF($W460="","",IF(ISNUMBER($W460),IF($W460&gt;=10000000,IFERROR(DATE(INT($W460/10000),MOD(INT($W460/100),100),MOD($W460,100)),""),$W460),IF(ISNUMBER(--SUBSTITUTE(SUBSTITUTE(TRIM($W460),".","-"),"/","-")),IF(--SUBSTITUTE(SUBSTITUTE(TRIM($W460),".","-"),"/","-")&gt;=10000000,IFERROR(DATE(--LEFT(TRIM($W460),4),--MID(TRIM($W460),5,2),--RIGHT(TRIM($W460),2)),""),--SUBSTITUTE(SUBSTITUTE(TRIM($W460),".","-"),"/","-")),IFERROR(--LEFT(SUBSTITUTE(SUBSTITUTE(TRIM($W460),".","-"),"/","-"),10),""))))</f>
        <v/>
      </c>
      <c r="Y460" s="29">
        <f>IF($X460="","",INT($X460))</f>
        <v/>
      </c>
      <c r="Z460" s="30">
        <f>IF(OR($Y460="",$D$6=""),"",IF(INDEX($A:$U,ROW(),$D$6)="",0,IF(ISNUMBER(INDEX($A:$U,ROW(),$D$6)),INDEX($A:$U,ROW(),$D$6),IFERROR(--SUBSTITUTE(SUBSTITUTE(TRIM(INDEX($A:$U,ROW(),$D$6)),",",""),"원",""),0))))</f>
        <v/>
      </c>
      <c r="AA460" s="30">
        <f>IF(OR($Y460="",$E$6=""),"",IF(INDEX($A:$U,ROW(),$E$6)="",0,IF(ISNUMBER(INDEX($A:$U,ROW(),$E$6)),INDEX($A:$U,ROW(),$E$6),IFERROR(--SUBSTITUTE(SUBSTITUTE(TRIM(INDEX($A:$U,ROW(),$E$6)),",",""),"원",""),0))))</f>
        <v/>
      </c>
      <c r="AB460" s="30">
        <f>IF(OR($Y460="",$F$6=""),"",IF(INDEX($A:$U,ROW(),$F$6)="","",IF(ISNUMBER(INDEX($A:$U,ROW(),$F$6)),INDEX($A:$U,ROW(),$F$6),IFERROR(--SUBSTITUTE(SUBSTITUTE(TRIM(INDEX($A:$U,ROW(),$F$6)),",",""),"원",""),""))))</f>
        <v/>
      </c>
      <c r="AC460" s="2">
        <f>IF(OR($Y460="",$G$6=""),"",INDEX($A:$U,ROW(),$G$6)&amp;"")</f>
        <v/>
      </c>
      <c r="AD460" s="2">
        <f>IF($Y460="","",IF(OR(AND(설정!$B$5&lt;&gt;"",ISNUMBER(SEARCH(설정!$B$5,$AC460))),AND(설정!$B$6&lt;&gt;"",ISNUMBER(SEARCH(설정!$B$6,$AC460))),AND(설정!$B$7&lt;&gt;"",ISNUMBER(SEARCH(설정!$B$7,$AC460)))),"제외","포함"))</f>
        <v/>
      </c>
    </row>
    <row r="461">
      <c r="W461" s="2">
        <f>IF(OR($B$5="",$C$6="",ROW()&lt;$B$5),"",IF(INDEX($A:$U,ROW(),$C$6)="","",INDEX($A:$U,ROW(),$C$6)))</f>
        <v/>
      </c>
      <c r="X461" s="28">
        <f>IF($W461="","",IF(ISNUMBER($W461),IF($W461&gt;=10000000,IFERROR(DATE(INT($W461/10000),MOD(INT($W461/100),100),MOD($W461,100)),""),$W461),IF(ISNUMBER(--SUBSTITUTE(SUBSTITUTE(TRIM($W461),".","-"),"/","-")),IF(--SUBSTITUTE(SUBSTITUTE(TRIM($W461),".","-"),"/","-")&gt;=10000000,IFERROR(DATE(--LEFT(TRIM($W461),4),--MID(TRIM($W461),5,2),--RIGHT(TRIM($W461),2)),""),--SUBSTITUTE(SUBSTITUTE(TRIM($W461),".","-"),"/","-")),IFERROR(--LEFT(SUBSTITUTE(SUBSTITUTE(TRIM($W461),".","-"),"/","-"),10),""))))</f>
        <v/>
      </c>
      <c r="Y461" s="29">
        <f>IF($X461="","",INT($X461))</f>
        <v/>
      </c>
      <c r="Z461" s="30">
        <f>IF(OR($Y461="",$D$6=""),"",IF(INDEX($A:$U,ROW(),$D$6)="",0,IF(ISNUMBER(INDEX($A:$U,ROW(),$D$6)),INDEX($A:$U,ROW(),$D$6),IFERROR(--SUBSTITUTE(SUBSTITUTE(TRIM(INDEX($A:$U,ROW(),$D$6)),",",""),"원",""),0))))</f>
        <v/>
      </c>
      <c r="AA461" s="30">
        <f>IF(OR($Y461="",$E$6=""),"",IF(INDEX($A:$U,ROW(),$E$6)="",0,IF(ISNUMBER(INDEX($A:$U,ROW(),$E$6)),INDEX($A:$U,ROW(),$E$6),IFERROR(--SUBSTITUTE(SUBSTITUTE(TRIM(INDEX($A:$U,ROW(),$E$6)),",",""),"원",""),0))))</f>
        <v/>
      </c>
      <c r="AB461" s="30">
        <f>IF(OR($Y461="",$F$6=""),"",IF(INDEX($A:$U,ROW(),$F$6)="","",IF(ISNUMBER(INDEX($A:$U,ROW(),$F$6)),INDEX($A:$U,ROW(),$F$6),IFERROR(--SUBSTITUTE(SUBSTITUTE(TRIM(INDEX($A:$U,ROW(),$F$6)),",",""),"원",""),""))))</f>
        <v/>
      </c>
      <c r="AC461" s="2">
        <f>IF(OR($Y461="",$G$6=""),"",INDEX($A:$U,ROW(),$G$6)&amp;"")</f>
        <v/>
      </c>
      <c r="AD461" s="2">
        <f>IF($Y461="","",IF(OR(AND(설정!$B$5&lt;&gt;"",ISNUMBER(SEARCH(설정!$B$5,$AC461))),AND(설정!$B$6&lt;&gt;"",ISNUMBER(SEARCH(설정!$B$6,$AC461))),AND(설정!$B$7&lt;&gt;"",ISNUMBER(SEARCH(설정!$B$7,$AC461)))),"제외","포함"))</f>
        <v/>
      </c>
    </row>
    <row r="462">
      <c r="W462" s="2">
        <f>IF(OR($B$5="",$C$6="",ROW()&lt;$B$5),"",IF(INDEX($A:$U,ROW(),$C$6)="","",INDEX($A:$U,ROW(),$C$6)))</f>
        <v/>
      </c>
      <c r="X462" s="28">
        <f>IF($W462="","",IF(ISNUMBER($W462),IF($W462&gt;=10000000,IFERROR(DATE(INT($W462/10000),MOD(INT($W462/100),100),MOD($W462,100)),""),$W462),IF(ISNUMBER(--SUBSTITUTE(SUBSTITUTE(TRIM($W462),".","-"),"/","-")),IF(--SUBSTITUTE(SUBSTITUTE(TRIM($W462),".","-"),"/","-")&gt;=10000000,IFERROR(DATE(--LEFT(TRIM($W462),4),--MID(TRIM($W462),5,2),--RIGHT(TRIM($W462),2)),""),--SUBSTITUTE(SUBSTITUTE(TRIM($W462),".","-"),"/","-")),IFERROR(--LEFT(SUBSTITUTE(SUBSTITUTE(TRIM($W462),".","-"),"/","-"),10),""))))</f>
        <v/>
      </c>
      <c r="Y462" s="29">
        <f>IF($X462="","",INT($X462))</f>
        <v/>
      </c>
      <c r="Z462" s="30">
        <f>IF(OR($Y462="",$D$6=""),"",IF(INDEX($A:$U,ROW(),$D$6)="",0,IF(ISNUMBER(INDEX($A:$U,ROW(),$D$6)),INDEX($A:$U,ROW(),$D$6),IFERROR(--SUBSTITUTE(SUBSTITUTE(TRIM(INDEX($A:$U,ROW(),$D$6)),",",""),"원",""),0))))</f>
        <v/>
      </c>
      <c r="AA462" s="30">
        <f>IF(OR($Y462="",$E$6=""),"",IF(INDEX($A:$U,ROW(),$E$6)="",0,IF(ISNUMBER(INDEX($A:$U,ROW(),$E$6)),INDEX($A:$U,ROW(),$E$6),IFERROR(--SUBSTITUTE(SUBSTITUTE(TRIM(INDEX($A:$U,ROW(),$E$6)),",",""),"원",""),0))))</f>
        <v/>
      </c>
      <c r="AB462" s="30">
        <f>IF(OR($Y462="",$F$6=""),"",IF(INDEX($A:$U,ROW(),$F$6)="","",IF(ISNUMBER(INDEX($A:$U,ROW(),$F$6)),INDEX($A:$U,ROW(),$F$6),IFERROR(--SUBSTITUTE(SUBSTITUTE(TRIM(INDEX($A:$U,ROW(),$F$6)),",",""),"원",""),""))))</f>
        <v/>
      </c>
      <c r="AC462" s="2">
        <f>IF(OR($Y462="",$G$6=""),"",INDEX($A:$U,ROW(),$G$6)&amp;"")</f>
        <v/>
      </c>
      <c r="AD462" s="2">
        <f>IF($Y462="","",IF(OR(AND(설정!$B$5&lt;&gt;"",ISNUMBER(SEARCH(설정!$B$5,$AC462))),AND(설정!$B$6&lt;&gt;"",ISNUMBER(SEARCH(설정!$B$6,$AC462))),AND(설정!$B$7&lt;&gt;"",ISNUMBER(SEARCH(설정!$B$7,$AC462)))),"제외","포함"))</f>
        <v/>
      </c>
    </row>
    <row r="463">
      <c r="W463" s="2">
        <f>IF(OR($B$5="",$C$6="",ROW()&lt;$B$5),"",IF(INDEX($A:$U,ROW(),$C$6)="","",INDEX($A:$U,ROW(),$C$6)))</f>
        <v/>
      </c>
      <c r="X463" s="28">
        <f>IF($W463="","",IF(ISNUMBER($W463),IF($W463&gt;=10000000,IFERROR(DATE(INT($W463/10000),MOD(INT($W463/100),100),MOD($W463,100)),""),$W463),IF(ISNUMBER(--SUBSTITUTE(SUBSTITUTE(TRIM($W463),".","-"),"/","-")),IF(--SUBSTITUTE(SUBSTITUTE(TRIM($W463),".","-"),"/","-")&gt;=10000000,IFERROR(DATE(--LEFT(TRIM($W463),4),--MID(TRIM($W463),5,2),--RIGHT(TRIM($W463),2)),""),--SUBSTITUTE(SUBSTITUTE(TRIM($W463),".","-"),"/","-")),IFERROR(--LEFT(SUBSTITUTE(SUBSTITUTE(TRIM($W463),".","-"),"/","-"),10),""))))</f>
        <v/>
      </c>
      <c r="Y463" s="29">
        <f>IF($X463="","",INT($X463))</f>
        <v/>
      </c>
      <c r="Z463" s="30">
        <f>IF(OR($Y463="",$D$6=""),"",IF(INDEX($A:$U,ROW(),$D$6)="",0,IF(ISNUMBER(INDEX($A:$U,ROW(),$D$6)),INDEX($A:$U,ROW(),$D$6),IFERROR(--SUBSTITUTE(SUBSTITUTE(TRIM(INDEX($A:$U,ROW(),$D$6)),",",""),"원",""),0))))</f>
        <v/>
      </c>
      <c r="AA463" s="30">
        <f>IF(OR($Y463="",$E$6=""),"",IF(INDEX($A:$U,ROW(),$E$6)="",0,IF(ISNUMBER(INDEX($A:$U,ROW(),$E$6)),INDEX($A:$U,ROW(),$E$6),IFERROR(--SUBSTITUTE(SUBSTITUTE(TRIM(INDEX($A:$U,ROW(),$E$6)),",",""),"원",""),0))))</f>
        <v/>
      </c>
      <c r="AB463" s="30">
        <f>IF(OR($Y463="",$F$6=""),"",IF(INDEX($A:$U,ROW(),$F$6)="","",IF(ISNUMBER(INDEX($A:$U,ROW(),$F$6)),INDEX($A:$U,ROW(),$F$6),IFERROR(--SUBSTITUTE(SUBSTITUTE(TRIM(INDEX($A:$U,ROW(),$F$6)),",",""),"원",""),""))))</f>
        <v/>
      </c>
      <c r="AC463" s="2">
        <f>IF(OR($Y463="",$G$6=""),"",INDEX($A:$U,ROW(),$G$6)&amp;"")</f>
        <v/>
      </c>
      <c r="AD463" s="2">
        <f>IF($Y463="","",IF(OR(AND(설정!$B$5&lt;&gt;"",ISNUMBER(SEARCH(설정!$B$5,$AC463))),AND(설정!$B$6&lt;&gt;"",ISNUMBER(SEARCH(설정!$B$6,$AC463))),AND(설정!$B$7&lt;&gt;"",ISNUMBER(SEARCH(설정!$B$7,$AC463)))),"제외","포함"))</f>
        <v/>
      </c>
    </row>
    <row r="464">
      <c r="W464" s="2">
        <f>IF(OR($B$5="",$C$6="",ROW()&lt;$B$5),"",IF(INDEX($A:$U,ROW(),$C$6)="","",INDEX($A:$U,ROW(),$C$6)))</f>
        <v/>
      </c>
      <c r="X464" s="28">
        <f>IF($W464="","",IF(ISNUMBER($W464),IF($W464&gt;=10000000,IFERROR(DATE(INT($W464/10000),MOD(INT($W464/100),100),MOD($W464,100)),""),$W464),IF(ISNUMBER(--SUBSTITUTE(SUBSTITUTE(TRIM($W464),".","-"),"/","-")),IF(--SUBSTITUTE(SUBSTITUTE(TRIM($W464),".","-"),"/","-")&gt;=10000000,IFERROR(DATE(--LEFT(TRIM($W464),4),--MID(TRIM($W464),5,2),--RIGHT(TRIM($W464),2)),""),--SUBSTITUTE(SUBSTITUTE(TRIM($W464),".","-"),"/","-")),IFERROR(--LEFT(SUBSTITUTE(SUBSTITUTE(TRIM($W464),".","-"),"/","-"),10),""))))</f>
        <v/>
      </c>
      <c r="Y464" s="29">
        <f>IF($X464="","",INT($X464))</f>
        <v/>
      </c>
      <c r="Z464" s="30">
        <f>IF(OR($Y464="",$D$6=""),"",IF(INDEX($A:$U,ROW(),$D$6)="",0,IF(ISNUMBER(INDEX($A:$U,ROW(),$D$6)),INDEX($A:$U,ROW(),$D$6),IFERROR(--SUBSTITUTE(SUBSTITUTE(TRIM(INDEX($A:$U,ROW(),$D$6)),",",""),"원",""),0))))</f>
        <v/>
      </c>
      <c r="AA464" s="30">
        <f>IF(OR($Y464="",$E$6=""),"",IF(INDEX($A:$U,ROW(),$E$6)="",0,IF(ISNUMBER(INDEX($A:$U,ROW(),$E$6)),INDEX($A:$U,ROW(),$E$6),IFERROR(--SUBSTITUTE(SUBSTITUTE(TRIM(INDEX($A:$U,ROW(),$E$6)),",",""),"원",""),0))))</f>
        <v/>
      </c>
      <c r="AB464" s="30">
        <f>IF(OR($Y464="",$F$6=""),"",IF(INDEX($A:$U,ROW(),$F$6)="","",IF(ISNUMBER(INDEX($A:$U,ROW(),$F$6)),INDEX($A:$U,ROW(),$F$6),IFERROR(--SUBSTITUTE(SUBSTITUTE(TRIM(INDEX($A:$U,ROW(),$F$6)),",",""),"원",""),""))))</f>
        <v/>
      </c>
      <c r="AC464" s="2">
        <f>IF(OR($Y464="",$G$6=""),"",INDEX($A:$U,ROW(),$G$6)&amp;"")</f>
        <v/>
      </c>
      <c r="AD464" s="2">
        <f>IF($Y464="","",IF(OR(AND(설정!$B$5&lt;&gt;"",ISNUMBER(SEARCH(설정!$B$5,$AC464))),AND(설정!$B$6&lt;&gt;"",ISNUMBER(SEARCH(설정!$B$6,$AC464))),AND(설정!$B$7&lt;&gt;"",ISNUMBER(SEARCH(설정!$B$7,$AC464)))),"제외","포함"))</f>
        <v/>
      </c>
    </row>
    <row r="465">
      <c r="W465" s="2">
        <f>IF(OR($B$5="",$C$6="",ROW()&lt;$B$5),"",IF(INDEX($A:$U,ROW(),$C$6)="","",INDEX($A:$U,ROW(),$C$6)))</f>
        <v/>
      </c>
      <c r="X465" s="28">
        <f>IF($W465="","",IF(ISNUMBER($W465),IF($W465&gt;=10000000,IFERROR(DATE(INT($W465/10000),MOD(INT($W465/100),100),MOD($W465,100)),""),$W465),IF(ISNUMBER(--SUBSTITUTE(SUBSTITUTE(TRIM($W465),".","-"),"/","-")),IF(--SUBSTITUTE(SUBSTITUTE(TRIM($W465),".","-"),"/","-")&gt;=10000000,IFERROR(DATE(--LEFT(TRIM($W465),4),--MID(TRIM($W465),5,2),--RIGHT(TRIM($W465),2)),""),--SUBSTITUTE(SUBSTITUTE(TRIM($W465),".","-"),"/","-")),IFERROR(--LEFT(SUBSTITUTE(SUBSTITUTE(TRIM($W465),".","-"),"/","-"),10),""))))</f>
        <v/>
      </c>
      <c r="Y465" s="29">
        <f>IF($X465="","",INT($X465))</f>
        <v/>
      </c>
      <c r="Z465" s="30">
        <f>IF(OR($Y465="",$D$6=""),"",IF(INDEX($A:$U,ROW(),$D$6)="",0,IF(ISNUMBER(INDEX($A:$U,ROW(),$D$6)),INDEX($A:$U,ROW(),$D$6),IFERROR(--SUBSTITUTE(SUBSTITUTE(TRIM(INDEX($A:$U,ROW(),$D$6)),",",""),"원",""),0))))</f>
        <v/>
      </c>
      <c r="AA465" s="30">
        <f>IF(OR($Y465="",$E$6=""),"",IF(INDEX($A:$U,ROW(),$E$6)="",0,IF(ISNUMBER(INDEX($A:$U,ROW(),$E$6)),INDEX($A:$U,ROW(),$E$6),IFERROR(--SUBSTITUTE(SUBSTITUTE(TRIM(INDEX($A:$U,ROW(),$E$6)),",",""),"원",""),0))))</f>
        <v/>
      </c>
      <c r="AB465" s="30">
        <f>IF(OR($Y465="",$F$6=""),"",IF(INDEX($A:$U,ROW(),$F$6)="","",IF(ISNUMBER(INDEX($A:$U,ROW(),$F$6)),INDEX($A:$U,ROW(),$F$6),IFERROR(--SUBSTITUTE(SUBSTITUTE(TRIM(INDEX($A:$U,ROW(),$F$6)),",",""),"원",""),""))))</f>
        <v/>
      </c>
      <c r="AC465" s="2">
        <f>IF(OR($Y465="",$G$6=""),"",INDEX($A:$U,ROW(),$G$6)&amp;"")</f>
        <v/>
      </c>
      <c r="AD465" s="2">
        <f>IF($Y465="","",IF(OR(AND(설정!$B$5&lt;&gt;"",ISNUMBER(SEARCH(설정!$B$5,$AC465))),AND(설정!$B$6&lt;&gt;"",ISNUMBER(SEARCH(설정!$B$6,$AC465))),AND(설정!$B$7&lt;&gt;"",ISNUMBER(SEARCH(설정!$B$7,$AC465)))),"제외","포함"))</f>
        <v/>
      </c>
    </row>
    <row r="466">
      <c r="W466" s="2">
        <f>IF(OR($B$5="",$C$6="",ROW()&lt;$B$5),"",IF(INDEX($A:$U,ROW(),$C$6)="","",INDEX($A:$U,ROW(),$C$6)))</f>
        <v/>
      </c>
      <c r="X466" s="28">
        <f>IF($W466="","",IF(ISNUMBER($W466),IF($W466&gt;=10000000,IFERROR(DATE(INT($W466/10000),MOD(INT($W466/100),100),MOD($W466,100)),""),$W466),IF(ISNUMBER(--SUBSTITUTE(SUBSTITUTE(TRIM($W466),".","-"),"/","-")),IF(--SUBSTITUTE(SUBSTITUTE(TRIM($W466),".","-"),"/","-")&gt;=10000000,IFERROR(DATE(--LEFT(TRIM($W466),4),--MID(TRIM($W466),5,2),--RIGHT(TRIM($W466),2)),""),--SUBSTITUTE(SUBSTITUTE(TRIM($W466),".","-"),"/","-")),IFERROR(--LEFT(SUBSTITUTE(SUBSTITUTE(TRIM($W466),".","-"),"/","-"),10),""))))</f>
        <v/>
      </c>
      <c r="Y466" s="29">
        <f>IF($X466="","",INT($X466))</f>
        <v/>
      </c>
      <c r="Z466" s="30">
        <f>IF(OR($Y466="",$D$6=""),"",IF(INDEX($A:$U,ROW(),$D$6)="",0,IF(ISNUMBER(INDEX($A:$U,ROW(),$D$6)),INDEX($A:$U,ROW(),$D$6),IFERROR(--SUBSTITUTE(SUBSTITUTE(TRIM(INDEX($A:$U,ROW(),$D$6)),",",""),"원",""),0))))</f>
        <v/>
      </c>
      <c r="AA466" s="30">
        <f>IF(OR($Y466="",$E$6=""),"",IF(INDEX($A:$U,ROW(),$E$6)="",0,IF(ISNUMBER(INDEX($A:$U,ROW(),$E$6)),INDEX($A:$U,ROW(),$E$6),IFERROR(--SUBSTITUTE(SUBSTITUTE(TRIM(INDEX($A:$U,ROW(),$E$6)),",",""),"원",""),0))))</f>
        <v/>
      </c>
      <c r="AB466" s="30">
        <f>IF(OR($Y466="",$F$6=""),"",IF(INDEX($A:$U,ROW(),$F$6)="","",IF(ISNUMBER(INDEX($A:$U,ROW(),$F$6)),INDEX($A:$U,ROW(),$F$6),IFERROR(--SUBSTITUTE(SUBSTITUTE(TRIM(INDEX($A:$U,ROW(),$F$6)),",",""),"원",""),""))))</f>
        <v/>
      </c>
      <c r="AC466" s="2">
        <f>IF(OR($Y466="",$G$6=""),"",INDEX($A:$U,ROW(),$G$6)&amp;"")</f>
        <v/>
      </c>
      <c r="AD466" s="2">
        <f>IF($Y466="","",IF(OR(AND(설정!$B$5&lt;&gt;"",ISNUMBER(SEARCH(설정!$B$5,$AC466))),AND(설정!$B$6&lt;&gt;"",ISNUMBER(SEARCH(설정!$B$6,$AC466))),AND(설정!$B$7&lt;&gt;"",ISNUMBER(SEARCH(설정!$B$7,$AC466)))),"제외","포함"))</f>
        <v/>
      </c>
    </row>
    <row r="467">
      <c r="W467" s="2">
        <f>IF(OR($B$5="",$C$6="",ROW()&lt;$B$5),"",IF(INDEX($A:$U,ROW(),$C$6)="","",INDEX($A:$U,ROW(),$C$6)))</f>
        <v/>
      </c>
      <c r="X467" s="28">
        <f>IF($W467="","",IF(ISNUMBER($W467),IF($W467&gt;=10000000,IFERROR(DATE(INT($W467/10000),MOD(INT($W467/100),100),MOD($W467,100)),""),$W467),IF(ISNUMBER(--SUBSTITUTE(SUBSTITUTE(TRIM($W467),".","-"),"/","-")),IF(--SUBSTITUTE(SUBSTITUTE(TRIM($W467),".","-"),"/","-")&gt;=10000000,IFERROR(DATE(--LEFT(TRIM($W467),4),--MID(TRIM($W467),5,2),--RIGHT(TRIM($W467),2)),""),--SUBSTITUTE(SUBSTITUTE(TRIM($W467),".","-"),"/","-")),IFERROR(--LEFT(SUBSTITUTE(SUBSTITUTE(TRIM($W467),".","-"),"/","-"),10),""))))</f>
        <v/>
      </c>
      <c r="Y467" s="29">
        <f>IF($X467="","",INT($X467))</f>
        <v/>
      </c>
      <c r="Z467" s="30">
        <f>IF(OR($Y467="",$D$6=""),"",IF(INDEX($A:$U,ROW(),$D$6)="",0,IF(ISNUMBER(INDEX($A:$U,ROW(),$D$6)),INDEX($A:$U,ROW(),$D$6),IFERROR(--SUBSTITUTE(SUBSTITUTE(TRIM(INDEX($A:$U,ROW(),$D$6)),",",""),"원",""),0))))</f>
        <v/>
      </c>
      <c r="AA467" s="30">
        <f>IF(OR($Y467="",$E$6=""),"",IF(INDEX($A:$U,ROW(),$E$6)="",0,IF(ISNUMBER(INDEX($A:$U,ROW(),$E$6)),INDEX($A:$U,ROW(),$E$6),IFERROR(--SUBSTITUTE(SUBSTITUTE(TRIM(INDEX($A:$U,ROW(),$E$6)),",",""),"원",""),0))))</f>
        <v/>
      </c>
      <c r="AB467" s="30">
        <f>IF(OR($Y467="",$F$6=""),"",IF(INDEX($A:$U,ROW(),$F$6)="","",IF(ISNUMBER(INDEX($A:$U,ROW(),$F$6)),INDEX($A:$U,ROW(),$F$6),IFERROR(--SUBSTITUTE(SUBSTITUTE(TRIM(INDEX($A:$U,ROW(),$F$6)),",",""),"원",""),""))))</f>
        <v/>
      </c>
      <c r="AC467" s="2">
        <f>IF(OR($Y467="",$G$6=""),"",INDEX($A:$U,ROW(),$G$6)&amp;"")</f>
        <v/>
      </c>
      <c r="AD467" s="2">
        <f>IF($Y467="","",IF(OR(AND(설정!$B$5&lt;&gt;"",ISNUMBER(SEARCH(설정!$B$5,$AC467))),AND(설정!$B$6&lt;&gt;"",ISNUMBER(SEARCH(설정!$B$6,$AC467))),AND(설정!$B$7&lt;&gt;"",ISNUMBER(SEARCH(설정!$B$7,$AC467)))),"제외","포함"))</f>
        <v/>
      </c>
    </row>
    <row r="468">
      <c r="W468" s="2">
        <f>IF(OR($B$5="",$C$6="",ROW()&lt;$B$5),"",IF(INDEX($A:$U,ROW(),$C$6)="","",INDEX($A:$U,ROW(),$C$6)))</f>
        <v/>
      </c>
      <c r="X468" s="28">
        <f>IF($W468="","",IF(ISNUMBER($W468),IF($W468&gt;=10000000,IFERROR(DATE(INT($W468/10000),MOD(INT($W468/100),100),MOD($W468,100)),""),$W468),IF(ISNUMBER(--SUBSTITUTE(SUBSTITUTE(TRIM($W468),".","-"),"/","-")),IF(--SUBSTITUTE(SUBSTITUTE(TRIM($W468),".","-"),"/","-")&gt;=10000000,IFERROR(DATE(--LEFT(TRIM($W468),4),--MID(TRIM($W468),5,2),--RIGHT(TRIM($W468),2)),""),--SUBSTITUTE(SUBSTITUTE(TRIM($W468),".","-"),"/","-")),IFERROR(--LEFT(SUBSTITUTE(SUBSTITUTE(TRIM($W468),".","-"),"/","-"),10),""))))</f>
        <v/>
      </c>
      <c r="Y468" s="29">
        <f>IF($X468="","",INT($X468))</f>
        <v/>
      </c>
      <c r="Z468" s="30">
        <f>IF(OR($Y468="",$D$6=""),"",IF(INDEX($A:$U,ROW(),$D$6)="",0,IF(ISNUMBER(INDEX($A:$U,ROW(),$D$6)),INDEX($A:$U,ROW(),$D$6),IFERROR(--SUBSTITUTE(SUBSTITUTE(TRIM(INDEX($A:$U,ROW(),$D$6)),",",""),"원",""),0))))</f>
        <v/>
      </c>
      <c r="AA468" s="30">
        <f>IF(OR($Y468="",$E$6=""),"",IF(INDEX($A:$U,ROW(),$E$6)="",0,IF(ISNUMBER(INDEX($A:$U,ROW(),$E$6)),INDEX($A:$U,ROW(),$E$6),IFERROR(--SUBSTITUTE(SUBSTITUTE(TRIM(INDEX($A:$U,ROW(),$E$6)),",",""),"원",""),0))))</f>
        <v/>
      </c>
      <c r="AB468" s="30">
        <f>IF(OR($Y468="",$F$6=""),"",IF(INDEX($A:$U,ROW(),$F$6)="","",IF(ISNUMBER(INDEX($A:$U,ROW(),$F$6)),INDEX($A:$U,ROW(),$F$6),IFERROR(--SUBSTITUTE(SUBSTITUTE(TRIM(INDEX($A:$U,ROW(),$F$6)),",",""),"원",""),""))))</f>
        <v/>
      </c>
      <c r="AC468" s="2">
        <f>IF(OR($Y468="",$G$6=""),"",INDEX($A:$U,ROW(),$G$6)&amp;"")</f>
        <v/>
      </c>
      <c r="AD468" s="2">
        <f>IF($Y468="","",IF(OR(AND(설정!$B$5&lt;&gt;"",ISNUMBER(SEARCH(설정!$B$5,$AC468))),AND(설정!$B$6&lt;&gt;"",ISNUMBER(SEARCH(설정!$B$6,$AC468))),AND(설정!$B$7&lt;&gt;"",ISNUMBER(SEARCH(설정!$B$7,$AC468)))),"제외","포함"))</f>
        <v/>
      </c>
    </row>
    <row r="469">
      <c r="W469" s="2">
        <f>IF(OR($B$5="",$C$6="",ROW()&lt;$B$5),"",IF(INDEX($A:$U,ROW(),$C$6)="","",INDEX($A:$U,ROW(),$C$6)))</f>
        <v/>
      </c>
      <c r="X469" s="28">
        <f>IF($W469="","",IF(ISNUMBER($W469),IF($W469&gt;=10000000,IFERROR(DATE(INT($W469/10000),MOD(INT($W469/100),100),MOD($W469,100)),""),$W469),IF(ISNUMBER(--SUBSTITUTE(SUBSTITUTE(TRIM($W469),".","-"),"/","-")),IF(--SUBSTITUTE(SUBSTITUTE(TRIM($W469),".","-"),"/","-")&gt;=10000000,IFERROR(DATE(--LEFT(TRIM($W469),4),--MID(TRIM($W469),5,2),--RIGHT(TRIM($W469),2)),""),--SUBSTITUTE(SUBSTITUTE(TRIM($W469),".","-"),"/","-")),IFERROR(--LEFT(SUBSTITUTE(SUBSTITUTE(TRIM($W469),".","-"),"/","-"),10),""))))</f>
        <v/>
      </c>
      <c r="Y469" s="29">
        <f>IF($X469="","",INT($X469))</f>
        <v/>
      </c>
      <c r="Z469" s="30">
        <f>IF(OR($Y469="",$D$6=""),"",IF(INDEX($A:$U,ROW(),$D$6)="",0,IF(ISNUMBER(INDEX($A:$U,ROW(),$D$6)),INDEX($A:$U,ROW(),$D$6),IFERROR(--SUBSTITUTE(SUBSTITUTE(TRIM(INDEX($A:$U,ROW(),$D$6)),",",""),"원",""),0))))</f>
        <v/>
      </c>
      <c r="AA469" s="30">
        <f>IF(OR($Y469="",$E$6=""),"",IF(INDEX($A:$U,ROW(),$E$6)="",0,IF(ISNUMBER(INDEX($A:$U,ROW(),$E$6)),INDEX($A:$U,ROW(),$E$6),IFERROR(--SUBSTITUTE(SUBSTITUTE(TRIM(INDEX($A:$U,ROW(),$E$6)),",",""),"원",""),0))))</f>
        <v/>
      </c>
      <c r="AB469" s="30">
        <f>IF(OR($Y469="",$F$6=""),"",IF(INDEX($A:$U,ROW(),$F$6)="","",IF(ISNUMBER(INDEX($A:$U,ROW(),$F$6)),INDEX($A:$U,ROW(),$F$6),IFERROR(--SUBSTITUTE(SUBSTITUTE(TRIM(INDEX($A:$U,ROW(),$F$6)),",",""),"원",""),""))))</f>
        <v/>
      </c>
      <c r="AC469" s="2">
        <f>IF(OR($Y469="",$G$6=""),"",INDEX($A:$U,ROW(),$G$6)&amp;"")</f>
        <v/>
      </c>
      <c r="AD469" s="2">
        <f>IF($Y469="","",IF(OR(AND(설정!$B$5&lt;&gt;"",ISNUMBER(SEARCH(설정!$B$5,$AC469))),AND(설정!$B$6&lt;&gt;"",ISNUMBER(SEARCH(설정!$B$6,$AC469))),AND(설정!$B$7&lt;&gt;"",ISNUMBER(SEARCH(설정!$B$7,$AC469)))),"제외","포함"))</f>
        <v/>
      </c>
    </row>
    <row r="470">
      <c r="W470" s="2">
        <f>IF(OR($B$5="",$C$6="",ROW()&lt;$B$5),"",IF(INDEX($A:$U,ROW(),$C$6)="","",INDEX($A:$U,ROW(),$C$6)))</f>
        <v/>
      </c>
      <c r="X470" s="28">
        <f>IF($W470="","",IF(ISNUMBER($W470),IF($W470&gt;=10000000,IFERROR(DATE(INT($W470/10000),MOD(INT($W470/100),100),MOD($W470,100)),""),$W470),IF(ISNUMBER(--SUBSTITUTE(SUBSTITUTE(TRIM($W470),".","-"),"/","-")),IF(--SUBSTITUTE(SUBSTITUTE(TRIM($W470),".","-"),"/","-")&gt;=10000000,IFERROR(DATE(--LEFT(TRIM($W470),4),--MID(TRIM($W470),5,2),--RIGHT(TRIM($W470),2)),""),--SUBSTITUTE(SUBSTITUTE(TRIM($W470),".","-"),"/","-")),IFERROR(--LEFT(SUBSTITUTE(SUBSTITUTE(TRIM($W470),".","-"),"/","-"),10),""))))</f>
        <v/>
      </c>
      <c r="Y470" s="29">
        <f>IF($X470="","",INT($X470))</f>
        <v/>
      </c>
      <c r="Z470" s="30">
        <f>IF(OR($Y470="",$D$6=""),"",IF(INDEX($A:$U,ROW(),$D$6)="",0,IF(ISNUMBER(INDEX($A:$U,ROW(),$D$6)),INDEX($A:$U,ROW(),$D$6),IFERROR(--SUBSTITUTE(SUBSTITUTE(TRIM(INDEX($A:$U,ROW(),$D$6)),",",""),"원",""),0))))</f>
        <v/>
      </c>
      <c r="AA470" s="30">
        <f>IF(OR($Y470="",$E$6=""),"",IF(INDEX($A:$U,ROW(),$E$6)="",0,IF(ISNUMBER(INDEX($A:$U,ROW(),$E$6)),INDEX($A:$U,ROW(),$E$6),IFERROR(--SUBSTITUTE(SUBSTITUTE(TRIM(INDEX($A:$U,ROW(),$E$6)),",",""),"원",""),0))))</f>
        <v/>
      </c>
      <c r="AB470" s="30">
        <f>IF(OR($Y470="",$F$6=""),"",IF(INDEX($A:$U,ROW(),$F$6)="","",IF(ISNUMBER(INDEX($A:$U,ROW(),$F$6)),INDEX($A:$U,ROW(),$F$6),IFERROR(--SUBSTITUTE(SUBSTITUTE(TRIM(INDEX($A:$U,ROW(),$F$6)),",",""),"원",""),""))))</f>
        <v/>
      </c>
      <c r="AC470" s="2">
        <f>IF(OR($Y470="",$G$6=""),"",INDEX($A:$U,ROW(),$G$6)&amp;"")</f>
        <v/>
      </c>
      <c r="AD470" s="2">
        <f>IF($Y470="","",IF(OR(AND(설정!$B$5&lt;&gt;"",ISNUMBER(SEARCH(설정!$B$5,$AC470))),AND(설정!$B$6&lt;&gt;"",ISNUMBER(SEARCH(설정!$B$6,$AC470))),AND(설정!$B$7&lt;&gt;"",ISNUMBER(SEARCH(설정!$B$7,$AC470)))),"제외","포함"))</f>
        <v/>
      </c>
    </row>
    <row r="471">
      <c r="W471" s="2">
        <f>IF(OR($B$5="",$C$6="",ROW()&lt;$B$5),"",IF(INDEX($A:$U,ROW(),$C$6)="","",INDEX($A:$U,ROW(),$C$6)))</f>
        <v/>
      </c>
      <c r="X471" s="28">
        <f>IF($W471="","",IF(ISNUMBER($W471),IF($W471&gt;=10000000,IFERROR(DATE(INT($W471/10000),MOD(INT($W471/100),100),MOD($W471,100)),""),$W471),IF(ISNUMBER(--SUBSTITUTE(SUBSTITUTE(TRIM($W471),".","-"),"/","-")),IF(--SUBSTITUTE(SUBSTITUTE(TRIM($W471),".","-"),"/","-")&gt;=10000000,IFERROR(DATE(--LEFT(TRIM($W471),4),--MID(TRIM($W471),5,2),--RIGHT(TRIM($W471),2)),""),--SUBSTITUTE(SUBSTITUTE(TRIM($W471),".","-"),"/","-")),IFERROR(--LEFT(SUBSTITUTE(SUBSTITUTE(TRIM($W471),".","-"),"/","-"),10),""))))</f>
        <v/>
      </c>
      <c r="Y471" s="29">
        <f>IF($X471="","",INT($X471))</f>
        <v/>
      </c>
      <c r="Z471" s="30">
        <f>IF(OR($Y471="",$D$6=""),"",IF(INDEX($A:$U,ROW(),$D$6)="",0,IF(ISNUMBER(INDEX($A:$U,ROW(),$D$6)),INDEX($A:$U,ROW(),$D$6),IFERROR(--SUBSTITUTE(SUBSTITUTE(TRIM(INDEX($A:$U,ROW(),$D$6)),",",""),"원",""),0))))</f>
        <v/>
      </c>
      <c r="AA471" s="30">
        <f>IF(OR($Y471="",$E$6=""),"",IF(INDEX($A:$U,ROW(),$E$6)="",0,IF(ISNUMBER(INDEX($A:$U,ROW(),$E$6)),INDEX($A:$U,ROW(),$E$6),IFERROR(--SUBSTITUTE(SUBSTITUTE(TRIM(INDEX($A:$U,ROW(),$E$6)),",",""),"원",""),0))))</f>
        <v/>
      </c>
      <c r="AB471" s="30">
        <f>IF(OR($Y471="",$F$6=""),"",IF(INDEX($A:$U,ROW(),$F$6)="","",IF(ISNUMBER(INDEX($A:$U,ROW(),$F$6)),INDEX($A:$U,ROW(),$F$6),IFERROR(--SUBSTITUTE(SUBSTITUTE(TRIM(INDEX($A:$U,ROW(),$F$6)),",",""),"원",""),""))))</f>
        <v/>
      </c>
      <c r="AC471" s="2">
        <f>IF(OR($Y471="",$G$6=""),"",INDEX($A:$U,ROW(),$G$6)&amp;"")</f>
        <v/>
      </c>
      <c r="AD471" s="2">
        <f>IF($Y471="","",IF(OR(AND(설정!$B$5&lt;&gt;"",ISNUMBER(SEARCH(설정!$B$5,$AC471))),AND(설정!$B$6&lt;&gt;"",ISNUMBER(SEARCH(설정!$B$6,$AC471))),AND(설정!$B$7&lt;&gt;"",ISNUMBER(SEARCH(설정!$B$7,$AC471)))),"제외","포함"))</f>
        <v/>
      </c>
    </row>
    <row r="472">
      <c r="W472" s="2">
        <f>IF(OR($B$5="",$C$6="",ROW()&lt;$B$5),"",IF(INDEX($A:$U,ROW(),$C$6)="","",INDEX($A:$U,ROW(),$C$6)))</f>
        <v/>
      </c>
      <c r="X472" s="28">
        <f>IF($W472="","",IF(ISNUMBER($W472),IF($W472&gt;=10000000,IFERROR(DATE(INT($W472/10000),MOD(INT($W472/100),100),MOD($W472,100)),""),$W472),IF(ISNUMBER(--SUBSTITUTE(SUBSTITUTE(TRIM($W472),".","-"),"/","-")),IF(--SUBSTITUTE(SUBSTITUTE(TRIM($W472),".","-"),"/","-")&gt;=10000000,IFERROR(DATE(--LEFT(TRIM($W472),4),--MID(TRIM($W472),5,2),--RIGHT(TRIM($W472),2)),""),--SUBSTITUTE(SUBSTITUTE(TRIM($W472),".","-"),"/","-")),IFERROR(--LEFT(SUBSTITUTE(SUBSTITUTE(TRIM($W472),".","-"),"/","-"),10),""))))</f>
        <v/>
      </c>
      <c r="Y472" s="29">
        <f>IF($X472="","",INT($X472))</f>
        <v/>
      </c>
      <c r="Z472" s="30">
        <f>IF(OR($Y472="",$D$6=""),"",IF(INDEX($A:$U,ROW(),$D$6)="",0,IF(ISNUMBER(INDEX($A:$U,ROW(),$D$6)),INDEX($A:$U,ROW(),$D$6),IFERROR(--SUBSTITUTE(SUBSTITUTE(TRIM(INDEX($A:$U,ROW(),$D$6)),",",""),"원",""),0))))</f>
        <v/>
      </c>
      <c r="AA472" s="30">
        <f>IF(OR($Y472="",$E$6=""),"",IF(INDEX($A:$U,ROW(),$E$6)="",0,IF(ISNUMBER(INDEX($A:$U,ROW(),$E$6)),INDEX($A:$U,ROW(),$E$6),IFERROR(--SUBSTITUTE(SUBSTITUTE(TRIM(INDEX($A:$U,ROW(),$E$6)),",",""),"원",""),0))))</f>
        <v/>
      </c>
      <c r="AB472" s="30">
        <f>IF(OR($Y472="",$F$6=""),"",IF(INDEX($A:$U,ROW(),$F$6)="","",IF(ISNUMBER(INDEX($A:$U,ROW(),$F$6)),INDEX($A:$U,ROW(),$F$6),IFERROR(--SUBSTITUTE(SUBSTITUTE(TRIM(INDEX($A:$U,ROW(),$F$6)),",",""),"원",""),""))))</f>
        <v/>
      </c>
      <c r="AC472" s="2">
        <f>IF(OR($Y472="",$G$6=""),"",INDEX($A:$U,ROW(),$G$6)&amp;"")</f>
        <v/>
      </c>
      <c r="AD472" s="2">
        <f>IF($Y472="","",IF(OR(AND(설정!$B$5&lt;&gt;"",ISNUMBER(SEARCH(설정!$B$5,$AC472))),AND(설정!$B$6&lt;&gt;"",ISNUMBER(SEARCH(설정!$B$6,$AC472))),AND(설정!$B$7&lt;&gt;"",ISNUMBER(SEARCH(설정!$B$7,$AC472)))),"제외","포함"))</f>
        <v/>
      </c>
    </row>
    <row r="473">
      <c r="W473" s="2">
        <f>IF(OR($B$5="",$C$6="",ROW()&lt;$B$5),"",IF(INDEX($A:$U,ROW(),$C$6)="","",INDEX($A:$U,ROW(),$C$6)))</f>
        <v/>
      </c>
      <c r="X473" s="28">
        <f>IF($W473="","",IF(ISNUMBER($W473),IF($W473&gt;=10000000,IFERROR(DATE(INT($W473/10000),MOD(INT($W473/100),100),MOD($W473,100)),""),$W473),IF(ISNUMBER(--SUBSTITUTE(SUBSTITUTE(TRIM($W473),".","-"),"/","-")),IF(--SUBSTITUTE(SUBSTITUTE(TRIM($W473),".","-"),"/","-")&gt;=10000000,IFERROR(DATE(--LEFT(TRIM($W473),4),--MID(TRIM($W473),5,2),--RIGHT(TRIM($W473),2)),""),--SUBSTITUTE(SUBSTITUTE(TRIM($W473),".","-"),"/","-")),IFERROR(--LEFT(SUBSTITUTE(SUBSTITUTE(TRIM($W473),".","-"),"/","-"),10),""))))</f>
        <v/>
      </c>
      <c r="Y473" s="29">
        <f>IF($X473="","",INT($X473))</f>
        <v/>
      </c>
      <c r="Z473" s="30">
        <f>IF(OR($Y473="",$D$6=""),"",IF(INDEX($A:$U,ROW(),$D$6)="",0,IF(ISNUMBER(INDEX($A:$U,ROW(),$D$6)),INDEX($A:$U,ROW(),$D$6),IFERROR(--SUBSTITUTE(SUBSTITUTE(TRIM(INDEX($A:$U,ROW(),$D$6)),",",""),"원",""),0))))</f>
        <v/>
      </c>
      <c r="AA473" s="30">
        <f>IF(OR($Y473="",$E$6=""),"",IF(INDEX($A:$U,ROW(),$E$6)="",0,IF(ISNUMBER(INDEX($A:$U,ROW(),$E$6)),INDEX($A:$U,ROW(),$E$6),IFERROR(--SUBSTITUTE(SUBSTITUTE(TRIM(INDEX($A:$U,ROW(),$E$6)),",",""),"원",""),0))))</f>
        <v/>
      </c>
      <c r="AB473" s="30">
        <f>IF(OR($Y473="",$F$6=""),"",IF(INDEX($A:$U,ROW(),$F$6)="","",IF(ISNUMBER(INDEX($A:$U,ROW(),$F$6)),INDEX($A:$U,ROW(),$F$6),IFERROR(--SUBSTITUTE(SUBSTITUTE(TRIM(INDEX($A:$U,ROW(),$F$6)),",",""),"원",""),""))))</f>
        <v/>
      </c>
      <c r="AC473" s="2">
        <f>IF(OR($Y473="",$G$6=""),"",INDEX($A:$U,ROW(),$G$6)&amp;"")</f>
        <v/>
      </c>
      <c r="AD473" s="2">
        <f>IF($Y473="","",IF(OR(AND(설정!$B$5&lt;&gt;"",ISNUMBER(SEARCH(설정!$B$5,$AC473))),AND(설정!$B$6&lt;&gt;"",ISNUMBER(SEARCH(설정!$B$6,$AC473))),AND(설정!$B$7&lt;&gt;"",ISNUMBER(SEARCH(설정!$B$7,$AC473)))),"제외","포함"))</f>
        <v/>
      </c>
    </row>
    <row r="474">
      <c r="W474" s="2">
        <f>IF(OR($B$5="",$C$6="",ROW()&lt;$B$5),"",IF(INDEX($A:$U,ROW(),$C$6)="","",INDEX($A:$U,ROW(),$C$6)))</f>
        <v/>
      </c>
      <c r="X474" s="28">
        <f>IF($W474="","",IF(ISNUMBER($W474),IF($W474&gt;=10000000,IFERROR(DATE(INT($W474/10000),MOD(INT($W474/100),100),MOD($W474,100)),""),$W474),IF(ISNUMBER(--SUBSTITUTE(SUBSTITUTE(TRIM($W474),".","-"),"/","-")),IF(--SUBSTITUTE(SUBSTITUTE(TRIM($W474),".","-"),"/","-")&gt;=10000000,IFERROR(DATE(--LEFT(TRIM($W474),4),--MID(TRIM($W474),5,2),--RIGHT(TRIM($W474),2)),""),--SUBSTITUTE(SUBSTITUTE(TRIM($W474),".","-"),"/","-")),IFERROR(--LEFT(SUBSTITUTE(SUBSTITUTE(TRIM($W474),".","-"),"/","-"),10),""))))</f>
        <v/>
      </c>
      <c r="Y474" s="29">
        <f>IF($X474="","",INT($X474))</f>
        <v/>
      </c>
      <c r="Z474" s="30">
        <f>IF(OR($Y474="",$D$6=""),"",IF(INDEX($A:$U,ROW(),$D$6)="",0,IF(ISNUMBER(INDEX($A:$U,ROW(),$D$6)),INDEX($A:$U,ROW(),$D$6),IFERROR(--SUBSTITUTE(SUBSTITUTE(TRIM(INDEX($A:$U,ROW(),$D$6)),",",""),"원",""),0))))</f>
        <v/>
      </c>
      <c r="AA474" s="30">
        <f>IF(OR($Y474="",$E$6=""),"",IF(INDEX($A:$U,ROW(),$E$6)="",0,IF(ISNUMBER(INDEX($A:$U,ROW(),$E$6)),INDEX($A:$U,ROW(),$E$6),IFERROR(--SUBSTITUTE(SUBSTITUTE(TRIM(INDEX($A:$U,ROW(),$E$6)),",",""),"원",""),0))))</f>
        <v/>
      </c>
      <c r="AB474" s="30">
        <f>IF(OR($Y474="",$F$6=""),"",IF(INDEX($A:$U,ROW(),$F$6)="","",IF(ISNUMBER(INDEX($A:$U,ROW(),$F$6)),INDEX($A:$U,ROW(),$F$6),IFERROR(--SUBSTITUTE(SUBSTITUTE(TRIM(INDEX($A:$U,ROW(),$F$6)),",",""),"원",""),""))))</f>
        <v/>
      </c>
      <c r="AC474" s="2">
        <f>IF(OR($Y474="",$G$6=""),"",INDEX($A:$U,ROW(),$G$6)&amp;"")</f>
        <v/>
      </c>
      <c r="AD474" s="2">
        <f>IF($Y474="","",IF(OR(AND(설정!$B$5&lt;&gt;"",ISNUMBER(SEARCH(설정!$B$5,$AC474))),AND(설정!$B$6&lt;&gt;"",ISNUMBER(SEARCH(설정!$B$6,$AC474))),AND(설정!$B$7&lt;&gt;"",ISNUMBER(SEARCH(설정!$B$7,$AC474)))),"제외","포함"))</f>
        <v/>
      </c>
    </row>
    <row r="475">
      <c r="W475" s="2">
        <f>IF(OR($B$5="",$C$6="",ROW()&lt;$B$5),"",IF(INDEX($A:$U,ROW(),$C$6)="","",INDEX($A:$U,ROW(),$C$6)))</f>
        <v/>
      </c>
      <c r="X475" s="28">
        <f>IF($W475="","",IF(ISNUMBER($W475),IF($W475&gt;=10000000,IFERROR(DATE(INT($W475/10000),MOD(INT($W475/100),100),MOD($W475,100)),""),$W475),IF(ISNUMBER(--SUBSTITUTE(SUBSTITUTE(TRIM($W475),".","-"),"/","-")),IF(--SUBSTITUTE(SUBSTITUTE(TRIM($W475),".","-"),"/","-")&gt;=10000000,IFERROR(DATE(--LEFT(TRIM($W475),4),--MID(TRIM($W475),5,2),--RIGHT(TRIM($W475),2)),""),--SUBSTITUTE(SUBSTITUTE(TRIM($W475),".","-"),"/","-")),IFERROR(--LEFT(SUBSTITUTE(SUBSTITUTE(TRIM($W475),".","-"),"/","-"),10),""))))</f>
        <v/>
      </c>
      <c r="Y475" s="29">
        <f>IF($X475="","",INT($X475))</f>
        <v/>
      </c>
      <c r="Z475" s="30">
        <f>IF(OR($Y475="",$D$6=""),"",IF(INDEX($A:$U,ROW(),$D$6)="",0,IF(ISNUMBER(INDEX($A:$U,ROW(),$D$6)),INDEX($A:$U,ROW(),$D$6),IFERROR(--SUBSTITUTE(SUBSTITUTE(TRIM(INDEX($A:$U,ROW(),$D$6)),",",""),"원",""),0))))</f>
        <v/>
      </c>
      <c r="AA475" s="30">
        <f>IF(OR($Y475="",$E$6=""),"",IF(INDEX($A:$U,ROW(),$E$6)="",0,IF(ISNUMBER(INDEX($A:$U,ROW(),$E$6)),INDEX($A:$U,ROW(),$E$6),IFERROR(--SUBSTITUTE(SUBSTITUTE(TRIM(INDEX($A:$U,ROW(),$E$6)),",",""),"원",""),0))))</f>
        <v/>
      </c>
      <c r="AB475" s="30">
        <f>IF(OR($Y475="",$F$6=""),"",IF(INDEX($A:$U,ROW(),$F$6)="","",IF(ISNUMBER(INDEX($A:$U,ROW(),$F$6)),INDEX($A:$U,ROW(),$F$6),IFERROR(--SUBSTITUTE(SUBSTITUTE(TRIM(INDEX($A:$U,ROW(),$F$6)),",",""),"원",""),""))))</f>
        <v/>
      </c>
      <c r="AC475" s="2">
        <f>IF(OR($Y475="",$G$6=""),"",INDEX($A:$U,ROW(),$G$6)&amp;"")</f>
        <v/>
      </c>
      <c r="AD475" s="2">
        <f>IF($Y475="","",IF(OR(AND(설정!$B$5&lt;&gt;"",ISNUMBER(SEARCH(설정!$B$5,$AC475))),AND(설정!$B$6&lt;&gt;"",ISNUMBER(SEARCH(설정!$B$6,$AC475))),AND(설정!$B$7&lt;&gt;"",ISNUMBER(SEARCH(설정!$B$7,$AC475)))),"제외","포함"))</f>
        <v/>
      </c>
    </row>
    <row r="476">
      <c r="W476" s="2">
        <f>IF(OR($B$5="",$C$6="",ROW()&lt;$B$5),"",IF(INDEX($A:$U,ROW(),$C$6)="","",INDEX($A:$U,ROW(),$C$6)))</f>
        <v/>
      </c>
      <c r="X476" s="28">
        <f>IF($W476="","",IF(ISNUMBER($W476),IF($W476&gt;=10000000,IFERROR(DATE(INT($W476/10000),MOD(INT($W476/100),100),MOD($W476,100)),""),$W476),IF(ISNUMBER(--SUBSTITUTE(SUBSTITUTE(TRIM($W476),".","-"),"/","-")),IF(--SUBSTITUTE(SUBSTITUTE(TRIM($W476),".","-"),"/","-")&gt;=10000000,IFERROR(DATE(--LEFT(TRIM($W476),4),--MID(TRIM($W476),5,2),--RIGHT(TRIM($W476),2)),""),--SUBSTITUTE(SUBSTITUTE(TRIM($W476),".","-"),"/","-")),IFERROR(--LEFT(SUBSTITUTE(SUBSTITUTE(TRIM($W476),".","-"),"/","-"),10),""))))</f>
        <v/>
      </c>
      <c r="Y476" s="29">
        <f>IF($X476="","",INT($X476))</f>
        <v/>
      </c>
      <c r="Z476" s="30">
        <f>IF(OR($Y476="",$D$6=""),"",IF(INDEX($A:$U,ROW(),$D$6)="",0,IF(ISNUMBER(INDEX($A:$U,ROW(),$D$6)),INDEX($A:$U,ROW(),$D$6),IFERROR(--SUBSTITUTE(SUBSTITUTE(TRIM(INDEX($A:$U,ROW(),$D$6)),",",""),"원",""),0))))</f>
        <v/>
      </c>
      <c r="AA476" s="30">
        <f>IF(OR($Y476="",$E$6=""),"",IF(INDEX($A:$U,ROW(),$E$6)="",0,IF(ISNUMBER(INDEX($A:$U,ROW(),$E$6)),INDEX($A:$U,ROW(),$E$6),IFERROR(--SUBSTITUTE(SUBSTITUTE(TRIM(INDEX($A:$U,ROW(),$E$6)),",",""),"원",""),0))))</f>
        <v/>
      </c>
      <c r="AB476" s="30">
        <f>IF(OR($Y476="",$F$6=""),"",IF(INDEX($A:$U,ROW(),$F$6)="","",IF(ISNUMBER(INDEX($A:$U,ROW(),$F$6)),INDEX($A:$U,ROW(),$F$6),IFERROR(--SUBSTITUTE(SUBSTITUTE(TRIM(INDEX($A:$U,ROW(),$F$6)),",",""),"원",""),""))))</f>
        <v/>
      </c>
      <c r="AC476" s="2">
        <f>IF(OR($Y476="",$G$6=""),"",INDEX($A:$U,ROW(),$G$6)&amp;"")</f>
        <v/>
      </c>
      <c r="AD476" s="2">
        <f>IF($Y476="","",IF(OR(AND(설정!$B$5&lt;&gt;"",ISNUMBER(SEARCH(설정!$B$5,$AC476))),AND(설정!$B$6&lt;&gt;"",ISNUMBER(SEARCH(설정!$B$6,$AC476))),AND(설정!$B$7&lt;&gt;"",ISNUMBER(SEARCH(설정!$B$7,$AC476)))),"제외","포함"))</f>
        <v/>
      </c>
    </row>
    <row r="477">
      <c r="W477" s="2">
        <f>IF(OR($B$5="",$C$6="",ROW()&lt;$B$5),"",IF(INDEX($A:$U,ROW(),$C$6)="","",INDEX($A:$U,ROW(),$C$6)))</f>
        <v/>
      </c>
      <c r="X477" s="28">
        <f>IF($W477="","",IF(ISNUMBER($W477),IF($W477&gt;=10000000,IFERROR(DATE(INT($W477/10000),MOD(INT($W477/100),100),MOD($W477,100)),""),$W477),IF(ISNUMBER(--SUBSTITUTE(SUBSTITUTE(TRIM($W477),".","-"),"/","-")),IF(--SUBSTITUTE(SUBSTITUTE(TRIM($W477),".","-"),"/","-")&gt;=10000000,IFERROR(DATE(--LEFT(TRIM($W477),4),--MID(TRIM($W477),5,2),--RIGHT(TRIM($W477),2)),""),--SUBSTITUTE(SUBSTITUTE(TRIM($W477),".","-"),"/","-")),IFERROR(--LEFT(SUBSTITUTE(SUBSTITUTE(TRIM($W477),".","-"),"/","-"),10),""))))</f>
        <v/>
      </c>
      <c r="Y477" s="29">
        <f>IF($X477="","",INT($X477))</f>
        <v/>
      </c>
      <c r="Z477" s="30">
        <f>IF(OR($Y477="",$D$6=""),"",IF(INDEX($A:$U,ROW(),$D$6)="",0,IF(ISNUMBER(INDEX($A:$U,ROW(),$D$6)),INDEX($A:$U,ROW(),$D$6),IFERROR(--SUBSTITUTE(SUBSTITUTE(TRIM(INDEX($A:$U,ROW(),$D$6)),",",""),"원",""),0))))</f>
        <v/>
      </c>
      <c r="AA477" s="30">
        <f>IF(OR($Y477="",$E$6=""),"",IF(INDEX($A:$U,ROW(),$E$6)="",0,IF(ISNUMBER(INDEX($A:$U,ROW(),$E$6)),INDEX($A:$U,ROW(),$E$6),IFERROR(--SUBSTITUTE(SUBSTITUTE(TRIM(INDEX($A:$U,ROW(),$E$6)),",",""),"원",""),0))))</f>
        <v/>
      </c>
      <c r="AB477" s="30">
        <f>IF(OR($Y477="",$F$6=""),"",IF(INDEX($A:$U,ROW(),$F$6)="","",IF(ISNUMBER(INDEX($A:$U,ROW(),$F$6)),INDEX($A:$U,ROW(),$F$6),IFERROR(--SUBSTITUTE(SUBSTITUTE(TRIM(INDEX($A:$U,ROW(),$F$6)),",",""),"원",""),""))))</f>
        <v/>
      </c>
      <c r="AC477" s="2">
        <f>IF(OR($Y477="",$G$6=""),"",INDEX($A:$U,ROW(),$G$6)&amp;"")</f>
        <v/>
      </c>
      <c r="AD477" s="2">
        <f>IF($Y477="","",IF(OR(AND(설정!$B$5&lt;&gt;"",ISNUMBER(SEARCH(설정!$B$5,$AC477))),AND(설정!$B$6&lt;&gt;"",ISNUMBER(SEARCH(설정!$B$6,$AC477))),AND(설정!$B$7&lt;&gt;"",ISNUMBER(SEARCH(설정!$B$7,$AC477)))),"제외","포함"))</f>
        <v/>
      </c>
    </row>
    <row r="478">
      <c r="W478" s="2">
        <f>IF(OR($B$5="",$C$6="",ROW()&lt;$B$5),"",IF(INDEX($A:$U,ROW(),$C$6)="","",INDEX($A:$U,ROW(),$C$6)))</f>
        <v/>
      </c>
      <c r="X478" s="28">
        <f>IF($W478="","",IF(ISNUMBER($W478),IF($W478&gt;=10000000,IFERROR(DATE(INT($W478/10000),MOD(INT($W478/100),100),MOD($W478,100)),""),$W478),IF(ISNUMBER(--SUBSTITUTE(SUBSTITUTE(TRIM($W478),".","-"),"/","-")),IF(--SUBSTITUTE(SUBSTITUTE(TRIM($W478),".","-"),"/","-")&gt;=10000000,IFERROR(DATE(--LEFT(TRIM($W478),4),--MID(TRIM($W478),5,2),--RIGHT(TRIM($W478),2)),""),--SUBSTITUTE(SUBSTITUTE(TRIM($W478),".","-"),"/","-")),IFERROR(--LEFT(SUBSTITUTE(SUBSTITUTE(TRIM($W478),".","-"),"/","-"),10),""))))</f>
        <v/>
      </c>
      <c r="Y478" s="29">
        <f>IF($X478="","",INT($X478))</f>
        <v/>
      </c>
      <c r="Z478" s="30">
        <f>IF(OR($Y478="",$D$6=""),"",IF(INDEX($A:$U,ROW(),$D$6)="",0,IF(ISNUMBER(INDEX($A:$U,ROW(),$D$6)),INDEX($A:$U,ROW(),$D$6),IFERROR(--SUBSTITUTE(SUBSTITUTE(TRIM(INDEX($A:$U,ROW(),$D$6)),",",""),"원",""),0))))</f>
        <v/>
      </c>
      <c r="AA478" s="30">
        <f>IF(OR($Y478="",$E$6=""),"",IF(INDEX($A:$U,ROW(),$E$6)="",0,IF(ISNUMBER(INDEX($A:$U,ROW(),$E$6)),INDEX($A:$U,ROW(),$E$6),IFERROR(--SUBSTITUTE(SUBSTITUTE(TRIM(INDEX($A:$U,ROW(),$E$6)),",",""),"원",""),0))))</f>
        <v/>
      </c>
      <c r="AB478" s="30">
        <f>IF(OR($Y478="",$F$6=""),"",IF(INDEX($A:$U,ROW(),$F$6)="","",IF(ISNUMBER(INDEX($A:$U,ROW(),$F$6)),INDEX($A:$U,ROW(),$F$6),IFERROR(--SUBSTITUTE(SUBSTITUTE(TRIM(INDEX($A:$U,ROW(),$F$6)),",",""),"원",""),""))))</f>
        <v/>
      </c>
      <c r="AC478" s="2">
        <f>IF(OR($Y478="",$G$6=""),"",INDEX($A:$U,ROW(),$G$6)&amp;"")</f>
        <v/>
      </c>
      <c r="AD478" s="2">
        <f>IF($Y478="","",IF(OR(AND(설정!$B$5&lt;&gt;"",ISNUMBER(SEARCH(설정!$B$5,$AC478))),AND(설정!$B$6&lt;&gt;"",ISNUMBER(SEARCH(설정!$B$6,$AC478))),AND(설정!$B$7&lt;&gt;"",ISNUMBER(SEARCH(설정!$B$7,$AC478)))),"제외","포함"))</f>
        <v/>
      </c>
    </row>
    <row r="479">
      <c r="W479" s="2">
        <f>IF(OR($B$5="",$C$6="",ROW()&lt;$B$5),"",IF(INDEX($A:$U,ROW(),$C$6)="","",INDEX($A:$U,ROW(),$C$6)))</f>
        <v/>
      </c>
      <c r="X479" s="28">
        <f>IF($W479="","",IF(ISNUMBER($W479),IF($W479&gt;=10000000,IFERROR(DATE(INT($W479/10000),MOD(INT($W479/100),100),MOD($W479,100)),""),$W479),IF(ISNUMBER(--SUBSTITUTE(SUBSTITUTE(TRIM($W479),".","-"),"/","-")),IF(--SUBSTITUTE(SUBSTITUTE(TRIM($W479),".","-"),"/","-")&gt;=10000000,IFERROR(DATE(--LEFT(TRIM($W479),4),--MID(TRIM($W479),5,2),--RIGHT(TRIM($W479),2)),""),--SUBSTITUTE(SUBSTITUTE(TRIM($W479),".","-"),"/","-")),IFERROR(--LEFT(SUBSTITUTE(SUBSTITUTE(TRIM($W479),".","-"),"/","-"),10),""))))</f>
        <v/>
      </c>
      <c r="Y479" s="29">
        <f>IF($X479="","",INT($X479))</f>
        <v/>
      </c>
      <c r="Z479" s="30">
        <f>IF(OR($Y479="",$D$6=""),"",IF(INDEX($A:$U,ROW(),$D$6)="",0,IF(ISNUMBER(INDEX($A:$U,ROW(),$D$6)),INDEX($A:$U,ROW(),$D$6),IFERROR(--SUBSTITUTE(SUBSTITUTE(TRIM(INDEX($A:$U,ROW(),$D$6)),",",""),"원",""),0))))</f>
        <v/>
      </c>
      <c r="AA479" s="30">
        <f>IF(OR($Y479="",$E$6=""),"",IF(INDEX($A:$U,ROW(),$E$6)="",0,IF(ISNUMBER(INDEX($A:$U,ROW(),$E$6)),INDEX($A:$U,ROW(),$E$6),IFERROR(--SUBSTITUTE(SUBSTITUTE(TRIM(INDEX($A:$U,ROW(),$E$6)),",",""),"원",""),0))))</f>
        <v/>
      </c>
      <c r="AB479" s="30">
        <f>IF(OR($Y479="",$F$6=""),"",IF(INDEX($A:$U,ROW(),$F$6)="","",IF(ISNUMBER(INDEX($A:$U,ROW(),$F$6)),INDEX($A:$U,ROW(),$F$6),IFERROR(--SUBSTITUTE(SUBSTITUTE(TRIM(INDEX($A:$U,ROW(),$F$6)),",",""),"원",""),""))))</f>
        <v/>
      </c>
      <c r="AC479" s="2">
        <f>IF(OR($Y479="",$G$6=""),"",INDEX($A:$U,ROW(),$G$6)&amp;"")</f>
        <v/>
      </c>
      <c r="AD479" s="2">
        <f>IF($Y479="","",IF(OR(AND(설정!$B$5&lt;&gt;"",ISNUMBER(SEARCH(설정!$B$5,$AC479))),AND(설정!$B$6&lt;&gt;"",ISNUMBER(SEARCH(설정!$B$6,$AC479))),AND(설정!$B$7&lt;&gt;"",ISNUMBER(SEARCH(설정!$B$7,$AC479)))),"제외","포함"))</f>
        <v/>
      </c>
    </row>
    <row r="480">
      <c r="W480" s="2">
        <f>IF(OR($B$5="",$C$6="",ROW()&lt;$B$5),"",IF(INDEX($A:$U,ROW(),$C$6)="","",INDEX($A:$U,ROW(),$C$6)))</f>
        <v/>
      </c>
      <c r="X480" s="28">
        <f>IF($W480="","",IF(ISNUMBER($W480),IF($W480&gt;=10000000,IFERROR(DATE(INT($W480/10000),MOD(INT($W480/100),100),MOD($W480,100)),""),$W480),IF(ISNUMBER(--SUBSTITUTE(SUBSTITUTE(TRIM($W480),".","-"),"/","-")),IF(--SUBSTITUTE(SUBSTITUTE(TRIM($W480),".","-"),"/","-")&gt;=10000000,IFERROR(DATE(--LEFT(TRIM($W480),4),--MID(TRIM($W480),5,2),--RIGHT(TRIM($W480),2)),""),--SUBSTITUTE(SUBSTITUTE(TRIM($W480),".","-"),"/","-")),IFERROR(--LEFT(SUBSTITUTE(SUBSTITUTE(TRIM($W480),".","-"),"/","-"),10),""))))</f>
        <v/>
      </c>
      <c r="Y480" s="29">
        <f>IF($X480="","",INT($X480))</f>
        <v/>
      </c>
      <c r="Z480" s="30">
        <f>IF(OR($Y480="",$D$6=""),"",IF(INDEX($A:$U,ROW(),$D$6)="",0,IF(ISNUMBER(INDEX($A:$U,ROW(),$D$6)),INDEX($A:$U,ROW(),$D$6),IFERROR(--SUBSTITUTE(SUBSTITUTE(TRIM(INDEX($A:$U,ROW(),$D$6)),",",""),"원",""),0))))</f>
        <v/>
      </c>
      <c r="AA480" s="30">
        <f>IF(OR($Y480="",$E$6=""),"",IF(INDEX($A:$U,ROW(),$E$6)="",0,IF(ISNUMBER(INDEX($A:$U,ROW(),$E$6)),INDEX($A:$U,ROW(),$E$6),IFERROR(--SUBSTITUTE(SUBSTITUTE(TRIM(INDEX($A:$U,ROW(),$E$6)),",",""),"원",""),0))))</f>
        <v/>
      </c>
      <c r="AB480" s="30">
        <f>IF(OR($Y480="",$F$6=""),"",IF(INDEX($A:$U,ROW(),$F$6)="","",IF(ISNUMBER(INDEX($A:$U,ROW(),$F$6)),INDEX($A:$U,ROW(),$F$6),IFERROR(--SUBSTITUTE(SUBSTITUTE(TRIM(INDEX($A:$U,ROW(),$F$6)),",",""),"원",""),""))))</f>
        <v/>
      </c>
      <c r="AC480" s="2">
        <f>IF(OR($Y480="",$G$6=""),"",INDEX($A:$U,ROW(),$G$6)&amp;"")</f>
        <v/>
      </c>
      <c r="AD480" s="2">
        <f>IF($Y480="","",IF(OR(AND(설정!$B$5&lt;&gt;"",ISNUMBER(SEARCH(설정!$B$5,$AC480))),AND(설정!$B$6&lt;&gt;"",ISNUMBER(SEARCH(설정!$B$6,$AC480))),AND(설정!$B$7&lt;&gt;"",ISNUMBER(SEARCH(설정!$B$7,$AC480)))),"제외","포함"))</f>
        <v/>
      </c>
    </row>
    <row r="481">
      <c r="W481" s="2">
        <f>IF(OR($B$5="",$C$6="",ROW()&lt;$B$5),"",IF(INDEX($A:$U,ROW(),$C$6)="","",INDEX($A:$U,ROW(),$C$6)))</f>
        <v/>
      </c>
      <c r="X481" s="28">
        <f>IF($W481="","",IF(ISNUMBER($W481),IF($W481&gt;=10000000,IFERROR(DATE(INT($W481/10000),MOD(INT($W481/100),100),MOD($W481,100)),""),$W481),IF(ISNUMBER(--SUBSTITUTE(SUBSTITUTE(TRIM($W481),".","-"),"/","-")),IF(--SUBSTITUTE(SUBSTITUTE(TRIM($W481),".","-"),"/","-")&gt;=10000000,IFERROR(DATE(--LEFT(TRIM($W481),4),--MID(TRIM($W481),5,2),--RIGHT(TRIM($W481),2)),""),--SUBSTITUTE(SUBSTITUTE(TRIM($W481),".","-"),"/","-")),IFERROR(--LEFT(SUBSTITUTE(SUBSTITUTE(TRIM($W481),".","-"),"/","-"),10),""))))</f>
        <v/>
      </c>
      <c r="Y481" s="29">
        <f>IF($X481="","",INT($X481))</f>
        <v/>
      </c>
      <c r="Z481" s="30">
        <f>IF(OR($Y481="",$D$6=""),"",IF(INDEX($A:$U,ROW(),$D$6)="",0,IF(ISNUMBER(INDEX($A:$U,ROW(),$D$6)),INDEX($A:$U,ROW(),$D$6),IFERROR(--SUBSTITUTE(SUBSTITUTE(TRIM(INDEX($A:$U,ROW(),$D$6)),",",""),"원",""),0))))</f>
        <v/>
      </c>
      <c r="AA481" s="30">
        <f>IF(OR($Y481="",$E$6=""),"",IF(INDEX($A:$U,ROW(),$E$6)="",0,IF(ISNUMBER(INDEX($A:$U,ROW(),$E$6)),INDEX($A:$U,ROW(),$E$6),IFERROR(--SUBSTITUTE(SUBSTITUTE(TRIM(INDEX($A:$U,ROW(),$E$6)),",",""),"원",""),0))))</f>
        <v/>
      </c>
      <c r="AB481" s="30">
        <f>IF(OR($Y481="",$F$6=""),"",IF(INDEX($A:$U,ROW(),$F$6)="","",IF(ISNUMBER(INDEX($A:$U,ROW(),$F$6)),INDEX($A:$U,ROW(),$F$6),IFERROR(--SUBSTITUTE(SUBSTITUTE(TRIM(INDEX($A:$U,ROW(),$F$6)),",",""),"원",""),""))))</f>
        <v/>
      </c>
      <c r="AC481" s="2">
        <f>IF(OR($Y481="",$G$6=""),"",INDEX($A:$U,ROW(),$G$6)&amp;"")</f>
        <v/>
      </c>
      <c r="AD481" s="2">
        <f>IF($Y481="","",IF(OR(AND(설정!$B$5&lt;&gt;"",ISNUMBER(SEARCH(설정!$B$5,$AC481))),AND(설정!$B$6&lt;&gt;"",ISNUMBER(SEARCH(설정!$B$6,$AC481))),AND(설정!$B$7&lt;&gt;"",ISNUMBER(SEARCH(설정!$B$7,$AC481)))),"제외","포함"))</f>
        <v/>
      </c>
    </row>
    <row r="482">
      <c r="W482" s="2">
        <f>IF(OR($B$5="",$C$6="",ROW()&lt;$B$5),"",IF(INDEX($A:$U,ROW(),$C$6)="","",INDEX($A:$U,ROW(),$C$6)))</f>
        <v/>
      </c>
      <c r="X482" s="28">
        <f>IF($W482="","",IF(ISNUMBER($W482),IF($W482&gt;=10000000,IFERROR(DATE(INT($W482/10000),MOD(INT($W482/100),100),MOD($W482,100)),""),$W482),IF(ISNUMBER(--SUBSTITUTE(SUBSTITUTE(TRIM($W482),".","-"),"/","-")),IF(--SUBSTITUTE(SUBSTITUTE(TRIM($W482),".","-"),"/","-")&gt;=10000000,IFERROR(DATE(--LEFT(TRIM($W482),4),--MID(TRIM($W482),5,2),--RIGHT(TRIM($W482),2)),""),--SUBSTITUTE(SUBSTITUTE(TRIM($W482),".","-"),"/","-")),IFERROR(--LEFT(SUBSTITUTE(SUBSTITUTE(TRIM($W482),".","-"),"/","-"),10),""))))</f>
        <v/>
      </c>
      <c r="Y482" s="29">
        <f>IF($X482="","",INT($X482))</f>
        <v/>
      </c>
      <c r="Z482" s="30">
        <f>IF(OR($Y482="",$D$6=""),"",IF(INDEX($A:$U,ROW(),$D$6)="",0,IF(ISNUMBER(INDEX($A:$U,ROW(),$D$6)),INDEX($A:$U,ROW(),$D$6),IFERROR(--SUBSTITUTE(SUBSTITUTE(TRIM(INDEX($A:$U,ROW(),$D$6)),",",""),"원",""),0))))</f>
        <v/>
      </c>
      <c r="AA482" s="30">
        <f>IF(OR($Y482="",$E$6=""),"",IF(INDEX($A:$U,ROW(),$E$6)="",0,IF(ISNUMBER(INDEX($A:$U,ROW(),$E$6)),INDEX($A:$U,ROW(),$E$6),IFERROR(--SUBSTITUTE(SUBSTITUTE(TRIM(INDEX($A:$U,ROW(),$E$6)),",",""),"원",""),0))))</f>
        <v/>
      </c>
      <c r="AB482" s="30">
        <f>IF(OR($Y482="",$F$6=""),"",IF(INDEX($A:$U,ROW(),$F$6)="","",IF(ISNUMBER(INDEX($A:$U,ROW(),$F$6)),INDEX($A:$U,ROW(),$F$6),IFERROR(--SUBSTITUTE(SUBSTITUTE(TRIM(INDEX($A:$U,ROW(),$F$6)),",",""),"원",""),""))))</f>
        <v/>
      </c>
      <c r="AC482" s="2">
        <f>IF(OR($Y482="",$G$6=""),"",INDEX($A:$U,ROW(),$G$6)&amp;"")</f>
        <v/>
      </c>
      <c r="AD482" s="2">
        <f>IF($Y482="","",IF(OR(AND(설정!$B$5&lt;&gt;"",ISNUMBER(SEARCH(설정!$B$5,$AC482))),AND(설정!$B$6&lt;&gt;"",ISNUMBER(SEARCH(설정!$B$6,$AC482))),AND(설정!$B$7&lt;&gt;"",ISNUMBER(SEARCH(설정!$B$7,$AC482)))),"제외","포함"))</f>
        <v/>
      </c>
    </row>
    <row r="483">
      <c r="W483" s="2">
        <f>IF(OR($B$5="",$C$6="",ROW()&lt;$B$5),"",IF(INDEX($A:$U,ROW(),$C$6)="","",INDEX($A:$U,ROW(),$C$6)))</f>
        <v/>
      </c>
      <c r="X483" s="28">
        <f>IF($W483="","",IF(ISNUMBER($W483),IF($W483&gt;=10000000,IFERROR(DATE(INT($W483/10000),MOD(INT($W483/100),100),MOD($W483,100)),""),$W483),IF(ISNUMBER(--SUBSTITUTE(SUBSTITUTE(TRIM($W483),".","-"),"/","-")),IF(--SUBSTITUTE(SUBSTITUTE(TRIM($W483),".","-"),"/","-")&gt;=10000000,IFERROR(DATE(--LEFT(TRIM($W483),4),--MID(TRIM($W483),5,2),--RIGHT(TRIM($W483),2)),""),--SUBSTITUTE(SUBSTITUTE(TRIM($W483),".","-"),"/","-")),IFERROR(--LEFT(SUBSTITUTE(SUBSTITUTE(TRIM($W483),".","-"),"/","-"),10),""))))</f>
        <v/>
      </c>
      <c r="Y483" s="29">
        <f>IF($X483="","",INT($X483))</f>
        <v/>
      </c>
      <c r="Z483" s="30">
        <f>IF(OR($Y483="",$D$6=""),"",IF(INDEX($A:$U,ROW(),$D$6)="",0,IF(ISNUMBER(INDEX($A:$U,ROW(),$D$6)),INDEX($A:$U,ROW(),$D$6),IFERROR(--SUBSTITUTE(SUBSTITUTE(TRIM(INDEX($A:$U,ROW(),$D$6)),",",""),"원",""),0))))</f>
        <v/>
      </c>
      <c r="AA483" s="30">
        <f>IF(OR($Y483="",$E$6=""),"",IF(INDEX($A:$U,ROW(),$E$6)="",0,IF(ISNUMBER(INDEX($A:$U,ROW(),$E$6)),INDEX($A:$U,ROW(),$E$6),IFERROR(--SUBSTITUTE(SUBSTITUTE(TRIM(INDEX($A:$U,ROW(),$E$6)),",",""),"원",""),0))))</f>
        <v/>
      </c>
      <c r="AB483" s="30">
        <f>IF(OR($Y483="",$F$6=""),"",IF(INDEX($A:$U,ROW(),$F$6)="","",IF(ISNUMBER(INDEX($A:$U,ROW(),$F$6)),INDEX($A:$U,ROW(),$F$6),IFERROR(--SUBSTITUTE(SUBSTITUTE(TRIM(INDEX($A:$U,ROW(),$F$6)),",",""),"원",""),""))))</f>
        <v/>
      </c>
      <c r="AC483" s="2">
        <f>IF(OR($Y483="",$G$6=""),"",INDEX($A:$U,ROW(),$G$6)&amp;"")</f>
        <v/>
      </c>
      <c r="AD483" s="2">
        <f>IF($Y483="","",IF(OR(AND(설정!$B$5&lt;&gt;"",ISNUMBER(SEARCH(설정!$B$5,$AC483))),AND(설정!$B$6&lt;&gt;"",ISNUMBER(SEARCH(설정!$B$6,$AC483))),AND(설정!$B$7&lt;&gt;"",ISNUMBER(SEARCH(설정!$B$7,$AC483)))),"제외","포함"))</f>
        <v/>
      </c>
    </row>
    <row r="484">
      <c r="W484" s="2">
        <f>IF(OR($B$5="",$C$6="",ROW()&lt;$B$5),"",IF(INDEX($A:$U,ROW(),$C$6)="","",INDEX($A:$U,ROW(),$C$6)))</f>
        <v/>
      </c>
      <c r="X484" s="28">
        <f>IF($W484="","",IF(ISNUMBER($W484),IF($W484&gt;=10000000,IFERROR(DATE(INT($W484/10000),MOD(INT($W484/100),100),MOD($W484,100)),""),$W484),IF(ISNUMBER(--SUBSTITUTE(SUBSTITUTE(TRIM($W484),".","-"),"/","-")),IF(--SUBSTITUTE(SUBSTITUTE(TRIM($W484),".","-"),"/","-")&gt;=10000000,IFERROR(DATE(--LEFT(TRIM($W484),4),--MID(TRIM($W484),5,2),--RIGHT(TRIM($W484),2)),""),--SUBSTITUTE(SUBSTITUTE(TRIM($W484),".","-"),"/","-")),IFERROR(--LEFT(SUBSTITUTE(SUBSTITUTE(TRIM($W484),".","-"),"/","-"),10),""))))</f>
        <v/>
      </c>
      <c r="Y484" s="29">
        <f>IF($X484="","",INT($X484))</f>
        <v/>
      </c>
      <c r="Z484" s="30">
        <f>IF(OR($Y484="",$D$6=""),"",IF(INDEX($A:$U,ROW(),$D$6)="",0,IF(ISNUMBER(INDEX($A:$U,ROW(),$D$6)),INDEX($A:$U,ROW(),$D$6),IFERROR(--SUBSTITUTE(SUBSTITUTE(TRIM(INDEX($A:$U,ROW(),$D$6)),",",""),"원",""),0))))</f>
        <v/>
      </c>
      <c r="AA484" s="30">
        <f>IF(OR($Y484="",$E$6=""),"",IF(INDEX($A:$U,ROW(),$E$6)="",0,IF(ISNUMBER(INDEX($A:$U,ROW(),$E$6)),INDEX($A:$U,ROW(),$E$6),IFERROR(--SUBSTITUTE(SUBSTITUTE(TRIM(INDEX($A:$U,ROW(),$E$6)),",",""),"원",""),0))))</f>
        <v/>
      </c>
      <c r="AB484" s="30">
        <f>IF(OR($Y484="",$F$6=""),"",IF(INDEX($A:$U,ROW(),$F$6)="","",IF(ISNUMBER(INDEX($A:$U,ROW(),$F$6)),INDEX($A:$U,ROW(),$F$6),IFERROR(--SUBSTITUTE(SUBSTITUTE(TRIM(INDEX($A:$U,ROW(),$F$6)),",",""),"원",""),""))))</f>
        <v/>
      </c>
      <c r="AC484" s="2">
        <f>IF(OR($Y484="",$G$6=""),"",INDEX($A:$U,ROW(),$G$6)&amp;"")</f>
        <v/>
      </c>
      <c r="AD484" s="2">
        <f>IF($Y484="","",IF(OR(AND(설정!$B$5&lt;&gt;"",ISNUMBER(SEARCH(설정!$B$5,$AC484))),AND(설정!$B$6&lt;&gt;"",ISNUMBER(SEARCH(설정!$B$6,$AC484))),AND(설정!$B$7&lt;&gt;"",ISNUMBER(SEARCH(설정!$B$7,$AC484)))),"제외","포함"))</f>
        <v/>
      </c>
    </row>
    <row r="485">
      <c r="W485" s="2">
        <f>IF(OR($B$5="",$C$6="",ROW()&lt;$B$5),"",IF(INDEX($A:$U,ROW(),$C$6)="","",INDEX($A:$U,ROW(),$C$6)))</f>
        <v/>
      </c>
      <c r="X485" s="28">
        <f>IF($W485="","",IF(ISNUMBER($W485),IF($W485&gt;=10000000,IFERROR(DATE(INT($W485/10000),MOD(INT($W485/100),100),MOD($W485,100)),""),$W485),IF(ISNUMBER(--SUBSTITUTE(SUBSTITUTE(TRIM($W485),".","-"),"/","-")),IF(--SUBSTITUTE(SUBSTITUTE(TRIM($W485),".","-"),"/","-")&gt;=10000000,IFERROR(DATE(--LEFT(TRIM($W485),4),--MID(TRIM($W485),5,2),--RIGHT(TRIM($W485),2)),""),--SUBSTITUTE(SUBSTITUTE(TRIM($W485),".","-"),"/","-")),IFERROR(--LEFT(SUBSTITUTE(SUBSTITUTE(TRIM($W485),".","-"),"/","-"),10),""))))</f>
        <v/>
      </c>
      <c r="Y485" s="29">
        <f>IF($X485="","",INT($X485))</f>
        <v/>
      </c>
      <c r="Z485" s="30">
        <f>IF(OR($Y485="",$D$6=""),"",IF(INDEX($A:$U,ROW(),$D$6)="",0,IF(ISNUMBER(INDEX($A:$U,ROW(),$D$6)),INDEX($A:$U,ROW(),$D$6),IFERROR(--SUBSTITUTE(SUBSTITUTE(TRIM(INDEX($A:$U,ROW(),$D$6)),",",""),"원",""),0))))</f>
        <v/>
      </c>
      <c r="AA485" s="30">
        <f>IF(OR($Y485="",$E$6=""),"",IF(INDEX($A:$U,ROW(),$E$6)="",0,IF(ISNUMBER(INDEX($A:$U,ROW(),$E$6)),INDEX($A:$U,ROW(),$E$6),IFERROR(--SUBSTITUTE(SUBSTITUTE(TRIM(INDEX($A:$U,ROW(),$E$6)),",",""),"원",""),0))))</f>
        <v/>
      </c>
      <c r="AB485" s="30">
        <f>IF(OR($Y485="",$F$6=""),"",IF(INDEX($A:$U,ROW(),$F$6)="","",IF(ISNUMBER(INDEX($A:$U,ROW(),$F$6)),INDEX($A:$U,ROW(),$F$6),IFERROR(--SUBSTITUTE(SUBSTITUTE(TRIM(INDEX($A:$U,ROW(),$F$6)),",",""),"원",""),""))))</f>
        <v/>
      </c>
      <c r="AC485" s="2">
        <f>IF(OR($Y485="",$G$6=""),"",INDEX($A:$U,ROW(),$G$6)&amp;"")</f>
        <v/>
      </c>
      <c r="AD485" s="2">
        <f>IF($Y485="","",IF(OR(AND(설정!$B$5&lt;&gt;"",ISNUMBER(SEARCH(설정!$B$5,$AC485))),AND(설정!$B$6&lt;&gt;"",ISNUMBER(SEARCH(설정!$B$6,$AC485))),AND(설정!$B$7&lt;&gt;"",ISNUMBER(SEARCH(설정!$B$7,$AC485)))),"제외","포함"))</f>
        <v/>
      </c>
    </row>
    <row r="486">
      <c r="W486" s="2">
        <f>IF(OR($B$5="",$C$6="",ROW()&lt;$B$5),"",IF(INDEX($A:$U,ROW(),$C$6)="","",INDEX($A:$U,ROW(),$C$6)))</f>
        <v/>
      </c>
      <c r="X486" s="28">
        <f>IF($W486="","",IF(ISNUMBER($W486),IF($W486&gt;=10000000,IFERROR(DATE(INT($W486/10000),MOD(INT($W486/100),100),MOD($W486,100)),""),$W486),IF(ISNUMBER(--SUBSTITUTE(SUBSTITUTE(TRIM($W486),".","-"),"/","-")),IF(--SUBSTITUTE(SUBSTITUTE(TRIM($W486),".","-"),"/","-")&gt;=10000000,IFERROR(DATE(--LEFT(TRIM($W486),4),--MID(TRIM($W486),5,2),--RIGHT(TRIM($W486),2)),""),--SUBSTITUTE(SUBSTITUTE(TRIM($W486),".","-"),"/","-")),IFERROR(--LEFT(SUBSTITUTE(SUBSTITUTE(TRIM($W486),".","-"),"/","-"),10),""))))</f>
        <v/>
      </c>
      <c r="Y486" s="29">
        <f>IF($X486="","",INT($X486))</f>
        <v/>
      </c>
      <c r="Z486" s="30">
        <f>IF(OR($Y486="",$D$6=""),"",IF(INDEX($A:$U,ROW(),$D$6)="",0,IF(ISNUMBER(INDEX($A:$U,ROW(),$D$6)),INDEX($A:$U,ROW(),$D$6),IFERROR(--SUBSTITUTE(SUBSTITUTE(TRIM(INDEX($A:$U,ROW(),$D$6)),",",""),"원",""),0))))</f>
        <v/>
      </c>
      <c r="AA486" s="30">
        <f>IF(OR($Y486="",$E$6=""),"",IF(INDEX($A:$U,ROW(),$E$6)="",0,IF(ISNUMBER(INDEX($A:$U,ROW(),$E$6)),INDEX($A:$U,ROW(),$E$6),IFERROR(--SUBSTITUTE(SUBSTITUTE(TRIM(INDEX($A:$U,ROW(),$E$6)),",",""),"원",""),0))))</f>
        <v/>
      </c>
      <c r="AB486" s="30">
        <f>IF(OR($Y486="",$F$6=""),"",IF(INDEX($A:$U,ROW(),$F$6)="","",IF(ISNUMBER(INDEX($A:$U,ROW(),$F$6)),INDEX($A:$U,ROW(),$F$6),IFERROR(--SUBSTITUTE(SUBSTITUTE(TRIM(INDEX($A:$U,ROW(),$F$6)),",",""),"원",""),""))))</f>
        <v/>
      </c>
      <c r="AC486" s="2">
        <f>IF(OR($Y486="",$G$6=""),"",INDEX($A:$U,ROW(),$G$6)&amp;"")</f>
        <v/>
      </c>
      <c r="AD486" s="2">
        <f>IF($Y486="","",IF(OR(AND(설정!$B$5&lt;&gt;"",ISNUMBER(SEARCH(설정!$B$5,$AC486))),AND(설정!$B$6&lt;&gt;"",ISNUMBER(SEARCH(설정!$B$6,$AC486))),AND(설정!$B$7&lt;&gt;"",ISNUMBER(SEARCH(설정!$B$7,$AC486)))),"제외","포함"))</f>
        <v/>
      </c>
    </row>
    <row r="487">
      <c r="W487" s="2">
        <f>IF(OR($B$5="",$C$6="",ROW()&lt;$B$5),"",IF(INDEX($A:$U,ROW(),$C$6)="","",INDEX($A:$U,ROW(),$C$6)))</f>
        <v/>
      </c>
      <c r="X487" s="28">
        <f>IF($W487="","",IF(ISNUMBER($W487),IF($W487&gt;=10000000,IFERROR(DATE(INT($W487/10000),MOD(INT($W487/100),100),MOD($W487,100)),""),$W487),IF(ISNUMBER(--SUBSTITUTE(SUBSTITUTE(TRIM($W487),".","-"),"/","-")),IF(--SUBSTITUTE(SUBSTITUTE(TRIM($W487),".","-"),"/","-")&gt;=10000000,IFERROR(DATE(--LEFT(TRIM($W487),4),--MID(TRIM($W487),5,2),--RIGHT(TRIM($W487),2)),""),--SUBSTITUTE(SUBSTITUTE(TRIM($W487),".","-"),"/","-")),IFERROR(--LEFT(SUBSTITUTE(SUBSTITUTE(TRIM($W487),".","-"),"/","-"),10),""))))</f>
        <v/>
      </c>
      <c r="Y487" s="29">
        <f>IF($X487="","",INT($X487))</f>
        <v/>
      </c>
      <c r="Z487" s="30">
        <f>IF(OR($Y487="",$D$6=""),"",IF(INDEX($A:$U,ROW(),$D$6)="",0,IF(ISNUMBER(INDEX($A:$U,ROW(),$D$6)),INDEX($A:$U,ROW(),$D$6),IFERROR(--SUBSTITUTE(SUBSTITUTE(TRIM(INDEX($A:$U,ROW(),$D$6)),",",""),"원",""),0))))</f>
        <v/>
      </c>
      <c r="AA487" s="30">
        <f>IF(OR($Y487="",$E$6=""),"",IF(INDEX($A:$U,ROW(),$E$6)="",0,IF(ISNUMBER(INDEX($A:$U,ROW(),$E$6)),INDEX($A:$U,ROW(),$E$6),IFERROR(--SUBSTITUTE(SUBSTITUTE(TRIM(INDEX($A:$U,ROW(),$E$6)),",",""),"원",""),0))))</f>
        <v/>
      </c>
      <c r="AB487" s="30">
        <f>IF(OR($Y487="",$F$6=""),"",IF(INDEX($A:$U,ROW(),$F$6)="","",IF(ISNUMBER(INDEX($A:$U,ROW(),$F$6)),INDEX($A:$U,ROW(),$F$6),IFERROR(--SUBSTITUTE(SUBSTITUTE(TRIM(INDEX($A:$U,ROW(),$F$6)),",",""),"원",""),""))))</f>
        <v/>
      </c>
      <c r="AC487" s="2">
        <f>IF(OR($Y487="",$G$6=""),"",INDEX($A:$U,ROW(),$G$6)&amp;"")</f>
        <v/>
      </c>
      <c r="AD487" s="2">
        <f>IF($Y487="","",IF(OR(AND(설정!$B$5&lt;&gt;"",ISNUMBER(SEARCH(설정!$B$5,$AC487))),AND(설정!$B$6&lt;&gt;"",ISNUMBER(SEARCH(설정!$B$6,$AC487))),AND(설정!$B$7&lt;&gt;"",ISNUMBER(SEARCH(설정!$B$7,$AC487)))),"제외","포함"))</f>
        <v/>
      </c>
    </row>
    <row r="488">
      <c r="W488" s="2">
        <f>IF(OR($B$5="",$C$6="",ROW()&lt;$B$5),"",IF(INDEX($A:$U,ROW(),$C$6)="","",INDEX($A:$U,ROW(),$C$6)))</f>
        <v/>
      </c>
      <c r="X488" s="28">
        <f>IF($W488="","",IF(ISNUMBER($W488),IF($W488&gt;=10000000,IFERROR(DATE(INT($W488/10000),MOD(INT($W488/100),100),MOD($W488,100)),""),$W488),IF(ISNUMBER(--SUBSTITUTE(SUBSTITUTE(TRIM($W488),".","-"),"/","-")),IF(--SUBSTITUTE(SUBSTITUTE(TRIM($W488),".","-"),"/","-")&gt;=10000000,IFERROR(DATE(--LEFT(TRIM($W488),4),--MID(TRIM($W488),5,2),--RIGHT(TRIM($W488),2)),""),--SUBSTITUTE(SUBSTITUTE(TRIM($W488),".","-"),"/","-")),IFERROR(--LEFT(SUBSTITUTE(SUBSTITUTE(TRIM($W488),".","-"),"/","-"),10),""))))</f>
        <v/>
      </c>
      <c r="Y488" s="29">
        <f>IF($X488="","",INT($X488))</f>
        <v/>
      </c>
      <c r="Z488" s="30">
        <f>IF(OR($Y488="",$D$6=""),"",IF(INDEX($A:$U,ROW(),$D$6)="",0,IF(ISNUMBER(INDEX($A:$U,ROW(),$D$6)),INDEX($A:$U,ROW(),$D$6),IFERROR(--SUBSTITUTE(SUBSTITUTE(TRIM(INDEX($A:$U,ROW(),$D$6)),",",""),"원",""),0))))</f>
        <v/>
      </c>
      <c r="AA488" s="30">
        <f>IF(OR($Y488="",$E$6=""),"",IF(INDEX($A:$U,ROW(),$E$6)="",0,IF(ISNUMBER(INDEX($A:$U,ROW(),$E$6)),INDEX($A:$U,ROW(),$E$6),IFERROR(--SUBSTITUTE(SUBSTITUTE(TRIM(INDEX($A:$U,ROW(),$E$6)),",",""),"원",""),0))))</f>
        <v/>
      </c>
      <c r="AB488" s="30">
        <f>IF(OR($Y488="",$F$6=""),"",IF(INDEX($A:$U,ROW(),$F$6)="","",IF(ISNUMBER(INDEX($A:$U,ROW(),$F$6)),INDEX($A:$U,ROW(),$F$6),IFERROR(--SUBSTITUTE(SUBSTITUTE(TRIM(INDEX($A:$U,ROW(),$F$6)),",",""),"원",""),""))))</f>
        <v/>
      </c>
      <c r="AC488" s="2">
        <f>IF(OR($Y488="",$G$6=""),"",INDEX($A:$U,ROW(),$G$6)&amp;"")</f>
        <v/>
      </c>
      <c r="AD488" s="2">
        <f>IF($Y488="","",IF(OR(AND(설정!$B$5&lt;&gt;"",ISNUMBER(SEARCH(설정!$B$5,$AC488))),AND(설정!$B$6&lt;&gt;"",ISNUMBER(SEARCH(설정!$B$6,$AC488))),AND(설정!$B$7&lt;&gt;"",ISNUMBER(SEARCH(설정!$B$7,$AC488)))),"제외","포함"))</f>
        <v/>
      </c>
    </row>
    <row r="489">
      <c r="W489" s="2">
        <f>IF(OR($B$5="",$C$6="",ROW()&lt;$B$5),"",IF(INDEX($A:$U,ROW(),$C$6)="","",INDEX($A:$U,ROW(),$C$6)))</f>
        <v/>
      </c>
      <c r="X489" s="28">
        <f>IF($W489="","",IF(ISNUMBER($W489),IF($W489&gt;=10000000,IFERROR(DATE(INT($W489/10000),MOD(INT($W489/100),100),MOD($W489,100)),""),$W489),IF(ISNUMBER(--SUBSTITUTE(SUBSTITUTE(TRIM($W489),".","-"),"/","-")),IF(--SUBSTITUTE(SUBSTITUTE(TRIM($W489),".","-"),"/","-")&gt;=10000000,IFERROR(DATE(--LEFT(TRIM($W489),4),--MID(TRIM($W489),5,2),--RIGHT(TRIM($W489),2)),""),--SUBSTITUTE(SUBSTITUTE(TRIM($W489),".","-"),"/","-")),IFERROR(--LEFT(SUBSTITUTE(SUBSTITUTE(TRIM($W489),".","-"),"/","-"),10),""))))</f>
        <v/>
      </c>
      <c r="Y489" s="29">
        <f>IF($X489="","",INT($X489))</f>
        <v/>
      </c>
      <c r="Z489" s="30">
        <f>IF(OR($Y489="",$D$6=""),"",IF(INDEX($A:$U,ROW(),$D$6)="",0,IF(ISNUMBER(INDEX($A:$U,ROW(),$D$6)),INDEX($A:$U,ROW(),$D$6),IFERROR(--SUBSTITUTE(SUBSTITUTE(TRIM(INDEX($A:$U,ROW(),$D$6)),",",""),"원",""),0))))</f>
        <v/>
      </c>
      <c r="AA489" s="30">
        <f>IF(OR($Y489="",$E$6=""),"",IF(INDEX($A:$U,ROW(),$E$6)="",0,IF(ISNUMBER(INDEX($A:$U,ROW(),$E$6)),INDEX($A:$U,ROW(),$E$6),IFERROR(--SUBSTITUTE(SUBSTITUTE(TRIM(INDEX($A:$U,ROW(),$E$6)),",",""),"원",""),0))))</f>
        <v/>
      </c>
      <c r="AB489" s="30">
        <f>IF(OR($Y489="",$F$6=""),"",IF(INDEX($A:$U,ROW(),$F$6)="","",IF(ISNUMBER(INDEX($A:$U,ROW(),$F$6)),INDEX($A:$U,ROW(),$F$6),IFERROR(--SUBSTITUTE(SUBSTITUTE(TRIM(INDEX($A:$U,ROW(),$F$6)),",",""),"원",""),""))))</f>
        <v/>
      </c>
      <c r="AC489" s="2">
        <f>IF(OR($Y489="",$G$6=""),"",INDEX($A:$U,ROW(),$G$6)&amp;"")</f>
        <v/>
      </c>
      <c r="AD489" s="2">
        <f>IF($Y489="","",IF(OR(AND(설정!$B$5&lt;&gt;"",ISNUMBER(SEARCH(설정!$B$5,$AC489))),AND(설정!$B$6&lt;&gt;"",ISNUMBER(SEARCH(설정!$B$6,$AC489))),AND(설정!$B$7&lt;&gt;"",ISNUMBER(SEARCH(설정!$B$7,$AC489)))),"제외","포함"))</f>
        <v/>
      </c>
    </row>
    <row r="490">
      <c r="W490" s="2">
        <f>IF(OR($B$5="",$C$6="",ROW()&lt;$B$5),"",IF(INDEX($A:$U,ROW(),$C$6)="","",INDEX($A:$U,ROW(),$C$6)))</f>
        <v/>
      </c>
      <c r="X490" s="28">
        <f>IF($W490="","",IF(ISNUMBER($W490),IF($W490&gt;=10000000,IFERROR(DATE(INT($W490/10000),MOD(INT($W490/100),100),MOD($W490,100)),""),$W490),IF(ISNUMBER(--SUBSTITUTE(SUBSTITUTE(TRIM($W490),".","-"),"/","-")),IF(--SUBSTITUTE(SUBSTITUTE(TRIM($W490),".","-"),"/","-")&gt;=10000000,IFERROR(DATE(--LEFT(TRIM($W490),4),--MID(TRIM($W490),5,2),--RIGHT(TRIM($W490),2)),""),--SUBSTITUTE(SUBSTITUTE(TRIM($W490),".","-"),"/","-")),IFERROR(--LEFT(SUBSTITUTE(SUBSTITUTE(TRIM($W490),".","-"),"/","-"),10),""))))</f>
        <v/>
      </c>
      <c r="Y490" s="29">
        <f>IF($X490="","",INT($X490))</f>
        <v/>
      </c>
      <c r="Z490" s="30">
        <f>IF(OR($Y490="",$D$6=""),"",IF(INDEX($A:$U,ROW(),$D$6)="",0,IF(ISNUMBER(INDEX($A:$U,ROW(),$D$6)),INDEX($A:$U,ROW(),$D$6),IFERROR(--SUBSTITUTE(SUBSTITUTE(TRIM(INDEX($A:$U,ROW(),$D$6)),",",""),"원",""),0))))</f>
        <v/>
      </c>
      <c r="AA490" s="30">
        <f>IF(OR($Y490="",$E$6=""),"",IF(INDEX($A:$U,ROW(),$E$6)="",0,IF(ISNUMBER(INDEX($A:$U,ROW(),$E$6)),INDEX($A:$U,ROW(),$E$6),IFERROR(--SUBSTITUTE(SUBSTITUTE(TRIM(INDEX($A:$U,ROW(),$E$6)),",",""),"원",""),0))))</f>
        <v/>
      </c>
      <c r="AB490" s="30">
        <f>IF(OR($Y490="",$F$6=""),"",IF(INDEX($A:$U,ROW(),$F$6)="","",IF(ISNUMBER(INDEX($A:$U,ROW(),$F$6)),INDEX($A:$U,ROW(),$F$6),IFERROR(--SUBSTITUTE(SUBSTITUTE(TRIM(INDEX($A:$U,ROW(),$F$6)),",",""),"원",""),""))))</f>
        <v/>
      </c>
      <c r="AC490" s="2">
        <f>IF(OR($Y490="",$G$6=""),"",INDEX($A:$U,ROW(),$G$6)&amp;"")</f>
        <v/>
      </c>
      <c r="AD490" s="2">
        <f>IF($Y490="","",IF(OR(AND(설정!$B$5&lt;&gt;"",ISNUMBER(SEARCH(설정!$B$5,$AC490))),AND(설정!$B$6&lt;&gt;"",ISNUMBER(SEARCH(설정!$B$6,$AC490))),AND(설정!$B$7&lt;&gt;"",ISNUMBER(SEARCH(설정!$B$7,$AC490)))),"제외","포함"))</f>
        <v/>
      </c>
    </row>
    <row r="491">
      <c r="W491" s="2">
        <f>IF(OR($B$5="",$C$6="",ROW()&lt;$B$5),"",IF(INDEX($A:$U,ROW(),$C$6)="","",INDEX($A:$U,ROW(),$C$6)))</f>
        <v/>
      </c>
      <c r="X491" s="28">
        <f>IF($W491="","",IF(ISNUMBER($W491),IF($W491&gt;=10000000,IFERROR(DATE(INT($W491/10000),MOD(INT($W491/100),100),MOD($W491,100)),""),$W491),IF(ISNUMBER(--SUBSTITUTE(SUBSTITUTE(TRIM($W491),".","-"),"/","-")),IF(--SUBSTITUTE(SUBSTITUTE(TRIM($W491),".","-"),"/","-")&gt;=10000000,IFERROR(DATE(--LEFT(TRIM($W491),4),--MID(TRIM($W491),5,2),--RIGHT(TRIM($W491),2)),""),--SUBSTITUTE(SUBSTITUTE(TRIM($W491),".","-"),"/","-")),IFERROR(--LEFT(SUBSTITUTE(SUBSTITUTE(TRIM($W491),".","-"),"/","-"),10),""))))</f>
        <v/>
      </c>
      <c r="Y491" s="29">
        <f>IF($X491="","",INT($X491))</f>
        <v/>
      </c>
      <c r="Z491" s="30">
        <f>IF(OR($Y491="",$D$6=""),"",IF(INDEX($A:$U,ROW(),$D$6)="",0,IF(ISNUMBER(INDEX($A:$U,ROW(),$D$6)),INDEX($A:$U,ROW(),$D$6),IFERROR(--SUBSTITUTE(SUBSTITUTE(TRIM(INDEX($A:$U,ROW(),$D$6)),",",""),"원",""),0))))</f>
        <v/>
      </c>
      <c r="AA491" s="30">
        <f>IF(OR($Y491="",$E$6=""),"",IF(INDEX($A:$U,ROW(),$E$6)="",0,IF(ISNUMBER(INDEX($A:$U,ROW(),$E$6)),INDEX($A:$U,ROW(),$E$6),IFERROR(--SUBSTITUTE(SUBSTITUTE(TRIM(INDEX($A:$U,ROW(),$E$6)),",",""),"원",""),0))))</f>
        <v/>
      </c>
      <c r="AB491" s="30">
        <f>IF(OR($Y491="",$F$6=""),"",IF(INDEX($A:$U,ROW(),$F$6)="","",IF(ISNUMBER(INDEX($A:$U,ROW(),$F$6)),INDEX($A:$U,ROW(),$F$6),IFERROR(--SUBSTITUTE(SUBSTITUTE(TRIM(INDEX($A:$U,ROW(),$F$6)),",",""),"원",""),""))))</f>
        <v/>
      </c>
      <c r="AC491" s="2">
        <f>IF(OR($Y491="",$G$6=""),"",INDEX($A:$U,ROW(),$G$6)&amp;"")</f>
        <v/>
      </c>
      <c r="AD491" s="2">
        <f>IF($Y491="","",IF(OR(AND(설정!$B$5&lt;&gt;"",ISNUMBER(SEARCH(설정!$B$5,$AC491))),AND(설정!$B$6&lt;&gt;"",ISNUMBER(SEARCH(설정!$B$6,$AC491))),AND(설정!$B$7&lt;&gt;"",ISNUMBER(SEARCH(설정!$B$7,$AC491)))),"제외","포함"))</f>
        <v/>
      </c>
    </row>
    <row r="492">
      <c r="W492" s="2">
        <f>IF(OR($B$5="",$C$6="",ROW()&lt;$B$5),"",IF(INDEX($A:$U,ROW(),$C$6)="","",INDEX($A:$U,ROW(),$C$6)))</f>
        <v/>
      </c>
      <c r="X492" s="28">
        <f>IF($W492="","",IF(ISNUMBER($W492),IF($W492&gt;=10000000,IFERROR(DATE(INT($W492/10000),MOD(INT($W492/100),100),MOD($W492,100)),""),$W492),IF(ISNUMBER(--SUBSTITUTE(SUBSTITUTE(TRIM($W492),".","-"),"/","-")),IF(--SUBSTITUTE(SUBSTITUTE(TRIM($W492),".","-"),"/","-")&gt;=10000000,IFERROR(DATE(--LEFT(TRIM($W492),4),--MID(TRIM($W492),5,2),--RIGHT(TRIM($W492),2)),""),--SUBSTITUTE(SUBSTITUTE(TRIM($W492),".","-"),"/","-")),IFERROR(--LEFT(SUBSTITUTE(SUBSTITUTE(TRIM($W492),".","-"),"/","-"),10),""))))</f>
        <v/>
      </c>
      <c r="Y492" s="29">
        <f>IF($X492="","",INT($X492))</f>
        <v/>
      </c>
      <c r="Z492" s="30">
        <f>IF(OR($Y492="",$D$6=""),"",IF(INDEX($A:$U,ROW(),$D$6)="",0,IF(ISNUMBER(INDEX($A:$U,ROW(),$D$6)),INDEX($A:$U,ROW(),$D$6),IFERROR(--SUBSTITUTE(SUBSTITUTE(TRIM(INDEX($A:$U,ROW(),$D$6)),",",""),"원",""),0))))</f>
        <v/>
      </c>
      <c r="AA492" s="30">
        <f>IF(OR($Y492="",$E$6=""),"",IF(INDEX($A:$U,ROW(),$E$6)="",0,IF(ISNUMBER(INDEX($A:$U,ROW(),$E$6)),INDEX($A:$U,ROW(),$E$6),IFERROR(--SUBSTITUTE(SUBSTITUTE(TRIM(INDEX($A:$U,ROW(),$E$6)),",",""),"원",""),0))))</f>
        <v/>
      </c>
      <c r="AB492" s="30">
        <f>IF(OR($Y492="",$F$6=""),"",IF(INDEX($A:$U,ROW(),$F$6)="","",IF(ISNUMBER(INDEX($A:$U,ROW(),$F$6)),INDEX($A:$U,ROW(),$F$6),IFERROR(--SUBSTITUTE(SUBSTITUTE(TRIM(INDEX($A:$U,ROW(),$F$6)),",",""),"원",""),""))))</f>
        <v/>
      </c>
      <c r="AC492" s="2">
        <f>IF(OR($Y492="",$G$6=""),"",INDEX($A:$U,ROW(),$G$6)&amp;"")</f>
        <v/>
      </c>
      <c r="AD492" s="2">
        <f>IF($Y492="","",IF(OR(AND(설정!$B$5&lt;&gt;"",ISNUMBER(SEARCH(설정!$B$5,$AC492))),AND(설정!$B$6&lt;&gt;"",ISNUMBER(SEARCH(설정!$B$6,$AC492))),AND(설정!$B$7&lt;&gt;"",ISNUMBER(SEARCH(설정!$B$7,$AC492)))),"제외","포함"))</f>
        <v/>
      </c>
    </row>
    <row r="493">
      <c r="W493" s="2">
        <f>IF(OR($B$5="",$C$6="",ROW()&lt;$B$5),"",IF(INDEX($A:$U,ROW(),$C$6)="","",INDEX($A:$U,ROW(),$C$6)))</f>
        <v/>
      </c>
      <c r="X493" s="28">
        <f>IF($W493="","",IF(ISNUMBER($W493),IF($W493&gt;=10000000,IFERROR(DATE(INT($W493/10000),MOD(INT($W493/100),100),MOD($W493,100)),""),$W493),IF(ISNUMBER(--SUBSTITUTE(SUBSTITUTE(TRIM($W493),".","-"),"/","-")),IF(--SUBSTITUTE(SUBSTITUTE(TRIM($W493),".","-"),"/","-")&gt;=10000000,IFERROR(DATE(--LEFT(TRIM($W493),4),--MID(TRIM($W493),5,2),--RIGHT(TRIM($W493),2)),""),--SUBSTITUTE(SUBSTITUTE(TRIM($W493),".","-"),"/","-")),IFERROR(--LEFT(SUBSTITUTE(SUBSTITUTE(TRIM($W493),".","-"),"/","-"),10),""))))</f>
        <v/>
      </c>
      <c r="Y493" s="29">
        <f>IF($X493="","",INT($X493))</f>
        <v/>
      </c>
      <c r="Z493" s="30">
        <f>IF(OR($Y493="",$D$6=""),"",IF(INDEX($A:$U,ROW(),$D$6)="",0,IF(ISNUMBER(INDEX($A:$U,ROW(),$D$6)),INDEX($A:$U,ROW(),$D$6),IFERROR(--SUBSTITUTE(SUBSTITUTE(TRIM(INDEX($A:$U,ROW(),$D$6)),",",""),"원",""),0))))</f>
        <v/>
      </c>
      <c r="AA493" s="30">
        <f>IF(OR($Y493="",$E$6=""),"",IF(INDEX($A:$U,ROW(),$E$6)="",0,IF(ISNUMBER(INDEX($A:$U,ROW(),$E$6)),INDEX($A:$U,ROW(),$E$6),IFERROR(--SUBSTITUTE(SUBSTITUTE(TRIM(INDEX($A:$U,ROW(),$E$6)),",",""),"원",""),0))))</f>
        <v/>
      </c>
      <c r="AB493" s="30">
        <f>IF(OR($Y493="",$F$6=""),"",IF(INDEX($A:$U,ROW(),$F$6)="","",IF(ISNUMBER(INDEX($A:$U,ROW(),$F$6)),INDEX($A:$U,ROW(),$F$6),IFERROR(--SUBSTITUTE(SUBSTITUTE(TRIM(INDEX($A:$U,ROW(),$F$6)),",",""),"원",""),""))))</f>
        <v/>
      </c>
      <c r="AC493" s="2">
        <f>IF(OR($Y493="",$G$6=""),"",INDEX($A:$U,ROW(),$G$6)&amp;"")</f>
        <v/>
      </c>
      <c r="AD493" s="2">
        <f>IF($Y493="","",IF(OR(AND(설정!$B$5&lt;&gt;"",ISNUMBER(SEARCH(설정!$B$5,$AC493))),AND(설정!$B$6&lt;&gt;"",ISNUMBER(SEARCH(설정!$B$6,$AC493))),AND(설정!$B$7&lt;&gt;"",ISNUMBER(SEARCH(설정!$B$7,$AC493)))),"제외","포함"))</f>
        <v/>
      </c>
    </row>
    <row r="494">
      <c r="W494" s="2">
        <f>IF(OR($B$5="",$C$6="",ROW()&lt;$B$5),"",IF(INDEX($A:$U,ROW(),$C$6)="","",INDEX($A:$U,ROW(),$C$6)))</f>
        <v/>
      </c>
      <c r="X494" s="28">
        <f>IF($W494="","",IF(ISNUMBER($W494),IF($W494&gt;=10000000,IFERROR(DATE(INT($W494/10000),MOD(INT($W494/100),100),MOD($W494,100)),""),$W494),IF(ISNUMBER(--SUBSTITUTE(SUBSTITUTE(TRIM($W494),".","-"),"/","-")),IF(--SUBSTITUTE(SUBSTITUTE(TRIM($W494),".","-"),"/","-")&gt;=10000000,IFERROR(DATE(--LEFT(TRIM($W494),4),--MID(TRIM($W494),5,2),--RIGHT(TRIM($W494),2)),""),--SUBSTITUTE(SUBSTITUTE(TRIM($W494),".","-"),"/","-")),IFERROR(--LEFT(SUBSTITUTE(SUBSTITUTE(TRIM($W494),".","-"),"/","-"),10),""))))</f>
        <v/>
      </c>
      <c r="Y494" s="29">
        <f>IF($X494="","",INT($X494))</f>
        <v/>
      </c>
      <c r="Z494" s="30">
        <f>IF(OR($Y494="",$D$6=""),"",IF(INDEX($A:$U,ROW(),$D$6)="",0,IF(ISNUMBER(INDEX($A:$U,ROW(),$D$6)),INDEX($A:$U,ROW(),$D$6),IFERROR(--SUBSTITUTE(SUBSTITUTE(TRIM(INDEX($A:$U,ROW(),$D$6)),",",""),"원",""),0))))</f>
        <v/>
      </c>
      <c r="AA494" s="30">
        <f>IF(OR($Y494="",$E$6=""),"",IF(INDEX($A:$U,ROW(),$E$6)="",0,IF(ISNUMBER(INDEX($A:$U,ROW(),$E$6)),INDEX($A:$U,ROW(),$E$6),IFERROR(--SUBSTITUTE(SUBSTITUTE(TRIM(INDEX($A:$U,ROW(),$E$6)),",",""),"원",""),0))))</f>
        <v/>
      </c>
      <c r="AB494" s="30">
        <f>IF(OR($Y494="",$F$6=""),"",IF(INDEX($A:$U,ROW(),$F$6)="","",IF(ISNUMBER(INDEX($A:$U,ROW(),$F$6)),INDEX($A:$U,ROW(),$F$6),IFERROR(--SUBSTITUTE(SUBSTITUTE(TRIM(INDEX($A:$U,ROW(),$F$6)),",",""),"원",""),""))))</f>
        <v/>
      </c>
      <c r="AC494" s="2">
        <f>IF(OR($Y494="",$G$6=""),"",INDEX($A:$U,ROW(),$G$6)&amp;"")</f>
        <v/>
      </c>
      <c r="AD494" s="2">
        <f>IF($Y494="","",IF(OR(AND(설정!$B$5&lt;&gt;"",ISNUMBER(SEARCH(설정!$B$5,$AC494))),AND(설정!$B$6&lt;&gt;"",ISNUMBER(SEARCH(설정!$B$6,$AC494))),AND(설정!$B$7&lt;&gt;"",ISNUMBER(SEARCH(설정!$B$7,$AC494)))),"제외","포함"))</f>
        <v/>
      </c>
    </row>
    <row r="495">
      <c r="W495" s="2">
        <f>IF(OR($B$5="",$C$6="",ROW()&lt;$B$5),"",IF(INDEX($A:$U,ROW(),$C$6)="","",INDEX($A:$U,ROW(),$C$6)))</f>
        <v/>
      </c>
      <c r="X495" s="28">
        <f>IF($W495="","",IF(ISNUMBER($W495),IF($W495&gt;=10000000,IFERROR(DATE(INT($W495/10000),MOD(INT($W495/100),100),MOD($W495,100)),""),$W495),IF(ISNUMBER(--SUBSTITUTE(SUBSTITUTE(TRIM($W495),".","-"),"/","-")),IF(--SUBSTITUTE(SUBSTITUTE(TRIM($W495),".","-"),"/","-")&gt;=10000000,IFERROR(DATE(--LEFT(TRIM($W495),4),--MID(TRIM($W495),5,2),--RIGHT(TRIM($W495),2)),""),--SUBSTITUTE(SUBSTITUTE(TRIM($W495),".","-"),"/","-")),IFERROR(--LEFT(SUBSTITUTE(SUBSTITUTE(TRIM($W495),".","-"),"/","-"),10),""))))</f>
        <v/>
      </c>
      <c r="Y495" s="29">
        <f>IF($X495="","",INT($X495))</f>
        <v/>
      </c>
      <c r="Z495" s="30">
        <f>IF(OR($Y495="",$D$6=""),"",IF(INDEX($A:$U,ROW(),$D$6)="",0,IF(ISNUMBER(INDEX($A:$U,ROW(),$D$6)),INDEX($A:$U,ROW(),$D$6),IFERROR(--SUBSTITUTE(SUBSTITUTE(TRIM(INDEX($A:$U,ROW(),$D$6)),",",""),"원",""),0))))</f>
        <v/>
      </c>
      <c r="AA495" s="30">
        <f>IF(OR($Y495="",$E$6=""),"",IF(INDEX($A:$U,ROW(),$E$6)="",0,IF(ISNUMBER(INDEX($A:$U,ROW(),$E$6)),INDEX($A:$U,ROW(),$E$6),IFERROR(--SUBSTITUTE(SUBSTITUTE(TRIM(INDEX($A:$U,ROW(),$E$6)),",",""),"원",""),0))))</f>
        <v/>
      </c>
      <c r="AB495" s="30">
        <f>IF(OR($Y495="",$F$6=""),"",IF(INDEX($A:$U,ROW(),$F$6)="","",IF(ISNUMBER(INDEX($A:$U,ROW(),$F$6)),INDEX($A:$U,ROW(),$F$6),IFERROR(--SUBSTITUTE(SUBSTITUTE(TRIM(INDEX($A:$U,ROW(),$F$6)),",",""),"원",""),""))))</f>
        <v/>
      </c>
      <c r="AC495" s="2">
        <f>IF(OR($Y495="",$G$6=""),"",INDEX($A:$U,ROW(),$G$6)&amp;"")</f>
        <v/>
      </c>
      <c r="AD495" s="2">
        <f>IF($Y495="","",IF(OR(AND(설정!$B$5&lt;&gt;"",ISNUMBER(SEARCH(설정!$B$5,$AC495))),AND(설정!$B$6&lt;&gt;"",ISNUMBER(SEARCH(설정!$B$6,$AC495))),AND(설정!$B$7&lt;&gt;"",ISNUMBER(SEARCH(설정!$B$7,$AC495)))),"제외","포함"))</f>
        <v/>
      </c>
    </row>
    <row r="496">
      <c r="W496" s="2">
        <f>IF(OR($B$5="",$C$6="",ROW()&lt;$B$5),"",IF(INDEX($A:$U,ROW(),$C$6)="","",INDEX($A:$U,ROW(),$C$6)))</f>
        <v/>
      </c>
      <c r="X496" s="28">
        <f>IF($W496="","",IF(ISNUMBER($W496),IF($W496&gt;=10000000,IFERROR(DATE(INT($W496/10000),MOD(INT($W496/100),100),MOD($W496,100)),""),$W496),IF(ISNUMBER(--SUBSTITUTE(SUBSTITUTE(TRIM($W496),".","-"),"/","-")),IF(--SUBSTITUTE(SUBSTITUTE(TRIM($W496),".","-"),"/","-")&gt;=10000000,IFERROR(DATE(--LEFT(TRIM($W496),4),--MID(TRIM($W496),5,2),--RIGHT(TRIM($W496),2)),""),--SUBSTITUTE(SUBSTITUTE(TRIM($W496),".","-"),"/","-")),IFERROR(--LEFT(SUBSTITUTE(SUBSTITUTE(TRIM($W496),".","-"),"/","-"),10),""))))</f>
        <v/>
      </c>
      <c r="Y496" s="29">
        <f>IF($X496="","",INT($X496))</f>
        <v/>
      </c>
      <c r="Z496" s="30">
        <f>IF(OR($Y496="",$D$6=""),"",IF(INDEX($A:$U,ROW(),$D$6)="",0,IF(ISNUMBER(INDEX($A:$U,ROW(),$D$6)),INDEX($A:$U,ROW(),$D$6),IFERROR(--SUBSTITUTE(SUBSTITUTE(TRIM(INDEX($A:$U,ROW(),$D$6)),",",""),"원",""),0))))</f>
        <v/>
      </c>
      <c r="AA496" s="30">
        <f>IF(OR($Y496="",$E$6=""),"",IF(INDEX($A:$U,ROW(),$E$6)="",0,IF(ISNUMBER(INDEX($A:$U,ROW(),$E$6)),INDEX($A:$U,ROW(),$E$6),IFERROR(--SUBSTITUTE(SUBSTITUTE(TRIM(INDEX($A:$U,ROW(),$E$6)),",",""),"원",""),0))))</f>
        <v/>
      </c>
      <c r="AB496" s="30">
        <f>IF(OR($Y496="",$F$6=""),"",IF(INDEX($A:$U,ROW(),$F$6)="","",IF(ISNUMBER(INDEX($A:$U,ROW(),$F$6)),INDEX($A:$U,ROW(),$F$6),IFERROR(--SUBSTITUTE(SUBSTITUTE(TRIM(INDEX($A:$U,ROW(),$F$6)),",",""),"원",""),""))))</f>
        <v/>
      </c>
      <c r="AC496" s="2">
        <f>IF(OR($Y496="",$G$6=""),"",INDEX($A:$U,ROW(),$G$6)&amp;"")</f>
        <v/>
      </c>
      <c r="AD496" s="2">
        <f>IF($Y496="","",IF(OR(AND(설정!$B$5&lt;&gt;"",ISNUMBER(SEARCH(설정!$B$5,$AC496))),AND(설정!$B$6&lt;&gt;"",ISNUMBER(SEARCH(설정!$B$6,$AC496))),AND(설정!$B$7&lt;&gt;"",ISNUMBER(SEARCH(설정!$B$7,$AC496)))),"제외","포함"))</f>
        <v/>
      </c>
    </row>
    <row r="497">
      <c r="W497" s="2">
        <f>IF(OR($B$5="",$C$6="",ROW()&lt;$B$5),"",IF(INDEX($A:$U,ROW(),$C$6)="","",INDEX($A:$U,ROW(),$C$6)))</f>
        <v/>
      </c>
      <c r="X497" s="28">
        <f>IF($W497="","",IF(ISNUMBER($W497),IF($W497&gt;=10000000,IFERROR(DATE(INT($W497/10000),MOD(INT($W497/100),100),MOD($W497,100)),""),$W497),IF(ISNUMBER(--SUBSTITUTE(SUBSTITUTE(TRIM($W497),".","-"),"/","-")),IF(--SUBSTITUTE(SUBSTITUTE(TRIM($W497),".","-"),"/","-")&gt;=10000000,IFERROR(DATE(--LEFT(TRIM($W497),4),--MID(TRIM($W497),5,2),--RIGHT(TRIM($W497),2)),""),--SUBSTITUTE(SUBSTITUTE(TRIM($W497),".","-"),"/","-")),IFERROR(--LEFT(SUBSTITUTE(SUBSTITUTE(TRIM($W497),".","-"),"/","-"),10),""))))</f>
        <v/>
      </c>
      <c r="Y497" s="29">
        <f>IF($X497="","",INT($X497))</f>
        <v/>
      </c>
      <c r="Z497" s="30">
        <f>IF(OR($Y497="",$D$6=""),"",IF(INDEX($A:$U,ROW(),$D$6)="",0,IF(ISNUMBER(INDEX($A:$U,ROW(),$D$6)),INDEX($A:$U,ROW(),$D$6),IFERROR(--SUBSTITUTE(SUBSTITUTE(TRIM(INDEX($A:$U,ROW(),$D$6)),",",""),"원",""),0))))</f>
        <v/>
      </c>
      <c r="AA497" s="30">
        <f>IF(OR($Y497="",$E$6=""),"",IF(INDEX($A:$U,ROW(),$E$6)="",0,IF(ISNUMBER(INDEX($A:$U,ROW(),$E$6)),INDEX($A:$U,ROW(),$E$6),IFERROR(--SUBSTITUTE(SUBSTITUTE(TRIM(INDEX($A:$U,ROW(),$E$6)),",",""),"원",""),0))))</f>
        <v/>
      </c>
      <c r="AB497" s="30">
        <f>IF(OR($Y497="",$F$6=""),"",IF(INDEX($A:$U,ROW(),$F$6)="","",IF(ISNUMBER(INDEX($A:$U,ROW(),$F$6)),INDEX($A:$U,ROW(),$F$6),IFERROR(--SUBSTITUTE(SUBSTITUTE(TRIM(INDEX($A:$U,ROW(),$F$6)),",",""),"원",""),""))))</f>
        <v/>
      </c>
      <c r="AC497" s="2">
        <f>IF(OR($Y497="",$G$6=""),"",INDEX($A:$U,ROW(),$G$6)&amp;"")</f>
        <v/>
      </c>
      <c r="AD497" s="2">
        <f>IF($Y497="","",IF(OR(AND(설정!$B$5&lt;&gt;"",ISNUMBER(SEARCH(설정!$B$5,$AC497))),AND(설정!$B$6&lt;&gt;"",ISNUMBER(SEARCH(설정!$B$6,$AC497))),AND(설정!$B$7&lt;&gt;"",ISNUMBER(SEARCH(설정!$B$7,$AC497)))),"제외","포함"))</f>
        <v/>
      </c>
    </row>
    <row r="498">
      <c r="W498" s="2">
        <f>IF(OR($B$5="",$C$6="",ROW()&lt;$B$5),"",IF(INDEX($A:$U,ROW(),$C$6)="","",INDEX($A:$U,ROW(),$C$6)))</f>
        <v/>
      </c>
      <c r="X498" s="28">
        <f>IF($W498="","",IF(ISNUMBER($W498),IF($W498&gt;=10000000,IFERROR(DATE(INT($W498/10000),MOD(INT($W498/100),100),MOD($W498,100)),""),$W498),IF(ISNUMBER(--SUBSTITUTE(SUBSTITUTE(TRIM($W498),".","-"),"/","-")),IF(--SUBSTITUTE(SUBSTITUTE(TRIM($W498),".","-"),"/","-")&gt;=10000000,IFERROR(DATE(--LEFT(TRIM($W498),4),--MID(TRIM($W498),5,2),--RIGHT(TRIM($W498),2)),""),--SUBSTITUTE(SUBSTITUTE(TRIM($W498),".","-"),"/","-")),IFERROR(--LEFT(SUBSTITUTE(SUBSTITUTE(TRIM($W498),".","-"),"/","-"),10),""))))</f>
        <v/>
      </c>
      <c r="Y498" s="29">
        <f>IF($X498="","",INT($X498))</f>
        <v/>
      </c>
      <c r="Z498" s="30">
        <f>IF(OR($Y498="",$D$6=""),"",IF(INDEX($A:$U,ROW(),$D$6)="",0,IF(ISNUMBER(INDEX($A:$U,ROW(),$D$6)),INDEX($A:$U,ROW(),$D$6),IFERROR(--SUBSTITUTE(SUBSTITUTE(TRIM(INDEX($A:$U,ROW(),$D$6)),",",""),"원",""),0))))</f>
        <v/>
      </c>
      <c r="AA498" s="30">
        <f>IF(OR($Y498="",$E$6=""),"",IF(INDEX($A:$U,ROW(),$E$6)="",0,IF(ISNUMBER(INDEX($A:$U,ROW(),$E$6)),INDEX($A:$U,ROW(),$E$6),IFERROR(--SUBSTITUTE(SUBSTITUTE(TRIM(INDEX($A:$U,ROW(),$E$6)),",",""),"원",""),0))))</f>
        <v/>
      </c>
      <c r="AB498" s="30">
        <f>IF(OR($Y498="",$F$6=""),"",IF(INDEX($A:$U,ROW(),$F$6)="","",IF(ISNUMBER(INDEX($A:$U,ROW(),$F$6)),INDEX($A:$U,ROW(),$F$6),IFERROR(--SUBSTITUTE(SUBSTITUTE(TRIM(INDEX($A:$U,ROW(),$F$6)),",",""),"원",""),""))))</f>
        <v/>
      </c>
      <c r="AC498" s="2">
        <f>IF(OR($Y498="",$G$6=""),"",INDEX($A:$U,ROW(),$G$6)&amp;"")</f>
        <v/>
      </c>
      <c r="AD498" s="2">
        <f>IF($Y498="","",IF(OR(AND(설정!$B$5&lt;&gt;"",ISNUMBER(SEARCH(설정!$B$5,$AC498))),AND(설정!$B$6&lt;&gt;"",ISNUMBER(SEARCH(설정!$B$6,$AC498))),AND(설정!$B$7&lt;&gt;"",ISNUMBER(SEARCH(설정!$B$7,$AC498)))),"제외","포함"))</f>
        <v/>
      </c>
    </row>
    <row r="499">
      <c r="W499" s="2">
        <f>IF(OR($B$5="",$C$6="",ROW()&lt;$B$5),"",IF(INDEX($A:$U,ROW(),$C$6)="","",INDEX($A:$U,ROW(),$C$6)))</f>
        <v/>
      </c>
      <c r="X499" s="28">
        <f>IF($W499="","",IF(ISNUMBER($W499),IF($W499&gt;=10000000,IFERROR(DATE(INT($W499/10000),MOD(INT($W499/100),100),MOD($W499,100)),""),$W499),IF(ISNUMBER(--SUBSTITUTE(SUBSTITUTE(TRIM($W499),".","-"),"/","-")),IF(--SUBSTITUTE(SUBSTITUTE(TRIM($W499),".","-"),"/","-")&gt;=10000000,IFERROR(DATE(--LEFT(TRIM($W499),4),--MID(TRIM($W499),5,2),--RIGHT(TRIM($W499),2)),""),--SUBSTITUTE(SUBSTITUTE(TRIM($W499),".","-"),"/","-")),IFERROR(--LEFT(SUBSTITUTE(SUBSTITUTE(TRIM($W499),".","-"),"/","-"),10),""))))</f>
        <v/>
      </c>
      <c r="Y499" s="29">
        <f>IF($X499="","",INT($X499))</f>
        <v/>
      </c>
      <c r="Z499" s="30">
        <f>IF(OR($Y499="",$D$6=""),"",IF(INDEX($A:$U,ROW(),$D$6)="",0,IF(ISNUMBER(INDEX($A:$U,ROW(),$D$6)),INDEX($A:$U,ROW(),$D$6),IFERROR(--SUBSTITUTE(SUBSTITUTE(TRIM(INDEX($A:$U,ROW(),$D$6)),",",""),"원",""),0))))</f>
        <v/>
      </c>
      <c r="AA499" s="30">
        <f>IF(OR($Y499="",$E$6=""),"",IF(INDEX($A:$U,ROW(),$E$6)="",0,IF(ISNUMBER(INDEX($A:$U,ROW(),$E$6)),INDEX($A:$U,ROW(),$E$6),IFERROR(--SUBSTITUTE(SUBSTITUTE(TRIM(INDEX($A:$U,ROW(),$E$6)),",",""),"원",""),0))))</f>
        <v/>
      </c>
      <c r="AB499" s="30">
        <f>IF(OR($Y499="",$F$6=""),"",IF(INDEX($A:$U,ROW(),$F$6)="","",IF(ISNUMBER(INDEX($A:$U,ROW(),$F$6)),INDEX($A:$U,ROW(),$F$6),IFERROR(--SUBSTITUTE(SUBSTITUTE(TRIM(INDEX($A:$U,ROW(),$F$6)),",",""),"원",""),""))))</f>
        <v/>
      </c>
      <c r="AC499" s="2">
        <f>IF(OR($Y499="",$G$6=""),"",INDEX($A:$U,ROW(),$G$6)&amp;"")</f>
        <v/>
      </c>
      <c r="AD499" s="2">
        <f>IF($Y499="","",IF(OR(AND(설정!$B$5&lt;&gt;"",ISNUMBER(SEARCH(설정!$B$5,$AC499))),AND(설정!$B$6&lt;&gt;"",ISNUMBER(SEARCH(설정!$B$6,$AC499))),AND(설정!$B$7&lt;&gt;"",ISNUMBER(SEARCH(설정!$B$7,$AC499)))),"제외","포함"))</f>
        <v/>
      </c>
    </row>
    <row r="500">
      <c r="W500" s="2">
        <f>IF(OR($B$5="",$C$6="",ROW()&lt;$B$5),"",IF(INDEX($A:$U,ROW(),$C$6)="","",INDEX($A:$U,ROW(),$C$6)))</f>
        <v/>
      </c>
      <c r="X500" s="28">
        <f>IF($W500="","",IF(ISNUMBER($W500),IF($W500&gt;=10000000,IFERROR(DATE(INT($W500/10000),MOD(INT($W500/100),100),MOD($W500,100)),""),$W500),IF(ISNUMBER(--SUBSTITUTE(SUBSTITUTE(TRIM($W500),".","-"),"/","-")),IF(--SUBSTITUTE(SUBSTITUTE(TRIM($W500),".","-"),"/","-")&gt;=10000000,IFERROR(DATE(--LEFT(TRIM($W500),4),--MID(TRIM($W500),5,2),--RIGHT(TRIM($W500),2)),""),--SUBSTITUTE(SUBSTITUTE(TRIM($W500),".","-"),"/","-")),IFERROR(--LEFT(SUBSTITUTE(SUBSTITUTE(TRIM($W500),".","-"),"/","-"),10),""))))</f>
        <v/>
      </c>
      <c r="Y500" s="29">
        <f>IF($X500="","",INT($X500))</f>
        <v/>
      </c>
      <c r="Z500" s="30">
        <f>IF(OR($Y500="",$D$6=""),"",IF(INDEX($A:$U,ROW(),$D$6)="",0,IF(ISNUMBER(INDEX($A:$U,ROW(),$D$6)),INDEX($A:$U,ROW(),$D$6),IFERROR(--SUBSTITUTE(SUBSTITUTE(TRIM(INDEX($A:$U,ROW(),$D$6)),",",""),"원",""),0))))</f>
        <v/>
      </c>
      <c r="AA500" s="30">
        <f>IF(OR($Y500="",$E$6=""),"",IF(INDEX($A:$U,ROW(),$E$6)="",0,IF(ISNUMBER(INDEX($A:$U,ROW(),$E$6)),INDEX($A:$U,ROW(),$E$6),IFERROR(--SUBSTITUTE(SUBSTITUTE(TRIM(INDEX($A:$U,ROW(),$E$6)),",",""),"원",""),0))))</f>
        <v/>
      </c>
      <c r="AB500" s="30">
        <f>IF(OR($Y500="",$F$6=""),"",IF(INDEX($A:$U,ROW(),$F$6)="","",IF(ISNUMBER(INDEX($A:$U,ROW(),$F$6)),INDEX($A:$U,ROW(),$F$6),IFERROR(--SUBSTITUTE(SUBSTITUTE(TRIM(INDEX($A:$U,ROW(),$F$6)),",",""),"원",""),""))))</f>
        <v/>
      </c>
      <c r="AC500" s="2">
        <f>IF(OR($Y500="",$G$6=""),"",INDEX($A:$U,ROW(),$G$6)&amp;"")</f>
        <v/>
      </c>
      <c r="AD500" s="2">
        <f>IF($Y500="","",IF(OR(AND(설정!$B$5&lt;&gt;"",ISNUMBER(SEARCH(설정!$B$5,$AC500))),AND(설정!$B$6&lt;&gt;"",ISNUMBER(SEARCH(설정!$B$6,$AC500))),AND(설정!$B$7&lt;&gt;"",ISNUMBER(SEARCH(설정!$B$7,$AC500)))),"제외","포함"))</f>
        <v/>
      </c>
    </row>
    <row r="501">
      <c r="W501" s="2">
        <f>IF(OR($B$5="",$C$6="",ROW()&lt;$B$5),"",IF(INDEX($A:$U,ROW(),$C$6)="","",INDEX($A:$U,ROW(),$C$6)))</f>
        <v/>
      </c>
      <c r="X501" s="28">
        <f>IF($W501="","",IF(ISNUMBER($W501),IF($W501&gt;=10000000,IFERROR(DATE(INT($W501/10000),MOD(INT($W501/100),100),MOD($W501,100)),""),$W501),IF(ISNUMBER(--SUBSTITUTE(SUBSTITUTE(TRIM($W501),".","-"),"/","-")),IF(--SUBSTITUTE(SUBSTITUTE(TRIM($W501),".","-"),"/","-")&gt;=10000000,IFERROR(DATE(--LEFT(TRIM($W501),4),--MID(TRIM($W501),5,2),--RIGHT(TRIM($W501),2)),""),--SUBSTITUTE(SUBSTITUTE(TRIM($W501),".","-"),"/","-")),IFERROR(--LEFT(SUBSTITUTE(SUBSTITUTE(TRIM($W501),".","-"),"/","-"),10),""))))</f>
        <v/>
      </c>
      <c r="Y501" s="29">
        <f>IF($X501="","",INT($X501))</f>
        <v/>
      </c>
      <c r="Z501" s="30">
        <f>IF(OR($Y501="",$D$6=""),"",IF(INDEX($A:$U,ROW(),$D$6)="",0,IF(ISNUMBER(INDEX($A:$U,ROW(),$D$6)),INDEX($A:$U,ROW(),$D$6),IFERROR(--SUBSTITUTE(SUBSTITUTE(TRIM(INDEX($A:$U,ROW(),$D$6)),",",""),"원",""),0))))</f>
        <v/>
      </c>
      <c r="AA501" s="30">
        <f>IF(OR($Y501="",$E$6=""),"",IF(INDEX($A:$U,ROW(),$E$6)="",0,IF(ISNUMBER(INDEX($A:$U,ROW(),$E$6)),INDEX($A:$U,ROW(),$E$6),IFERROR(--SUBSTITUTE(SUBSTITUTE(TRIM(INDEX($A:$U,ROW(),$E$6)),",",""),"원",""),0))))</f>
        <v/>
      </c>
      <c r="AB501" s="30">
        <f>IF(OR($Y501="",$F$6=""),"",IF(INDEX($A:$U,ROW(),$F$6)="","",IF(ISNUMBER(INDEX($A:$U,ROW(),$F$6)),INDEX($A:$U,ROW(),$F$6),IFERROR(--SUBSTITUTE(SUBSTITUTE(TRIM(INDEX($A:$U,ROW(),$F$6)),",",""),"원",""),""))))</f>
        <v/>
      </c>
      <c r="AC501" s="2">
        <f>IF(OR($Y501="",$G$6=""),"",INDEX($A:$U,ROW(),$G$6)&amp;"")</f>
        <v/>
      </c>
      <c r="AD501" s="2">
        <f>IF($Y501="","",IF(OR(AND(설정!$B$5&lt;&gt;"",ISNUMBER(SEARCH(설정!$B$5,$AC501))),AND(설정!$B$6&lt;&gt;"",ISNUMBER(SEARCH(설정!$B$6,$AC501))),AND(설정!$B$7&lt;&gt;"",ISNUMBER(SEARCH(설정!$B$7,$AC501)))),"제외","포함"))</f>
        <v/>
      </c>
    </row>
    <row r="502">
      <c r="W502" s="2">
        <f>IF(OR($B$5="",$C$6="",ROW()&lt;$B$5),"",IF(INDEX($A:$U,ROW(),$C$6)="","",INDEX($A:$U,ROW(),$C$6)))</f>
        <v/>
      </c>
      <c r="X502" s="28">
        <f>IF($W502="","",IF(ISNUMBER($W502),IF($W502&gt;=10000000,IFERROR(DATE(INT($W502/10000),MOD(INT($W502/100),100),MOD($W502,100)),""),$W502),IF(ISNUMBER(--SUBSTITUTE(SUBSTITUTE(TRIM($W502),".","-"),"/","-")),IF(--SUBSTITUTE(SUBSTITUTE(TRIM($W502),".","-"),"/","-")&gt;=10000000,IFERROR(DATE(--LEFT(TRIM($W502),4),--MID(TRIM($W502),5,2),--RIGHT(TRIM($W502),2)),""),--SUBSTITUTE(SUBSTITUTE(TRIM($W502),".","-"),"/","-")),IFERROR(--LEFT(SUBSTITUTE(SUBSTITUTE(TRIM($W502),".","-"),"/","-"),10),""))))</f>
        <v/>
      </c>
      <c r="Y502" s="29">
        <f>IF($X502="","",INT($X502))</f>
        <v/>
      </c>
      <c r="Z502" s="30">
        <f>IF(OR($Y502="",$D$6=""),"",IF(INDEX($A:$U,ROW(),$D$6)="",0,IF(ISNUMBER(INDEX($A:$U,ROW(),$D$6)),INDEX($A:$U,ROW(),$D$6),IFERROR(--SUBSTITUTE(SUBSTITUTE(TRIM(INDEX($A:$U,ROW(),$D$6)),",",""),"원",""),0))))</f>
        <v/>
      </c>
      <c r="AA502" s="30">
        <f>IF(OR($Y502="",$E$6=""),"",IF(INDEX($A:$U,ROW(),$E$6)="",0,IF(ISNUMBER(INDEX($A:$U,ROW(),$E$6)),INDEX($A:$U,ROW(),$E$6),IFERROR(--SUBSTITUTE(SUBSTITUTE(TRIM(INDEX($A:$U,ROW(),$E$6)),",",""),"원",""),0))))</f>
        <v/>
      </c>
      <c r="AB502" s="30">
        <f>IF(OR($Y502="",$F$6=""),"",IF(INDEX($A:$U,ROW(),$F$6)="","",IF(ISNUMBER(INDEX($A:$U,ROW(),$F$6)),INDEX($A:$U,ROW(),$F$6),IFERROR(--SUBSTITUTE(SUBSTITUTE(TRIM(INDEX($A:$U,ROW(),$F$6)),",",""),"원",""),""))))</f>
        <v/>
      </c>
      <c r="AC502" s="2">
        <f>IF(OR($Y502="",$G$6=""),"",INDEX($A:$U,ROW(),$G$6)&amp;"")</f>
        <v/>
      </c>
      <c r="AD502" s="2">
        <f>IF($Y502="","",IF(OR(AND(설정!$B$5&lt;&gt;"",ISNUMBER(SEARCH(설정!$B$5,$AC502))),AND(설정!$B$6&lt;&gt;"",ISNUMBER(SEARCH(설정!$B$6,$AC502))),AND(설정!$B$7&lt;&gt;"",ISNUMBER(SEARCH(설정!$B$7,$AC502)))),"제외","포함"))</f>
        <v/>
      </c>
    </row>
    <row r="503">
      <c r="W503" s="2">
        <f>IF(OR($B$5="",$C$6="",ROW()&lt;$B$5),"",IF(INDEX($A:$U,ROW(),$C$6)="","",INDEX($A:$U,ROW(),$C$6)))</f>
        <v/>
      </c>
      <c r="X503" s="28">
        <f>IF($W503="","",IF(ISNUMBER($W503),IF($W503&gt;=10000000,IFERROR(DATE(INT($W503/10000),MOD(INT($W503/100),100),MOD($W503,100)),""),$W503),IF(ISNUMBER(--SUBSTITUTE(SUBSTITUTE(TRIM($W503),".","-"),"/","-")),IF(--SUBSTITUTE(SUBSTITUTE(TRIM($W503),".","-"),"/","-")&gt;=10000000,IFERROR(DATE(--LEFT(TRIM($W503),4),--MID(TRIM($W503),5,2),--RIGHT(TRIM($W503),2)),""),--SUBSTITUTE(SUBSTITUTE(TRIM($W503),".","-"),"/","-")),IFERROR(--LEFT(SUBSTITUTE(SUBSTITUTE(TRIM($W503),".","-"),"/","-"),10),""))))</f>
        <v/>
      </c>
      <c r="Y503" s="29">
        <f>IF($X503="","",INT($X503))</f>
        <v/>
      </c>
      <c r="Z503" s="30">
        <f>IF(OR($Y503="",$D$6=""),"",IF(INDEX($A:$U,ROW(),$D$6)="",0,IF(ISNUMBER(INDEX($A:$U,ROW(),$D$6)),INDEX($A:$U,ROW(),$D$6),IFERROR(--SUBSTITUTE(SUBSTITUTE(TRIM(INDEX($A:$U,ROW(),$D$6)),",",""),"원",""),0))))</f>
        <v/>
      </c>
      <c r="AA503" s="30">
        <f>IF(OR($Y503="",$E$6=""),"",IF(INDEX($A:$U,ROW(),$E$6)="",0,IF(ISNUMBER(INDEX($A:$U,ROW(),$E$6)),INDEX($A:$U,ROW(),$E$6),IFERROR(--SUBSTITUTE(SUBSTITUTE(TRIM(INDEX($A:$U,ROW(),$E$6)),",",""),"원",""),0))))</f>
        <v/>
      </c>
      <c r="AB503" s="30">
        <f>IF(OR($Y503="",$F$6=""),"",IF(INDEX($A:$U,ROW(),$F$6)="","",IF(ISNUMBER(INDEX($A:$U,ROW(),$F$6)),INDEX($A:$U,ROW(),$F$6),IFERROR(--SUBSTITUTE(SUBSTITUTE(TRIM(INDEX($A:$U,ROW(),$F$6)),",",""),"원",""),""))))</f>
        <v/>
      </c>
      <c r="AC503" s="2">
        <f>IF(OR($Y503="",$G$6=""),"",INDEX($A:$U,ROW(),$G$6)&amp;"")</f>
        <v/>
      </c>
      <c r="AD503" s="2">
        <f>IF($Y503="","",IF(OR(AND(설정!$B$5&lt;&gt;"",ISNUMBER(SEARCH(설정!$B$5,$AC503))),AND(설정!$B$6&lt;&gt;"",ISNUMBER(SEARCH(설정!$B$6,$AC503))),AND(설정!$B$7&lt;&gt;"",ISNUMBER(SEARCH(설정!$B$7,$AC503)))),"제외","포함"))</f>
        <v/>
      </c>
    </row>
    <row r="504">
      <c r="W504" s="2">
        <f>IF(OR($B$5="",$C$6="",ROW()&lt;$B$5),"",IF(INDEX($A:$U,ROW(),$C$6)="","",INDEX($A:$U,ROW(),$C$6)))</f>
        <v/>
      </c>
      <c r="X504" s="28">
        <f>IF($W504="","",IF(ISNUMBER($W504),IF($W504&gt;=10000000,IFERROR(DATE(INT($W504/10000),MOD(INT($W504/100),100),MOD($W504,100)),""),$W504),IF(ISNUMBER(--SUBSTITUTE(SUBSTITUTE(TRIM($W504),".","-"),"/","-")),IF(--SUBSTITUTE(SUBSTITUTE(TRIM($W504),".","-"),"/","-")&gt;=10000000,IFERROR(DATE(--LEFT(TRIM($W504),4),--MID(TRIM($W504),5,2),--RIGHT(TRIM($W504),2)),""),--SUBSTITUTE(SUBSTITUTE(TRIM($W504),".","-"),"/","-")),IFERROR(--LEFT(SUBSTITUTE(SUBSTITUTE(TRIM($W504),".","-"),"/","-"),10),""))))</f>
        <v/>
      </c>
      <c r="Y504" s="29">
        <f>IF($X504="","",INT($X504))</f>
        <v/>
      </c>
      <c r="Z504" s="30">
        <f>IF(OR($Y504="",$D$6=""),"",IF(INDEX($A:$U,ROW(),$D$6)="",0,IF(ISNUMBER(INDEX($A:$U,ROW(),$D$6)),INDEX($A:$U,ROW(),$D$6),IFERROR(--SUBSTITUTE(SUBSTITUTE(TRIM(INDEX($A:$U,ROW(),$D$6)),",",""),"원",""),0))))</f>
        <v/>
      </c>
      <c r="AA504" s="30">
        <f>IF(OR($Y504="",$E$6=""),"",IF(INDEX($A:$U,ROW(),$E$6)="",0,IF(ISNUMBER(INDEX($A:$U,ROW(),$E$6)),INDEX($A:$U,ROW(),$E$6),IFERROR(--SUBSTITUTE(SUBSTITUTE(TRIM(INDEX($A:$U,ROW(),$E$6)),",",""),"원",""),0))))</f>
        <v/>
      </c>
      <c r="AB504" s="30">
        <f>IF(OR($Y504="",$F$6=""),"",IF(INDEX($A:$U,ROW(),$F$6)="","",IF(ISNUMBER(INDEX($A:$U,ROW(),$F$6)),INDEX($A:$U,ROW(),$F$6),IFERROR(--SUBSTITUTE(SUBSTITUTE(TRIM(INDEX($A:$U,ROW(),$F$6)),",",""),"원",""),""))))</f>
        <v/>
      </c>
      <c r="AC504" s="2">
        <f>IF(OR($Y504="",$G$6=""),"",INDEX($A:$U,ROW(),$G$6)&amp;"")</f>
        <v/>
      </c>
      <c r="AD504" s="2">
        <f>IF($Y504="","",IF(OR(AND(설정!$B$5&lt;&gt;"",ISNUMBER(SEARCH(설정!$B$5,$AC504))),AND(설정!$B$6&lt;&gt;"",ISNUMBER(SEARCH(설정!$B$6,$AC504))),AND(설정!$B$7&lt;&gt;"",ISNUMBER(SEARCH(설정!$B$7,$AC504)))),"제외","포함"))</f>
        <v/>
      </c>
    </row>
    <row r="505">
      <c r="W505" s="2">
        <f>IF(OR($B$5="",$C$6="",ROW()&lt;$B$5),"",IF(INDEX($A:$U,ROW(),$C$6)="","",INDEX($A:$U,ROW(),$C$6)))</f>
        <v/>
      </c>
      <c r="X505" s="28">
        <f>IF($W505="","",IF(ISNUMBER($W505),IF($W505&gt;=10000000,IFERROR(DATE(INT($W505/10000),MOD(INT($W505/100),100),MOD($W505,100)),""),$W505),IF(ISNUMBER(--SUBSTITUTE(SUBSTITUTE(TRIM($W505),".","-"),"/","-")),IF(--SUBSTITUTE(SUBSTITUTE(TRIM($W505),".","-"),"/","-")&gt;=10000000,IFERROR(DATE(--LEFT(TRIM($W505),4),--MID(TRIM($W505),5,2),--RIGHT(TRIM($W505),2)),""),--SUBSTITUTE(SUBSTITUTE(TRIM($W505),".","-"),"/","-")),IFERROR(--LEFT(SUBSTITUTE(SUBSTITUTE(TRIM($W505),".","-"),"/","-"),10),""))))</f>
        <v/>
      </c>
      <c r="Y505" s="29">
        <f>IF($X505="","",INT($X505))</f>
        <v/>
      </c>
      <c r="Z505" s="30">
        <f>IF(OR($Y505="",$D$6=""),"",IF(INDEX($A:$U,ROW(),$D$6)="",0,IF(ISNUMBER(INDEX($A:$U,ROW(),$D$6)),INDEX($A:$U,ROW(),$D$6),IFERROR(--SUBSTITUTE(SUBSTITUTE(TRIM(INDEX($A:$U,ROW(),$D$6)),",",""),"원",""),0))))</f>
        <v/>
      </c>
      <c r="AA505" s="30">
        <f>IF(OR($Y505="",$E$6=""),"",IF(INDEX($A:$U,ROW(),$E$6)="",0,IF(ISNUMBER(INDEX($A:$U,ROW(),$E$6)),INDEX($A:$U,ROW(),$E$6),IFERROR(--SUBSTITUTE(SUBSTITUTE(TRIM(INDEX($A:$U,ROW(),$E$6)),",",""),"원",""),0))))</f>
        <v/>
      </c>
      <c r="AB505" s="30">
        <f>IF(OR($Y505="",$F$6=""),"",IF(INDEX($A:$U,ROW(),$F$6)="","",IF(ISNUMBER(INDEX($A:$U,ROW(),$F$6)),INDEX($A:$U,ROW(),$F$6),IFERROR(--SUBSTITUTE(SUBSTITUTE(TRIM(INDEX($A:$U,ROW(),$F$6)),",",""),"원",""),""))))</f>
        <v/>
      </c>
      <c r="AC505" s="2">
        <f>IF(OR($Y505="",$G$6=""),"",INDEX($A:$U,ROW(),$G$6)&amp;"")</f>
        <v/>
      </c>
      <c r="AD505" s="2">
        <f>IF($Y505="","",IF(OR(AND(설정!$B$5&lt;&gt;"",ISNUMBER(SEARCH(설정!$B$5,$AC505))),AND(설정!$B$6&lt;&gt;"",ISNUMBER(SEARCH(설정!$B$6,$AC505))),AND(설정!$B$7&lt;&gt;"",ISNUMBER(SEARCH(설정!$B$7,$AC505)))),"제외","포함"))</f>
        <v/>
      </c>
    </row>
    <row r="506">
      <c r="W506" s="2">
        <f>IF(OR($B$5="",$C$6="",ROW()&lt;$B$5),"",IF(INDEX($A:$U,ROW(),$C$6)="","",INDEX($A:$U,ROW(),$C$6)))</f>
        <v/>
      </c>
      <c r="X506" s="28">
        <f>IF($W506="","",IF(ISNUMBER($W506),IF($W506&gt;=10000000,IFERROR(DATE(INT($W506/10000),MOD(INT($W506/100),100),MOD($W506,100)),""),$W506),IF(ISNUMBER(--SUBSTITUTE(SUBSTITUTE(TRIM($W506),".","-"),"/","-")),IF(--SUBSTITUTE(SUBSTITUTE(TRIM($W506),".","-"),"/","-")&gt;=10000000,IFERROR(DATE(--LEFT(TRIM($W506),4),--MID(TRIM($W506),5,2),--RIGHT(TRIM($W506),2)),""),--SUBSTITUTE(SUBSTITUTE(TRIM($W506),".","-"),"/","-")),IFERROR(--LEFT(SUBSTITUTE(SUBSTITUTE(TRIM($W506),".","-"),"/","-"),10),""))))</f>
        <v/>
      </c>
      <c r="Y506" s="29">
        <f>IF($X506="","",INT($X506))</f>
        <v/>
      </c>
      <c r="Z506" s="30">
        <f>IF(OR($Y506="",$D$6=""),"",IF(INDEX($A:$U,ROW(),$D$6)="",0,IF(ISNUMBER(INDEX($A:$U,ROW(),$D$6)),INDEX($A:$U,ROW(),$D$6),IFERROR(--SUBSTITUTE(SUBSTITUTE(TRIM(INDEX($A:$U,ROW(),$D$6)),",",""),"원",""),0))))</f>
        <v/>
      </c>
      <c r="AA506" s="30">
        <f>IF(OR($Y506="",$E$6=""),"",IF(INDEX($A:$U,ROW(),$E$6)="",0,IF(ISNUMBER(INDEX($A:$U,ROW(),$E$6)),INDEX($A:$U,ROW(),$E$6),IFERROR(--SUBSTITUTE(SUBSTITUTE(TRIM(INDEX($A:$U,ROW(),$E$6)),",",""),"원",""),0))))</f>
        <v/>
      </c>
      <c r="AB506" s="30">
        <f>IF(OR($Y506="",$F$6=""),"",IF(INDEX($A:$U,ROW(),$F$6)="","",IF(ISNUMBER(INDEX($A:$U,ROW(),$F$6)),INDEX($A:$U,ROW(),$F$6),IFERROR(--SUBSTITUTE(SUBSTITUTE(TRIM(INDEX($A:$U,ROW(),$F$6)),",",""),"원",""),""))))</f>
        <v/>
      </c>
      <c r="AC506" s="2">
        <f>IF(OR($Y506="",$G$6=""),"",INDEX($A:$U,ROW(),$G$6)&amp;"")</f>
        <v/>
      </c>
      <c r="AD506" s="2">
        <f>IF($Y506="","",IF(OR(AND(설정!$B$5&lt;&gt;"",ISNUMBER(SEARCH(설정!$B$5,$AC506))),AND(설정!$B$6&lt;&gt;"",ISNUMBER(SEARCH(설정!$B$6,$AC506))),AND(설정!$B$7&lt;&gt;"",ISNUMBER(SEARCH(설정!$B$7,$AC506)))),"제외","포함"))</f>
        <v/>
      </c>
    </row>
    <row r="507">
      <c r="W507" s="2">
        <f>IF(OR($B$5="",$C$6="",ROW()&lt;$B$5),"",IF(INDEX($A:$U,ROW(),$C$6)="","",INDEX($A:$U,ROW(),$C$6)))</f>
        <v/>
      </c>
      <c r="X507" s="28">
        <f>IF($W507="","",IF(ISNUMBER($W507),IF($W507&gt;=10000000,IFERROR(DATE(INT($W507/10000),MOD(INT($W507/100),100),MOD($W507,100)),""),$W507),IF(ISNUMBER(--SUBSTITUTE(SUBSTITUTE(TRIM($W507),".","-"),"/","-")),IF(--SUBSTITUTE(SUBSTITUTE(TRIM($W507),".","-"),"/","-")&gt;=10000000,IFERROR(DATE(--LEFT(TRIM($W507),4),--MID(TRIM($W507),5,2),--RIGHT(TRIM($W507),2)),""),--SUBSTITUTE(SUBSTITUTE(TRIM($W507),".","-"),"/","-")),IFERROR(--LEFT(SUBSTITUTE(SUBSTITUTE(TRIM($W507),".","-"),"/","-"),10),""))))</f>
        <v/>
      </c>
      <c r="Y507" s="29">
        <f>IF($X507="","",INT($X507))</f>
        <v/>
      </c>
      <c r="Z507" s="30">
        <f>IF(OR($Y507="",$D$6=""),"",IF(INDEX($A:$U,ROW(),$D$6)="",0,IF(ISNUMBER(INDEX($A:$U,ROW(),$D$6)),INDEX($A:$U,ROW(),$D$6),IFERROR(--SUBSTITUTE(SUBSTITUTE(TRIM(INDEX($A:$U,ROW(),$D$6)),",",""),"원",""),0))))</f>
        <v/>
      </c>
      <c r="AA507" s="30">
        <f>IF(OR($Y507="",$E$6=""),"",IF(INDEX($A:$U,ROW(),$E$6)="",0,IF(ISNUMBER(INDEX($A:$U,ROW(),$E$6)),INDEX($A:$U,ROW(),$E$6),IFERROR(--SUBSTITUTE(SUBSTITUTE(TRIM(INDEX($A:$U,ROW(),$E$6)),",",""),"원",""),0))))</f>
        <v/>
      </c>
      <c r="AB507" s="30">
        <f>IF(OR($Y507="",$F$6=""),"",IF(INDEX($A:$U,ROW(),$F$6)="","",IF(ISNUMBER(INDEX($A:$U,ROW(),$F$6)),INDEX($A:$U,ROW(),$F$6),IFERROR(--SUBSTITUTE(SUBSTITUTE(TRIM(INDEX($A:$U,ROW(),$F$6)),",",""),"원",""),""))))</f>
        <v/>
      </c>
      <c r="AC507" s="2">
        <f>IF(OR($Y507="",$G$6=""),"",INDEX($A:$U,ROW(),$G$6)&amp;"")</f>
        <v/>
      </c>
      <c r="AD507" s="2">
        <f>IF($Y507="","",IF(OR(AND(설정!$B$5&lt;&gt;"",ISNUMBER(SEARCH(설정!$B$5,$AC507))),AND(설정!$B$6&lt;&gt;"",ISNUMBER(SEARCH(설정!$B$6,$AC507))),AND(설정!$B$7&lt;&gt;"",ISNUMBER(SEARCH(설정!$B$7,$AC507)))),"제외","포함"))</f>
        <v/>
      </c>
    </row>
    <row r="508">
      <c r="W508" s="2">
        <f>IF(OR($B$5="",$C$6="",ROW()&lt;$B$5),"",IF(INDEX($A:$U,ROW(),$C$6)="","",INDEX($A:$U,ROW(),$C$6)))</f>
        <v/>
      </c>
      <c r="X508" s="28">
        <f>IF($W508="","",IF(ISNUMBER($W508),IF($W508&gt;=10000000,IFERROR(DATE(INT($W508/10000),MOD(INT($W508/100),100),MOD($W508,100)),""),$W508),IF(ISNUMBER(--SUBSTITUTE(SUBSTITUTE(TRIM($W508),".","-"),"/","-")),IF(--SUBSTITUTE(SUBSTITUTE(TRIM($W508),".","-"),"/","-")&gt;=10000000,IFERROR(DATE(--LEFT(TRIM($W508),4),--MID(TRIM($W508),5,2),--RIGHT(TRIM($W508),2)),""),--SUBSTITUTE(SUBSTITUTE(TRIM($W508),".","-"),"/","-")),IFERROR(--LEFT(SUBSTITUTE(SUBSTITUTE(TRIM($W508),".","-"),"/","-"),10),""))))</f>
        <v/>
      </c>
      <c r="Y508" s="29">
        <f>IF($X508="","",INT($X508))</f>
        <v/>
      </c>
      <c r="Z508" s="30">
        <f>IF(OR($Y508="",$D$6=""),"",IF(INDEX($A:$U,ROW(),$D$6)="",0,IF(ISNUMBER(INDEX($A:$U,ROW(),$D$6)),INDEX($A:$U,ROW(),$D$6),IFERROR(--SUBSTITUTE(SUBSTITUTE(TRIM(INDEX($A:$U,ROW(),$D$6)),",",""),"원",""),0))))</f>
        <v/>
      </c>
      <c r="AA508" s="30">
        <f>IF(OR($Y508="",$E$6=""),"",IF(INDEX($A:$U,ROW(),$E$6)="",0,IF(ISNUMBER(INDEX($A:$U,ROW(),$E$6)),INDEX($A:$U,ROW(),$E$6),IFERROR(--SUBSTITUTE(SUBSTITUTE(TRIM(INDEX($A:$U,ROW(),$E$6)),",",""),"원",""),0))))</f>
        <v/>
      </c>
      <c r="AB508" s="30">
        <f>IF(OR($Y508="",$F$6=""),"",IF(INDEX($A:$U,ROW(),$F$6)="","",IF(ISNUMBER(INDEX($A:$U,ROW(),$F$6)),INDEX($A:$U,ROW(),$F$6),IFERROR(--SUBSTITUTE(SUBSTITUTE(TRIM(INDEX($A:$U,ROW(),$F$6)),",",""),"원",""),""))))</f>
        <v/>
      </c>
      <c r="AC508" s="2">
        <f>IF(OR($Y508="",$G$6=""),"",INDEX($A:$U,ROW(),$G$6)&amp;"")</f>
        <v/>
      </c>
      <c r="AD508" s="2">
        <f>IF($Y508="","",IF(OR(AND(설정!$B$5&lt;&gt;"",ISNUMBER(SEARCH(설정!$B$5,$AC508))),AND(설정!$B$6&lt;&gt;"",ISNUMBER(SEARCH(설정!$B$6,$AC508))),AND(설정!$B$7&lt;&gt;"",ISNUMBER(SEARCH(설정!$B$7,$AC508)))),"제외","포함"))</f>
        <v/>
      </c>
    </row>
    <row r="509">
      <c r="W509" s="2">
        <f>IF(OR($B$5="",$C$6="",ROW()&lt;$B$5),"",IF(INDEX($A:$U,ROW(),$C$6)="","",INDEX($A:$U,ROW(),$C$6)))</f>
        <v/>
      </c>
      <c r="X509" s="28">
        <f>IF($W509="","",IF(ISNUMBER($W509),IF($W509&gt;=10000000,IFERROR(DATE(INT($W509/10000),MOD(INT($W509/100),100),MOD($W509,100)),""),$W509),IF(ISNUMBER(--SUBSTITUTE(SUBSTITUTE(TRIM($W509),".","-"),"/","-")),IF(--SUBSTITUTE(SUBSTITUTE(TRIM($W509),".","-"),"/","-")&gt;=10000000,IFERROR(DATE(--LEFT(TRIM($W509),4),--MID(TRIM($W509),5,2),--RIGHT(TRIM($W509),2)),""),--SUBSTITUTE(SUBSTITUTE(TRIM($W509),".","-"),"/","-")),IFERROR(--LEFT(SUBSTITUTE(SUBSTITUTE(TRIM($W509),".","-"),"/","-"),10),""))))</f>
        <v/>
      </c>
      <c r="Y509" s="29">
        <f>IF($X509="","",INT($X509))</f>
        <v/>
      </c>
      <c r="Z509" s="30">
        <f>IF(OR($Y509="",$D$6=""),"",IF(INDEX($A:$U,ROW(),$D$6)="",0,IF(ISNUMBER(INDEX($A:$U,ROW(),$D$6)),INDEX($A:$U,ROW(),$D$6),IFERROR(--SUBSTITUTE(SUBSTITUTE(TRIM(INDEX($A:$U,ROW(),$D$6)),",",""),"원",""),0))))</f>
        <v/>
      </c>
      <c r="AA509" s="30">
        <f>IF(OR($Y509="",$E$6=""),"",IF(INDEX($A:$U,ROW(),$E$6)="",0,IF(ISNUMBER(INDEX($A:$U,ROW(),$E$6)),INDEX($A:$U,ROW(),$E$6),IFERROR(--SUBSTITUTE(SUBSTITUTE(TRIM(INDEX($A:$U,ROW(),$E$6)),",",""),"원",""),0))))</f>
        <v/>
      </c>
      <c r="AB509" s="30">
        <f>IF(OR($Y509="",$F$6=""),"",IF(INDEX($A:$U,ROW(),$F$6)="","",IF(ISNUMBER(INDEX($A:$U,ROW(),$F$6)),INDEX($A:$U,ROW(),$F$6),IFERROR(--SUBSTITUTE(SUBSTITUTE(TRIM(INDEX($A:$U,ROW(),$F$6)),",",""),"원",""),""))))</f>
        <v/>
      </c>
      <c r="AC509" s="2">
        <f>IF(OR($Y509="",$G$6=""),"",INDEX($A:$U,ROW(),$G$6)&amp;"")</f>
        <v/>
      </c>
      <c r="AD509" s="2">
        <f>IF($Y509="","",IF(OR(AND(설정!$B$5&lt;&gt;"",ISNUMBER(SEARCH(설정!$B$5,$AC509))),AND(설정!$B$6&lt;&gt;"",ISNUMBER(SEARCH(설정!$B$6,$AC509))),AND(설정!$B$7&lt;&gt;"",ISNUMBER(SEARCH(설정!$B$7,$AC509)))),"제외","포함"))</f>
        <v/>
      </c>
    </row>
    <row r="510">
      <c r="W510" s="2">
        <f>IF(OR($B$5="",$C$6="",ROW()&lt;$B$5),"",IF(INDEX($A:$U,ROW(),$C$6)="","",INDEX($A:$U,ROW(),$C$6)))</f>
        <v/>
      </c>
      <c r="X510" s="28">
        <f>IF($W510="","",IF(ISNUMBER($W510),IF($W510&gt;=10000000,IFERROR(DATE(INT($W510/10000),MOD(INT($W510/100),100),MOD($W510,100)),""),$W510),IF(ISNUMBER(--SUBSTITUTE(SUBSTITUTE(TRIM($W510),".","-"),"/","-")),IF(--SUBSTITUTE(SUBSTITUTE(TRIM($W510),".","-"),"/","-")&gt;=10000000,IFERROR(DATE(--LEFT(TRIM($W510),4),--MID(TRIM($W510),5,2),--RIGHT(TRIM($W510),2)),""),--SUBSTITUTE(SUBSTITUTE(TRIM($W510),".","-"),"/","-")),IFERROR(--LEFT(SUBSTITUTE(SUBSTITUTE(TRIM($W510),".","-"),"/","-"),10),""))))</f>
        <v/>
      </c>
      <c r="Y510" s="29">
        <f>IF($X510="","",INT($X510))</f>
        <v/>
      </c>
      <c r="Z510" s="30">
        <f>IF(OR($Y510="",$D$6=""),"",IF(INDEX($A:$U,ROW(),$D$6)="",0,IF(ISNUMBER(INDEX($A:$U,ROW(),$D$6)),INDEX($A:$U,ROW(),$D$6),IFERROR(--SUBSTITUTE(SUBSTITUTE(TRIM(INDEX($A:$U,ROW(),$D$6)),",",""),"원",""),0))))</f>
        <v/>
      </c>
      <c r="AA510" s="30">
        <f>IF(OR($Y510="",$E$6=""),"",IF(INDEX($A:$U,ROW(),$E$6)="",0,IF(ISNUMBER(INDEX($A:$U,ROW(),$E$6)),INDEX($A:$U,ROW(),$E$6),IFERROR(--SUBSTITUTE(SUBSTITUTE(TRIM(INDEX($A:$U,ROW(),$E$6)),",",""),"원",""),0))))</f>
        <v/>
      </c>
      <c r="AB510" s="30">
        <f>IF(OR($Y510="",$F$6=""),"",IF(INDEX($A:$U,ROW(),$F$6)="","",IF(ISNUMBER(INDEX($A:$U,ROW(),$F$6)),INDEX($A:$U,ROW(),$F$6),IFERROR(--SUBSTITUTE(SUBSTITUTE(TRIM(INDEX($A:$U,ROW(),$F$6)),",",""),"원",""),""))))</f>
        <v/>
      </c>
      <c r="AC510" s="2">
        <f>IF(OR($Y510="",$G$6=""),"",INDEX($A:$U,ROW(),$G$6)&amp;"")</f>
        <v/>
      </c>
      <c r="AD510" s="2">
        <f>IF($Y510="","",IF(OR(AND(설정!$B$5&lt;&gt;"",ISNUMBER(SEARCH(설정!$B$5,$AC510))),AND(설정!$B$6&lt;&gt;"",ISNUMBER(SEARCH(설정!$B$6,$AC510))),AND(설정!$B$7&lt;&gt;"",ISNUMBER(SEARCH(설정!$B$7,$AC510)))),"제외","포함"))</f>
        <v/>
      </c>
    </row>
    <row r="511">
      <c r="W511" s="2">
        <f>IF(OR($B$5="",$C$6="",ROW()&lt;$B$5),"",IF(INDEX($A:$U,ROW(),$C$6)="","",INDEX($A:$U,ROW(),$C$6)))</f>
        <v/>
      </c>
      <c r="X511" s="28">
        <f>IF($W511="","",IF(ISNUMBER($W511),IF($W511&gt;=10000000,IFERROR(DATE(INT($W511/10000),MOD(INT($W511/100),100),MOD($W511,100)),""),$W511),IF(ISNUMBER(--SUBSTITUTE(SUBSTITUTE(TRIM($W511),".","-"),"/","-")),IF(--SUBSTITUTE(SUBSTITUTE(TRIM($W511),".","-"),"/","-")&gt;=10000000,IFERROR(DATE(--LEFT(TRIM($W511),4),--MID(TRIM($W511),5,2),--RIGHT(TRIM($W511),2)),""),--SUBSTITUTE(SUBSTITUTE(TRIM($W511),".","-"),"/","-")),IFERROR(--LEFT(SUBSTITUTE(SUBSTITUTE(TRIM($W511),".","-"),"/","-"),10),""))))</f>
        <v/>
      </c>
      <c r="Y511" s="29">
        <f>IF($X511="","",INT($X511))</f>
        <v/>
      </c>
      <c r="Z511" s="30">
        <f>IF(OR($Y511="",$D$6=""),"",IF(INDEX($A:$U,ROW(),$D$6)="",0,IF(ISNUMBER(INDEX($A:$U,ROW(),$D$6)),INDEX($A:$U,ROW(),$D$6),IFERROR(--SUBSTITUTE(SUBSTITUTE(TRIM(INDEX($A:$U,ROW(),$D$6)),",",""),"원",""),0))))</f>
        <v/>
      </c>
      <c r="AA511" s="30">
        <f>IF(OR($Y511="",$E$6=""),"",IF(INDEX($A:$U,ROW(),$E$6)="",0,IF(ISNUMBER(INDEX($A:$U,ROW(),$E$6)),INDEX($A:$U,ROW(),$E$6),IFERROR(--SUBSTITUTE(SUBSTITUTE(TRIM(INDEX($A:$U,ROW(),$E$6)),",",""),"원",""),0))))</f>
        <v/>
      </c>
      <c r="AB511" s="30">
        <f>IF(OR($Y511="",$F$6=""),"",IF(INDEX($A:$U,ROW(),$F$6)="","",IF(ISNUMBER(INDEX($A:$U,ROW(),$F$6)),INDEX($A:$U,ROW(),$F$6),IFERROR(--SUBSTITUTE(SUBSTITUTE(TRIM(INDEX($A:$U,ROW(),$F$6)),",",""),"원",""),""))))</f>
        <v/>
      </c>
      <c r="AC511" s="2">
        <f>IF(OR($Y511="",$G$6=""),"",INDEX($A:$U,ROW(),$G$6)&amp;"")</f>
        <v/>
      </c>
      <c r="AD511" s="2">
        <f>IF($Y511="","",IF(OR(AND(설정!$B$5&lt;&gt;"",ISNUMBER(SEARCH(설정!$B$5,$AC511))),AND(설정!$B$6&lt;&gt;"",ISNUMBER(SEARCH(설정!$B$6,$AC511))),AND(설정!$B$7&lt;&gt;"",ISNUMBER(SEARCH(설정!$B$7,$AC511)))),"제외","포함"))</f>
        <v/>
      </c>
    </row>
    <row r="512">
      <c r="W512" s="2">
        <f>IF(OR($B$5="",$C$6="",ROW()&lt;$B$5),"",IF(INDEX($A:$U,ROW(),$C$6)="","",INDEX($A:$U,ROW(),$C$6)))</f>
        <v/>
      </c>
      <c r="X512" s="28">
        <f>IF($W512="","",IF(ISNUMBER($W512),IF($W512&gt;=10000000,IFERROR(DATE(INT($W512/10000),MOD(INT($W512/100),100),MOD($W512,100)),""),$W512),IF(ISNUMBER(--SUBSTITUTE(SUBSTITUTE(TRIM($W512),".","-"),"/","-")),IF(--SUBSTITUTE(SUBSTITUTE(TRIM($W512),".","-"),"/","-")&gt;=10000000,IFERROR(DATE(--LEFT(TRIM($W512),4),--MID(TRIM($W512),5,2),--RIGHT(TRIM($W512),2)),""),--SUBSTITUTE(SUBSTITUTE(TRIM($W512),".","-"),"/","-")),IFERROR(--LEFT(SUBSTITUTE(SUBSTITUTE(TRIM($W512),".","-"),"/","-"),10),""))))</f>
        <v/>
      </c>
      <c r="Y512" s="29">
        <f>IF($X512="","",INT($X512))</f>
        <v/>
      </c>
      <c r="Z512" s="30">
        <f>IF(OR($Y512="",$D$6=""),"",IF(INDEX($A:$U,ROW(),$D$6)="",0,IF(ISNUMBER(INDEX($A:$U,ROW(),$D$6)),INDEX($A:$U,ROW(),$D$6),IFERROR(--SUBSTITUTE(SUBSTITUTE(TRIM(INDEX($A:$U,ROW(),$D$6)),",",""),"원",""),0))))</f>
        <v/>
      </c>
      <c r="AA512" s="30">
        <f>IF(OR($Y512="",$E$6=""),"",IF(INDEX($A:$U,ROW(),$E$6)="",0,IF(ISNUMBER(INDEX($A:$U,ROW(),$E$6)),INDEX($A:$U,ROW(),$E$6),IFERROR(--SUBSTITUTE(SUBSTITUTE(TRIM(INDEX($A:$U,ROW(),$E$6)),",",""),"원",""),0))))</f>
        <v/>
      </c>
      <c r="AB512" s="30">
        <f>IF(OR($Y512="",$F$6=""),"",IF(INDEX($A:$U,ROW(),$F$6)="","",IF(ISNUMBER(INDEX($A:$U,ROW(),$F$6)),INDEX($A:$U,ROW(),$F$6),IFERROR(--SUBSTITUTE(SUBSTITUTE(TRIM(INDEX($A:$U,ROW(),$F$6)),",",""),"원",""),""))))</f>
        <v/>
      </c>
      <c r="AC512" s="2">
        <f>IF(OR($Y512="",$G$6=""),"",INDEX($A:$U,ROW(),$G$6)&amp;"")</f>
        <v/>
      </c>
      <c r="AD512" s="2">
        <f>IF($Y512="","",IF(OR(AND(설정!$B$5&lt;&gt;"",ISNUMBER(SEARCH(설정!$B$5,$AC512))),AND(설정!$B$6&lt;&gt;"",ISNUMBER(SEARCH(설정!$B$6,$AC512))),AND(설정!$B$7&lt;&gt;"",ISNUMBER(SEARCH(설정!$B$7,$AC512)))),"제외","포함"))</f>
        <v/>
      </c>
    </row>
    <row r="513">
      <c r="W513" s="2">
        <f>IF(OR($B$5="",$C$6="",ROW()&lt;$B$5),"",IF(INDEX($A:$U,ROW(),$C$6)="","",INDEX($A:$U,ROW(),$C$6)))</f>
        <v/>
      </c>
      <c r="X513" s="28">
        <f>IF($W513="","",IF(ISNUMBER($W513),IF($W513&gt;=10000000,IFERROR(DATE(INT($W513/10000),MOD(INT($W513/100),100),MOD($W513,100)),""),$W513),IF(ISNUMBER(--SUBSTITUTE(SUBSTITUTE(TRIM($W513),".","-"),"/","-")),IF(--SUBSTITUTE(SUBSTITUTE(TRIM($W513),".","-"),"/","-")&gt;=10000000,IFERROR(DATE(--LEFT(TRIM($W513),4),--MID(TRIM($W513),5,2),--RIGHT(TRIM($W513),2)),""),--SUBSTITUTE(SUBSTITUTE(TRIM($W513),".","-"),"/","-")),IFERROR(--LEFT(SUBSTITUTE(SUBSTITUTE(TRIM($W513),".","-"),"/","-"),10),""))))</f>
        <v/>
      </c>
      <c r="Y513" s="29">
        <f>IF($X513="","",INT($X513))</f>
        <v/>
      </c>
      <c r="Z513" s="30">
        <f>IF(OR($Y513="",$D$6=""),"",IF(INDEX($A:$U,ROW(),$D$6)="",0,IF(ISNUMBER(INDEX($A:$U,ROW(),$D$6)),INDEX($A:$U,ROW(),$D$6),IFERROR(--SUBSTITUTE(SUBSTITUTE(TRIM(INDEX($A:$U,ROW(),$D$6)),",",""),"원",""),0))))</f>
        <v/>
      </c>
      <c r="AA513" s="30">
        <f>IF(OR($Y513="",$E$6=""),"",IF(INDEX($A:$U,ROW(),$E$6)="",0,IF(ISNUMBER(INDEX($A:$U,ROW(),$E$6)),INDEX($A:$U,ROW(),$E$6),IFERROR(--SUBSTITUTE(SUBSTITUTE(TRIM(INDEX($A:$U,ROW(),$E$6)),",",""),"원",""),0))))</f>
        <v/>
      </c>
      <c r="AB513" s="30">
        <f>IF(OR($Y513="",$F$6=""),"",IF(INDEX($A:$U,ROW(),$F$6)="","",IF(ISNUMBER(INDEX($A:$U,ROW(),$F$6)),INDEX($A:$U,ROW(),$F$6),IFERROR(--SUBSTITUTE(SUBSTITUTE(TRIM(INDEX($A:$U,ROW(),$F$6)),",",""),"원",""),""))))</f>
        <v/>
      </c>
      <c r="AC513" s="2">
        <f>IF(OR($Y513="",$G$6=""),"",INDEX($A:$U,ROW(),$G$6)&amp;"")</f>
        <v/>
      </c>
      <c r="AD513" s="2">
        <f>IF($Y513="","",IF(OR(AND(설정!$B$5&lt;&gt;"",ISNUMBER(SEARCH(설정!$B$5,$AC513))),AND(설정!$B$6&lt;&gt;"",ISNUMBER(SEARCH(설정!$B$6,$AC513))),AND(설정!$B$7&lt;&gt;"",ISNUMBER(SEARCH(설정!$B$7,$AC513)))),"제외","포함"))</f>
        <v/>
      </c>
    </row>
    <row r="514">
      <c r="W514" s="2">
        <f>IF(OR($B$5="",$C$6="",ROW()&lt;$B$5),"",IF(INDEX($A:$U,ROW(),$C$6)="","",INDEX($A:$U,ROW(),$C$6)))</f>
        <v/>
      </c>
      <c r="X514" s="28">
        <f>IF($W514="","",IF(ISNUMBER($W514),IF($W514&gt;=10000000,IFERROR(DATE(INT($W514/10000),MOD(INT($W514/100),100),MOD($W514,100)),""),$W514),IF(ISNUMBER(--SUBSTITUTE(SUBSTITUTE(TRIM($W514),".","-"),"/","-")),IF(--SUBSTITUTE(SUBSTITUTE(TRIM($W514),".","-"),"/","-")&gt;=10000000,IFERROR(DATE(--LEFT(TRIM($W514),4),--MID(TRIM($W514),5,2),--RIGHT(TRIM($W514),2)),""),--SUBSTITUTE(SUBSTITUTE(TRIM($W514),".","-"),"/","-")),IFERROR(--LEFT(SUBSTITUTE(SUBSTITUTE(TRIM($W514),".","-"),"/","-"),10),""))))</f>
        <v/>
      </c>
      <c r="Y514" s="29">
        <f>IF($X514="","",INT($X514))</f>
        <v/>
      </c>
      <c r="Z514" s="30">
        <f>IF(OR($Y514="",$D$6=""),"",IF(INDEX($A:$U,ROW(),$D$6)="",0,IF(ISNUMBER(INDEX($A:$U,ROW(),$D$6)),INDEX($A:$U,ROW(),$D$6),IFERROR(--SUBSTITUTE(SUBSTITUTE(TRIM(INDEX($A:$U,ROW(),$D$6)),",",""),"원",""),0))))</f>
        <v/>
      </c>
      <c r="AA514" s="30">
        <f>IF(OR($Y514="",$E$6=""),"",IF(INDEX($A:$U,ROW(),$E$6)="",0,IF(ISNUMBER(INDEX($A:$U,ROW(),$E$6)),INDEX($A:$U,ROW(),$E$6),IFERROR(--SUBSTITUTE(SUBSTITUTE(TRIM(INDEX($A:$U,ROW(),$E$6)),",",""),"원",""),0))))</f>
        <v/>
      </c>
      <c r="AB514" s="30">
        <f>IF(OR($Y514="",$F$6=""),"",IF(INDEX($A:$U,ROW(),$F$6)="","",IF(ISNUMBER(INDEX($A:$U,ROW(),$F$6)),INDEX($A:$U,ROW(),$F$6),IFERROR(--SUBSTITUTE(SUBSTITUTE(TRIM(INDEX($A:$U,ROW(),$F$6)),",",""),"원",""),""))))</f>
        <v/>
      </c>
      <c r="AC514" s="2">
        <f>IF(OR($Y514="",$G$6=""),"",INDEX($A:$U,ROW(),$G$6)&amp;"")</f>
        <v/>
      </c>
      <c r="AD514" s="2">
        <f>IF($Y514="","",IF(OR(AND(설정!$B$5&lt;&gt;"",ISNUMBER(SEARCH(설정!$B$5,$AC514))),AND(설정!$B$6&lt;&gt;"",ISNUMBER(SEARCH(설정!$B$6,$AC514))),AND(설정!$B$7&lt;&gt;"",ISNUMBER(SEARCH(설정!$B$7,$AC514)))),"제외","포함"))</f>
        <v/>
      </c>
    </row>
    <row r="515">
      <c r="W515" s="2">
        <f>IF(OR($B$5="",$C$6="",ROW()&lt;$B$5),"",IF(INDEX($A:$U,ROW(),$C$6)="","",INDEX($A:$U,ROW(),$C$6)))</f>
        <v/>
      </c>
      <c r="X515" s="28">
        <f>IF($W515="","",IF(ISNUMBER($W515),IF($W515&gt;=10000000,IFERROR(DATE(INT($W515/10000),MOD(INT($W515/100),100),MOD($W515,100)),""),$W515),IF(ISNUMBER(--SUBSTITUTE(SUBSTITUTE(TRIM($W515),".","-"),"/","-")),IF(--SUBSTITUTE(SUBSTITUTE(TRIM($W515),".","-"),"/","-")&gt;=10000000,IFERROR(DATE(--LEFT(TRIM($W515),4),--MID(TRIM($W515),5,2),--RIGHT(TRIM($W515),2)),""),--SUBSTITUTE(SUBSTITUTE(TRIM($W515),".","-"),"/","-")),IFERROR(--LEFT(SUBSTITUTE(SUBSTITUTE(TRIM($W515),".","-"),"/","-"),10),""))))</f>
        <v/>
      </c>
      <c r="Y515" s="29">
        <f>IF($X515="","",INT($X515))</f>
        <v/>
      </c>
      <c r="Z515" s="30">
        <f>IF(OR($Y515="",$D$6=""),"",IF(INDEX($A:$U,ROW(),$D$6)="",0,IF(ISNUMBER(INDEX($A:$U,ROW(),$D$6)),INDEX($A:$U,ROW(),$D$6),IFERROR(--SUBSTITUTE(SUBSTITUTE(TRIM(INDEX($A:$U,ROW(),$D$6)),",",""),"원",""),0))))</f>
        <v/>
      </c>
      <c r="AA515" s="30">
        <f>IF(OR($Y515="",$E$6=""),"",IF(INDEX($A:$U,ROW(),$E$6)="",0,IF(ISNUMBER(INDEX($A:$U,ROW(),$E$6)),INDEX($A:$U,ROW(),$E$6),IFERROR(--SUBSTITUTE(SUBSTITUTE(TRIM(INDEX($A:$U,ROW(),$E$6)),",",""),"원",""),0))))</f>
        <v/>
      </c>
      <c r="AB515" s="30">
        <f>IF(OR($Y515="",$F$6=""),"",IF(INDEX($A:$U,ROW(),$F$6)="","",IF(ISNUMBER(INDEX($A:$U,ROW(),$F$6)),INDEX($A:$U,ROW(),$F$6),IFERROR(--SUBSTITUTE(SUBSTITUTE(TRIM(INDEX($A:$U,ROW(),$F$6)),",",""),"원",""),""))))</f>
        <v/>
      </c>
      <c r="AC515" s="2">
        <f>IF(OR($Y515="",$G$6=""),"",INDEX($A:$U,ROW(),$G$6)&amp;"")</f>
        <v/>
      </c>
      <c r="AD515" s="2">
        <f>IF($Y515="","",IF(OR(AND(설정!$B$5&lt;&gt;"",ISNUMBER(SEARCH(설정!$B$5,$AC515))),AND(설정!$B$6&lt;&gt;"",ISNUMBER(SEARCH(설정!$B$6,$AC515))),AND(설정!$B$7&lt;&gt;"",ISNUMBER(SEARCH(설정!$B$7,$AC515)))),"제외","포함"))</f>
        <v/>
      </c>
    </row>
    <row r="516">
      <c r="W516" s="2">
        <f>IF(OR($B$5="",$C$6="",ROW()&lt;$B$5),"",IF(INDEX($A:$U,ROW(),$C$6)="","",INDEX($A:$U,ROW(),$C$6)))</f>
        <v/>
      </c>
      <c r="X516" s="28">
        <f>IF($W516="","",IF(ISNUMBER($W516),IF($W516&gt;=10000000,IFERROR(DATE(INT($W516/10000),MOD(INT($W516/100),100),MOD($W516,100)),""),$W516),IF(ISNUMBER(--SUBSTITUTE(SUBSTITUTE(TRIM($W516),".","-"),"/","-")),IF(--SUBSTITUTE(SUBSTITUTE(TRIM($W516),".","-"),"/","-")&gt;=10000000,IFERROR(DATE(--LEFT(TRIM($W516),4),--MID(TRIM($W516),5,2),--RIGHT(TRIM($W516),2)),""),--SUBSTITUTE(SUBSTITUTE(TRIM($W516),".","-"),"/","-")),IFERROR(--LEFT(SUBSTITUTE(SUBSTITUTE(TRIM($W516),".","-"),"/","-"),10),""))))</f>
        <v/>
      </c>
      <c r="Y516" s="29">
        <f>IF($X516="","",INT($X516))</f>
        <v/>
      </c>
      <c r="Z516" s="30">
        <f>IF(OR($Y516="",$D$6=""),"",IF(INDEX($A:$U,ROW(),$D$6)="",0,IF(ISNUMBER(INDEX($A:$U,ROW(),$D$6)),INDEX($A:$U,ROW(),$D$6),IFERROR(--SUBSTITUTE(SUBSTITUTE(TRIM(INDEX($A:$U,ROW(),$D$6)),",",""),"원",""),0))))</f>
        <v/>
      </c>
      <c r="AA516" s="30">
        <f>IF(OR($Y516="",$E$6=""),"",IF(INDEX($A:$U,ROW(),$E$6)="",0,IF(ISNUMBER(INDEX($A:$U,ROW(),$E$6)),INDEX($A:$U,ROW(),$E$6),IFERROR(--SUBSTITUTE(SUBSTITUTE(TRIM(INDEX($A:$U,ROW(),$E$6)),",",""),"원",""),0))))</f>
        <v/>
      </c>
      <c r="AB516" s="30">
        <f>IF(OR($Y516="",$F$6=""),"",IF(INDEX($A:$U,ROW(),$F$6)="","",IF(ISNUMBER(INDEX($A:$U,ROW(),$F$6)),INDEX($A:$U,ROW(),$F$6),IFERROR(--SUBSTITUTE(SUBSTITUTE(TRIM(INDEX($A:$U,ROW(),$F$6)),",",""),"원",""),""))))</f>
        <v/>
      </c>
      <c r="AC516" s="2">
        <f>IF(OR($Y516="",$G$6=""),"",INDEX($A:$U,ROW(),$G$6)&amp;"")</f>
        <v/>
      </c>
      <c r="AD516" s="2">
        <f>IF($Y516="","",IF(OR(AND(설정!$B$5&lt;&gt;"",ISNUMBER(SEARCH(설정!$B$5,$AC516))),AND(설정!$B$6&lt;&gt;"",ISNUMBER(SEARCH(설정!$B$6,$AC516))),AND(설정!$B$7&lt;&gt;"",ISNUMBER(SEARCH(설정!$B$7,$AC516)))),"제외","포함"))</f>
        <v/>
      </c>
    </row>
    <row r="517">
      <c r="W517" s="2">
        <f>IF(OR($B$5="",$C$6="",ROW()&lt;$B$5),"",IF(INDEX($A:$U,ROW(),$C$6)="","",INDEX($A:$U,ROW(),$C$6)))</f>
        <v/>
      </c>
      <c r="X517" s="28">
        <f>IF($W517="","",IF(ISNUMBER($W517),IF($W517&gt;=10000000,IFERROR(DATE(INT($W517/10000),MOD(INT($W517/100),100),MOD($W517,100)),""),$W517),IF(ISNUMBER(--SUBSTITUTE(SUBSTITUTE(TRIM($W517),".","-"),"/","-")),IF(--SUBSTITUTE(SUBSTITUTE(TRIM($W517),".","-"),"/","-")&gt;=10000000,IFERROR(DATE(--LEFT(TRIM($W517),4),--MID(TRIM($W517),5,2),--RIGHT(TRIM($W517),2)),""),--SUBSTITUTE(SUBSTITUTE(TRIM($W517),".","-"),"/","-")),IFERROR(--LEFT(SUBSTITUTE(SUBSTITUTE(TRIM($W517),".","-"),"/","-"),10),""))))</f>
        <v/>
      </c>
      <c r="Y517" s="29">
        <f>IF($X517="","",INT($X517))</f>
        <v/>
      </c>
      <c r="Z517" s="30">
        <f>IF(OR($Y517="",$D$6=""),"",IF(INDEX($A:$U,ROW(),$D$6)="",0,IF(ISNUMBER(INDEX($A:$U,ROW(),$D$6)),INDEX($A:$U,ROW(),$D$6),IFERROR(--SUBSTITUTE(SUBSTITUTE(TRIM(INDEX($A:$U,ROW(),$D$6)),",",""),"원",""),0))))</f>
        <v/>
      </c>
      <c r="AA517" s="30">
        <f>IF(OR($Y517="",$E$6=""),"",IF(INDEX($A:$U,ROW(),$E$6)="",0,IF(ISNUMBER(INDEX($A:$U,ROW(),$E$6)),INDEX($A:$U,ROW(),$E$6),IFERROR(--SUBSTITUTE(SUBSTITUTE(TRIM(INDEX($A:$U,ROW(),$E$6)),",",""),"원",""),0))))</f>
        <v/>
      </c>
      <c r="AB517" s="30">
        <f>IF(OR($Y517="",$F$6=""),"",IF(INDEX($A:$U,ROW(),$F$6)="","",IF(ISNUMBER(INDEX($A:$U,ROW(),$F$6)),INDEX($A:$U,ROW(),$F$6),IFERROR(--SUBSTITUTE(SUBSTITUTE(TRIM(INDEX($A:$U,ROW(),$F$6)),",",""),"원",""),""))))</f>
        <v/>
      </c>
      <c r="AC517" s="2">
        <f>IF(OR($Y517="",$G$6=""),"",INDEX($A:$U,ROW(),$G$6)&amp;"")</f>
        <v/>
      </c>
      <c r="AD517" s="2">
        <f>IF($Y517="","",IF(OR(AND(설정!$B$5&lt;&gt;"",ISNUMBER(SEARCH(설정!$B$5,$AC517))),AND(설정!$B$6&lt;&gt;"",ISNUMBER(SEARCH(설정!$B$6,$AC517))),AND(설정!$B$7&lt;&gt;"",ISNUMBER(SEARCH(설정!$B$7,$AC517)))),"제외","포함"))</f>
        <v/>
      </c>
    </row>
    <row r="518">
      <c r="W518" s="2">
        <f>IF(OR($B$5="",$C$6="",ROW()&lt;$B$5),"",IF(INDEX($A:$U,ROW(),$C$6)="","",INDEX($A:$U,ROW(),$C$6)))</f>
        <v/>
      </c>
      <c r="X518" s="28">
        <f>IF($W518="","",IF(ISNUMBER($W518),IF($W518&gt;=10000000,IFERROR(DATE(INT($W518/10000),MOD(INT($W518/100),100),MOD($W518,100)),""),$W518),IF(ISNUMBER(--SUBSTITUTE(SUBSTITUTE(TRIM($W518),".","-"),"/","-")),IF(--SUBSTITUTE(SUBSTITUTE(TRIM($W518),".","-"),"/","-")&gt;=10000000,IFERROR(DATE(--LEFT(TRIM($W518),4),--MID(TRIM($W518),5,2),--RIGHT(TRIM($W518),2)),""),--SUBSTITUTE(SUBSTITUTE(TRIM($W518),".","-"),"/","-")),IFERROR(--LEFT(SUBSTITUTE(SUBSTITUTE(TRIM($W518),".","-"),"/","-"),10),""))))</f>
        <v/>
      </c>
      <c r="Y518" s="29">
        <f>IF($X518="","",INT($X518))</f>
        <v/>
      </c>
      <c r="Z518" s="30">
        <f>IF(OR($Y518="",$D$6=""),"",IF(INDEX($A:$U,ROW(),$D$6)="",0,IF(ISNUMBER(INDEX($A:$U,ROW(),$D$6)),INDEX($A:$U,ROW(),$D$6),IFERROR(--SUBSTITUTE(SUBSTITUTE(TRIM(INDEX($A:$U,ROW(),$D$6)),",",""),"원",""),0))))</f>
        <v/>
      </c>
      <c r="AA518" s="30">
        <f>IF(OR($Y518="",$E$6=""),"",IF(INDEX($A:$U,ROW(),$E$6)="",0,IF(ISNUMBER(INDEX($A:$U,ROW(),$E$6)),INDEX($A:$U,ROW(),$E$6),IFERROR(--SUBSTITUTE(SUBSTITUTE(TRIM(INDEX($A:$U,ROW(),$E$6)),",",""),"원",""),0))))</f>
        <v/>
      </c>
      <c r="AB518" s="30">
        <f>IF(OR($Y518="",$F$6=""),"",IF(INDEX($A:$U,ROW(),$F$6)="","",IF(ISNUMBER(INDEX($A:$U,ROW(),$F$6)),INDEX($A:$U,ROW(),$F$6),IFERROR(--SUBSTITUTE(SUBSTITUTE(TRIM(INDEX($A:$U,ROW(),$F$6)),",",""),"원",""),""))))</f>
        <v/>
      </c>
      <c r="AC518" s="2">
        <f>IF(OR($Y518="",$G$6=""),"",INDEX($A:$U,ROW(),$G$6)&amp;"")</f>
        <v/>
      </c>
      <c r="AD518" s="2">
        <f>IF($Y518="","",IF(OR(AND(설정!$B$5&lt;&gt;"",ISNUMBER(SEARCH(설정!$B$5,$AC518))),AND(설정!$B$6&lt;&gt;"",ISNUMBER(SEARCH(설정!$B$6,$AC518))),AND(설정!$B$7&lt;&gt;"",ISNUMBER(SEARCH(설정!$B$7,$AC518)))),"제외","포함"))</f>
        <v/>
      </c>
    </row>
    <row r="519">
      <c r="W519" s="2">
        <f>IF(OR($B$5="",$C$6="",ROW()&lt;$B$5),"",IF(INDEX($A:$U,ROW(),$C$6)="","",INDEX($A:$U,ROW(),$C$6)))</f>
        <v/>
      </c>
      <c r="X519" s="28">
        <f>IF($W519="","",IF(ISNUMBER($W519),IF($W519&gt;=10000000,IFERROR(DATE(INT($W519/10000),MOD(INT($W519/100),100),MOD($W519,100)),""),$W519),IF(ISNUMBER(--SUBSTITUTE(SUBSTITUTE(TRIM($W519),".","-"),"/","-")),IF(--SUBSTITUTE(SUBSTITUTE(TRIM($W519),".","-"),"/","-")&gt;=10000000,IFERROR(DATE(--LEFT(TRIM($W519),4),--MID(TRIM($W519),5,2),--RIGHT(TRIM($W519),2)),""),--SUBSTITUTE(SUBSTITUTE(TRIM($W519),".","-"),"/","-")),IFERROR(--LEFT(SUBSTITUTE(SUBSTITUTE(TRIM($W519),".","-"),"/","-"),10),""))))</f>
        <v/>
      </c>
      <c r="Y519" s="29">
        <f>IF($X519="","",INT($X519))</f>
        <v/>
      </c>
      <c r="Z519" s="30">
        <f>IF(OR($Y519="",$D$6=""),"",IF(INDEX($A:$U,ROW(),$D$6)="",0,IF(ISNUMBER(INDEX($A:$U,ROW(),$D$6)),INDEX($A:$U,ROW(),$D$6),IFERROR(--SUBSTITUTE(SUBSTITUTE(TRIM(INDEX($A:$U,ROW(),$D$6)),",",""),"원",""),0))))</f>
        <v/>
      </c>
      <c r="AA519" s="30">
        <f>IF(OR($Y519="",$E$6=""),"",IF(INDEX($A:$U,ROW(),$E$6)="",0,IF(ISNUMBER(INDEX($A:$U,ROW(),$E$6)),INDEX($A:$U,ROW(),$E$6),IFERROR(--SUBSTITUTE(SUBSTITUTE(TRIM(INDEX($A:$U,ROW(),$E$6)),",",""),"원",""),0))))</f>
        <v/>
      </c>
      <c r="AB519" s="30">
        <f>IF(OR($Y519="",$F$6=""),"",IF(INDEX($A:$U,ROW(),$F$6)="","",IF(ISNUMBER(INDEX($A:$U,ROW(),$F$6)),INDEX($A:$U,ROW(),$F$6),IFERROR(--SUBSTITUTE(SUBSTITUTE(TRIM(INDEX($A:$U,ROW(),$F$6)),",",""),"원",""),""))))</f>
        <v/>
      </c>
      <c r="AC519" s="2">
        <f>IF(OR($Y519="",$G$6=""),"",INDEX($A:$U,ROW(),$G$6)&amp;"")</f>
        <v/>
      </c>
      <c r="AD519" s="2">
        <f>IF($Y519="","",IF(OR(AND(설정!$B$5&lt;&gt;"",ISNUMBER(SEARCH(설정!$B$5,$AC519))),AND(설정!$B$6&lt;&gt;"",ISNUMBER(SEARCH(설정!$B$6,$AC519))),AND(설정!$B$7&lt;&gt;"",ISNUMBER(SEARCH(설정!$B$7,$AC519)))),"제외","포함"))</f>
        <v/>
      </c>
    </row>
    <row r="520">
      <c r="W520" s="2">
        <f>IF(OR($B$5="",$C$6="",ROW()&lt;$B$5),"",IF(INDEX($A:$U,ROW(),$C$6)="","",INDEX($A:$U,ROW(),$C$6)))</f>
        <v/>
      </c>
      <c r="X520" s="28">
        <f>IF($W520="","",IF(ISNUMBER($W520),IF($W520&gt;=10000000,IFERROR(DATE(INT($W520/10000),MOD(INT($W520/100),100),MOD($W520,100)),""),$W520),IF(ISNUMBER(--SUBSTITUTE(SUBSTITUTE(TRIM($W520),".","-"),"/","-")),IF(--SUBSTITUTE(SUBSTITUTE(TRIM($W520),".","-"),"/","-")&gt;=10000000,IFERROR(DATE(--LEFT(TRIM($W520),4),--MID(TRIM($W520),5,2),--RIGHT(TRIM($W520),2)),""),--SUBSTITUTE(SUBSTITUTE(TRIM($W520),".","-"),"/","-")),IFERROR(--LEFT(SUBSTITUTE(SUBSTITUTE(TRIM($W520),".","-"),"/","-"),10),""))))</f>
        <v/>
      </c>
      <c r="Y520" s="29">
        <f>IF($X520="","",INT($X520))</f>
        <v/>
      </c>
      <c r="Z520" s="30">
        <f>IF(OR($Y520="",$D$6=""),"",IF(INDEX($A:$U,ROW(),$D$6)="",0,IF(ISNUMBER(INDEX($A:$U,ROW(),$D$6)),INDEX($A:$U,ROW(),$D$6),IFERROR(--SUBSTITUTE(SUBSTITUTE(TRIM(INDEX($A:$U,ROW(),$D$6)),",",""),"원",""),0))))</f>
        <v/>
      </c>
      <c r="AA520" s="30">
        <f>IF(OR($Y520="",$E$6=""),"",IF(INDEX($A:$U,ROW(),$E$6)="",0,IF(ISNUMBER(INDEX($A:$U,ROW(),$E$6)),INDEX($A:$U,ROW(),$E$6),IFERROR(--SUBSTITUTE(SUBSTITUTE(TRIM(INDEX($A:$U,ROW(),$E$6)),",",""),"원",""),0))))</f>
        <v/>
      </c>
      <c r="AB520" s="30">
        <f>IF(OR($Y520="",$F$6=""),"",IF(INDEX($A:$U,ROW(),$F$6)="","",IF(ISNUMBER(INDEX($A:$U,ROW(),$F$6)),INDEX($A:$U,ROW(),$F$6),IFERROR(--SUBSTITUTE(SUBSTITUTE(TRIM(INDEX($A:$U,ROW(),$F$6)),",",""),"원",""),""))))</f>
        <v/>
      </c>
      <c r="AC520" s="2">
        <f>IF(OR($Y520="",$G$6=""),"",INDEX($A:$U,ROW(),$G$6)&amp;"")</f>
        <v/>
      </c>
      <c r="AD520" s="2">
        <f>IF($Y520="","",IF(OR(AND(설정!$B$5&lt;&gt;"",ISNUMBER(SEARCH(설정!$B$5,$AC520))),AND(설정!$B$6&lt;&gt;"",ISNUMBER(SEARCH(설정!$B$6,$AC520))),AND(설정!$B$7&lt;&gt;"",ISNUMBER(SEARCH(설정!$B$7,$AC520)))),"제외","포함"))</f>
        <v/>
      </c>
    </row>
    <row r="521">
      <c r="W521" s="2">
        <f>IF(OR($B$5="",$C$6="",ROW()&lt;$B$5),"",IF(INDEX($A:$U,ROW(),$C$6)="","",INDEX($A:$U,ROW(),$C$6)))</f>
        <v/>
      </c>
      <c r="X521" s="28">
        <f>IF($W521="","",IF(ISNUMBER($W521),IF($W521&gt;=10000000,IFERROR(DATE(INT($W521/10000),MOD(INT($W521/100),100),MOD($W521,100)),""),$W521),IF(ISNUMBER(--SUBSTITUTE(SUBSTITUTE(TRIM($W521),".","-"),"/","-")),IF(--SUBSTITUTE(SUBSTITUTE(TRIM($W521),".","-"),"/","-")&gt;=10000000,IFERROR(DATE(--LEFT(TRIM($W521),4),--MID(TRIM($W521),5,2),--RIGHT(TRIM($W521),2)),""),--SUBSTITUTE(SUBSTITUTE(TRIM($W521),".","-"),"/","-")),IFERROR(--LEFT(SUBSTITUTE(SUBSTITUTE(TRIM($W521),".","-"),"/","-"),10),""))))</f>
        <v/>
      </c>
      <c r="Y521" s="29">
        <f>IF($X521="","",INT($X521))</f>
        <v/>
      </c>
      <c r="Z521" s="30">
        <f>IF(OR($Y521="",$D$6=""),"",IF(INDEX($A:$U,ROW(),$D$6)="",0,IF(ISNUMBER(INDEX($A:$U,ROW(),$D$6)),INDEX($A:$U,ROW(),$D$6),IFERROR(--SUBSTITUTE(SUBSTITUTE(TRIM(INDEX($A:$U,ROW(),$D$6)),",",""),"원",""),0))))</f>
        <v/>
      </c>
      <c r="AA521" s="30">
        <f>IF(OR($Y521="",$E$6=""),"",IF(INDEX($A:$U,ROW(),$E$6)="",0,IF(ISNUMBER(INDEX($A:$U,ROW(),$E$6)),INDEX($A:$U,ROW(),$E$6),IFERROR(--SUBSTITUTE(SUBSTITUTE(TRIM(INDEX($A:$U,ROW(),$E$6)),",",""),"원",""),0))))</f>
        <v/>
      </c>
      <c r="AB521" s="30">
        <f>IF(OR($Y521="",$F$6=""),"",IF(INDEX($A:$U,ROW(),$F$6)="","",IF(ISNUMBER(INDEX($A:$U,ROW(),$F$6)),INDEX($A:$U,ROW(),$F$6),IFERROR(--SUBSTITUTE(SUBSTITUTE(TRIM(INDEX($A:$U,ROW(),$F$6)),",",""),"원",""),""))))</f>
        <v/>
      </c>
      <c r="AC521" s="2">
        <f>IF(OR($Y521="",$G$6=""),"",INDEX($A:$U,ROW(),$G$6)&amp;"")</f>
        <v/>
      </c>
      <c r="AD521" s="2">
        <f>IF($Y521="","",IF(OR(AND(설정!$B$5&lt;&gt;"",ISNUMBER(SEARCH(설정!$B$5,$AC521))),AND(설정!$B$6&lt;&gt;"",ISNUMBER(SEARCH(설정!$B$6,$AC521))),AND(설정!$B$7&lt;&gt;"",ISNUMBER(SEARCH(설정!$B$7,$AC521)))),"제외","포함"))</f>
        <v/>
      </c>
    </row>
    <row r="522">
      <c r="W522" s="2">
        <f>IF(OR($B$5="",$C$6="",ROW()&lt;$B$5),"",IF(INDEX($A:$U,ROW(),$C$6)="","",INDEX($A:$U,ROW(),$C$6)))</f>
        <v/>
      </c>
      <c r="X522" s="28">
        <f>IF($W522="","",IF(ISNUMBER($W522),IF($W522&gt;=10000000,IFERROR(DATE(INT($W522/10000),MOD(INT($W522/100),100),MOD($W522,100)),""),$W522),IF(ISNUMBER(--SUBSTITUTE(SUBSTITUTE(TRIM($W522),".","-"),"/","-")),IF(--SUBSTITUTE(SUBSTITUTE(TRIM($W522),".","-"),"/","-")&gt;=10000000,IFERROR(DATE(--LEFT(TRIM($W522),4),--MID(TRIM($W522),5,2),--RIGHT(TRIM($W522),2)),""),--SUBSTITUTE(SUBSTITUTE(TRIM($W522),".","-"),"/","-")),IFERROR(--LEFT(SUBSTITUTE(SUBSTITUTE(TRIM($W522),".","-"),"/","-"),10),""))))</f>
        <v/>
      </c>
      <c r="Y522" s="29">
        <f>IF($X522="","",INT($X522))</f>
        <v/>
      </c>
      <c r="Z522" s="30">
        <f>IF(OR($Y522="",$D$6=""),"",IF(INDEX($A:$U,ROW(),$D$6)="",0,IF(ISNUMBER(INDEX($A:$U,ROW(),$D$6)),INDEX($A:$U,ROW(),$D$6),IFERROR(--SUBSTITUTE(SUBSTITUTE(TRIM(INDEX($A:$U,ROW(),$D$6)),",",""),"원",""),0))))</f>
        <v/>
      </c>
      <c r="AA522" s="30">
        <f>IF(OR($Y522="",$E$6=""),"",IF(INDEX($A:$U,ROW(),$E$6)="",0,IF(ISNUMBER(INDEX($A:$U,ROW(),$E$6)),INDEX($A:$U,ROW(),$E$6),IFERROR(--SUBSTITUTE(SUBSTITUTE(TRIM(INDEX($A:$U,ROW(),$E$6)),",",""),"원",""),0))))</f>
        <v/>
      </c>
      <c r="AB522" s="30">
        <f>IF(OR($Y522="",$F$6=""),"",IF(INDEX($A:$U,ROW(),$F$6)="","",IF(ISNUMBER(INDEX($A:$U,ROW(),$F$6)),INDEX($A:$U,ROW(),$F$6),IFERROR(--SUBSTITUTE(SUBSTITUTE(TRIM(INDEX($A:$U,ROW(),$F$6)),",",""),"원",""),""))))</f>
        <v/>
      </c>
      <c r="AC522" s="2">
        <f>IF(OR($Y522="",$G$6=""),"",INDEX($A:$U,ROW(),$G$6)&amp;"")</f>
        <v/>
      </c>
      <c r="AD522" s="2">
        <f>IF($Y522="","",IF(OR(AND(설정!$B$5&lt;&gt;"",ISNUMBER(SEARCH(설정!$B$5,$AC522))),AND(설정!$B$6&lt;&gt;"",ISNUMBER(SEARCH(설정!$B$6,$AC522))),AND(설정!$B$7&lt;&gt;"",ISNUMBER(SEARCH(설정!$B$7,$AC522)))),"제외","포함"))</f>
        <v/>
      </c>
    </row>
    <row r="523">
      <c r="W523" s="2">
        <f>IF(OR($B$5="",$C$6="",ROW()&lt;$B$5),"",IF(INDEX($A:$U,ROW(),$C$6)="","",INDEX($A:$U,ROW(),$C$6)))</f>
        <v/>
      </c>
      <c r="X523" s="28">
        <f>IF($W523="","",IF(ISNUMBER($W523),IF($W523&gt;=10000000,IFERROR(DATE(INT($W523/10000),MOD(INT($W523/100),100),MOD($W523,100)),""),$W523),IF(ISNUMBER(--SUBSTITUTE(SUBSTITUTE(TRIM($W523),".","-"),"/","-")),IF(--SUBSTITUTE(SUBSTITUTE(TRIM($W523),".","-"),"/","-")&gt;=10000000,IFERROR(DATE(--LEFT(TRIM($W523),4),--MID(TRIM($W523),5,2),--RIGHT(TRIM($W523),2)),""),--SUBSTITUTE(SUBSTITUTE(TRIM($W523),".","-"),"/","-")),IFERROR(--LEFT(SUBSTITUTE(SUBSTITUTE(TRIM($W523),".","-"),"/","-"),10),""))))</f>
        <v/>
      </c>
      <c r="Y523" s="29">
        <f>IF($X523="","",INT($X523))</f>
        <v/>
      </c>
      <c r="Z523" s="30">
        <f>IF(OR($Y523="",$D$6=""),"",IF(INDEX($A:$U,ROW(),$D$6)="",0,IF(ISNUMBER(INDEX($A:$U,ROW(),$D$6)),INDEX($A:$U,ROW(),$D$6),IFERROR(--SUBSTITUTE(SUBSTITUTE(TRIM(INDEX($A:$U,ROW(),$D$6)),",",""),"원",""),0))))</f>
        <v/>
      </c>
      <c r="AA523" s="30">
        <f>IF(OR($Y523="",$E$6=""),"",IF(INDEX($A:$U,ROW(),$E$6)="",0,IF(ISNUMBER(INDEX($A:$U,ROW(),$E$6)),INDEX($A:$U,ROW(),$E$6),IFERROR(--SUBSTITUTE(SUBSTITUTE(TRIM(INDEX($A:$U,ROW(),$E$6)),",",""),"원",""),0))))</f>
        <v/>
      </c>
      <c r="AB523" s="30">
        <f>IF(OR($Y523="",$F$6=""),"",IF(INDEX($A:$U,ROW(),$F$6)="","",IF(ISNUMBER(INDEX($A:$U,ROW(),$F$6)),INDEX($A:$U,ROW(),$F$6),IFERROR(--SUBSTITUTE(SUBSTITUTE(TRIM(INDEX($A:$U,ROW(),$F$6)),",",""),"원",""),""))))</f>
        <v/>
      </c>
      <c r="AC523" s="2">
        <f>IF(OR($Y523="",$G$6=""),"",INDEX($A:$U,ROW(),$G$6)&amp;"")</f>
        <v/>
      </c>
      <c r="AD523" s="2">
        <f>IF($Y523="","",IF(OR(AND(설정!$B$5&lt;&gt;"",ISNUMBER(SEARCH(설정!$B$5,$AC523))),AND(설정!$B$6&lt;&gt;"",ISNUMBER(SEARCH(설정!$B$6,$AC523))),AND(설정!$B$7&lt;&gt;"",ISNUMBER(SEARCH(설정!$B$7,$AC523)))),"제외","포함"))</f>
        <v/>
      </c>
    </row>
    <row r="524">
      <c r="W524" s="2">
        <f>IF(OR($B$5="",$C$6="",ROW()&lt;$B$5),"",IF(INDEX($A:$U,ROW(),$C$6)="","",INDEX($A:$U,ROW(),$C$6)))</f>
        <v/>
      </c>
      <c r="X524" s="28">
        <f>IF($W524="","",IF(ISNUMBER($W524),IF($W524&gt;=10000000,IFERROR(DATE(INT($W524/10000),MOD(INT($W524/100),100),MOD($W524,100)),""),$W524),IF(ISNUMBER(--SUBSTITUTE(SUBSTITUTE(TRIM($W524),".","-"),"/","-")),IF(--SUBSTITUTE(SUBSTITUTE(TRIM($W524),".","-"),"/","-")&gt;=10000000,IFERROR(DATE(--LEFT(TRIM($W524),4),--MID(TRIM($W524),5,2),--RIGHT(TRIM($W524),2)),""),--SUBSTITUTE(SUBSTITUTE(TRIM($W524),".","-"),"/","-")),IFERROR(--LEFT(SUBSTITUTE(SUBSTITUTE(TRIM($W524),".","-"),"/","-"),10),""))))</f>
        <v/>
      </c>
      <c r="Y524" s="29">
        <f>IF($X524="","",INT($X524))</f>
        <v/>
      </c>
      <c r="Z524" s="30">
        <f>IF(OR($Y524="",$D$6=""),"",IF(INDEX($A:$U,ROW(),$D$6)="",0,IF(ISNUMBER(INDEX($A:$U,ROW(),$D$6)),INDEX($A:$U,ROW(),$D$6),IFERROR(--SUBSTITUTE(SUBSTITUTE(TRIM(INDEX($A:$U,ROW(),$D$6)),",",""),"원",""),0))))</f>
        <v/>
      </c>
      <c r="AA524" s="30">
        <f>IF(OR($Y524="",$E$6=""),"",IF(INDEX($A:$U,ROW(),$E$6)="",0,IF(ISNUMBER(INDEX($A:$U,ROW(),$E$6)),INDEX($A:$U,ROW(),$E$6),IFERROR(--SUBSTITUTE(SUBSTITUTE(TRIM(INDEX($A:$U,ROW(),$E$6)),",",""),"원",""),0))))</f>
        <v/>
      </c>
      <c r="AB524" s="30">
        <f>IF(OR($Y524="",$F$6=""),"",IF(INDEX($A:$U,ROW(),$F$6)="","",IF(ISNUMBER(INDEX($A:$U,ROW(),$F$6)),INDEX($A:$U,ROW(),$F$6),IFERROR(--SUBSTITUTE(SUBSTITUTE(TRIM(INDEX($A:$U,ROW(),$F$6)),",",""),"원",""),""))))</f>
        <v/>
      </c>
      <c r="AC524" s="2">
        <f>IF(OR($Y524="",$G$6=""),"",INDEX($A:$U,ROW(),$G$6)&amp;"")</f>
        <v/>
      </c>
      <c r="AD524" s="2">
        <f>IF($Y524="","",IF(OR(AND(설정!$B$5&lt;&gt;"",ISNUMBER(SEARCH(설정!$B$5,$AC524))),AND(설정!$B$6&lt;&gt;"",ISNUMBER(SEARCH(설정!$B$6,$AC524))),AND(설정!$B$7&lt;&gt;"",ISNUMBER(SEARCH(설정!$B$7,$AC524)))),"제외","포함"))</f>
        <v/>
      </c>
    </row>
    <row r="525">
      <c r="W525" s="2">
        <f>IF(OR($B$5="",$C$6="",ROW()&lt;$B$5),"",IF(INDEX($A:$U,ROW(),$C$6)="","",INDEX($A:$U,ROW(),$C$6)))</f>
        <v/>
      </c>
      <c r="X525" s="28">
        <f>IF($W525="","",IF(ISNUMBER($W525),IF($W525&gt;=10000000,IFERROR(DATE(INT($W525/10000),MOD(INT($W525/100),100),MOD($W525,100)),""),$W525),IF(ISNUMBER(--SUBSTITUTE(SUBSTITUTE(TRIM($W525),".","-"),"/","-")),IF(--SUBSTITUTE(SUBSTITUTE(TRIM($W525),".","-"),"/","-")&gt;=10000000,IFERROR(DATE(--LEFT(TRIM($W525),4),--MID(TRIM($W525),5,2),--RIGHT(TRIM($W525),2)),""),--SUBSTITUTE(SUBSTITUTE(TRIM($W525),".","-"),"/","-")),IFERROR(--LEFT(SUBSTITUTE(SUBSTITUTE(TRIM($W525),".","-"),"/","-"),10),""))))</f>
        <v/>
      </c>
      <c r="Y525" s="29">
        <f>IF($X525="","",INT($X525))</f>
        <v/>
      </c>
      <c r="Z525" s="30">
        <f>IF(OR($Y525="",$D$6=""),"",IF(INDEX($A:$U,ROW(),$D$6)="",0,IF(ISNUMBER(INDEX($A:$U,ROW(),$D$6)),INDEX($A:$U,ROW(),$D$6),IFERROR(--SUBSTITUTE(SUBSTITUTE(TRIM(INDEX($A:$U,ROW(),$D$6)),",",""),"원",""),0))))</f>
        <v/>
      </c>
      <c r="AA525" s="30">
        <f>IF(OR($Y525="",$E$6=""),"",IF(INDEX($A:$U,ROW(),$E$6)="",0,IF(ISNUMBER(INDEX($A:$U,ROW(),$E$6)),INDEX($A:$U,ROW(),$E$6),IFERROR(--SUBSTITUTE(SUBSTITUTE(TRIM(INDEX($A:$U,ROW(),$E$6)),",",""),"원",""),0))))</f>
        <v/>
      </c>
      <c r="AB525" s="30">
        <f>IF(OR($Y525="",$F$6=""),"",IF(INDEX($A:$U,ROW(),$F$6)="","",IF(ISNUMBER(INDEX($A:$U,ROW(),$F$6)),INDEX($A:$U,ROW(),$F$6),IFERROR(--SUBSTITUTE(SUBSTITUTE(TRIM(INDEX($A:$U,ROW(),$F$6)),",",""),"원",""),""))))</f>
        <v/>
      </c>
      <c r="AC525" s="2">
        <f>IF(OR($Y525="",$G$6=""),"",INDEX($A:$U,ROW(),$G$6)&amp;"")</f>
        <v/>
      </c>
      <c r="AD525" s="2">
        <f>IF($Y525="","",IF(OR(AND(설정!$B$5&lt;&gt;"",ISNUMBER(SEARCH(설정!$B$5,$AC525))),AND(설정!$B$6&lt;&gt;"",ISNUMBER(SEARCH(설정!$B$6,$AC525))),AND(설정!$B$7&lt;&gt;"",ISNUMBER(SEARCH(설정!$B$7,$AC525)))),"제외","포함"))</f>
        <v/>
      </c>
    </row>
    <row r="526">
      <c r="W526" s="2">
        <f>IF(OR($B$5="",$C$6="",ROW()&lt;$B$5),"",IF(INDEX($A:$U,ROW(),$C$6)="","",INDEX($A:$U,ROW(),$C$6)))</f>
        <v/>
      </c>
      <c r="X526" s="28">
        <f>IF($W526="","",IF(ISNUMBER($W526),IF($W526&gt;=10000000,IFERROR(DATE(INT($W526/10000),MOD(INT($W526/100),100),MOD($W526,100)),""),$W526),IF(ISNUMBER(--SUBSTITUTE(SUBSTITUTE(TRIM($W526),".","-"),"/","-")),IF(--SUBSTITUTE(SUBSTITUTE(TRIM($W526),".","-"),"/","-")&gt;=10000000,IFERROR(DATE(--LEFT(TRIM($W526),4),--MID(TRIM($W526),5,2),--RIGHT(TRIM($W526),2)),""),--SUBSTITUTE(SUBSTITUTE(TRIM($W526),".","-"),"/","-")),IFERROR(--LEFT(SUBSTITUTE(SUBSTITUTE(TRIM($W526),".","-"),"/","-"),10),""))))</f>
        <v/>
      </c>
      <c r="Y526" s="29">
        <f>IF($X526="","",INT($X526))</f>
        <v/>
      </c>
      <c r="Z526" s="30">
        <f>IF(OR($Y526="",$D$6=""),"",IF(INDEX($A:$U,ROW(),$D$6)="",0,IF(ISNUMBER(INDEX($A:$U,ROW(),$D$6)),INDEX($A:$U,ROW(),$D$6),IFERROR(--SUBSTITUTE(SUBSTITUTE(TRIM(INDEX($A:$U,ROW(),$D$6)),",",""),"원",""),0))))</f>
        <v/>
      </c>
      <c r="AA526" s="30">
        <f>IF(OR($Y526="",$E$6=""),"",IF(INDEX($A:$U,ROW(),$E$6)="",0,IF(ISNUMBER(INDEX($A:$U,ROW(),$E$6)),INDEX($A:$U,ROW(),$E$6),IFERROR(--SUBSTITUTE(SUBSTITUTE(TRIM(INDEX($A:$U,ROW(),$E$6)),",",""),"원",""),0))))</f>
        <v/>
      </c>
      <c r="AB526" s="30">
        <f>IF(OR($Y526="",$F$6=""),"",IF(INDEX($A:$U,ROW(),$F$6)="","",IF(ISNUMBER(INDEX($A:$U,ROW(),$F$6)),INDEX($A:$U,ROW(),$F$6),IFERROR(--SUBSTITUTE(SUBSTITUTE(TRIM(INDEX($A:$U,ROW(),$F$6)),",",""),"원",""),""))))</f>
        <v/>
      </c>
      <c r="AC526" s="2">
        <f>IF(OR($Y526="",$G$6=""),"",INDEX($A:$U,ROW(),$G$6)&amp;"")</f>
        <v/>
      </c>
      <c r="AD526" s="2">
        <f>IF($Y526="","",IF(OR(AND(설정!$B$5&lt;&gt;"",ISNUMBER(SEARCH(설정!$B$5,$AC526))),AND(설정!$B$6&lt;&gt;"",ISNUMBER(SEARCH(설정!$B$6,$AC526))),AND(설정!$B$7&lt;&gt;"",ISNUMBER(SEARCH(설정!$B$7,$AC526)))),"제외","포함"))</f>
        <v/>
      </c>
    </row>
    <row r="527">
      <c r="W527" s="2">
        <f>IF(OR($B$5="",$C$6="",ROW()&lt;$B$5),"",IF(INDEX($A:$U,ROW(),$C$6)="","",INDEX($A:$U,ROW(),$C$6)))</f>
        <v/>
      </c>
      <c r="X527" s="28">
        <f>IF($W527="","",IF(ISNUMBER($W527),IF($W527&gt;=10000000,IFERROR(DATE(INT($W527/10000),MOD(INT($W527/100),100),MOD($W527,100)),""),$W527),IF(ISNUMBER(--SUBSTITUTE(SUBSTITUTE(TRIM($W527),".","-"),"/","-")),IF(--SUBSTITUTE(SUBSTITUTE(TRIM($W527),".","-"),"/","-")&gt;=10000000,IFERROR(DATE(--LEFT(TRIM($W527),4),--MID(TRIM($W527),5,2),--RIGHT(TRIM($W527),2)),""),--SUBSTITUTE(SUBSTITUTE(TRIM($W527),".","-"),"/","-")),IFERROR(--LEFT(SUBSTITUTE(SUBSTITUTE(TRIM($W527),".","-"),"/","-"),10),""))))</f>
        <v/>
      </c>
      <c r="Y527" s="29">
        <f>IF($X527="","",INT($X527))</f>
        <v/>
      </c>
      <c r="Z527" s="30">
        <f>IF(OR($Y527="",$D$6=""),"",IF(INDEX($A:$U,ROW(),$D$6)="",0,IF(ISNUMBER(INDEX($A:$U,ROW(),$D$6)),INDEX($A:$U,ROW(),$D$6),IFERROR(--SUBSTITUTE(SUBSTITUTE(TRIM(INDEX($A:$U,ROW(),$D$6)),",",""),"원",""),0))))</f>
        <v/>
      </c>
      <c r="AA527" s="30">
        <f>IF(OR($Y527="",$E$6=""),"",IF(INDEX($A:$U,ROW(),$E$6)="",0,IF(ISNUMBER(INDEX($A:$U,ROW(),$E$6)),INDEX($A:$U,ROW(),$E$6),IFERROR(--SUBSTITUTE(SUBSTITUTE(TRIM(INDEX($A:$U,ROW(),$E$6)),",",""),"원",""),0))))</f>
        <v/>
      </c>
      <c r="AB527" s="30">
        <f>IF(OR($Y527="",$F$6=""),"",IF(INDEX($A:$U,ROW(),$F$6)="","",IF(ISNUMBER(INDEX($A:$U,ROW(),$F$6)),INDEX($A:$U,ROW(),$F$6),IFERROR(--SUBSTITUTE(SUBSTITUTE(TRIM(INDEX($A:$U,ROW(),$F$6)),",",""),"원",""),""))))</f>
        <v/>
      </c>
      <c r="AC527" s="2">
        <f>IF(OR($Y527="",$G$6=""),"",INDEX($A:$U,ROW(),$G$6)&amp;"")</f>
        <v/>
      </c>
      <c r="AD527" s="2">
        <f>IF($Y527="","",IF(OR(AND(설정!$B$5&lt;&gt;"",ISNUMBER(SEARCH(설정!$B$5,$AC527))),AND(설정!$B$6&lt;&gt;"",ISNUMBER(SEARCH(설정!$B$6,$AC527))),AND(설정!$B$7&lt;&gt;"",ISNUMBER(SEARCH(설정!$B$7,$AC527)))),"제외","포함"))</f>
        <v/>
      </c>
    </row>
    <row r="528">
      <c r="W528" s="2">
        <f>IF(OR($B$5="",$C$6="",ROW()&lt;$B$5),"",IF(INDEX($A:$U,ROW(),$C$6)="","",INDEX($A:$U,ROW(),$C$6)))</f>
        <v/>
      </c>
      <c r="X528" s="28">
        <f>IF($W528="","",IF(ISNUMBER($W528),IF($W528&gt;=10000000,IFERROR(DATE(INT($W528/10000),MOD(INT($W528/100),100),MOD($W528,100)),""),$W528),IF(ISNUMBER(--SUBSTITUTE(SUBSTITUTE(TRIM($W528),".","-"),"/","-")),IF(--SUBSTITUTE(SUBSTITUTE(TRIM($W528),".","-"),"/","-")&gt;=10000000,IFERROR(DATE(--LEFT(TRIM($W528),4),--MID(TRIM($W528),5,2),--RIGHT(TRIM($W528),2)),""),--SUBSTITUTE(SUBSTITUTE(TRIM($W528),".","-"),"/","-")),IFERROR(--LEFT(SUBSTITUTE(SUBSTITUTE(TRIM($W528),".","-"),"/","-"),10),""))))</f>
        <v/>
      </c>
      <c r="Y528" s="29">
        <f>IF($X528="","",INT($X528))</f>
        <v/>
      </c>
      <c r="Z528" s="30">
        <f>IF(OR($Y528="",$D$6=""),"",IF(INDEX($A:$U,ROW(),$D$6)="",0,IF(ISNUMBER(INDEX($A:$U,ROW(),$D$6)),INDEX($A:$U,ROW(),$D$6),IFERROR(--SUBSTITUTE(SUBSTITUTE(TRIM(INDEX($A:$U,ROW(),$D$6)),",",""),"원",""),0))))</f>
        <v/>
      </c>
      <c r="AA528" s="30">
        <f>IF(OR($Y528="",$E$6=""),"",IF(INDEX($A:$U,ROW(),$E$6)="",0,IF(ISNUMBER(INDEX($A:$U,ROW(),$E$6)),INDEX($A:$U,ROW(),$E$6),IFERROR(--SUBSTITUTE(SUBSTITUTE(TRIM(INDEX($A:$U,ROW(),$E$6)),",",""),"원",""),0))))</f>
        <v/>
      </c>
      <c r="AB528" s="30">
        <f>IF(OR($Y528="",$F$6=""),"",IF(INDEX($A:$U,ROW(),$F$6)="","",IF(ISNUMBER(INDEX($A:$U,ROW(),$F$6)),INDEX($A:$U,ROW(),$F$6),IFERROR(--SUBSTITUTE(SUBSTITUTE(TRIM(INDEX($A:$U,ROW(),$F$6)),",",""),"원",""),""))))</f>
        <v/>
      </c>
      <c r="AC528" s="2">
        <f>IF(OR($Y528="",$G$6=""),"",INDEX($A:$U,ROW(),$G$6)&amp;"")</f>
        <v/>
      </c>
      <c r="AD528" s="2">
        <f>IF($Y528="","",IF(OR(AND(설정!$B$5&lt;&gt;"",ISNUMBER(SEARCH(설정!$B$5,$AC528))),AND(설정!$B$6&lt;&gt;"",ISNUMBER(SEARCH(설정!$B$6,$AC528))),AND(설정!$B$7&lt;&gt;"",ISNUMBER(SEARCH(설정!$B$7,$AC528)))),"제외","포함"))</f>
        <v/>
      </c>
    </row>
    <row r="529">
      <c r="W529" s="2">
        <f>IF(OR($B$5="",$C$6="",ROW()&lt;$B$5),"",IF(INDEX($A:$U,ROW(),$C$6)="","",INDEX($A:$U,ROW(),$C$6)))</f>
        <v/>
      </c>
      <c r="X529" s="28">
        <f>IF($W529="","",IF(ISNUMBER($W529),IF($W529&gt;=10000000,IFERROR(DATE(INT($W529/10000),MOD(INT($W529/100),100),MOD($W529,100)),""),$W529),IF(ISNUMBER(--SUBSTITUTE(SUBSTITUTE(TRIM($W529),".","-"),"/","-")),IF(--SUBSTITUTE(SUBSTITUTE(TRIM($W529),".","-"),"/","-")&gt;=10000000,IFERROR(DATE(--LEFT(TRIM($W529),4),--MID(TRIM($W529),5,2),--RIGHT(TRIM($W529),2)),""),--SUBSTITUTE(SUBSTITUTE(TRIM($W529),".","-"),"/","-")),IFERROR(--LEFT(SUBSTITUTE(SUBSTITUTE(TRIM($W529),".","-"),"/","-"),10),""))))</f>
        <v/>
      </c>
      <c r="Y529" s="29">
        <f>IF($X529="","",INT($X529))</f>
        <v/>
      </c>
      <c r="Z529" s="30">
        <f>IF(OR($Y529="",$D$6=""),"",IF(INDEX($A:$U,ROW(),$D$6)="",0,IF(ISNUMBER(INDEX($A:$U,ROW(),$D$6)),INDEX($A:$U,ROW(),$D$6),IFERROR(--SUBSTITUTE(SUBSTITUTE(TRIM(INDEX($A:$U,ROW(),$D$6)),",",""),"원",""),0))))</f>
        <v/>
      </c>
      <c r="AA529" s="30">
        <f>IF(OR($Y529="",$E$6=""),"",IF(INDEX($A:$U,ROW(),$E$6)="",0,IF(ISNUMBER(INDEX($A:$U,ROW(),$E$6)),INDEX($A:$U,ROW(),$E$6),IFERROR(--SUBSTITUTE(SUBSTITUTE(TRIM(INDEX($A:$U,ROW(),$E$6)),",",""),"원",""),0))))</f>
        <v/>
      </c>
      <c r="AB529" s="30">
        <f>IF(OR($Y529="",$F$6=""),"",IF(INDEX($A:$U,ROW(),$F$6)="","",IF(ISNUMBER(INDEX($A:$U,ROW(),$F$6)),INDEX($A:$U,ROW(),$F$6),IFERROR(--SUBSTITUTE(SUBSTITUTE(TRIM(INDEX($A:$U,ROW(),$F$6)),",",""),"원",""),""))))</f>
        <v/>
      </c>
      <c r="AC529" s="2">
        <f>IF(OR($Y529="",$G$6=""),"",INDEX($A:$U,ROW(),$G$6)&amp;"")</f>
        <v/>
      </c>
      <c r="AD529" s="2">
        <f>IF($Y529="","",IF(OR(AND(설정!$B$5&lt;&gt;"",ISNUMBER(SEARCH(설정!$B$5,$AC529))),AND(설정!$B$6&lt;&gt;"",ISNUMBER(SEARCH(설정!$B$6,$AC529))),AND(설정!$B$7&lt;&gt;"",ISNUMBER(SEARCH(설정!$B$7,$AC529)))),"제외","포함"))</f>
        <v/>
      </c>
    </row>
    <row r="530">
      <c r="W530" s="2">
        <f>IF(OR($B$5="",$C$6="",ROW()&lt;$B$5),"",IF(INDEX($A:$U,ROW(),$C$6)="","",INDEX($A:$U,ROW(),$C$6)))</f>
        <v/>
      </c>
      <c r="X530" s="28">
        <f>IF($W530="","",IF(ISNUMBER($W530),IF($W530&gt;=10000000,IFERROR(DATE(INT($W530/10000),MOD(INT($W530/100),100),MOD($W530,100)),""),$W530),IF(ISNUMBER(--SUBSTITUTE(SUBSTITUTE(TRIM($W530),".","-"),"/","-")),IF(--SUBSTITUTE(SUBSTITUTE(TRIM($W530),".","-"),"/","-")&gt;=10000000,IFERROR(DATE(--LEFT(TRIM($W530),4),--MID(TRIM($W530),5,2),--RIGHT(TRIM($W530),2)),""),--SUBSTITUTE(SUBSTITUTE(TRIM($W530),".","-"),"/","-")),IFERROR(--LEFT(SUBSTITUTE(SUBSTITUTE(TRIM($W530),".","-"),"/","-"),10),""))))</f>
        <v/>
      </c>
      <c r="Y530" s="29">
        <f>IF($X530="","",INT($X530))</f>
        <v/>
      </c>
      <c r="Z530" s="30">
        <f>IF(OR($Y530="",$D$6=""),"",IF(INDEX($A:$U,ROW(),$D$6)="",0,IF(ISNUMBER(INDEX($A:$U,ROW(),$D$6)),INDEX($A:$U,ROW(),$D$6),IFERROR(--SUBSTITUTE(SUBSTITUTE(TRIM(INDEX($A:$U,ROW(),$D$6)),",",""),"원",""),0))))</f>
        <v/>
      </c>
      <c r="AA530" s="30">
        <f>IF(OR($Y530="",$E$6=""),"",IF(INDEX($A:$U,ROW(),$E$6)="",0,IF(ISNUMBER(INDEX($A:$U,ROW(),$E$6)),INDEX($A:$U,ROW(),$E$6),IFERROR(--SUBSTITUTE(SUBSTITUTE(TRIM(INDEX($A:$U,ROW(),$E$6)),",",""),"원",""),0))))</f>
        <v/>
      </c>
      <c r="AB530" s="30">
        <f>IF(OR($Y530="",$F$6=""),"",IF(INDEX($A:$U,ROW(),$F$6)="","",IF(ISNUMBER(INDEX($A:$U,ROW(),$F$6)),INDEX($A:$U,ROW(),$F$6),IFERROR(--SUBSTITUTE(SUBSTITUTE(TRIM(INDEX($A:$U,ROW(),$F$6)),",",""),"원",""),""))))</f>
        <v/>
      </c>
      <c r="AC530" s="2">
        <f>IF(OR($Y530="",$G$6=""),"",INDEX($A:$U,ROW(),$G$6)&amp;"")</f>
        <v/>
      </c>
      <c r="AD530" s="2">
        <f>IF($Y530="","",IF(OR(AND(설정!$B$5&lt;&gt;"",ISNUMBER(SEARCH(설정!$B$5,$AC530))),AND(설정!$B$6&lt;&gt;"",ISNUMBER(SEARCH(설정!$B$6,$AC530))),AND(설정!$B$7&lt;&gt;"",ISNUMBER(SEARCH(설정!$B$7,$AC530)))),"제외","포함"))</f>
        <v/>
      </c>
    </row>
    <row r="531">
      <c r="W531" s="2">
        <f>IF(OR($B$5="",$C$6="",ROW()&lt;$B$5),"",IF(INDEX($A:$U,ROW(),$C$6)="","",INDEX($A:$U,ROW(),$C$6)))</f>
        <v/>
      </c>
      <c r="X531" s="28">
        <f>IF($W531="","",IF(ISNUMBER($W531),IF($W531&gt;=10000000,IFERROR(DATE(INT($W531/10000),MOD(INT($W531/100),100),MOD($W531,100)),""),$W531),IF(ISNUMBER(--SUBSTITUTE(SUBSTITUTE(TRIM($W531),".","-"),"/","-")),IF(--SUBSTITUTE(SUBSTITUTE(TRIM($W531),".","-"),"/","-")&gt;=10000000,IFERROR(DATE(--LEFT(TRIM($W531),4),--MID(TRIM($W531),5,2),--RIGHT(TRIM($W531),2)),""),--SUBSTITUTE(SUBSTITUTE(TRIM($W531),".","-"),"/","-")),IFERROR(--LEFT(SUBSTITUTE(SUBSTITUTE(TRIM($W531),".","-"),"/","-"),10),""))))</f>
        <v/>
      </c>
      <c r="Y531" s="29">
        <f>IF($X531="","",INT($X531))</f>
        <v/>
      </c>
      <c r="Z531" s="30">
        <f>IF(OR($Y531="",$D$6=""),"",IF(INDEX($A:$U,ROW(),$D$6)="",0,IF(ISNUMBER(INDEX($A:$U,ROW(),$D$6)),INDEX($A:$U,ROW(),$D$6),IFERROR(--SUBSTITUTE(SUBSTITUTE(TRIM(INDEX($A:$U,ROW(),$D$6)),",",""),"원",""),0))))</f>
        <v/>
      </c>
      <c r="AA531" s="30">
        <f>IF(OR($Y531="",$E$6=""),"",IF(INDEX($A:$U,ROW(),$E$6)="",0,IF(ISNUMBER(INDEX($A:$U,ROW(),$E$6)),INDEX($A:$U,ROW(),$E$6),IFERROR(--SUBSTITUTE(SUBSTITUTE(TRIM(INDEX($A:$U,ROW(),$E$6)),",",""),"원",""),0))))</f>
        <v/>
      </c>
      <c r="AB531" s="30">
        <f>IF(OR($Y531="",$F$6=""),"",IF(INDEX($A:$U,ROW(),$F$6)="","",IF(ISNUMBER(INDEX($A:$U,ROW(),$F$6)),INDEX($A:$U,ROW(),$F$6),IFERROR(--SUBSTITUTE(SUBSTITUTE(TRIM(INDEX($A:$U,ROW(),$F$6)),",",""),"원",""),""))))</f>
        <v/>
      </c>
      <c r="AC531" s="2">
        <f>IF(OR($Y531="",$G$6=""),"",INDEX($A:$U,ROW(),$G$6)&amp;"")</f>
        <v/>
      </c>
      <c r="AD531" s="2">
        <f>IF($Y531="","",IF(OR(AND(설정!$B$5&lt;&gt;"",ISNUMBER(SEARCH(설정!$B$5,$AC531))),AND(설정!$B$6&lt;&gt;"",ISNUMBER(SEARCH(설정!$B$6,$AC531))),AND(설정!$B$7&lt;&gt;"",ISNUMBER(SEARCH(설정!$B$7,$AC531)))),"제외","포함"))</f>
        <v/>
      </c>
    </row>
    <row r="532">
      <c r="W532" s="2">
        <f>IF(OR($B$5="",$C$6="",ROW()&lt;$B$5),"",IF(INDEX($A:$U,ROW(),$C$6)="","",INDEX($A:$U,ROW(),$C$6)))</f>
        <v/>
      </c>
      <c r="X532" s="28">
        <f>IF($W532="","",IF(ISNUMBER($W532),IF($W532&gt;=10000000,IFERROR(DATE(INT($W532/10000),MOD(INT($W532/100),100),MOD($W532,100)),""),$W532),IF(ISNUMBER(--SUBSTITUTE(SUBSTITUTE(TRIM($W532),".","-"),"/","-")),IF(--SUBSTITUTE(SUBSTITUTE(TRIM($W532),".","-"),"/","-")&gt;=10000000,IFERROR(DATE(--LEFT(TRIM($W532),4),--MID(TRIM($W532),5,2),--RIGHT(TRIM($W532),2)),""),--SUBSTITUTE(SUBSTITUTE(TRIM($W532),".","-"),"/","-")),IFERROR(--LEFT(SUBSTITUTE(SUBSTITUTE(TRIM($W532),".","-"),"/","-"),10),""))))</f>
        <v/>
      </c>
      <c r="Y532" s="29">
        <f>IF($X532="","",INT($X532))</f>
        <v/>
      </c>
      <c r="Z532" s="30">
        <f>IF(OR($Y532="",$D$6=""),"",IF(INDEX($A:$U,ROW(),$D$6)="",0,IF(ISNUMBER(INDEX($A:$U,ROW(),$D$6)),INDEX($A:$U,ROW(),$D$6),IFERROR(--SUBSTITUTE(SUBSTITUTE(TRIM(INDEX($A:$U,ROW(),$D$6)),",",""),"원",""),0))))</f>
        <v/>
      </c>
      <c r="AA532" s="30">
        <f>IF(OR($Y532="",$E$6=""),"",IF(INDEX($A:$U,ROW(),$E$6)="",0,IF(ISNUMBER(INDEX($A:$U,ROW(),$E$6)),INDEX($A:$U,ROW(),$E$6),IFERROR(--SUBSTITUTE(SUBSTITUTE(TRIM(INDEX($A:$U,ROW(),$E$6)),",",""),"원",""),0))))</f>
        <v/>
      </c>
      <c r="AB532" s="30">
        <f>IF(OR($Y532="",$F$6=""),"",IF(INDEX($A:$U,ROW(),$F$6)="","",IF(ISNUMBER(INDEX($A:$U,ROW(),$F$6)),INDEX($A:$U,ROW(),$F$6),IFERROR(--SUBSTITUTE(SUBSTITUTE(TRIM(INDEX($A:$U,ROW(),$F$6)),",",""),"원",""),""))))</f>
        <v/>
      </c>
      <c r="AC532" s="2">
        <f>IF(OR($Y532="",$G$6=""),"",INDEX($A:$U,ROW(),$G$6)&amp;"")</f>
        <v/>
      </c>
      <c r="AD532" s="2">
        <f>IF($Y532="","",IF(OR(AND(설정!$B$5&lt;&gt;"",ISNUMBER(SEARCH(설정!$B$5,$AC532))),AND(설정!$B$6&lt;&gt;"",ISNUMBER(SEARCH(설정!$B$6,$AC532))),AND(설정!$B$7&lt;&gt;"",ISNUMBER(SEARCH(설정!$B$7,$AC532)))),"제외","포함"))</f>
        <v/>
      </c>
    </row>
    <row r="533">
      <c r="W533" s="2">
        <f>IF(OR($B$5="",$C$6="",ROW()&lt;$B$5),"",IF(INDEX($A:$U,ROW(),$C$6)="","",INDEX($A:$U,ROW(),$C$6)))</f>
        <v/>
      </c>
      <c r="X533" s="28">
        <f>IF($W533="","",IF(ISNUMBER($W533),IF($W533&gt;=10000000,IFERROR(DATE(INT($W533/10000),MOD(INT($W533/100),100),MOD($W533,100)),""),$W533),IF(ISNUMBER(--SUBSTITUTE(SUBSTITUTE(TRIM($W533),".","-"),"/","-")),IF(--SUBSTITUTE(SUBSTITUTE(TRIM($W533),".","-"),"/","-")&gt;=10000000,IFERROR(DATE(--LEFT(TRIM($W533),4),--MID(TRIM($W533),5,2),--RIGHT(TRIM($W533),2)),""),--SUBSTITUTE(SUBSTITUTE(TRIM($W533),".","-"),"/","-")),IFERROR(--LEFT(SUBSTITUTE(SUBSTITUTE(TRIM($W533),".","-"),"/","-"),10),""))))</f>
        <v/>
      </c>
      <c r="Y533" s="29">
        <f>IF($X533="","",INT($X533))</f>
        <v/>
      </c>
      <c r="Z533" s="30">
        <f>IF(OR($Y533="",$D$6=""),"",IF(INDEX($A:$U,ROW(),$D$6)="",0,IF(ISNUMBER(INDEX($A:$U,ROW(),$D$6)),INDEX($A:$U,ROW(),$D$6),IFERROR(--SUBSTITUTE(SUBSTITUTE(TRIM(INDEX($A:$U,ROW(),$D$6)),",",""),"원",""),0))))</f>
        <v/>
      </c>
      <c r="AA533" s="30">
        <f>IF(OR($Y533="",$E$6=""),"",IF(INDEX($A:$U,ROW(),$E$6)="",0,IF(ISNUMBER(INDEX($A:$U,ROW(),$E$6)),INDEX($A:$U,ROW(),$E$6),IFERROR(--SUBSTITUTE(SUBSTITUTE(TRIM(INDEX($A:$U,ROW(),$E$6)),",",""),"원",""),0))))</f>
        <v/>
      </c>
      <c r="AB533" s="30">
        <f>IF(OR($Y533="",$F$6=""),"",IF(INDEX($A:$U,ROW(),$F$6)="","",IF(ISNUMBER(INDEX($A:$U,ROW(),$F$6)),INDEX($A:$U,ROW(),$F$6),IFERROR(--SUBSTITUTE(SUBSTITUTE(TRIM(INDEX($A:$U,ROW(),$F$6)),",",""),"원",""),""))))</f>
        <v/>
      </c>
      <c r="AC533" s="2">
        <f>IF(OR($Y533="",$G$6=""),"",INDEX($A:$U,ROW(),$G$6)&amp;"")</f>
        <v/>
      </c>
      <c r="AD533" s="2">
        <f>IF($Y533="","",IF(OR(AND(설정!$B$5&lt;&gt;"",ISNUMBER(SEARCH(설정!$B$5,$AC533))),AND(설정!$B$6&lt;&gt;"",ISNUMBER(SEARCH(설정!$B$6,$AC533))),AND(설정!$B$7&lt;&gt;"",ISNUMBER(SEARCH(설정!$B$7,$AC533)))),"제외","포함"))</f>
        <v/>
      </c>
    </row>
    <row r="534">
      <c r="W534" s="2">
        <f>IF(OR($B$5="",$C$6="",ROW()&lt;$B$5),"",IF(INDEX($A:$U,ROW(),$C$6)="","",INDEX($A:$U,ROW(),$C$6)))</f>
        <v/>
      </c>
      <c r="X534" s="28">
        <f>IF($W534="","",IF(ISNUMBER($W534),IF($W534&gt;=10000000,IFERROR(DATE(INT($W534/10000),MOD(INT($W534/100),100),MOD($W534,100)),""),$W534),IF(ISNUMBER(--SUBSTITUTE(SUBSTITUTE(TRIM($W534),".","-"),"/","-")),IF(--SUBSTITUTE(SUBSTITUTE(TRIM($W534),".","-"),"/","-")&gt;=10000000,IFERROR(DATE(--LEFT(TRIM($W534),4),--MID(TRIM($W534),5,2),--RIGHT(TRIM($W534),2)),""),--SUBSTITUTE(SUBSTITUTE(TRIM($W534),".","-"),"/","-")),IFERROR(--LEFT(SUBSTITUTE(SUBSTITUTE(TRIM($W534),".","-"),"/","-"),10),""))))</f>
        <v/>
      </c>
      <c r="Y534" s="29">
        <f>IF($X534="","",INT($X534))</f>
        <v/>
      </c>
      <c r="Z534" s="30">
        <f>IF(OR($Y534="",$D$6=""),"",IF(INDEX($A:$U,ROW(),$D$6)="",0,IF(ISNUMBER(INDEX($A:$U,ROW(),$D$6)),INDEX($A:$U,ROW(),$D$6),IFERROR(--SUBSTITUTE(SUBSTITUTE(TRIM(INDEX($A:$U,ROW(),$D$6)),",",""),"원",""),0))))</f>
        <v/>
      </c>
      <c r="AA534" s="30">
        <f>IF(OR($Y534="",$E$6=""),"",IF(INDEX($A:$U,ROW(),$E$6)="",0,IF(ISNUMBER(INDEX($A:$U,ROW(),$E$6)),INDEX($A:$U,ROW(),$E$6),IFERROR(--SUBSTITUTE(SUBSTITUTE(TRIM(INDEX($A:$U,ROW(),$E$6)),",",""),"원",""),0))))</f>
        <v/>
      </c>
      <c r="AB534" s="30">
        <f>IF(OR($Y534="",$F$6=""),"",IF(INDEX($A:$U,ROW(),$F$6)="","",IF(ISNUMBER(INDEX($A:$U,ROW(),$F$6)),INDEX($A:$U,ROW(),$F$6),IFERROR(--SUBSTITUTE(SUBSTITUTE(TRIM(INDEX($A:$U,ROW(),$F$6)),",",""),"원",""),""))))</f>
        <v/>
      </c>
      <c r="AC534" s="2">
        <f>IF(OR($Y534="",$G$6=""),"",INDEX($A:$U,ROW(),$G$6)&amp;"")</f>
        <v/>
      </c>
      <c r="AD534" s="2">
        <f>IF($Y534="","",IF(OR(AND(설정!$B$5&lt;&gt;"",ISNUMBER(SEARCH(설정!$B$5,$AC534))),AND(설정!$B$6&lt;&gt;"",ISNUMBER(SEARCH(설정!$B$6,$AC534))),AND(설정!$B$7&lt;&gt;"",ISNUMBER(SEARCH(설정!$B$7,$AC534)))),"제외","포함"))</f>
        <v/>
      </c>
    </row>
    <row r="535">
      <c r="W535" s="2">
        <f>IF(OR($B$5="",$C$6="",ROW()&lt;$B$5),"",IF(INDEX($A:$U,ROW(),$C$6)="","",INDEX($A:$U,ROW(),$C$6)))</f>
        <v/>
      </c>
      <c r="X535" s="28">
        <f>IF($W535="","",IF(ISNUMBER($W535),IF($W535&gt;=10000000,IFERROR(DATE(INT($W535/10000),MOD(INT($W535/100),100),MOD($W535,100)),""),$W535),IF(ISNUMBER(--SUBSTITUTE(SUBSTITUTE(TRIM($W535),".","-"),"/","-")),IF(--SUBSTITUTE(SUBSTITUTE(TRIM($W535),".","-"),"/","-")&gt;=10000000,IFERROR(DATE(--LEFT(TRIM($W535),4),--MID(TRIM($W535),5,2),--RIGHT(TRIM($W535),2)),""),--SUBSTITUTE(SUBSTITUTE(TRIM($W535),".","-"),"/","-")),IFERROR(--LEFT(SUBSTITUTE(SUBSTITUTE(TRIM($W535),".","-"),"/","-"),10),""))))</f>
        <v/>
      </c>
      <c r="Y535" s="29">
        <f>IF($X535="","",INT($X535))</f>
        <v/>
      </c>
      <c r="Z535" s="30">
        <f>IF(OR($Y535="",$D$6=""),"",IF(INDEX($A:$U,ROW(),$D$6)="",0,IF(ISNUMBER(INDEX($A:$U,ROW(),$D$6)),INDEX($A:$U,ROW(),$D$6),IFERROR(--SUBSTITUTE(SUBSTITUTE(TRIM(INDEX($A:$U,ROW(),$D$6)),",",""),"원",""),0))))</f>
        <v/>
      </c>
      <c r="AA535" s="30">
        <f>IF(OR($Y535="",$E$6=""),"",IF(INDEX($A:$U,ROW(),$E$6)="",0,IF(ISNUMBER(INDEX($A:$U,ROW(),$E$6)),INDEX($A:$U,ROW(),$E$6),IFERROR(--SUBSTITUTE(SUBSTITUTE(TRIM(INDEX($A:$U,ROW(),$E$6)),",",""),"원",""),0))))</f>
        <v/>
      </c>
      <c r="AB535" s="30">
        <f>IF(OR($Y535="",$F$6=""),"",IF(INDEX($A:$U,ROW(),$F$6)="","",IF(ISNUMBER(INDEX($A:$U,ROW(),$F$6)),INDEX($A:$U,ROW(),$F$6),IFERROR(--SUBSTITUTE(SUBSTITUTE(TRIM(INDEX($A:$U,ROW(),$F$6)),",",""),"원",""),""))))</f>
        <v/>
      </c>
      <c r="AC535" s="2">
        <f>IF(OR($Y535="",$G$6=""),"",INDEX($A:$U,ROW(),$G$6)&amp;"")</f>
        <v/>
      </c>
      <c r="AD535" s="2">
        <f>IF($Y535="","",IF(OR(AND(설정!$B$5&lt;&gt;"",ISNUMBER(SEARCH(설정!$B$5,$AC535))),AND(설정!$B$6&lt;&gt;"",ISNUMBER(SEARCH(설정!$B$6,$AC535))),AND(설정!$B$7&lt;&gt;"",ISNUMBER(SEARCH(설정!$B$7,$AC535)))),"제외","포함"))</f>
        <v/>
      </c>
    </row>
    <row r="536">
      <c r="W536" s="2">
        <f>IF(OR($B$5="",$C$6="",ROW()&lt;$B$5),"",IF(INDEX($A:$U,ROW(),$C$6)="","",INDEX($A:$U,ROW(),$C$6)))</f>
        <v/>
      </c>
      <c r="X536" s="28">
        <f>IF($W536="","",IF(ISNUMBER($W536),IF($W536&gt;=10000000,IFERROR(DATE(INT($W536/10000),MOD(INT($W536/100),100),MOD($W536,100)),""),$W536),IF(ISNUMBER(--SUBSTITUTE(SUBSTITUTE(TRIM($W536),".","-"),"/","-")),IF(--SUBSTITUTE(SUBSTITUTE(TRIM($W536),".","-"),"/","-")&gt;=10000000,IFERROR(DATE(--LEFT(TRIM($W536),4),--MID(TRIM($W536),5,2),--RIGHT(TRIM($W536),2)),""),--SUBSTITUTE(SUBSTITUTE(TRIM($W536),".","-"),"/","-")),IFERROR(--LEFT(SUBSTITUTE(SUBSTITUTE(TRIM($W536),".","-"),"/","-"),10),""))))</f>
        <v/>
      </c>
      <c r="Y536" s="29">
        <f>IF($X536="","",INT($X536))</f>
        <v/>
      </c>
      <c r="Z536" s="30">
        <f>IF(OR($Y536="",$D$6=""),"",IF(INDEX($A:$U,ROW(),$D$6)="",0,IF(ISNUMBER(INDEX($A:$U,ROW(),$D$6)),INDEX($A:$U,ROW(),$D$6),IFERROR(--SUBSTITUTE(SUBSTITUTE(TRIM(INDEX($A:$U,ROW(),$D$6)),",",""),"원",""),0))))</f>
        <v/>
      </c>
      <c r="AA536" s="30">
        <f>IF(OR($Y536="",$E$6=""),"",IF(INDEX($A:$U,ROW(),$E$6)="",0,IF(ISNUMBER(INDEX($A:$U,ROW(),$E$6)),INDEX($A:$U,ROW(),$E$6),IFERROR(--SUBSTITUTE(SUBSTITUTE(TRIM(INDEX($A:$U,ROW(),$E$6)),",",""),"원",""),0))))</f>
        <v/>
      </c>
      <c r="AB536" s="30">
        <f>IF(OR($Y536="",$F$6=""),"",IF(INDEX($A:$U,ROW(),$F$6)="","",IF(ISNUMBER(INDEX($A:$U,ROW(),$F$6)),INDEX($A:$U,ROW(),$F$6),IFERROR(--SUBSTITUTE(SUBSTITUTE(TRIM(INDEX($A:$U,ROW(),$F$6)),",",""),"원",""),""))))</f>
        <v/>
      </c>
      <c r="AC536" s="2">
        <f>IF(OR($Y536="",$G$6=""),"",INDEX($A:$U,ROW(),$G$6)&amp;"")</f>
        <v/>
      </c>
      <c r="AD536" s="2">
        <f>IF($Y536="","",IF(OR(AND(설정!$B$5&lt;&gt;"",ISNUMBER(SEARCH(설정!$B$5,$AC536))),AND(설정!$B$6&lt;&gt;"",ISNUMBER(SEARCH(설정!$B$6,$AC536))),AND(설정!$B$7&lt;&gt;"",ISNUMBER(SEARCH(설정!$B$7,$AC536)))),"제외","포함"))</f>
        <v/>
      </c>
    </row>
    <row r="537">
      <c r="W537" s="2">
        <f>IF(OR($B$5="",$C$6="",ROW()&lt;$B$5),"",IF(INDEX($A:$U,ROW(),$C$6)="","",INDEX($A:$U,ROW(),$C$6)))</f>
        <v/>
      </c>
      <c r="X537" s="28">
        <f>IF($W537="","",IF(ISNUMBER($W537),IF($W537&gt;=10000000,IFERROR(DATE(INT($W537/10000),MOD(INT($W537/100),100),MOD($W537,100)),""),$W537),IF(ISNUMBER(--SUBSTITUTE(SUBSTITUTE(TRIM($W537),".","-"),"/","-")),IF(--SUBSTITUTE(SUBSTITUTE(TRIM($W537),".","-"),"/","-")&gt;=10000000,IFERROR(DATE(--LEFT(TRIM($W537),4),--MID(TRIM($W537),5,2),--RIGHT(TRIM($W537),2)),""),--SUBSTITUTE(SUBSTITUTE(TRIM($W537),".","-"),"/","-")),IFERROR(--LEFT(SUBSTITUTE(SUBSTITUTE(TRIM($W537),".","-"),"/","-"),10),""))))</f>
        <v/>
      </c>
      <c r="Y537" s="29">
        <f>IF($X537="","",INT($X537))</f>
        <v/>
      </c>
      <c r="Z537" s="30">
        <f>IF(OR($Y537="",$D$6=""),"",IF(INDEX($A:$U,ROW(),$D$6)="",0,IF(ISNUMBER(INDEX($A:$U,ROW(),$D$6)),INDEX($A:$U,ROW(),$D$6),IFERROR(--SUBSTITUTE(SUBSTITUTE(TRIM(INDEX($A:$U,ROW(),$D$6)),",",""),"원",""),0))))</f>
        <v/>
      </c>
      <c r="AA537" s="30">
        <f>IF(OR($Y537="",$E$6=""),"",IF(INDEX($A:$U,ROW(),$E$6)="",0,IF(ISNUMBER(INDEX($A:$U,ROW(),$E$6)),INDEX($A:$U,ROW(),$E$6),IFERROR(--SUBSTITUTE(SUBSTITUTE(TRIM(INDEX($A:$U,ROW(),$E$6)),",",""),"원",""),0))))</f>
        <v/>
      </c>
      <c r="AB537" s="30">
        <f>IF(OR($Y537="",$F$6=""),"",IF(INDEX($A:$U,ROW(),$F$6)="","",IF(ISNUMBER(INDEX($A:$U,ROW(),$F$6)),INDEX($A:$U,ROW(),$F$6),IFERROR(--SUBSTITUTE(SUBSTITUTE(TRIM(INDEX($A:$U,ROW(),$F$6)),",",""),"원",""),""))))</f>
        <v/>
      </c>
      <c r="AC537" s="2">
        <f>IF(OR($Y537="",$G$6=""),"",INDEX($A:$U,ROW(),$G$6)&amp;"")</f>
        <v/>
      </c>
      <c r="AD537" s="2">
        <f>IF($Y537="","",IF(OR(AND(설정!$B$5&lt;&gt;"",ISNUMBER(SEARCH(설정!$B$5,$AC537))),AND(설정!$B$6&lt;&gt;"",ISNUMBER(SEARCH(설정!$B$6,$AC537))),AND(설정!$B$7&lt;&gt;"",ISNUMBER(SEARCH(설정!$B$7,$AC537)))),"제외","포함"))</f>
        <v/>
      </c>
    </row>
    <row r="538">
      <c r="W538" s="2">
        <f>IF(OR($B$5="",$C$6="",ROW()&lt;$B$5),"",IF(INDEX($A:$U,ROW(),$C$6)="","",INDEX($A:$U,ROW(),$C$6)))</f>
        <v/>
      </c>
      <c r="X538" s="28">
        <f>IF($W538="","",IF(ISNUMBER($W538),IF($W538&gt;=10000000,IFERROR(DATE(INT($W538/10000),MOD(INT($W538/100),100),MOD($W538,100)),""),$W538),IF(ISNUMBER(--SUBSTITUTE(SUBSTITUTE(TRIM($W538),".","-"),"/","-")),IF(--SUBSTITUTE(SUBSTITUTE(TRIM($W538),".","-"),"/","-")&gt;=10000000,IFERROR(DATE(--LEFT(TRIM($W538),4),--MID(TRIM($W538),5,2),--RIGHT(TRIM($W538),2)),""),--SUBSTITUTE(SUBSTITUTE(TRIM($W538),".","-"),"/","-")),IFERROR(--LEFT(SUBSTITUTE(SUBSTITUTE(TRIM($W538),".","-"),"/","-"),10),""))))</f>
        <v/>
      </c>
      <c r="Y538" s="29">
        <f>IF($X538="","",INT($X538))</f>
        <v/>
      </c>
      <c r="Z538" s="30">
        <f>IF(OR($Y538="",$D$6=""),"",IF(INDEX($A:$U,ROW(),$D$6)="",0,IF(ISNUMBER(INDEX($A:$U,ROW(),$D$6)),INDEX($A:$U,ROW(),$D$6),IFERROR(--SUBSTITUTE(SUBSTITUTE(TRIM(INDEX($A:$U,ROW(),$D$6)),",",""),"원",""),0))))</f>
        <v/>
      </c>
      <c r="AA538" s="30">
        <f>IF(OR($Y538="",$E$6=""),"",IF(INDEX($A:$U,ROW(),$E$6)="",0,IF(ISNUMBER(INDEX($A:$U,ROW(),$E$6)),INDEX($A:$U,ROW(),$E$6),IFERROR(--SUBSTITUTE(SUBSTITUTE(TRIM(INDEX($A:$U,ROW(),$E$6)),",",""),"원",""),0))))</f>
        <v/>
      </c>
      <c r="AB538" s="30">
        <f>IF(OR($Y538="",$F$6=""),"",IF(INDEX($A:$U,ROW(),$F$6)="","",IF(ISNUMBER(INDEX($A:$U,ROW(),$F$6)),INDEX($A:$U,ROW(),$F$6),IFERROR(--SUBSTITUTE(SUBSTITUTE(TRIM(INDEX($A:$U,ROW(),$F$6)),",",""),"원",""),""))))</f>
        <v/>
      </c>
      <c r="AC538" s="2">
        <f>IF(OR($Y538="",$G$6=""),"",INDEX($A:$U,ROW(),$G$6)&amp;"")</f>
        <v/>
      </c>
      <c r="AD538" s="2">
        <f>IF($Y538="","",IF(OR(AND(설정!$B$5&lt;&gt;"",ISNUMBER(SEARCH(설정!$B$5,$AC538))),AND(설정!$B$6&lt;&gt;"",ISNUMBER(SEARCH(설정!$B$6,$AC538))),AND(설정!$B$7&lt;&gt;"",ISNUMBER(SEARCH(설정!$B$7,$AC538)))),"제외","포함"))</f>
        <v/>
      </c>
    </row>
    <row r="539">
      <c r="W539" s="2">
        <f>IF(OR($B$5="",$C$6="",ROW()&lt;$B$5),"",IF(INDEX($A:$U,ROW(),$C$6)="","",INDEX($A:$U,ROW(),$C$6)))</f>
        <v/>
      </c>
      <c r="X539" s="28">
        <f>IF($W539="","",IF(ISNUMBER($W539),IF($W539&gt;=10000000,IFERROR(DATE(INT($W539/10000),MOD(INT($W539/100),100),MOD($W539,100)),""),$W539),IF(ISNUMBER(--SUBSTITUTE(SUBSTITUTE(TRIM($W539),".","-"),"/","-")),IF(--SUBSTITUTE(SUBSTITUTE(TRIM($W539),".","-"),"/","-")&gt;=10000000,IFERROR(DATE(--LEFT(TRIM($W539),4),--MID(TRIM($W539),5,2),--RIGHT(TRIM($W539),2)),""),--SUBSTITUTE(SUBSTITUTE(TRIM($W539),".","-"),"/","-")),IFERROR(--LEFT(SUBSTITUTE(SUBSTITUTE(TRIM($W539),".","-"),"/","-"),10),""))))</f>
        <v/>
      </c>
      <c r="Y539" s="29">
        <f>IF($X539="","",INT($X539))</f>
        <v/>
      </c>
      <c r="Z539" s="30">
        <f>IF(OR($Y539="",$D$6=""),"",IF(INDEX($A:$U,ROW(),$D$6)="",0,IF(ISNUMBER(INDEX($A:$U,ROW(),$D$6)),INDEX($A:$U,ROW(),$D$6),IFERROR(--SUBSTITUTE(SUBSTITUTE(TRIM(INDEX($A:$U,ROW(),$D$6)),",",""),"원",""),0))))</f>
        <v/>
      </c>
      <c r="AA539" s="30">
        <f>IF(OR($Y539="",$E$6=""),"",IF(INDEX($A:$U,ROW(),$E$6)="",0,IF(ISNUMBER(INDEX($A:$U,ROW(),$E$6)),INDEX($A:$U,ROW(),$E$6),IFERROR(--SUBSTITUTE(SUBSTITUTE(TRIM(INDEX($A:$U,ROW(),$E$6)),",",""),"원",""),0))))</f>
        <v/>
      </c>
      <c r="AB539" s="30">
        <f>IF(OR($Y539="",$F$6=""),"",IF(INDEX($A:$U,ROW(),$F$6)="","",IF(ISNUMBER(INDEX($A:$U,ROW(),$F$6)),INDEX($A:$U,ROW(),$F$6),IFERROR(--SUBSTITUTE(SUBSTITUTE(TRIM(INDEX($A:$U,ROW(),$F$6)),",",""),"원",""),""))))</f>
        <v/>
      </c>
      <c r="AC539" s="2">
        <f>IF(OR($Y539="",$G$6=""),"",INDEX($A:$U,ROW(),$G$6)&amp;"")</f>
        <v/>
      </c>
      <c r="AD539" s="2">
        <f>IF($Y539="","",IF(OR(AND(설정!$B$5&lt;&gt;"",ISNUMBER(SEARCH(설정!$B$5,$AC539))),AND(설정!$B$6&lt;&gt;"",ISNUMBER(SEARCH(설정!$B$6,$AC539))),AND(설정!$B$7&lt;&gt;"",ISNUMBER(SEARCH(설정!$B$7,$AC539)))),"제외","포함"))</f>
        <v/>
      </c>
    </row>
    <row r="540">
      <c r="W540" s="2">
        <f>IF(OR($B$5="",$C$6="",ROW()&lt;$B$5),"",IF(INDEX($A:$U,ROW(),$C$6)="","",INDEX($A:$U,ROW(),$C$6)))</f>
        <v/>
      </c>
      <c r="X540" s="28">
        <f>IF($W540="","",IF(ISNUMBER($W540),IF($W540&gt;=10000000,IFERROR(DATE(INT($W540/10000),MOD(INT($W540/100),100),MOD($W540,100)),""),$W540),IF(ISNUMBER(--SUBSTITUTE(SUBSTITUTE(TRIM($W540),".","-"),"/","-")),IF(--SUBSTITUTE(SUBSTITUTE(TRIM($W540),".","-"),"/","-")&gt;=10000000,IFERROR(DATE(--LEFT(TRIM($W540),4),--MID(TRIM($W540),5,2),--RIGHT(TRIM($W540),2)),""),--SUBSTITUTE(SUBSTITUTE(TRIM($W540),".","-"),"/","-")),IFERROR(--LEFT(SUBSTITUTE(SUBSTITUTE(TRIM($W540),".","-"),"/","-"),10),""))))</f>
        <v/>
      </c>
      <c r="Y540" s="29">
        <f>IF($X540="","",INT($X540))</f>
        <v/>
      </c>
      <c r="Z540" s="30">
        <f>IF(OR($Y540="",$D$6=""),"",IF(INDEX($A:$U,ROW(),$D$6)="",0,IF(ISNUMBER(INDEX($A:$U,ROW(),$D$6)),INDEX($A:$U,ROW(),$D$6),IFERROR(--SUBSTITUTE(SUBSTITUTE(TRIM(INDEX($A:$U,ROW(),$D$6)),",",""),"원",""),0))))</f>
        <v/>
      </c>
      <c r="AA540" s="30">
        <f>IF(OR($Y540="",$E$6=""),"",IF(INDEX($A:$U,ROW(),$E$6)="",0,IF(ISNUMBER(INDEX($A:$U,ROW(),$E$6)),INDEX($A:$U,ROW(),$E$6),IFERROR(--SUBSTITUTE(SUBSTITUTE(TRIM(INDEX($A:$U,ROW(),$E$6)),",",""),"원",""),0))))</f>
        <v/>
      </c>
      <c r="AB540" s="30">
        <f>IF(OR($Y540="",$F$6=""),"",IF(INDEX($A:$U,ROW(),$F$6)="","",IF(ISNUMBER(INDEX($A:$U,ROW(),$F$6)),INDEX($A:$U,ROW(),$F$6),IFERROR(--SUBSTITUTE(SUBSTITUTE(TRIM(INDEX($A:$U,ROW(),$F$6)),",",""),"원",""),""))))</f>
        <v/>
      </c>
      <c r="AC540" s="2">
        <f>IF(OR($Y540="",$G$6=""),"",INDEX($A:$U,ROW(),$G$6)&amp;"")</f>
        <v/>
      </c>
      <c r="AD540" s="2">
        <f>IF($Y540="","",IF(OR(AND(설정!$B$5&lt;&gt;"",ISNUMBER(SEARCH(설정!$B$5,$AC540))),AND(설정!$B$6&lt;&gt;"",ISNUMBER(SEARCH(설정!$B$6,$AC540))),AND(설정!$B$7&lt;&gt;"",ISNUMBER(SEARCH(설정!$B$7,$AC540)))),"제외","포함"))</f>
        <v/>
      </c>
    </row>
    <row r="541">
      <c r="W541" s="2">
        <f>IF(OR($B$5="",$C$6="",ROW()&lt;$B$5),"",IF(INDEX($A:$U,ROW(),$C$6)="","",INDEX($A:$U,ROW(),$C$6)))</f>
        <v/>
      </c>
      <c r="X541" s="28">
        <f>IF($W541="","",IF(ISNUMBER($W541),IF($W541&gt;=10000000,IFERROR(DATE(INT($W541/10000),MOD(INT($W541/100),100),MOD($W541,100)),""),$W541),IF(ISNUMBER(--SUBSTITUTE(SUBSTITUTE(TRIM($W541),".","-"),"/","-")),IF(--SUBSTITUTE(SUBSTITUTE(TRIM($W541),".","-"),"/","-")&gt;=10000000,IFERROR(DATE(--LEFT(TRIM($W541),4),--MID(TRIM($W541),5,2),--RIGHT(TRIM($W541),2)),""),--SUBSTITUTE(SUBSTITUTE(TRIM($W541),".","-"),"/","-")),IFERROR(--LEFT(SUBSTITUTE(SUBSTITUTE(TRIM($W541),".","-"),"/","-"),10),""))))</f>
        <v/>
      </c>
      <c r="Y541" s="29">
        <f>IF($X541="","",INT($X541))</f>
        <v/>
      </c>
      <c r="Z541" s="30">
        <f>IF(OR($Y541="",$D$6=""),"",IF(INDEX($A:$U,ROW(),$D$6)="",0,IF(ISNUMBER(INDEX($A:$U,ROW(),$D$6)),INDEX($A:$U,ROW(),$D$6),IFERROR(--SUBSTITUTE(SUBSTITUTE(TRIM(INDEX($A:$U,ROW(),$D$6)),",",""),"원",""),0))))</f>
        <v/>
      </c>
      <c r="AA541" s="30">
        <f>IF(OR($Y541="",$E$6=""),"",IF(INDEX($A:$U,ROW(),$E$6)="",0,IF(ISNUMBER(INDEX($A:$U,ROW(),$E$6)),INDEX($A:$U,ROW(),$E$6),IFERROR(--SUBSTITUTE(SUBSTITUTE(TRIM(INDEX($A:$U,ROW(),$E$6)),",",""),"원",""),0))))</f>
        <v/>
      </c>
      <c r="AB541" s="30">
        <f>IF(OR($Y541="",$F$6=""),"",IF(INDEX($A:$U,ROW(),$F$6)="","",IF(ISNUMBER(INDEX($A:$U,ROW(),$F$6)),INDEX($A:$U,ROW(),$F$6),IFERROR(--SUBSTITUTE(SUBSTITUTE(TRIM(INDEX($A:$U,ROW(),$F$6)),",",""),"원",""),""))))</f>
        <v/>
      </c>
      <c r="AC541" s="2">
        <f>IF(OR($Y541="",$G$6=""),"",INDEX($A:$U,ROW(),$G$6)&amp;"")</f>
        <v/>
      </c>
      <c r="AD541" s="2">
        <f>IF($Y541="","",IF(OR(AND(설정!$B$5&lt;&gt;"",ISNUMBER(SEARCH(설정!$B$5,$AC541))),AND(설정!$B$6&lt;&gt;"",ISNUMBER(SEARCH(설정!$B$6,$AC541))),AND(설정!$B$7&lt;&gt;"",ISNUMBER(SEARCH(설정!$B$7,$AC541)))),"제외","포함"))</f>
        <v/>
      </c>
    </row>
    <row r="542">
      <c r="W542" s="2">
        <f>IF(OR($B$5="",$C$6="",ROW()&lt;$B$5),"",IF(INDEX($A:$U,ROW(),$C$6)="","",INDEX($A:$U,ROW(),$C$6)))</f>
        <v/>
      </c>
      <c r="X542" s="28">
        <f>IF($W542="","",IF(ISNUMBER($W542),IF($W542&gt;=10000000,IFERROR(DATE(INT($W542/10000),MOD(INT($W542/100),100),MOD($W542,100)),""),$W542),IF(ISNUMBER(--SUBSTITUTE(SUBSTITUTE(TRIM($W542),".","-"),"/","-")),IF(--SUBSTITUTE(SUBSTITUTE(TRIM($W542),".","-"),"/","-")&gt;=10000000,IFERROR(DATE(--LEFT(TRIM($W542),4),--MID(TRIM($W542),5,2),--RIGHT(TRIM($W542),2)),""),--SUBSTITUTE(SUBSTITUTE(TRIM($W542),".","-"),"/","-")),IFERROR(--LEFT(SUBSTITUTE(SUBSTITUTE(TRIM($W542),".","-"),"/","-"),10),""))))</f>
        <v/>
      </c>
      <c r="Y542" s="29">
        <f>IF($X542="","",INT($X542))</f>
        <v/>
      </c>
      <c r="Z542" s="30">
        <f>IF(OR($Y542="",$D$6=""),"",IF(INDEX($A:$U,ROW(),$D$6)="",0,IF(ISNUMBER(INDEX($A:$U,ROW(),$D$6)),INDEX($A:$U,ROW(),$D$6),IFERROR(--SUBSTITUTE(SUBSTITUTE(TRIM(INDEX($A:$U,ROW(),$D$6)),",",""),"원",""),0))))</f>
        <v/>
      </c>
      <c r="AA542" s="30">
        <f>IF(OR($Y542="",$E$6=""),"",IF(INDEX($A:$U,ROW(),$E$6)="",0,IF(ISNUMBER(INDEX($A:$U,ROW(),$E$6)),INDEX($A:$U,ROW(),$E$6),IFERROR(--SUBSTITUTE(SUBSTITUTE(TRIM(INDEX($A:$U,ROW(),$E$6)),",",""),"원",""),0))))</f>
        <v/>
      </c>
      <c r="AB542" s="30">
        <f>IF(OR($Y542="",$F$6=""),"",IF(INDEX($A:$U,ROW(),$F$6)="","",IF(ISNUMBER(INDEX($A:$U,ROW(),$F$6)),INDEX($A:$U,ROW(),$F$6),IFERROR(--SUBSTITUTE(SUBSTITUTE(TRIM(INDEX($A:$U,ROW(),$F$6)),",",""),"원",""),""))))</f>
        <v/>
      </c>
      <c r="AC542" s="2">
        <f>IF(OR($Y542="",$G$6=""),"",INDEX($A:$U,ROW(),$G$6)&amp;"")</f>
        <v/>
      </c>
      <c r="AD542" s="2">
        <f>IF($Y542="","",IF(OR(AND(설정!$B$5&lt;&gt;"",ISNUMBER(SEARCH(설정!$B$5,$AC542))),AND(설정!$B$6&lt;&gt;"",ISNUMBER(SEARCH(설정!$B$6,$AC542))),AND(설정!$B$7&lt;&gt;"",ISNUMBER(SEARCH(설정!$B$7,$AC542)))),"제외","포함"))</f>
        <v/>
      </c>
    </row>
    <row r="543">
      <c r="W543" s="2">
        <f>IF(OR($B$5="",$C$6="",ROW()&lt;$B$5),"",IF(INDEX($A:$U,ROW(),$C$6)="","",INDEX($A:$U,ROW(),$C$6)))</f>
        <v/>
      </c>
      <c r="X543" s="28">
        <f>IF($W543="","",IF(ISNUMBER($W543),IF($W543&gt;=10000000,IFERROR(DATE(INT($W543/10000),MOD(INT($W543/100),100),MOD($W543,100)),""),$W543),IF(ISNUMBER(--SUBSTITUTE(SUBSTITUTE(TRIM($W543),".","-"),"/","-")),IF(--SUBSTITUTE(SUBSTITUTE(TRIM($W543),".","-"),"/","-")&gt;=10000000,IFERROR(DATE(--LEFT(TRIM($W543),4),--MID(TRIM($W543),5,2),--RIGHT(TRIM($W543),2)),""),--SUBSTITUTE(SUBSTITUTE(TRIM($W543),".","-"),"/","-")),IFERROR(--LEFT(SUBSTITUTE(SUBSTITUTE(TRIM($W543),".","-"),"/","-"),10),""))))</f>
        <v/>
      </c>
      <c r="Y543" s="29">
        <f>IF($X543="","",INT($X543))</f>
        <v/>
      </c>
      <c r="Z543" s="30">
        <f>IF(OR($Y543="",$D$6=""),"",IF(INDEX($A:$U,ROW(),$D$6)="",0,IF(ISNUMBER(INDEX($A:$U,ROW(),$D$6)),INDEX($A:$U,ROW(),$D$6),IFERROR(--SUBSTITUTE(SUBSTITUTE(TRIM(INDEX($A:$U,ROW(),$D$6)),",",""),"원",""),0))))</f>
        <v/>
      </c>
      <c r="AA543" s="30">
        <f>IF(OR($Y543="",$E$6=""),"",IF(INDEX($A:$U,ROW(),$E$6)="",0,IF(ISNUMBER(INDEX($A:$U,ROW(),$E$6)),INDEX($A:$U,ROW(),$E$6),IFERROR(--SUBSTITUTE(SUBSTITUTE(TRIM(INDEX($A:$U,ROW(),$E$6)),",",""),"원",""),0))))</f>
        <v/>
      </c>
      <c r="AB543" s="30">
        <f>IF(OR($Y543="",$F$6=""),"",IF(INDEX($A:$U,ROW(),$F$6)="","",IF(ISNUMBER(INDEX($A:$U,ROW(),$F$6)),INDEX($A:$U,ROW(),$F$6),IFERROR(--SUBSTITUTE(SUBSTITUTE(TRIM(INDEX($A:$U,ROW(),$F$6)),",",""),"원",""),""))))</f>
        <v/>
      </c>
      <c r="AC543" s="2">
        <f>IF(OR($Y543="",$G$6=""),"",INDEX($A:$U,ROW(),$G$6)&amp;"")</f>
        <v/>
      </c>
      <c r="AD543" s="2">
        <f>IF($Y543="","",IF(OR(AND(설정!$B$5&lt;&gt;"",ISNUMBER(SEARCH(설정!$B$5,$AC543))),AND(설정!$B$6&lt;&gt;"",ISNUMBER(SEARCH(설정!$B$6,$AC543))),AND(설정!$B$7&lt;&gt;"",ISNUMBER(SEARCH(설정!$B$7,$AC543)))),"제외","포함"))</f>
        <v/>
      </c>
    </row>
    <row r="544">
      <c r="W544" s="2">
        <f>IF(OR($B$5="",$C$6="",ROW()&lt;$B$5),"",IF(INDEX($A:$U,ROW(),$C$6)="","",INDEX($A:$U,ROW(),$C$6)))</f>
        <v/>
      </c>
      <c r="X544" s="28">
        <f>IF($W544="","",IF(ISNUMBER($W544),IF($W544&gt;=10000000,IFERROR(DATE(INT($W544/10000),MOD(INT($W544/100),100),MOD($W544,100)),""),$W544),IF(ISNUMBER(--SUBSTITUTE(SUBSTITUTE(TRIM($W544),".","-"),"/","-")),IF(--SUBSTITUTE(SUBSTITUTE(TRIM($W544),".","-"),"/","-")&gt;=10000000,IFERROR(DATE(--LEFT(TRIM($W544),4),--MID(TRIM($W544),5,2),--RIGHT(TRIM($W544),2)),""),--SUBSTITUTE(SUBSTITUTE(TRIM($W544),".","-"),"/","-")),IFERROR(--LEFT(SUBSTITUTE(SUBSTITUTE(TRIM($W544),".","-"),"/","-"),10),""))))</f>
        <v/>
      </c>
      <c r="Y544" s="29">
        <f>IF($X544="","",INT($X544))</f>
        <v/>
      </c>
      <c r="Z544" s="30">
        <f>IF(OR($Y544="",$D$6=""),"",IF(INDEX($A:$U,ROW(),$D$6)="",0,IF(ISNUMBER(INDEX($A:$U,ROW(),$D$6)),INDEX($A:$U,ROW(),$D$6),IFERROR(--SUBSTITUTE(SUBSTITUTE(TRIM(INDEX($A:$U,ROW(),$D$6)),",",""),"원",""),0))))</f>
        <v/>
      </c>
      <c r="AA544" s="30">
        <f>IF(OR($Y544="",$E$6=""),"",IF(INDEX($A:$U,ROW(),$E$6)="",0,IF(ISNUMBER(INDEX($A:$U,ROW(),$E$6)),INDEX($A:$U,ROW(),$E$6),IFERROR(--SUBSTITUTE(SUBSTITUTE(TRIM(INDEX($A:$U,ROW(),$E$6)),",",""),"원",""),0))))</f>
        <v/>
      </c>
      <c r="AB544" s="30">
        <f>IF(OR($Y544="",$F$6=""),"",IF(INDEX($A:$U,ROW(),$F$6)="","",IF(ISNUMBER(INDEX($A:$U,ROW(),$F$6)),INDEX($A:$U,ROW(),$F$6),IFERROR(--SUBSTITUTE(SUBSTITUTE(TRIM(INDEX($A:$U,ROW(),$F$6)),",",""),"원",""),""))))</f>
        <v/>
      </c>
      <c r="AC544" s="2">
        <f>IF(OR($Y544="",$G$6=""),"",INDEX($A:$U,ROW(),$G$6)&amp;"")</f>
        <v/>
      </c>
      <c r="AD544" s="2">
        <f>IF($Y544="","",IF(OR(AND(설정!$B$5&lt;&gt;"",ISNUMBER(SEARCH(설정!$B$5,$AC544))),AND(설정!$B$6&lt;&gt;"",ISNUMBER(SEARCH(설정!$B$6,$AC544))),AND(설정!$B$7&lt;&gt;"",ISNUMBER(SEARCH(설정!$B$7,$AC544)))),"제외","포함"))</f>
        <v/>
      </c>
    </row>
    <row r="545">
      <c r="W545" s="2">
        <f>IF(OR($B$5="",$C$6="",ROW()&lt;$B$5),"",IF(INDEX($A:$U,ROW(),$C$6)="","",INDEX($A:$U,ROW(),$C$6)))</f>
        <v/>
      </c>
      <c r="X545" s="28">
        <f>IF($W545="","",IF(ISNUMBER($W545),IF($W545&gt;=10000000,IFERROR(DATE(INT($W545/10000),MOD(INT($W545/100),100),MOD($W545,100)),""),$W545),IF(ISNUMBER(--SUBSTITUTE(SUBSTITUTE(TRIM($W545),".","-"),"/","-")),IF(--SUBSTITUTE(SUBSTITUTE(TRIM($W545),".","-"),"/","-")&gt;=10000000,IFERROR(DATE(--LEFT(TRIM($W545),4),--MID(TRIM($W545),5,2),--RIGHT(TRIM($W545),2)),""),--SUBSTITUTE(SUBSTITUTE(TRIM($W545),".","-"),"/","-")),IFERROR(--LEFT(SUBSTITUTE(SUBSTITUTE(TRIM($W545),".","-"),"/","-"),10),""))))</f>
        <v/>
      </c>
      <c r="Y545" s="29">
        <f>IF($X545="","",INT($X545))</f>
        <v/>
      </c>
      <c r="Z545" s="30">
        <f>IF(OR($Y545="",$D$6=""),"",IF(INDEX($A:$U,ROW(),$D$6)="",0,IF(ISNUMBER(INDEX($A:$U,ROW(),$D$6)),INDEX($A:$U,ROW(),$D$6),IFERROR(--SUBSTITUTE(SUBSTITUTE(TRIM(INDEX($A:$U,ROW(),$D$6)),",",""),"원",""),0))))</f>
        <v/>
      </c>
      <c r="AA545" s="30">
        <f>IF(OR($Y545="",$E$6=""),"",IF(INDEX($A:$U,ROW(),$E$6)="",0,IF(ISNUMBER(INDEX($A:$U,ROW(),$E$6)),INDEX($A:$U,ROW(),$E$6),IFERROR(--SUBSTITUTE(SUBSTITUTE(TRIM(INDEX($A:$U,ROW(),$E$6)),",",""),"원",""),0))))</f>
        <v/>
      </c>
      <c r="AB545" s="30">
        <f>IF(OR($Y545="",$F$6=""),"",IF(INDEX($A:$U,ROW(),$F$6)="","",IF(ISNUMBER(INDEX($A:$U,ROW(),$F$6)),INDEX($A:$U,ROW(),$F$6),IFERROR(--SUBSTITUTE(SUBSTITUTE(TRIM(INDEX($A:$U,ROW(),$F$6)),",",""),"원",""),""))))</f>
        <v/>
      </c>
      <c r="AC545" s="2">
        <f>IF(OR($Y545="",$G$6=""),"",INDEX($A:$U,ROW(),$G$6)&amp;"")</f>
        <v/>
      </c>
      <c r="AD545" s="2">
        <f>IF($Y545="","",IF(OR(AND(설정!$B$5&lt;&gt;"",ISNUMBER(SEARCH(설정!$B$5,$AC545))),AND(설정!$B$6&lt;&gt;"",ISNUMBER(SEARCH(설정!$B$6,$AC545))),AND(설정!$B$7&lt;&gt;"",ISNUMBER(SEARCH(설정!$B$7,$AC545)))),"제외","포함"))</f>
        <v/>
      </c>
    </row>
    <row r="546">
      <c r="W546" s="2">
        <f>IF(OR($B$5="",$C$6="",ROW()&lt;$B$5),"",IF(INDEX($A:$U,ROW(),$C$6)="","",INDEX($A:$U,ROW(),$C$6)))</f>
        <v/>
      </c>
      <c r="X546" s="28">
        <f>IF($W546="","",IF(ISNUMBER($W546),IF($W546&gt;=10000000,IFERROR(DATE(INT($W546/10000),MOD(INT($W546/100),100),MOD($W546,100)),""),$W546),IF(ISNUMBER(--SUBSTITUTE(SUBSTITUTE(TRIM($W546),".","-"),"/","-")),IF(--SUBSTITUTE(SUBSTITUTE(TRIM($W546),".","-"),"/","-")&gt;=10000000,IFERROR(DATE(--LEFT(TRIM($W546),4),--MID(TRIM($W546),5,2),--RIGHT(TRIM($W546),2)),""),--SUBSTITUTE(SUBSTITUTE(TRIM($W546),".","-"),"/","-")),IFERROR(--LEFT(SUBSTITUTE(SUBSTITUTE(TRIM($W546),".","-"),"/","-"),10),""))))</f>
        <v/>
      </c>
      <c r="Y546" s="29">
        <f>IF($X546="","",INT($X546))</f>
        <v/>
      </c>
      <c r="Z546" s="30">
        <f>IF(OR($Y546="",$D$6=""),"",IF(INDEX($A:$U,ROW(),$D$6)="",0,IF(ISNUMBER(INDEX($A:$U,ROW(),$D$6)),INDEX($A:$U,ROW(),$D$6),IFERROR(--SUBSTITUTE(SUBSTITUTE(TRIM(INDEX($A:$U,ROW(),$D$6)),",",""),"원",""),0))))</f>
        <v/>
      </c>
      <c r="AA546" s="30">
        <f>IF(OR($Y546="",$E$6=""),"",IF(INDEX($A:$U,ROW(),$E$6)="",0,IF(ISNUMBER(INDEX($A:$U,ROW(),$E$6)),INDEX($A:$U,ROW(),$E$6),IFERROR(--SUBSTITUTE(SUBSTITUTE(TRIM(INDEX($A:$U,ROW(),$E$6)),",",""),"원",""),0))))</f>
        <v/>
      </c>
      <c r="AB546" s="30">
        <f>IF(OR($Y546="",$F$6=""),"",IF(INDEX($A:$U,ROW(),$F$6)="","",IF(ISNUMBER(INDEX($A:$U,ROW(),$F$6)),INDEX($A:$U,ROW(),$F$6),IFERROR(--SUBSTITUTE(SUBSTITUTE(TRIM(INDEX($A:$U,ROW(),$F$6)),",",""),"원",""),""))))</f>
        <v/>
      </c>
      <c r="AC546" s="2">
        <f>IF(OR($Y546="",$G$6=""),"",INDEX($A:$U,ROW(),$G$6)&amp;"")</f>
        <v/>
      </c>
      <c r="AD546" s="2">
        <f>IF($Y546="","",IF(OR(AND(설정!$B$5&lt;&gt;"",ISNUMBER(SEARCH(설정!$B$5,$AC546))),AND(설정!$B$6&lt;&gt;"",ISNUMBER(SEARCH(설정!$B$6,$AC546))),AND(설정!$B$7&lt;&gt;"",ISNUMBER(SEARCH(설정!$B$7,$AC546)))),"제외","포함"))</f>
        <v/>
      </c>
    </row>
    <row r="547">
      <c r="W547" s="2">
        <f>IF(OR($B$5="",$C$6="",ROW()&lt;$B$5),"",IF(INDEX($A:$U,ROW(),$C$6)="","",INDEX($A:$U,ROW(),$C$6)))</f>
        <v/>
      </c>
      <c r="X547" s="28">
        <f>IF($W547="","",IF(ISNUMBER($W547),IF($W547&gt;=10000000,IFERROR(DATE(INT($W547/10000),MOD(INT($W547/100),100),MOD($W547,100)),""),$W547),IF(ISNUMBER(--SUBSTITUTE(SUBSTITUTE(TRIM($W547),".","-"),"/","-")),IF(--SUBSTITUTE(SUBSTITUTE(TRIM($W547),".","-"),"/","-")&gt;=10000000,IFERROR(DATE(--LEFT(TRIM($W547),4),--MID(TRIM($W547),5,2),--RIGHT(TRIM($W547),2)),""),--SUBSTITUTE(SUBSTITUTE(TRIM($W547),".","-"),"/","-")),IFERROR(--LEFT(SUBSTITUTE(SUBSTITUTE(TRIM($W547),".","-"),"/","-"),10),""))))</f>
        <v/>
      </c>
      <c r="Y547" s="29">
        <f>IF($X547="","",INT($X547))</f>
        <v/>
      </c>
      <c r="Z547" s="30">
        <f>IF(OR($Y547="",$D$6=""),"",IF(INDEX($A:$U,ROW(),$D$6)="",0,IF(ISNUMBER(INDEX($A:$U,ROW(),$D$6)),INDEX($A:$U,ROW(),$D$6),IFERROR(--SUBSTITUTE(SUBSTITUTE(TRIM(INDEX($A:$U,ROW(),$D$6)),",",""),"원",""),0))))</f>
        <v/>
      </c>
      <c r="AA547" s="30">
        <f>IF(OR($Y547="",$E$6=""),"",IF(INDEX($A:$U,ROW(),$E$6)="",0,IF(ISNUMBER(INDEX($A:$U,ROW(),$E$6)),INDEX($A:$U,ROW(),$E$6),IFERROR(--SUBSTITUTE(SUBSTITUTE(TRIM(INDEX($A:$U,ROW(),$E$6)),",",""),"원",""),0))))</f>
        <v/>
      </c>
      <c r="AB547" s="30">
        <f>IF(OR($Y547="",$F$6=""),"",IF(INDEX($A:$U,ROW(),$F$6)="","",IF(ISNUMBER(INDEX($A:$U,ROW(),$F$6)),INDEX($A:$U,ROW(),$F$6),IFERROR(--SUBSTITUTE(SUBSTITUTE(TRIM(INDEX($A:$U,ROW(),$F$6)),",",""),"원",""),""))))</f>
        <v/>
      </c>
      <c r="AC547" s="2">
        <f>IF(OR($Y547="",$G$6=""),"",INDEX($A:$U,ROW(),$G$6)&amp;"")</f>
        <v/>
      </c>
      <c r="AD547" s="2">
        <f>IF($Y547="","",IF(OR(AND(설정!$B$5&lt;&gt;"",ISNUMBER(SEARCH(설정!$B$5,$AC547))),AND(설정!$B$6&lt;&gt;"",ISNUMBER(SEARCH(설정!$B$6,$AC547))),AND(설정!$B$7&lt;&gt;"",ISNUMBER(SEARCH(설정!$B$7,$AC547)))),"제외","포함"))</f>
        <v/>
      </c>
    </row>
    <row r="548">
      <c r="W548" s="2">
        <f>IF(OR($B$5="",$C$6="",ROW()&lt;$B$5),"",IF(INDEX($A:$U,ROW(),$C$6)="","",INDEX($A:$U,ROW(),$C$6)))</f>
        <v/>
      </c>
      <c r="X548" s="28">
        <f>IF($W548="","",IF(ISNUMBER($W548),IF($W548&gt;=10000000,IFERROR(DATE(INT($W548/10000),MOD(INT($W548/100),100),MOD($W548,100)),""),$W548),IF(ISNUMBER(--SUBSTITUTE(SUBSTITUTE(TRIM($W548),".","-"),"/","-")),IF(--SUBSTITUTE(SUBSTITUTE(TRIM($W548),".","-"),"/","-")&gt;=10000000,IFERROR(DATE(--LEFT(TRIM($W548),4),--MID(TRIM($W548),5,2),--RIGHT(TRIM($W548),2)),""),--SUBSTITUTE(SUBSTITUTE(TRIM($W548),".","-"),"/","-")),IFERROR(--LEFT(SUBSTITUTE(SUBSTITUTE(TRIM($W548),".","-"),"/","-"),10),""))))</f>
        <v/>
      </c>
      <c r="Y548" s="29">
        <f>IF($X548="","",INT($X548))</f>
        <v/>
      </c>
      <c r="Z548" s="30">
        <f>IF(OR($Y548="",$D$6=""),"",IF(INDEX($A:$U,ROW(),$D$6)="",0,IF(ISNUMBER(INDEX($A:$U,ROW(),$D$6)),INDEX($A:$U,ROW(),$D$6),IFERROR(--SUBSTITUTE(SUBSTITUTE(TRIM(INDEX($A:$U,ROW(),$D$6)),",",""),"원",""),0))))</f>
        <v/>
      </c>
      <c r="AA548" s="30">
        <f>IF(OR($Y548="",$E$6=""),"",IF(INDEX($A:$U,ROW(),$E$6)="",0,IF(ISNUMBER(INDEX($A:$U,ROW(),$E$6)),INDEX($A:$U,ROW(),$E$6),IFERROR(--SUBSTITUTE(SUBSTITUTE(TRIM(INDEX($A:$U,ROW(),$E$6)),",",""),"원",""),0))))</f>
        <v/>
      </c>
      <c r="AB548" s="30">
        <f>IF(OR($Y548="",$F$6=""),"",IF(INDEX($A:$U,ROW(),$F$6)="","",IF(ISNUMBER(INDEX($A:$U,ROW(),$F$6)),INDEX($A:$U,ROW(),$F$6),IFERROR(--SUBSTITUTE(SUBSTITUTE(TRIM(INDEX($A:$U,ROW(),$F$6)),",",""),"원",""),""))))</f>
        <v/>
      </c>
      <c r="AC548" s="2">
        <f>IF(OR($Y548="",$G$6=""),"",INDEX($A:$U,ROW(),$G$6)&amp;"")</f>
        <v/>
      </c>
      <c r="AD548" s="2">
        <f>IF($Y548="","",IF(OR(AND(설정!$B$5&lt;&gt;"",ISNUMBER(SEARCH(설정!$B$5,$AC548))),AND(설정!$B$6&lt;&gt;"",ISNUMBER(SEARCH(설정!$B$6,$AC548))),AND(설정!$B$7&lt;&gt;"",ISNUMBER(SEARCH(설정!$B$7,$AC548)))),"제외","포함"))</f>
        <v/>
      </c>
    </row>
    <row r="549">
      <c r="W549" s="2">
        <f>IF(OR($B$5="",$C$6="",ROW()&lt;$B$5),"",IF(INDEX($A:$U,ROW(),$C$6)="","",INDEX($A:$U,ROW(),$C$6)))</f>
        <v/>
      </c>
      <c r="X549" s="28">
        <f>IF($W549="","",IF(ISNUMBER($W549),IF($W549&gt;=10000000,IFERROR(DATE(INT($W549/10000),MOD(INT($W549/100),100),MOD($W549,100)),""),$W549),IF(ISNUMBER(--SUBSTITUTE(SUBSTITUTE(TRIM($W549),".","-"),"/","-")),IF(--SUBSTITUTE(SUBSTITUTE(TRIM($W549),".","-"),"/","-")&gt;=10000000,IFERROR(DATE(--LEFT(TRIM($W549),4),--MID(TRIM($W549),5,2),--RIGHT(TRIM($W549),2)),""),--SUBSTITUTE(SUBSTITUTE(TRIM($W549),".","-"),"/","-")),IFERROR(--LEFT(SUBSTITUTE(SUBSTITUTE(TRIM($W549),".","-"),"/","-"),10),""))))</f>
        <v/>
      </c>
      <c r="Y549" s="29">
        <f>IF($X549="","",INT($X549))</f>
        <v/>
      </c>
      <c r="Z549" s="30">
        <f>IF(OR($Y549="",$D$6=""),"",IF(INDEX($A:$U,ROW(),$D$6)="",0,IF(ISNUMBER(INDEX($A:$U,ROW(),$D$6)),INDEX($A:$U,ROW(),$D$6),IFERROR(--SUBSTITUTE(SUBSTITUTE(TRIM(INDEX($A:$U,ROW(),$D$6)),",",""),"원",""),0))))</f>
        <v/>
      </c>
      <c r="AA549" s="30">
        <f>IF(OR($Y549="",$E$6=""),"",IF(INDEX($A:$U,ROW(),$E$6)="",0,IF(ISNUMBER(INDEX($A:$U,ROW(),$E$6)),INDEX($A:$U,ROW(),$E$6),IFERROR(--SUBSTITUTE(SUBSTITUTE(TRIM(INDEX($A:$U,ROW(),$E$6)),",",""),"원",""),0))))</f>
        <v/>
      </c>
      <c r="AB549" s="30">
        <f>IF(OR($Y549="",$F$6=""),"",IF(INDEX($A:$U,ROW(),$F$6)="","",IF(ISNUMBER(INDEX($A:$U,ROW(),$F$6)),INDEX($A:$U,ROW(),$F$6),IFERROR(--SUBSTITUTE(SUBSTITUTE(TRIM(INDEX($A:$U,ROW(),$F$6)),",",""),"원",""),""))))</f>
        <v/>
      </c>
      <c r="AC549" s="2">
        <f>IF(OR($Y549="",$G$6=""),"",INDEX($A:$U,ROW(),$G$6)&amp;"")</f>
        <v/>
      </c>
      <c r="AD549" s="2">
        <f>IF($Y549="","",IF(OR(AND(설정!$B$5&lt;&gt;"",ISNUMBER(SEARCH(설정!$B$5,$AC549))),AND(설정!$B$6&lt;&gt;"",ISNUMBER(SEARCH(설정!$B$6,$AC549))),AND(설정!$B$7&lt;&gt;"",ISNUMBER(SEARCH(설정!$B$7,$AC549)))),"제외","포함"))</f>
        <v/>
      </c>
    </row>
    <row r="550">
      <c r="W550" s="2">
        <f>IF(OR($B$5="",$C$6="",ROW()&lt;$B$5),"",IF(INDEX($A:$U,ROW(),$C$6)="","",INDEX($A:$U,ROW(),$C$6)))</f>
        <v/>
      </c>
      <c r="X550" s="28">
        <f>IF($W550="","",IF(ISNUMBER($W550),IF($W550&gt;=10000000,IFERROR(DATE(INT($W550/10000),MOD(INT($W550/100),100),MOD($W550,100)),""),$W550),IF(ISNUMBER(--SUBSTITUTE(SUBSTITUTE(TRIM($W550),".","-"),"/","-")),IF(--SUBSTITUTE(SUBSTITUTE(TRIM($W550),".","-"),"/","-")&gt;=10000000,IFERROR(DATE(--LEFT(TRIM($W550),4),--MID(TRIM($W550),5,2),--RIGHT(TRIM($W550),2)),""),--SUBSTITUTE(SUBSTITUTE(TRIM($W550),".","-"),"/","-")),IFERROR(--LEFT(SUBSTITUTE(SUBSTITUTE(TRIM($W550),".","-"),"/","-"),10),""))))</f>
        <v/>
      </c>
      <c r="Y550" s="29">
        <f>IF($X550="","",INT($X550))</f>
        <v/>
      </c>
      <c r="Z550" s="30">
        <f>IF(OR($Y550="",$D$6=""),"",IF(INDEX($A:$U,ROW(),$D$6)="",0,IF(ISNUMBER(INDEX($A:$U,ROW(),$D$6)),INDEX($A:$U,ROW(),$D$6),IFERROR(--SUBSTITUTE(SUBSTITUTE(TRIM(INDEX($A:$U,ROW(),$D$6)),",",""),"원",""),0))))</f>
        <v/>
      </c>
      <c r="AA550" s="30">
        <f>IF(OR($Y550="",$E$6=""),"",IF(INDEX($A:$U,ROW(),$E$6)="",0,IF(ISNUMBER(INDEX($A:$U,ROW(),$E$6)),INDEX($A:$U,ROW(),$E$6),IFERROR(--SUBSTITUTE(SUBSTITUTE(TRIM(INDEX($A:$U,ROW(),$E$6)),",",""),"원",""),0))))</f>
        <v/>
      </c>
      <c r="AB550" s="30">
        <f>IF(OR($Y550="",$F$6=""),"",IF(INDEX($A:$U,ROW(),$F$6)="","",IF(ISNUMBER(INDEX($A:$U,ROW(),$F$6)),INDEX($A:$U,ROW(),$F$6),IFERROR(--SUBSTITUTE(SUBSTITUTE(TRIM(INDEX($A:$U,ROW(),$F$6)),",",""),"원",""),""))))</f>
        <v/>
      </c>
      <c r="AC550" s="2">
        <f>IF(OR($Y550="",$G$6=""),"",INDEX($A:$U,ROW(),$G$6)&amp;"")</f>
        <v/>
      </c>
      <c r="AD550" s="2">
        <f>IF($Y550="","",IF(OR(AND(설정!$B$5&lt;&gt;"",ISNUMBER(SEARCH(설정!$B$5,$AC550))),AND(설정!$B$6&lt;&gt;"",ISNUMBER(SEARCH(설정!$B$6,$AC550))),AND(설정!$B$7&lt;&gt;"",ISNUMBER(SEARCH(설정!$B$7,$AC550)))),"제외","포함"))</f>
        <v/>
      </c>
    </row>
    <row r="551">
      <c r="W551" s="2">
        <f>IF(OR($B$5="",$C$6="",ROW()&lt;$B$5),"",IF(INDEX($A:$U,ROW(),$C$6)="","",INDEX($A:$U,ROW(),$C$6)))</f>
        <v/>
      </c>
      <c r="X551" s="28">
        <f>IF($W551="","",IF(ISNUMBER($W551),IF($W551&gt;=10000000,IFERROR(DATE(INT($W551/10000),MOD(INT($W551/100),100),MOD($W551,100)),""),$W551),IF(ISNUMBER(--SUBSTITUTE(SUBSTITUTE(TRIM($W551),".","-"),"/","-")),IF(--SUBSTITUTE(SUBSTITUTE(TRIM($W551),".","-"),"/","-")&gt;=10000000,IFERROR(DATE(--LEFT(TRIM($W551),4),--MID(TRIM($W551),5,2),--RIGHT(TRIM($W551),2)),""),--SUBSTITUTE(SUBSTITUTE(TRIM($W551),".","-"),"/","-")),IFERROR(--LEFT(SUBSTITUTE(SUBSTITUTE(TRIM($W551),".","-"),"/","-"),10),""))))</f>
        <v/>
      </c>
      <c r="Y551" s="29">
        <f>IF($X551="","",INT($X551))</f>
        <v/>
      </c>
      <c r="Z551" s="30">
        <f>IF(OR($Y551="",$D$6=""),"",IF(INDEX($A:$U,ROW(),$D$6)="",0,IF(ISNUMBER(INDEX($A:$U,ROW(),$D$6)),INDEX($A:$U,ROW(),$D$6),IFERROR(--SUBSTITUTE(SUBSTITUTE(TRIM(INDEX($A:$U,ROW(),$D$6)),",",""),"원",""),0))))</f>
        <v/>
      </c>
      <c r="AA551" s="30">
        <f>IF(OR($Y551="",$E$6=""),"",IF(INDEX($A:$U,ROW(),$E$6)="",0,IF(ISNUMBER(INDEX($A:$U,ROW(),$E$6)),INDEX($A:$U,ROW(),$E$6),IFERROR(--SUBSTITUTE(SUBSTITUTE(TRIM(INDEX($A:$U,ROW(),$E$6)),",",""),"원",""),0))))</f>
        <v/>
      </c>
      <c r="AB551" s="30">
        <f>IF(OR($Y551="",$F$6=""),"",IF(INDEX($A:$U,ROW(),$F$6)="","",IF(ISNUMBER(INDEX($A:$U,ROW(),$F$6)),INDEX($A:$U,ROW(),$F$6),IFERROR(--SUBSTITUTE(SUBSTITUTE(TRIM(INDEX($A:$U,ROW(),$F$6)),",",""),"원",""),""))))</f>
        <v/>
      </c>
      <c r="AC551" s="2">
        <f>IF(OR($Y551="",$G$6=""),"",INDEX($A:$U,ROW(),$G$6)&amp;"")</f>
        <v/>
      </c>
      <c r="AD551" s="2">
        <f>IF($Y551="","",IF(OR(AND(설정!$B$5&lt;&gt;"",ISNUMBER(SEARCH(설정!$B$5,$AC551))),AND(설정!$B$6&lt;&gt;"",ISNUMBER(SEARCH(설정!$B$6,$AC551))),AND(설정!$B$7&lt;&gt;"",ISNUMBER(SEARCH(설정!$B$7,$AC551)))),"제외","포함"))</f>
        <v/>
      </c>
    </row>
    <row r="552">
      <c r="W552" s="2">
        <f>IF(OR($B$5="",$C$6="",ROW()&lt;$B$5),"",IF(INDEX($A:$U,ROW(),$C$6)="","",INDEX($A:$U,ROW(),$C$6)))</f>
        <v/>
      </c>
      <c r="X552" s="28">
        <f>IF($W552="","",IF(ISNUMBER($W552),IF($W552&gt;=10000000,IFERROR(DATE(INT($W552/10000),MOD(INT($W552/100),100),MOD($W552,100)),""),$W552),IF(ISNUMBER(--SUBSTITUTE(SUBSTITUTE(TRIM($W552),".","-"),"/","-")),IF(--SUBSTITUTE(SUBSTITUTE(TRIM($W552),".","-"),"/","-")&gt;=10000000,IFERROR(DATE(--LEFT(TRIM($W552),4),--MID(TRIM($W552),5,2),--RIGHT(TRIM($W552),2)),""),--SUBSTITUTE(SUBSTITUTE(TRIM($W552),".","-"),"/","-")),IFERROR(--LEFT(SUBSTITUTE(SUBSTITUTE(TRIM($W552),".","-"),"/","-"),10),""))))</f>
        <v/>
      </c>
      <c r="Y552" s="29">
        <f>IF($X552="","",INT($X552))</f>
        <v/>
      </c>
      <c r="Z552" s="30">
        <f>IF(OR($Y552="",$D$6=""),"",IF(INDEX($A:$U,ROW(),$D$6)="",0,IF(ISNUMBER(INDEX($A:$U,ROW(),$D$6)),INDEX($A:$U,ROW(),$D$6),IFERROR(--SUBSTITUTE(SUBSTITUTE(TRIM(INDEX($A:$U,ROW(),$D$6)),",",""),"원",""),0))))</f>
        <v/>
      </c>
      <c r="AA552" s="30">
        <f>IF(OR($Y552="",$E$6=""),"",IF(INDEX($A:$U,ROW(),$E$6)="",0,IF(ISNUMBER(INDEX($A:$U,ROW(),$E$6)),INDEX($A:$U,ROW(),$E$6),IFERROR(--SUBSTITUTE(SUBSTITUTE(TRIM(INDEX($A:$U,ROW(),$E$6)),",",""),"원",""),0))))</f>
        <v/>
      </c>
      <c r="AB552" s="30">
        <f>IF(OR($Y552="",$F$6=""),"",IF(INDEX($A:$U,ROW(),$F$6)="","",IF(ISNUMBER(INDEX($A:$U,ROW(),$F$6)),INDEX($A:$U,ROW(),$F$6),IFERROR(--SUBSTITUTE(SUBSTITUTE(TRIM(INDEX($A:$U,ROW(),$F$6)),",",""),"원",""),""))))</f>
        <v/>
      </c>
      <c r="AC552" s="2">
        <f>IF(OR($Y552="",$G$6=""),"",INDEX($A:$U,ROW(),$G$6)&amp;"")</f>
        <v/>
      </c>
      <c r="AD552" s="2">
        <f>IF($Y552="","",IF(OR(AND(설정!$B$5&lt;&gt;"",ISNUMBER(SEARCH(설정!$B$5,$AC552))),AND(설정!$B$6&lt;&gt;"",ISNUMBER(SEARCH(설정!$B$6,$AC552))),AND(설정!$B$7&lt;&gt;"",ISNUMBER(SEARCH(설정!$B$7,$AC552)))),"제외","포함"))</f>
        <v/>
      </c>
    </row>
    <row r="553">
      <c r="W553" s="2">
        <f>IF(OR($B$5="",$C$6="",ROW()&lt;$B$5),"",IF(INDEX($A:$U,ROW(),$C$6)="","",INDEX($A:$U,ROW(),$C$6)))</f>
        <v/>
      </c>
      <c r="X553" s="28">
        <f>IF($W553="","",IF(ISNUMBER($W553),IF($W553&gt;=10000000,IFERROR(DATE(INT($W553/10000),MOD(INT($W553/100),100),MOD($W553,100)),""),$W553),IF(ISNUMBER(--SUBSTITUTE(SUBSTITUTE(TRIM($W553),".","-"),"/","-")),IF(--SUBSTITUTE(SUBSTITUTE(TRIM($W553),".","-"),"/","-")&gt;=10000000,IFERROR(DATE(--LEFT(TRIM($W553),4),--MID(TRIM($W553),5,2),--RIGHT(TRIM($W553),2)),""),--SUBSTITUTE(SUBSTITUTE(TRIM($W553),".","-"),"/","-")),IFERROR(--LEFT(SUBSTITUTE(SUBSTITUTE(TRIM($W553),".","-"),"/","-"),10),""))))</f>
        <v/>
      </c>
      <c r="Y553" s="29">
        <f>IF($X553="","",INT($X553))</f>
        <v/>
      </c>
      <c r="Z553" s="30">
        <f>IF(OR($Y553="",$D$6=""),"",IF(INDEX($A:$U,ROW(),$D$6)="",0,IF(ISNUMBER(INDEX($A:$U,ROW(),$D$6)),INDEX($A:$U,ROW(),$D$6),IFERROR(--SUBSTITUTE(SUBSTITUTE(TRIM(INDEX($A:$U,ROW(),$D$6)),",",""),"원",""),0))))</f>
        <v/>
      </c>
      <c r="AA553" s="30">
        <f>IF(OR($Y553="",$E$6=""),"",IF(INDEX($A:$U,ROW(),$E$6)="",0,IF(ISNUMBER(INDEX($A:$U,ROW(),$E$6)),INDEX($A:$U,ROW(),$E$6),IFERROR(--SUBSTITUTE(SUBSTITUTE(TRIM(INDEX($A:$U,ROW(),$E$6)),",",""),"원",""),0))))</f>
        <v/>
      </c>
      <c r="AB553" s="30">
        <f>IF(OR($Y553="",$F$6=""),"",IF(INDEX($A:$U,ROW(),$F$6)="","",IF(ISNUMBER(INDEX($A:$U,ROW(),$F$6)),INDEX($A:$U,ROW(),$F$6),IFERROR(--SUBSTITUTE(SUBSTITUTE(TRIM(INDEX($A:$U,ROW(),$F$6)),",",""),"원",""),""))))</f>
        <v/>
      </c>
      <c r="AC553" s="2">
        <f>IF(OR($Y553="",$G$6=""),"",INDEX($A:$U,ROW(),$G$6)&amp;"")</f>
        <v/>
      </c>
      <c r="AD553" s="2">
        <f>IF($Y553="","",IF(OR(AND(설정!$B$5&lt;&gt;"",ISNUMBER(SEARCH(설정!$B$5,$AC553))),AND(설정!$B$6&lt;&gt;"",ISNUMBER(SEARCH(설정!$B$6,$AC553))),AND(설정!$B$7&lt;&gt;"",ISNUMBER(SEARCH(설정!$B$7,$AC553)))),"제외","포함"))</f>
        <v/>
      </c>
    </row>
    <row r="554">
      <c r="W554" s="2">
        <f>IF(OR($B$5="",$C$6="",ROW()&lt;$B$5),"",IF(INDEX($A:$U,ROW(),$C$6)="","",INDEX($A:$U,ROW(),$C$6)))</f>
        <v/>
      </c>
      <c r="X554" s="28">
        <f>IF($W554="","",IF(ISNUMBER($W554),IF($W554&gt;=10000000,IFERROR(DATE(INT($W554/10000),MOD(INT($W554/100),100),MOD($W554,100)),""),$W554),IF(ISNUMBER(--SUBSTITUTE(SUBSTITUTE(TRIM($W554),".","-"),"/","-")),IF(--SUBSTITUTE(SUBSTITUTE(TRIM($W554),".","-"),"/","-")&gt;=10000000,IFERROR(DATE(--LEFT(TRIM($W554),4),--MID(TRIM($W554),5,2),--RIGHT(TRIM($W554),2)),""),--SUBSTITUTE(SUBSTITUTE(TRIM($W554),".","-"),"/","-")),IFERROR(--LEFT(SUBSTITUTE(SUBSTITUTE(TRIM($W554),".","-"),"/","-"),10),""))))</f>
        <v/>
      </c>
      <c r="Y554" s="29">
        <f>IF($X554="","",INT($X554))</f>
        <v/>
      </c>
      <c r="Z554" s="30">
        <f>IF(OR($Y554="",$D$6=""),"",IF(INDEX($A:$U,ROW(),$D$6)="",0,IF(ISNUMBER(INDEX($A:$U,ROW(),$D$6)),INDEX($A:$U,ROW(),$D$6),IFERROR(--SUBSTITUTE(SUBSTITUTE(TRIM(INDEX($A:$U,ROW(),$D$6)),",",""),"원",""),0))))</f>
        <v/>
      </c>
      <c r="AA554" s="30">
        <f>IF(OR($Y554="",$E$6=""),"",IF(INDEX($A:$U,ROW(),$E$6)="",0,IF(ISNUMBER(INDEX($A:$U,ROW(),$E$6)),INDEX($A:$U,ROW(),$E$6),IFERROR(--SUBSTITUTE(SUBSTITUTE(TRIM(INDEX($A:$U,ROW(),$E$6)),",",""),"원",""),0))))</f>
        <v/>
      </c>
      <c r="AB554" s="30">
        <f>IF(OR($Y554="",$F$6=""),"",IF(INDEX($A:$U,ROW(),$F$6)="","",IF(ISNUMBER(INDEX($A:$U,ROW(),$F$6)),INDEX($A:$U,ROW(),$F$6),IFERROR(--SUBSTITUTE(SUBSTITUTE(TRIM(INDEX($A:$U,ROW(),$F$6)),",",""),"원",""),""))))</f>
        <v/>
      </c>
      <c r="AC554" s="2">
        <f>IF(OR($Y554="",$G$6=""),"",INDEX($A:$U,ROW(),$G$6)&amp;"")</f>
        <v/>
      </c>
      <c r="AD554" s="2">
        <f>IF($Y554="","",IF(OR(AND(설정!$B$5&lt;&gt;"",ISNUMBER(SEARCH(설정!$B$5,$AC554))),AND(설정!$B$6&lt;&gt;"",ISNUMBER(SEARCH(설정!$B$6,$AC554))),AND(설정!$B$7&lt;&gt;"",ISNUMBER(SEARCH(설정!$B$7,$AC554)))),"제외","포함"))</f>
        <v/>
      </c>
    </row>
    <row r="555">
      <c r="W555" s="2">
        <f>IF(OR($B$5="",$C$6="",ROW()&lt;$B$5),"",IF(INDEX($A:$U,ROW(),$C$6)="","",INDEX($A:$U,ROW(),$C$6)))</f>
        <v/>
      </c>
      <c r="X555" s="28">
        <f>IF($W555="","",IF(ISNUMBER($W555),IF($W555&gt;=10000000,IFERROR(DATE(INT($W555/10000),MOD(INT($W555/100),100),MOD($W555,100)),""),$W555),IF(ISNUMBER(--SUBSTITUTE(SUBSTITUTE(TRIM($W555),".","-"),"/","-")),IF(--SUBSTITUTE(SUBSTITUTE(TRIM($W555),".","-"),"/","-")&gt;=10000000,IFERROR(DATE(--LEFT(TRIM($W555),4),--MID(TRIM($W555),5,2),--RIGHT(TRIM($W555),2)),""),--SUBSTITUTE(SUBSTITUTE(TRIM($W555),".","-"),"/","-")),IFERROR(--LEFT(SUBSTITUTE(SUBSTITUTE(TRIM($W555),".","-"),"/","-"),10),""))))</f>
        <v/>
      </c>
      <c r="Y555" s="29">
        <f>IF($X555="","",INT($X555))</f>
        <v/>
      </c>
      <c r="Z555" s="30">
        <f>IF(OR($Y555="",$D$6=""),"",IF(INDEX($A:$U,ROW(),$D$6)="",0,IF(ISNUMBER(INDEX($A:$U,ROW(),$D$6)),INDEX($A:$U,ROW(),$D$6),IFERROR(--SUBSTITUTE(SUBSTITUTE(TRIM(INDEX($A:$U,ROW(),$D$6)),",",""),"원",""),0))))</f>
        <v/>
      </c>
      <c r="AA555" s="30">
        <f>IF(OR($Y555="",$E$6=""),"",IF(INDEX($A:$U,ROW(),$E$6)="",0,IF(ISNUMBER(INDEX($A:$U,ROW(),$E$6)),INDEX($A:$U,ROW(),$E$6),IFERROR(--SUBSTITUTE(SUBSTITUTE(TRIM(INDEX($A:$U,ROW(),$E$6)),",",""),"원",""),0))))</f>
        <v/>
      </c>
      <c r="AB555" s="30">
        <f>IF(OR($Y555="",$F$6=""),"",IF(INDEX($A:$U,ROW(),$F$6)="","",IF(ISNUMBER(INDEX($A:$U,ROW(),$F$6)),INDEX($A:$U,ROW(),$F$6),IFERROR(--SUBSTITUTE(SUBSTITUTE(TRIM(INDEX($A:$U,ROW(),$F$6)),",",""),"원",""),""))))</f>
        <v/>
      </c>
      <c r="AC555" s="2">
        <f>IF(OR($Y555="",$G$6=""),"",INDEX($A:$U,ROW(),$G$6)&amp;"")</f>
        <v/>
      </c>
      <c r="AD555" s="2">
        <f>IF($Y555="","",IF(OR(AND(설정!$B$5&lt;&gt;"",ISNUMBER(SEARCH(설정!$B$5,$AC555))),AND(설정!$B$6&lt;&gt;"",ISNUMBER(SEARCH(설정!$B$6,$AC555))),AND(설정!$B$7&lt;&gt;"",ISNUMBER(SEARCH(설정!$B$7,$AC555)))),"제외","포함"))</f>
        <v/>
      </c>
    </row>
    <row r="556">
      <c r="W556" s="2">
        <f>IF(OR($B$5="",$C$6="",ROW()&lt;$B$5),"",IF(INDEX($A:$U,ROW(),$C$6)="","",INDEX($A:$U,ROW(),$C$6)))</f>
        <v/>
      </c>
      <c r="X556" s="28">
        <f>IF($W556="","",IF(ISNUMBER($W556),IF($W556&gt;=10000000,IFERROR(DATE(INT($W556/10000),MOD(INT($W556/100),100),MOD($W556,100)),""),$W556),IF(ISNUMBER(--SUBSTITUTE(SUBSTITUTE(TRIM($W556),".","-"),"/","-")),IF(--SUBSTITUTE(SUBSTITUTE(TRIM($W556),".","-"),"/","-")&gt;=10000000,IFERROR(DATE(--LEFT(TRIM($W556),4),--MID(TRIM($W556),5,2),--RIGHT(TRIM($W556),2)),""),--SUBSTITUTE(SUBSTITUTE(TRIM($W556),".","-"),"/","-")),IFERROR(--LEFT(SUBSTITUTE(SUBSTITUTE(TRIM($W556),".","-"),"/","-"),10),""))))</f>
        <v/>
      </c>
      <c r="Y556" s="29">
        <f>IF($X556="","",INT($X556))</f>
        <v/>
      </c>
      <c r="Z556" s="30">
        <f>IF(OR($Y556="",$D$6=""),"",IF(INDEX($A:$U,ROW(),$D$6)="",0,IF(ISNUMBER(INDEX($A:$U,ROW(),$D$6)),INDEX($A:$U,ROW(),$D$6),IFERROR(--SUBSTITUTE(SUBSTITUTE(TRIM(INDEX($A:$U,ROW(),$D$6)),",",""),"원",""),0))))</f>
        <v/>
      </c>
      <c r="AA556" s="30">
        <f>IF(OR($Y556="",$E$6=""),"",IF(INDEX($A:$U,ROW(),$E$6)="",0,IF(ISNUMBER(INDEX($A:$U,ROW(),$E$6)),INDEX($A:$U,ROW(),$E$6),IFERROR(--SUBSTITUTE(SUBSTITUTE(TRIM(INDEX($A:$U,ROW(),$E$6)),",",""),"원",""),0))))</f>
        <v/>
      </c>
      <c r="AB556" s="30">
        <f>IF(OR($Y556="",$F$6=""),"",IF(INDEX($A:$U,ROW(),$F$6)="","",IF(ISNUMBER(INDEX($A:$U,ROW(),$F$6)),INDEX($A:$U,ROW(),$F$6),IFERROR(--SUBSTITUTE(SUBSTITUTE(TRIM(INDEX($A:$U,ROW(),$F$6)),",",""),"원",""),""))))</f>
        <v/>
      </c>
      <c r="AC556" s="2">
        <f>IF(OR($Y556="",$G$6=""),"",INDEX($A:$U,ROW(),$G$6)&amp;"")</f>
        <v/>
      </c>
      <c r="AD556" s="2">
        <f>IF($Y556="","",IF(OR(AND(설정!$B$5&lt;&gt;"",ISNUMBER(SEARCH(설정!$B$5,$AC556))),AND(설정!$B$6&lt;&gt;"",ISNUMBER(SEARCH(설정!$B$6,$AC556))),AND(설정!$B$7&lt;&gt;"",ISNUMBER(SEARCH(설정!$B$7,$AC556)))),"제외","포함"))</f>
        <v/>
      </c>
    </row>
    <row r="557">
      <c r="W557" s="2">
        <f>IF(OR($B$5="",$C$6="",ROW()&lt;$B$5),"",IF(INDEX($A:$U,ROW(),$C$6)="","",INDEX($A:$U,ROW(),$C$6)))</f>
        <v/>
      </c>
      <c r="X557" s="28">
        <f>IF($W557="","",IF(ISNUMBER($W557),IF($W557&gt;=10000000,IFERROR(DATE(INT($W557/10000),MOD(INT($W557/100),100),MOD($W557,100)),""),$W557),IF(ISNUMBER(--SUBSTITUTE(SUBSTITUTE(TRIM($W557),".","-"),"/","-")),IF(--SUBSTITUTE(SUBSTITUTE(TRIM($W557),".","-"),"/","-")&gt;=10000000,IFERROR(DATE(--LEFT(TRIM($W557),4),--MID(TRIM($W557),5,2),--RIGHT(TRIM($W557),2)),""),--SUBSTITUTE(SUBSTITUTE(TRIM($W557),".","-"),"/","-")),IFERROR(--LEFT(SUBSTITUTE(SUBSTITUTE(TRIM($W557),".","-"),"/","-"),10),""))))</f>
        <v/>
      </c>
      <c r="Y557" s="29">
        <f>IF($X557="","",INT($X557))</f>
        <v/>
      </c>
      <c r="Z557" s="30">
        <f>IF(OR($Y557="",$D$6=""),"",IF(INDEX($A:$U,ROW(),$D$6)="",0,IF(ISNUMBER(INDEX($A:$U,ROW(),$D$6)),INDEX($A:$U,ROW(),$D$6),IFERROR(--SUBSTITUTE(SUBSTITUTE(TRIM(INDEX($A:$U,ROW(),$D$6)),",",""),"원",""),0))))</f>
        <v/>
      </c>
      <c r="AA557" s="30">
        <f>IF(OR($Y557="",$E$6=""),"",IF(INDEX($A:$U,ROW(),$E$6)="",0,IF(ISNUMBER(INDEX($A:$U,ROW(),$E$6)),INDEX($A:$U,ROW(),$E$6),IFERROR(--SUBSTITUTE(SUBSTITUTE(TRIM(INDEX($A:$U,ROW(),$E$6)),",",""),"원",""),0))))</f>
        <v/>
      </c>
      <c r="AB557" s="30">
        <f>IF(OR($Y557="",$F$6=""),"",IF(INDEX($A:$U,ROW(),$F$6)="","",IF(ISNUMBER(INDEX($A:$U,ROW(),$F$6)),INDEX($A:$U,ROW(),$F$6),IFERROR(--SUBSTITUTE(SUBSTITUTE(TRIM(INDEX($A:$U,ROW(),$F$6)),",",""),"원",""),""))))</f>
        <v/>
      </c>
      <c r="AC557" s="2">
        <f>IF(OR($Y557="",$G$6=""),"",INDEX($A:$U,ROW(),$G$6)&amp;"")</f>
        <v/>
      </c>
      <c r="AD557" s="2">
        <f>IF($Y557="","",IF(OR(AND(설정!$B$5&lt;&gt;"",ISNUMBER(SEARCH(설정!$B$5,$AC557))),AND(설정!$B$6&lt;&gt;"",ISNUMBER(SEARCH(설정!$B$6,$AC557))),AND(설정!$B$7&lt;&gt;"",ISNUMBER(SEARCH(설정!$B$7,$AC557)))),"제외","포함"))</f>
        <v/>
      </c>
    </row>
    <row r="558">
      <c r="W558" s="2">
        <f>IF(OR($B$5="",$C$6="",ROW()&lt;$B$5),"",IF(INDEX($A:$U,ROW(),$C$6)="","",INDEX($A:$U,ROW(),$C$6)))</f>
        <v/>
      </c>
      <c r="X558" s="28">
        <f>IF($W558="","",IF(ISNUMBER($W558),IF($W558&gt;=10000000,IFERROR(DATE(INT($W558/10000),MOD(INT($W558/100),100),MOD($W558,100)),""),$W558),IF(ISNUMBER(--SUBSTITUTE(SUBSTITUTE(TRIM($W558),".","-"),"/","-")),IF(--SUBSTITUTE(SUBSTITUTE(TRIM($W558),".","-"),"/","-")&gt;=10000000,IFERROR(DATE(--LEFT(TRIM($W558),4),--MID(TRIM($W558),5,2),--RIGHT(TRIM($W558),2)),""),--SUBSTITUTE(SUBSTITUTE(TRIM($W558),".","-"),"/","-")),IFERROR(--LEFT(SUBSTITUTE(SUBSTITUTE(TRIM($W558),".","-"),"/","-"),10),""))))</f>
        <v/>
      </c>
      <c r="Y558" s="29">
        <f>IF($X558="","",INT($X558))</f>
        <v/>
      </c>
      <c r="Z558" s="30">
        <f>IF(OR($Y558="",$D$6=""),"",IF(INDEX($A:$U,ROW(),$D$6)="",0,IF(ISNUMBER(INDEX($A:$U,ROW(),$D$6)),INDEX($A:$U,ROW(),$D$6),IFERROR(--SUBSTITUTE(SUBSTITUTE(TRIM(INDEX($A:$U,ROW(),$D$6)),",",""),"원",""),0))))</f>
        <v/>
      </c>
      <c r="AA558" s="30">
        <f>IF(OR($Y558="",$E$6=""),"",IF(INDEX($A:$U,ROW(),$E$6)="",0,IF(ISNUMBER(INDEX($A:$U,ROW(),$E$6)),INDEX($A:$U,ROW(),$E$6),IFERROR(--SUBSTITUTE(SUBSTITUTE(TRIM(INDEX($A:$U,ROW(),$E$6)),",",""),"원",""),0))))</f>
        <v/>
      </c>
      <c r="AB558" s="30">
        <f>IF(OR($Y558="",$F$6=""),"",IF(INDEX($A:$U,ROW(),$F$6)="","",IF(ISNUMBER(INDEX($A:$U,ROW(),$F$6)),INDEX($A:$U,ROW(),$F$6),IFERROR(--SUBSTITUTE(SUBSTITUTE(TRIM(INDEX($A:$U,ROW(),$F$6)),",",""),"원",""),""))))</f>
        <v/>
      </c>
      <c r="AC558" s="2">
        <f>IF(OR($Y558="",$G$6=""),"",INDEX($A:$U,ROW(),$G$6)&amp;"")</f>
        <v/>
      </c>
      <c r="AD558" s="2">
        <f>IF($Y558="","",IF(OR(AND(설정!$B$5&lt;&gt;"",ISNUMBER(SEARCH(설정!$B$5,$AC558))),AND(설정!$B$6&lt;&gt;"",ISNUMBER(SEARCH(설정!$B$6,$AC558))),AND(설정!$B$7&lt;&gt;"",ISNUMBER(SEARCH(설정!$B$7,$AC558)))),"제외","포함"))</f>
        <v/>
      </c>
    </row>
    <row r="559">
      <c r="W559" s="2">
        <f>IF(OR($B$5="",$C$6="",ROW()&lt;$B$5),"",IF(INDEX($A:$U,ROW(),$C$6)="","",INDEX($A:$U,ROW(),$C$6)))</f>
        <v/>
      </c>
      <c r="X559" s="28">
        <f>IF($W559="","",IF(ISNUMBER($W559),IF($W559&gt;=10000000,IFERROR(DATE(INT($W559/10000),MOD(INT($W559/100),100),MOD($W559,100)),""),$W559),IF(ISNUMBER(--SUBSTITUTE(SUBSTITUTE(TRIM($W559),".","-"),"/","-")),IF(--SUBSTITUTE(SUBSTITUTE(TRIM($W559),".","-"),"/","-")&gt;=10000000,IFERROR(DATE(--LEFT(TRIM($W559),4),--MID(TRIM($W559),5,2),--RIGHT(TRIM($W559),2)),""),--SUBSTITUTE(SUBSTITUTE(TRIM($W559),".","-"),"/","-")),IFERROR(--LEFT(SUBSTITUTE(SUBSTITUTE(TRIM($W559),".","-"),"/","-"),10),""))))</f>
        <v/>
      </c>
      <c r="Y559" s="29">
        <f>IF($X559="","",INT($X559))</f>
        <v/>
      </c>
      <c r="Z559" s="30">
        <f>IF(OR($Y559="",$D$6=""),"",IF(INDEX($A:$U,ROW(),$D$6)="",0,IF(ISNUMBER(INDEX($A:$U,ROW(),$D$6)),INDEX($A:$U,ROW(),$D$6),IFERROR(--SUBSTITUTE(SUBSTITUTE(TRIM(INDEX($A:$U,ROW(),$D$6)),",",""),"원",""),0))))</f>
        <v/>
      </c>
      <c r="AA559" s="30">
        <f>IF(OR($Y559="",$E$6=""),"",IF(INDEX($A:$U,ROW(),$E$6)="",0,IF(ISNUMBER(INDEX($A:$U,ROW(),$E$6)),INDEX($A:$U,ROW(),$E$6),IFERROR(--SUBSTITUTE(SUBSTITUTE(TRIM(INDEX($A:$U,ROW(),$E$6)),",",""),"원",""),0))))</f>
        <v/>
      </c>
      <c r="AB559" s="30">
        <f>IF(OR($Y559="",$F$6=""),"",IF(INDEX($A:$U,ROW(),$F$6)="","",IF(ISNUMBER(INDEX($A:$U,ROW(),$F$6)),INDEX($A:$U,ROW(),$F$6),IFERROR(--SUBSTITUTE(SUBSTITUTE(TRIM(INDEX($A:$U,ROW(),$F$6)),",",""),"원",""),""))))</f>
        <v/>
      </c>
      <c r="AC559" s="2">
        <f>IF(OR($Y559="",$G$6=""),"",INDEX($A:$U,ROW(),$G$6)&amp;"")</f>
        <v/>
      </c>
      <c r="AD559" s="2">
        <f>IF($Y559="","",IF(OR(AND(설정!$B$5&lt;&gt;"",ISNUMBER(SEARCH(설정!$B$5,$AC559))),AND(설정!$B$6&lt;&gt;"",ISNUMBER(SEARCH(설정!$B$6,$AC559))),AND(설정!$B$7&lt;&gt;"",ISNUMBER(SEARCH(설정!$B$7,$AC559)))),"제외","포함"))</f>
        <v/>
      </c>
    </row>
    <row r="560">
      <c r="W560" s="2">
        <f>IF(OR($B$5="",$C$6="",ROW()&lt;$B$5),"",IF(INDEX($A:$U,ROW(),$C$6)="","",INDEX($A:$U,ROW(),$C$6)))</f>
        <v/>
      </c>
      <c r="X560" s="28">
        <f>IF($W560="","",IF(ISNUMBER($W560),IF($W560&gt;=10000000,IFERROR(DATE(INT($W560/10000),MOD(INT($W560/100),100),MOD($W560,100)),""),$W560),IF(ISNUMBER(--SUBSTITUTE(SUBSTITUTE(TRIM($W560),".","-"),"/","-")),IF(--SUBSTITUTE(SUBSTITUTE(TRIM($W560),".","-"),"/","-")&gt;=10000000,IFERROR(DATE(--LEFT(TRIM($W560),4),--MID(TRIM($W560),5,2),--RIGHT(TRIM($W560),2)),""),--SUBSTITUTE(SUBSTITUTE(TRIM($W560),".","-"),"/","-")),IFERROR(--LEFT(SUBSTITUTE(SUBSTITUTE(TRIM($W560),".","-"),"/","-"),10),""))))</f>
        <v/>
      </c>
      <c r="Y560" s="29">
        <f>IF($X560="","",INT($X560))</f>
        <v/>
      </c>
      <c r="Z560" s="30">
        <f>IF(OR($Y560="",$D$6=""),"",IF(INDEX($A:$U,ROW(),$D$6)="",0,IF(ISNUMBER(INDEX($A:$U,ROW(),$D$6)),INDEX($A:$U,ROW(),$D$6),IFERROR(--SUBSTITUTE(SUBSTITUTE(TRIM(INDEX($A:$U,ROW(),$D$6)),",",""),"원",""),0))))</f>
        <v/>
      </c>
      <c r="AA560" s="30">
        <f>IF(OR($Y560="",$E$6=""),"",IF(INDEX($A:$U,ROW(),$E$6)="",0,IF(ISNUMBER(INDEX($A:$U,ROW(),$E$6)),INDEX($A:$U,ROW(),$E$6),IFERROR(--SUBSTITUTE(SUBSTITUTE(TRIM(INDEX($A:$U,ROW(),$E$6)),",",""),"원",""),0))))</f>
        <v/>
      </c>
      <c r="AB560" s="30">
        <f>IF(OR($Y560="",$F$6=""),"",IF(INDEX($A:$U,ROW(),$F$6)="","",IF(ISNUMBER(INDEX($A:$U,ROW(),$F$6)),INDEX($A:$U,ROW(),$F$6),IFERROR(--SUBSTITUTE(SUBSTITUTE(TRIM(INDEX($A:$U,ROW(),$F$6)),",",""),"원",""),""))))</f>
        <v/>
      </c>
      <c r="AC560" s="2">
        <f>IF(OR($Y560="",$G$6=""),"",INDEX($A:$U,ROW(),$G$6)&amp;"")</f>
        <v/>
      </c>
      <c r="AD560" s="2">
        <f>IF($Y560="","",IF(OR(AND(설정!$B$5&lt;&gt;"",ISNUMBER(SEARCH(설정!$B$5,$AC560))),AND(설정!$B$6&lt;&gt;"",ISNUMBER(SEARCH(설정!$B$6,$AC560))),AND(설정!$B$7&lt;&gt;"",ISNUMBER(SEARCH(설정!$B$7,$AC560)))),"제외","포함"))</f>
        <v/>
      </c>
    </row>
    <row r="561">
      <c r="W561" s="2">
        <f>IF(OR($B$5="",$C$6="",ROW()&lt;$B$5),"",IF(INDEX($A:$U,ROW(),$C$6)="","",INDEX($A:$U,ROW(),$C$6)))</f>
        <v/>
      </c>
      <c r="X561" s="28">
        <f>IF($W561="","",IF(ISNUMBER($W561),IF($W561&gt;=10000000,IFERROR(DATE(INT($W561/10000),MOD(INT($W561/100),100),MOD($W561,100)),""),$W561),IF(ISNUMBER(--SUBSTITUTE(SUBSTITUTE(TRIM($W561),".","-"),"/","-")),IF(--SUBSTITUTE(SUBSTITUTE(TRIM($W561),".","-"),"/","-")&gt;=10000000,IFERROR(DATE(--LEFT(TRIM($W561),4),--MID(TRIM($W561),5,2),--RIGHT(TRIM($W561),2)),""),--SUBSTITUTE(SUBSTITUTE(TRIM($W561),".","-"),"/","-")),IFERROR(--LEFT(SUBSTITUTE(SUBSTITUTE(TRIM($W561),".","-"),"/","-"),10),""))))</f>
        <v/>
      </c>
      <c r="Y561" s="29">
        <f>IF($X561="","",INT($X561))</f>
        <v/>
      </c>
      <c r="Z561" s="30">
        <f>IF(OR($Y561="",$D$6=""),"",IF(INDEX($A:$U,ROW(),$D$6)="",0,IF(ISNUMBER(INDEX($A:$U,ROW(),$D$6)),INDEX($A:$U,ROW(),$D$6),IFERROR(--SUBSTITUTE(SUBSTITUTE(TRIM(INDEX($A:$U,ROW(),$D$6)),",",""),"원",""),0))))</f>
        <v/>
      </c>
      <c r="AA561" s="30">
        <f>IF(OR($Y561="",$E$6=""),"",IF(INDEX($A:$U,ROW(),$E$6)="",0,IF(ISNUMBER(INDEX($A:$U,ROW(),$E$6)),INDEX($A:$U,ROW(),$E$6),IFERROR(--SUBSTITUTE(SUBSTITUTE(TRIM(INDEX($A:$U,ROW(),$E$6)),",",""),"원",""),0))))</f>
        <v/>
      </c>
      <c r="AB561" s="30">
        <f>IF(OR($Y561="",$F$6=""),"",IF(INDEX($A:$U,ROW(),$F$6)="","",IF(ISNUMBER(INDEX($A:$U,ROW(),$F$6)),INDEX($A:$U,ROW(),$F$6),IFERROR(--SUBSTITUTE(SUBSTITUTE(TRIM(INDEX($A:$U,ROW(),$F$6)),",",""),"원",""),""))))</f>
        <v/>
      </c>
      <c r="AC561" s="2">
        <f>IF(OR($Y561="",$G$6=""),"",INDEX($A:$U,ROW(),$G$6)&amp;"")</f>
        <v/>
      </c>
      <c r="AD561" s="2">
        <f>IF($Y561="","",IF(OR(AND(설정!$B$5&lt;&gt;"",ISNUMBER(SEARCH(설정!$B$5,$AC561))),AND(설정!$B$6&lt;&gt;"",ISNUMBER(SEARCH(설정!$B$6,$AC561))),AND(설정!$B$7&lt;&gt;"",ISNUMBER(SEARCH(설정!$B$7,$AC561)))),"제외","포함"))</f>
        <v/>
      </c>
    </row>
    <row r="562">
      <c r="W562" s="2">
        <f>IF(OR($B$5="",$C$6="",ROW()&lt;$B$5),"",IF(INDEX($A:$U,ROW(),$C$6)="","",INDEX($A:$U,ROW(),$C$6)))</f>
        <v/>
      </c>
      <c r="X562" s="28">
        <f>IF($W562="","",IF(ISNUMBER($W562),IF($W562&gt;=10000000,IFERROR(DATE(INT($W562/10000),MOD(INT($W562/100),100),MOD($W562,100)),""),$W562),IF(ISNUMBER(--SUBSTITUTE(SUBSTITUTE(TRIM($W562),".","-"),"/","-")),IF(--SUBSTITUTE(SUBSTITUTE(TRIM($W562),".","-"),"/","-")&gt;=10000000,IFERROR(DATE(--LEFT(TRIM($W562),4),--MID(TRIM($W562),5,2),--RIGHT(TRIM($W562),2)),""),--SUBSTITUTE(SUBSTITUTE(TRIM($W562),".","-"),"/","-")),IFERROR(--LEFT(SUBSTITUTE(SUBSTITUTE(TRIM($W562),".","-"),"/","-"),10),""))))</f>
        <v/>
      </c>
      <c r="Y562" s="29">
        <f>IF($X562="","",INT($X562))</f>
        <v/>
      </c>
      <c r="Z562" s="30">
        <f>IF(OR($Y562="",$D$6=""),"",IF(INDEX($A:$U,ROW(),$D$6)="",0,IF(ISNUMBER(INDEX($A:$U,ROW(),$D$6)),INDEX($A:$U,ROW(),$D$6),IFERROR(--SUBSTITUTE(SUBSTITUTE(TRIM(INDEX($A:$U,ROW(),$D$6)),",",""),"원",""),0))))</f>
        <v/>
      </c>
      <c r="AA562" s="30">
        <f>IF(OR($Y562="",$E$6=""),"",IF(INDEX($A:$U,ROW(),$E$6)="",0,IF(ISNUMBER(INDEX($A:$U,ROW(),$E$6)),INDEX($A:$U,ROW(),$E$6),IFERROR(--SUBSTITUTE(SUBSTITUTE(TRIM(INDEX($A:$U,ROW(),$E$6)),",",""),"원",""),0))))</f>
        <v/>
      </c>
      <c r="AB562" s="30">
        <f>IF(OR($Y562="",$F$6=""),"",IF(INDEX($A:$U,ROW(),$F$6)="","",IF(ISNUMBER(INDEX($A:$U,ROW(),$F$6)),INDEX($A:$U,ROW(),$F$6),IFERROR(--SUBSTITUTE(SUBSTITUTE(TRIM(INDEX($A:$U,ROW(),$F$6)),",",""),"원",""),""))))</f>
        <v/>
      </c>
      <c r="AC562" s="2">
        <f>IF(OR($Y562="",$G$6=""),"",INDEX($A:$U,ROW(),$G$6)&amp;"")</f>
        <v/>
      </c>
      <c r="AD562" s="2">
        <f>IF($Y562="","",IF(OR(AND(설정!$B$5&lt;&gt;"",ISNUMBER(SEARCH(설정!$B$5,$AC562))),AND(설정!$B$6&lt;&gt;"",ISNUMBER(SEARCH(설정!$B$6,$AC562))),AND(설정!$B$7&lt;&gt;"",ISNUMBER(SEARCH(설정!$B$7,$AC562)))),"제외","포함"))</f>
        <v/>
      </c>
    </row>
    <row r="563">
      <c r="W563" s="2">
        <f>IF(OR($B$5="",$C$6="",ROW()&lt;$B$5),"",IF(INDEX($A:$U,ROW(),$C$6)="","",INDEX($A:$U,ROW(),$C$6)))</f>
        <v/>
      </c>
      <c r="X563" s="28">
        <f>IF($W563="","",IF(ISNUMBER($W563),IF($W563&gt;=10000000,IFERROR(DATE(INT($W563/10000),MOD(INT($W563/100),100),MOD($W563,100)),""),$W563),IF(ISNUMBER(--SUBSTITUTE(SUBSTITUTE(TRIM($W563),".","-"),"/","-")),IF(--SUBSTITUTE(SUBSTITUTE(TRIM($W563),".","-"),"/","-")&gt;=10000000,IFERROR(DATE(--LEFT(TRIM($W563),4),--MID(TRIM($W563),5,2),--RIGHT(TRIM($W563),2)),""),--SUBSTITUTE(SUBSTITUTE(TRIM($W563),".","-"),"/","-")),IFERROR(--LEFT(SUBSTITUTE(SUBSTITUTE(TRIM($W563),".","-"),"/","-"),10),""))))</f>
        <v/>
      </c>
      <c r="Y563" s="29">
        <f>IF($X563="","",INT($X563))</f>
        <v/>
      </c>
      <c r="Z563" s="30">
        <f>IF(OR($Y563="",$D$6=""),"",IF(INDEX($A:$U,ROW(),$D$6)="",0,IF(ISNUMBER(INDEX($A:$U,ROW(),$D$6)),INDEX($A:$U,ROW(),$D$6),IFERROR(--SUBSTITUTE(SUBSTITUTE(TRIM(INDEX($A:$U,ROW(),$D$6)),",",""),"원",""),0))))</f>
        <v/>
      </c>
      <c r="AA563" s="30">
        <f>IF(OR($Y563="",$E$6=""),"",IF(INDEX($A:$U,ROW(),$E$6)="",0,IF(ISNUMBER(INDEX($A:$U,ROW(),$E$6)),INDEX($A:$U,ROW(),$E$6),IFERROR(--SUBSTITUTE(SUBSTITUTE(TRIM(INDEX($A:$U,ROW(),$E$6)),",",""),"원",""),0))))</f>
        <v/>
      </c>
      <c r="AB563" s="30">
        <f>IF(OR($Y563="",$F$6=""),"",IF(INDEX($A:$U,ROW(),$F$6)="","",IF(ISNUMBER(INDEX($A:$U,ROW(),$F$6)),INDEX($A:$U,ROW(),$F$6),IFERROR(--SUBSTITUTE(SUBSTITUTE(TRIM(INDEX($A:$U,ROW(),$F$6)),",",""),"원",""),""))))</f>
        <v/>
      </c>
      <c r="AC563" s="2">
        <f>IF(OR($Y563="",$G$6=""),"",INDEX($A:$U,ROW(),$G$6)&amp;"")</f>
        <v/>
      </c>
      <c r="AD563" s="2">
        <f>IF($Y563="","",IF(OR(AND(설정!$B$5&lt;&gt;"",ISNUMBER(SEARCH(설정!$B$5,$AC563))),AND(설정!$B$6&lt;&gt;"",ISNUMBER(SEARCH(설정!$B$6,$AC563))),AND(설정!$B$7&lt;&gt;"",ISNUMBER(SEARCH(설정!$B$7,$AC563)))),"제외","포함"))</f>
        <v/>
      </c>
    </row>
    <row r="564">
      <c r="W564" s="2">
        <f>IF(OR($B$5="",$C$6="",ROW()&lt;$B$5),"",IF(INDEX($A:$U,ROW(),$C$6)="","",INDEX($A:$U,ROW(),$C$6)))</f>
        <v/>
      </c>
      <c r="X564" s="28">
        <f>IF($W564="","",IF(ISNUMBER($W564),IF($W564&gt;=10000000,IFERROR(DATE(INT($W564/10000),MOD(INT($W564/100),100),MOD($W564,100)),""),$W564),IF(ISNUMBER(--SUBSTITUTE(SUBSTITUTE(TRIM($W564),".","-"),"/","-")),IF(--SUBSTITUTE(SUBSTITUTE(TRIM($W564),".","-"),"/","-")&gt;=10000000,IFERROR(DATE(--LEFT(TRIM($W564),4),--MID(TRIM($W564),5,2),--RIGHT(TRIM($W564),2)),""),--SUBSTITUTE(SUBSTITUTE(TRIM($W564),".","-"),"/","-")),IFERROR(--LEFT(SUBSTITUTE(SUBSTITUTE(TRIM($W564),".","-"),"/","-"),10),""))))</f>
        <v/>
      </c>
      <c r="Y564" s="29">
        <f>IF($X564="","",INT($X564))</f>
        <v/>
      </c>
      <c r="Z564" s="30">
        <f>IF(OR($Y564="",$D$6=""),"",IF(INDEX($A:$U,ROW(),$D$6)="",0,IF(ISNUMBER(INDEX($A:$U,ROW(),$D$6)),INDEX($A:$U,ROW(),$D$6),IFERROR(--SUBSTITUTE(SUBSTITUTE(TRIM(INDEX($A:$U,ROW(),$D$6)),",",""),"원",""),0))))</f>
        <v/>
      </c>
      <c r="AA564" s="30">
        <f>IF(OR($Y564="",$E$6=""),"",IF(INDEX($A:$U,ROW(),$E$6)="",0,IF(ISNUMBER(INDEX($A:$U,ROW(),$E$6)),INDEX($A:$U,ROW(),$E$6),IFERROR(--SUBSTITUTE(SUBSTITUTE(TRIM(INDEX($A:$U,ROW(),$E$6)),",",""),"원",""),0))))</f>
        <v/>
      </c>
      <c r="AB564" s="30">
        <f>IF(OR($Y564="",$F$6=""),"",IF(INDEX($A:$U,ROW(),$F$6)="","",IF(ISNUMBER(INDEX($A:$U,ROW(),$F$6)),INDEX($A:$U,ROW(),$F$6),IFERROR(--SUBSTITUTE(SUBSTITUTE(TRIM(INDEX($A:$U,ROW(),$F$6)),",",""),"원",""),""))))</f>
        <v/>
      </c>
      <c r="AC564" s="2">
        <f>IF(OR($Y564="",$G$6=""),"",INDEX($A:$U,ROW(),$G$6)&amp;"")</f>
        <v/>
      </c>
      <c r="AD564" s="2">
        <f>IF($Y564="","",IF(OR(AND(설정!$B$5&lt;&gt;"",ISNUMBER(SEARCH(설정!$B$5,$AC564))),AND(설정!$B$6&lt;&gt;"",ISNUMBER(SEARCH(설정!$B$6,$AC564))),AND(설정!$B$7&lt;&gt;"",ISNUMBER(SEARCH(설정!$B$7,$AC564)))),"제외","포함"))</f>
        <v/>
      </c>
    </row>
    <row r="565">
      <c r="W565" s="2">
        <f>IF(OR($B$5="",$C$6="",ROW()&lt;$B$5),"",IF(INDEX($A:$U,ROW(),$C$6)="","",INDEX($A:$U,ROW(),$C$6)))</f>
        <v/>
      </c>
      <c r="X565" s="28">
        <f>IF($W565="","",IF(ISNUMBER($W565),IF($W565&gt;=10000000,IFERROR(DATE(INT($W565/10000),MOD(INT($W565/100),100),MOD($W565,100)),""),$W565),IF(ISNUMBER(--SUBSTITUTE(SUBSTITUTE(TRIM($W565),".","-"),"/","-")),IF(--SUBSTITUTE(SUBSTITUTE(TRIM($W565),".","-"),"/","-")&gt;=10000000,IFERROR(DATE(--LEFT(TRIM($W565),4),--MID(TRIM($W565),5,2),--RIGHT(TRIM($W565),2)),""),--SUBSTITUTE(SUBSTITUTE(TRIM($W565),".","-"),"/","-")),IFERROR(--LEFT(SUBSTITUTE(SUBSTITUTE(TRIM($W565),".","-"),"/","-"),10),""))))</f>
        <v/>
      </c>
      <c r="Y565" s="29">
        <f>IF($X565="","",INT($X565))</f>
        <v/>
      </c>
      <c r="Z565" s="30">
        <f>IF(OR($Y565="",$D$6=""),"",IF(INDEX($A:$U,ROW(),$D$6)="",0,IF(ISNUMBER(INDEX($A:$U,ROW(),$D$6)),INDEX($A:$U,ROW(),$D$6),IFERROR(--SUBSTITUTE(SUBSTITUTE(TRIM(INDEX($A:$U,ROW(),$D$6)),",",""),"원",""),0))))</f>
        <v/>
      </c>
      <c r="AA565" s="30">
        <f>IF(OR($Y565="",$E$6=""),"",IF(INDEX($A:$U,ROW(),$E$6)="",0,IF(ISNUMBER(INDEX($A:$U,ROW(),$E$6)),INDEX($A:$U,ROW(),$E$6),IFERROR(--SUBSTITUTE(SUBSTITUTE(TRIM(INDEX($A:$U,ROW(),$E$6)),",",""),"원",""),0))))</f>
        <v/>
      </c>
      <c r="AB565" s="30">
        <f>IF(OR($Y565="",$F$6=""),"",IF(INDEX($A:$U,ROW(),$F$6)="","",IF(ISNUMBER(INDEX($A:$U,ROW(),$F$6)),INDEX($A:$U,ROW(),$F$6),IFERROR(--SUBSTITUTE(SUBSTITUTE(TRIM(INDEX($A:$U,ROW(),$F$6)),",",""),"원",""),""))))</f>
        <v/>
      </c>
      <c r="AC565" s="2">
        <f>IF(OR($Y565="",$G$6=""),"",INDEX($A:$U,ROW(),$G$6)&amp;"")</f>
        <v/>
      </c>
      <c r="AD565" s="2">
        <f>IF($Y565="","",IF(OR(AND(설정!$B$5&lt;&gt;"",ISNUMBER(SEARCH(설정!$B$5,$AC565))),AND(설정!$B$6&lt;&gt;"",ISNUMBER(SEARCH(설정!$B$6,$AC565))),AND(설정!$B$7&lt;&gt;"",ISNUMBER(SEARCH(설정!$B$7,$AC565)))),"제외","포함"))</f>
        <v/>
      </c>
    </row>
    <row r="566">
      <c r="W566" s="2">
        <f>IF(OR($B$5="",$C$6="",ROW()&lt;$B$5),"",IF(INDEX($A:$U,ROW(),$C$6)="","",INDEX($A:$U,ROW(),$C$6)))</f>
        <v/>
      </c>
      <c r="X566" s="28">
        <f>IF($W566="","",IF(ISNUMBER($W566),IF($W566&gt;=10000000,IFERROR(DATE(INT($W566/10000),MOD(INT($W566/100),100),MOD($W566,100)),""),$W566),IF(ISNUMBER(--SUBSTITUTE(SUBSTITUTE(TRIM($W566),".","-"),"/","-")),IF(--SUBSTITUTE(SUBSTITUTE(TRIM($W566),".","-"),"/","-")&gt;=10000000,IFERROR(DATE(--LEFT(TRIM($W566),4),--MID(TRIM($W566),5,2),--RIGHT(TRIM($W566),2)),""),--SUBSTITUTE(SUBSTITUTE(TRIM($W566),".","-"),"/","-")),IFERROR(--LEFT(SUBSTITUTE(SUBSTITUTE(TRIM($W566),".","-"),"/","-"),10),""))))</f>
        <v/>
      </c>
      <c r="Y566" s="29">
        <f>IF($X566="","",INT($X566))</f>
        <v/>
      </c>
      <c r="Z566" s="30">
        <f>IF(OR($Y566="",$D$6=""),"",IF(INDEX($A:$U,ROW(),$D$6)="",0,IF(ISNUMBER(INDEX($A:$U,ROW(),$D$6)),INDEX($A:$U,ROW(),$D$6),IFERROR(--SUBSTITUTE(SUBSTITUTE(TRIM(INDEX($A:$U,ROW(),$D$6)),",",""),"원",""),0))))</f>
        <v/>
      </c>
      <c r="AA566" s="30">
        <f>IF(OR($Y566="",$E$6=""),"",IF(INDEX($A:$U,ROW(),$E$6)="",0,IF(ISNUMBER(INDEX($A:$U,ROW(),$E$6)),INDEX($A:$U,ROW(),$E$6),IFERROR(--SUBSTITUTE(SUBSTITUTE(TRIM(INDEX($A:$U,ROW(),$E$6)),",",""),"원",""),0))))</f>
        <v/>
      </c>
      <c r="AB566" s="30">
        <f>IF(OR($Y566="",$F$6=""),"",IF(INDEX($A:$U,ROW(),$F$6)="","",IF(ISNUMBER(INDEX($A:$U,ROW(),$F$6)),INDEX($A:$U,ROW(),$F$6),IFERROR(--SUBSTITUTE(SUBSTITUTE(TRIM(INDEX($A:$U,ROW(),$F$6)),",",""),"원",""),""))))</f>
        <v/>
      </c>
      <c r="AC566" s="2">
        <f>IF(OR($Y566="",$G$6=""),"",INDEX($A:$U,ROW(),$G$6)&amp;"")</f>
        <v/>
      </c>
      <c r="AD566" s="2">
        <f>IF($Y566="","",IF(OR(AND(설정!$B$5&lt;&gt;"",ISNUMBER(SEARCH(설정!$B$5,$AC566))),AND(설정!$B$6&lt;&gt;"",ISNUMBER(SEARCH(설정!$B$6,$AC566))),AND(설정!$B$7&lt;&gt;"",ISNUMBER(SEARCH(설정!$B$7,$AC566)))),"제외","포함"))</f>
        <v/>
      </c>
    </row>
    <row r="567">
      <c r="W567" s="2">
        <f>IF(OR($B$5="",$C$6="",ROW()&lt;$B$5),"",IF(INDEX($A:$U,ROW(),$C$6)="","",INDEX($A:$U,ROW(),$C$6)))</f>
        <v/>
      </c>
      <c r="X567" s="28">
        <f>IF($W567="","",IF(ISNUMBER($W567),IF($W567&gt;=10000000,IFERROR(DATE(INT($W567/10000),MOD(INT($W567/100),100),MOD($W567,100)),""),$W567),IF(ISNUMBER(--SUBSTITUTE(SUBSTITUTE(TRIM($W567),".","-"),"/","-")),IF(--SUBSTITUTE(SUBSTITUTE(TRIM($W567),".","-"),"/","-")&gt;=10000000,IFERROR(DATE(--LEFT(TRIM($W567),4),--MID(TRIM($W567),5,2),--RIGHT(TRIM($W567),2)),""),--SUBSTITUTE(SUBSTITUTE(TRIM($W567),".","-"),"/","-")),IFERROR(--LEFT(SUBSTITUTE(SUBSTITUTE(TRIM($W567),".","-"),"/","-"),10),""))))</f>
        <v/>
      </c>
      <c r="Y567" s="29">
        <f>IF($X567="","",INT($X567))</f>
        <v/>
      </c>
      <c r="Z567" s="30">
        <f>IF(OR($Y567="",$D$6=""),"",IF(INDEX($A:$U,ROW(),$D$6)="",0,IF(ISNUMBER(INDEX($A:$U,ROW(),$D$6)),INDEX($A:$U,ROW(),$D$6),IFERROR(--SUBSTITUTE(SUBSTITUTE(TRIM(INDEX($A:$U,ROW(),$D$6)),",",""),"원",""),0))))</f>
        <v/>
      </c>
      <c r="AA567" s="30">
        <f>IF(OR($Y567="",$E$6=""),"",IF(INDEX($A:$U,ROW(),$E$6)="",0,IF(ISNUMBER(INDEX($A:$U,ROW(),$E$6)),INDEX($A:$U,ROW(),$E$6),IFERROR(--SUBSTITUTE(SUBSTITUTE(TRIM(INDEX($A:$U,ROW(),$E$6)),",",""),"원",""),0))))</f>
        <v/>
      </c>
      <c r="AB567" s="30">
        <f>IF(OR($Y567="",$F$6=""),"",IF(INDEX($A:$U,ROW(),$F$6)="","",IF(ISNUMBER(INDEX($A:$U,ROW(),$F$6)),INDEX($A:$U,ROW(),$F$6),IFERROR(--SUBSTITUTE(SUBSTITUTE(TRIM(INDEX($A:$U,ROW(),$F$6)),",",""),"원",""),""))))</f>
        <v/>
      </c>
      <c r="AC567" s="2">
        <f>IF(OR($Y567="",$G$6=""),"",INDEX($A:$U,ROW(),$G$6)&amp;"")</f>
        <v/>
      </c>
      <c r="AD567" s="2">
        <f>IF($Y567="","",IF(OR(AND(설정!$B$5&lt;&gt;"",ISNUMBER(SEARCH(설정!$B$5,$AC567))),AND(설정!$B$6&lt;&gt;"",ISNUMBER(SEARCH(설정!$B$6,$AC567))),AND(설정!$B$7&lt;&gt;"",ISNUMBER(SEARCH(설정!$B$7,$AC567)))),"제외","포함"))</f>
        <v/>
      </c>
    </row>
    <row r="568">
      <c r="W568" s="2">
        <f>IF(OR($B$5="",$C$6="",ROW()&lt;$B$5),"",IF(INDEX($A:$U,ROW(),$C$6)="","",INDEX($A:$U,ROW(),$C$6)))</f>
        <v/>
      </c>
      <c r="X568" s="28">
        <f>IF($W568="","",IF(ISNUMBER($W568),IF($W568&gt;=10000000,IFERROR(DATE(INT($W568/10000),MOD(INT($W568/100),100),MOD($W568,100)),""),$W568),IF(ISNUMBER(--SUBSTITUTE(SUBSTITUTE(TRIM($W568),".","-"),"/","-")),IF(--SUBSTITUTE(SUBSTITUTE(TRIM($W568),".","-"),"/","-")&gt;=10000000,IFERROR(DATE(--LEFT(TRIM($W568),4),--MID(TRIM($W568),5,2),--RIGHT(TRIM($W568),2)),""),--SUBSTITUTE(SUBSTITUTE(TRIM($W568),".","-"),"/","-")),IFERROR(--LEFT(SUBSTITUTE(SUBSTITUTE(TRIM($W568),".","-"),"/","-"),10),""))))</f>
        <v/>
      </c>
      <c r="Y568" s="29">
        <f>IF($X568="","",INT($X568))</f>
        <v/>
      </c>
      <c r="Z568" s="30">
        <f>IF(OR($Y568="",$D$6=""),"",IF(INDEX($A:$U,ROW(),$D$6)="",0,IF(ISNUMBER(INDEX($A:$U,ROW(),$D$6)),INDEX($A:$U,ROW(),$D$6),IFERROR(--SUBSTITUTE(SUBSTITUTE(TRIM(INDEX($A:$U,ROW(),$D$6)),",",""),"원",""),0))))</f>
        <v/>
      </c>
      <c r="AA568" s="30">
        <f>IF(OR($Y568="",$E$6=""),"",IF(INDEX($A:$U,ROW(),$E$6)="",0,IF(ISNUMBER(INDEX($A:$U,ROW(),$E$6)),INDEX($A:$U,ROW(),$E$6),IFERROR(--SUBSTITUTE(SUBSTITUTE(TRIM(INDEX($A:$U,ROW(),$E$6)),",",""),"원",""),0))))</f>
        <v/>
      </c>
      <c r="AB568" s="30">
        <f>IF(OR($Y568="",$F$6=""),"",IF(INDEX($A:$U,ROW(),$F$6)="","",IF(ISNUMBER(INDEX($A:$U,ROW(),$F$6)),INDEX($A:$U,ROW(),$F$6),IFERROR(--SUBSTITUTE(SUBSTITUTE(TRIM(INDEX($A:$U,ROW(),$F$6)),",",""),"원",""),""))))</f>
        <v/>
      </c>
      <c r="AC568" s="2">
        <f>IF(OR($Y568="",$G$6=""),"",INDEX($A:$U,ROW(),$G$6)&amp;"")</f>
        <v/>
      </c>
      <c r="AD568" s="2">
        <f>IF($Y568="","",IF(OR(AND(설정!$B$5&lt;&gt;"",ISNUMBER(SEARCH(설정!$B$5,$AC568))),AND(설정!$B$6&lt;&gt;"",ISNUMBER(SEARCH(설정!$B$6,$AC568))),AND(설정!$B$7&lt;&gt;"",ISNUMBER(SEARCH(설정!$B$7,$AC568)))),"제외","포함"))</f>
        <v/>
      </c>
    </row>
    <row r="569">
      <c r="W569" s="2">
        <f>IF(OR($B$5="",$C$6="",ROW()&lt;$B$5),"",IF(INDEX($A:$U,ROW(),$C$6)="","",INDEX($A:$U,ROW(),$C$6)))</f>
        <v/>
      </c>
      <c r="X569" s="28">
        <f>IF($W569="","",IF(ISNUMBER($W569),IF($W569&gt;=10000000,IFERROR(DATE(INT($W569/10000),MOD(INT($W569/100),100),MOD($W569,100)),""),$W569),IF(ISNUMBER(--SUBSTITUTE(SUBSTITUTE(TRIM($W569),".","-"),"/","-")),IF(--SUBSTITUTE(SUBSTITUTE(TRIM($W569),".","-"),"/","-")&gt;=10000000,IFERROR(DATE(--LEFT(TRIM($W569),4),--MID(TRIM($W569),5,2),--RIGHT(TRIM($W569),2)),""),--SUBSTITUTE(SUBSTITUTE(TRIM($W569),".","-"),"/","-")),IFERROR(--LEFT(SUBSTITUTE(SUBSTITUTE(TRIM($W569),".","-"),"/","-"),10),""))))</f>
        <v/>
      </c>
      <c r="Y569" s="29">
        <f>IF($X569="","",INT($X569))</f>
        <v/>
      </c>
      <c r="Z569" s="30">
        <f>IF(OR($Y569="",$D$6=""),"",IF(INDEX($A:$U,ROW(),$D$6)="",0,IF(ISNUMBER(INDEX($A:$U,ROW(),$D$6)),INDEX($A:$U,ROW(),$D$6),IFERROR(--SUBSTITUTE(SUBSTITUTE(TRIM(INDEX($A:$U,ROW(),$D$6)),",",""),"원",""),0))))</f>
        <v/>
      </c>
      <c r="AA569" s="30">
        <f>IF(OR($Y569="",$E$6=""),"",IF(INDEX($A:$U,ROW(),$E$6)="",0,IF(ISNUMBER(INDEX($A:$U,ROW(),$E$6)),INDEX($A:$U,ROW(),$E$6),IFERROR(--SUBSTITUTE(SUBSTITUTE(TRIM(INDEX($A:$U,ROW(),$E$6)),",",""),"원",""),0))))</f>
        <v/>
      </c>
      <c r="AB569" s="30">
        <f>IF(OR($Y569="",$F$6=""),"",IF(INDEX($A:$U,ROW(),$F$6)="","",IF(ISNUMBER(INDEX($A:$U,ROW(),$F$6)),INDEX($A:$U,ROW(),$F$6),IFERROR(--SUBSTITUTE(SUBSTITUTE(TRIM(INDEX($A:$U,ROW(),$F$6)),",",""),"원",""),""))))</f>
        <v/>
      </c>
      <c r="AC569" s="2">
        <f>IF(OR($Y569="",$G$6=""),"",INDEX($A:$U,ROW(),$G$6)&amp;"")</f>
        <v/>
      </c>
      <c r="AD569" s="2">
        <f>IF($Y569="","",IF(OR(AND(설정!$B$5&lt;&gt;"",ISNUMBER(SEARCH(설정!$B$5,$AC569))),AND(설정!$B$6&lt;&gt;"",ISNUMBER(SEARCH(설정!$B$6,$AC569))),AND(설정!$B$7&lt;&gt;"",ISNUMBER(SEARCH(설정!$B$7,$AC569)))),"제외","포함"))</f>
        <v/>
      </c>
    </row>
    <row r="570">
      <c r="W570" s="2">
        <f>IF(OR($B$5="",$C$6="",ROW()&lt;$B$5),"",IF(INDEX($A:$U,ROW(),$C$6)="","",INDEX($A:$U,ROW(),$C$6)))</f>
        <v/>
      </c>
      <c r="X570" s="28">
        <f>IF($W570="","",IF(ISNUMBER($W570),IF($W570&gt;=10000000,IFERROR(DATE(INT($W570/10000),MOD(INT($W570/100),100),MOD($W570,100)),""),$W570),IF(ISNUMBER(--SUBSTITUTE(SUBSTITUTE(TRIM($W570),".","-"),"/","-")),IF(--SUBSTITUTE(SUBSTITUTE(TRIM($W570),".","-"),"/","-")&gt;=10000000,IFERROR(DATE(--LEFT(TRIM($W570),4),--MID(TRIM($W570),5,2),--RIGHT(TRIM($W570),2)),""),--SUBSTITUTE(SUBSTITUTE(TRIM($W570),".","-"),"/","-")),IFERROR(--LEFT(SUBSTITUTE(SUBSTITUTE(TRIM($W570),".","-"),"/","-"),10),""))))</f>
        <v/>
      </c>
      <c r="Y570" s="29">
        <f>IF($X570="","",INT($X570))</f>
        <v/>
      </c>
      <c r="Z570" s="30">
        <f>IF(OR($Y570="",$D$6=""),"",IF(INDEX($A:$U,ROW(),$D$6)="",0,IF(ISNUMBER(INDEX($A:$U,ROW(),$D$6)),INDEX($A:$U,ROW(),$D$6),IFERROR(--SUBSTITUTE(SUBSTITUTE(TRIM(INDEX($A:$U,ROW(),$D$6)),",",""),"원",""),0))))</f>
        <v/>
      </c>
      <c r="AA570" s="30">
        <f>IF(OR($Y570="",$E$6=""),"",IF(INDEX($A:$U,ROW(),$E$6)="",0,IF(ISNUMBER(INDEX($A:$U,ROW(),$E$6)),INDEX($A:$U,ROW(),$E$6),IFERROR(--SUBSTITUTE(SUBSTITUTE(TRIM(INDEX($A:$U,ROW(),$E$6)),",",""),"원",""),0))))</f>
        <v/>
      </c>
      <c r="AB570" s="30">
        <f>IF(OR($Y570="",$F$6=""),"",IF(INDEX($A:$U,ROW(),$F$6)="","",IF(ISNUMBER(INDEX($A:$U,ROW(),$F$6)),INDEX($A:$U,ROW(),$F$6),IFERROR(--SUBSTITUTE(SUBSTITUTE(TRIM(INDEX($A:$U,ROW(),$F$6)),",",""),"원",""),""))))</f>
        <v/>
      </c>
      <c r="AC570" s="2">
        <f>IF(OR($Y570="",$G$6=""),"",INDEX($A:$U,ROW(),$G$6)&amp;"")</f>
        <v/>
      </c>
      <c r="AD570" s="2">
        <f>IF($Y570="","",IF(OR(AND(설정!$B$5&lt;&gt;"",ISNUMBER(SEARCH(설정!$B$5,$AC570))),AND(설정!$B$6&lt;&gt;"",ISNUMBER(SEARCH(설정!$B$6,$AC570))),AND(설정!$B$7&lt;&gt;"",ISNUMBER(SEARCH(설정!$B$7,$AC570)))),"제외","포함"))</f>
        <v/>
      </c>
    </row>
    <row r="571">
      <c r="W571" s="2">
        <f>IF(OR($B$5="",$C$6="",ROW()&lt;$B$5),"",IF(INDEX($A:$U,ROW(),$C$6)="","",INDEX($A:$U,ROW(),$C$6)))</f>
        <v/>
      </c>
      <c r="X571" s="28">
        <f>IF($W571="","",IF(ISNUMBER($W571),IF($W571&gt;=10000000,IFERROR(DATE(INT($W571/10000),MOD(INT($W571/100),100),MOD($W571,100)),""),$W571),IF(ISNUMBER(--SUBSTITUTE(SUBSTITUTE(TRIM($W571),".","-"),"/","-")),IF(--SUBSTITUTE(SUBSTITUTE(TRIM($W571),".","-"),"/","-")&gt;=10000000,IFERROR(DATE(--LEFT(TRIM($W571),4),--MID(TRIM($W571),5,2),--RIGHT(TRIM($W571),2)),""),--SUBSTITUTE(SUBSTITUTE(TRIM($W571),".","-"),"/","-")),IFERROR(--LEFT(SUBSTITUTE(SUBSTITUTE(TRIM($W571),".","-"),"/","-"),10),""))))</f>
        <v/>
      </c>
      <c r="Y571" s="29">
        <f>IF($X571="","",INT($X571))</f>
        <v/>
      </c>
      <c r="Z571" s="30">
        <f>IF(OR($Y571="",$D$6=""),"",IF(INDEX($A:$U,ROW(),$D$6)="",0,IF(ISNUMBER(INDEX($A:$U,ROW(),$D$6)),INDEX($A:$U,ROW(),$D$6),IFERROR(--SUBSTITUTE(SUBSTITUTE(TRIM(INDEX($A:$U,ROW(),$D$6)),",",""),"원",""),0))))</f>
        <v/>
      </c>
      <c r="AA571" s="30">
        <f>IF(OR($Y571="",$E$6=""),"",IF(INDEX($A:$U,ROW(),$E$6)="",0,IF(ISNUMBER(INDEX($A:$U,ROW(),$E$6)),INDEX($A:$U,ROW(),$E$6),IFERROR(--SUBSTITUTE(SUBSTITUTE(TRIM(INDEX($A:$U,ROW(),$E$6)),",",""),"원",""),0))))</f>
        <v/>
      </c>
      <c r="AB571" s="30">
        <f>IF(OR($Y571="",$F$6=""),"",IF(INDEX($A:$U,ROW(),$F$6)="","",IF(ISNUMBER(INDEX($A:$U,ROW(),$F$6)),INDEX($A:$U,ROW(),$F$6),IFERROR(--SUBSTITUTE(SUBSTITUTE(TRIM(INDEX($A:$U,ROW(),$F$6)),",",""),"원",""),""))))</f>
        <v/>
      </c>
      <c r="AC571" s="2">
        <f>IF(OR($Y571="",$G$6=""),"",INDEX($A:$U,ROW(),$G$6)&amp;"")</f>
        <v/>
      </c>
      <c r="AD571" s="2">
        <f>IF($Y571="","",IF(OR(AND(설정!$B$5&lt;&gt;"",ISNUMBER(SEARCH(설정!$B$5,$AC571))),AND(설정!$B$6&lt;&gt;"",ISNUMBER(SEARCH(설정!$B$6,$AC571))),AND(설정!$B$7&lt;&gt;"",ISNUMBER(SEARCH(설정!$B$7,$AC571)))),"제외","포함"))</f>
        <v/>
      </c>
    </row>
    <row r="572">
      <c r="W572" s="2">
        <f>IF(OR($B$5="",$C$6="",ROW()&lt;$B$5),"",IF(INDEX($A:$U,ROW(),$C$6)="","",INDEX($A:$U,ROW(),$C$6)))</f>
        <v/>
      </c>
      <c r="X572" s="28">
        <f>IF($W572="","",IF(ISNUMBER($W572),IF($W572&gt;=10000000,IFERROR(DATE(INT($W572/10000),MOD(INT($W572/100),100),MOD($W572,100)),""),$W572),IF(ISNUMBER(--SUBSTITUTE(SUBSTITUTE(TRIM($W572),".","-"),"/","-")),IF(--SUBSTITUTE(SUBSTITUTE(TRIM($W572),".","-"),"/","-")&gt;=10000000,IFERROR(DATE(--LEFT(TRIM($W572),4),--MID(TRIM($W572),5,2),--RIGHT(TRIM($W572),2)),""),--SUBSTITUTE(SUBSTITUTE(TRIM($W572),".","-"),"/","-")),IFERROR(--LEFT(SUBSTITUTE(SUBSTITUTE(TRIM($W572),".","-"),"/","-"),10),""))))</f>
        <v/>
      </c>
      <c r="Y572" s="29">
        <f>IF($X572="","",INT($X572))</f>
        <v/>
      </c>
      <c r="Z572" s="30">
        <f>IF(OR($Y572="",$D$6=""),"",IF(INDEX($A:$U,ROW(),$D$6)="",0,IF(ISNUMBER(INDEX($A:$U,ROW(),$D$6)),INDEX($A:$U,ROW(),$D$6),IFERROR(--SUBSTITUTE(SUBSTITUTE(TRIM(INDEX($A:$U,ROW(),$D$6)),",",""),"원",""),0))))</f>
        <v/>
      </c>
      <c r="AA572" s="30">
        <f>IF(OR($Y572="",$E$6=""),"",IF(INDEX($A:$U,ROW(),$E$6)="",0,IF(ISNUMBER(INDEX($A:$U,ROW(),$E$6)),INDEX($A:$U,ROW(),$E$6),IFERROR(--SUBSTITUTE(SUBSTITUTE(TRIM(INDEX($A:$U,ROW(),$E$6)),",",""),"원",""),0))))</f>
        <v/>
      </c>
      <c r="AB572" s="30">
        <f>IF(OR($Y572="",$F$6=""),"",IF(INDEX($A:$U,ROW(),$F$6)="","",IF(ISNUMBER(INDEX($A:$U,ROW(),$F$6)),INDEX($A:$U,ROW(),$F$6),IFERROR(--SUBSTITUTE(SUBSTITUTE(TRIM(INDEX($A:$U,ROW(),$F$6)),",",""),"원",""),""))))</f>
        <v/>
      </c>
      <c r="AC572" s="2">
        <f>IF(OR($Y572="",$G$6=""),"",INDEX($A:$U,ROW(),$G$6)&amp;"")</f>
        <v/>
      </c>
      <c r="AD572" s="2">
        <f>IF($Y572="","",IF(OR(AND(설정!$B$5&lt;&gt;"",ISNUMBER(SEARCH(설정!$B$5,$AC572))),AND(설정!$B$6&lt;&gt;"",ISNUMBER(SEARCH(설정!$B$6,$AC572))),AND(설정!$B$7&lt;&gt;"",ISNUMBER(SEARCH(설정!$B$7,$AC572)))),"제외","포함"))</f>
        <v/>
      </c>
    </row>
    <row r="573">
      <c r="W573" s="2">
        <f>IF(OR($B$5="",$C$6="",ROW()&lt;$B$5),"",IF(INDEX($A:$U,ROW(),$C$6)="","",INDEX($A:$U,ROW(),$C$6)))</f>
        <v/>
      </c>
      <c r="X573" s="28">
        <f>IF($W573="","",IF(ISNUMBER($W573),IF($W573&gt;=10000000,IFERROR(DATE(INT($W573/10000),MOD(INT($W573/100),100),MOD($W573,100)),""),$W573),IF(ISNUMBER(--SUBSTITUTE(SUBSTITUTE(TRIM($W573),".","-"),"/","-")),IF(--SUBSTITUTE(SUBSTITUTE(TRIM($W573),".","-"),"/","-")&gt;=10000000,IFERROR(DATE(--LEFT(TRIM($W573),4),--MID(TRIM($W573),5,2),--RIGHT(TRIM($W573),2)),""),--SUBSTITUTE(SUBSTITUTE(TRIM($W573),".","-"),"/","-")),IFERROR(--LEFT(SUBSTITUTE(SUBSTITUTE(TRIM($W573),".","-"),"/","-"),10),""))))</f>
        <v/>
      </c>
      <c r="Y573" s="29">
        <f>IF($X573="","",INT($X573))</f>
        <v/>
      </c>
      <c r="Z573" s="30">
        <f>IF(OR($Y573="",$D$6=""),"",IF(INDEX($A:$U,ROW(),$D$6)="",0,IF(ISNUMBER(INDEX($A:$U,ROW(),$D$6)),INDEX($A:$U,ROW(),$D$6),IFERROR(--SUBSTITUTE(SUBSTITUTE(TRIM(INDEX($A:$U,ROW(),$D$6)),",",""),"원",""),0))))</f>
        <v/>
      </c>
      <c r="AA573" s="30">
        <f>IF(OR($Y573="",$E$6=""),"",IF(INDEX($A:$U,ROW(),$E$6)="",0,IF(ISNUMBER(INDEX($A:$U,ROW(),$E$6)),INDEX($A:$U,ROW(),$E$6),IFERROR(--SUBSTITUTE(SUBSTITUTE(TRIM(INDEX($A:$U,ROW(),$E$6)),",",""),"원",""),0))))</f>
        <v/>
      </c>
      <c r="AB573" s="30">
        <f>IF(OR($Y573="",$F$6=""),"",IF(INDEX($A:$U,ROW(),$F$6)="","",IF(ISNUMBER(INDEX($A:$U,ROW(),$F$6)),INDEX($A:$U,ROW(),$F$6),IFERROR(--SUBSTITUTE(SUBSTITUTE(TRIM(INDEX($A:$U,ROW(),$F$6)),",",""),"원",""),""))))</f>
        <v/>
      </c>
      <c r="AC573" s="2">
        <f>IF(OR($Y573="",$G$6=""),"",INDEX($A:$U,ROW(),$G$6)&amp;"")</f>
        <v/>
      </c>
      <c r="AD573" s="2">
        <f>IF($Y573="","",IF(OR(AND(설정!$B$5&lt;&gt;"",ISNUMBER(SEARCH(설정!$B$5,$AC573))),AND(설정!$B$6&lt;&gt;"",ISNUMBER(SEARCH(설정!$B$6,$AC573))),AND(설정!$B$7&lt;&gt;"",ISNUMBER(SEARCH(설정!$B$7,$AC573)))),"제외","포함"))</f>
        <v/>
      </c>
    </row>
    <row r="574">
      <c r="W574" s="2">
        <f>IF(OR($B$5="",$C$6="",ROW()&lt;$B$5),"",IF(INDEX($A:$U,ROW(),$C$6)="","",INDEX($A:$U,ROW(),$C$6)))</f>
        <v/>
      </c>
      <c r="X574" s="28">
        <f>IF($W574="","",IF(ISNUMBER($W574),IF($W574&gt;=10000000,IFERROR(DATE(INT($W574/10000),MOD(INT($W574/100),100),MOD($W574,100)),""),$W574),IF(ISNUMBER(--SUBSTITUTE(SUBSTITUTE(TRIM($W574),".","-"),"/","-")),IF(--SUBSTITUTE(SUBSTITUTE(TRIM($W574),".","-"),"/","-")&gt;=10000000,IFERROR(DATE(--LEFT(TRIM($W574),4),--MID(TRIM($W574),5,2),--RIGHT(TRIM($W574),2)),""),--SUBSTITUTE(SUBSTITUTE(TRIM($W574),".","-"),"/","-")),IFERROR(--LEFT(SUBSTITUTE(SUBSTITUTE(TRIM($W574),".","-"),"/","-"),10),""))))</f>
        <v/>
      </c>
      <c r="Y574" s="29">
        <f>IF($X574="","",INT($X574))</f>
        <v/>
      </c>
      <c r="Z574" s="30">
        <f>IF(OR($Y574="",$D$6=""),"",IF(INDEX($A:$U,ROW(),$D$6)="",0,IF(ISNUMBER(INDEX($A:$U,ROW(),$D$6)),INDEX($A:$U,ROW(),$D$6),IFERROR(--SUBSTITUTE(SUBSTITUTE(TRIM(INDEX($A:$U,ROW(),$D$6)),",",""),"원",""),0))))</f>
        <v/>
      </c>
      <c r="AA574" s="30">
        <f>IF(OR($Y574="",$E$6=""),"",IF(INDEX($A:$U,ROW(),$E$6)="",0,IF(ISNUMBER(INDEX($A:$U,ROW(),$E$6)),INDEX($A:$U,ROW(),$E$6),IFERROR(--SUBSTITUTE(SUBSTITUTE(TRIM(INDEX($A:$U,ROW(),$E$6)),",",""),"원",""),0))))</f>
        <v/>
      </c>
      <c r="AB574" s="30">
        <f>IF(OR($Y574="",$F$6=""),"",IF(INDEX($A:$U,ROW(),$F$6)="","",IF(ISNUMBER(INDEX($A:$U,ROW(),$F$6)),INDEX($A:$U,ROW(),$F$6),IFERROR(--SUBSTITUTE(SUBSTITUTE(TRIM(INDEX($A:$U,ROW(),$F$6)),",",""),"원",""),""))))</f>
        <v/>
      </c>
      <c r="AC574" s="2">
        <f>IF(OR($Y574="",$G$6=""),"",INDEX($A:$U,ROW(),$G$6)&amp;"")</f>
        <v/>
      </c>
      <c r="AD574" s="2">
        <f>IF($Y574="","",IF(OR(AND(설정!$B$5&lt;&gt;"",ISNUMBER(SEARCH(설정!$B$5,$AC574))),AND(설정!$B$6&lt;&gt;"",ISNUMBER(SEARCH(설정!$B$6,$AC574))),AND(설정!$B$7&lt;&gt;"",ISNUMBER(SEARCH(설정!$B$7,$AC574)))),"제외","포함"))</f>
        <v/>
      </c>
    </row>
    <row r="575">
      <c r="W575" s="2">
        <f>IF(OR($B$5="",$C$6="",ROW()&lt;$B$5),"",IF(INDEX($A:$U,ROW(),$C$6)="","",INDEX($A:$U,ROW(),$C$6)))</f>
        <v/>
      </c>
      <c r="X575" s="28">
        <f>IF($W575="","",IF(ISNUMBER($W575),IF($W575&gt;=10000000,IFERROR(DATE(INT($W575/10000),MOD(INT($W575/100),100),MOD($W575,100)),""),$W575),IF(ISNUMBER(--SUBSTITUTE(SUBSTITUTE(TRIM($W575),".","-"),"/","-")),IF(--SUBSTITUTE(SUBSTITUTE(TRIM($W575),".","-"),"/","-")&gt;=10000000,IFERROR(DATE(--LEFT(TRIM($W575),4),--MID(TRIM($W575),5,2),--RIGHT(TRIM($W575),2)),""),--SUBSTITUTE(SUBSTITUTE(TRIM($W575),".","-"),"/","-")),IFERROR(--LEFT(SUBSTITUTE(SUBSTITUTE(TRIM($W575),".","-"),"/","-"),10),""))))</f>
        <v/>
      </c>
      <c r="Y575" s="29">
        <f>IF($X575="","",INT($X575))</f>
        <v/>
      </c>
      <c r="Z575" s="30">
        <f>IF(OR($Y575="",$D$6=""),"",IF(INDEX($A:$U,ROW(),$D$6)="",0,IF(ISNUMBER(INDEX($A:$U,ROW(),$D$6)),INDEX($A:$U,ROW(),$D$6),IFERROR(--SUBSTITUTE(SUBSTITUTE(TRIM(INDEX($A:$U,ROW(),$D$6)),",",""),"원",""),0))))</f>
        <v/>
      </c>
      <c r="AA575" s="30">
        <f>IF(OR($Y575="",$E$6=""),"",IF(INDEX($A:$U,ROW(),$E$6)="",0,IF(ISNUMBER(INDEX($A:$U,ROW(),$E$6)),INDEX($A:$U,ROW(),$E$6),IFERROR(--SUBSTITUTE(SUBSTITUTE(TRIM(INDEX($A:$U,ROW(),$E$6)),",",""),"원",""),0))))</f>
        <v/>
      </c>
      <c r="AB575" s="30">
        <f>IF(OR($Y575="",$F$6=""),"",IF(INDEX($A:$U,ROW(),$F$6)="","",IF(ISNUMBER(INDEX($A:$U,ROW(),$F$6)),INDEX($A:$U,ROW(),$F$6),IFERROR(--SUBSTITUTE(SUBSTITUTE(TRIM(INDEX($A:$U,ROW(),$F$6)),",",""),"원",""),""))))</f>
        <v/>
      </c>
      <c r="AC575" s="2">
        <f>IF(OR($Y575="",$G$6=""),"",INDEX($A:$U,ROW(),$G$6)&amp;"")</f>
        <v/>
      </c>
      <c r="AD575" s="2">
        <f>IF($Y575="","",IF(OR(AND(설정!$B$5&lt;&gt;"",ISNUMBER(SEARCH(설정!$B$5,$AC575))),AND(설정!$B$6&lt;&gt;"",ISNUMBER(SEARCH(설정!$B$6,$AC575))),AND(설정!$B$7&lt;&gt;"",ISNUMBER(SEARCH(설정!$B$7,$AC575)))),"제외","포함"))</f>
        <v/>
      </c>
    </row>
    <row r="576">
      <c r="W576" s="2">
        <f>IF(OR($B$5="",$C$6="",ROW()&lt;$B$5),"",IF(INDEX($A:$U,ROW(),$C$6)="","",INDEX($A:$U,ROW(),$C$6)))</f>
        <v/>
      </c>
      <c r="X576" s="28">
        <f>IF($W576="","",IF(ISNUMBER($W576),IF($W576&gt;=10000000,IFERROR(DATE(INT($W576/10000),MOD(INT($W576/100),100),MOD($W576,100)),""),$W576),IF(ISNUMBER(--SUBSTITUTE(SUBSTITUTE(TRIM($W576),".","-"),"/","-")),IF(--SUBSTITUTE(SUBSTITUTE(TRIM($W576),".","-"),"/","-")&gt;=10000000,IFERROR(DATE(--LEFT(TRIM($W576),4),--MID(TRIM($W576),5,2),--RIGHT(TRIM($W576),2)),""),--SUBSTITUTE(SUBSTITUTE(TRIM($W576),".","-"),"/","-")),IFERROR(--LEFT(SUBSTITUTE(SUBSTITUTE(TRIM($W576),".","-"),"/","-"),10),""))))</f>
        <v/>
      </c>
      <c r="Y576" s="29">
        <f>IF($X576="","",INT($X576))</f>
        <v/>
      </c>
      <c r="Z576" s="30">
        <f>IF(OR($Y576="",$D$6=""),"",IF(INDEX($A:$U,ROW(),$D$6)="",0,IF(ISNUMBER(INDEX($A:$U,ROW(),$D$6)),INDEX($A:$U,ROW(),$D$6),IFERROR(--SUBSTITUTE(SUBSTITUTE(TRIM(INDEX($A:$U,ROW(),$D$6)),",",""),"원",""),0))))</f>
        <v/>
      </c>
      <c r="AA576" s="30">
        <f>IF(OR($Y576="",$E$6=""),"",IF(INDEX($A:$U,ROW(),$E$6)="",0,IF(ISNUMBER(INDEX($A:$U,ROW(),$E$6)),INDEX($A:$U,ROW(),$E$6),IFERROR(--SUBSTITUTE(SUBSTITUTE(TRIM(INDEX($A:$U,ROW(),$E$6)),",",""),"원",""),0))))</f>
        <v/>
      </c>
      <c r="AB576" s="30">
        <f>IF(OR($Y576="",$F$6=""),"",IF(INDEX($A:$U,ROW(),$F$6)="","",IF(ISNUMBER(INDEX($A:$U,ROW(),$F$6)),INDEX($A:$U,ROW(),$F$6),IFERROR(--SUBSTITUTE(SUBSTITUTE(TRIM(INDEX($A:$U,ROW(),$F$6)),",",""),"원",""),""))))</f>
        <v/>
      </c>
      <c r="AC576" s="2">
        <f>IF(OR($Y576="",$G$6=""),"",INDEX($A:$U,ROW(),$G$6)&amp;"")</f>
        <v/>
      </c>
      <c r="AD576" s="2">
        <f>IF($Y576="","",IF(OR(AND(설정!$B$5&lt;&gt;"",ISNUMBER(SEARCH(설정!$B$5,$AC576))),AND(설정!$B$6&lt;&gt;"",ISNUMBER(SEARCH(설정!$B$6,$AC576))),AND(설정!$B$7&lt;&gt;"",ISNUMBER(SEARCH(설정!$B$7,$AC576)))),"제외","포함"))</f>
        <v/>
      </c>
    </row>
    <row r="577">
      <c r="W577" s="2">
        <f>IF(OR($B$5="",$C$6="",ROW()&lt;$B$5),"",IF(INDEX($A:$U,ROW(),$C$6)="","",INDEX($A:$U,ROW(),$C$6)))</f>
        <v/>
      </c>
      <c r="X577" s="28">
        <f>IF($W577="","",IF(ISNUMBER($W577),IF($W577&gt;=10000000,IFERROR(DATE(INT($W577/10000),MOD(INT($W577/100),100),MOD($W577,100)),""),$W577),IF(ISNUMBER(--SUBSTITUTE(SUBSTITUTE(TRIM($W577),".","-"),"/","-")),IF(--SUBSTITUTE(SUBSTITUTE(TRIM($W577),".","-"),"/","-")&gt;=10000000,IFERROR(DATE(--LEFT(TRIM($W577),4),--MID(TRIM($W577),5,2),--RIGHT(TRIM($W577),2)),""),--SUBSTITUTE(SUBSTITUTE(TRIM($W577),".","-"),"/","-")),IFERROR(--LEFT(SUBSTITUTE(SUBSTITUTE(TRIM($W577),".","-"),"/","-"),10),""))))</f>
        <v/>
      </c>
      <c r="Y577" s="29">
        <f>IF($X577="","",INT($X577))</f>
        <v/>
      </c>
      <c r="Z577" s="30">
        <f>IF(OR($Y577="",$D$6=""),"",IF(INDEX($A:$U,ROW(),$D$6)="",0,IF(ISNUMBER(INDEX($A:$U,ROW(),$D$6)),INDEX($A:$U,ROW(),$D$6),IFERROR(--SUBSTITUTE(SUBSTITUTE(TRIM(INDEX($A:$U,ROW(),$D$6)),",",""),"원",""),0))))</f>
        <v/>
      </c>
      <c r="AA577" s="30">
        <f>IF(OR($Y577="",$E$6=""),"",IF(INDEX($A:$U,ROW(),$E$6)="",0,IF(ISNUMBER(INDEX($A:$U,ROW(),$E$6)),INDEX($A:$U,ROW(),$E$6),IFERROR(--SUBSTITUTE(SUBSTITUTE(TRIM(INDEX($A:$U,ROW(),$E$6)),",",""),"원",""),0))))</f>
        <v/>
      </c>
      <c r="AB577" s="30">
        <f>IF(OR($Y577="",$F$6=""),"",IF(INDEX($A:$U,ROW(),$F$6)="","",IF(ISNUMBER(INDEX($A:$U,ROW(),$F$6)),INDEX($A:$U,ROW(),$F$6),IFERROR(--SUBSTITUTE(SUBSTITUTE(TRIM(INDEX($A:$U,ROW(),$F$6)),",",""),"원",""),""))))</f>
        <v/>
      </c>
      <c r="AC577" s="2">
        <f>IF(OR($Y577="",$G$6=""),"",INDEX($A:$U,ROW(),$G$6)&amp;"")</f>
        <v/>
      </c>
      <c r="AD577" s="2">
        <f>IF($Y577="","",IF(OR(AND(설정!$B$5&lt;&gt;"",ISNUMBER(SEARCH(설정!$B$5,$AC577))),AND(설정!$B$6&lt;&gt;"",ISNUMBER(SEARCH(설정!$B$6,$AC577))),AND(설정!$B$7&lt;&gt;"",ISNUMBER(SEARCH(설정!$B$7,$AC577)))),"제외","포함"))</f>
        <v/>
      </c>
    </row>
    <row r="578">
      <c r="W578" s="2">
        <f>IF(OR($B$5="",$C$6="",ROW()&lt;$B$5),"",IF(INDEX($A:$U,ROW(),$C$6)="","",INDEX($A:$U,ROW(),$C$6)))</f>
        <v/>
      </c>
      <c r="X578" s="28">
        <f>IF($W578="","",IF(ISNUMBER($W578),IF($W578&gt;=10000000,IFERROR(DATE(INT($W578/10000),MOD(INT($W578/100),100),MOD($W578,100)),""),$W578),IF(ISNUMBER(--SUBSTITUTE(SUBSTITUTE(TRIM($W578),".","-"),"/","-")),IF(--SUBSTITUTE(SUBSTITUTE(TRIM($W578),".","-"),"/","-")&gt;=10000000,IFERROR(DATE(--LEFT(TRIM($W578),4),--MID(TRIM($W578),5,2),--RIGHT(TRIM($W578),2)),""),--SUBSTITUTE(SUBSTITUTE(TRIM($W578),".","-"),"/","-")),IFERROR(--LEFT(SUBSTITUTE(SUBSTITUTE(TRIM($W578),".","-"),"/","-"),10),""))))</f>
        <v/>
      </c>
      <c r="Y578" s="29">
        <f>IF($X578="","",INT($X578))</f>
        <v/>
      </c>
      <c r="Z578" s="30">
        <f>IF(OR($Y578="",$D$6=""),"",IF(INDEX($A:$U,ROW(),$D$6)="",0,IF(ISNUMBER(INDEX($A:$U,ROW(),$D$6)),INDEX($A:$U,ROW(),$D$6),IFERROR(--SUBSTITUTE(SUBSTITUTE(TRIM(INDEX($A:$U,ROW(),$D$6)),",",""),"원",""),0))))</f>
        <v/>
      </c>
      <c r="AA578" s="30">
        <f>IF(OR($Y578="",$E$6=""),"",IF(INDEX($A:$U,ROW(),$E$6)="",0,IF(ISNUMBER(INDEX($A:$U,ROW(),$E$6)),INDEX($A:$U,ROW(),$E$6),IFERROR(--SUBSTITUTE(SUBSTITUTE(TRIM(INDEX($A:$U,ROW(),$E$6)),",",""),"원",""),0))))</f>
        <v/>
      </c>
      <c r="AB578" s="30">
        <f>IF(OR($Y578="",$F$6=""),"",IF(INDEX($A:$U,ROW(),$F$6)="","",IF(ISNUMBER(INDEX($A:$U,ROW(),$F$6)),INDEX($A:$U,ROW(),$F$6),IFERROR(--SUBSTITUTE(SUBSTITUTE(TRIM(INDEX($A:$U,ROW(),$F$6)),",",""),"원",""),""))))</f>
        <v/>
      </c>
      <c r="AC578" s="2">
        <f>IF(OR($Y578="",$G$6=""),"",INDEX($A:$U,ROW(),$G$6)&amp;"")</f>
        <v/>
      </c>
      <c r="AD578" s="2">
        <f>IF($Y578="","",IF(OR(AND(설정!$B$5&lt;&gt;"",ISNUMBER(SEARCH(설정!$B$5,$AC578))),AND(설정!$B$6&lt;&gt;"",ISNUMBER(SEARCH(설정!$B$6,$AC578))),AND(설정!$B$7&lt;&gt;"",ISNUMBER(SEARCH(설정!$B$7,$AC578)))),"제외","포함"))</f>
        <v/>
      </c>
    </row>
    <row r="579">
      <c r="W579" s="2">
        <f>IF(OR($B$5="",$C$6="",ROW()&lt;$B$5),"",IF(INDEX($A:$U,ROW(),$C$6)="","",INDEX($A:$U,ROW(),$C$6)))</f>
        <v/>
      </c>
      <c r="X579" s="28">
        <f>IF($W579="","",IF(ISNUMBER($W579),IF($W579&gt;=10000000,IFERROR(DATE(INT($W579/10000),MOD(INT($W579/100),100),MOD($W579,100)),""),$W579),IF(ISNUMBER(--SUBSTITUTE(SUBSTITUTE(TRIM($W579),".","-"),"/","-")),IF(--SUBSTITUTE(SUBSTITUTE(TRIM($W579),".","-"),"/","-")&gt;=10000000,IFERROR(DATE(--LEFT(TRIM($W579),4),--MID(TRIM($W579),5,2),--RIGHT(TRIM($W579),2)),""),--SUBSTITUTE(SUBSTITUTE(TRIM($W579),".","-"),"/","-")),IFERROR(--LEFT(SUBSTITUTE(SUBSTITUTE(TRIM($W579),".","-"),"/","-"),10),""))))</f>
        <v/>
      </c>
      <c r="Y579" s="29">
        <f>IF($X579="","",INT($X579))</f>
        <v/>
      </c>
      <c r="Z579" s="30">
        <f>IF(OR($Y579="",$D$6=""),"",IF(INDEX($A:$U,ROW(),$D$6)="",0,IF(ISNUMBER(INDEX($A:$U,ROW(),$D$6)),INDEX($A:$U,ROW(),$D$6),IFERROR(--SUBSTITUTE(SUBSTITUTE(TRIM(INDEX($A:$U,ROW(),$D$6)),",",""),"원",""),0))))</f>
        <v/>
      </c>
      <c r="AA579" s="30">
        <f>IF(OR($Y579="",$E$6=""),"",IF(INDEX($A:$U,ROW(),$E$6)="",0,IF(ISNUMBER(INDEX($A:$U,ROW(),$E$6)),INDEX($A:$U,ROW(),$E$6),IFERROR(--SUBSTITUTE(SUBSTITUTE(TRIM(INDEX($A:$U,ROW(),$E$6)),",",""),"원",""),0))))</f>
        <v/>
      </c>
      <c r="AB579" s="30">
        <f>IF(OR($Y579="",$F$6=""),"",IF(INDEX($A:$U,ROW(),$F$6)="","",IF(ISNUMBER(INDEX($A:$U,ROW(),$F$6)),INDEX($A:$U,ROW(),$F$6),IFERROR(--SUBSTITUTE(SUBSTITUTE(TRIM(INDEX($A:$U,ROW(),$F$6)),",",""),"원",""),""))))</f>
        <v/>
      </c>
      <c r="AC579" s="2">
        <f>IF(OR($Y579="",$G$6=""),"",INDEX($A:$U,ROW(),$G$6)&amp;"")</f>
        <v/>
      </c>
      <c r="AD579" s="2">
        <f>IF($Y579="","",IF(OR(AND(설정!$B$5&lt;&gt;"",ISNUMBER(SEARCH(설정!$B$5,$AC579))),AND(설정!$B$6&lt;&gt;"",ISNUMBER(SEARCH(설정!$B$6,$AC579))),AND(설정!$B$7&lt;&gt;"",ISNUMBER(SEARCH(설정!$B$7,$AC579)))),"제외","포함"))</f>
        <v/>
      </c>
    </row>
    <row r="580">
      <c r="W580" s="2">
        <f>IF(OR($B$5="",$C$6="",ROW()&lt;$B$5),"",IF(INDEX($A:$U,ROW(),$C$6)="","",INDEX($A:$U,ROW(),$C$6)))</f>
        <v/>
      </c>
      <c r="X580" s="28">
        <f>IF($W580="","",IF(ISNUMBER($W580),IF($W580&gt;=10000000,IFERROR(DATE(INT($W580/10000),MOD(INT($W580/100),100),MOD($W580,100)),""),$W580),IF(ISNUMBER(--SUBSTITUTE(SUBSTITUTE(TRIM($W580),".","-"),"/","-")),IF(--SUBSTITUTE(SUBSTITUTE(TRIM($W580),".","-"),"/","-")&gt;=10000000,IFERROR(DATE(--LEFT(TRIM($W580),4),--MID(TRIM($W580),5,2),--RIGHT(TRIM($W580),2)),""),--SUBSTITUTE(SUBSTITUTE(TRIM($W580),".","-"),"/","-")),IFERROR(--LEFT(SUBSTITUTE(SUBSTITUTE(TRIM($W580),".","-"),"/","-"),10),""))))</f>
        <v/>
      </c>
      <c r="Y580" s="29">
        <f>IF($X580="","",INT($X580))</f>
        <v/>
      </c>
      <c r="Z580" s="30">
        <f>IF(OR($Y580="",$D$6=""),"",IF(INDEX($A:$U,ROW(),$D$6)="",0,IF(ISNUMBER(INDEX($A:$U,ROW(),$D$6)),INDEX($A:$U,ROW(),$D$6),IFERROR(--SUBSTITUTE(SUBSTITUTE(TRIM(INDEX($A:$U,ROW(),$D$6)),",",""),"원",""),0))))</f>
        <v/>
      </c>
      <c r="AA580" s="30">
        <f>IF(OR($Y580="",$E$6=""),"",IF(INDEX($A:$U,ROW(),$E$6)="",0,IF(ISNUMBER(INDEX($A:$U,ROW(),$E$6)),INDEX($A:$U,ROW(),$E$6),IFERROR(--SUBSTITUTE(SUBSTITUTE(TRIM(INDEX($A:$U,ROW(),$E$6)),",",""),"원",""),0))))</f>
        <v/>
      </c>
      <c r="AB580" s="30">
        <f>IF(OR($Y580="",$F$6=""),"",IF(INDEX($A:$U,ROW(),$F$6)="","",IF(ISNUMBER(INDEX($A:$U,ROW(),$F$6)),INDEX($A:$U,ROW(),$F$6),IFERROR(--SUBSTITUTE(SUBSTITUTE(TRIM(INDEX($A:$U,ROW(),$F$6)),",",""),"원",""),""))))</f>
        <v/>
      </c>
      <c r="AC580" s="2">
        <f>IF(OR($Y580="",$G$6=""),"",INDEX($A:$U,ROW(),$G$6)&amp;"")</f>
        <v/>
      </c>
      <c r="AD580" s="2">
        <f>IF($Y580="","",IF(OR(AND(설정!$B$5&lt;&gt;"",ISNUMBER(SEARCH(설정!$B$5,$AC580))),AND(설정!$B$6&lt;&gt;"",ISNUMBER(SEARCH(설정!$B$6,$AC580))),AND(설정!$B$7&lt;&gt;"",ISNUMBER(SEARCH(설정!$B$7,$AC580)))),"제외","포함"))</f>
        <v/>
      </c>
    </row>
    <row r="581">
      <c r="W581" s="2">
        <f>IF(OR($B$5="",$C$6="",ROW()&lt;$B$5),"",IF(INDEX($A:$U,ROW(),$C$6)="","",INDEX($A:$U,ROW(),$C$6)))</f>
        <v/>
      </c>
      <c r="X581" s="28">
        <f>IF($W581="","",IF(ISNUMBER($W581),IF($W581&gt;=10000000,IFERROR(DATE(INT($W581/10000),MOD(INT($W581/100),100),MOD($W581,100)),""),$W581),IF(ISNUMBER(--SUBSTITUTE(SUBSTITUTE(TRIM($W581),".","-"),"/","-")),IF(--SUBSTITUTE(SUBSTITUTE(TRIM($W581),".","-"),"/","-")&gt;=10000000,IFERROR(DATE(--LEFT(TRIM($W581),4),--MID(TRIM($W581),5,2),--RIGHT(TRIM($W581),2)),""),--SUBSTITUTE(SUBSTITUTE(TRIM($W581),".","-"),"/","-")),IFERROR(--LEFT(SUBSTITUTE(SUBSTITUTE(TRIM($W581),".","-"),"/","-"),10),""))))</f>
        <v/>
      </c>
      <c r="Y581" s="29">
        <f>IF($X581="","",INT($X581))</f>
        <v/>
      </c>
      <c r="Z581" s="30">
        <f>IF(OR($Y581="",$D$6=""),"",IF(INDEX($A:$U,ROW(),$D$6)="",0,IF(ISNUMBER(INDEX($A:$U,ROW(),$D$6)),INDEX($A:$U,ROW(),$D$6),IFERROR(--SUBSTITUTE(SUBSTITUTE(TRIM(INDEX($A:$U,ROW(),$D$6)),",",""),"원",""),0))))</f>
        <v/>
      </c>
      <c r="AA581" s="30">
        <f>IF(OR($Y581="",$E$6=""),"",IF(INDEX($A:$U,ROW(),$E$6)="",0,IF(ISNUMBER(INDEX($A:$U,ROW(),$E$6)),INDEX($A:$U,ROW(),$E$6),IFERROR(--SUBSTITUTE(SUBSTITUTE(TRIM(INDEX($A:$U,ROW(),$E$6)),",",""),"원",""),0))))</f>
        <v/>
      </c>
      <c r="AB581" s="30">
        <f>IF(OR($Y581="",$F$6=""),"",IF(INDEX($A:$U,ROW(),$F$6)="","",IF(ISNUMBER(INDEX($A:$U,ROW(),$F$6)),INDEX($A:$U,ROW(),$F$6),IFERROR(--SUBSTITUTE(SUBSTITUTE(TRIM(INDEX($A:$U,ROW(),$F$6)),",",""),"원",""),""))))</f>
        <v/>
      </c>
      <c r="AC581" s="2">
        <f>IF(OR($Y581="",$G$6=""),"",INDEX($A:$U,ROW(),$G$6)&amp;"")</f>
        <v/>
      </c>
      <c r="AD581" s="2">
        <f>IF($Y581="","",IF(OR(AND(설정!$B$5&lt;&gt;"",ISNUMBER(SEARCH(설정!$B$5,$AC581))),AND(설정!$B$6&lt;&gt;"",ISNUMBER(SEARCH(설정!$B$6,$AC581))),AND(설정!$B$7&lt;&gt;"",ISNUMBER(SEARCH(설정!$B$7,$AC581)))),"제외","포함"))</f>
        <v/>
      </c>
    </row>
    <row r="582">
      <c r="W582" s="2">
        <f>IF(OR($B$5="",$C$6="",ROW()&lt;$B$5),"",IF(INDEX($A:$U,ROW(),$C$6)="","",INDEX($A:$U,ROW(),$C$6)))</f>
        <v/>
      </c>
      <c r="X582" s="28">
        <f>IF($W582="","",IF(ISNUMBER($W582),IF($W582&gt;=10000000,IFERROR(DATE(INT($W582/10000),MOD(INT($W582/100),100),MOD($W582,100)),""),$W582),IF(ISNUMBER(--SUBSTITUTE(SUBSTITUTE(TRIM($W582),".","-"),"/","-")),IF(--SUBSTITUTE(SUBSTITUTE(TRIM($W582),".","-"),"/","-")&gt;=10000000,IFERROR(DATE(--LEFT(TRIM($W582),4),--MID(TRIM($W582),5,2),--RIGHT(TRIM($W582),2)),""),--SUBSTITUTE(SUBSTITUTE(TRIM($W582),".","-"),"/","-")),IFERROR(--LEFT(SUBSTITUTE(SUBSTITUTE(TRIM($W582),".","-"),"/","-"),10),""))))</f>
        <v/>
      </c>
      <c r="Y582" s="29">
        <f>IF($X582="","",INT($X582))</f>
        <v/>
      </c>
      <c r="Z582" s="30">
        <f>IF(OR($Y582="",$D$6=""),"",IF(INDEX($A:$U,ROW(),$D$6)="",0,IF(ISNUMBER(INDEX($A:$U,ROW(),$D$6)),INDEX($A:$U,ROW(),$D$6),IFERROR(--SUBSTITUTE(SUBSTITUTE(TRIM(INDEX($A:$U,ROW(),$D$6)),",",""),"원",""),0))))</f>
        <v/>
      </c>
      <c r="AA582" s="30">
        <f>IF(OR($Y582="",$E$6=""),"",IF(INDEX($A:$U,ROW(),$E$6)="",0,IF(ISNUMBER(INDEX($A:$U,ROW(),$E$6)),INDEX($A:$U,ROW(),$E$6),IFERROR(--SUBSTITUTE(SUBSTITUTE(TRIM(INDEX($A:$U,ROW(),$E$6)),",",""),"원",""),0))))</f>
        <v/>
      </c>
      <c r="AB582" s="30">
        <f>IF(OR($Y582="",$F$6=""),"",IF(INDEX($A:$U,ROW(),$F$6)="","",IF(ISNUMBER(INDEX($A:$U,ROW(),$F$6)),INDEX($A:$U,ROW(),$F$6),IFERROR(--SUBSTITUTE(SUBSTITUTE(TRIM(INDEX($A:$U,ROW(),$F$6)),",",""),"원",""),""))))</f>
        <v/>
      </c>
      <c r="AC582" s="2">
        <f>IF(OR($Y582="",$G$6=""),"",INDEX($A:$U,ROW(),$G$6)&amp;"")</f>
        <v/>
      </c>
      <c r="AD582" s="2">
        <f>IF($Y582="","",IF(OR(AND(설정!$B$5&lt;&gt;"",ISNUMBER(SEARCH(설정!$B$5,$AC582))),AND(설정!$B$6&lt;&gt;"",ISNUMBER(SEARCH(설정!$B$6,$AC582))),AND(설정!$B$7&lt;&gt;"",ISNUMBER(SEARCH(설정!$B$7,$AC582)))),"제외","포함"))</f>
        <v/>
      </c>
    </row>
    <row r="583">
      <c r="W583" s="2">
        <f>IF(OR($B$5="",$C$6="",ROW()&lt;$B$5),"",IF(INDEX($A:$U,ROW(),$C$6)="","",INDEX($A:$U,ROW(),$C$6)))</f>
        <v/>
      </c>
      <c r="X583" s="28">
        <f>IF($W583="","",IF(ISNUMBER($W583),IF($W583&gt;=10000000,IFERROR(DATE(INT($W583/10000),MOD(INT($W583/100),100),MOD($W583,100)),""),$W583),IF(ISNUMBER(--SUBSTITUTE(SUBSTITUTE(TRIM($W583),".","-"),"/","-")),IF(--SUBSTITUTE(SUBSTITUTE(TRIM($W583),".","-"),"/","-")&gt;=10000000,IFERROR(DATE(--LEFT(TRIM($W583),4),--MID(TRIM($W583),5,2),--RIGHT(TRIM($W583),2)),""),--SUBSTITUTE(SUBSTITUTE(TRIM($W583),".","-"),"/","-")),IFERROR(--LEFT(SUBSTITUTE(SUBSTITUTE(TRIM($W583),".","-"),"/","-"),10),""))))</f>
        <v/>
      </c>
      <c r="Y583" s="29">
        <f>IF($X583="","",INT($X583))</f>
        <v/>
      </c>
      <c r="Z583" s="30">
        <f>IF(OR($Y583="",$D$6=""),"",IF(INDEX($A:$U,ROW(),$D$6)="",0,IF(ISNUMBER(INDEX($A:$U,ROW(),$D$6)),INDEX($A:$U,ROW(),$D$6),IFERROR(--SUBSTITUTE(SUBSTITUTE(TRIM(INDEX($A:$U,ROW(),$D$6)),",",""),"원",""),0))))</f>
        <v/>
      </c>
      <c r="AA583" s="30">
        <f>IF(OR($Y583="",$E$6=""),"",IF(INDEX($A:$U,ROW(),$E$6)="",0,IF(ISNUMBER(INDEX($A:$U,ROW(),$E$6)),INDEX($A:$U,ROW(),$E$6),IFERROR(--SUBSTITUTE(SUBSTITUTE(TRIM(INDEX($A:$U,ROW(),$E$6)),",",""),"원",""),0))))</f>
        <v/>
      </c>
      <c r="AB583" s="30">
        <f>IF(OR($Y583="",$F$6=""),"",IF(INDEX($A:$U,ROW(),$F$6)="","",IF(ISNUMBER(INDEX($A:$U,ROW(),$F$6)),INDEX($A:$U,ROW(),$F$6),IFERROR(--SUBSTITUTE(SUBSTITUTE(TRIM(INDEX($A:$U,ROW(),$F$6)),",",""),"원",""),""))))</f>
        <v/>
      </c>
      <c r="AC583" s="2">
        <f>IF(OR($Y583="",$G$6=""),"",INDEX($A:$U,ROW(),$G$6)&amp;"")</f>
        <v/>
      </c>
      <c r="AD583" s="2">
        <f>IF($Y583="","",IF(OR(AND(설정!$B$5&lt;&gt;"",ISNUMBER(SEARCH(설정!$B$5,$AC583))),AND(설정!$B$6&lt;&gt;"",ISNUMBER(SEARCH(설정!$B$6,$AC583))),AND(설정!$B$7&lt;&gt;"",ISNUMBER(SEARCH(설정!$B$7,$AC583)))),"제외","포함"))</f>
        <v/>
      </c>
    </row>
    <row r="584">
      <c r="W584" s="2">
        <f>IF(OR($B$5="",$C$6="",ROW()&lt;$B$5),"",IF(INDEX($A:$U,ROW(),$C$6)="","",INDEX($A:$U,ROW(),$C$6)))</f>
        <v/>
      </c>
      <c r="X584" s="28">
        <f>IF($W584="","",IF(ISNUMBER($W584),IF($W584&gt;=10000000,IFERROR(DATE(INT($W584/10000),MOD(INT($W584/100),100),MOD($W584,100)),""),$W584),IF(ISNUMBER(--SUBSTITUTE(SUBSTITUTE(TRIM($W584),".","-"),"/","-")),IF(--SUBSTITUTE(SUBSTITUTE(TRIM($W584),".","-"),"/","-")&gt;=10000000,IFERROR(DATE(--LEFT(TRIM($W584),4),--MID(TRIM($W584),5,2),--RIGHT(TRIM($W584),2)),""),--SUBSTITUTE(SUBSTITUTE(TRIM($W584),".","-"),"/","-")),IFERROR(--LEFT(SUBSTITUTE(SUBSTITUTE(TRIM($W584),".","-"),"/","-"),10),""))))</f>
        <v/>
      </c>
      <c r="Y584" s="29">
        <f>IF($X584="","",INT($X584))</f>
        <v/>
      </c>
      <c r="Z584" s="30">
        <f>IF(OR($Y584="",$D$6=""),"",IF(INDEX($A:$U,ROW(),$D$6)="",0,IF(ISNUMBER(INDEX($A:$U,ROW(),$D$6)),INDEX($A:$U,ROW(),$D$6),IFERROR(--SUBSTITUTE(SUBSTITUTE(TRIM(INDEX($A:$U,ROW(),$D$6)),",",""),"원",""),0))))</f>
        <v/>
      </c>
      <c r="AA584" s="30">
        <f>IF(OR($Y584="",$E$6=""),"",IF(INDEX($A:$U,ROW(),$E$6)="",0,IF(ISNUMBER(INDEX($A:$U,ROW(),$E$6)),INDEX($A:$U,ROW(),$E$6),IFERROR(--SUBSTITUTE(SUBSTITUTE(TRIM(INDEX($A:$U,ROW(),$E$6)),",",""),"원",""),0))))</f>
        <v/>
      </c>
      <c r="AB584" s="30">
        <f>IF(OR($Y584="",$F$6=""),"",IF(INDEX($A:$U,ROW(),$F$6)="","",IF(ISNUMBER(INDEX($A:$U,ROW(),$F$6)),INDEX($A:$U,ROW(),$F$6),IFERROR(--SUBSTITUTE(SUBSTITUTE(TRIM(INDEX($A:$U,ROW(),$F$6)),",",""),"원",""),""))))</f>
        <v/>
      </c>
      <c r="AC584" s="2">
        <f>IF(OR($Y584="",$G$6=""),"",INDEX($A:$U,ROW(),$G$6)&amp;"")</f>
        <v/>
      </c>
      <c r="AD584" s="2">
        <f>IF($Y584="","",IF(OR(AND(설정!$B$5&lt;&gt;"",ISNUMBER(SEARCH(설정!$B$5,$AC584))),AND(설정!$B$6&lt;&gt;"",ISNUMBER(SEARCH(설정!$B$6,$AC584))),AND(설정!$B$7&lt;&gt;"",ISNUMBER(SEARCH(설정!$B$7,$AC584)))),"제외","포함"))</f>
        <v/>
      </c>
    </row>
    <row r="585">
      <c r="W585" s="2">
        <f>IF(OR($B$5="",$C$6="",ROW()&lt;$B$5),"",IF(INDEX($A:$U,ROW(),$C$6)="","",INDEX($A:$U,ROW(),$C$6)))</f>
        <v/>
      </c>
      <c r="X585" s="28">
        <f>IF($W585="","",IF(ISNUMBER($W585),IF($W585&gt;=10000000,IFERROR(DATE(INT($W585/10000),MOD(INT($W585/100),100),MOD($W585,100)),""),$W585),IF(ISNUMBER(--SUBSTITUTE(SUBSTITUTE(TRIM($W585),".","-"),"/","-")),IF(--SUBSTITUTE(SUBSTITUTE(TRIM($W585),".","-"),"/","-")&gt;=10000000,IFERROR(DATE(--LEFT(TRIM($W585),4),--MID(TRIM($W585),5,2),--RIGHT(TRIM($W585),2)),""),--SUBSTITUTE(SUBSTITUTE(TRIM($W585),".","-"),"/","-")),IFERROR(--LEFT(SUBSTITUTE(SUBSTITUTE(TRIM($W585),".","-"),"/","-"),10),""))))</f>
        <v/>
      </c>
      <c r="Y585" s="29">
        <f>IF($X585="","",INT($X585))</f>
        <v/>
      </c>
      <c r="Z585" s="30">
        <f>IF(OR($Y585="",$D$6=""),"",IF(INDEX($A:$U,ROW(),$D$6)="",0,IF(ISNUMBER(INDEX($A:$U,ROW(),$D$6)),INDEX($A:$U,ROW(),$D$6),IFERROR(--SUBSTITUTE(SUBSTITUTE(TRIM(INDEX($A:$U,ROW(),$D$6)),",",""),"원",""),0))))</f>
        <v/>
      </c>
      <c r="AA585" s="30">
        <f>IF(OR($Y585="",$E$6=""),"",IF(INDEX($A:$U,ROW(),$E$6)="",0,IF(ISNUMBER(INDEX($A:$U,ROW(),$E$6)),INDEX($A:$U,ROW(),$E$6),IFERROR(--SUBSTITUTE(SUBSTITUTE(TRIM(INDEX($A:$U,ROW(),$E$6)),",",""),"원",""),0))))</f>
        <v/>
      </c>
      <c r="AB585" s="30">
        <f>IF(OR($Y585="",$F$6=""),"",IF(INDEX($A:$U,ROW(),$F$6)="","",IF(ISNUMBER(INDEX($A:$U,ROW(),$F$6)),INDEX($A:$U,ROW(),$F$6),IFERROR(--SUBSTITUTE(SUBSTITUTE(TRIM(INDEX($A:$U,ROW(),$F$6)),",",""),"원",""),""))))</f>
        <v/>
      </c>
      <c r="AC585" s="2">
        <f>IF(OR($Y585="",$G$6=""),"",INDEX($A:$U,ROW(),$G$6)&amp;"")</f>
        <v/>
      </c>
      <c r="AD585" s="2">
        <f>IF($Y585="","",IF(OR(AND(설정!$B$5&lt;&gt;"",ISNUMBER(SEARCH(설정!$B$5,$AC585))),AND(설정!$B$6&lt;&gt;"",ISNUMBER(SEARCH(설정!$B$6,$AC585))),AND(설정!$B$7&lt;&gt;"",ISNUMBER(SEARCH(설정!$B$7,$AC585)))),"제외","포함"))</f>
        <v/>
      </c>
    </row>
    <row r="586">
      <c r="W586" s="2">
        <f>IF(OR($B$5="",$C$6="",ROW()&lt;$B$5),"",IF(INDEX($A:$U,ROW(),$C$6)="","",INDEX($A:$U,ROW(),$C$6)))</f>
        <v/>
      </c>
      <c r="X586" s="28">
        <f>IF($W586="","",IF(ISNUMBER($W586),IF($W586&gt;=10000000,IFERROR(DATE(INT($W586/10000),MOD(INT($W586/100),100),MOD($W586,100)),""),$W586),IF(ISNUMBER(--SUBSTITUTE(SUBSTITUTE(TRIM($W586),".","-"),"/","-")),IF(--SUBSTITUTE(SUBSTITUTE(TRIM($W586),".","-"),"/","-")&gt;=10000000,IFERROR(DATE(--LEFT(TRIM($W586),4),--MID(TRIM($W586),5,2),--RIGHT(TRIM($W586),2)),""),--SUBSTITUTE(SUBSTITUTE(TRIM($W586),".","-"),"/","-")),IFERROR(--LEFT(SUBSTITUTE(SUBSTITUTE(TRIM($W586),".","-"),"/","-"),10),""))))</f>
        <v/>
      </c>
      <c r="Y586" s="29">
        <f>IF($X586="","",INT($X586))</f>
        <v/>
      </c>
      <c r="Z586" s="30">
        <f>IF(OR($Y586="",$D$6=""),"",IF(INDEX($A:$U,ROW(),$D$6)="",0,IF(ISNUMBER(INDEX($A:$U,ROW(),$D$6)),INDEX($A:$U,ROW(),$D$6),IFERROR(--SUBSTITUTE(SUBSTITUTE(TRIM(INDEX($A:$U,ROW(),$D$6)),",",""),"원",""),0))))</f>
        <v/>
      </c>
      <c r="AA586" s="30">
        <f>IF(OR($Y586="",$E$6=""),"",IF(INDEX($A:$U,ROW(),$E$6)="",0,IF(ISNUMBER(INDEX($A:$U,ROW(),$E$6)),INDEX($A:$U,ROW(),$E$6),IFERROR(--SUBSTITUTE(SUBSTITUTE(TRIM(INDEX($A:$U,ROW(),$E$6)),",",""),"원",""),0))))</f>
        <v/>
      </c>
      <c r="AB586" s="30">
        <f>IF(OR($Y586="",$F$6=""),"",IF(INDEX($A:$U,ROW(),$F$6)="","",IF(ISNUMBER(INDEX($A:$U,ROW(),$F$6)),INDEX($A:$U,ROW(),$F$6),IFERROR(--SUBSTITUTE(SUBSTITUTE(TRIM(INDEX($A:$U,ROW(),$F$6)),",",""),"원",""),""))))</f>
        <v/>
      </c>
      <c r="AC586" s="2">
        <f>IF(OR($Y586="",$G$6=""),"",INDEX($A:$U,ROW(),$G$6)&amp;"")</f>
        <v/>
      </c>
      <c r="AD586" s="2">
        <f>IF($Y586="","",IF(OR(AND(설정!$B$5&lt;&gt;"",ISNUMBER(SEARCH(설정!$B$5,$AC586))),AND(설정!$B$6&lt;&gt;"",ISNUMBER(SEARCH(설정!$B$6,$AC586))),AND(설정!$B$7&lt;&gt;"",ISNUMBER(SEARCH(설정!$B$7,$AC586)))),"제외","포함"))</f>
        <v/>
      </c>
    </row>
    <row r="587">
      <c r="W587" s="2">
        <f>IF(OR($B$5="",$C$6="",ROW()&lt;$B$5),"",IF(INDEX($A:$U,ROW(),$C$6)="","",INDEX($A:$U,ROW(),$C$6)))</f>
        <v/>
      </c>
      <c r="X587" s="28">
        <f>IF($W587="","",IF(ISNUMBER($W587),IF($W587&gt;=10000000,IFERROR(DATE(INT($W587/10000),MOD(INT($W587/100),100),MOD($W587,100)),""),$W587),IF(ISNUMBER(--SUBSTITUTE(SUBSTITUTE(TRIM($W587),".","-"),"/","-")),IF(--SUBSTITUTE(SUBSTITUTE(TRIM($W587),".","-"),"/","-")&gt;=10000000,IFERROR(DATE(--LEFT(TRIM($W587),4),--MID(TRIM($W587),5,2),--RIGHT(TRIM($W587),2)),""),--SUBSTITUTE(SUBSTITUTE(TRIM($W587),".","-"),"/","-")),IFERROR(--LEFT(SUBSTITUTE(SUBSTITUTE(TRIM($W587),".","-"),"/","-"),10),""))))</f>
        <v/>
      </c>
      <c r="Y587" s="29">
        <f>IF($X587="","",INT($X587))</f>
        <v/>
      </c>
      <c r="Z587" s="30">
        <f>IF(OR($Y587="",$D$6=""),"",IF(INDEX($A:$U,ROW(),$D$6)="",0,IF(ISNUMBER(INDEX($A:$U,ROW(),$D$6)),INDEX($A:$U,ROW(),$D$6),IFERROR(--SUBSTITUTE(SUBSTITUTE(TRIM(INDEX($A:$U,ROW(),$D$6)),",",""),"원",""),0))))</f>
        <v/>
      </c>
      <c r="AA587" s="30">
        <f>IF(OR($Y587="",$E$6=""),"",IF(INDEX($A:$U,ROW(),$E$6)="",0,IF(ISNUMBER(INDEX($A:$U,ROW(),$E$6)),INDEX($A:$U,ROW(),$E$6),IFERROR(--SUBSTITUTE(SUBSTITUTE(TRIM(INDEX($A:$U,ROW(),$E$6)),",",""),"원",""),0))))</f>
        <v/>
      </c>
      <c r="AB587" s="30">
        <f>IF(OR($Y587="",$F$6=""),"",IF(INDEX($A:$U,ROW(),$F$6)="","",IF(ISNUMBER(INDEX($A:$U,ROW(),$F$6)),INDEX($A:$U,ROW(),$F$6),IFERROR(--SUBSTITUTE(SUBSTITUTE(TRIM(INDEX($A:$U,ROW(),$F$6)),",",""),"원",""),""))))</f>
        <v/>
      </c>
      <c r="AC587" s="2">
        <f>IF(OR($Y587="",$G$6=""),"",INDEX($A:$U,ROW(),$G$6)&amp;"")</f>
        <v/>
      </c>
      <c r="AD587" s="2">
        <f>IF($Y587="","",IF(OR(AND(설정!$B$5&lt;&gt;"",ISNUMBER(SEARCH(설정!$B$5,$AC587))),AND(설정!$B$6&lt;&gt;"",ISNUMBER(SEARCH(설정!$B$6,$AC587))),AND(설정!$B$7&lt;&gt;"",ISNUMBER(SEARCH(설정!$B$7,$AC587)))),"제외","포함"))</f>
        <v/>
      </c>
    </row>
    <row r="588">
      <c r="W588" s="2">
        <f>IF(OR($B$5="",$C$6="",ROW()&lt;$B$5),"",IF(INDEX($A:$U,ROW(),$C$6)="","",INDEX($A:$U,ROW(),$C$6)))</f>
        <v/>
      </c>
      <c r="X588" s="28">
        <f>IF($W588="","",IF(ISNUMBER($W588),IF($W588&gt;=10000000,IFERROR(DATE(INT($W588/10000),MOD(INT($W588/100),100),MOD($W588,100)),""),$W588),IF(ISNUMBER(--SUBSTITUTE(SUBSTITUTE(TRIM($W588),".","-"),"/","-")),IF(--SUBSTITUTE(SUBSTITUTE(TRIM($W588),".","-"),"/","-")&gt;=10000000,IFERROR(DATE(--LEFT(TRIM($W588),4),--MID(TRIM($W588),5,2),--RIGHT(TRIM($W588),2)),""),--SUBSTITUTE(SUBSTITUTE(TRIM($W588),".","-"),"/","-")),IFERROR(--LEFT(SUBSTITUTE(SUBSTITUTE(TRIM($W588),".","-"),"/","-"),10),""))))</f>
        <v/>
      </c>
      <c r="Y588" s="29">
        <f>IF($X588="","",INT($X588))</f>
        <v/>
      </c>
      <c r="Z588" s="30">
        <f>IF(OR($Y588="",$D$6=""),"",IF(INDEX($A:$U,ROW(),$D$6)="",0,IF(ISNUMBER(INDEX($A:$U,ROW(),$D$6)),INDEX($A:$U,ROW(),$D$6),IFERROR(--SUBSTITUTE(SUBSTITUTE(TRIM(INDEX($A:$U,ROW(),$D$6)),",",""),"원",""),0))))</f>
        <v/>
      </c>
      <c r="AA588" s="30">
        <f>IF(OR($Y588="",$E$6=""),"",IF(INDEX($A:$U,ROW(),$E$6)="",0,IF(ISNUMBER(INDEX($A:$U,ROW(),$E$6)),INDEX($A:$U,ROW(),$E$6),IFERROR(--SUBSTITUTE(SUBSTITUTE(TRIM(INDEX($A:$U,ROW(),$E$6)),",",""),"원",""),0))))</f>
        <v/>
      </c>
      <c r="AB588" s="30">
        <f>IF(OR($Y588="",$F$6=""),"",IF(INDEX($A:$U,ROW(),$F$6)="","",IF(ISNUMBER(INDEX($A:$U,ROW(),$F$6)),INDEX($A:$U,ROW(),$F$6),IFERROR(--SUBSTITUTE(SUBSTITUTE(TRIM(INDEX($A:$U,ROW(),$F$6)),",",""),"원",""),""))))</f>
        <v/>
      </c>
      <c r="AC588" s="2">
        <f>IF(OR($Y588="",$G$6=""),"",INDEX($A:$U,ROW(),$G$6)&amp;"")</f>
        <v/>
      </c>
      <c r="AD588" s="2">
        <f>IF($Y588="","",IF(OR(AND(설정!$B$5&lt;&gt;"",ISNUMBER(SEARCH(설정!$B$5,$AC588))),AND(설정!$B$6&lt;&gt;"",ISNUMBER(SEARCH(설정!$B$6,$AC588))),AND(설정!$B$7&lt;&gt;"",ISNUMBER(SEARCH(설정!$B$7,$AC588)))),"제외","포함"))</f>
        <v/>
      </c>
    </row>
    <row r="589">
      <c r="W589" s="2">
        <f>IF(OR($B$5="",$C$6="",ROW()&lt;$B$5),"",IF(INDEX($A:$U,ROW(),$C$6)="","",INDEX($A:$U,ROW(),$C$6)))</f>
        <v/>
      </c>
      <c r="X589" s="28">
        <f>IF($W589="","",IF(ISNUMBER($W589),IF($W589&gt;=10000000,IFERROR(DATE(INT($W589/10000),MOD(INT($W589/100),100),MOD($W589,100)),""),$W589),IF(ISNUMBER(--SUBSTITUTE(SUBSTITUTE(TRIM($W589),".","-"),"/","-")),IF(--SUBSTITUTE(SUBSTITUTE(TRIM($W589),".","-"),"/","-")&gt;=10000000,IFERROR(DATE(--LEFT(TRIM($W589),4),--MID(TRIM($W589),5,2),--RIGHT(TRIM($W589),2)),""),--SUBSTITUTE(SUBSTITUTE(TRIM($W589),".","-"),"/","-")),IFERROR(--LEFT(SUBSTITUTE(SUBSTITUTE(TRIM($W589),".","-"),"/","-"),10),""))))</f>
        <v/>
      </c>
      <c r="Y589" s="29">
        <f>IF($X589="","",INT($X589))</f>
        <v/>
      </c>
      <c r="Z589" s="30">
        <f>IF(OR($Y589="",$D$6=""),"",IF(INDEX($A:$U,ROW(),$D$6)="",0,IF(ISNUMBER(INDEX($A:$U,ROW(),$D$6)),INDEX($A:$U,ROW(),$D$6),IFERROR(--SUBSTITUTE(SUBSTITUTE(TRIM(INDEX($A:$U,ROW(),$D$6)),",",""),"원",""),0))))</f>
        <v/>
      </c>
      <c r="AA589" s="30">
        <f>IF(OR($Y589="",$E$6=""),"",IF(INDEX($A:$U,ROW(),$E$6)="",0,IF(ISNUMBER(INDEX($A:$U,ROW(),$E$6)),INDEX($A:$U,ROW(),$E$6),IFERROR(--SUBSTITUTE(SUBSTITUTE(TRIM(INDEX($A:$U,ROW(),$E$6)),",",""),"원",""),0))))</f>
        <v/>
      </c>
      <c r="AB589" s="30">
        <f>IF(OR($Y589="",$F$6=""),"",IF(INDEX($A:$U,ROW(),$F$6)="","",IF(ISNUMBER(INDEX($A:$U,ROW(),$F$6)),INDEX($A:$U,ROW(),$F$6),IFERROR(--SUBSTITUTE(SUBSTITUTE(TRIM(INDEX($A:$U,ROW(),$F$6)),",",""),"원",""),""))))</f>
        <v/>
      </c>
      <c r="AC589" s="2">
        <f>IF(OR($Y589="",$G$6=""),"",INDEX($A:$U,ROW(),$G$6)&amp;"")</f>
        <v/>
      </c>
      <c r="AD589" s="2">
        <f>IF($Y589="","",IF(OR(AND(설정!$B$5&lt;&gt;"",ISNUMBER(SEARCH(설정!$B$5,$AC589))),AND(설정!$B$6&lt;&gt;"",ISNUMBER(SEARCH(설정!$B$6,$AC589))),AND(설정!$B$7&lt;&gt;"",ISNUMBER(SEARCH(설정!$B$7,$AC589)))),"제외","포함"))</f>
        <v/>
      </c>
    </row>
    <row r="590">
      <c r="W590" s="2">
        <f>IF(OR($B$5="",$C$6="",ROW()&lt;$B$5),"",IF(INDEX($A:$U,ROW(),$C$6)="","",INDEX($A:$U,ROW(),$C$6)))</f>
        <v/>
      </c>
      <c r="X590" s="28">
        <f>IF($W590="","",IF(ISNUMBER($W590),IF($W590&gt;=10000000,IFERROR(DATE(INT($W590/10000),MOD(INT($W590/100),100),MOD($W590,100)),""),$W590),IF(ISNUMBER(--SUBSTITUTE(SUBSTITUTE(TRIM($W590),".","-"),"/","-")),IF(--SUBSTITUTE(SUBSTITUTE(TRIM($W590),".","-"),"/","-")&gt;=10000000,IFERROR(DATE(--LEFT(TRIM($W590),4),--MID(TRIM($W590),5,2),--RIGHT(TRIM($W590),2)),""),--SUBSTITUTE(SUBSTITUTE(TRIM($W590),".","-"),"/","-")),IFERROR(--LEFT(SUBSTITUTE(SUBSTITUTE(TRIM($W590),".","-"),"/","-"),10),""))))</f>
        <v/>
      </c>
      <c r="Y590" s="29">
        <f>IF($X590="","",INT($X590))</f>
        <v/>
      </c>
      <c r="Z590" s="30">
        <f>IF(OR($Y590="",$D$6=""),"",IF(INDEX($A:$U,ROW(),$D$6)="",0,IF(ISNUMBER(INDEX($A:$U,ROW(),$D$6)),INDEX($A:$U,ROW(),$D$6),IFERROR(--SUBSTITUTE(SUBSTITUTE(TRIM(INDEX($A:$U,ROW(),$D$6)),",",""),"원",""),0))))</f>
        <v/>
      </c>
      <c r="AA590" s="30">
        <f>IF(OR($Y590="",$E$6=""),"",IF(INDEX($A:$U,ROW(),$E$6)="",0,IF(ISNUMBER(INDEX($A:$U,ROW(),$E$6)),INDEX($A:$U,ROW(),$E$6),IFERROR(--SUBSTITUTE(SUBSTITUTE(TRIM(INDEX($A:$U,ROW(),$E$6)),",",""),"원",""),0))))</f>
        <v/>
      </c>
      <c r="AB590" s="30">
        <f>IF(OR($Y590="",$F$6=""),"",IF(INDEX($A:$U,ROW(),$F$6)="","",IF(ISNUMBER(INDEX($A:$U,ROW(),$F$6)),INDEX($A:$U,ROW(),$F$6),IFERROR(--SUBSTITUTE(SUBSTITUTE(TRIM(INDEX($A:$U,ROW(),$F$6)),",",""),"원",""),""))))</f>
        <v/>
      </c>
      <c r="AC590" s="2">
        <f>IF(OR($Y590="",$G$6=""),"",INDEX($A:$U,ROW(),$G$6)&amp;"")</f>
        <v/>
      </c>
      <c r="AD590" s="2">
        <f>IF($Y590="","",IF(OR(AND(설정!$B$5&lt;&gt;"",ISNUMBER(SEARCH(설정!$B$5,$AC590))),AND(설정!$B$6&lt;&gt;"",ISNUMBER(SEARCH(설정!$B$6,$AC590))),AND(설정!$B$7&lt;&gt;"",ISNUMBER(SEARCH(설정!$B$7,$AC590)))),"제외","포함"))</f>
        <v/>
      </c>
    </row>
    <row r="591">
      <c r="W591" s="2">
        <f>IF(OR($B$5="",$C$6="",ROW()&lt;$B$5),"",IF(INDEX($A:$U,ROW(),$C$6)="","",INDEX($A:$U,ROW(),$C$6)))</f>
        <v/>
      </c>
      <c r="X591" s="28">
        <f>IF($W591="","",IF(ISNUMBER($W591),IF($W591&gt;=10000000,IFERROR(DATE(INT($W591/10000),MOD(INT($W591/100),100),MOD($W591,100)),""),$W591),IF(ISNUMBER(--SUBSTITUTE(SUBSTITUTE(TRIM($W591),".","-"),"/","-")),IF(--SUBSTITUTE(SUBSTITUTE(TRIM($W591),".","-"),"/","-")&gt;=10000000,IFERROR(DATE(--LEFT(TRIM($W591),4),--MID(TRIM($W591),5,2),--RIGHT(TRIM($W591),2)),""),--SUBSTITUTE(SUBSTITUTE(TRIM($W591),".","-"),"/","-")),IFERROR(--LEFT(SUBSTITUTE(SUBSTITUTE(TRIM($W591),".","-"),"/","-"),10),""))))</f>
        <v/>
      </c>
      <c r="Y591" s="29">
        <f>IF($X591="","",INT($X591))</f>
        <v/>
      </c>
      <c r="Z591" s="30">
        <f>IF(OR($Y591="",$D$6=""),"",IF(INDEX($A:$U,ROW(),$D$6)="",0,IF(ISNUMBER(INDEX($A:$U,ROW(),$D$6)),INDEX($A:$U,ROW(),$D$6),IFERROR(--SUBSTITUTE(SUBSTITUTE(TRIM(INDEX($A:$U,ROW(),$D$6)),",",""),"원",""),0))))</f>
        <v/>
      </c>
      <c r="AA591" s="30">
        <f>IF(OR($Y591="",$E$6=""),"",IF(INDEX($A:$U,ROW(),$E$6)="",0,IF(ISNUMBER(INDEX($A:$U,ROW(),$E$6)),INDEX($A:$U,ROW(),$E$6),IFERROR(--SUBSTITUTE(SUBSTITUTE(TRIM(INDEX($A:$U,ROW(),$E$6)),",",""),"원",""),0))))</f>
        <v/>
      </c>
      <c r="AB591" s="30">
        <f>IF(OR($Y591="",$F$6=""),"",IF(INDEX($A:$U,ROW(),$F$6)="","",IF(ISNUMBER(INDEX($A:$U,ROW(),$F$6)),INDEX($A:$U,ROW(),$F$6),IFERROR(--SUBSTITUTE(SUBSTITUTE(TRIM(INDEX($A:$U,ROW(),$F$6)),",",""),"원",""),""))))</f>
        <v/>
      </c>
      <c r="AC591" s="2">
        <f>IF(OR($Y591="",$G$6=""),"",INDEX($A:$U,ROW(),$G$6)&amp;"")</f>
        <v/>
      </c>
      <c r="AD591" s="2">
        <f>IF($Y591="","",IF(OR(AND(설정!$B$5&lt;&gt;"",ISNUMBER(SEARCH(설정!$B$5,$AC591))),AND(설정!$B$6&lt;&gt;"",ISNUMBER(SEARCH(설정!$B$6,$AC591))),AND(설정!$B$7&lt;&gt;"",ISNUMBER(SEARCH(설정!$B$7,$AC591)))),"제외","포함"))</f>
        <v/>
      </c>
    </row>
    <row r="592">
      <c r="W592" s="2">
        <f>IF(OR($B$5="",$C$6="",ROW()&lt;$B$5),"",IF(INDEX($A:$U,ROW(),$C$6)="","",INDEX($A:$U,ROW(),$C$6)))</f>
        <v/>
      </c>
      <c r="X592" s="28">
        <f>IF($W592="","",IF(ISNUMBER($W592),IF($W592&gt;=10000000,IFERROR(DATE(INT($W592/10000),MOD(INT($W592/100),100),MOD($W592,100)),""),$W592),IF(ISNUMBER(--SUBSTITUTE(SUBSTITUTE(TRIM($W592),".","-"),"/","-")),IF(--SUBSTITUTE(SUBSTITUTE(TRIM($W592),".","-"),"/","-")&gt;=10000000,IFERROR(DATE(--LEFT(TRIM($W592),4),--MID(TRIM($W592),5,2),--RIGHT(TRIM($W592),2)),""),--SUBSTITUTE(SUBSTITUTE(TRIM($W592),".","-"),"/","-")),IFERROR(--LEFT(SUBSTITUTE(SUBSTITUTE(TRIM($W592),".","-"),"/","-"),10),""))))</f>
        <v/>
      </c>
      <c r="Y592" s="29">
        <f>IF($X592="","",INT($X592))</f>
        <v/>
      </c>
      <c r="Z592" s="30">
        <f>IF(OR($Y592="",$D$6=""),"",IF(INDEX($A:$U,ROW(),$D$6)="",0,IF(ISNUMBER(INDEX($A:$U,ROW(),$D$6)),INDEX($A:$U,ROW(),$D$6),IFERROR(--SUBSTITUTE(SUBSTITUTE(TRIM(INDEX($A:$U,ROW(),$D$6)),",",""),"원",""),0))))</f>
        <v/>
      </c>
      <c r="AA592" s="30">
        <f>IF(OR($Y592="",$E$6=""),"",IF(INDEX($A:$U,ROW(),$E$6)="",0,IF(ISNUMBER(INDEX($A:$U,ROW(),$E$6)),INDEX($A:$U,ROW(),$E$6),IFERROR(--SUBSTITUTE(SUBSTITUTE(TRIM(INDEX($A:$U,ROW(),$E$6)),",",""),"원",""),0))))</f>
        <v/>
      </c>
      <c r="AB592" s="30">
        <f>IF(OR($Y592="",$F$6=""),"",IF(INDEX($A:$U,ROW(),$F$6)="","",IF(ISNUMBER(INDEX($A:$U,ROW(),$F$6)),INDEX($A:$U,ROW(),$F$6),IFERROR(--SUBSTITUTE(SUBSTITUTE(TRIM(INDEX($A:$U,ROW(),$F$6)),",",""),"원",""),""))))</f>
        <v/>
      </c>
      <c r="AC592" s="2">
        <f>IF(OR($Y592="",$G$6=""),"",INDEX($A:$U,ROW(),$G$6)&amp;"")</f>
        <v/>
      </c>
      <c r="AD592" s="2">
        <f>IF($Y592="","",IF(OR(AND(설정!$B$5&lt;&gt;"",ISNUMBER(SEARCH(설정!$B$5,$AC592))),AND(설정!$B$6&lt;&gt;"",ISNUMBER(SEARCH(설정!$B$6,$AC592))),AND(설정!$B$7&lt;&gt;"",ISNUMBER(SEARCH(설정!$B$7,$AC592)))),"제외","포함"))</f>
        <v/>
      </c>
    </row>
    <row r="593">
      <c r="W593" s="2">
        <f>IF(OR($B$5="",$C$6="",ROW()&lt;$B$5),"",IF(INDEX($A:$U,ROW(),$C$6)="","",INDEX($A:$U,ROW(),$C$6)))</f>
        <v/>
      </c>
      <c r="X593" s="28">
        <f>IF($W593="","",IF(ISNUMBER($W593),IF($W593&gt;=10000000,IFERROR(DATE(INT($W593/10000),MOD(INT($W593/100),100),MOD($W593,100)),""),$W593),IF(ISNUMBER(--SUBSTITUTE(SUBSTITUTE(TRIM($W593),".","-"),"/","-")),IF(--SUBSTITUTE(SUBSTITUTE(TRIM($W593),".","-"),"/","-")&gt;=10000000,IFERROR(DATE(--LEFT(TRIM($W593),4),--MID(TRIM($W593),5,2),--RIGHT(TRIM($W593),2)),""),--SUBSTITUTE(SUBSTITUTE(TRIM($W593),".","-"),"/","-")),IFERROR(--LEFT(SUBSTITUTE(SUBSTITUTE(TRIM($W593),".","-"),"/","-"),10),""))))</f>
        <v/>
      </c>
      <c r="Y593" s="29">
        <f>IF($X593="","",INT($X593))</f>
        <v/>
      </c>
      <c r="Z593" s="30">
        <f>IF(OR($Y593="",$D$6=""),"",IF(INDEX($A:$U,ROW(),$D$6)="",0,IF(ISNUMBER(INDEX($A:$U,ROW(),$D$6)),INDEX($A:$U,ROW(),$D$6),IFERROR(--SUBSTITUTE(SUBSTITUTE(TRIM(INDEX($A:$U,ROW(),$D$6)),",",""),"원",""),0))))</f>
        <v/>
      </c>
      <c r="AA593" s="30">
        <f>IF(OR($Y593="",$E$6=""),"",IF(INDEX($A:$U,ROW(),$E$6)="",0,IF(ISNUMBER(INDEX($A:$U,ROW(),$E$6)),INDEX($A:$U,ROW(),$E$6),IFERROR(--SUBSTITUTE(SUBSTITUTE(TRIM(INDEX($A:$U,ROW(),$E$6)),",",""),"원",""),0))))</f>
        <v/>
      </c>
      <c r="AB593" s="30">
        <f>IF(OR($Y593="",$F$6=""),"",IF(INDEX($A:$U,ROW(),$F$6)="","",IF(ISNUMBER(INDEX($A:$U,ROW(),$F$6)),INDEX($A:$U,ROW(),$F$6),IFERROR(--SUBSTITUTE(SUBSTITUTE(TRIM(INDEX($A:$U,ROW(),$F$6)),",",""),"원",""),""))))</f>
        <v/>
      </c>
      <c r="AC593" s="2">
        <f>IF(OR($Y593="",$G$6=""),"",INDEX($A:$U,ROW(),$G$6)&amp;"")</f>
        <v/>
      </c>
      <c r="AD593" s="2">
        <f>IF($Y593="","",IF(OR(AND(설정!$B$5&lt;&gt;"",ISNUMBER(SEARCH(설정!$B$5,$AC593))),AND(설정!$B$6&lt;&gt;"",ISNUMBER(SEARCH(설정!$B$6,$AC593))),AND(설정!$B$7&lt;&gt;"",ISNUMBER(SEARCH(설정!$B$7,$AC593)))),"제외","포함"))</f>
        <v/>
      </c>
    </row>
    <row r="594">
      <c r="W594" s="2">
        <f>IF(OR($B$5="",$C$6="",ROW()&lt;$B$5),"",IF(INDEX($A:$U,ROW(),$C$6)="","",INDEX($A:$U,ROW(),$C$6)))</f>
        <v/>
      </c>
      <c r="X594" s="28">
        <f>IF($W594="","",IF(ISNUMBER($W594),IF($W594&gt;=10000000,IFERROR(DATE(INT($W594/10000),MOD(INT($W594/100),100),MOD($W594,100)),""),$W594),IF(ISNUMBER(--SUBSTITUTE(SUBSTITUTE(TRIM($W594),".","-"),"/","-")),IF(--SUBSTITUTE(SUBSTITUTE(TRIM($W594),".","-"),"/","-")&gt;=10000000,IFERROR(DATE(--LEFT(TRIM($W594),4),--MID(TRIM($W594),5,2),--RIGHT(TRIM($W594),2)),""),--SUBSTITUTE(SUBSTITUTE(TRIM($W594),".","-"),"/","-")),IFERROR(--LEFT(SUBSTITUTE(SUBSTITUTE(TRIM($W594),".","-"),"/","-"),10),""))))</f>
        <v/>
      </c>
      <c r="Y594" s="29">
        <f>IF($X594="","",INT($X594))</f>
        <v/>
      </c>
      <c r="Z594" s="30">
        <f>IF(OR($Y594="",$D$6=""),"",IF(INDEX($A:$U,ROW(),$D$6)="",0,IF(ISNUMBER(INDEX($A:$U,ROW(),$D$6)),INDEX($A:$U,ROW(),$D$6),IFERROR(--SUBSTITUTE(SUBSTITUTE(TRIM(INDEX($A:$U,ROW(),$D$6)),",",""),"원",""),0))))</f>
        <v/>
      </c>
      <c r="AA594" s="30">
        <f>IF(OR($Y594="",$E$6=""),"",IF(INDEX($A:$U,ROW(),$E$6)="",0,IF(ISNUMBER(INDEX($A:$U,ROW(),$E$6)),INDEX($A:$U,ROW(),$E$6),IFERROR(--SUBSTITUTE(SUBSTITUTE(TRIM(INDEX($A:$U,ROW(),$E$6)),",",""),"원",""),0))))</f>
        <v/>
      </c>
      <c r="AB594" s="30">
        <f>IF(OR($Y594="",$F$6=""),"",IF(INDEX($A:$U,ROW(),$F$6)="","",IF(ISNUMBER(INDEX($A:$U,ROW(),$F$6)),INDEX($A:$U,ROW(),$F$6),IFERROR(--SUBSTITUTE(SUBSTITUTE(TRIM(INDEX($A:$U,ROW(),$F$6)),",",""),"원",""),""))))</f>
        <v/>
      </c>
      <c r="AC594" s="2">
        <f>IF(OR($Y594="",$G$6=""),"",INDEX($A:$U,ROW(),$G$6)&amp;"")</f>
        <v/>
      </c>
      <c r="AD594" s="2">
        <f>IF($Y594="","",IF(OR(AND(설정!$B$5&lt;&gt;"",ISNUMBER(SEARCH(설정!$B$5,$AC594))),AND(설정!$B$6&lt;&gt;"",ISNUMBER(SEARCH(설정!$B$6,$AC594))),AND(설정!$B$7&lt;&gt;"",ISNUMBER(SEARCH(설정!$B$7,$AC594)))),"제외","포함"))</f>
        <v/>
      </c>
    </row>
    <row r="595">
      <c r="W595" s="2">
        <f>IF(OR($B$5="",$C$6="",ROW()&lt;$B$5),"",IF(INDEX($A:$U,ROW(),$C$6)="","",INDEX($A:$U,ROW(),$C$6)))</f>
        <v/>
      </c>
      <c r="X595" s="28">
        <f>IF($W595="","",IF(ISNUMBER($W595),IF($W595&gt;=10000000,IFERROR(DATE(INT($W595/10000),MOD(INT($W595/100),100),MOD($W595,100)),""),$W595),IF(ISNUMBER(--SUBSTITUTE(SUBSTITUTE(TRIM($W595),".","-"),"/","-")),IF(--SUBSTITUTE(SUBSTITUTE(TRIM($W595),".","-"),"/","-")&gt;=10000000,IFERROR(DATE(--LEFT(TRIM($W595),4),--MID(TRIM($W595),5,2),--RIGHT(TRIM($W595),2)),""),--SUBSTITUTE(SUBSTITUTE(TRIM($W595),".","-"),"/","-")),IFERROR(--LEFT(SUBSTITUTE(SUBSTITUTE(TRIM($W595),".","-"),"/","-"),10),""))))</f>
        <v/>
      </c>
      <c r="Y595" s="29">
        <f>IF($X595="","",INT($X595))</f>
        <v/>
      </c>
      <c r="Z595" s="30">
        <f>IF(OR($Y595="",$D$6=""),"",IF(INDEX($A:$U,ROW(),$D$6)="",0,IF(ISNUMBER(INDEX($A:$U,ROW(),$D$6)),INDEX($A:$U,ROW(),$D$6),IFERROR(--SUBSTITUTE(SUBSTITUTE(TRIM(INDEX($A:$U,ROW(),$D$6)),",",""),"원",""),0))))</f>
        <v/>
      </c>
      <c r="AA595" s="30">
        <f>IF(OR($Y595="",$E$6=""),"",IF(INDEX($A:$U,ROW(),$E$6)="",0,IF(ISNUMBER(INDEX($A:$U,ROW(),$E$6)),INDEX($A:$U,ROW(),$E$6),IFERROR(--SUBSTITUTE(SUBSTITUTE(TRIM(INDEX($A:$U,ROW(),$E$6)),",",""),"원",""),0))))</f>
        <v/>
      </c>
      <c r="AB595" s="30">
        <f>IF(OR($Y595="",$F$6=""),"",IF(INDEX($A:$U,ROW(),$F$6)="","",IF(ISNUMBER(INDEX($A:$U,ROW(),$F$6)),INDEX($A:$U,ROW(),$F$6),IFERROR(--SUBSTITUTE(SUBSTITUTE(TRIM(INDEX($A:$U,ROW(),$F$6)),",",""),"원",""),""))))</f>
        <v/>
      </c>
      <c r="AC595" s="2">
        <f>IF(OR($Y595="",$G$6=""),"",INDEX($A:$U,ROW(),$G$6)&amp;"")</f>
        <v/>
      </c>
      <c r="AD595" s="2">
        <f>IF($Y595="","",IF(OR(AND(설정!$B$5&lt;&gt;"",ISNUMBER(SEARCH(설정!$B$5,$AC595))),AND(설정!$B$6&lt;&gt;"",ISNUMBER(SEARCH(설정!$B$6,$AC595))),AND(설정!$B$7&lt;&gt;"",ISNUMBER(SEARCH(설정!$B$7,$AC595)))),"제외","포함"))</f>
        <v/>
      </c>
    </row>
    <row r="596">
      <c r="W596" s="2">
        <f>IF(OR($B$5="",$C$6="",ROW()&lt;$B$5),"",IF(INDEX($A:$U,ROW(),$C$6)="","",INDEX($A:$U,ROW(),$C$6)))</f>
        <v/>
      </c>
      <c r="X596" s="28">
        <f>IF($W596="","",IF(ISNUMBER($W596),IF($W596&gt;=10000000,IFERROR(DATE(INT($W596/10000),MOD(INT($W596/100),100),MOD($W596,100)),""),$W596),IF(ISNUMBER(--SUBSTITUTE(SUBSTITUTE(TRIM($W596),".","-"),"/","-")),IF(--SUBSTITUTE(SUBSTITUTE(TRIM($W596),".","-"),"/","-")&gt;=10000000,IFERROR(DATE(--LEFT(TRIM($W596),4),--MID(TRIM($W596),5,2),--RIGHT(TRIM($W596),2)),""),--SUBSTITUTE(SUBSTITUTE(TRIM($W596),".","-"),"/","-")),IFERROR(--LEFT(SUBSTITUTE(SUBSTITUTE(TRIM($W596),".","-"),"/","-"),10),""))))</f>
        <v/>
      </c>
      <c r="Y596" s="29">
        <f>IF($X596="","",INT($X596))</f>
        <v/>
      </c>
      <c r="Z596" s="30">
        <f>IF(OR($Y596="",$D$6=""),"",IF(INDEX($A:$U,ROW(),$D$6)="",0,IF(ISNUMBER(INDEX($A:$U,ROW(),$D$6)),INDEX($A:$U,ROW(),$D$6),IFERROR(--SUBSTITUTE(SUBSTITUTE(TRIM(INDEX($A:$U,ROW(),$D$6)),",",""),"원",""),0))))</f>
        <v/>
      </c>
      <c r="AA596" s="30">
        <f>IF(OR($Y596="",$E$6=""),"",IF(INDEX($A:$U,ROW(),$E$6)="",0,IF(ISNUMBER(INDEX($A:$U,ROW(),$E$6)),INDEX($A:$U,ROW(),$E$6),IFERROR(--SUBSTITUTE(SUBSTITUTE(TRIM(INDEX($A:$U,ROW(),$E$6)),",",""),"원",""),0))))</f>
        <v/>
      </c>
      <c r="AB596" s="30">
        <f>IF(OR($Y596="",$F$6=""),"",IF(INDEX($A:$U,ROW(),$F$6)="","",IF(ISNUMBER(INDEX($A:$U,ROW(),$F$6)),INDEX($A:$U,ROW(),$F$6),IFERROR(--SUBSTITUTE(SUBSTITUTE(TRIM(INDEX($A:$U,ROW(),$F$6)),",",""),"원",""),""))))</f>
        <v/>
      </c>
      <c r="AC596" s="2">
        <f>IF(OR($Y596="",$G$6=""),"",INDEX($A:$U,ROW(),$G$6)&amp;"")</f>
        <v/>
      </c>
      <c r="AD596" s="2">
        <f>IF($Y596="","",IF(OR(AND(설정!$B$5&lt;&gt;"",ISNUMBER(SEARCH(설정!$B$5,$AC596))),AND(설정!$B$6&lt;&gt;"",ISNUMBER(SEARCH(설정!$B$6,$AC596))),AND(설정!$B$7&lt;&gt;"",ISNUMBER(SEARCH(설정!$B$7,$AC596)))),"제외","포함"))</f>
        <v/>
      </c>
    </row>
    <row r="597">
      <c r="W597" s="2">
        <f>IF(OR($B$5="",$C$6="",ROW()&lt;$B$5),"",IF(INDEX($A:$U,ROW(),$C$6)="","",INDEX($A:$U,ROW(),$C$6)))</f>
        <v/>
      </c>
      <c r="X597" s="28">
        <f>IF($W597="","",IF(ISNUMBER($W597),IF($W597&gt;=10000000,IFERROR(DATE(INT($W597/10000),MOD(INT($W597/100),100),MOD($W597,100)),""),$W597),IF(ISNUMBER(--SUBSTITUTE(SUBSTITUTE(TRIM($W597),".","-"),"/","-")),IF(--SUBSTITUTE(SUBSTITUTE(TRIM($W597),".","-"),"/","-")&gt;=10000000,IFERROR(DATE(--LEFT(TRIM($W597),4),--MID(TRIM($W597),5,2),--RIGHT(TRIM($W597),2)),""),--SUBSTITUTE(SUBSTITUTE(TRIM($W597),".","-"),"/","-")),IFERROR(--LEFT(SUBSTITUTE(SUBSTITUTE(TRIM($W597),".","-"),"/","-"),10),""))))</f>
        <v/>
      </c>
      <c r="Y597" s="29">
        <f>IF($X597="","",INT($X597))</f>
        <v/>
      </c>
      <c r="Z597" s="30">
        <f>IF(OR($Y597="",$D$6=""),"",IF(INDEX($A:$U,ROW(),$D$6)="",0,IF(ISNUMBER(INDEX($A:$U,ROW(),$D$6)),INDEX($A:$U,ROW(),$D$6),IFERROR(--SUBSTITUTE(SUBSTITUTE(TRIM(INDEX($A:$U,ROW(),$D$6)),",",""),"원",""),0))))</f>
        <v/>
      </c>
      <c r="AA597" s="30">
        <f>IF(OR($Y597="",$E$6=""),"",IF(INDEX($A:$U,ROW(),$E$6)="",0,IF(ISNUMBER(INDEX($A:$U,ROW(),$E$6)),INDEX($A:$U,ROW(),$E$6),IFERROR(--SUBSTITUTE(SUBSTITUTE(TRIM(INDEX($A:$U,ROW(),$E$6)),",",""),"원",""),0))))</f>
        <v/>
      </c>
      <c r="AB597" s="30">
        <f>IF(OR($Y597="",$F$6=""),"",IF(INDEX($A:$U,ROW(),$F$6)="","",IF(ISNUMBER(INDEX($A:$U,ROW(),$F$6)),INDEX($A:$U,ROW(),$F$6),IFERROR(--SUBSTITUTE(SUBSTITUTE(TRIM(INDEX($A:$U,ROW(),$F$6)),",",""),"원",""),""))))</f>
        <v/>
      </c>
      <c r="AC597" s="2">
        <f>IF(OR($Y597="",$G$6=""),"",INDEX($A:$U,ROW(),$G$6)&amp;"")</f>
        <v/>
      </c>
      <c r="AD597" s="2">
        <f>IF($Y597="","",IF(OR(AND(설정!$B$5&lt;&gt;"",ISNUMBER(SEARCH(설정!$B$5,$AC597))),AND(설정!$B$6&lt;&gt;"",ISNUMBER(SEARCH(설정!$B$6,$AC597))),AND(설정!$B$7&lt;&gt;"",ISNUMBER(SEARCH(설정!$B$7,$AC597)))),"제외","포함"))</f>
        <v/>
      </c>
    </row>
    <row r="598">
      <c r="W598" s="2">
        <f>IF(OR($B$5="",$C$6="",ROW()&lt;$B$5),"",IF(INDEX($A:$U,ROW(),$C$6)="","",INDEX($A:$U,ROW(),$C$6)))</f>
        <v/>
      </c>
      <c r="X598" s="28">
        <f>IF($W598="","",IF(ISNUMBER($W598),IF($W598&gt;=10000000,IFERROR(DATE(INT($W598/10000),MOD(INT($W598/100),100),MOD($W598,100)),""),$W598),IF(ISNUMBER(--SUBSTITUTE(SUBSTITUTE(TRIM($W598),".","-"),"/","-")),IF(--SUBSTITUTE(SUBSTITUTE(TRIM($W598),".","-"),"/","-")&gt;=10000000,IFERROR(DATE(--LEFT(TRIM($W598),4),--MID(TRIM($W598),5,2),--RIGHT(TRIM($W598),2)),""),--SUBSTITUTE(SUBSTITUTE(TRIM($W598),".","-"),"/","-")),IFERROR(--LEFT(SUBSTITUTE(SUBSTITUTE(TRIM($W598),".","-"),"/","-"),10),""))))</f>
        <v/>
      </c>
      <c r="Y598" s="29">
        <f>IF($X598="","",INT($X598))</f>
        <v/>
      </c>
      <c r="Z598" s="30">
        <f>IF(OR($Y598="",$D$6=""),"",IF(INDEX($A:$U,ROW(),$D$6)="",0,IF(ISNUMBER(INDEX($A:$U,ROW(),$D$6)),INDEX($A:$U,ROW(),$D$6),IFERROR(--SUBSTITUTE(SUBSTITUTE(TRIM(INDEX($A:$U,ROW(),$D$6)),",",""),"원",""),0))))</f>
        <v/>
      </c>
      <c r="AA598" s="30">
        <f>IF(OR($Y598="",$E$6=""),"",IF(INDEX($A:$U,ROW(),$E$6)="",0,IF(ISNUMBER(INDEX($A:$U,ROW(),$E$6)),INDEX($A:$U,ROW(),$E$6),IFERROR(--SUBSTITUTE(SUBSTITUTE(TRIM(INDEX($A:$U,ROW(),$E$6)),",",""),"원",""),0))))</f>
        <v/>
      </c>
      <c r="AB598" s="30">
        <f>IF(OR($Y598="",$F$6=""),"",IF(INDEX($A:$U,ROW(),$F$6)="","",IF(ISNUMBER(INDEX($A:$U,ROW(),$F$6)),INDEX($A:$U,ROW(),$F$6),IFERROR(--SUBSTITUTE(SUBSTITUTE(TRIM(INDEX($A:$U,ROW(),$F$6)),",",""),"원",""),""))))</f>
        <v/>
      </c>
      <c r="AC598" s="2">
        <f>IF(OR($Y598="",$G$6=""),"",INDEX($A:$U,ROW(),$G$6)&amp;"")</f>
        <v/>
      </c>
      <c r="AD598" s="2">
        <f>IF($Y598="","",IF(OR(AND(설정!$B$5&lt;&gt;"",ISNUMBER(SEARCH(설정!$B$5,$AC598))),AND(설정!$B$6&lt;&gt;"",ISNUMBER(SEARCH(설정!$B$6,$AC598))),AND(설정!$B$7&lt;&gt;"",ISNUMBER(SEARCH(설정!$B$7,$AC598)))),"제외","포함"))</f>
        <v/>
      </c>
    </row>
    <row r="599">
      <c r="W599" s="2">
        <f>IF(OR($B$5="",$C$6="",ROW()&lt;$B$5),"",IF(INDEX($A:$U,ROW(),$C$6)="","",INDEX($A:$U,ROW(),$C$6)))</f>
        <v/>
      </c>
      <c r="X599" s="28">
        <f>IF($W599="","",IF(ISNUMBER($W599),IF($W599&gt;=10000000,IFERROR(DATE(INT($W599/10000),MOD(INT($W599/100),100),MOD($W599,100)),""),$W599),IF(ISNUMBER(--SUBSTITUTE(SUBSTITUTE(TRIM($W599),".","-"),"/","-")),IF(--SUBSTITUTE(SUBSTITUTE(TRIM($W599),".","-"),"/","-")&gt;=10000000,IFERROR(DATE(--LEFT(TRIM($W599),4),--MID(TRIM($W599),5,2),--RIGHT(TRIM($W599),2)),""),--SUBSTITUTE(SUBSTITUTE(TRIM($W599),".","-"),"/","-")),IFERROR(--LEFT(SUBSTITUTE(SUBSTITUTE(TRIM($W599),".","-"),"/","-"),10),""))))</f>
        <v/>
      </c>
      <c r="Y599" s="29">
        <f>IF($X599="","",INT($X599))</f>
        <v/>
      </c>
      <c r="Z599" s="30">
        <f>IF(OR($Y599="",$D$6=""),"",IF(INDEX($A:$U,ROW(),$D$6)="",0,IF(ISNUMBER(INDEX($A:$U,ROW(),$D$6)),INDEX($A:$U,ROW(),$D$6),IFERROR(--SUBSTITUTE(SUBSTITUTE(TRIM(INDEX($A:$U,ROW(),$D$6)),",",""),"원",""),0))))</f>
        <v/>
      </c>
      <c r="AA599" s="30">
        <f>IF(OR($Y599="",$E$6=""),"",IF(INDEX($A:$U,ROW(),$E$6)="",0,IF(ISNUMBER(INDEX($A:$U,ROW(),$E$6)),INDEX($A:$U,ROW(),$E$6),IFERROR(--SUBSTITUTE(SUBSTITUTE(TRIM(INDEX($A:$U,ROW(),$E$6)),",",""),"원",""),0))))</f>
        <v/>
      </c>
      <c r="AB599" s="30">
        <f>IF(OR($Y599="",$F$6=""),"",IF(INDEX($A:$U,ROW(),$F$6)="","",IF(ISNUMBER(INDEX($A:$U,ROW(),$F$6)),INDEX($A:$U,ROW(),$F$6),IFERROR(--SUBSTITUTE(SUBSTITUTE(TRIM(INDEX($A:$U,ROW(),$F$6)),",",""),"원",""),""))))</f>
        <v/>
      </c>
      <c r="AC599" s="2">
        <f>IF(OR($Y599="",$G$6=""),"",INDEX($A:$U,ROW(),$G$6)&amp;"")</f>
        <v/>
      </c>
      <c r="AD599" s="2">
        <f>IF($Y599="","",IF(OR(AND(설정!$B$5&lt;&gt;"",ISNUMBER(SEARCH(설정!$B$5,$AC599))),AND(설정!$B$6&lt;&gt;"",ISNUMBER(SEARCH(설정!$B$6,$AC599))),AND(설정!$B$7&lt;&gt;"",ISNUMBER(SEARCH(설정!$B$7,$AC599)))),"제외","포함"))</f>
        <v/>
      </c>
    </row>
    <row r="600">
      <c r="W600" s="2">
        <f>IF(OR($B$5="",$C$6="",ROW()&lt;$B$5),"",IF(INDEX($A:$U,ROW(),$C$6)="","",INDEX($A:$U,ROW(),$C$6)))</f>
        <v/>
      </c>
      <c r="X600" s="28">
        <f>IF($W600="","",IF(ISNUMBER($W600),IF($W600&gt;=10000000,IFERROR(DATE(INT($W600/10000),MOD(INT($W600/100),100),MOD($W600,100)),""),$W600),IF(ISNUMBER(--SUBSTITUTE(SUBSTITUTE(TRIM($W600),".","-"),"/","-")),IF(--SUBSTITUTE(SUBSTITUTE(TRIM($W600),".","-"),"/","-")&gt;=10000000,IFERROR(DATE(--LEFT(TRIM($W600),4),--MID(TRIM($W600),5,2),--RIGHT(TRIM($W600),2)),""),--SUBSTITUTE(SUBSTITUTE(TRIM($W600),".","-"),"/","-")),IFERROR(--LEFT(SUBSTITUTE(SUBSTITUTE(TRIM($W600),".","-"),"/","-"),10),""))))</f>
        <v/>
      </c>
      <c r="Y600" s="29">
        <f>IF($X600="","",INT($X600))</f>
        <v/>
      </c>
      <c r="Z600" s="30">
        <f>IF(OR($Y600="",$D$6=""),"",IF(INDEX($A:$U,ROW(),$D$6)="",0,IF(ISNUMBER(INDEX($A:$U,ROW(),$D$6)),INDEX($A:$U,ROW(),$D$6),IFERROR(--SUBSTITUTE(SUBSTITUTE(TRIM(INDEX($A:$U,ROW(),$D$6)),",",""),"원",""),0))))</f>
        <v/>
      </c>
      <c r="AA600" s="30">
        <f>IF(OR($Y600="",$E$6=""),"",IF(INDEX($A:$U,ROW(),$E$6)="",0,IF(ISNUMBER(INDEX($A:$U,ROW(),$E$6)),INDEX($A:$U,ROW(),$E$6),IFERROR(--SUBSTITUTE(SUBSTITUTE(TRIM(INDEX($A:$U,ROW(),$E$6)),",",""),"원",""),0))))</f>
        <v/>
      </c>
      <c r="AB600" s="30">
        <f>IF(OR($Y600="",$F$6=""),"",IF(INDEX($A:$U,ROW(),$F$6)="","",IF(ISNUMBER(INDEX($A:$U,ROW(),$F$6)),INDEX($A:$U,ROW(),$F$6),IFERROR(--SUBSTITUTE(SUBSTITUTE(TRIM(INDEX($A:$U,ROW(),$F$6)),",",""),"원",""),""))))</f>
        <v/>
      </c>
      <c r="AC600" s="2">
        <f>IF(OR($Y600="",$G$6=""),"",INDEX($A:$U,ROW(),$G$6)&amp;"")</f>
        <v/>
      </c>
      <c r="AD600" s="2">
        <f>IF($Y600="","",IF(OR(AND(설정!$B$5&lt;&gt;"",ISNUMBER(SEARCH(설정!$B$5,$AC600))),AND(설정!$B$6&lt;&gt;"",ISNUMBER(SEARCH(설정!$B$6,$AC600))),AND(설정!$B$7&lt;&gt;"",ISNUMBER(SEARCH(설정!$B$7,$AC600)))),"제외","포함"))</f>
        <v/>
      </c>
    </row>
    <row r="601">
      <c r="W601" s="2">
        <f>IF(OR($B$5="",$C$6="",ROW()&lt;$B$5),"",IF(INDEX($A:$U,ROW(),$C$6)="","",INDEX($A:$U,ROW(),$C$6)))</f>
        <v/>
      </c>
      <c r="X601" s="28">
        <f>IF($W601="","",IF(ISNUMBER($W601),IF($W601&gt;=10000000,IFERROR(DATE(INT($W601/10000),MOD(INT($W601/100),100),MOD($W601,100)),""),$W601),IF(ISNUMBER(--SUBSTITUTE(SUBSTITUTE(TRIM($W601),".","-"),"/","-")),IF(--SUBSTITUTE(SUBSTITUTE(TRIM($W601),".","-"),"/","-")&gt;=10000000,IFERROR(DATE(--LEFT(TRIM($W601),4),--MID(TRIM($W601),5,2),--RIGHT(TRIM($W601),2)),""),--SUBSTITUTE(SUBSTITUTE(TRIM($W601),".","-"),"/","-")),IFERROR(--LEFT(SUBSTITUTE(SUBSTITUTE(TRIM($W601),".","-"),"/","-"),10),""))))</f>
        <v/>
      </c>
      <c r="Y601" s="29">
        <f>IF($X601="","",INT($X601))</f>
        <v/>
      </c>
      <c r="Z601" s="30">
        <f>IF(OR($Y601="",$D$6=""),"",IF(INDEX($A:$U,ROW(),$D$6)="",0,IF(ISNUMBER(INDEX($A:$U,ROW(),$D$6)),INDEX($A:$U,ROW(),$D$6),IFERROR(--SUBSTITUTE(SUBSTITUTE(TRIM(INDEX($A:$U,ROW(),$D$6)),",",""),"원",""),0))))</f>
        <v/>
      </c>
      <c r="AA601" s="30">
        <f>IF(OR($Y601="",$E$6=""),"",IF(INDEX($A:$U,ROW(),$E$6)="",0,IF(ISNUMBER(INDEX($A:$U,ROW(),$E$6)),INDEX($A:$U,ROW(),$E$6),IFERROR(--SUBSTITUTE(SUBSTITUTE(TRIM(INDEX($A:$U,ROW(),$E$6)),",",""),"원",""),0))))</f>
        <v/>
      </c>
      <c r="AB601" s="30">
        <f>IF(OR($Y601="",$F$6=""),"",IF(INDEX($A:$U,ROW(),$F$6)="","",IF(ISNUMBER(INDEX($A:$U,ROW(),$F$6)),INDEX($A:$U,ROW(),$F$6),IFERROR(--SUBSTITUTE(SUBSTITUTE(TRIM(INDEX($A:$U,ROW(),$F$6)),",",""),"원",""),""))))</f>
        <v/>
      </c>
      <c r="AC601" s="2">
        <f>IF(OR($Y601="",$G$6=""),"",INDEX($A:$U,ROW(),$G$6)&amp;"")</f>
        <v/>
      </c>
      <c r="AD601" s="2">
        <f>IF($Y601="","",IF(OR(AND(설정!$B$5&lt;&gt;"",ISNUMBER(SEARCH(설정!$B$5,$AC601))),AND(설정!$B$6&lt;&gt;"",ISNUMBER(SEARCH(설정!$B$6,$AC601))),AND(설정!$B$7&lt;&gt;"",ISNUMBER(SEARCH(설정!$B$7,$AC601)))),"제외","포함"))</f>
        <v/>
      </c>
    </row>
    <row r="602">
      <c r="W602" s="2">
        <f>IF(OR($B$5="",$C$6="",ROW()&lt;$B$5),"",IF(INDEX($A:$U,ROW(),$C$6)="","",INDEX($A:$U,ROW(),$C$6)))</f>
        <v/>
      </c>
      <c r="X602" s="28">
        <f>IF($W602="","",IF(ISNUMBER($W602),IF($W602&gt;=10000000,IFERROR(DATE(INT($W602/10000),MOD(INT($W602/100),100),MOD($W602,100)),""),$W602),IF(ISNUMBER(--SUBSTITUTE(SUBSTITUTE(TRIM($W602),".","-"),"/","-")),IF(--SUBSTITUTE(SUBSTITUTE(TRIM($W602),".","-"),"/","-")&gt;=10000000,IFERROR(DATE(--LEFT(TRIM($W602),4),--MID(TRIM($W602),5,2),--RIGHT(TRIM($W602),2)),""),--SUBSTITUTE(SUBSTITUTE(TRIM($W602),".","-"),"/","-")),IFERROR(--LEFT(SUBSTITUTE(SUBSTITUTE(TRIM($W602),".","-"),"/","-"),10),""))))</f>
        <v/>
      </c>
      <c r="Y602" s="29">
        <f>IF($X602="","",INT($X602))</f>
        <v/>
      </c>
      <c r="Z602" s="30">
        <f>IF(OR($Y602="",$D$6=""),"",IF(INDEX($A:$U,ROW(),$D$6)="",0,IF(ISNUMBER(INDEX($A:$U,ROW(),$D$6)),INDEX($A:$U,ROW(),$D$6),IFERROR(--SUBSTITUTE(SUBSTITUTE(TRIM(INDEX($A:$U,ROW(),$D$6)),",",""),"원",""),0))))</f>
        <v/>
      </c>
      <c r="AA602" s="30">
        <f>IF(OR($Y602="",$E$6=""),"",IF(INDEX($A:$U,ROW(),$E$6)="",0,IF(ISNUMBER(INDEX($A:$U,ROW(),$E$6)),INDEX($A:$U,ROW(),$E$6),IFERROR(--SUBSTITUTE(SUBSTITUTE(TRIM(INDEX($A:$U,ROW(),$E$6)),",",""),"원",""),0))))</f>
        <v/>
      </c>
      <c r="AB602" s="30">
        <f>IF(OR($Y602="",$F$6=""),"",IF(INDEX($A:$U,ROW(),$F$6)="","",IF(ISNUMBER(INDEX($A:$U,ROW(),$F$6)),INDEX($A:$U,ROW(),$F$6),IFERROR(--SUBSTITUTE(SUBSTITUTE(TRIM(INDEX($A:$U,ROW(),$F$6)),",",""),"원",""),""))))</f>
        <v/>
      </c>
      <c r="AC602" s="2">
        <f>IF(OR($Y602="",$G$6=""),"",INDEX($A:$U,ROW(),$G$6)&amp;"")</f>
        <v/>
      </c>
      <c r="AD602" s="2">
        <f>IF($Y602="","",IF(OR(AND(설정!$B$5&lt;&gt;"",ISNUMBER(SEARCH(설정!$B$5,$AC602))),AND(설정!$B$6&lt;&gt;"",ISNUMBER(SEARCH(설정!$B$6,$AC602))),AND(설정!$B$7&lt;&gt;"",ISNUMBER(SEARCH(설정!$B$7,$AC602)))),"제외","포함"))</f>
        <v/>
      </c>
    </row>
    <row r="603">
      <c r="W603" s="2">
        <f>IF(OR($B$5="",$C$6="",ROW()&lt;$B$5),"",IF(INDEX($A:$U,ROW(),$C$6)="","",INDEX($A:$U,ROW(),$C$6)))</f>
        <v/>
      </c>
      <c r="X603" s="28">
        <f>IF($W603="","",IF(ISNUMBER($W603),IF($W603&gt;=10000000,IFERROR(DATE(INT($W603/10000),MOD(INT($W603/100),100),MOD($W603,100)),""),$W603),IF(ISNUMBER(--SUBSTITUTE(SUBSTITUTE(TRIM($W603),".","-"),"/","-")),IF(--SUBSTITUTE(SUBSTITUTE(TRIM($W603),".","-"),"/","-")&gt;=10000000,IFERROR(DATE(--LEFT(TRIM($W603),4),--MID(TRIM($W603),5,2),--RIGHT(TRIM($W603),2)),""),--SUBSTITUTE(SUBSTITUTE(TRIM($W603),".","-"),"/","-")),IFERROR(--LEFT(SUBSTITUTE(SUBSTITUTE(TRIM($W603),".","-"),"/","-"),10),""))))</f>
        <v/>
      </c>
      <c r="Y603" s="29">
        <f>IF($X603="","",INT($X603))</f>
        <v/>
      </c>
      <c r="Z603" s="30">
        <f>IF(OR($Y603="",$D$6=""),"",IF(INDEX($A:$U,ROW(),$D$6)="",0,IF(ISNUMBER(INDEX($A:$U,ROW(),$D$6)),INDEX($A:$U,ROW(),$D$6),IFERROR(--SUBSTITUTE(SUBSTITUTE(TRIM(INDEX($A:$U,ROW(),$D$6)),",",""),"원",""),0))))</f>
        <v/>
      </c>
      <c r="AA603" s="30">
        <f>IF(OR($Y603="",$E$6=""),"",IF(INDEX($A:$U,ROW(),$E$6)="",0,IF(ISNUMBER(INDEX($A:$U,ROW(),$E$6)),INDEX($A:$U,ROW(),$E$6),IFERROR(--SUBSTITUTE(SUBSTITUTE(TRIM(INDEX($A:$U,ROW(),$E$6)),",",""),"원",""),0))))</f>
        <v/>
      </c>
      <c r="AB603" s="30">
        <f>IF(OR($Y603="",$F$6=""),"",IF(INDEX($A:$U,ROW(),$F$6)="","",IF(ISNUMBER(INDEX($A:$U,ROW(),$F$6)),INDEX($A:$U,ROW(),$F$6),IFERROR(--SUBSTITUTE(SUBSTITUTE(TRIM(INDEX($A:$U,ROW(),$F$6)),",",""),"원",""),""))))</f>
        <v/>
      </c>
      <c r="AC603" s="2">
        <f>IF(OR($Y603="",$G$6=""),"",INDEX($A:$U,ROW(),$G$6)&amp;"")</f>
        <v/>
      </c>
      <c r="AD603" s="2">
        <f>IF($Y603="","",IF(OR(AND(설정!$B$5&lt;&gt;"",ISNUMBER(SEARCH(설정!$B$5,$AC603))),AND(설정!$B$6&lt;&gt;"",ISNUMBER(SEARCH(설정!$B$6,$AC603))),AND(설정!$B$7&lt;&gt;"",ISNUMBER(SEARCH(설정!$B$7,$AC603)))),"제외","포함"))</f>
        <v/>
      </c>
    </row>
    <row r="604">
      <c r="W604" s="2">
        <f>IF(OR($B$5="",$C$6="",ROW()&lt;$B$5),"",IF(INDEX($A:$U,ROW(),$C$6)="","",INDEX($A:$U,ROW(),$C$6)))</f>
        <v/>
      </c>
      <c r="X604" s="28">
        <f>IF($W604="","",IF(ISNUMBER($W604),IF($W604&gt;=10000000,IFERROR(DATE(INT($W604/10000),MOD(INT($W604/100),100),MOD($W604,100)),""),$W604),IF(ISNUMBER(--SUBSTITUTE(SUBSTITUTE(TRIM($W604),".","-"),"/","-")),IF(--SUBSTITUTE(SUBSTITUTE(TRIM($W604),".","-"),"/","-")&gt;=10000000,IFERROR(DATE(--LEFT(TRIM($W604),4),--MID(TRIM($W604),5,2),--RIGHT(TRIM($W604),2)),""),--SUBSTITUTE(SUBSTITUTE(TRIM($W604),".","-"),"/","-")),IFERROR(--LEFT(SUBSTITUTE(SUBSTITUTE(TRIM($W604),".","-"),"/","-"),10),""))))</f>
        <v/>
      </c>
      <c r="Y604" s="29">
        <f>IF($X604="","",INT($X604))</f>
        <v/>
      </c>
      <c r="Z604" s="30">
        <f>IF(OR($Y604="",$D$6=""),"",IF(INDEX($A:$U,ROW(),$D$6)="",0,IF(ISNUMBER(INDEX($A:$U,ROW(),$D$6)),INDEX($A:$U,ROW(),$D$6),IFERROR(--SUBSTITUTE(SUBSTITUTE(TRIM(INDEX($A:$U,ROW(),$D$6)),",",""),"원",""),0))))</f>
        <v/>
      </c>
      <c r="AA604" s="30">
        <f>IF(OR($Y604="",$E$6=""),"",IF(INDEX($A:$U,ROW(),$E$6)="",0,IF(ISNUMBER(INDEX($A:$U,ROW(),$E$6)),INDEX($A:$U,ROW(),$E$6),IFERROR(--SUBSTITUTE(SUBSTITUTE(TRIM(INDEX($A:$U,ROW(),$E$6)),",",""),"원",""),0))))</f>
        <v/>
      </c>
      <c r="AB604" s="30">
        <f>IF(OR($Y604="",$F$6=""),"",IF(INDEX($A:$U,ROW(),$F$6)="","",IF(ISNUMBER(INDEX($A:$U,ROW(),$F$6)),INDEX($A:$U,ROW(),$F$6),IFERROR(--SUBSTITUTE(SUBSTITUTE(TRIM(INDEX($A:$U,ROW(),$F$6)),",",""),"원",""),""))))</f>
        <v/>
      </c>
      <c r="AC604" s="2">
        <f>IF(OR($Y604="",$G$6=""),"",INDEX($A:$U,ROW(),$G$6)&amp;"")</f>
        <v/>
      </c>
      <c r="AD604" s="2">
        <f>IF($Y604="","",IF(OR(AND(설정!$B$5&lt;&gt;"",ISNUMBER(SEARCH(설정!$B$5,$AC604))),AND(설정!$B$6&lt;&gt;"",ISNUMBER(SEARCH(설정!$B$6,$AC604))),AND(설정!$B$7&lt;&gt;"",ISNUMBER(SEARCH(설정!$B$7,$AC604)))),"제외","포함"))</f>
        <v/>
      </c>
    </row>
    <row r="605">
      <c r="W605" s="2">
        <f>IF(OR($B$5="",$C$6="",ROW()&lt;$B$5),"",IF(INDEX($A:$U,ROW(),$C$6)="","",INDEX($A:$U,ROW(),$C$6)))</f>
        <v/>
      </c>
      <c r="X605" s="28">
        <f>IF($W605="","",IF(ISNUMBER($W605),IF($W605&gt;=10000000,IFERROR(DATE(INT($W605/10000),MOD(INT($W605/100),100),MOD($W605,100)),""),$W605),IF(ISNUMBER(--SUBSTITUTE(SUBSTITUTE(TRIM($W605),".","-"),"/","-")),IF(--SUBSTITUTE(SUBSTITUTE(TRIM($W605),".","-"),"/","-")&gt;=10000000,IFERROR(DATE(--LEFT(TRIM($W605),4),--MID(TRIM($W605),5,2),--RIGHT(TRIM($W605),2)),""),--SUBSTITUTE(SUBSTITUTE(TRIM($W605),".","-"),"/","-")),IFERROR(--LEFT(SUBSTITUTE(SUBSTITUTE(TRIM($W605),".","-"),"/","-"),10),""))))</f>
        <v/>
      </c>
      <c r="Y605" s="29">
        <f>IF($X605="","",INT($X605))</f>
        <v/>
      </c>
      <c r="Z605" s="30">
        <f>IF(OR($Y605="",$D$6=""),"",IF(INDEX($A:$U,ROW(),$D$6)="",0,IF(ISNUMBER(INDEX($A:$U,ROW(),$D$6)),INDEX($A:$U,ROW(),$D$6),IFERROR(--SUBSTITUTE(SUBSTITUTE(TRIM(INDEX($A:$U,ROW(),$D$6)),",",""),"원",""),0))))</f>
        <v/>
      </c>
      <c r="AA605" s="30">
        <f>IF(OR($Y605="",$E$6=""),"",IF(INDEX($A:$U,ROW(),$E$6)="",0,IF(ISNUMBER(INDEX($A:$U,ROW(),$E$6)),INDEX($A:$U,ROW(),$E$6),IFERROR(--SUBSTITUTE(SUBSTITUTE(TRIM(INDEX($A:$U,ROW(),$E$6)),",",""),"원",""),0))))</f>
        <v/>
      </c>
      <c r="AB605" s="30">
        <f>IF(OR($Y605="",$F$6=""),"",IF(INDEX($A:$U,ROW(),$F$6)="","",IF(ISNUMBER(INDEX($A:$U,ROW(),$F$6)),INDEX($A:$U,ROW(),$F$6),IFERROR(--SUBSTITUTE(SUBSTITUTE(TRIM(INDEX($A:$U,ROW(),$F$6)),",",""),"원",""),""))))</f>
        <v/>
      </c>
      <c r="AC605" s="2">
        <f>IF(OR($Y605="",$G$6=""),"",INDEX($A:$U,ROW(),$G$6)&amp;"")</f>
        <v/>
      </c>
      <c r="AD605" s="2">
        <f>IF($Y605="","",IF(OR(AND(설정!$B$5&lt;&gt;"",ISNUMBER(SEARCH(설정!$B$5,$AC605))),AND(설정!$B$6&lt;&gt;"",ISNUMBER(SEARCH(설정!$B$6,$AC605))),AND(설정!$B$7&lt;&gt;"",ISNUMBER(SEARCH(설정!$B$7,$AC605)))),"제외","포함"))</f>
        <v/>
      </c>
    </row>
    <row r="606">
      <c r="W606" s="2">
        <f>IF(OR($B$5="",$C$6="",ROW()&lt;$B$5),"",IF(INDEX($A:$U,ROW(),$C$6)="","",INDEX($A:$U,ROW(),$C$6)))</f>
        <v/>
      </c>
      <c r="X606" s="28">
        <f>IF($W606="","",IF(ISNUMBER($W606),IF($W606&gt;=10000000,IFERROR(DATE(INT($W606/10000),MOD(INT($W606/100),100),MOD($W606,100)),""),$W606),IF(ISNUMBER(--SUBSTITUTE(SUBSTITUTE(TRIM($W606),".","-"),"/","-")),IF(--SUBSTITUTE(SUBSTITUTE(TRIM($W606),".","-"),"/","-")&gt;=10000000,IFERROR(DATE(--LEFT(TRIM($W606),4),--MID(TRIM($W606),5,2),--RIGHT(TRIM($W606),2)),""),--SUBSTITUTE(SUBSTITUTE(TRIM($W606),".","-"),"/","-")),IFERROR(--LEFT(SUBSTITUTE(SUBSTITUTE(TRIM($W606),".","-"),"/","-"),10),""))))</f>
        <v/>
      </c>
      <c r="Y606" s="29">
        <f>IF($X606="","",INT($X606))</f>
        <v/>
      </c>
      <c r="Z606" s="30">
        <f>IF(OR($Y606="",$D$6=""),"",IF(INDEX($A:$U,ROW(),$D$6)="",0,IF(ISNUMBER(INDEX($A:$U,ROW(),$D$6)),INDEX($A:$U,ROW(),$D$6),IFERROR(--SUBSTITUTE(SUBSTITUTE(TRIM(INDEX($A:$U,ROW(),$D$6)),",",""),"원",""),0))))</f>
        <v/>
      </c>
      <c r="AA606" s="30">
        <f>IF(OR($Y606="",$E$6=""),"",IF(INDEX($A:$U,ROW(),$E$6)="",0,IF(ISNUMBER(INDEX($A:$U,ROW(),$E$6)),INDEX($A:$U,ROW(),$E$6),IFERROR(--SUBSTITUTE(SUBSTITUTE(TRIM(INDEX($A:$U,ROW(),$E$6)),",",""),"원",""),0))))</f>
        <v/>
      </c>
      <c r="AB606" s="30">
        <f>IF(OR($Y606="",$F$6=""),"",IF(INDEX($A:$U,ROW(),$F$6)="","",IF(ISNUMBER(INDEX($A:$U,ROW(),$F$6)),INDEX($A:$U,ROW(),$F$6),IFERROR(--SUBSTITUTE(SUBSTITUTE(TRIM(INDEX($A:$U,ROW(),$F$6)),",",""),"원",""),""))))</f>
        <v/>
      </c>
      <c r="AC606" s="2">
        <f>IF(OR($Y606="",$G$6=""),"",INDEX($A:$U,ROW(),$G$6)&amp;"")</f>
        <v/>
      </c>
      <c r="AD606" s="2">
        <f>IF($Y606="","",IF(OR(AND(설정!$B$5&lt;&gt;"",ISNUMBER(SEARCH(설정!$B$5,$AC606))),AND(설정!$B$6&lt;&gt;"",ISNUMBER(SEARCH(설정!$B$6,$AC606))),AND(설정!$B$7&lt;&gt;"",ISNUMBER(SEARCH(설정!$B$7,$AC606)))),"제외","포함"))</f>
        <v/>
      </c>
    </row>
    <row r="607">
      <c r="W607" s="2">
        <f>IF(OR($B$5="",$C$6="",ROW()&lt;$B$5),"",IF(INDEX($A:$U,ROW(),$C$6)="","",INDEX($A:$U,ROW(),$C$6)))</f>
        <v/>
      </c>
      <c r="X607" s="28">
        <f>IF($W607="","",IF(ISNUMBER($W607),IF($W607&gt;=10000000,IFERROR(DATE(INT($W607/10000),MOD(INT($W607/100),100),MOD($W607,100)),""),$W607),IF(ISNUMBER(--SUBSTITUTE(SUBSTITUTE(TRIM($W607),".","-"),"/","-")),IF(--SUBSTITUTE(SUBSTITUTE(TRIM($W607),".","-"),"/","-")&gt;=10000000,IFERROR(DATE(--LEFT(TRIM($W607),4),--MID(TRIM($W607),5,2),--RIGHT(TRIM($W607),2)),""),--SUBSTITUTE(SUBSTITUTE(TRIM($W607),".","-"),"/","-")),IFERROR(--LEFT(SUBSTITUTE(SUBSTITUTE(TRIM($W607),".","-"),"/","-"),10),""))))</f>
        <v/>
      </c>
      <c r="Y607" s="29">
        <f>IF($X607="","",INT($X607))</f>
        <v/>
      </c>
      <c r="Z607" s="30">
        <f>IF(OR($Y607="",$D$6=""),"",IF(INDEX($A:$U,ROW(),$D$6)="",0,IF(ISNUMBER(INDEX($A:$U,ROW(),$D$6)),INDEX($A:$U,ROW(),$D$6),IFERROR(--SUBSTITUTE(SUBSTITUTE(TRIM(INDEX($A:$U,ROW(),$D$6)),",",""),"원",""),0))))</f>
        <v/>
      </c>
      <c r="AA607" s="30">
        <f>IF(OR($Y607="",$E$6=""),"",IF(INDEX($A:$U,ROW(),$E$6)="",0,IF(ISNUMBER(INDEX($A:$U,ROW(),$E$6)),INDEX($A:$U,ROW(),$E$6),IFERROR(--SUBSTITUTE(SUBSTITUTE(TRIM(INDEX($A:$U,ROW(),$E$6)),",",""),"원",""),0))))</f>
        <v/>
      </c>
      <c r="AB607" s="30">
        <f>IF(OR($Y607="",$F$6=""),"",IF(INDEX($A:$U,ROW(),$F$6)="","",IF(ISNUMBER(INDEX($A:$U,ROW(),$F$6)),INDEX($A:$U,ROW(),$F$6),IFERROR(--SUBSTITUTE(SUBSTITUTE(TRIM(INDEX($A:$U,ROW(),$F$6)),",",""),"원",""),""))))</f>
        <v/>
      </c>
      <c r="AC607" s="2">
        <f>IF(OR($Y607="",$G$6=""),"",INDEX($A:$U,ROW(),$G$6)&amp;"")</f>
        <v/>
      </c>
      <c r="AD607" s="2">
        <f>IF($Y607="","",IF(OR(AND(설정!$B$5&lt;&gt;"",ISNUMBER(SEARCH(설정!$B$5,$AC607))),AND(설정!$B$6&lt;&gt;"",ISNUMBER(SEARCH(설정!$B$6,$AC607))),AND(설정!$B$7&lt;&gt;"",ISNUMBER(SEARCH(설정!$B$7,$AC607)))),"제외","포함"))</f>
        <v/>
      </c>
    </row>
    <row r="608">
      <c r="W608" s="2">
        <f>IF(OR($B$5="",$C$6="",ROW()&lt;$B$5),"",IF(INDEX($A:$U,ROW(),$C$6)="","",INDEX($A:$U,ROW(),$C$6)))</f>
        <v/>
      </c>
      <c r="X608" s="28">
        <f>IF($W608="","",IF(ISNUMBER($W608),IF($W608&gt;=10000000,IFERROR(DATE(INT($W608/10000),MOD(INT($W608/100),100),MOD($W608,100)),""),$W608),IF(ISNUMBER(--SUBSTITUTE(SUBSTITUTE(TRIM($W608),".","-"),"/","-")),IF(--SUBSTITUTE(SUBSTITUTE(TRIM($W608),".","-"),"/","-")&gt;=10000000,IFERROR(DATE(--LEFT(TRIM($W608),4),--MID(TRIM($W608),5,2),--RIGHT(TRIM($W608),2)),""),--SUBSTITUTE(SUBSTITUTE(TRIM($W608),".","-"),"/","-")),IFERROR(--LEFT(SUBSTITUTE(SUBSTITUTE(TRIM($W608),".","-"),"/","-"),10),""))))</f>
        <v/>
      </c>
      <c r="Y608" s="29">
        <f>IF($X608="","",INT($X608))</f>
        <v/>
      </c>
      <c r="Z608" s="30">
        <f>IF(OR($Y608="",$D$6=""),"",IF(INDEX($A:$U,ROW(),$D$6)="",0,IF(ISNUMBER(INDEX($A:$U,ROW(),$D$6)),INDEX($A:$U,ROW(),$D$6),IFERROR(--SUBSTITUTE(SUBSTITUTE(TRIM(INDEX($A:$U,ROW(),$D$6)),",",""),"원",""),0))))</f>
        <v/>
      </c>
      <c r="AA608" s="30">
        <f>IF(OR($Y608="",$E$6=""),"",IF(INDEX($A:$U,ROW(),$E$6)="",0,IF(ISNUMBER(INDEX($A:$U,ROW(),$E$6)),INDEX($A:$U,ROW(),$E$6),IFERROR(--SUBSTITUTE(SUBSTITUTE(TRIM(INDEX($A:$U,ROW(),$E$6)),",",""),"원",""),0))))</f>
        <v/>
      </c>
      <c r="AB608" s="30">
        <f>IF(OR($Y608="",$F$6=""),"",IF(INDEX($A:$U,ROW(),$F$6)="","",IF(ISNUMBER(INDEX($A:$U,ROW(),$F$6)),INDEX($A:$U,ROW(),$F$6),IFERROR(--SUBSTITUTE(SUBSTITUTE(TRIM(INDEX($A:$U,ROW(),$F$6)),",",""),"원",""),""))))</f>
        <v/>
      </c>
      <c r="AC608" s="2">
        <f>IF(OR($Y608="",$G$6=""),"",INDEX($A:$U,ROW(),$G$6)&amp;"")</f>
        <v/>
      </c>
      <c r="AD608" s="2">
        <f>IF($Y608="","",IF(OR(AND(설정!$B$5&lt;&gt;"",ISNUMBER(SEARCH(설정!$B$5,$AC608))),AND(설정!$B$6&lt;&gt;"",ISNUMBER(SEARCH(설정!$B$6,$AC608))),AND(설정!$B$7&lt;&gt;"",ISNUMBER(SEARCH(설정!$B$7,$AC608)))),"제외","포함"))</f>
        <v/>
      </c>
    </row>
    <row r="609">
      <c r="W609" s="2">
        <f>IF(OR($B$5="",$C$6="",ROW()&lt;$B$5),"",IF(INDEX($A:$U,ROW(),$C$6)="","",INDEX($A:$U,ROW(),$C$6)))</f>
        <v/>
      </c>
      <c r="X609" s="28">
        <f>IF($W609="","",IF(ISNUMBER($W609),IF($W609&gt;=10000000,IFERROR(DATE(INT($W609/10000),MOD(INT($W609/100),100),MOD($W609,100)),""),$W609),IF(ISNUMBER(--SUBSTITUTE(SUBSTITUTE(TRIM($W609),".","-"),"/","-")),IF(--SUBSTITUTE(SUBSTITUTE(TRIM($W609),".","-"),"/","-")&gt;=10000000,IFERROR(DATE(--LEFT(TRIM($W609),4),--MID(TRIM($W609),5,2),--RIGHT(TRIM($W609),2)),""),--SUBSTITUTE(SUBSTITUTE(TRIM($W609),".","-"),"/","-")),IFERROR(--LEFT(SUBSTITUTE(SUBSTITUTE(TRIM($W609),".","-"),"/","-"),10),""))))</f>
        <v/>
      </c>
      <c r="Y609" s="29">
        <f>IF($X609="","",INT($X609))</f>
        <v/>
      </c>
      <c r="Z609" s="30">
        <f>IF(OR($Y609="",$D$6=""),"",IF(INDEX($A:$U,ROW(),$D$6)="",0,IF(ISNUMBER(INDEX($A:$U,ROW(),$D$6)),INDEX($A:$U,ROW(),$D$6),IFERROR(--SUBSTITUTE(SUBSTITUTE(TRIM(INDEX($A:$U,ROW(),$D$6)),",",""),"원",""),0))))</f>
        <v/>
      </c>
      <c r="AA609" s="30">
        <f>IF(OR($Y609="",$E$6=""),"",IF(INDEX($A:$U,ROW(),$E$6)="",0,IF(ISNUMBER(INDEX($A:$U,ROW(),$E$6)),INDEX($A:$U,ROW(),$E$6),IFERROR(--SUBSTITUTE(SUBSTITUTE(TRIM(INDEX($A:$U,ROW(),$E$6)),",",""),"원",""),0))))</f>
        <v/>
      </c>
      <c r="AB609" s="30">
        <f>IF(OR($Y609="",$F$6=""),"",IF(INDEX($A:$U,ROW(),$F$6)="","",IF(ISNUMBER(INDEX($A:$U,ROW(),$F$6)),INDEX($A:$U,ROW(),$F$6),IFERROR(--SUBSTITUTE(SUBSTITUTE(TRIM(INDEX($A:$U,ROW(),$F$6)),",",""),"원",""),""))))</f>
        <v/>
      </c>
      <c r="AC609" s="2">
        <f>IF(OR($Y609="",$G$6=""),"",INDEX($A:$U,ROW(),$G$6)&amp;"")</f>
        <v/>
      </c>
      <c r="AD609" s="2">
        <f>IF($Y609="","",IF(OR(AND(설정!$B$5&lt;&gt;"",ISNUMBER(SEARCH(설정!$B$5,$AC609))),AND(설정!$B$6&lt;&gt;"",ISNUMBER(SEARCH(설정!$B$6,$AC609))),AND(설정!$B$7&lt;&gt;"",ISNUMBER(SEARCH(설정!$B$7,$AC609)))),"제외","포함"))</f>
        <v/>
      </c>
    </row>
    <row r="610">
      <c r="W610" s="2">
        <f>IF(OR($B$5="",$C$6="",ROW()&lt;$B$5),"",IF(INDEX($A:$U,ROW(),$C$6)="","",INDEX($A:$U,ROW(),$C$6)))</f>
        <v/>
      </c>
      <c r="X610" s="28">
        <f>IF($W610="","",IF(ISNUMBER($W610),IF($W610&gt;=10000000,IFERROR(DATE(INT($W610/10000),MOD(INT($W610/100),100),MOD($W610,100)),""),$W610),IF(ISNUMBER(--SUBSTITUTE(SUBSTITUTE(TRIM($W610),".","-"),"/","-")),IF(--SUBSTITUTE(SUBSTITUTE(TRIM($W610),".","-"),"/","-")&gt;=10000000,IFERROR(DATE(--LEFT(TRIM($W610),4),--MID(TRIM($W610),5,2),--RIGHT(TRIM($W610),2)),""),--SUBSTITUTE(SUBSTITUTE(TRIM($W610),".","-"),"/","-")),IFERROR(--LEFT(SUBSTITUTE(SUBSTITUTE(TRIM($W610),".","-"),"/","-"),10),""))))</f>
        <v/>
      </c>
      <c r="Y610" s="29">
        <f>IF($X610="","",INT($X610))</f>
        <v/>
      </c>
      <c r="Z610" s="30">
        <f>IF(OR($Y610="",$D$6=""),"",IF(INDEX($A:$U,ROW(),$D$6)="",0,IF(ISNUMBER(INDEX($A:$U,ROW(),$D$6)),INDEX($A:$U,ROW(),$D$6),IFERROR(--SUBSTITUTE(SUBSTITUTE(TRIM(INDEX($A:$U,ROW(),$D$6)),",",""),"원",""),0))))</f>
        <v/>
      </c>
      <c r="AA610" s="30">
        <f>IF(OR($Y610="",$E$6=""),"",IF(INDEX($A:$U,ROW(),$E$6)="",0,IF(ISNUMBER(INDEX($A:$U,ROW(),$E$6)),INDEX($A:$U,ROW(),$E$6),IFERROR(--SUBSTITUTE(SUBSTITUTE(TRIM(INDEX($A:$U,ROW(),$E$6)),",",""),"원",""),0))))</f>
        <v/>
      </c>
      <c r="AB610" s="30">
        <f>IF(OR($Y610="",$F$6=""),"",IF(INDEX($A:$U,ROW(),$F$6)="","",IF(ISNUMBER(INDEX($A:$U,ROW(),$F$6)),INDEX($A:$U,ROW(),$F$6),IFERROR(--SUBSTITUTE(SUBSTITUTE(TRIM(INDEX($A:$U,ROW(),$F$6)),",",""),"원",""),""))))</f>
        <v/>
      </c>
      <c r="AC610" s="2">
        <f>IF(OR($Y610="",$G$6=""),"",INDEX($A:$U,ROW(),$G$6)&amp;"")</f>
        <v/>
      </c>
      <c r="AD610" s="2">
        <f>IF($Y610="","",IF(OR(AND(설정!$B$5&lt;&gt;"",ISNUMBER(SEARCH(설정!$B$5,$AC610))),AND(설정!$B$6&lt;&gt;"",ISNUMBER(SEARCH(설정!$B$6,$AC610))),AND(설정!$B$7&lt;&gt;"",ISNUMBER(SEARCH(설정!$B$7,$AC610)))),"제외","포함"))</f>
        <v/>
      </c>
    </row>
    <row r="611">
      <c r="W611" s="2">
        <f>IF(OR($B$5="",$C$6="",ROW()&lt;$B$5),"",IF(INDEX($A:$U,ROW(),$C$6)="","",INDEX($A:$U,ROW(),$C$6)))</f>
        <v/>
      </c>
      <c r="X611" s="28">
        <f>IF($W611="","",IF(ISNUMBER($W611),IF($W611&gt;=10000000,IFERROR(DATE(INT($W611/10000),MOD(INT($W611/100),100),MOD($W611,100)),""),$W611),IF(ISNUMBER(--SUBSTITUTE(SUBSTITUTE(TRIM($W611),".","-"),"/","-")),IF(--SUBSTITUTE(SUBSTITUTE(TRIM($W611),".","-"),"/","-")&gt;=10000000,IFERROR(DATE(--LEFT(TRIM($W611),4),--MID(TRIM($W611),5,2),--RIGHT(TRIM($W611),2)),""),--SUBSTITUTE(SUBSTITUTE(TRIM($W611),".","-"),"/","-")),IFERROR(--LEFT(SUBSTITUTE(SUBSTITUTE(TRIM($W611),".","-"),"/","-"),10),""))))</f>
        <v/>
      </c>
      <c r="Y611" s="29">
        <f>IF($X611="","",INT($X611))</f>
        <v/>
      </c>
      <c r="Z611" s="30">
        <f>IF(OR($Y611="",$D$6=""),"",IF(INDEX($A:$U,ROW(),$D$6)="",0,IF(ISNUMBER(INDEX($A:$U,ROW(),$D$6)),INDEX($A:$U,ROW(),$D$6),IFERROR(--SUBSTITUTE(SUBSTITUTE(TRIM(INDEX($A:$U,ROW(),$D$6)),",",""),"원",""),0))))</f>
        <v/>
      </c>
      <c r="AA611" s="30">
        <f>IF(OR($Y611="",$E$6=""),"",IF(INDEX($A:$U,ROW(),$E$6)="",0,IF(ISNUMBER(INDEX($A:$U,ROW(),$E$6)),INDEX($A:$U,ROW(),$E$6),IFERROR(--SUBSTITUTE(SUBSTITUTE(TRIM(INDEX($A:$U,ROW(),$E$6)),",",""),"원",""),0))))</f>
        <v/>
      </c>
      <c r="AB611" s="30">
        <f>IF(OR($Y611="",$F$6=""),"",IF(INDEX($A:$U,ROW(),$F$6)="","",IF(ISNUMBER(INDEX($A:$U,ROW(),$F$6)),INDEX($A:$U,ROW(),$F$6),IFERROR(--SUBSTITUTE(SUBSTITUTE(TRIM(INDEX($A:$U,ROW(),$F$6)),",",""),"원",""),""))))</f>
        <v/>
      </c>
      <c r="AC611" s="2">
        <f>IF(OR($Y611="",$G$6=""),"",INDEX($A:$U,ROW(),$G$6)&amp;"")</f>
        <v/>
      </c>
      <c r="AD611" s="2">
        <f>IF($Y611="","",IF(OR(AND(설정!$B$5&lt;&gt;"",ISNUMBER(SEARCH(설정!$B$5,$AC611))),AND(설정!$B$6&lt;&gt;"",ISNUMBER(SEARCH(설정!$B$6,$AC611))),AND(설정!$B$7&lt;&gt;"",ISNUMBER(SEARCH(설정!$B$7,$AC611)))),"제외","포함"))</f>
        <v/>
      </c>
    </row>
    <row r="612">
      <c r="W612" s="2">
        <f>IF(OR($B$5="",$C$6="",ROW()&lt;$B$5),"",IF(INDEX($A:$U,ROW(),$C$6)="","",INDEX($A:$U,ROW(),$C$6)))</f>
        <v/>
      </c>
      <c r="X612" s="28">
        <f>IF($W612="","",IF(ISNUMBER($W612),IF($W612&gt;=10000000,IFERROR(DATE(INT($W612/10000),MOD(INT($W612/100),100),MOD($W612,100)),""),$W612),IF(ISNUMBER(--SUBSTITUTE(SUBSTITUTE(TRIM($W612),".","-"),"/","-")),IF(--SUBSTITUTE(SUBSTITUTE(TRIM($W612),".","-"),"/","-")&gt;=10000000,IFERROR(DATE(--LEFT(TRIM($W612),4),--MID(TRIM($W612),5,2),--RIGHT(TRIM($W612),2)),""),--SUBSTITUTE(SUBSTITUTE(TRIM($W612),".","-"),"/","-")),IFERROR(--LEFT(SUBSTITUTE(SUBSTITUTE(TRIM($W612),".","-"),"/","-"),10),""))))</f>
        <v/>
      </c>
      <c r="Y612" s="29">
        <f>IF($X612="","",INT($X612))</f>
        <v/>
      </c>
      <c r="Z612" s="30">
        <f>IF(OR($Y612="",$D$6=""),"",IF(INDEX($A:$U,ROW(),$D$6)="",0,IF(ISNUMBER(INDEX($A:$U,ROW(),$D$6)),INDEX($A:$U,ROW(),$D$6),IFERROR(--SUBSTITUTE(SUBSTITUTE(TRIM(INDEX($A:$U,ROW(),$D$6)),",",""),"원",""),0))))</f>
        <v/>
      </c>
      <c r="AA612" s="30">
        <f>IF(OR($Y612="",$E$6=""),"",IF(INDEX($A:$U,ROW(),$E$6)="",0,IF(ISNUMBER(INDEX($A:$U,ROW(),$E$6)),INDEX($A:$U,ROW(),$E$6),IFERROR(--SUBSTITUTE(SUBSTITUTE(TRIM(INDEX($A:$U,ROW(),$E$6)),",",""),"원",""),0))))</f>
        <v/>
      </c>
      <c r="AB612" s="30">
        <f>IF(OR($Y612="",$F$6=""),"",IF(INDEX($A:$U,ROW(),$F$6)="","",IF(ISNUMBER(INDEX($A:$U,ROW(),$F$6)),INDEX($A:$U,ROW(),$F$6),IFERROR(--SUBSTITUTE(SUBSTITUTE(TRIM(INDEX($A:$U,ROW(),$F$6)),",",""),"원",""),""))))</f>
        <v/>
      </c>
      <c r="AC612" s="2">
        <f>IF(OR($Y612="",$G$6=""),"",INDEX($A:$U,ROW(),$G$6)&amp;"")</f>
        <v/>
      </c>
      <c r="AD612" s="2">
        <f>IF($Y612="","",IF(OR(AND(설정!$B$5&lt;&gt;"",ISNUMBER(SEARCH(설정!$B$5,$AC612))),AND(설정!$B$6&lt;&gt;"",ISNUMBER(SEARCH(설정!$B$6,$AC612))),AND(설정!$B$7&lt;&gt;"",ISNUMBER(SEARCH(설정!$B$7,$AC612)))),"제외","포함"))</f>
        <v/>
      </c>
    </row>
    <row r="613">
      <c r="W613" s="2">
        <f>IF(OR($B$5="",$C$6="",ROW()&lt;$B$5),"",IF(INDEX($A:$U,ROW(),$C$6)="","",INDEX($A:$U,ROW(),$C$6)))</f>
        <v/>
      </c>
      <c r="X613" s="28">
        <f>IF($W613="","",IF(ISNUMBER($W613),IF($W613&gt;=10000000,IFERROR(DATE(INT($W613/10000),MOD(INT($W613/100),100),MOD($W613,100)),""),$W613),IF(ISNUMBER(--SUBSTITUTE(SUBSTITUTE(TRIM($W613),".","-"),"/","-")),IF(--SUBSTITUTE(SUBSTITUTE(TRIM($W613),".","-"),"/","-")&gt;=10000000,IFERROR(DATE(--LEFT(TRIM($W613),4),--MID(TRIM($W613),5,2),--RIGHT(TRIM($W613),2)),""),--SUBSTITUTE(SUBSTITUTE(TRIM($W613),".","-"),"/","-")),IFERROR(--LEFT(SUBSTITUTE(SUBSTITUTE(TRIM($W613),".","-"),"/","-"),10),""))))</f>
        <v/>
      </c>
      <c r="Y613" s="29">
        <f>IF($X613="","",INT($X613))</f>
        <v/>
      </c>
      <c r="Z613" s="30">
        <f>IF(OR($Y613="",$D$6=""),"",IF(INDEX($A:$U,ROW(),$D$6)="",0,IF(ISNUMBER(INDEX($A:$U,ROW(),$D$6)),INDEX($A:$U,ROW(),$D$6),IFERROR(--SUBSTITUTE(SUBSTITUTE(TRIM(INDEX($A:$U,ROW(),$D$6)),",",""),"원",""),0))))</f>
        <v/>
      </c>
      <c r="AA613" s="30">
        <f>IF(OR($Y613="",$E$6=""),"",IF(INDEX($A:$U,ROW(),$E$6)="",0,IF(ISNUMBER(INDEX($A:$U,ROW(),$E$6)),INDEX($A:$U,ROW(),$E$6),IFERROR(--SUBSTITUTE(SUBSTITUTE(TRIM(INDEX($A:$U,ROW(),$E$6)),",",""),"원",""),0))))</f>
        <v/>
      </c>
      <c r="AB613" s="30">
        <f>IF(OR($Y613="",$F$6=""),"",IF(INDEX($A:$U,ROW(),$F$6)="","",IF(ISNUMBER(INDEX($A:$U,ROW(),$F$6)),INDEX($A:$U,ROW(),$F$6),IFERROR(--SUBSTITUTE(SUBSTITUTE(TRIM(INDEX($A:$U,ROW(),$F$6)),",",""),"원",""),""))))</f>
        <v/>
      </c>
      <c r="AC613" s="2">
        <f>IF(OR($Y613="",$G$6=""),"",INDEX($A:$U,ROW(),$G$6)&amp;"")</f>
        <v/>
      </c>
      <c r="AD613" s="2">
        <f>IF($Y613="","",IF(OR(AND(설정!$B$5&lt;&gt;"",ISNUMBER(SEARCH(설정!$B$5,$AC613))),AND(설정!$B$6&lt;&gt;"",ISNUMBER(SEARCH(설정!$B$6,$AC613))),AND(설정!$B$7&lt;&gt;"",ISNUMBER(SEARCH(설정!$B$7,$AC613)))),"제외","포함"))</f>
        <v/>
      </c>
    </row>
    <row r="614">
      <c r="W614" s="2">
        <f>IF(OR($B$5="",$C$6="",ROW()&lt;$B$5),"",IF(INDEX($A:$U,ROW(),$C$6)="","",INDEX($A:$U,ROW(),$C$6)))</f>
        <v/>
      </c>
      <c r="X614" s="28">
        <f>IF($W614="","",IF(ISNUMBER($W614),IF($W614&gt;=10000000,IFERROR(DATE(INT($W614/10000),MOD(INT($W614/100),100),MOD($W614,100)),""),$W614),IF(ISNUMBER(--SUBSTITUTE(SUBSTITUTE(TRIM($W614),".","-"),"/","-")),IF(--SUBSTITUTE(SUBSTITUTE(TRIM($W614),".","-"),"/","-")&gt;=10000000,IFERROR(DATE(--LEFT(TRIM($W614),4),--MID(TRIM($W614),5,2),--RIGHT(TRIM($W614),2)),""),--SUBSTITUTE(SUBSTITUTE(TRIM($W614),".","-"),"/","-")),IFERROR(--LEFT(SUBSTITUTE(SUBSTITUTE(TRIM($W614),".","-"),"/","-"),10),""))))</f>
        <v/>
      </c>
      <c r="Y614" s="29">
        <f>IF($X614="","",INT($X614))</f>
        <v/>
      </c>
      <c r="Z614" s="30">
        <f>IF(OR($Y614="",$D$6=""),"",IF(INDEX($A:$U,ROW(),$D$6)="",0,IF(ISNUMBER(INDEX($A:$U,ROW(),$D$6)),INDEX($A:$U,ROW(),$D$6),IFERROR(--SUBSTITUTE(SUBSTITUTE(TRIM(INDEX($A:$U,ROW(),$D$6)),",",""),"원",""),0))))</f>
        <v/>
      </c>
      <c r="AA614" s="30">
        <f>IF(OR($Y614="",$E$6=""),"",IF(INDEX($A:$U,ROW(),$E$6)="",0,IF(ISNUMBER(INDEX($A:$U,ROW(),$E$6)),INDEX($A:$U,ROW(),$E$6),IFERROR(--SUBSTITUTE(SUBSTITUTE(TRIM(INDEX($A:$U,ROW(),$E$6)),",",""),"원",""),0))))</f>
        <v/>
      </c>
      <c r="AB614" s="30">
        <f>IF(OR($Y614="",$F$6=""),"",IF(INDEX($A:$U,ROW(),$F$6)="","",IF(ISNUMBER(INDEX($A:$U,ROW(),$F$6)),INDEX($A:$U,ROW(),$F$6),IFERROR(--SUBSTITUTE(SUBSTITUTE(TRIM(INDEX($A:$U,ROW(),$F$6)),",",""),"원",""),""))))</f>
        <v/>
      </c>
      <c r="AC614" s="2">
        <f>IF(OR($Y614="",$G$6=""),"",INDEX($A:$U,ROW(),$G$6)&amp;"")</f>
        <v/>
      </c>
      <c r="AD614" s="2">
        <f>IF($Y614="","",IF(OR(AND(설정!$B$5&lt;&gt;"",ISNUMBER(SEARCH(설정!$B$5,$AC614))),AND(설정!$B$6&lt;&gt;"",ISNUMBER(SEARCH(설정!$B$6,$AC614))),AND(설정!$B$7&lt;&gt;"",ISNUMBER(SEARCH(설정!$B$7,$AC614)))),"제외","포함"))</f>
        <v/>
      </c>
    </row>
    <row r="615">
      <c r="W615" s="2">
        <f>IF(OR($B$5="",$C$6="",ROW()&lt;$B$5),"",IF(INDEX($A:$U,ROW(),$C$6)="","",INDEX($A:$U,ROW(),$C$6)))</f>
        <v/>
      </c>
      <c r="X615" s="28">
        <f>IF($W615="","",IF(ISNUMBER($W615),IF($W615&gt;=10000000,IFERROR(DATE(INT($W615/10000),MOD(INT($W615/100),100),MOD($W615,100)),""),$W615),IF(ISNUMBER(--SUBSTITUTE(SUBSTITUTE(TRIM($W615),".","-"),"/","-")),IF(--SUBSTITUTE(SUBSTITUTE(TRIM($W615),".","-"),"/","-")&gt;=10000000,IFERROR(DATE(--LEFT(TRIM($W615),4),--MID(TRIM($W615),5,2),--RIGHT(TRIM($W615),2)),""),--SUBSTITUTE(SUBSTITUTE(TRIM($W615),".","-"),"/","-")),IFERROR(--LEFT(SUBSTITUTE(SUBSTITUTE(TRIM($W615),".","-"),"/","-"),10),""))))</f>
        <v/>
      </c>
      <c r="Y615" s="29">
        <f>IF($X615="","",INT($X615))</f>
        <v/>
      </c>
      <c r="Z615" s="30">
        <f>IF(OR($Y615="",$D$6=""),"",IF(INDEX($A:$U,ROW(),$D$6)="",0,IF(ISNUMBER(INDEX($A:$U,ROW(),$D$6)),INDEX($A:$U,ROW(),$D$6),IFERROR(--SUBSTITUTE(SUBSTITUTE(TRIM(INDEX($A:$U,ROW(),$D$6)),",",""),"원",""),0))))</f>
        <v/>
      </c>
      <c r="AA615" s="30">
        <f>IF(OR($Y615="",$E$6=""),"",IF(INDEX($A:$U,ROW(),$E$6)="",0,IF(ISNUMBER(INDEX($A:$U,ROW(),$E$6)),INDEX($A:$U,ROW(),$E$6),IFERROR(--SUBSTITUTE(SUBSTITUTE(TRIM(INDEX($A:$U,ROW(),$E$6)),",",""),"원",""),0))))</f>
        <v/>
      </c>
      <c r="AB615" s="30">
        <f>IF(OR($Y615="",$F$6=""),"",IF(INDEX($A:$U,ROW(),$F$6)="","",IF(ISNUMBER(INDEX($A:$U,ROW(),$F$6)),INDEX($A:$U,ROW(),$F$6),IFERROR(--SUBSTITUTE(SUBSTITUTE(TRIM(INDEX($A:$U,ROW(),$F$6)),",",""),"원",""),""))))</f>
        <v/>
      </c>
      <c r="AC615" s="2">
        <f>IF(OR($Y615="",$G$6=""),"",INDEX($A:$U,ROW(),$G$6)&amp;"")</f>
        <v/>
      </c>
      <c r="AD615" s="2">
        <f>IF($Y615="","",IF(OR(AND(설정!$B$5&lt;&gt;"",ISNUMBER(SEARCH(설정!$B$5,$AC615))),AND(설정!$B$6&lt;&gt;"",ISNUMBER(SEARCH(설정!$B$6,$AC615))),AND(설정!$B$7&lt;&gt;"",ISNUMBER(SEARCH(설정!$B$7,$AC615)))),"제외","포함"))</f>
        <v/>
      </c>
    </row>
    <row r="616">
      <c r="W616" s="2">
        <f>IF(OR($B$5="",$C$6="",ROW()&lt;$B$5),"",IF(INDEX($A:$U,ROW(),$C$6)="","",INDEX($A:$U,ROW(),$C$6)))</f>
        <v/>
      </c>
      <c r="X616" s="28">
        <f>IF($W616="","",IF(ISNUMBER($W616),IF($W616&gt;=10000000,IFERROR(DATE(INT($W616/10000),MOD(INT($W616/100),100),MOD($W616,100)),""),$W616),IF(ISNUMBER(--SUBSTITUTE(SUBSTITUTE(TRIM($W616),".","-"),"/","-")),IF(--SUBSTITUTE(SUBSTITUTE(TRIM($W616),".","-"),"/","-")&gt;=10000000,IFERROR(DATE(--LEFT(TRIM($W616),4),--MID(TRIM($W616),5,2),--RIGHT(TRIM($W616),2)),""),--SUBSTITUTE(SUBSTITUTE(TRIM($W616),".","-"),"/","-")),IFERROR(--LEFT(SUBSTITUTE(SUBSTITUTE(TRIM($W616),".","-"),"/","-"),10),""))))</f>
        <v/>
      </c>
      <c r="Y616" s="29">
        <f>IF($X616="","",INT($X616))</f>
        <v/>
      </c>
      <c r="Z616" s="30">
        <f>IF(OR($Y616="",$D$6=""),"",IF(INDEX($A:$U,ROW(),$D$6)="",0,IF(ISNUMBER(INDEX($A:$U,ROW(),$D$6)),INDEX($A:$U,ROW(),$D$6),IFERROR(--SUBSTITUTE(SUBSTITUTE(TRIM(INDEX($A:$U,ROW(),$D$6)),",",""),"원",""),0))))</f>
        <v/>
      </c>
      <c r="AA616" s="30">
        <f>IF(OR($Y616="",$E$6=""),"",IF(INDEX($A:$U,ROW(),$E$6)="",0,IF(ISNUMBER(INDEX($A:$U,ROW(),$E$6)),INDEX($A:$U,ROW(),$E$6),IFERROR(--SUBSTITUTE(SUBSTITUTE(TRIM(INDEX($A:$U,ROW(),$E$6)),",",""),"원",""),0))))</f>
        <v/>
      </c>
      <c r="AB616" s="30">
        <f>IF(OR($Y616="",$F$6=""),"",IF(INDEX($A:$U,ROW(),$F$6)="","",IF(ISNUMBER(INDEX($A:$U,ROW(),$F$6)),INDEX($A:$U,ROW(),$F$6),IFERROR(--SUBSTITUTE(SUBSTITUTE(TRIM(INDEX($A:$U,ROW(),$F$6)),",",""),"원",""),""))))</f>
        <v/>
      </c>
      <c r="AC616" s="2">
        <f>IF(OR($Y616="",$G$6=""),"",INDEX($A:$U,ROW(),$G$6)&amp;"")</f>
        <v/>
      </c>
      <c r="AD616" s="2">
        <f>IF($Y616="","",IF(OR(AND(설정!$B$5&lt;&gt;"",ISNUMBER(SEARCH(설정!$B$5,$AC616))),AND(설정!$B$6&lt;&gt;"",ISNUMBER(SEARCH(설정!$B$6,$AC616))),AND(설정!$B$7&lt;&gt;"",ISNUMBER(SEARCH(설정!$B$7,$AC616)))),"제외","포함"))</f>
        <v/>
      </c>
    </row>
    <row r="617">
      <c r="W617" s="2">
        <f>IF(OR($B$5="",$C$6="",ROW()&lt;$B$5),"",IF(INDEX($A:$U,ROW(),$C$6)="","",INDEX($A:$U,ROW(),$C$6)))</f>
        <v/>
      </c>
      <c r="X617" s="28">
        <f>IF($W617="","",IF(ISNUMBER($W617),IF($W617&gt;=10000000,IFERROR(DATE(INT($W617/10000),MOD(INT($W617/100),100),MOD($W617,100)),""),$W617),IF(ISNUMBER(--SUBSTITUTE(SUBSTITUTE(TRIM($W617),".","-"),"/","-")),IF(--SUBSTITUTE(SUBSTITUTE(TRIM($W617),".","-"),"/","-")&gt;=10000000,IFERROR(DATE(--LEFT(TRIM($W617),4),--MID(TRIM($W617),5,2),--RIGHT(TRIM($W617),2)),""),--SUBSTITUTE(SUBSTITUTE(TRIM($W617),".","-"),"/","-")),IFERROR(--LEFT(SUBSTITUTE(SUBSTITUTE(TRIM($W617),".","-"),"/","-"),10),""))))</f>
        <v/>
      </c>
      <c r="Y617" s="29">
        <f>IF($X617="","",INT($X617))</f>
        <v/>
      </c>
      <c r="Z617" s="30">
        <f>IF(OR($Y617="",$D$6=""),"",IF(INDEX($A:$U,ROW(),$D$6)="",0,IF(ISNUMBER(INDEX($A:$U,ROW(),$D$6)),INDEX($A:$U,ROW(),$D$6),IFERROR(--SUBSTITUTE(SUBSTITUTE(TRIM(INDEX($A:$U,ROW(),$D$6)),",",""),"원",""),0))))</f>
        <v/>
      </c>
      <c r="AA617" s="30">
        <f>IF(OR($Y617="",$E$6=""),"",IF(INDEX($A:$U,ROW(),$E$6)="",0,IF(ISNUMBER(INDEX($A:$U,ROW(),$E$6)),INDEX($A:$U,ROW(),$E$6),IFERROR(--SUBSTITUTE(SUBSTITUTE(TRIM(INDEX($A:$U,ROW(),$E$6)),",",""),"원",""),0))))</f>
        <v/>
      </c>
      <c r="AB617" s="30">
        <f>IF(OR($Y617="",$F$6=""),"",IF(INDEX($A:$U,ROW(),$F$6)="","",IF(ISNUMBER(INDEX($A:$U,ROW(),$F$6)),INDEX($A:$U,ROW(),$F$6),IFERROR(--SUBSTITUTE(SUBSTITUTE(TRIM(INDEX($A:$U,ROW(),$F$6)),",",""),"원",""),""))))</f>
        <v/>
      </c>
      <c r="AC617" s="2">
        <f>IF(OR($Y617="",$G$6=""),"",INDEX($A:$U,ROW(),$G$6)&amp;"")</f>
        <v/>
      </c>
      <c r="AD617" s="2">
        <f>IF($Y617="","",IF(OR(AND(설정!$B$5&lt;&gt;"",ISNUMBER(SEARCH(설정!$B$5,$AC617))),AND(설정!$B$6&lt;&gt;"",ISNUMBER(SEARCH(설정!$B$6,$AC617))),AND(설정!$B$7&lt;&gt;"",ISNUMBER(SEARCH(설정!$B$7,$AC617)))),"제외","포함"))</f>
        <v/>
      </c>
    </row>
    <row r="618">
      <c r="W618" s="2">
        <f>IF(OR($B$5="",$C$6="",ROW()&lt;$B$5),"",IF(INDEX($A:$U,ROW(),$C$6)="","",INDEX($A:$U,ROW(),$C$6)))</f>
        <v/>
      </c>
      <c r="X618" s="28">
        <f>IF($W618="","",IF(ISNUMBER($W618),IF($W618&gt;=10000000,IFERROR(DATE(INT($W618/10000),MOD(INT($W618/100),100),MOD($W618,100)),""),$W618),IF(ISNUMBER(--SUBSTITUTE(SUBSTITUTE(TRIM($W618),".","-"),"/","-")),IF(--SUBSTITUTE(SUBSTITUTE(TRIM($W618),".","-"),"/","-")&gt;=10000000,IFERROR(DATE(--LEFT(TRIM($W618),4),--MID(TRIM($W618),5,2),--RIGHT(TRIM($W618),2)),""),--SUBSTITUTE(SUBSTITUTE(TRIM($W618),".","-"),"/","-")),IFERROR(--LEFT(SUBSTITUTE(SUBSTITUTE(TRIM($W618),".","-"),"/","-"),10),""))))</f>
        <v/>
      </c>
      <c r="Y618" s="29">
        <f>IF($X618="","",INT($X618))</f>
        <v/>
      </c>
      <c r="Z618" s="30">
        <f>IF(OR($Y618="",$D$6=""),"",IF(INDEX($A:$U,ROW(),$D$6)="",0,IF(ISNUMBER(INDEX($A:$U,ROW(),$D$6)),INDEX($A:$U,ROW(),$D$6),IFERROR(--SUBSTITUTE(SUBSTITUTE(TRIM(INDEX($A:$U,ROW(),$D$6)),",",""),"원",""),0))))</f>
        <v/>
      </c>
      <c r="AA618" s="30">
        <f>IF(OR($Y618="",$E$6=""),"",IF(INDEX($A:$U,ROW(),$E$6)="",0,IF(ISNUMBER(INDEX($A:$U,ROW(),$E$6)),INDEX($A:$U,ROW(),$E$6),IFERROR(--SUBSTITUTE(SUBSTITUTE(TRIM(INDEX($A:$U,ROW(),$E$6)),",",""),"원",""),0))))</f>
        <v/>
      </c>
      <c r="AB618" s="30">
        <f>IF(OR($Y618="",$F$6=""),"",IF(INDEX($A:$U,ROW(),$F$6)="","",IF(ISNUMBER(INDEX($A:$U,ROW(),$F$6)),INDEX($A:$U,ROW(),$F$6),IFERROR(--SUBSTITUTE(SUBSTITUTE(TRIM(INDEX($A:$U,ROW(),$F$6)),",",""),"원",""),""))))</f>
        <v/>
      </c>
      <c r="AC618" s="2">
        <f>IF(OR($Y618="",$G$6=""),"",INDEX($A:$U,ROW(),$G$6)&amp;"")</f>
        <v/>
      </c>
      <c r="AD618" s="2">
        <f>IF($Y618="","",IF(OR(AND(설정!$B$5&lt;&gt;"",ISNUMBER(SEARCH(설정!$B$5,$AC618))),AND(설정!$B$6&lt;&gt;"",ISNUMBER(SEARCH(설정!$B$6,$AC618))),AND(설정!$B$7&lt;&gt;"",ISNUMBER(SEARCH(설정!$B$7,$AC618)))),"제외","포함"))</f>
        <v/>
      </c>
    </row>
    <row r="619">
      <c r="W619" s="2">
        <f>IF(OR($B$5="",$C$6="",ROW()&lt;$B$5),"",IF(INDEX($A:$U,ROW(),$C$6)="","",INDEX($A:$U,ROW(),$C$6)))</f>
        <v/>
      </c>
      <c r="X619" s="28">
        <f>IF($W619="","",IF(ISNUMBER($W619),IF($W619&gt;=10000000,IFERROR(DATE(INT($W619/10000),MOD(INT($W619/100),100),MOD($W619,100)),""),$W619),IF(ISNUMBER(--SUBSTITUTE(SUBSTITUTE(TRIM($W619),".","-"),"/","-")),IF(--SUBSTITUTE(SUBSTITUTE(TRIM($W619),".","-"),"/","-")&gt;=10000000,IFERROR(DATE(--LEFT(TRIM($W619),4),--MID(TRIM($W619),5,2),--RIGHT(TRIM($W619),2)),""),--SUBSTITUTE(SUBSTITUTE(TRIM($W619),".","-"),"/","-")),IFERROR(--LEFT(SUBSTITUTE(SUBSTITUTE(TRIM($W619),".","-"),"/","-"),10),""))))</f>
        <v/>
      </c>
      <c r="Y619" s="29">
        <f>IF($X619="","",INT($X619))</f>
        <v/>
      </c>
      <c r="Z619" s="30">
        <f>IF(OR($Y619="",$D$6=""),"",IF(INDEX($A:$U,ROW(),$D$6)="",0,IF(ISNUMBER(INDEX($A:$U,ROW(),$D$6)),INDEX($A:$U,ROW(),$D$6),IFERROR(--SUBSTITUTE(SUBSTITUTE(TRIM(INDEX($A:$U,ROW(),$D$6)),",",""),"원",""),0))))</f>
        <v/>
      </c>
      <c r="AA619" s="30">
        <f>IF(OR($Y619="",$E$6=""),"",IF(INDEX($A:$U,ROW(),$E$6)="",0,IF(ISNUMBER(INDEX($A:$U,ROW(),$E$6)),INDEX($A:$U,ROW(),$E$6),IFERROR(--SUBSTITUTE(SUBSTITUTE(TRIM(INDEX($A:$U,ROW(),$E$6)),",",""),"원",""),0))))</f>
        <v/>
      </c>
      <c r="AB619" s="30">
        <f>IF(OR($Y619="",$F$6=""),"",IF(INDEX($A:$U,ROW(),$F$6)="","",IF(ISNUMBER(INDEX($A:$U,ROW(),$F$6)),INDEX($A:$U,ROW(),$F$6),IFERROR(--SUBSTITUTE(SUBSTITUTE(TRIM(INDEX($A:$U,ROW(),$F$6)),",",""),"원",""),""))))</f>
        <v/>
      </c>
      <c r="AC619" s="2">
        <f>IF(OR($Y619="",$G$6=""),"",INDEX($A:$U,ROW(),$G$6)&amp;"")</f>
        <v/>
      </c>
      <c r="AD619" s="2">
        <f>IF($Y619="","",IF(OR(AND(설정!$B$5&lt;&gt;"",ISNUMBER(SEARCH(설정!$B$5,$AC619))),AND(설정!$B$6&lt;&gt;"",ISNUMBER(SEARCH(설정!$B$6,$AC619))),AND(설정!$B$7&lt;&gt;"",ISNUMBER(SEARCH(설정!$B$7,$AC619)))),"제외","포함"))</f>
        <v/>
      </c>
    </row>
    <row r="620">
      <c r="W620" s="2">
        <f>IF(OR($B$5="",$C$6="",ROW()&lt;$B$5),"",IF(INDEX($A:$U,ROW(),$C$6)="","",INDEX($A:$U,ROW(),$C$6)))</f>
        <v/>
      </c>
      <c r="X620" s="28">
        <f>IF($W620="","",IF(ISNUMBER($W620),IF($W620&gt;=10000000,IFERROR(DATE(INT($W620/10000),MOD(INT($W620/100),100),MOD($W620,100)),""),$W620),IF(ISNUMBER(--SUBSTITUTE(SUBSTITUTE(TRIM($W620),".","-"),"/","-")),IF(--SUBSTITUTE(SUBSTITUTE(TRIM($W620),".","-"),"/","-")&gt;=10000000,IFERROR(DATE(--LEFT(TRIM($W620),4),--MID(TRIM($W620),5,2),--RIGHT(TRIM($W620),2)),""),--SUBSTITUTE(SUBSTITUTE(TRIM($W620),".","-"),"/","-")),IFERROR(--LEFT(SUBSTITUTE(SUBSTITUTE(TRIM($W620),".","-"),"/","-"),10),""))))</f>
        <v/>
      </c>
      <c r="Y620" s="29">
        <f>IF($X620="","",INT($X620))</f>
        <v/>
      </c>
      <c r="Z620" s="30">
        <f>IF(OR($Y620="",$D$6=""),"",IF(INDEX($A:$U,ROW(),$D$6)="",0,IF(ISNUMBER(INDEX($A:$U,ROW(),$D$6)),INDEX($A:$U,ROW(),$D$6),IFERROR(--SUBSTITUTE(SUBSTITUTE(TRIM(INDEX($A:$U,ROW(),$D$6)),",",""),"원",""),0))))</f>
        <v/>
      </c>
      <c r="AA620" s="30">
        <f>IF(OR($Y620="",$E$6=""),"",IF(INDEX($A:$U,ROW(),$E$6)="",0,IF(ISNUMBER(INDEX($A:$U,ROW(),$E$6)),INDEX($A:$U,ROW(),$E$6),IFERROR(--SUBSTITUTE(SUBSTITUTE(TRIM(INDEX($A:$U,ROW(),$E$6)),",",""),"원",""),0))))</f>
        <v/>
      </c>
      <c r="AB620" s="30">
        <f>IF(OR($Y620="",$F$6=""),"",IF(INDEX($A:$U,ROW(),$F$6)="","",IF(ISNUMBER(INDEX($A:$U,ROW(),$F$6)),INDEX($A:$U,ROW(),$F$6),IFERROR(--SUBSTITUTE(SUBSTITUTE(TRIM(INDEX($A:$U,ROW(),$F$6)),",",""),"원",""),""))))</f>
        <v/>
      </c>
      <c r="AC620" s="2">
        <f>IF(OR($Y620="",$G$6=""),"",INDEX($A:$U,ROW(),$G$6)&amp;"")</f>
        <v/>
      </c>
      <c r="AD620" s="2">
        <f>IF($Y620="","",IF(OR(AND(설정!$B$5&lt;&gt;"",ISNUMBER(SEARCH(설정!$B$5,$AC620))),AND(설정!$B$6&lt;&gt;"",ISNUMBER(SEARCH(설정!$B$6,$AC620))),AND(설정!$B$7&lt;&gt;"",ISNUMBER(SEARCH(설정!$B$7,$AC620)))),"제외","포함"))</f>
        <v/>
      </c>
    </row>
    <row r="621">
      <c r="W621" s="2">
        <f>IF(OR($B$5="",$C$6="",ROW()&lt;$B$5),"",IF(INDEX($A:$U,ROW(),$C$6)="","",INDEX($A:$U,ROW(),$C$6)))</f>
        <v/>
      </c>
      <c r="X621" s="28">
        <f>IF($W621="","",IF(ISNUMBER($W621),IF($W621&gt;=10000000,IFERROR(DATE(INT($W621/10000),MOD(INT($W621/100),100),MOD($W621,100)),""),$W621),IF(ISNUMBER(--SUBSTITUTE(SUBSTITUTE(TRIM($W621),".","-"),"/","-")),IF(--SUBSTITUTE(SUBSTITUTE(TRIM($W621),".","-"),"/","-")&gt;=10000000,IFERROR(DATE(--LEFT(TRIM($W621),4),--MID(TRIM($W621),5,2),--RIGHT(TRIM($W621),2)),""),--SUBSTITUTE(SUBSTITUTE(TRIM($W621),".","-"),"/","-")),IFERROR(--LEFT(SUBSTITUTE(SUBSTITUTE(TRIM($W621),".","-"),"/","-"),10),""))))</f>
        <v/>
      </c>
      <c r="Y621" s="29">
        <f>IF($X621="","",INT($X621))</f>
        <v/>
      </c>
      <c r="Z621" s="30">
        <f>IF(OR($Y621="",$D$6=""),"",IF(INDEX($A:$U,ROW(),$D$6)="",0,IF(ISNUMBER(INDEX($A:$U,ROW(),$D$6)),INDEX($A:$U,ROW(),$D$6),IFERROR(--SUBSTITUTE(SUBSTITUTE(TRIM(INDEX($A:$U,ROW(),$D$6)),",",""),"원",""),0))))</f>
        <v/>
      </c>
      <c r="AA621" s="30">
        <f>IF(OR($Y621="",$E$6=""),"",IF(INDEX($A:$U,ROW(),$E$6)="",0,IF(ISNUMBER(INDEX($A:$U,ROW(),$E$6)),INDEX($A:$U,ROW(),$E$6),IFERROR(--SUBSTITUTE(SUBSTITUTE(TRIM(INDEX($A:$U,ROW(),$E$6)),",",""),"원",""),0))))</f>
        <v/>
      </c>
      <c r="AB621" s="30">
        <f>IF(OR($Y621="",$F$6=""),"",IF(INDEX($A:$U,ROW(),$F$6)="","",IF(ISNUMBER(INDEX($A:$U,ROW(),$F$6)),INDEX($A:$U,ROW(),$F$6),IFERROR(--SUBSTITUTE(SUBSTITUTE(TRIM(INDEX($A:$U,ROW(),$F$6)),",",""),"원",""),""))))</f>
        <v/>
      </c>
      <c r="AC621" s="2">
        <f>IF(OR($Y621="",$G$6=""),"",INDEX($A:$U,ROW(),$G$6)&amp;"")</f>
        <v/>
      </c>
      <c r="AD621" s="2">
        <f>IF($Y621="","",IF(OR(AND(설정!$B$5&lt;&gt;"",ISNUMBER(SEARCH(설정!$B$5,$AC621))),AND(설정!$B$6&lt;&gt;"",ISNUMBER(SEARCH(설정!$B$6,$AC621))),AND(설정!$B$7&lt;&gt;"",ISNUMBER(SEARCH(설정!$B$7,$AC621)))),"제외","포함"))</f>
        <v/>
      </c>
    </row>
    <row r="622">
      <c r="W622" s="2">
        <f>IF(OR($B$5="",$C$6="",ROW()&lt;$B$5),"",IF(INDEX($A:$U,ROW(),$C$6)="","",INDEX($A:$U,ROW(),$C$6)))</f>
        <v/>
      </c>
      <c r="X622" s="28">
        <f>IF($W622="","",IF(ISNUMBER($W622),IF($W622&gt;=10000000,IFERROR(DATE(INT($W622/10000),MOD(INT($W622/100),100),MOD($W622,100)),""),$W622),IF(ISNUMBER(--SUBSTITUTE(SUBSTITUTE(TRIM($W622),".","-"),"/","-")),IF(--SUBSTITUTE(SUBSTITUTE(TRIM($W622),".","-"),"/","-")&gt;=10000000,IFERROR(DATE(--LEFT(TRIM($W622),4),--MID(TRIM($W622),5,2),--RIGHT(TRIM($W622),2)),""),--SUBSTITUTE(SUBSTITUTE(TRIM($W622),".","-"),"/","-")),IFERROR(--LEFT(SUBSTITUTE(SUBSTITUTE(TRIM($W622),".","-"),"/","-"),10),""))))</f>
        <v/>
      </c>
      <c r="Y622" s="29">
        <f>IF($X622="","",INT($X622))</f>
        <v/>
      </c>
      <c r="Z622" s="30">
        <f>IF(OR($Y622="",$D$6=""),"",IF(INDEX($A:$U,ROW(),$D$6)="",0,IF(ISNUMBER(INDEX($A:$U,ROW(),$D$6)),INDEX($A:$U,ROW(),$D$6),IFERROR(--SUBSTITUTE(SUBSTITUTE(TRIM(INDEX($A:$U,ROW(),$D$6)),",",""),"원",""),0))))</f>
        <v/>
      </c>
      <c r="AA622" s="30">
        <f>IF(OR($Y622="",$E$6=""),"",IF(INDEX($A:$U,ROW(),$E$6)="",0,IF(ISNUMBER(INDEX($A:$U,ROW(),$E$6)),INDEX($A:$U,ROW(),$E$6),IFERROR(--SUBSTITUTE(SUBSTITUTE(TRIM(INDEX($A:$U,ROW(),$E$6)),",",""),"원",""),0))))</f>
        <v/>
      </c>
      <c r="AB622" s="30">
        <f>IF(OR($Y622="",$F$6=""),"",IF(INDEX($A:$U,ROW(),$F$6)="","",IF(ISNUMBER(INDEX($A:$U,ROW(),$F$6)),INDEX($A:$U,ROW(),$F$6),IFERROR(--SUBSTITUTE(SUBSTITUTE(TRIM(INDEX($A:$U,ROW(),$F$6)),",",""),"원",""),""))))</f>
        <v/>
      </c>
      <c r="AC622" s="2">
        <f>IF(OR($Y622="",$G$6=""),"",INDEX($A:$U,ROW(),$G$6)&amp;"")</f>
        <v/>
      </c>
      <c r="AD622" s="2">
        <f>IF($Y622="","",IF(OR(AND(설정!$B$5&lt;&gt;"",ISNUMBER(SEARCH(설정!$B$5,$AC622))),AND(설정!$B$6&lt;&gt;"",ISNUMBER(SEARCH(설정!$B$6,$AC622))),AND(설정!$B$7&lt;&gt;"",ISNUMBER(SEARCH(설정!$B$7,$AC622)))),"제외","포함"))</f>
        <v/>
      </c>
    </row>
    <row r="623">
      <c r="W623" s="2">
        <f>IF(OR($B$5="",$C$6="",ROW()&lt;$B$5),"",IF(INDEX($A:$U,ROW(),$C$6)="","",INDEX($A:$U,ROW(),$C$6)))</f>
        <v/>
      </c>
      <c r="X623" s="28">
        <f>IF($W623="","",IF(ISNUMBER($W623),IF($W623&gt;=10000000,IFERROR(DATE(INT($W623/10000),MOD(INT($W623/100),100),MOD($W623,100)),""),$W623),IF(ISNUMBER(--SUBSTITUTE(SUBSTITUTE(TRIM($W623),".","-"),"/","-")),IF(--SUBSTITUTE(SUBSTITUTE(TRIM($W623),".","-"),"/","-")&gt;=10000000,IFERROR(DATE(--LEFT(TRIM($W623),4),--MID(TRIM($W623),5,2),--RIGHT(TRIM($W623),2)),""),--SUBSTITUTE(SUBSTITUTE(TRIM($W623),".","-"),"/","-")),IFERROR(--LEFT(SUBSTITUTE(SUBSTITUTE(TRIM($W623),".","-"),"/","-"),10),""))))</f>
        <v/>
      </c>
      <c r="Y623" s="29">
        <f>IF($X623="","",INT($X623))</f>
        <v/>
      </c>
      <c r="Z623" s="30">
        <f>IF(OR($Y623="",$D$6=""),"",IF(INDEX($A:$U,ROW(),$D$6)="",0,IF(ISNUMBER(INDEX($A:$U,ROW(),$D$6)),INDEX($A:$U,ROW(),$D$6),IFERROR(--SUBSTITUTE(SUBSTITUTE(TRIM(INDEX($A:$U,ROW(),$D$6)),",",""),"원",""),0))))</f>
        <v/>
      </c>
      <c r="AA623" s="30">
        <f>IF(OR($Y623="",$E$6=""),"",IF(INDEX($A:$U,ROW(),$E$6)="",0,IF(ISNUMBER(INDEX($A:$U,ROW(),$E$6)),INDEX($A:$U,ROW(),$E$6),IFERROR(--SUBSTITUTE(SUBSTITUTE(TRIM(INDEX($A:$U,ROW(),$E$6)),",",""),"원",""),0))))</f>
        <v/>
      </c>
      <c r="AB623" s="30">
        <f>IF(OR($Y623="",$F$6=""),"",IF(INDEX($A:$U,ROW(),$F$6)="","",IF(ISNUMBER(INDEX($A:$U,ROW(),$F$6)),INDEX($A:$U,ROW(),$F$6),IFERROR(--SUBSTITUTE(SUBSTITUTE(TRIM(INDEX($A:$U,ROW(),$F$6)),",",""),"원",""),""))))</f>
        <v/>
      </c>
      <c r="AC623" s="2">
        <f>IF(OR($Y623="",$G$6=""),"",INDEX($A:$U,ROW(),$G$6)&amp;"")</f>
        <v/>
      </c>
      <c r="AD623" s="2">
        <f>IF($Y623="","",IF(OR(AND(설정!$B$5&lt;&gt;"",ISNUMBER(SEARCH(설정!$B$5,$AC623))),AND(설정!$B$6&lt;&gt;"",ISNUMBER(SEARCH(설정!$B$6,$AC623))),AND(설정!$B$7&lt;&gt;"",ISNUMBER(SEARCH(설정!$B$7,$AC623)))),"제외","포함"))</f>
        <v/>
      </c>
    </row>
    <row r="624">
      <c r="W624" s="2">
        <f>IF(OR($B$5="",$C$6="",ROW()&lt;$B$5),"",IF(INDEX($A:$U,ROW(),$C$6)="","",INDEX($A:$U,ROW(),$C$6)))</f>
        <v/>
      </c>
      <c r="X624" s="28">
        <f>IF($W624="","",IF(ISNUMBER($W624),IF($W624&gt;=10000000,IFERROR(DATE(INT($W624/10000),MOD(INT($W624/100),100),MOD($W624,100)),""),$W624),IF(ISNUMBER(--SUBSTITUTE(SUBSTITUTE(TRIM($W624),".","-"),"/","-")),IF(--SUBSTITUTE(SUBSTITUTE(TRIM($W624),".","-"),"/","-")&gt;=10000000,IFERROR(DATE(--LEFT(TRIM($W624),4),--MID(TRIM($W624),5,2),--RIGHT(TRIM($W624),2)),""),--SUBSTITUTE(SUBSTITUTE(TRIM($W624),".","-"),"/","-")),IFERROR(--LEFT(SUBSTITUTE(SUBSTITUTE(TRIM($W624),".","-"),"/","-"),10),""))))</f>
        <v/>
      </c>
      <c r="Y624" s="29">
        <f>IF($X624="","",INT($X624))</f>
        <v/>
      </c>
      <c r="Z624" s="30">
        <f>IF(OR($Y624="",$D$6=""),"",IF(INDEX($A:$U,ROW(),$D$6)="",0,IF(ISNUMBER(INDEX($A:$U,ROW(),$D$6)),INDEX($A:$U,ROW(),$D$6),IFERROR(--SUBSTITUTE(SUBSTITUTE(TRIM(INDEX($A:$U,ROW(),$D$6)),",",""),"원",""),0))))</f>
        <v/>
      </c>
      <c r="AA624" s="30">
        <f>IF(OR($Y624="",$E$6=""),"",IF(INDEX($A:$U,ROW(),$E$6)="",0,IF(ISNUMBER(INDEX($A:$U,ROW(),$E$6)),INDEX($A:$U,ROW(),$E$6),IFERROR(--SUBSTITUTE(SUBSTITUTE(TRIM(INDEX($A:$U,ROW(),$E$6)),",",""),"원",""),0))))</f>
        <v/>
      </c>
      <c r="AB624" s="30">
        <f>IF(OR($Y624="",$F$6=""),"",IF(INDEX($A:$U,ROW(),$F$6)="","",IF(ISNUMBER(INDEX($A:$U,ROW(),$F$6)),INDEX($A:$U,ROW(),$F$6),IFERROR(--SUBSTITUTE(SUBSTITUTE(TRIM(INDEX($A:$U,ROW(),$F$6)),",",""),"원",""),""))))</f>
        <v/>
      </c>
      <c r="AC624" s="2">
        <f>IF(OR($Y624="",$G$6=""),"",INDEX($A:$U,ROW(),$G$6)&amp;"")</f>
        <v/>
      </c>
      <c r="AD624" s="2">
        <f>IF($Y624="","",IF(OR(AND(설정!$B$5&lt;&gt;"",ISNUMBER(SEARCH(설정!$B$5,$AC624))),AND(설정!$B$6&lt;&gt;"",ISNUMBER(SEARCH(설정!$B$6,$AC624))),AND(설정!$B$7&lt;&gt;"",ISNUMBER(SEARCH(설정!$B$7,$AC624)))),"제외","포함"))</f>
        <v/>
      </c>
    </row>
    <row r="625">
      <c r="W625" s="2">
        <f>IF(OR($B$5="",$C$6="",ROW()&lt;$B$5),"",IF(INDEX($A:$U,ROW(),$C$6)="","",INDEX($A:$U,ROW(),$C$6)))</f>
        <v/>
      </c>
      <c r="X625" s="28">
        <f>IF($W625="","",IF(ISNUMBER($W625),IF($W625&gt;=10000000,IFERROR(DATE(INT($W625/10000),MOD(INT($W625/100),100),MOD($W625,100)),""),$W625),IF(ISNUMBER(--SUBSTITUTE(SUBSTITUTE(TRIM($W625),".","-"),"/","-")),IF(--SUBSTITUTE(SUBSTITUTE(TRIM($W625),".","-"),"/","-")&gt;=10000000,IFERROR(DATE(--LEFT(TRIM($W625),4),--MID(TRIM($W625),5,2),--RIGHT(TRIM($W625),2)),""),--SUBSTITUTE(SUBSTITUTE(TRIM($W625),".","-"),"/","-")),IFERROR(--LEFT(SUBSTITUTE(SUBSTITUTE(TRIM($W625),".","-"),"/","-"),10),""))))</f>
        <v/>
      </c>
      <c r="Y625" s="29">
        <f>IF($X625="","",INT($X625))</f>
        <v/>
      </c>
      <c r="Z625" s="30">
        <f>IF(OR($Y625="",$D$6=""),"",IF(INDEX($A:$U,ROW(),$D$6)="",0,IF(ISNUMBER(INDEX($A:$U,ROW(),$D$6)),INDEX($A:$U,ROW(),$D$6),IFERROR(--SUBSTITUTE(SUBSTITUTE(TRIM(INDEX($A:$U,ROW(),$D$6)),",",""),"원",""),0))))</f>
        <v/>
      </c>
      <c r="AA625" s="30">
        <f>IF(OR($Y625="",$E$6=""),"",IF(INDEX($A:$U,ROW(),$E$6)="",0,IF(ISNUMBER(INDEX($A:$U,ROW(),$E$6)),INDEX($A:$U,ROW(),$E$6),IFERROR(--SUBSTITUTE(SUBSTITUTE(TRIM(INDEX($A:$U,ROW(),$E$6)),",",""),"원",""),0))))</f>
        <v/>
      </c>
      <c r="AB625" s="30">
        <f>IF(OR($Y625="",$F$6=""),"",IF(INDEX($A:$U,ROW(),$F$6)="","",IF(ISNUMBER(INDEX($A:$U,ROW(),$F$6)),INDEX($A:$U,ROW(),$F$6),IFERROR(--SUBSTITUTE(SUBSTITUTE(TRIM(INDEX($A:$U,ROW(),$F$6)),",",""),"원",""),""))))</f>
        <v/>
      </c>
      <c r="AC625" s="2">
        <f>IF(OR($Y625="",$G$6=""),"",INDEX($A:$U,ROW(),$G$6)&amp;"")</f>
        <v/>
      </c>
      <c r="AD625" s="2">
        <f>IF($Y625="","",IF(OR(AND(설정!$B$5&lt;&gt;"",ISNUMBER(SEARCH(설정!$B$5,$AC625))),AND(설정!$B$6&lt;&gt;"",ISNUMBER(SEARCH(설정!$B$6,$AC625))),AND(설정!$B$7&lt;&gt;"",ISNUMBER(SEARCH(설정!$B$7,$AC625)))),"제외","포함"))</f>
        <v/>
      </c>
    </row>
    <row r="626">
      <c r="W626" s="2">
        <f>IF(OR($B$5="",$C$6="",ROW()&lt;$B$5),"",IF(INDEX($A:$U,ROW(),$C$6)="","",INDEX($A:$U,ROW(),$C$6)))</f>
        <v/>
      </c>
      <c r="X626" s="28">
        <f>IF($W626="","",IF(ISNUMBER($W626),IF($W626&gt;=10000000,IFERROR(DATE(INT($W626/10000),MOD(INT($W626/100),100),MOD($W626,100)),""),$W626),IF(ISNUMBER(--SUBSTITUTE(SUBSTITUTE(TRIM($W626),".","-"),"/","-")),IF(--SUBSTITUTE(SUBSTITUTE(TRIM($W626),".","-"),"/","-")&gt;=10000000,IFERROR(DATE(--LEFT(TRIM($W626),4),--MID(TRIM($W626),5,2),--RIGHT(TRIM($W626),2)),""),--SUBSTITUTE(SUBSTITUTE(TRIM($W626),".","-"),"/","-")),IFERROR(--LEFT(SUBSTITUTE(SUBSTITUTE(TRIM($W626),".","-"),"/","-"),10),""))))</f>
        <v/>
      </c>
      <c r="Y626" s="29">
        <f>IF($X626="","",INT($X626))</f>
        <v/>
      </c>
      <c r="Z626" s="30">
        <f>IF(OR($Y626="",$D$6=""),"",IF(INDEX($A:$U,ROW(),$D$6)="",0,IF(ISNUMBER(INDEX($A:$U,ROW(),$D$6)),INDEX($A:$U,ROW(),$D$6),IFERROR(--SUBSTITUTE(SUBSTITUTE(TRIM(INDEX($A:$U,ROW(),$D$6)),",",""),"원",""),0))))</f>
        <v/>
      </c>
      <c r="AA626" s="30">
        <f>IF(OR($Y626="",$E$6=""),"",IF(INDEX($A:$U,ROW(),$E$6)="",0,IF(ISNUMBER(INDEX($A:$U,ROW(),$E$6)),INDEX($A:$U,ROW(),$E$6),IFERROR(--SUBSTITUTE(SUBSTITUTE(TRIM(INDEX($A:$U,ROW(),$E$6)),",",""),"원",""),0))))</f>
        <v/>
      </c>
      <c r="AB626" s="30">
        <f>IF(OR($Y626="",$F$6=""),"",IF(INDEX($A:$U,ROW(),$F$6)="","",IF(ISNUMBER(INDEX($A:$U,ROW(),$F$6)),INDEX($A:$U,ROW(),$F$6),IFERROR(--SUBSTITUTE(SUBSTITUTE(TRIM(INDEX($A:$U,ROW(),$F$6)),",",""),"원",""),""))))</f>
        <v/>
      </c>
      <c r="AC626" s="2">
        <f>IF(OR($Y626="",$G$6=""),"",INDEX($A:$U,ROW(),$G$6)&amp;"")</f>
        <v/>
      </c>
      <c r="AD626" s="2">
        <f>IF($Y626="","",IF(OR(AND(설정!$B$5&lt;&gt;"",ISNUMBER(SEARCH(설정!$B$5,$AC626))),AND(설정!$B$6&lt;&gt;"",ISNUMBER(SEARCH(설정!$B$6,$AC626))),AND(설정!$B$7&lt;&gt;"",ISNUMBER(SEARCH(설정!$B$7,$AC626)))),"제외","포함"))</f>
        <v/>
      </c>
    </row>
    <row r="627">
      <c r="W627" s="2">
        <f>IF(OR($B$5="",$C$6="",ROW()&lt;$B$5),"",IF(INDEX($A:$U,ROW(),$C$6)="","",INDEX($A:$U,ROW(),$C$6)))</f>
        <v/>
      </c>
      <c r="X627" s="28">
        <f>IF($W627="","",IF(ISNUMBER($W627),IF($W627&gt;=10000000,IFERROR(DATE(INT($W627/10000),MOD(INT($W627/100),100),MOD($W627,100)),""),$W627),IF(ISNUMBER(--SUBSTITUTE(SUBSTITUTE(TRIM($W627),".","-"),"/","-")),IF(--SUBSTITUTE(SUBSTITUTE(TRIM($W627),".","-"),"/","-")&gt;=10000000,IFERROR(DATE(--LEFT(TRIM($W627),4),--MID(TRIM($W627),5,2),--RIGHT(TRIM($W627),2)),""),--SUBSTITUTE(SUBSTITUTE(TRIM($W627),".","-"),"/","-")),IFERROR(--LEFT(SUBSTITUTE(SUBSTITUTE(TRIM($W627),".","-"),"/","-"),10),""))))</f>
        <v/>
      </c>
      <c r="Y627" s="29">
        <f>IF($X627="","",INT($X627))</f>
        <v/>
      </c>
      <c r="Z627" s="30">
        <f>IF(OR($Y627="",$D$6=""),"",IF(INDEX($A:$U,ROW(),$D$6)="",0,IF(ISNUMBER(INDEX($A:$U,ROW(),$D$6)),INDEX($A:$U,ROW(),$D$6),IFERROR(--SUBSTITUTE(SUBSTITUTE(TRIM(INDEX($A:$U,ROW(),$D$6)),",",""),"원",""),0))))</f>
        <v/>
      </c>
      <c r="AA627" s="30">
        <f>IF(OR($Y627="",$E$6=""),"",IF(INDEX($A:$U,ROW(),$E$6)="",0,IF(ISNUMBER(INDEX($A:$U,ROW(),$E$6)),INDEX($A:$U,ROW(),$E$6),IFERROR(--SUBSTITUTE(SUBSTITUTE(TRIM(INDEX($A:$U,ROW(),$E$6)),",",""),"원",""),0))))</f>
        <v/>
      </c>
      <c r="AB627" s="30">
        <f>IF(OR($Y627="",$F$6=""),"",IF(INDEX($A:$U,ROW(),$F$6)="","",IF(ISNUMBER(INDEX($A:$U,ROW(),$F$6)),INDEX($A:$U,ROW(),$F$6),IFERROR(--SUBSTITUTE(SUBSTITUTE(TRIM(INDEX($A:$U,ROW(),$F$6)),",",""),"원",""),""))))</f>
        <v/>
      </c>
      <c r="AC627" s="2">
        <f>IF(OR($Y627="",$G$6=""),"",INDEX($A:$U,ROW(),$G$6)&amp;"")</f>
        <v/>
      </c>
      <c r="AD627" s="2">
        <f>IF($Y627="","",IF(OR(AND(설정!$B$5&lt;&gt;"",ISNUMBER(SEARCH(설정!$B$5,$AC627))),AND(설정!$B$6&lt;&gt;"",ISNUMBER(SEARCH(설정!$B$6,$AC627))),AND(설정!$B$7&lt;&gt;"",ISNUMBER(SEARCH(설정!$B$7,$AC627)))),"제외","포함"))</f>
        <v/>
      </c>
    </row>
    <row r="628">
      <c r="W628" s="2">
        <f>IF(OR($B$5="",$C$6="",ROW()&lt;$B$5),"",IF(INDEX($A:$U,ROW(),$C$6)="","",INDEX($A:$U,ROW(),$C$6)))</f>
        <v/>
      </c>
      <c r="X628" s="28">
        <f>IF($W628="","",IF(ISNUMBER($W628),IF($W628&gt;=10000000,IFERROR(DATE(INT($W628/10000),MOD(INT($W628/100),100),MOD($W628,100)),""),$W628),IF(ISNUMBER(--SUBSTITUTE(SUBSTITUTE(TRIM($W628),".","-"),"/","-")),IF(--SUBSTITUTE(SUBSTITUTE(TRIM($W628),".","-"),"/","-")&gt;=10000000,IFERROR(DATE(--LEFT(TRIM($W628),4),--MID(TRIM($W628),5,2),--RIGHT(TRIM($W628),2)),""),--SUBSTITUTE(SUBSTITUTE(TRIM($W628),".","-"),"/","-")),IFERROR(--LEFT(SUBSTITUTE(SUBSTITUTE(TRIM($W628),".","-"),"/","-"),10),""))))</f>
        <v/>
      </c>
      <c r="Y628" s="29">
        <f>IF($X628="","",INT($X628))</f>
        <v/>
      </c>
      <c r="Z628" s="30">
        <f>IF(OR($Y628="",$D$6=""),"",IF(INDEX($A:$U,ROW(),$D$6)="",0,IF(ISNUMBER(INDEX($A:$U,ROW(),$D$6)),INDEX($A:$U,ROW(),$D$6),IFERROR(--SUBSTITUTE(SUBSTITUTE(TRIM(INDEX($A:$U,ROW(),$D$6)),",",""),"원",""),0))))</f>
        <v/>
      </c>
      <c r="AA628" s="30">
        <f>IF(OR($Y628="",$E$6=""),"",IF(INDEX($A:$U,ROW(),$E$6)="",0,IF(ISNUMBER(INDEX($A:$U,ROW(),$E$6)),INDEX($A:$U,ROW(),$E$6),IFERROR(--SUBSTITUTE(SUBSTITUTE(TRIM(INDEX($A:$U,ROW(),$E$6)),",",""),"원",""),0))))</f>
        <v/>
      </c>
      <c r="AB628" s="30">
        <f>IF(OR($Y628="",$F$6=""),"",IF(INDEX($A:$U,ROW(),$F$6)="","",IF(ISNUMBER(INDEX($A:$U,ROW(),$F$6)),INDEX($A:$U,ROW(),$F$6),IFERROR(--SUBSTITUTE(SUBSTITUTE(TRIM(INDEX($A:$U,ROW(),$F$6)),",",""),"원",""),""))))</f>
        <v/>
      </c>
      <c r="AC628" s="2">
        <f>IF(OR($Y628="",$G$6=""),"",INDEX($A:$U,ROW(),$G$6)&amp;"")</f>
        <v/>
      </c>
      <c r="AD628" s="2">
        <f>IF($Y628="","",IF(OR(AND(설정!$B$5&lt;&gt;"",ISNUMBER(SEARCH(설정!$B$5,$AC628))),AND(설정!$B$6&lt;&gt;"",ISNUMBER(SEARCH(설정!$B$6,$AC628))),AND(설정!$B$7&lt;&gt;"",ISNUMBER(SEARCH(설정!$B$7,$AC628)))),"제외","포함"))</f>
        <v/>
      </c>
    </row>
    <row r="629">
      <c r="W629" s="2">
        <f>IF(OR($B$5="",$C$6="",ROW()&lt;$B$5),"",IF(INDEX($A:$U,ROW(),$C$6)="","",INDEX($A:$U,ROW(),$C$6)))</f>
        <v/>
      </c>
      <c r="X629" s="28">
        <f>IF($W629="","",IF(ISNUMBER($W629),IF($W629&gt;=10000000,IFERROR(DATE(INT($W629/10000),MOD(INT($W629/100),100),MOD($W629,100)),""),$W629),IF(ISNUMBER(--SUBSTITUTE(SUBSTITUTE(TRIM($W629),".","-"),"/","-")),IF(--SUBSTITUTE(SUBSTITUTE(TRIM($W629),".","-"),"/","-")&gt;=10000000,IFERROR(DATE(--LEFT(TRIM($W629),4),--MID(TRIM($W629),5,2),--RIGHT(TRIM($W629),2)),""),--SUBSTITUTE(SUBSTITUTE(TRIM($W629),".","-"),"/","-")),IFERROR(--LEFT(SUBSTITUTE(SUBSTITUTE(TRIM($W629),".","-"),"/","-"),10),""))))</f>
        <v/>
      </c>
      <c r="Y629" s="29">
        <f>IF($X629="","",INT($X629))</f>
        <v/>
      </c>
      <c r="Z629" s="30">
        <f>IF(OR($Y629="",$D$6=""),"",IF(INDEX($A:$U,ROW(),$D$6)="",0,IF(ISNUMBER(INDEX($A:$U,ROW(),$D$6)),INDEX($A:$U,ROW(),$D$6),IFERROR(--SUBSTITUTE(SUBSTITUTE(TRIM(INDEX($A:$U,ROW(),$D$6)),",",""),"원",""),0))))</f>
        <v/>
      </c>
      <c r="AA629" s="30">
        <f>IF(OR($Y629="",$E$6=""),"",IF(INDEX($A:$U,ROW(),$E$6)="",0,IF(ISNUMBER(INDEX($A:$U,ROW(),$E$6)),INDEX($A:$U,ROW(),$E$6),IFERROR(--SUBSTITUTE(SUBSTITUTE(TRIM(INDEX($A:$U,ROW(),$E$6)),",",""),"원",""),0))))</f>
        <v/>
      </c>
      <c r="AB629" s="30">
        <f>IF(OR($Y629="",$F$6=""),"",IF(INDEX($A:$U,ROW(),$F$6)="","",IF(ISNUMBER(INDEX($A:$U,ROW(),$F$6)),INDEX($A:$U,ROW(),$F$6),IFERROR(--SUBSTITUTE(SUBSTITUTE(TRIM(INDEX($A:$U,ROW(),$F$6)),",",""),"원",""),""))))</f>
        <v/>
      </c>
      <c r="AC629" s="2">
        <f>IF(OR($Y629="",$G$6=""),"",INDEX($A:$U,ROW(),$G$6)&amp;"")</f>
        <v/>
      </c>
      <c r="AD629" s="2">
        <f>IF($Y629="","",IF(OR(AND(설정!$B$5&lt;&gt;"",ISNUMBER(SEARCH(설정!$B$5,$AC629))),AND(설정!$B$6&lt;&gt;"",ISNUMBER(SEARCH(설정!$B$6,$AC629))),AND(설정!$B$7&lt;&gt;"",ISNUMBER(SEARCH(설정!$B$7,$AC629)))),"제외","포함"))</f>
        <v/>
      </c>
    </row>
    <row r="630">
      <c r="W630" s="2">
        <f>IF(OR($B$5="",$C$6="",ROW()&lt;$B$5),"",IF(INDEX($A:$U,ROW(),$C$6)="","",INDEX($A:$U,ROW(),$C$6)))</f>
        <v/>
      </c>
      <c r="X630" s="28">
        <f>IF($W630="","",IF(ISNUMBER($W630),IF($W630&gt;=10000000,IFERROR(DATE(INT($W630/10000),MOD(INT($W630/100),100),MOD($W630,100)),""),$W630),IF(ISNUMBER(--SUBSTITUTE(SUBSTITUTE(TRIM($W630),".","-"),"/","-")),IF(--SUBSTITUTE(SUBSTITUTE(TRIM($W630),".","-"),"/","-")&gt;=10000000,IFERROR(DATE(--LEFT(TRIM($W630),4),--MID(TRIM($W630),5,2),--RIGHT(TRIM($W630),2)),""),--SUBSTITUTE(SUBSTITUTE(TRIM($W630),".","-"),"/","-")),IFERROR(--LEFT(SUBSTITUTE(SUBSTITUTE(TRIM($W630),".","-"),"/","-"),10),""))))</f>
        <v/>
      </c>
      <c r="Y630" s="29">
        <f>IF($X630="","",INT($X630))</f>
        <v/>
      </c>
      <c r="Z630" s="30">
        <f>IF(OR($Y630="",$D$6=""),"",IF(INDEX($A:$U,ROW(),$D$6)="",0,IF(ISNUMBER(INDEX($A:$U,ROW(),$D$6)),INDEX($A:$U,ROW(),$D$6),IFERROR(--SUBSTITUTE(SUBSTITUTE(TRIM(INDEX($A:$U,ROW(),$D$6)),",",""),"원",""),0))))</f>
        <v/>
      </c>
      <c r="AA630" s="30">
        <f>IF(OR($Y630="",$E$6=""),"",IF(INDEX($A:$U,ROW(),$E$6)="",0,IF(ISNUMBER(INDEX($A:$U,ROW(),$E$6)),INDEX($A:$U,ROW(),$E$6),IFERROR(--SUBSTITUTE(SUBSTITUTE(TRIM(INDEX($A:$U,ROW(),$E$6)),",",""),"원",""),0))))</f>
        <v/>
      </c>
      <c r="AB630" s="30">
        <f>IF(OR($Y630="",$F$6=""),"",IF(INDEX($A:$U,ROW(),$F$6)="","",IF(ISNUMBER(INDEX($A:$U,ROW(),$F$6)),INDEX($A:$U,ROW(),$F$6),IFERROR(--SUBSTITUTE(SUBSTITUTE(TRIM(INDEX($A:$U,ROW(),$F$6)),",",""),"원",""),""))))</f>
        <v/>
      </c>
      <c r="AC630" s="2">
        <f>IF(OR($Y630="",$G$6=""),"",INDEX($A:$U,ROW(),$G$6)&amp;"")</f>
        <v/>
      </c>
      <c r="AD630" s="2">
        <f>IF($Y630="","",IF(OR(AND(설정!$B$5&lt;&gt;"",ISNUMBER(SEARCH(설정!$B$5,$AC630))),AND(설정!$B$6&lt;&gt;"",ISNUMBER(SEARCH(설정!$B$6,$AC630))),AND(설정!$B$7&lt;&gt;"",ISNUMBER(SEARCH(설정!$B$7,$AC630)))),"제외","포함"))</f>
        <v/>
      </c>
    </row>
    <row r="631">
      <c r="W631" s="2">
        <f>IF(OR($B$5="",$C$6="",ROW()&lt;$B$5),"",IF(INDEX($A:$U,ROW(),$C$6)="","",INDEX($A:$U,ROW(),$C$6)))</f>
        <v/>
      </c>
      <c r="X631" s="28">
        <f>IF($W631="","",IF(ISNUMBER($W631),IF($W631&gt;=10000000,IFERROR(DATE(INT($W631/10000),MOD(INT($W631/100),100),MOD($W631,100)),""),$W631),IF(ISNUMBER(--SUBSTITUTE(SUBSTITUTE(TRIM($W631),".","-"),"/","-")),IF(--SUBSTITUTE(SUBSTITUTE(TRIM($W631),".","-"),"/","-")&gt;=10000000,IFERROR(DATE(--LEFT(TRIM($W631),4),--MID(TRIM($W631),5,2),--RIGHT(TRIM($W631),2)),""),--SUBSTITUTE(SUBSTITUTE(TRIM($W631),".","-"),"/","-")),IFERROR(--LEFT(SUBSTITUTE(SUBSTITUTE(TRIM($W631),".","-"),"/","-"),10),""))))</f>
        <v/>
      </c>
      <c r="Y631" s="29">
        <f>IF($X631="","",INT($X631))</f>
        <v/>
      </c>
      <c r="Z631" s="30">
        <f>IF(OR($Y631="",$D$6=""),"",IF(INDEX($A:$U,ROW(),$D$6)="",0,IF(ISNUMBER(INDEX($A:$U,ROW(),$D$6)),INDEX($A:$U,ROW(),$D$6),IFERROR(--SUBSTITUTE(SUBSTITUTE(TRIM(INDEX($A:$U,ROW(),$D$6)),",",""),"원",""),0))))</f>
        <v/>
      </c>
      <c r="AA631" s="30">
        <f>IF(OR($Y631="",$E$6=""),"",IF(INDEX($A:$U,ROW(),$E$6)="",0,IF(ISNUMBER(INDEX($A:$U,ROW(),$E$6)),INDEX($A:$U,ROW(),$E$6),IFERROR(--SUBSTITUTE(SUBSTITUTE(TRIM(INDEX($A:$U,ROW(),$E$6)),",",""),"원",""),0))))</f>
        <v/>
      </c>
      <c r="AB631" s="30">
        <f>IF(OR($Y631="",$F$6=""),"",IF(INDEX($A:$U,ROW(),$F$6)="","",IF(ISNUMBER(INDEX($A:$U,ROW(),$F$6)),INDEX($A:$U,ROW(),$F$6),IFERROR(--SUBSTITUTE(SUBSTITUTE(TRIM(INDEX($A:$U,ROW(),$F$6)),",",""),"원",""),""))))</f>
        <v/>
      </c>
      <c r="AC631" s="2">
        <f>IF(OR($Y631="",$G$6=""),"",INDEX($A:$U,ROW(),$G$6)&amp;"")</f>
        <v/>
      </c>
      <c r="AD631" s="2">
        <f>IF($Y631="","",IF(OR(AND(설정!$B$5&lt;&gt;"",ISNUMBER(SEARCH(설정!$B$5,$AC631))),AND(설정!$B$6&lt;&gt;"",ISNUMBER(SEARCH(설정!$B$6,$AC631))),AND(설정!$B$7&lt;&gt;"",ISNUMBER(SEARCH(설정!$B$7,$AC631)))),"제외","포함"))</f>
        <v/>
      </c>
    </row>
    <row r="632">
      <c r="W632" s="2">
        <f>IF(OR($B$5="",$C$6="",ROW()&lt;$B$5),"",IF(INDEX($A:$U,ROW(),$C$6)="","",INDEX($A:$U,ROW(),$C$6)))</f>
        <v/>
      </c>
      <c r="X632" s="28">
        <f>IF($W632="","",IF(ISNUMBER($W632),IF($W632&gt;=10000000,IFERROR(DATE(INT($W632/10000),MOD(INT($W632/100),100),MOD($W632,100)),""),$W632),IF(ISNUMBER(--SUBSTITUTE(SUBSTITUTE(TRIM($W632),".","-"),"/","-")),IF(--SUBSTITUTE(SUBSTITUTE(TRIM($W632),".","-"),"/","-")&gt;=10000000,IFERROR(DATE(--LEFT(TRIM($W632),4),--MID(TRIM($W632),5,2),--RIGHT(TRIM($W632),2)),""),--SUBSTITUTE(SUBSTITUTE(TRIM($W632),".","-"),"/","-")),IFERROR(--LEFT(SUBSTITUTE(SUBSTITUTE(TRIM($W632),".","-"),"/","-"),10),""))))</f>
        <v/>
      </c>
      <c r="Y632" s="29">
        <f>IF($X632="","",INT($X632))</f>
        <v/>
      </c>
      <c r="Z632" s="30">
        <f>IF(OR($Y632="",$D$6=""),"",IF(INDEX($A:$U,ROW(),$D$6)="",0,IF(ISNUMBER(INDEX($A:$U,ROW(),$D$6)),INDEX($A:$U,ROW(),$D$6),IFERROR(--SUBSTITUTE(SUBSTITUTE(TRIM(INDEX($A:$U,ROW(),$D$6)),",",""),"원",""),0))))</f>
        <v/>
      </c>
      <c r="AA632" s="30">
        <f>IF(OR($Y632="",$E$6=""),"",IF(INDEX($A:$U,ROW(),$E$6)="",0,IF(ISNUMBER(INDEX($A:$U,ROW(),$E$6)),INDEX($A:$U,ROW(),$E$6),IFERROR(--SUBSTITUTE(SUBSTITUTE(TRIM(INDEX($A:$U,ROW(),$E$6)),",",""),"원",""),0))))</f>
        <v/>
      </c>
      <c r="AB632" s="30">
        <f>IF(OR($Y632="",$F$6=""),"",IF(INDEX($A:$U,ROW(),$F$6)="","",IF(ISNUMBER(INDEX($A:$U,ROW(),$F$6)),INDEX($A:$U,ROW(),$F$6),IFERROR(--SUBSTITUTE(SUBSTITUTE(TRIM(INDEX($A:$U,ROW(),$F$6)),",",""),"원",""),""))))</f>
        <v/>
      </c>
      <c r="AC632" s="2">
        <f>IF(OR($Y632="",$G$6=""),"",INDEX($A:$U,ROW(),$G$6)&amp;"")</f>
        <v/>
      </c>
      <c r="AD632" s="2">
        <f>IF($Y632="","",IF(OR(AND(설정!$B$5&lt;&gt;"",ISNUMBER(SEARCH(설정!$B$5,$AC632))),AND(설정!$B$6&lt;&gt;"",ISNUMBER(SEARCH(설정!$B$6,$AC632))),AND(설정!$B$7&lt;&gt;"",ISNUMBER(SEARCH(설정!$B$7,$AC632)))),"제외","포함"))</f>
        <v/>
      </c>
    </row>
    <row r="633">
      <c r="W633" s="2">
        <f>IF(OR($B$5="",$C$6="",ROW()&lt;$B$5),"",IF(INDEX($A:$U,ROW(),$C$6)="","",INDEX($A:$U,ROW(),$C$6)))</f>
        <v/>
      </c>
      <c r="X633" s="28">
        <f>IF($W633="","",IF(ISNUMBER($W633),IF($W633&gt;=10000000,IFERROR(DATE(INT($W633/10000),MOD(INT($W633/100),100),MOD($W633,100)),""),$W633),IF(ISNUMBER(--SUBSTITUTE(SUBSTITUTE(TRIM($W633),".","-"),"/","-")),IF(--SUBSTITUTE(SUBSTITUTE(TRIM($W633),".","-"),"/","-")&gt;=10000000,IFERROR(DATE(--LEFT(TRIM($W633),4),--MID(TRIM($W633),5,2),--RIGHT(TRIM($W633),2)),""),--SUBSTITUTE(SUBSTITUTE(TRIM($W633),".","-"),"/","-")),IFERROR(--LEFT(SUBSTITUTE(SUBSTITUTE(TRIM($W633),".","-"),"/","-"),10),""))))</f>
        <v/>
      </c>
      <c r="Y633" s="29">
        <f>IF($X633="","",INT($X633))</f>
        <v/>
      </c>
      <c r="Z633" s="30">
        <f>IF(OR($Y633="",$D$6=""),"",IF(INDEX($A:$U,ROW(),$D$6)="",0,IF(ISNUMBER(INDEX($A:$U,ROW(),$D$6)),INDEX($A:$U,ROW(),$D$6),IFERROR(--SUBSTITUTE(SUBSTITUTE(TRIM(INDEX($A:$U,ROW(),$D$6)),",",""),"원",""),0))))</f>
        <v/>
      </c>
      <c r="AA633" s="30">
        <f>IF(OR($Y633="",$E$6=""),"",IF(INDEX($A:$U,ROW(),$E$6)="",0,IF(ISNUMBER(INDEX($A:$U,ROW(),$E$6)),INDEX($A:$U,ROW(),$E$6),IFERROR(--SUBSTITUTE(SUBSTITUTE(TRIM(INDEX($A:$U,ROW(),$E$6)),",",""),"원",""),0))))</f>
        <v/>
      </c>
      <c r="AB633" s="30">
        <f>IF(OR($Y633="",$F$6=""),"",IF(INDEX($A:$U,ROW(),$F$6)="","",IF(ISNUMBER(INDEX($A:$U,ROW(),$F$6)),INDEX($A:$U,ROW(),$F$6),IFERROR(--SUBSTITUTE(SUBSTITUTE(TRIM(INDEX($A:$U,ROW(),$F$6)),",",""),"원",""),""))))</f>
        <v/>
      </c>
      <c r="AC633" s="2">
        <f>IF(OR($Y633="",$G$6=""),"",INDEX($A:$U,ROW(),$G$6)&amp;"")</f>
        <v/>
      </c>
      <c r="AD633" s="2">
        <f>IF($Y633="","",IF(OR(AND(설정!$B$5&lt;&gt;"",ISNUMBER(SEARCH(설정!$B$5,$AC633))),AND(설정!$B$6&lt;&gt;"",ISNUMBER(SEARCH(설정!$B$6,$AC633))),AND(설정!$B$7&lt;&gt;"",ISNUMBER(SEARCH(설정!$B$7,$AC633)))),"제외","포함"))</f>
        <v/>
      </c>
    </row>
    <row r="634">
      <c r="W634" s="2">
        <f>IF(OR($B$5="",$C$6="",ROW()&lt;$B$5),"",IF(INDEX($A:$U,ROW(),$C$6)="","",INDEX($A:$U,ROW(),$C$6)))</f>
        <v/>
      </c>
      <c r="X634" s="28">
        <f>IF($W634="","",IF(ISNUMBER($W634),IF($W634&gt;=10000000,IFERROR(DATE(INT($W634/10000),MOD(INT($W634/100),100),MOD($W634,100)),""),$W634),IF(ISNUMBER(--SUBSTITUTE(SUBSTITUTE(TRIM($W634),".","-"),"/","-")),IF(--SUBSTITUTE(SUBSTITUTE(TRIM($W634),".","-"),"/","-")&gt;=10000000,IFERROR(DATE(--LEFT(TRIM($W634),4),--MID(TRIM($W634),5,2),--RIGHT(TRIM($W634),2)),""),--SUBSTITUTE(SUBSTITUTE(TRIM($W634),".","-"),"/","-")),IFERROR(--LEFT(SUBSTITUTE(SUBSTITUTE(TRIM($W634),".","-"),"/","-"),10),""))))</f>
        <v/>
      </c>
      <c r="Y634" s="29">
        <f>IF($X634="","",INT($X634))</f>
        <v/>
      </c>
      <c r="Z634" s="30">
        <f>IF(OR($Y634="",$D$6=""),"",IF(INDEX($A:$U,ROW(),$D$6)="",0,IF(ISNUMBER(INDEX($A:$U,ROW(),$D$6)),INDEX($A:$U,ROW(),$D$6),IFERROR(--SUBSTITUTE(SUBSTITUTE(TRIM(INDEX($A:$U,ROW(),$D$6)),",",""),"원",""),0))))</f>
        <v/>
      </c>
      <c r="AA634" s="30">
        <f>IF(OR($Y634="",$E$6=""),"",IF(INDEX($A:$U,ROW(),$E$6)="",0,IF(ISNUMBER(INDEX($A:$U,ROW(),$E$6)),INDEX($A:$U,ROW(),$E$6),IFERROR(--SUBSTITUTE(SUBSTITUTE(TRIM(INDEX($A:$U,ROW(),$E$6)),",",""),"원",""),0))))</f>
        <v/>
      </c>
      <c r="AB634" s="30">
        <f>IF(OR($Y634="",$F$6=""),"",IF(INDEX($A:$U,ROW(),$F$6)="","",IF(ISNUMBER(INDEX($A:$U,ROW(),$F$6)),INDEX($A:$U,ROW(),$F$6),IFERROR(--SUBSTITUTE(SUBSTITUTE(TRIM(INDEX($A:$U,ROW(),$F$6)),",",""),"원",""),""))))</f>
        <v/>
      </c>
      <c r="AC634" s="2">
        <f>IF(OR($Y634="",$G$6=""),"",INDEX($A:$U,ROW(),$G$6)&amp;"")</f>
        <v/>
      </c>
      <c r="AD634" s="2">
        <f>IF($Y634="","",IF(OR(AND(설정!$B$5&lt;&gt;"",ISNUMBER(SEARCH(설정!$B$5,$AC634))),AND(설정!$B$6&lt;&gt;"",ISNUMBER(SEARCH(설정!$B$6,$AC634))),AND(설정!$B$7&lt;&gt;"",ISNUMBER(SEARCH(설정!$B$7,$AC634)))),"제외","포함"))</f>
        <v/>
      </c>
    </row>
    <row r="635">
      <c r="W635" s="2">
        <f>IF(OR($B$5="",$C$6="",ROW()&lt;$B$5),"",IF(INDEX($A:$U,ROW(),$C$6)="","",INDEX($A:$U,ROW(),$C$6)))</f>
        <v/>
      </c>
      <c r="X635" s="28">
        <f>IF($W635="","",IF(ISNUMBER($W635),IF($W635&gt;=10000000,IFERROR(DATE(INT($W635/10000),MOD(INT($W635/100),100),MOD($W635,100)),""),$W635),IF(ISNUMBER(--SUBSTITUTE(SUBSTITUTE(TRIM($W635),".","-"),"/","-")),IF(--SUBSTITUTE(SUBSTITUTE(TRIM($W635),".","-"),"/","-")&gt;=10000000,IFERROR(DATE(--LEFT(TRIM($W635),4),--MID(TRIM($W635),5,2),--RIGHT(TRIM($W635),2)),""),--SUBSTITUTE(SUBSTITUTE(TRIM($W635),".","-"),"/","-")),IFERROR(--LEFT(SUBSTITUTE(SUBSTITUTE(TRIM($W635),".","-"),"/","-"),10),""))))</f>
        <v/>
      </c>
      <c r="Y635" s="29">
        <f>IF($X635="","",INT($X635))</f>
        <v/>
      </c>
      <c r="Z635" s="30">
        <f>IF(OR($Y635="",$D$6=""),"",IF(INDEX($A:$U,ROW(),$D$6)="",0,IF(ISNUMBER(INDEX($A:$U,ROW(),$D$6)),INDEX($A:$U,ROW(),$D$6),IFERROR(--SUBSTITUTE(SUBSTITUTE(TRIM(INDEX($A:$U,ROW(),$D$6)),",",""),"원",""),0))))</f>
        <v/>
      </c>
      <c r="AA635" s="30">
        <f>IF(OR($Y635="",$E$6=""),"",IF(INDEX($A:$U,ROW(),$E$6)="",0,IF(ISNUMBER(INDEX($A:$U,ROW(),$E$6)),INDEX($A:$U,ROW(),$E$6),IFERROR(--SUBSTITUTE(SUBSTITUTE(TRIM(INDEX($A:$U,ROW(),$E$6)),",",""),"원",""),0))))</f>
        <v/>
      </c>
      <c r="AB635" s="30">
        <f>IF(OR($Y635="",$F$6=""),"",IF(INDEX($A:$U,ROW(),$F$6)="","",IF(ISNUMBER(INDEX($A:$U,ROW(),$F$6)),INDEX($A:$U,ROW(),$F$6),IFERROR(--SUBSTITUTE(SUBSTITUTE(TRIM(INDEX($A:$U,ROW(),$F$6)),",",""),"원",""),""))))</f>
        <v/>
      </c>
      <c r="AC635" s="2">
        <f>IF(OR($Y635="",$G$6=""),"",INDEX($A:$U,ROW(),$G$6)&amp;"")</f>
        <v/>
      </c>
      <c r="AD635" s="2">
        <f>IF($Y635="","",IF(OR(AND(설정!$B$5&lt;&gt;"",ISNUMBER(SEARCH(설정!$B$5,$AC635))),AND(설정!$B$6&lt;&gt;"",ISNUMBER(SEARCH(설정!$B$6,$AC635))),AND(설정!$B$7&lt;&gt;"",ISNUMBER(SEARCH(설정!$B$7,$AC635)))),"제외","포함"))</f>
        <v/>
      </c>
    </row>
    <row r="636">
      <c r="W636" s="2">
        <f>IF(OR($B$5="",$C$6="",ROW()&lt;$B$5),"",IF(INDEX($A:$U,ROW(),$C$6)="","",INDEX($A:$U,ROW(),$C$6)))</f>
        <v/>
      </c>
      <c r="X636" s="28">
        <f>IF($W636="","",IF(ISNUMBER($W636),IF($W636&gt;=10000000,IFERROR(DATE(INT($W636/10000),MOD(INT($W636/100),100),MOD($W636,100)),""),$W636),IF(ISNUMBER(--SUBSTITUTE(SUBSTITUTE(TRIM($W636),".","-"),"/","-")),IF(--SUBSTITUTE(SUBSTITUTE(TRIM($W636),".","-"),"/","-")&gt;=10000000,IFERROR(DATE(--LEFT(TRIM($W636),4),--MID(TRIM($W636),5,2),--RIGHT(TRIM($W636),2)),""),--SUBSTITUTE(SUBSTITUTE(TRIM($W636),".","-"),"/","-")),IFERROR(--LEFT(SUBSTITUTE(SUBSTITUTE(TRIM($W636),".","-"),"/","-"),10),""))))</f>
        <v/>
      </c>
      <c r="Y636" s="29">
        <f>IF($X636="","",INT($X636))</f>
        <v/>
      </c>
      <c r="Z636" s="30">
        <f>IF(OR($Y636="",$D$6=""),"",IF(INDEX($A:$U,ROW(),$D$6)="",0,IF(ISNUMBER(INDEX($A:$U,ROW(),$D$6)),INDEX($A:$U,ROW(),$D$6),IFERROR(--SUBSTITUTE(SUBSTITUTE(TRIM(INDEX($A:$U,ROW(),$D$6)),",",""),"원",""),0))))</f>
        <v/>
      </c>
      <c r="AA636" s="30">
        <f>IF(OR($Y636="",$E$6=""),"",IF(INDEX($A:$U,ROW(),$E$6)="",0,IF(ISNUMBER(INDEX($A:$U,ROW(),$E$6)),INDEX($A:$U,ROW(),$E$6),IFERROR(--SUBSTITUTE(SUBSTITUTE(TRIM(INDEX($A:$U,ROW(),$E$6)),",",""),"원",""),0))))</f>
        <v/>
      </c>
      <c r="AB636" s="30">
        <f>IF(OR($Y636="",$F$6=""),"",IF(INDEX($A:$U,ROW(),$F$6)="","",IF(ISNUMBER(INDEX($A:$U,ROW(),$F$6)),INDEX($A:$U,ROW(),$F$6),IFERROR(--SUBSTITUTE(SUBSTITUTE(TRIM(INDEX($A:$U,ROW(),$F$6)),",",""),"원",""),""))))</f>
        <v/>
      </c>
      <c r="AC636" s="2">
        <f>IF(OR($Y636="",$G$6=""),"",INDEX($A:$U,ROW(),$G$6)&amp;"")</f>
        <v/>
      </c>
      <c r="AD636" s="2">
        <f>IF($Y636="","",IF(OR(AND(설정!$B$5&lt;&gt;"",ISNUMBER(SEARCH(설정!$B$5,$AC636))),AND(설정!$B$6&lt;&gt;"",ISNUMBER(SEARCH(설정!$B$6,$AC636))),AND(설정!$B$7&lt;&gt;"",ISNUMBER(SEARCH(설정!$B$7,$AC636)))),"제외","포함"))</f>
        <v/>
      </c>
    </row>
    <row r="637">
      <c r="W637" s="2">
        <f>IF(OR($B$5="",$C$6="",ROW()&lt;$B$5),"",IF(INDEX($A:$U,ROW(),$C$6)="","",INDEX($A:$U,ROW(),$C$6)))</f>
        <v/>
      </c>
      <c r="X637" s="28">
        <f>IF($W637="","",IF(ISNUMBER($W637),IF($W637&gt;=10000000,IFERROR(DATE(INT($W637/10000),MOD(INT($W637/100),100),MOD($W637,100)),""),$W637),IF(ISNUMBER(--SUBSTITUTE(SUBSTITUTE(TRIM($W637),".","-"),"/","-")),IF(--SUBSTITUTE(SUBSTITUTE(TRIM($W637),".","-"),"/","-")&gt;=10000000,IFERROR(DATE(--LEFT(TRIM($W637),4),--MID(TRIM($W637),5,2),--RIGHT(TRIM($W637),2)),""),--SUBSTITUTE(SUBSTITUTE(TRIM($W637),".","-"),"/","-")),IFERROR(--LEFT(SUBSTITUTE(SUBSTITUTE(TRIM($W637),".","-"),"/","-"),10),""))))</f>
        <v/>
      </c>
      <c r="Y637" s="29">
        <f>IF($X637="","",INT($X637))</f>
        <v/>
      </c>
      <c r="Z637" s="30">
        <f>IF(OR($Y637="",$D$6=""),"",IF(INDEX($A:$U,ROW(),$D$6)="",0,IF(ISNUMBER(INDEX($A:$U,ROW(),$D$6)),INDEX($A:$U,ROW(),$D$6),IFERROR(--SUBSTITUTE(SUBSTITUTE(TRIM(INDEX($A:$U,ROW(),$D$6)),",",""),"원",""),0))))</f>
        <v/>
      </c>
      <c r="AA637" s="30">
        <f>IF(OR($Y637="",$E$6=""),"",IF(INDEX($A:$U,ROW(),$E$6)="",0,IF(ISNUMBER(INDEX($A:$U,ROW(),$E$6)),INDEX($A:$U,ROW(),$E$6),IFERROR(--SUBSTITUTE(SUBSTITUTE(TRIM(INDEX($A:$U,ROW(),$E$6)),",",""),"원",""),0))))</f>
        <v/>
      </c>
      <c r="AB637" s="30">
        <f>IF(OR($Y637="",$F$6=""),"",IF(INDEX($A:$U,ROW(),$F$6)="","",IF(ISNUMBER(INDEX($A:$U,ROW(),$F$6)),INDEX($A:$U,ROW(),$F$6),IFERROR(--SUBSTITUTE(SUBSTITUTE(TRIM(INDEX($A:$U,ROW(),$F$6)),",",""),"원",""),""))))</f>
        <v/>
      </c>
      <c r="AC637" s="2">
        <f>IF(OR($Y637="",$G$6=""),"",INDEX($A:$U,ROW(),$G$6)&amp;"")</f>
        <v/>
      </c>
      <c r="AD637" s="2">
        <f>IF($Y637="","",IF(OR(AND(설정!$B$5&lt;&gt;"",ISNUMBER(SEARCH(설정!$B$5,$AC637))),AND(설정!$B$6&lt;&gt;"",ISNUMBER(SEARCH(설정!$B$6,$AC637))),AND(설정!$B$7&lt;&gt;"",ISNUMBER(SEARCH(설정!$B$7,$AC637)))),"제외","포함"))</f>
        <v/>
      </c>
    </row>
    <row r="638">
      <c r="W638" s="2">
        <f>IF(OR($B$5="",$C$6="",ROW()&lt;$B$5),"",IF(INDEX($A:$U,ROW(),$C$6)="","",INDEX($A:$U,ROW(),$C$6)))</f>
        <v/>
      </c>
      <c r="X638" s="28">
        <f>IF($W638="","",IF(ISNUMBER($W638),IF($W638&gt;=10000000,IFERROR(DATE(INT($W638/10000),MOD(INT($W638/100),100),MOD($W638,100)),""),$W638),IF(ISNUMBER(--SUBSTITUTE(SUBSTITUTE(TRIM($W638),".","-"),"/","-")),IF(--SUBSTITUTE(SUBSTITUTE(TRIM($W638),".","-"),"/","-")&gt;=10000000,IFERROR(DATE(--LEFT(TRIM($W638),4),--MID(TRIM($W638),5,2),--RIGHT(TRIM($W638),2)),""),--SUBSTITUTE(SUBSTITUTE(TRIM($W638),".","-"),"/","-")),IFERROR(--LEFT(SUBSTITUTE(SUBSTITUTE(TRIM($W638),".","-"),"/","-"),10),""))))</f>
        <v/>
      </c>
      <c r="Y638" s="29">
        <f>IF($X638="","",INT($X638))</f>
        <v/>
      </c>
      <c r="Z638" s="30">
        <f>IF(OR($Y638="",$D$6=""),"",IF(INDEX($A:$U,ROW(),$D$6)="",0,IF(ISNUMBER(INDEX($A:$U,ROW(),$D$6)),INDEX($A:$U,ROW(),$D$6),IFERROR(--SUBSTITUTE(SUBSTITUTE(TRIM(INDEX($A:$U,ROW(),$D$6)),",",""),"원",""),0))))</f>
        <v/>
      </c>
      <c r="AA638" s="30">
        <f>IF(OR($Y638="",$E$6=""),"",IF(INDEX($A:$U,ROW(),$E$6)="",0,IF(ISNUMBER(INDEX($A:$U,ROW(),$E$6)),INDEX($A:$U,ROW(),$E$6),IFERROR(--SUBSTITUTE(SUBSTITUTE(TRIM(INDEX($A:$U,ROW(),$E$6)),",",""),"원",""),0))))</f>
        <v/>
      </c>
      <c r="AB638" s="30">
        <f>IF(OR($Y638="",$F$6=""),"",IF(INDEX($A:$U,ROW(),$F$6)="","",IF(ISNUMBER(INDEX($A:$U,ROW(),$F$6)),INDEX($A:$U,ROW(),$F$6),IFERROR(--SUBSTITUTE(SUBSTITUTE(TRIM(INDEX($A:$U,ROW(),$F$6)),",",""),"원",""),""))))</f>
        <v/>
      </c>
      <c r="AC638" s="2">
        <f>IF(OR($Y638="",$G$6=""),"",INDEX($A:$U,ROW(),$G$6)&amp;"")</f>
        <v/>
      </c>
      <c r="AD638" s="2">
        <f>IF($Y638="","",IF(OR(AND(설정!$B$5&lt;&gt;"",ISNUMBER(SEARCH(설정!$B$5,$AC638))),AND(설정!$B$6&lt;&gt;"",ISNUMBER(SEARCH(설정!$B$6,$AC638))),AND(설정!$B$7&lt;&gt;"",ISNUMBER(SEARCH(설정!$B$7,$AC638)))),"제외","포함"))</f>
        <v/>
      </c>
    </row>
    <row r="639">
      <c r="W639" s="2">
        <f>IF(OR($B$5="",$C$6="",ROW()&lt;$B$5),"",IF(INDEX($A:$U,ROW(),$C$6)="","",INDEX($A:$U,ROW(),$C$6)))</f>
        <v/>
      </c>
      <c r="X639" s="28">
        <f>IF($W639="","",IF(ISNUMBER($W639),IF($W639&gt;=10000000,IFERROR(DATE(INT($W639/10000),MOD(INT($W639/100),100),MOD($W639,100)),""),$W639),IF(ISNUMBER(--SUBSTITUTE(SUBSTITUTE(TRIM($W639),".","-"),"/","-")),IF(--SUBSTITUTE(SUBSTITUTE(TRIM($W639),".","-"),"/","-")&gt;=10000000,IFERROR(DATE(--LEFT(TRIM($W639),4),--MID(TRIM($W639),5,2),--RIGHT(TRIM($W639),2)),""),--SUBSTITUTE(SUBSTITUTE(TRIM($W639),".","-"),"/","-")),IFERROR(--LEFT(SUBSTITUTE(SUBSTITUTE(TRIM($W639),".","-"),"/","-"),10),""))))</f>
        <v/>
      </c>
      <c r="Y639" s="29">
        <f>IF($X639="","",INT($X639))</f>
        <v/>
      </c>
      <c r="Z639" s="30">
        <f>IF(OR($Y639="",$D$6=""),"",IF(INDEX($A:$U,ROW(),$D$6)="",0,IF(ISNUMBER(INDEX($A:$U,ROW(),$D$6)),INDEX($A:$U,ROW(),$D$6),IFERROR(--SUBSTITUTE(SUBSTITUTE(TRIM(INDEX($A:$U,ROW(),$D$6)),",",""),"원",""),0))))</f>
        <v/>
      </c>
      <c r="AA639" s="30">
        <f>IF(OR($Y639="",$E$6=""),"",IF(INDEX($A:$U,ROW(),$E$6)="",0,IF(ISNUMBER(INDEX($A:$U,ROW(),$E$6)),INDEX($A:$U,ROW(),$E$6),IFERROR(--SUBSTITUTE(SUBSTITUTE(TRIM(INDEX($A:$U,ROW(),$E$6)),",",""),"원",""),0))))</f>
        <v/>
      </c>
      <c r="AB639" s="30">
        <f>IF(OR($Y639="",$F$6=""),"",IF(INDEX($A:$U,ROW(),$F$6)="","",IF(ISNUMBER(INDEX($A:$U,ROW(),$F$6)),INDEX($A:$U,ROW(),$F$6),IFERROR(--SUBSTITUTE(SUBSTITUTE(TRIM(INDEX($A:$U,ROW(),$F$6)),",",""),"원",""),""))))</f>
        <v/>
      </c>
      <c r="AC639" s="2">
        <f>IF(OR($Y639="",$G$6=""),"",INDEX($A:$U,ROW(),$G$6)&amp;"")</f>
        <v/>
      </c>
      <c r="AD639" s="2">
        <f>IF($Y639="","",IF(OR(AND(설정!$B$5&lt;&gt;"",ISNUMBER(SEARCH(설정!$B$5,$AC639))),AND(설정!$B$6&lt;&gt;"",ISNUMBER(SEARCH(설정!$B$6,$AC639))),AND(설정!$B$7&lt;&gt;"",ISNUMBER(SEARCH(설정!$B$7,$AC639)))),"제외","포함"))</f>
        <v/>
      </c>
    </row>
    <row r="640">
      <c r="W640" s="2">
        <f>IF(OR($B$5="",$C$6="",ROW()&lt;$B$5),"",IF(INDEX($A:$U,ROW(),$C$6)="","",INDEX($A:$U,ROW(),$C$6)))</f>
        <v/>
      </c>
      <c r="X640" s="28">
        <f>IF($W640="","",IF(ISNUMBER($W640),IF($W640&gt;=10000000,IFERROR(DATE(INT($W640/10000),MOD(INT($W640/100),100),MOD($W640,100)),""),$W640),IF(ISNUMBER(--SUBSTITUTE(SUBSTITUTE(TRIM($W640),".","-"),"/","-")),IF(--SUBSTITUTE(SUBSTITUTE(TRIM($W640),".","-"),"/","-")&gt;=10000000,IFERROR(DATE(--LEFT(TRIM($W640),4),--MID(TRIM($W640),5,2),--RIGHT(TRIM($W640),2)),""),--SUBSTITUTE(SUBSTITUTE(TRIM($W640),".","-"),"/","-")),IFERROR(--LEFT(SUBSTITUTE(SUBSTITUTE(TRIM($W640),".","-"),"/","-"),10),""))))</f>
        <v/>
      </c>
      <c r="Y640" s="29">
        <f>IF($X640="","",INT($X640))</f>
        <v/>
      </c>
      <c r="Z640" s="30">
        <f>IF(OR($Y640="",$D$6=""),"",IF(INDEX($A:$U,ROW(),$D$6)="",0,IF(ISNUMBER(INDEX($A:$U,ROW(),$D$6)),INDEX($A:$U,ROW(),$D$6),IFERROR(--SUBSTITUTE(SUBSTITUTE(TRIM(INDEX($A:$U,ROW(),$D$6)),",",""),"원",""),0))))</f>
        <v/>
      </c>
      <c r="AA640" s="30">
        <f>IF(OR($Y640="",$E$6=""),"",IF(INDEX($A:$U,ROW(),$E$6)="",0,IF(ISNUMBER(INDEX($A:$U,ROW(),$E$6)),INDEX($A:$U,ROW(),$E$6),IFERROR(--SUBSTITUTE(SUBSTITUTE(TRIM(INDEX($A:$U,ROW(),$E$6)),",",""),"원",""),0))))</f>
        <v/>
      </c>
      <c r="AB640" s="30">
        <f>IF(OR($Y640="",$F$6=""),"",IF(INDEX($A:$U,ROW(),$F$6)="","",IF(ISNUMBER(INDEX($A:$U,ROW(),$F$6)),INDEX($A:$U,ROW(),$F$6),IFERROR(--SUBSTITUTE(SUBSTITUTE(TRIM(INDEX($A:$U,ROW(),$F$6)),",",""),"원",""),""))))</f>
        <v/>
      </c>
      <c r="AC640" s="2">
        <f>IF(OR($Y640="",$G$6=""),"",INDEX($A:$U,ROW(),$G$6)&amp;"")</f>
        <v/>
      </c>
      <c r="AD640" s="2">
        <f>IF($Y640="","",IF(OR(AND(설정!$B$5&lt;&gt;"",ISNUMBER(SEARCH(설정!$B$5,$AC640))),AND(설정!$B$6&lt;&gt;"",ISNUMBER(SEARCH(설정!$B$6,$AC640))),AND(설정!$B$7&lt;&gt;"",ISNUMBER(SEARCH(설정!$B$7,$AC640)))),"제외","포함"))</f>
        <v/>
      </c>
    </row>
    <row r="641">
      <c r="W641" s="2">
        <f>IF(OR($B$5="",$C$6="",ROW()&lt;$B$5),"",IF(INDEX($A:$U,ROW(),$C$6)="","",INDEX($A:$U,ROW(),$C$6)))</f>
        <v/>
      </c>
      <c r="X641" s="28">
        <f>IF($W641="","",IF(ISNUMBER($W641),IF($W641&gt;=10000000,IFERROR(DATE(INT($W641/10000),MOD(INT($W641/100),100),MOD($W641,100)),""),$W641),IF(ISNUMBER(--SUBSTITUTE(SUBSTITUTE(TRIM($W641),".","-"),"/","-")),IF(--SUBSTITUTE(SUBSTITUTE(TRIM($W641),".","-"),"/","-")&gt;=10000000,IFERROR(DATE(--LEFT(TRIM($W641),4),--MID(TRIM($W641),5,2),--RIGHT(TRIM($W641),2)),""),--SUBSTITUTE(SUBSTITUTE(TRIM($W641),".","-"),"/","-")),IFERROR(--LEFT(SUBSTITUTE(SUBSTITUTE(TRIM($W641),".","-"),"/","-"),10),""))))</f>
        <v/>
      </c>
      <c r="Y641" s="29">
        <f>IF($X641="","",INT($X641))</f>
        <v/>
      </c>
      <c r="Z641" s="30">
        <f>IF(OR($Y641="",$D$6=""),"",IF(INDEX($A:$U,ROW(),$D$6)="",0,IF(ISNUMBER(INDEX($A:$U,ROW(),$D$6)),INDEX($A:$U,ROW(),$D$6),IFERROR(--SUBSTITUTE(SUBSTITUTE(TRIM(INDEX($A:$U,ROW(),$D$6)),",",""),"원",""),0))))</f>
        <v/>
      </c>
      <c r="AA641" s="30">
        <f>IF(OR($Y641="",$E$6=""),"",IF(INDEX($A:$U,ROW(),$E$6)="",0,IF(ISNUMBER(INDEX($A:$U,ROW(),$E$6)),INDEX($A:$U,ROW(),$E$6),IFERROR(--SUBSTITUTE(SUBSTITUTE(TRIM(INDEX($A:$U,ROW(),$E$6)),",",""),"원",""),0))))</f>
        <v/>
      </c>
      <c r="AB641" s="30">
        <f>IF(OR($Y641="",$F$6=""),"",IF(INDEX($A:$U,ROW(),$F$6)="","",IF(ISNUMBER(INDEX($A:$U,ROW(),$F$6)),INDEX($A:$U,ROW(),$F$6),IFERROR(--SUBSTITUTE(SUBSTITUTE(TRIM(INDEX($A:$U,ROW(),$F$6)),",",""),"원",""),""))))</f>
        <v/>
      </c>
      <c r="AC641" s="2">
        <f>IF(OR($Y641="",$G$6=""),"",INDEX($A:$U,ROW(),$G$6)&amp;"")</f>
        <v/>
      </c>
      <c r="AD641" s="2">
        <f>IF($Y641="","",IF(OR(AND(설정!$B$5&lt;&gt;"",ISNUMBER(SEARCH(설정!$B$5,$AC641))),AND(설정!$B$6&lt;&gt;"",ISNUMBER(SEARCH(설정!$B$6,$AC641))),AND(설정!$B$7&lt;&gt;"",ISNUMBER(SEARCH(설정!$B$7,$AC641)))),"제외","포함"))</f>
        <v/>
      </c>
    </row>
    <row r="642">
      <c r="W642" s="2">
        <f>IF(OR($B$5="",$C$6="",ROW()&lt;$B$5),"",IF(INDEX($A:$U,ROW(),$C$6)="","",INDEX($A:$U,ROW(),$C$6)))</f>
        <v/>
      </c>
      <c r="X642" s="28">
        <f>IF($W642="","",IF(ISNUMBER($W642),IF($W642&gt;=10000000,IFERROR(DATE(INT($W642/10000),MOD(INT($W642/100),100),MOD($W642,100)),""),$W642),IF(ISNUMBER(--SUBSTITUTE(SUBSTITUTE(TRIM($W642),".","-"),"/","-")),IF(--SUBSTITUTE(SUBSTITUTE(TRIM($W642),".","-"),"/","-")&gt;=10000000,IFERROR(DATE(--LEFT(TRIM($W642),4),--MID(TRIM($W642),5,2),--RIGHT(TRIM($W642),2)),""),--SUBSTITUTE(SUBSTITUTE(TRIM($W642),".","-"),"/","-")),IFERROR(--LEFT(SUBSTITUTE(SUBSTITUTE(TRIM($W642),".","-"),"/","-"),10),""))))</f>
        <v/>
      </c>
      <c r="Y642" s="29">
        <f>IF($X642="","",INT($X642))</f>
        <v/>
      </c>
      <c r="Z642" s="30">
        <f>IF(OR($Y642="",$D$6=""),"",IF(INDEX($A:$U,ROW(),$D$6)="",0,IF(ISNUMBER(INDEX($A:$U,ROW(),$D$6)),INDEX($A:$U,ROW(),$D$6),IFERROR(--SUBSTITUTE(SUBSTITUTE(TRIM(INDEX($A:$U,ROW(),$D$6)),",",""),"원",""),0))))</f>
        <v/>
      </c>
      <c r="AA642" s="30">
        <f>IF(OR($Y642="",$E$6=""),"",IF(INDEX($A:$U,ROW(),$E$6)="",0,IF(ISNUMBER(INDEX($A:$U,ROW(),$E$6)),INDEX($A:$U,ROW(),$E$6),IFERROR(--SUBSTITUTE(SUBSTITUTE(TRIM(INDEX($A:$U,ROW(),$E$6)),",",""),"원",""),0))))</f>
        <v/>
      </c>
      <c r="AB642" s="30">
        <f>IF(OR($Y642="",$F$6=""),"",IF(INDEX($A:$U,ROW(),$F$6)="","",IF(ISNUMBER(INDEX($A:$U,ROW(),$F$6)),INDEX($A:$U,ROW(),$F$6),IFERROR(--SUBSTITUTE(SUBSTITUTE(TRIM(INDEX($A:$U,ROW(),$F$6)),",",""),"원",""),""))))</f>
        <v/>
      </c>
      <c r="AC642" s="2">
        <f>IF(OR($Y642="",$G$6=""),"",INDEX($A:$U,ROW(),$G$6)&amp;"")</f>
        <v/>
      </c>
      <c r="AD642" s="2">
        <f>IF($Y642="","",IF(OR(AND(설정!$B$5&lt;&gt;"",ISNUMBER(SEARCH(설정!$B$5,$AC642))),AND(설정!$B$6&lt;&gt;"",ISNUMBER(SEARCH(설정!$B$6,$AC642))),AND(설정!$B$7&lt;&gt;"",ISNUMBER(SEARCH(설정!$B$7,$AC642)))),"제외","포함"))</f>
        <v/>
      </c>
    </row>
    <row r="643">
      <c r="W643" s="2">
        <f>IF(OR($B$5="",$C$6="",ROW()&lt;$B$5),"",IF(INDEX($A:$U,ROW(),$C$6)="","",INDEX($A:$U,ROW(),$C$6)))</f>
        <v/>
      </c>
      <c r="X643" s="28">
        <f>IF($W643="","",IF(ISNUMBER($W643),IF($W643&gt;=10000000,IFERROR(DATE(INT($W643/10000),MOD(INT($W643/100),100),MOD($W643,100)),""),$W643),IF(ISNUMBER(--SUBSTITUTE(SUBSTITUTE(TRIM($W643),".","-"),"/","-")),IF(--SUBSTITUTE(SUBSTITUTE(TRIM($W643),".","-"),"/","-")&gt;=10000000,IFERROR(DATE(--LEFT(TRIM($W643),4),--MID(TRIM($W643),5,2),--RIGHT(TRIM($W643),2)),""),--SUBSTITUTE(SUBSTITUTE(TRIM($W643),".","-"),"/","-")),IFERROR(--LEFT(SUBSTITUTE(SUBSTITUTE(TRIM($W643),".","-"),"/","-"),10),""))))</f>
        <v/>
      </c>
      <c r="Y643" s="29">
        <f>IF($X643="","",INT($X643))</f>
        <v/>
      </c>
      <c r="Z643" s="30">
        <f>IF(OR($Y643="",$D$6=""),"",IF(INDEX($A:$U,ROW(),$D$6)="",0,IF(ISNUMBER(INDEX($A:$U,ROW(),$D$6)),INDEX($A:$U,ROW(),$D$6),IFERROR(--SUBSTITUTE(SUBSTITUTE(TRIM(INDEX($A:$U,ROW(),$D$6)),",",""),"원",""),0))))</f>
        <v/>
      </c>
      <c r="AA643" s="30">
        <f>IF(OR($Y643="",$E$6=""),"",IF(INDEX($A:$U,ROW(),$E$6)="",0,IF(ISNUMBER(INDEX($A:$U,ROW(),$E$6)),INDEX($A:$U,ROW(),$E$6),IFERROR(--SUBSTITUTE(SUBSTITUTE(TRIM(INDEX($A:$U,ROW(),$E$6)),",",""),"원",""),0))))</f>
        <v/>
      </c>
      <c r="AB643" s="30">
        <f>IF(OR($Y643="",$F$6=""),"",IF(INDEX($A:$U,ROW(),$F$6)="","",IF(ISNUMBER(INDEX($A:$U,ROW(),$F$6)),INDEX($A:$U,ROW(),$F$6),IFERROR(--SUBSTITUTE(SUBSTITUTE(TRIM(INDEX($A:$U,ROW(),$F$6)),",",""),"원",""),""))))</f>
        <v/>
      </c>
      <c r="AC643" s="2">
        <f>IF(OR($Y643="",$G$6=""),"",INDEX($A:$U,ROW(),$G$6)&amp;"")</f>
        <v/>
      </c>
      <c r="AD643" s="2">
        <f>IF($Y643="","",IF(OR(AND(설정!$B$5&lt;&gt;"",ISNUMBER(SEARCH(설정!$B$5,$AC643))),AND(설정!$B$6&lt;&gt;"",ISNUMBER(SEARCH(설정!$B$6,$AC643))),AND(설정!$B$7&lt;&gt;"",ISNUMBER(SEARCH(설정!$B$7,$AC643)))),"제외","포함"))</f>
        <v/>
      </c>
    </row>
    <row r="644">
      <c r="W644" s="2">
        <f>IF(OR($B$5="",$C$6="",ROW()&lt;$B$5),"",IF(INDEX($A:$U,ROW(),$C$6)="","",INDEX($A:$U,ROW(),$C$6)))</f>
        <v/>
      </c>
      <c r="X644" s="28">
        <f>IF($W644="","",IF(ISNUMBER($W644),IF($W644&gt;=10000000,IFERROR(DATE(INT($W644/10000),MOD(INT($W644/100),100),MOD($W644,100)),""),$W644),IF(ISNUMBER(--SUBSTITUTE(SUBSTITUTE(TRIM($W644),".","-"),"/","-")),IF(--SUBSTITUTE(SUBSTITUTE(TRIM($W644),".","-"),"/","-")&gt;=10000000,IFERROR(DATE(--LEFT(TRIM($W644),4),--MID(TRIM($W644),5,2),--RIGHT(TRIM($W644),2)),""),--SUBSTITUTE(SUBSTITUTE(TRIM($W644),".","-"),"/","-")),IFERROR(--LEFT(SUBSTITUTE(SUBSTITUTE(TRIM($W644),".","-"),"/","-"),10),""))))</f>
        <v/>
      </c>
      <c r="Y644" s="29">
        <f>IF($X644="","",INT($X644))</f>
        <v/>
      </c>
      <c r="Z644" s="30">
        <f>IF(OR($Y644="",$D$6=""),"",IF(INDEX($A:$U,ROW(),$D$6)="",0,IF(ISNUMBER(INDEX($A:$U,ROW(),$D$6)),INDEX($A:$U,ROW(),$D$6),IFERROR(--SUBSTITUTE(SUBSTITUTE(TRIM(INDEX($A:$U,ROW(),$D$6)),",",""),"원",""),0))))</f>
        <v/>
      </c>
      <c r="AA644" s="30">
        <f>IF(OR($Y644="",$E$6=""),"",IF(INDEX($A:$U,ROW(),$E$6)="",0,IF(ISNUMBER(INDEX($A:$U,ROW(),$E$6)),INDEX($A:$U,ROW(),$E$6),IFERROR(--SUBSTITUTE(SUBSTITUTE(TRIM(INDEX($A:$U,ROW(),$E$6)),",",""),"원",""),0))))</f>
        <v/>
      </c>
      <c r="AB644" s="30">
        <f>IF(OR($Y644="",$F$6=""),"",IF(INDEX($A:$U,ROW(),$F$6)="","",IF(ISNUMBER(INDEX($A:$U,ROW(),$F$6)),INDEX($A:$U,ROW(),$F$6),IFERROR(--SUBSTITUTE(SUBSTITUTE(TRIM(INDEX($A:$U,ROW(),$F$6)),",",""),"원",""),""))))</f>
        <v/>
      </c>
      <c r="AC644" s="2">
        <f>IF(OR($Y644="",$G$6=""),"",INDEX($A:$U,ROW(),$G$6)&amp;"")</f>
        <v/>
      </c>
      <c r="AD644" s="2">
        <f>IF($Y644="","",IF(OR(AND(설정!$B$5&lt;&gt;"",ISNUMBER(SEARCH(설정!$B$5,$AC644))),AND(설정!$B$6&lt;&gt;"",ISNUMBER(SEARCH(설정!$B$6,$AC644))),AND(설정!$B$7&lt;&gt;"",ISNUMBER(SEARCH(설정!$B$7,$AC644)))),"제외","포함"))</f>
        <v/>
      </c>
    </row>
    <row r="645">
      <c r="W645" s="2">
        <f>IF(OR($B$5="",$C$6="",ROW()&lt;$B$5),"",IF(INDEX($A:$U,ROW(),$C$6)="","",INDEX($A:$U,ROW(),$C$6)))</f>
        <v/>
      </c>
      <c r="X645" s="28">
        <f>IF($W645="","",IF(ISNUMBER($W645),IF($W645&gt;=10000000,IFERROR(DATE(INT($W645/10000),MOD(INT($W645/100),100),MOD($W645,100)),""),$W645),IF(ISNUMBER(--SUBSTITUTE(SUBSTITUTE(TRIM($W645),".","-"),"/","-")),IF(--SUBSTITUTE(SUBSTITUTE(TRIM($W645),".","-"),"/","-")&gt;=10000000,IFERROR(DATE(--LEFT(TRIM($W645),4),--MID(TRIM($W645),5,2),--RIGHT(TRIM($W645),2)),""),--SUBSTITUTE(SUBSTITUTE(TRIM($W645),".","-"),"/","-")),IFERROR(--LEFT(SUBSTITUTE(SUBSTITUTE(TRIM($W645),".","-"),"/","-"),10),""))))</f>
        <v/>
      </c>
      <c r="Y645" s="29">
        <f>IF($X645="","",INT($X645))</f>
        <v/>
      </c>
      <c r="Z645" s="30">
        <f>IF(OR($Y645="",$D$6=""),"",IF(INDEX($A:$U,ROW(),$D$6)="",0,IF(ISNUMBER(INDEX($A:$U,ROW(),$D$6)),INDEX($A:$U,ROW(),$D$6),IFERROR(--SUBSTITUTE(SUBSTITUTE(TRIM(INDEX($A:$U,ROW(),$D$6)),",",""),"원",""),0))))</f>
        <v/>
      </c>
      <c r="AA645" s="30">
        <f>IF(OR($Y645="",$E$6=""),"",IF(INDEX($A:$U,ROW(),$E$6)="",0,IF(ISNUMBER(INDEX($A:$U,ROW(),$E$6)),INDEX($A:$U,ROW(),$E$6),IFERROR(--SUBSTITUTE(SUBSTITUTE(TRIM(INDEX($A:$U,ROW(),$E$6)),",",""),"원",""),0))))</f>
        <v/>
      </c>
      <c r="AB645" s="30">
        <f>IF(OR($Y645="",$F$6=""),"",IF(INDEX($A:$U,ROW(),$F$6)="","",IF(ISNUMBER(INDEX($A:$U,ROW(),$F$6)),INDEX($A:$U,ROW(),$F$6),IFERROR(--SUBSTITUTE(SUBSTITUTE(TRIM(INDEX($A:$U,ROW(),$F$6)),",",""),"원",""),""))))</f>
        <v/>
      </c>
      <c r="AC645" s="2">
        <f>IF(OR($Y645="",$G$6=""),"",INDEX($A:$U,ROW(),$G$6)&amp;"")</f>
        <v/>
      </c>
      <c r="AD645" s="2">
        <f>IF($Y645="","",IF(OR(AND(설정!$B$5&lt;&gt;"",ISNUMBER(SEARCH(설정!$B$5,$AC645))),AND(설정!$B$6&lt;&gt;"",ISNUMBER(SEARCH(설정!$B$6,$AC645))),AND(설정!$B$7&lt;&gt;"",ISNUMBER(SEARCH(설정!$B$7,$AC645)))),"제외","포함"))</f>
        <v/>
      </c>
    </row>
    <row r="646">
      <c r="W646" s="2">
        <f>IF(OR($B$5="",$C$6="",ROW()&lt;$B$5),"",IF(INDEX($A:$U,ROW(),$C$6)="","",INDEX($A:$U,ROW(),$C$6)))</f>
        <v/>
      </c>
      <c r="X646" s="28">
        <f>IF($W646="","",IF(ISNUMBER($W646),IF($W646&gt;=10000000,IFERROR(DATE(INT($W646/10000),MOD(INT($W646/100),100),MOD($W646,100)),""),$W646),IF(ISNUMBER(--SUBSTITUTE(SUBSTITUTE(TRIM($W646),".","-"),"/","-")),IF(--SUBSTITUTE(SUBSTITUTE(TRIM($W646),".","-"),"/","-")&gt;=10000000,IFERROR(DATE(--LEFT(TRIM($W646),4),--MID(TRIM($W646),5,2),--RIGHT(TRIM($W646),2)),""),--SUBSTITUTE(SUBSTITUTE(TRIM($W646),".","-"),"/","-")),IFERROR(--LEFT(SUBSTITUTE(SUBSTITUTE(TRIM($W646),".","-"),"/","-"),10),""))))</f>
        <v/>
      </c>
      <c r="Y646" s="29">
        <f>IF($X646="","",INT($X646))</f>
        <v/>
      </c>
      <c r="Z646" s="30">
        <f>IF(OR($Y646="",$D$6=""),"",IF(INDEX($A:$U,ROW(),$D$6)="",0,IF(ISNUMBER(INDEX($A:$U,ROW(),$D$6)),INDEX($A:$U,ROW(),$D$6),IFERROR(--SUBSTITUTE(SUBSTITUTE(TRIM(INDEX($A:$U,ROW(),$D$6)),",",""),"원",""),0))))</f>
        <v/>
      </c>
      <c r="AA646" s="30">
        <f>IF(OR($Y646="",$E$6=""),"",IF(INDEX($A:$U,ROW(),$E$6)="",0,IF(ISNUMBER(INDEX($A:$U,ROW(),$E$6)),INDEX($A:$U,ROW(),$E$6),IFERROR(--SUBSTITUTE(SUBSTITUTE(TRIM(INDEX($A:$U,ROW(),$E$6)),",",""),"원",""),0))))</f>
        <v/>
      </c>
      <c r="AB646" s="30">
        <f>IF(OR($Y646="",$F$6=""),"",IF(INDEX($A:$U,ROW(),$F$6)="","",IF(ISNUMBER(INDEX($A:$U,ROW(),$F$6)),INDEX($A:$U,ROW(),$F$6),IFERROR(--SUBSTITUTE(SUBSTITUTE(TRIM(INDEX($A:$U,ROW(),$F$6)),",",""),"원",""),""))))</f>
        <v/>
      </c>
      <c r="AC646" s="2">
        <f>IF(OR($Y646="",$G$6=""),"",INDEX($A:$U,ROW(),$G$6)&amp;"")</f>
        <v/>
      </c>
      <c r="AD646" s="2">
        <f>IF($Y646="","",IF(OR(AND(설정!$B$5&lt;&gt;"",ISNUMBER(SEARCH(설정!$B$5,$AC646))),AND(설정!$B$6&lt;&gt;"",ISNUMBER(SEARCH(설정!$B$6,$AC646))),AND(설정!$B$7&lt;&gt;"",ISNUMBER(SEARCH(설정!$B$7,$AC646)))),"제외","포함"))</f>
        <v/>
      </c>
    </row>
    <row r="647">
      <c r="W647" s="2">
        <f>IF(OR($B$5="",$C$6="",ROW()&lt;$B$5),"",IF(INDEX($A:$U,ROW(),$C$6)="","",INDEX($A:$U,ROW(),$C$6)))</f>
        <v/>
      </c>
      <c r="X647" s="28">
        <f>IF($W647="","",IF(ISNUMBER($W647),IF($W647&gt;=10000000,IFERROR(DATE(INT($W647/10000),MOD(INT($W647/100),100),MOD($W647,100)),""),$W647),IF(ISNUMBER(--SUBSTITUTE(SUBSTITUTE(TRIM($W647),".","-"),"/","-")),IF(--SUBSTITUTE(SUBSTITUTE(TRIM($W647),".","-"),"/","-")&gt;=10000000,IFERROR(DATE(--LEFT(TRIM($W647),4),--MID(TRIM($W647),5,2),--RIGHT(TRIM($W647),2)),""),--SUBSTITUTE(SUBSTITUTE(TRIM($W647),".","-"),"/","-")),IFERROR(--LEFT(SUBSTITUTE(SUBSTITUTE(TRIM($W647),".","-"),"/","-"),10),""))))</f>
        <v/>
      </c>
      <c r="Y647" s="29">
        <f>IF($X647="","",INT($X647))</f>
        <v/>
      </c>
      <c r="Z647" s="30">
        <f>IF(OR($Y647="",$D$6=""),"",IF(INDEX($A:$U,ROW(),$D$6)="",0,IF(ISNUMBER(INDEX($A:$U,ROW(),$D$6)),INDEX($A:$U,ROW(),$D$6),IFERROR(--SUBSTITUTE(SUBSTITUTE(TRIM(INDEX($A:$U,ROW(),$D$6)),",",""),"원",""),0))))</f>
        <v/>
      </c>
      <c r="AA647" s="30">
        <f>IF(OR($Y647="",$E$6=""),"",IF(INDEX($A:$U,ROW(),$E$6)="",0,IF(ISNUMBER(INDEX($A:$U,ROW(),$E$6)),INDEX($A:$U,ROW(),$E$6),IFERROR(--SUBSTITUTE(SUBSTITUTE(TRIM(INDEX($A:$U,ROW(),$E$6)),",",""),"원",""),0))))</f>
        <v/>
      </c>
      <c r="AB647" s="30">
        <f>IF(OR($Y647="",$F$6=""),"",IF(INDEX($A:$U,ROW(),$F$6)="","",IF(ISNUMBER(INDEX($A:$U,ROW(),$F$6)),INDEX($A:$U,ROW(),$F$6),IFERROR(--SUBSTITUTE(SUBSTITUTE(TRIM(INDEX($A:$U,ROW(),$F$6)),",",""),"원",""),""))))</f>
        <v/>
      </c>
      <c r="AC647" s="2">
        <f>IF(OR($Y647="",$G$6=""),"",INDEX($A:$U,ROW(),$G$6)&amp;"")</f>
        <v/>
      </c>
      <c r="AD647" s="2">
        <f>IF($Y647="","",IF(OR(AND(설정!$B$5&lt;&gt;"",ISNUMBER(SEARCH(설정!$B$5,$AC647))),AND(설정!$B$6&lt;&gt;"",ISNUMBER(SEARCH(설정!$B$6,$AC647))),AND(설정!$B$7&lt;&gt;"",ISNUMBER(SEARCH(설정!$B$7,$AC647)))),"제외","포함"))</f>
        <v/>
      </c>
    </row>
    <row r="648">
      <c r="W648" s="2">
        <f>IF(OR($B$5="",$C$6="",ROW()&lt;$B$5),"",IF(INDEX($A:$U,ROW(),$C$6)="","",INDEX($A:$U,ROW(),$C$6)))</f>
        <v/>
      </c>
      <c r="X648" s="28">
        <f>IF($W648="","",IF(ISNUMBER($W648),IF($W648&gt;=10000000,IFERROR(DATE(INT($W648/10000),MOD(INT($W648/100),100),MOD($W648,100)),""),$W648),IF(ISNUMBER(--SUBSTITUTE(SUBSTITUTE(TRIM($W648),".","-"),"/","-")),IF(--SUBSTITUTE(SUBSTITUTE(TRIM($W648),".","-"),"/","-")&gt;=10000000,IFERROR(DATE(--LEFT(TRIM($W648),4),--MID(TRIM($W648),5,2),--RIGHT(TRIM($W648),2)),""),--SUBSTITUTE(SUBSTITUTE(TRIM($W648),".","-"),"/","-")),IFERROR(--LEFT(SUBSTITUTE(SUBSTITUTE(TRIM($W648),".","-"),"/","-"),10),""))))</f>
        <v/>
      </c>
      <c r="Y648" s="29">
        <f>IF($X648="","",INT($X648))</f>
        <v/>
      </c>
      <c r="Z648" s="30">
        <f>IF(OR($Y648="",$D$6=""),"",IF(INDEX($A:$U,ROW(),$D$6)="",0,IF(ISNUMBER(INDEX($A:$U,ROW(),$D$6)),INDEX($A:$U,ROW(),$D$6),IFERROR(--SUBSTITUTE(SUBSTITUTE(TRIM(INDEX($A:$U,ROW(),$D$6)),",",""),"원",""),0))))</f>
        <v/>
      </c>
      <c r="AA648" s="30">
        <f>IF(OR($Y648="",$E$6=""),"",IF(INDEX($A:$U,ROW(),$E$6)="",0,IF(ISNUMBER(INDEX($A:$U,ROW(),$E$6)),INDEX($A:$U,ROW(),$E$6),IFERROR(--SUBSTITUTE(SUBSTITUTE(TRIM(INDEX($A:$U,ROW(),$E$6)),",",""),"원",""),0))))</f>
        <v/>
      </c>
      <c r="AB648" s="30">
        <f>IF(OR($Y648="",$F$6=""),"",IF(INDEX($A:$U,ROW(),$F$6)="","",IF(ISNUMBER(INDEX($A:$U,ROW(),$F$6)),INDEX($A:$U,ROW(),$F$6),IFERROR(--SUBSTITUTE(SUBSTITUTE(TRIM(INDEX($A:$U,ROW(),$F$6)),",",""),"원",""),""))))</f>
        <v/>
      </c>
      <c r="AC648" s="2">
        <f>IF(OR($Y648="",$G$6=""),"",INDEX($A:$U,ROW(),$G$6)&amp;"")</f>
        <v/>
      </c>
      <c r="AD648" s="2">
        <f>IF($Y648="","",IF(OR(AND(설정!$B$5&lt;&gt;"",ISNUMBER(SEARCH(설정!$B$5,$AC648))),AND(설정!$B$6&lt;&gt;"",ISNUMBER(SEARCH(설정!$B$6,$AC648))),AND(설정!$B$7&lt;&gt;"",ISNUMBER(SEARCH(설정!$B$7,$AC648)))),"제외","포함"))</f>
        <v/>
      </c>
    </row>
    <row r="649">
      <c r="W649" s="2">
        <f>IF(OR($B$5="",$C$6="",ROW()&lt;$B$5),"",IF(INDEX($A:$U,ROW(),$C$6)="","",INDEX($A:$U,ROW(),$C$6)))</f>
        <v/>
      </c>
      <c r="X649" s="28">
        <f>IF($W649="","",IF(ISNUMBER($W649),IF($W649&gt;=10000000,IFERROR(DATE(INT($W649/10000),MOD(INT($W649/100),100),MOD($W649,100)),""),$W649),IF(ISNUMBER(--SUBSTITUTE(SUBSTITUTE(TRIM($W649),".","-"),"/","-")),IF(--SUBSTITUTE(SUBSTITUTE(TRIM($W649),".","-"),"/","-")&gt;=10000000,IFERROR(DATE(--LEFT(TRIM($W649),4),--MID(TRIM($W649),5,2),--RIGHT(TRIM($W649),2)),""),--SUBSTITUTE(SUBSTITUTE(TRIM($W649),".","-"),"/","-")),IFERROR(--LEFT(SUBSTITUTE(SUBSTITUTE(TRIM($W649),".","-"),"/","-"),10),""))))</f>
        <v/>
      </c>
      <c r="Y649" s="29">
        <f>IF($X649="","",INT($X649))</f>
        <v/>
      </c>
      <c r="Z649" s="30">
        <f>IF(OR($Y649="",$D$6=""),"",IF(INDEX($A:$U,ROW(),$D$6)="",0,IF(ISNUMBER(INDEX($A:$U,ROW(),$D$6)),INDEX($A:$U,ROW(),$D$6),IFERROR(--SUBSTITUTE(SUBSTITUTE(TRIM(INDEX($A:$U,ROW(),$D$6)),",",""),"원",""),0))))</f>
        <v/>
      </c>
      <c r="AA649" s="30">
        <f>IF(OR($Y649="",$E$6=""),"",IF(INDEX($A:$U,ROW(),$E$6)="",0,IF(ISNUMBER(INDEX($A:$U,ROW(),$E$6)),INDEX($A:$U,ROW(),$E$6),IFERROR(--SUBSTITUTE(SUBSTITUTE(TRIM(INDEX($A:$U,ROW(),$E$6)),",",""),"원",""),0))))</f>
        <v/>
      </c>
      <c r="AB649" s="30">
        <f>IF(OR($Y649="",$F$6=""),"",IF(INDEX($A:$U,ROW(),$F$6)="","",IF(ISNUMBER(INDEX($A:$U,ROW(),$F$6)),INDEX($A:$U,ROW(),$F$6),IFERROR(--SUBSTITUTE(SUBSTITUTE(TRIM(INDEX($A:$U,ROW(),$F$6)),",",""),"원",""),""))))</f>
        <v/>
      </c>
      <c r="AC649" s="2">
        <f>IF(OR($Y649="",$G$6=""),"",INDEX($A:$U,ROW(),$G$6)&amp;"")</f>
        <v/>
      </c>
      <c r="AD649" s="2">
        <f>IF($Y649="","",IF(OR(AND(설정!$B$5&lt;&gt;"",ISNUMBER(SEARCH(설정!$B$5,$AC649))),AND(설정!$B$6&lt;&gt;"",ISNUMBER(SEARCH(설정!$B$6,$AC649))),AND(설정!$B$7&lt;&gt;"",ISNUMBER(SEARCH(설정!$B$7,$AC649)))),"제외","포함"))</f>
        <v/>
      </c>
    </row>
    <row r="650">
      <c r="W650" s="2">
        <f>IF(OR($B$5="",$C$6="",ROW()&lt;$B$5),"",IF(INDEX($A:$U,ROW(),$C$6)="","",INDEX($A:$U,ROW(),$C$6)))</f>
        <v/>
      </c>
      <c r="X650" s="28">
        <f>IF($W650="","",IF(ISNUMBER($W650),IF($W650&gt;=10000000,IFERROR(DATE(INT($W650/10000),MOD(INT($W650/100),100),MOD($W650,100)),""),$W650),IF(ISNUMBER(--SUBSTITUTE(SUBSTITUTE(TRIM($W650),".","-"),"/","-")),IF(--SUBSTITUTE(SUBSTITUTE(TRIM($W650),".","-"),"/","-")&gt;=10000000,IFERROR(DATE(--LEFT(TRIM($W650),4),--MID(TRIM($W650),5,2),--RIGHT(TRIM($W650),2)),""),--SUBSTITUTE(SUBSTITUTE(TRIM($W650),".","-"),"/","-")),IFERROR(--LEFT(SUBSTITUTE(SUBSTITUTE(TRIM($W650),".","-"),"/","-"),10),""))))</f>
        <v/>
      </c>
      <c r="Y650" s="29">
        <f>IF($X650="","",INT($X650))</f>
        <v/>
      </c>
      <c r="Z650" s="30">
        <f>IF(OR($Y650="",$D$6=""),"",IF(INDEX($A:$U,ROW(),$D$6)="",0,IF(ISNUMBER(INDEX($A:$U,ROW(),$D$6)),INDEX($A:$U,ROW(),$D$6),IFERROR(--SUBSTITUTE(SUBSTITUTE(TRIM(INDEX($A:$U,ROW(),$D$6)),",",""),"원",""),0))))</f>
        <v/>
      </c>
      <c r="AA650" s="30">
        <f>IF(OR($Y650="",$E$6=""),"",IF(INDEX($A:$U,ROW(),$E$6)="",0,IF(ISNUMBER(INDEX($A:$U,ROW(),$E$6)),INDEX($A:$U,ROW(),$E$6),IFERROR(--SUBSTITUTE(SUBSTITUTE(TRIM(INDEX($A:$U,ROW(),$E$6)),",",""),"원",""),0))))</f>
        <v/>
      </c>
      <c r="AB650" s="30">
        <f>IF(OR($Y650="",$F$6=""),"",IF(INDEX($A:$U,ROW(),$F$6)="","",IF(ISNUMBER(INDEX($A:$U,ROW(),$F$6)),INDEX($A:$U,ROW(),$F$6),IFERROR(--SUBSTITUTE(SUBSTITUTE(TRIM(INDEX($A:$U,ROW(),$F$6)),",",""),"원",""),""))))</f>
        <v/>
      </c>
      <c r="AC650" s="2">
        <f>IF(OR($Y650="",$G$6=""),"",INDEX($A:$U,ROW(),$G$6)&amp;"")</f>
        <v/>
      </c>
      <c r="AD650" s="2">
        <f>IF($Y650="","",IF(OR(AND(설정!$B$5&lt;&gt;"",ISNUMBER(SEARCH(설정!$B$5,$AC650))),AND(설정!$B$6&lt;&gt;"",ISNUMBER(SEARCH(설정!$B$6,$AC650))),AND(설정!$B$7&lt;&gt;"",ISNUMBER(SEARCH(설정!$B$7,$AC650)))),"제외","포함"))</f>
        <v/>
      </c>
    </row>
    <row r="651">
      <c r="W651" s="2">
        <f>IF(OR($B$5="",$C$6="",ROW()&lt;$B$5),"",IF(INDEX($A:$U,ROW(),$C$6)="","",INDEX($A:$U,ROW(),$C$6)))</f>
        <v/>
      </c>
      <c r="X651" s="28">
        <f>IF($W651="","",IF(ISNUMBER($W651),IF($W651&gt;=10000000,IFERROR(DATE(INT($W651/10000),MOD(INT($W651/100),100),MOD($W651,100)),""),$W651),IF(ISNUMBER(--SUBSTITUTE(SUBSTITUTE(TRIM($W651),".","-"),"/","-")),IF(--SUBSTITUTE(SUBSTITUTE(TRIM($W651),".","-"),"/","-")&gt;=10000000,IFERROR(DATE(--LEFT(TRIM($W651),4),--MID(TRIM($W651),5,2),--RIGHT(TRIM($W651),2)),""),--SUBSTITUTE(SUBSTITUTE(TRIM($W651),".","-"),"/","-")),IFERROR(--LEFT(SUBSTITUTE(SUBSTITUTE(TRIM($W651),".","-"),"/","-"),10),""))))</f>
        <v/>
      </c>
      <c r="Y651" s="29">
        <f>IF($X651="","",INT($X651))</f>
        <v/>
      </c>
      <c r="Z651" s="30">
        <f>IF(OR($Y651="",$D$6=""),"",IF(INDEX($A:$U,ROW(),$D$6)="",0,IF(ISNUMBER(INDEX($A:$U,ROW(),$D$6)),INDEX($A:$U,ROW(),$D$6),IFERROR(--SUBSTITUTE(SUBSTITUTE(TRIM(INDEX($A:$U,ROW(),$D$6)),",",""),"원",""),0))))</f>
        <v/>
      </c>
      <c r="AA651" s="30">
        <f>IF(OR($Y651="",$E$6=""),"",IF(INDEX($A:$U,ROW(),$E$6)="",0,IF(ISNUMBER(INDEX($A:$U,ROW(),$E$6)),INDEX($A:$U,ROW(),$E$6),IFERROR(--SUBSTITUTE(SUBSTITUTE(TRIM(INDEX($A:$U,ROW(),$E$6)),",",""),"원",""),0))))</f>
        <v/>
      </c>
      <c r="AB651" s="30">
        <f>IF(OR($Y651="",$F$6=""),"",IF(INDEX($A:$U,ROW(),$F$6)="","",IF(ISNUMBER(INDEX($A:$U,ROW(),$F$6)),INDEX($A:$U,ROW(),$F$6),IFERROR(--SUBSTITUTE(SUBSTITUTE(TRIM(INDEX($A:$U,ROW(),$F$6)),",",""),"원",""),""))))</f>
        <v/>
      </c>
      <c r="AC651" s="2">
        <f>IF(OR($Y651="",$G$6=""),"",INDEX($A:$U,ROW(),$G$6)&amp;"")</f>
        <v/>
      </c>
      <c r="AD651" s="2">
        <f>IF($Y651="","",IF(OR(AND(설정!$B$5&lt;&gt;"",ISNUMBER(SEARCH(설정!$B$5,$AC651))),AND(설정!$B$6&lt;&gt;"",ISNUMBER(SEARCH(설정!$B$6,$AC651))),AND(설정!$B$7&lt;&gt;"",ISNUMBER(SEARCH(설정!$B$7,$AC651)))),"제외","포함"))</f>
        <v/>
      </c>
    </row>
    <row r="652">
      <c r="W652" s="2">
        <f>IF(OR($B$5="",$C$6="",ROW()&lt;$B$5),"",IF(INDEX($A:$U,ROW(),$C$6)="","",INDEX($A:$U,ROW(),$C$6)))</f>
        <v/>
      </c>
      <c r="X652" s="28">
        <f>IF($W652="","",IF(ISNUMBER($W652),IF($W652&gt;=10000000,IFERROR(DATE(INT($W652/10000),MOD(INT($W652/100),100),MOD($W652,100)),""),$W652),IF(ISNUMBER(--SUBSTITUTE(SUBSTITUTE(TRIM($W652),".","-"),"/","-")),IF(--SUBSTITUTE(SUBSTITUTE(TRIM($W652),".","-"),"/","-")&gt;=10000000,IFERROR(DATE(--LEFT(TRIM($W652),4),--MID(TRIM($W652),5,2),--RIGHT(TRIM($W652),2)),""),--SUBSTITUTE(SUBSTITUTE(TRIM($W652),".","-"),"/","-")),IFERROR(--LEFT(SUBSTITUTE(SUBSTITUTE(TRIM($W652),".","-"),"/","-"),10),""))))</f>
        <v/>
      </c>
      <c r="Y652" s="29">
        <f>IF($X652="","",INT($X652))</f>
        <v/>
      </c>
      <c r="Z652" s="30">
        <f>IF(OR($Y652="",$D$6=""),"",IF(INDEX($A:$U,ROW(),$D$6)="",0,IF(ISNUMBER(INDEX($A:$U,ROW(),$D$6)),INDEX($A:$U,ROW(),$D$6),IFERROR(--SUBSTITUTE(SUBSTITUTE(TRIM(INDEX($A:$U,ROW(),$D$6)),",",""),"원",""),0))))</f>
        <v/>
      </c>
      <c r="AA652" s="30">
        <f>IF(OR($Y652="",$E$6=""),"",IF(INDEX($A:$U,ROW(),$E$6)="",0,IF(ISNUMBER(INDEX($A:$U,ROW(),$E$6)),INDEX($A:$U,ROW(),$E$6),IFERROR(--SUBSTITUTE(SUBSTITUTE(TRIM(INDEX($A:$U,ROW(),$E$6)),",",""),"원",""),0))))</f>
        <v/>
      </c>
      <c r="AB652" s="30">
        <f>IF(OR($Y652="",$F$6=""),"",IF(INDEX($A:$U,ROW(),$F$6)="","",IF(ISNUMBER(INDEX($A:$U,ROW(),$F$6)),INDEX($A:$U,ROW(),$F$6),IFERROR(--SUBSTITUTE(SUBSTITUTE(TRIM(INDEX($A:$U,ROW(),$F$6)),",",""),"원",""),""))))</f>
        <v/>
      </c>
      <c r="AC652" s="2">
        <f>IF(OR($Y652="",$G$6=""),"",INDEX($A:$U,ROW(),$G$6)&amp;"")</f>
        <v/>
      </c>
      <c r="AD652" s="2">
        <f>IF($Y652="","",IF(OR(AND(설정!$B$5&lt;&gt;"",ISNUMBER(SEARCH(설정!$B$5,$AC652))),AND(설정!$B$6&lt;&gt;"",ISNUMBER(SEARCH(설정!$B$6,$AC652))),AND(설정!$B$7&lt;&gt;"",ISNUMBER(SEARCH(설정!$B$7,$AC652)))),"제외","포함"))</f>
        <v/>
      </c>
    </row>
    <row r="653">
      <c r="W653" s="2">
        <f>IF(OR($B$5="",$C$6="",ROW()&lt;$B$5),"",IF(INDEX($A:$U,ROW(),$C$6)="","",INDEX($A:$U,ROW(),$C$6)))</f>
        <v/>
      </c>
      <c r="X653" s="28">
        <f>IF($W653="","",IF(ISNUMBER($W653),IF($W653&gt;=10000000,IFERROR(DATE(INT($W653/10000),MOD(INT($W653/100),100),MOD($W653,100)),""),$W653),IF(ISNUMBER(--SUBSTITUTE(SUBSTITUTE(TRIM($W653),".","-"),"/","-")),IF(--SUBSTITUTE(SUBSTITUTE(TRIM($W653),".","-"),"/","-")&gt;=10000000,IFERROR(DATE(--LEFT(TRIM($W653),4),--MID(TRIM($W653),5,2),--RIGHT(TRIM($W653),2)),""),--SUBSTITUTE(SUBSTITUTE(TRIM($W653),".","-"),"/","-")),IFERROR(--LEFT(SUBSTITUTE(SUBSTITUTE(TRIM($W653),".","-"),"/","-"),10),""))))</f>
        <v/>
      </c>
      <c r="Y653" s="29">
        <f>IF($X653="","",INT($X653))</f>
        <v/>
      </c>
      <c r="Z653" s="30">
        <f>IF(OR($Y653="",$D$6=""),"",IF(INDEX($A:$U,ROW(),$D$6)="",0,IF(ISNUMBER(INDEX($A:$U,ROW(),$D$6)),INDEX($A:$U,ROW(),$D$6),IFERROR(--SUBSTITUTE(SUBSTITUTE(TRIM(INDEX($A:$U,ROW(),$D$6)),",",""),"원",""),0))))</f>
        <v/>
      </c>
      <c r="AA653" s="30">
        <f>IF(OR($Y653="",$E$6=""),"",IF(INDEX($A:$U,ROW(),$E$6)="",0,IF(ISNUMBER(INDEX($A:$U,ROW(),$E$6)),INDEX($A:$U,ROW(),$E$6),IFERROR(--SUBSTITUTE(SUBSTITUTE(TRIM(INDEX($A:$U,ROW(),$E$6)),",",""),"원",""),0))))</f>
        <v/>
      </c>
      <c r="AB653" s="30">
        <f>IF(OR($Y653="",$F$6=""),"",IF(INDEX($A:$U,ROW(),$F$6)="","",IF(ISNUMBER(INDEX($A:$U,ROW(),$F$6)),INDEX($A:$U,ROW(),$F$6),IFERROR(--SUBSTITUTE(SUBSTITUTE(TRIM(INDEX($A:$U,ROW(),$F$6)),",",""),"원",""),""))))</f>
        <v/>
      </c>
      <c r="AC653" s="2">
        <f>IF(OR($Y653="",$G$6=""),"",INDEX($A:$U,ROW(),$G$6)&amp;"")</f>
        <v/>
      </c>
      <c r="AD653" s="2">
        <f>IF($Y653="","",IF(OR(AND(설정!$B$5&lt;&gt;"",ISNUMBER(SEARCH(설정!$B$5,$AC653))),AND(설정!$B$6&lt;&gt;"",ISNUMBER(SEARCH(설정!$B$6,$AC653))),AND(설정!$B$7&lt;&gt;"",ISNUMBER(SEARCH(설정!$B$7,$AC653)))),"제외","포함"))</f>
        <v/>
      </c>
    </row>
    <row r="654">
      <c r="W654" s="2">
        <f>IF(OR($B$5="",$C$6="",ROW()&lt;$B$5),"",IF(INDEX($A:$U,ROW(),$C$6)="","",INDEX($A:$U,ROW(),$C$6)))</f>
        <v/>
      </c>
      <c r="X654" s="28">
        <f>IF($W654="","",IF(ISNUMBER($W654),IF($W654&gt;=10000000,IFERROR(DATE(INT($W654/10000),MOD(INT($W654/100),100),MOD($W654,100)),""),$W654),IF(ISNUMBER(--SUBSTITUTE(SUBSTITUTE(TRIM($W654),".","-"),"/","-")),IF(--SUBSTITUTE(SUBSTITUTE(TRIM($W654),".","-"),"/","-")&gt;=10000000,IFERROR(DATE(--LEFT(TRIM($W654),4),--MID(TRIM($W654),5,2),--RIGHT(TRIM($W654),2)),""),--SUBSTITUTE(SUBSTITUTE(TRIM($W654),".","-"),"/","-")),IFERROR(--LEFT(SUBSTITUTE(SUBSTITUTE(TRIM($W654),".","-"),"/","-"),10),""))))</f>
        <v/>
      </c>
      <c r="Y654" s="29">
        <f>IF($X654="","",INT($X654))</f>
        <v/>
      </c>
      <c r="Z654" s="30">
        <f>IF(OR($Y654="",$D$6=""),"",IF(INDEX($A:$U,ROW(),$D$6)="",0,IF(ISNUMBER(INDEX($A:$U,ROW(),$D$6)),INDEX($A:$U,ROW(),$D$6),IFERROR(--SUBSTITUTE(SUBSTITUTE(TRIM(INDEX($A:$U,ROW(),$D$6)),",",""),"원",""),0))))</f>
        <v/>
      </c>
      <c r="AA654" s="30">
        <f>IF(OR($Y654="",$E$6=""),"",IF(INDEX($A:$U,ROW(),$E$6)="",0,IF(ISNUMBER(INDEX($A:$U,ROW(),$E$6)),INDEX($A:$U,ROW(),$E$6),IFERROR(--SUBSTITUTE(SUBSTITUTE(TRIM(INDEX($A:$U,ROW(),$E$6)),",",""),"원",""),0))))</f>
        <v/>
      </c>
      <c r="AB654" s="30">
        <f>IF(OR($Y654="",$F$6=""),"",IF(INDEX($A:$U,ROW(),$F$6)="","",IF(ISNUMBER(INDEX($A:$U,ROW(),$F$6)),INDEX($A:$U,ROW(),$F$6),IFERROR(--SUBSTITUTE(SUBSTITUTE(TRIM(INDEX($A:$U,ROW(),$F$6)),",",""),"원",""),""))))</f>
        <v/>
      </c>
      <c r="AC654" s="2">
        <f>IF(OR($Y654="",$G$6=""),"",INDEX($A:$U,ROW(),$G$6)&amp;"")</f>
        <v/>
      </c>
      <c r="AD654" s="2">
        <f>IF($Y654="","",IF(OR(AND(설정!$B$5&lt;&gt;"",ISNUMBER(SEARCH(설정!$B$5,$AC654))),AND(설정!$B$6&lt;&gt;"",ISNUMBER(SEARCH(설정!$B$6,$AC654))),AND(설정!$B$7&lt;&gt;"",ISNUMBER(SEARCH(설정!$B$7,$AC654)))),"제외","포함"))</f>
        <v/>
      </c>
    </row>
    <row r="655">
      <c r="W655" s="2">
        <f>IF(OR($B$5="",$C$6="",ROW()&lt;$B$5),"",IF(INDEX($A:$U,ROW(),$C$6)="","",INDEX($A:$U,ROW(),$C$6)))</f>
        <v/>
      </c>
      <c r="X655" s="28">
        <f>IF($W655="","",IF(ISNUMBER($W655),IF($W655&gt;=10000000,IFERROR(DATE(INT($W655/10000),MOD(INT($W655/100),100),MOD($W655,100)),""),$W655),IF(ISNUMBER(--SUBSTITUTE(SUBSTITUTE(TRIM($W655),".","-"),"/","-")),IF(--SUBSTITUTE(SUBSTITUTE(TRIM($W655),".","-"),"/","-")&gt;=10000000,IFERROR(DATE(--LEFT(TRIM($W655),4),--MID(TRIM($W655),5,2),--RIGHT(TRIM($W655),2)),""),--SUBSTITUTE(SUBSTITUTE(TRIM($W655),".","-"),"/","-")),IFERROR(--LEFT(SUBSTITUTE(SUBSTITUTE(TRIM($W655),".","-"),"/","-"),10),""))))</f>
        <v/>
      </c>
      <c r="Y655" s="29">
        <f>IF($X655="","",INT($X655))</f>
        <v/>
      </c>
      <c r="Z655" s="30">
        <f>IF(OR($Y655="",$D$6=""),"",IF(INDEX($A:$U,ROW(),$D$6)="",0,IF(ISNUMBER(INDEX($A:$U,ROW(),$D$6)),INDEX($A:$U,ROW(),$D$6),IFERROR(--SUBSTITUTE(SUBSTITUTE(TRIM(INDEX($A:$U,ROW(),$D$6)),",",""),"원",""),0))))</f>
        <v/>
      </c>
      <c r="AA655" s="30">
        <f>IF(OR($Y655="",$E$6=""),"",IF(INDEX($A:$U,ROW(),$E$6)="",0,IF(ISNUMBER(INDEX($A:$U,ROW(),$E$6)),INDEX($A:$U,ROW(),$E$6),IFERROR(--SUBSTITUTE(SUBSTITUTE(TRIM(INDEX($A:$U,ROW(),$E$6)),",",""),"원",""),0))))</f>
        <v/>
      </c>
      <c r="AB655" s="30">
        <f>IF(OR($Y655="",$F$6=""),"",IF(INDEX($A:$U,ROW(),$F$6)="","",IF(ISNUMBER(INDEX($A:$U,ROW(),$F$6)),INDEX($A:$U,ROW(),$F$6),IFERROR(--SUBSTITUTE(SUBSTITUTE(TRIM(INDEX($A:$U,ROW(),$F$6)),",",""),"원",""),""))))</f>
        <v/>
      </c>
      <c r="AC655" s="2">
        <f>IF(OR($Y655="",$G$6=""),"",INDEX($A:$U,ROW(),$G$6)&amp;"")</f>
        <v/>
      </c>
      <c r="AD655" s="2">
        <f>IF($Y655="","",IF(OR(AND(설정!$B$5&lt;&gt;"",ISNUMBER(SEARCH(설정!$B$5,$AC655))),AND(설정!$B$6&lt;&gt;"",ISNUMBER(SEARCH(설정!$B$6,$AC655))),AND(설정!$B$7&lt;&gt;"",ISNUMBER(SEARCH(설정!$B$7,$AC655)))),"제외","포함"))</f>
        <v/>
      </c>
    </row>
    <row r="656">
      <c r="W656" s="2">
        <f>IF(OR($B$5="",$C$6="",ROW()&lt;$B$5),"",IF(INDEX($A:$U,ROW(),$C$6)="","",INDEX($A:$U,ROW(),$C$6)))</f>
        <v/>
      </c>
      <c r="X656" s="28">
        <f>IF($W656="","",IF(ISNUMBER($W656),IF($W656&gt;=10000000,IFERROR(DATE(INT($W656/10000),MOD(INT($W656/100),100),MOD($W656,100)),""),$W656),IF(ISNUMBER(--SUBSTITUTE(SUBSTITUTE(TRIM($W656),".","-"),"/","-")),IF(--SUBSTITUTE(SUBSTITUTE(TRIM($W656),".","-"),"/","-")&gt;=10000000,IFERROR(DATE(--LEFT(TRIM($W656),4),--MID(TRIM($W656),5,2),--RIGHT(TRIM($W656),2)),""),--SUBSTITUTE(SUBSTITUTE(TRIM($W656),".","-"),"/","-")),IFERROR(--LEFT(SUBSTITUTE(SUBSTITUTE(TRIM($W656),".","-"),"/","-"),10),""))))</f>
        <v/>
      </c>
      <c r="Y656" s="29">
        <f>IF($X656="","",INT($X656))</f>
        <v/>
      </c>
      <c r="Z656" s="30">
        <f>IF(OR($Y656="",$D$6=""),"",IF(INDEX($A:$U,ROW(),$D$6)="",0,IF(ISNUMBER(INDEX($A:$U,ROW(),$D$6)),INDEX($A:$U,ROW(),$D$6),IFERROR(--SUBSTITUTE(SUBSTITUTE(TRIM(INDEX($A:$U,ROW(),$D$6)),",",""),"원",""),0))))</f>
        <v/>
      </c>
      <c r="AA656" s="30">
        <f>IF(OR($Y656="",$E$6=""),"",IF(INDEX($A:$U,ROW(),$E$6)="",0,IF(ISNUMBER(INDEX($A:$U,ROW(),$E$6)),INDEX($A:$U,ROW(),$E$6),IFERROR(--SUBSTITUTE(SUBSTITUTE(TRIM(INDEX($A:$U,ROW(),$E$6)),",",""),"원",""),0))))</f>
        <v/>
      </c>
      <c r="AB656" s="30">
        <f>IF(OR($Y656="",$F$6=""),"",IF(INDEX($A:$U,ROW(),$F$6)="","",IF(ISNUMBER(INDEX($A:$U,ROW(),$F$6)),INDEX($A:$U,ROW(),$F$6),IFERROR(--SUBSTITUTE(SUBSTITUTE(TRIM(INDEX($A:$U,ROW(),$F$6)),",",""),"원",""),""))))</f>
        <v/>
      </c>
      <c r="AC656" s="2">
        <f>IF(OR($Y656="",$G$6=""),"",INDEX($A:$U,ROW(),$G$6)&amp;"")</f>
        <v/>
      </c>
      <c r="AD656" s="2">
        <f>IF($Y656="","",IF(OR(AND(설정!$B$5&lt;&gt;"",ISNUMBER(SEARCH(설정!$B$5,$AC656))),AND(설정!$B$6&lt;&gt;"",ISNUMBER(SEARCH(설정!$B$6,$AC656))),AND(설정!$B$7&lt;&gt;"",ISNUMBER(SEARCH(설정!$B$7,$AC656)))),"제외","포함"))</f>
        <v/>
      </c>
    </row>
    <row r="657">
      <c r="W657" s="2">
        <f>IF(OR($B$5="",$C$6="",ROW()&lt;$B$5),"",IF(INDEX($A:$U,ROW(),$C$6)="","",INDEX($A:$U,ROW(),$C$6)))</f>
        <v/>
      </c>
      <c r="X657" s="28">
        <f>IF($W657="","",IF(ISNUMBER($W657),IF($W657&gt;=10000000,IFERROR(DATE(INT($W657/10000),MOD(INT($W657/100),100),MOD($W657,100)),""),$W657),IF(ISNUMBER(--SUBSTITUTE(SUBSTITUTE(TRIM($W657),".","-"),"/","-")),IF(--SUBSTITUTE(SUBSTITUTE(TRIM($W657),".","-"),"/","-")&gt;=10000000,IFERROR(DATE(--LEFT(TRIM($W657),4),--MID(TRIM($W657),5,2),--RIGHT(TRIM($W657),2)),""),--SUBSTITUTE(SUBSTITUTE(TRIM($W657),".","-"),"/","-")),IFERROR(--LEFT(SUBSTITUTE(SUBSTITUTE(TRIM($W657),".","-"),"/","-"),10),""))))</f>
        <v/>
      </c>
      <c r="Y657" s="29">
        <f>IF($X657="","",INT($X657))</f>
        <v/>
      </c>
      <c r="Z657" s="30">
        <f>IF(OR($Y657="",$D$6=""),"",IF(INDEX($A:$U,ROW(),$D$6)="",0,IF(ISNUMBER(INDEX($A:$U,ROW(),$D$6)),INDEX($A:$U,ROW(),$D$6),IFERROR(--SUBSTITUTE(SUBSTITUTE(TRIM(INDEX($A:$U,ROW(),$D$6)),",",""),"원",""),0))))</f>
        <v/>
      </c>
      <c r="AA657" s="30">
        <f>IF(OR($Y657="",$E$6=""),"",IF(INDEX($A:$U,ROW(),$E$6)="",0,IF(ISNUMBER(INDEX($A:$U,ROW(),$E$6)),INDEX($A:$U,ROW(),$E$6),IFERROR(--SUBSTITUTE(SUBSTITUTE(TRIM(INDEX($A:$U,ROW(),$E$6)),",",""),"원",""),0))))</f>
        <v/>
      </c>
      <c r="AB657" s="30">
        <f>IF(OR($Y657="",$F$6=""),"",IF(INDEX($A:$U,ROW(),$F$6)="","",IF(ISNUMBER(INDEX($A:$U,ROW(),$F$6)),INDEX($A:$U,ROW(),$F$6),IFERROR(--SUBSTITUTE(SUBSTITUTE(TRIM(INDEX($A:$U,ROW(),$F$6)),",",""),"원",""),""))))</f>
        <v/>
      </c>
      <c r="AC657" s="2">
        <f>IF(OR($Y657="",$G$6=""),"",INDEX($A:$U,ROW(),$G$6)&amp;"")</f>
        <v/>
      </c>
      <c r="AD657" s="2">
        <f>IF($Y657="","",IF(OR(AND(설정!$B$5&lt;&gt;"",ISNUMBER(SEARCH(설정!$B$5,$AC657))),AND(설정!$B$6&lt;&gt;"",ISNUMBER(SEARCH(설정!$B$6,$AC657))),AND(설정!$B$7&lt;&gt;"",ISNUMBER(SEARCH(설정!$B$7,$AC657)))),"제외","포함"))</f>
        <v/>
      </c>
    </row>
    <row r="658">
      <c r="W658" s="2">
        <f>IF(OR($B$5="",$C$6="",ROW()&lt;$B$5),"",IF(INDEX($A:$U,ROW(),$C$6)="","",INDEX($A:$U,ROW(),$C$6)))</f>
        <v/>
      </c>
      <c r="X658" s="28">
        <f>IF($W658="","",IF(ISNUMBER($W658),IF($W658&gt;=10000000,IFERROR(DATE(INT($W658/10000),MOD(INT($W658/100),100),MOD($W658,100)),""),$W658),IF(ISNUMBER(--SUBSTITUTE(SUBSTITUTE(TRIM($W658),".","-"),"/","-")),IF(--SUBSTITUTE(SUBSTITUTE(TRIM($W658),".","-"),"/","-")&gt;=10000000,IFERROR(DATE(--LEFT(TRIM($W658),4),--MID(TRIM($W658),5,2),--RIGHT(TRIM($W658),2)),""),--SUBSTITUTE(SUBSTITUTE(TRIM($W658),".","-"),"/","-")),IFERROR(--LEFT(SUBSTITUTE(SUBSTITUTE(TRIM($W658),".","-"),"/","-"),10),""))))</f>
        <v/>
      </c>
      <c r="Y658" s="29">
        <f>IF($X658="","",INT($X658))</f>
        <v/>
      </c>
      <c r="Z658" s="30">
        <f>IF(OR($Y658="",$D$6=""),"",IF(INDEX($A:$U,ROW(),$D$6)="",0,IF(ISNUMBER(INDEX($A:$U,ROW(),$D$6)),INDEX($A:$U,ROW(),$D$6),IFERROR(--SUBSTITUTE(SUBSTITUTE(TRIM(INDEX($A:$U,ROW(),$D$6)),",",""),"원",""),0))))</f>
        <v/>
      </c>
      <c r="AA658" s="30">
        <f>IF(OR($Y658="",$E$6=""),"",IF(INDEX($A:$U,ROW(),$E$6)="",0,IF(ISNUMBER(INDEX($A:$U,ROW(),$E$6)),INDEX($A:$U,ROW(),$E$6),IFERROR(--SUBSTITUTE(SUBSTITUTE(TRIM(INDEX($A:$U,ROW(),$E$6)),",",""),"원",""),0))))</f>
        <v/>
      </c>
      <c r="AB658" s="30">
        <f>IF(OR($Y658="",$F$6=""),"",IF(INDEX($A:$U,ROW(),$F$6)="","",IF(ISNUMBER(INDEX($A:$U,ROW(),$F$6)),INDEX($A:$U,ROW(),$F$6),IFERROR(--SUBSTITUTE(SUBSTITUTE(TRIM(INDEX($A:$U,ROW(),$F$6)),",",""),"원",""),""))))</f>
        <v/>
      </c>
      <c r="AC658" s="2">
        <f>IF(OR($Y658="",$G$6=""),"",INDEX($A:$U,ROW(),$G$6)&amp;"")</f>
        <v/>
      </c>
      <c r="AD658" s="2">
        <f>IF($Y658="","",IF(OR(AND(설정!$B$5&lt;&gt;"",ISNUMBER(SEARCH(설정!$B$5,$AC658))),AND(설정!$B$6&lt;&gt;"",ISNUMBER(SEARCH(설정!$B$6,$AC658))),AND(설정!$B$7&lt;&gt;"",ISNUMBER(SEARCH(설정!$B$7,$AC658)))),"제외","포함"))</f>
        <v/>
      </c>
    </row>
    <row r="659">
      <c r="W659" s="2">
        <f>IF(OR($B$5="",$C$6="",ROW()&lt;$B$5),"",IF(INDEX($A:$U,ROW(),$C$6)="","",INDEX($A:$U,ROW(),$C$6)))</f>
        <v/>
      </c>
      <c r="X659" s="28">
        <f>IF($W659="","",IF(ISNUMBER($W659),IF($W659&gt;=10000000,IFERROR(DATE(INT($W659/10000),MOD(INT($W659/100),100),MOD($W659,100)),""),$W659),IF(ISNUMBER(--SUBSTITUTE(SUBSTITUTE(TRIM($W659),".","-"),"/","-")),IF(--SUBSTITUTE(SUBSTITUTE(TRIM($W659),".","-"),"/","-")&gt;=10000000,IFERROR(DATE(--LEFT(TRIM($W659),4),--MID(TRIM($W659),5,2),--RIGHT(TRIM($W659),2)),""),--SUBSTITUTE(SUBSTITUTE(TRIM($W659),".","-"),"/","-")),IFERROR(--LEFT(SUBSTITUTE(SUBSTITUTE(TRIM($W659),".","-"),"/","-"),10),""))))</f>
        <v/>
      </c>
      <c r="Y659" s="29">
        <f>IF($X659="","",INT($X659))</f>
        <v/>
      </c>
      <c r="Z659" s="30">
        <f>IF(OR($Y659="",$D$6=""),"",IF(INDEX($A:$U,ROW(),$D$6)="",0,IF(ISNUMBER(INDEX($A:$U,ROW(),$D$6)),INDEX($A:$U,ROW(),$D$6),IFERROR(--SUBSTITUTE(SUBSTITUTE(TRIM(INDEX($A:$U,ROW(),$D$6)),",",""),"원",""),0))))</f>
        <v/>
      </c>
      <c r="AA659" s="30">
        <f>IF(OR($Y659="",$E$6=""),"",IF(INDEX($A:$U,ROW(),$E$6)="",0,IF(ISNUMBER(INDEX($A:$U,ROW(),$E$6)),INDEX($A:$U,ROW(),$E$6),IFERROR(--SUBSTITUTE(SUBSTITUTE(TRIM(INDEX($A:$U,ROW(),$E$6)),",",""),"원",""),0))))</f>
        <v/>
      </c>
      <c r="AB659" s="30">
        <f>IF(OR($Y659="",$F$6=""),"",IF(INDEX($A:$U,ROW(),$F$6)="","",IF(ISNUMBER(INDEX($A:$U,ROW(),$F$6)),INDEX($A:$U,ROW(),$F$6),IFERROR(--SUBSTITUTE(SUBSTITUTE(TRIM(INDEX($A:$U,ROW(),$F$6)),",",""),"원",""),""))))</f>
        <v/>
      </c>
      <c r="AC659" s="2">
        <f>IF(OR($Y659="",$G$6=""),"",INDEX($A:$U,ROW(),$G$6)&amp;"")</f>
        <v/>
      </c>
      <c r="AD659" s="2">
        <f>IF($Y659="","",IF(OR(AND(설정!$B$5&lt;&gt;"",ISNUMBER(SEARCH(설정!$B$5,$AC659))),AND(설정!$B$6&lt;&gt;"",ISNUMBER(SEARCH(설정!$B$6,$AC659))),AND(설정!$B$7&lt;&gt;"",ISNUMBER(SEARCH(설정!$B$7,$AC659)))),"제외","포함"))</f>
        <v/>
      </c>
    </row>
    <row r="660">
      <c r="W660" s="2">
        <f>IF(OR($B$5="",$C$6="",ROW()&lt;$B$5),"",IF(INDEX($A:$U,ROW(),$C$6)="","",INDEX($A:$U,ROW(),$C$6)))</f>
        <v/>
      </c>
      <c r="X660" s="28">
        <f>IF($W660="","",IF(ISNUMBER($W660),IF($W660&gt;=10000000,IFERROR(DATE(INT($W660/10000),MOD(INT($W660/100),100),MOD($W660,100)),""),$W660),IF(ISNUMBER(--SUBSTITUTE(SUBSTITUTE(TRIM($W660),".","-"),"/","-")),IF(--SUBSTITUTE(SUBSTITUTE(TRIM($W660),".","-"),"/","-")&gt;=10000000,IFERROR(DATE(--LEFT(TRIM($W660),4),--MID(TRIM($W660),5,2),--RIGHT(TRIM($W660),2)),""),--SUBSTITUTE(SUBSTITUTE(TRIM($W660),".","-"),"/","-")),IFERROR(--LEFT(SUBSTITUTE(SUBSTITUTE(TRIM($W660),".","-"),"/","-"),10),""))))</f>
        <v/>
      </c>
      <c r="Y660" s="29">
        <f>IF($X660="","",INT($X660))</f>
        <v/>
      </c>
      <c r="Z660" s="30">
        <f>IF(OR($Y660="",$D$6=""),"",IF(INDEX($A:$U,ROW(),$D$6)="",0,IF(ISNUMBER(INDEX($A:$U,ROW(),$D$6)),INDEX($A:$U,ROW(),$D$6),IFERROR(--SUBSTITUTE(SUBSTITUTE(TRIM(INDEX($A:$U,ROW(),$D$6)),",",""),"원",""),0))))</f>
        <v/>
      </c>
      <c r="AA660" s="30">
        <f>IF(OR($Y660="",$E$6=""),"",IF(INDEX($A:$U,ROW(),$E$6)="",0,IF(ISNUMBER(INDEX($A:$U,ROW(),$E$6)),INDEX($A:$U,ROW(),$E$6),IFERROR(--SUBSTITUTE(SUBSTITUTE(TRIM(INDEX($A:$U,ROW(),$E$6)),",",""),"원",""),0))))</f>
        <v/>
      </c>
      <c r="AB660" s="30">
        <f>IF(OR($Y660="",$F$6=""),"",IF(INDEX($A:$U,ROW(),$F$6)="","",IF(ISNUMBER(INDEX($A:$U,ROW(),$F$6)),INDEX($A:$U,ROW(),$F$6),IFERROR(--SUBSTITUTE(SUBSTITUTE(TRIM(INDEX($A:$U,ROW(),$F$6)),",",""),"원",""),""))))</f>
        <v/>
      </c>
      <c r="AC660" s="2">
        <f>IF(OR($Y660="",$G$6=""),"",INDEX($A:$U,ROW(),$G$6)&amp;"")</f>
        <v/>
      </c>
      <c r="AD660" s="2">
        <f>IF($Y660="","",IF(OR(AND(설정!$B$5&lt;&gt;"",ISNUMBER(SEARCH(설정!$B$5,$AC660))),AND(설정!$B$6&lt;&gt;"",ISNUMBER(SEARCH(설정!$B$6,$AC660))),AND(설정!$B$7&lt;&gt;"",ISNUMBER(SEARCH(설정!$B$7,$AC660)))),"제외","포함"))</f>
        <v/>
      </c>
    </row>
    <row r="661">
      <c r="W661" s="2">
        <f>IF(OR($B$5="",$C$6="",ROW()&lt;$B$5),"",IF(INDEX($A:$U,ROW(),$C$6)="","",INDEX($A:$U,ROW(),$C$6)))</f>
        <v/>
      </c>
      <c r="X661" s="28">
        <f>IF($W661="","",IF(ISNUMBER($W661),IF($W661&gt;=10000000,IFERROR(DATE(INT($W661/10000),MOD(INT($W661/100),100),MOD($W661,100)),""),$W661),IF(ISNUMBER(--SUBSTITUTE(SUBSTITUTE(TRIM($W661),".","-"),"/","-")),IF(--SUBSTITUTE(SUBSTITUTE(TRIM($W661),".","-"),"/","-")&gt;=10000000,IFERROR(DATE(--LEFT(TRIM($W661),4),--MID(TRIM($W661),5,2),--RIGHT(TRIM($W661),2)),""),--SUBSTITUTE(SUBSTITUTE(TRIM($W661),".","-"),"/","-")),IFERROR(--LEFT(SUBSTITUTE(SUBSTITUTE(TRIM($W661),".","-"),"/","-"),10),""))))</f>
        <v/>
      </c>
      <c r="Y661" s="29">
        <f>IF($X661="","",INT($X661))</f>
        <v/>
      </c>
      <c r="Z661" s="30">
        <f>IF(OR($Y661="",$D$6=""),"",IF(INDEX($A:$U,ROW(),$D$6)="",0,IF(ISNUMBER(INDEX($A:$U,ROW(),$D$6)),INDEX($A:$U,ROW(),$D$6),IFERROR(--SUBSTITUTE(SUBSTITUTE(TRIM(INDEX($A:$U,ROW(),$D$6)),",",""),"원",""),0))))</f>
        <v/>
      </c>
      <c r="AA661" s="30">
        <f>IF(OR($Y661="",$E$6=""),"",IF(INDEX($A:$U,ROW(),$E$6)="",0,IF(ISNUMBER(INDEX($A:$U,ROW(),$E$6)),INDEX($A:$U,ROW(),$E$6),IFERROR(--SUBSTITUTE(SUBSTITUTE(TRIM(INDEX($A:$U,ROW(),$E$6)),",",""),"원",""),0))))</f>
        <v/>
      </c>
      <c r="AB661" s="30">
        <f>IF(OR($Y661="",$F$6=""),"",IF(INDEX($A:$U,ROW(),$F$6)="","",IF(ISNUMBER(INDEX($A:$U,ROW(),$F$6)),INDEX($A:$U,ROW(),$F$6),IFERROR(--SUBSTITUTE(SUBSTITUTE(TRIM(INDEX($A:$U,ROW(),$F$6)),",",""),"원",""),""))))</f>
        <v/>
      </c>
      <c r="AC661" s="2">
        <f>IF(OR($Y661="",$G$6=""),"",INDEX($A:$U,ROW(),$G$6)&amp;"")</f>
        <v/>
      </c>
      <c r="AD661" s="2">
        <f>IF($Y661="","",IF(OR(AND(설정!$B$5&lt;&gt;"",ISNUMBER(SEARCH(설정!$B$5,$AC661))),AND(설정!$B$6&lt;&gt;"",ISNUMBER(SEARCH(설정!$B$6,$AC661))),AND(설정!$B$7&lt;&gt;"",ISNUMBER(SEARCH(설정!$B$7,$AC661)))),"제외","포함"))</f>
        <v/>
      </c>
    </row>
    <row r="662">
      <c r="W662" s="2">
        <f>IF(OR($B$5="",$C$6="",ROW()&lt;$B$5),"",IF(INDEX($A:$U,ROW(),$C$6)="","",INDEX($A:$U,ROW(),$C$6)))</f>
        <v/>
      </c>
      <c r="X662" s="28">
        <f>IF($W662="","",IF(ISNUMBER($W662),IF($W662&gt;=10000000,IFERROR(DATE(INT($W662/10000),MOD(INT($W662/100),100),MOD($W662,100)),""),$W662),IF(ISNUMBER(--SUBSTITUTE(SUBSTITUTE(TRIM($W662),".","-"),"/","-")),IF(--SUBSTITUTE(SUBSTITUTE(TRIM($W662),".","-"),"/","-")&gt;=10000000,IFERROR(DATE(--LEFT(TRIM($W662),4),--MID(TRIM($W662),5,2),--RIGHT(TRIM($W662),2)),""),--SUBSTITUTE(SUBSTITUTE(TRIM($W662),".","-"),"/","-")),IFERROR(--LEFT(SUBSTITUTE(SUBSTITUTE(TRIM($W662),".","-"),"/","-"),10),""))))</f>
        <v/>
      </c>
      <c r="Y662" s="29">
        <f>IF($X662="","",INT($X662))</f>
        <v/>
      </c>
      <c r="Z662" s="30">
        <f>IF(OR($Y662="",$D$6=""),"",IF(INDEX($A:$U,ROW(),$D$6)="",0,IF(ISNUMBER(INDEX($A:$U,ROW(),$D$6)),INDEX($A:$U,ROW(),$D$6),IFERROR(--SUBSTITUTE(SUBSTITUTE(TRIM(INDEX($A:$U,ROW(),$D$6)),",",""),"원",""),0))))</f>
        <v/>
      </c>
      <c r="AA662" s="30">
        <f>IF(OR($Y662="",$E$6=""),"",IF(INDEX($A:$U,ROW(),$E$6)="",0,IF(ISNUMBER(INDEX($A:$U,ROW(),$E$6)),INDEX($A:$U,ROW(),$E$6),IFERROR(--SUBSTITUTE(SUBSTITUTE(TRIM(INDEX($A:$U,ROW(),$E$6)),",",""),"원",""),0))))</f>
        <v/>
      </c>
      <c r="AB662" s="30">
        <f>IF(OR($Y662="",$F$6=""),"",IF(INDEX($A:$U,ROW(),$F$6)="","",IF(ISNUMBER(INDEX($A:$U,ROW(),$F$6)),INDEX($A:$U,ROW(),$F$6),IFERROR(--SUBSTITUTE(SUBSTITUTE(TRIM(INDEX($A:$U,ROW(),$F$6)),",",""),"원",""),""))))</f>
        <v/>
      </c>
      <c r="AC662" s="2">
        <f>IF(OR($Y662="",$G$6=""),"",INDEX($A:$U,ROW(),$G$6)&amp;"")</f>
        <v/>
      </c>
      <c r="AD662" s="2">
        <f>IF($Y662="","",IF(OR(AND(설정!$B$5&lt;&gt;"",ISNUMBER(SEARCH(설정!$B$5,$AC662))),AND(설정!$B$6&lt;&gt;"",ISNUMBER(SEARCH(설정!$B$6,$AC662))),AND(설정!$B$7&lt;&gt;"",ISNUMBER(SEARCH(설정!$B$7,$AC662)))),"제외","포함"))</f>
        <v/>
      </c>
    </row>
    <row r="663">
      <c r="W663" s="2">
        <f>IF(OR($B$5="",$C$6="",ROW()&lt;$B$5),"",IF(INDEX($A:$U,ROW(),$C$6)="","",INDEX($A:$U,ROW(),$C$6)))</f>
        <v/>
      </c>
      <c r="X663" s="28">
        <f>IF($W663="","",IF(ISNUMBER($W663),IF($W663&gt;=10000000,IFERROR(DATE(INT($W663/10000),MOD(INT($W663/100),100),MOD($W663,100)),""),$W663),IF(ISNUMBER(--SUBSTITUTE(SUBSTITUTE(TRIM($W663),".","-"),"/","-")),IF(--SUBSTITUTE(SUBSTITUTE(TRIM($W663),".","-"),"/","-")&gt;=10000000,IFERROR(DATE(--LEFT(TRIM($W663),4),--MID(TRIM($W663),5,2),--RIGHT(TRIM($W663),2)),""),--SUBSTITUTE(SUBSTITUTE(TRIM($W663),".","-"),"/","-")),IFERROR(--LEFT(SUBSTITUTE(SUBSTITUTE(TRIM($W663),".","-"),"/","-"),10),""))))</f>
        <v/>
      </c>
      <c r="Y663" s="29">
        <f>IF($X663="","",INT($X663))</f>
        <v/>
      </c>
      <c r="Z663" s="30">
        <f>IF(OR($Y663="",$D$6=""),"",IF(INDEX($A:$U,ROW(),$D$6)="",0,IF(ISNUMBER(INDEX($A:$U,ROW(),$D$6)),INDEX($A:$U,ROW(),$D$6),IFERROR(--SUBSTITUTE(SUBSTITUTE(TRIM(INDEX($A:$U,ROW(),$D$6)),",",""),"원",""),0))))</f>
        <v/>
      </c>
      <c r="AA663" s="30">
        <f>IF(OR($Y663="",$E$6=""),"",IF(INDEX($A:$U,ROW(),$E$6)="",0,IF(ISNUMBER(INDEX($A:$U,ROW(),$E$6)),INDEX($A:$U,ROW(),$E$6),IFERROR(--SUBSTITUTE(SUBSTITUTE(TRIM(INDEX($A:$U,ROW(),$E$6)),",",""),"원",""),0))))</f>
        <v/>
      </c>
      <c r="AB663" s="30">
        <f>IF(OR($Y663="",$F$6=""),"",IF(INDEX($A:$U,ROW(),$F$6)="","",IF(ISNUMBER(INDEX($A:$U,ROW(),$F$6)),INDEX($A:$U,ROW(),$F$6),IFERROR(--SUBSTITUTE(SUBSTITUTE(TRIM(INDEX($A:$U,ROW(),$F$6)),",",""),"원",""),""))))</f>
        <v/>
      </c>
      <c r="AC663" s="2">
        <f>IF(OR($Y663="",$G$6=""),"",INDEX($A:$U,ROW(),$G$6)&amp;"")</f>
        <v/>
      </c>
      <c r="AD663" s="2">
        <f>IF($Y663="","",IF(OR(AND(설정!$B$5&lt;&gt;"",ISNUMBER(SEARCH(설정!$B$5,$AC663))),AND(설정!$B$6&lt;&gt;"",ISNUMBER(SEARCH(설정!$B$6,$AC663))),AND(설정!$B$7&lt;&gt;"",ISNUMBER(SEARCH(설정!$B$7,$AC663)))),"제외","포함"))</f>
        <v/>
      </c>
    </row>
    <row r="664">
      <c r="W664" s="2">
        <f>IF(OR($B$5="",$C$6="",ROW()&lt;$B$5),"",IF(INDEX($A:$U,ROW(),$C$6)="","",INDEX($A:$U,ROW(),$C$6)))</f>
        <v/>
      </c>
      <c r="X664" s="28">
        <f>IF($W664="","",IF(ISNUMBER($W664),IF($W664&gt;=10000000,IFERROR(DATE(INT($W664/10000),MOD(INT($W664/100),100),MOD($W664,100)),""),$W664),IF(ISNUMBER(--SUBSTITUTE(SUBSTITUTE(TRIM($W664),".","-"),"/","-")),IF(--SUBSTITUTE(SUBSTITUTE(TRIM($W664),".","-"),"/","-")&gt;=10000000,IFERROR(DATE(--LEFT(TRIM($W664),4),--MID(TRIM($W664),5,2),--RIGHT(TRIM($W664),2)),""),--SUBSTITUTE(SUBSTITUTE(TRIM($W664),".","-"),"/","-")),IFERROR(--LEFT(SUBSTITUTE(SUBSTITUTE(TRIM($W664),".","-"),"/","-"),10),""))))</f>
        <v/>
      </c>
      <c r="Y664" s="29">
        <f>IF($X664="","",INT($X664))</f>
        <v/>
      </c>
      <c r="Z664" s="30">
        <f>IF(OR($Y664="",$D$6=""),"",IF(INDEX($A:$U,ROW(),$D$6)="",0,IF(ISNUMBER(INDEX($A:$U,ROW(),$D$6)),INDEX($A:$U,ROW(),$D$6),IFERROR(--SUBSTITUTE(SUBSTITUTE(TRIM(INDEX($A:$U,ROW(),$D$6)),",",""),"원",""),0))))</f>
        <v/>
      </c>
      <c r="AA664" s="30">
        <f>IF(OR($Y664="",$E$6=""),"",IF(INDEX($A:$U,ROW(),$E$6)="",0,IF(ISNUMBER(INDEX($A:$U,ROW(),$E$6)),INDEX($A:$U,ROW(),$E$6),IFERROR(--SUBSTITUTE(SUBSTITUTE(TRIM(INDEX($A:$U,ROW(),$E$6)),",",""),"원",""),0))))</f>
        <v/>
      </c>
      <c r="AB664" s="30">
        <f>IF(OR($Y664="",$F$6=""),"",IF(INDEX($A:$U,ROW(),$F$6)="","",IF(ISNUMBER(INDEX($A:$U,ROW(),$F$6)),INDEX($A:$U,ROW(),$F$6),IFERROR(--SUBSTITUTE(SUBSTITUTE(TRIM(INDEX($A:$U,ROW(),$F$6)),",",""),"원",""),""))))</f>
        <v/>
      </c>
      <c r="AC664" s="2">
        <f>IF(OR($Y664="",$G$6=""),"",INDEX($A:$U,ROW(),$G$6)&amp;"")</f>
        <v/>
      </c>
      <c r="AD664" s="2">
        <f>IF($Y664="","",IF(OR(AND(설정!$B$5&lt;&gt;"",ISNUMBER(SEARCH(설정!$B$5,$AC664))),AND(설정!$B$6&lt;&gt;"",ISNUMBER(SEARCH(설정!$B$6,$AC664))),AND(설정!$B$7&lt;&gt;"",ISNUMBER(SEARCH(설정!$B$7,$AC664)))),"제외","포함"))</f>
        <v/>
      </c>
    </row>
    <row r="665">
      <c r="W665" s="2">
        <f>IF(OR($B$5="",$C$6="",ROW()&lt;$B$5),"",IF(INDEX($A:$U,ROW(),$C$6)="","",INDEX($A:$U,ROW(),$C$6)))</f>
        <v/>
      </c>
      <c r="X665" s="28">
        <f>IF($W665="","",IF(ISNUMBER($W665),IF($W665&gt;=10000000,IFERROR(DATE(INT($W665/10000),MOD(INT($W665/100),100),MOD($W665,100)),""),$W665),IF(ISNUMBER(--SUBSTITUTE(SUBSTITUTE(TRIM($W665),".","-"),"/","-")),IF(--SUBSTITUTE(SUBSTITUTE(TRIM($W665),".","-"),"/","-")&gt;=10000000,IFERROR(DATE(--LEFT(TRIM($W665),4),--MID(TRIM($W665),5,2),--RIGHT(TRIM($W665),2)),""),--SUBSTITUTE(SUBSTITUTE(TRIM($W665),".","-"),"/","-")),IFERROR(--LEFT(SUBSTITUTE(SUBSTITUTE(TRIM($W665),".","-"),"/","-"),10),""))))</f>
        <v/>
      </c>
      <c r="Y665" s="29">
        <f>IF($X665="","",INT($X665))</f>
        <v/>
      </c>
      <c r="Z665" s="30">
        <f>IF(OR($Y665="",$D$6=""),"",IF(INDEX($A:$U,ROW(),$D$6)="",0,IF(ISNUMBER(INDEX($A:$U,ROW(),$D$6)),INDEX($A:$U,ROW(),$D$6),IFERROR(--SUBSTITUTE(SUBSTITUTE(TRIM(INDEX($A:$U,ROW(),$D$6)),",",""),"원",""),0))))</f>
        <v/>
      </c>
      <c r="AA665" s="30">
        <f>IF(OR($Y665="",$E$6=""),"",IF(INDEX($A:$U,ROW(),$E$6)="",0,IF(ISNUMBER(INDEX($A:$U,ROW(),$E$6)),INDEX($A:$U,ROW(),$E$6),IFERROR(--SUBSTITUTE(SUBSTITUTE(TRIM(INDEX($A:$U,ROW(),$E$6)),",",""),"원",""),0))))</f>
        <v/>
      </c>
      <c r="AB665" s="30">
        <f>IF(OR($Y665="",$F$6=""),"",IF(INDEX($A:$U,ROW(),$F$6)="","",IF(ISNUMBER(INDEX($A:$U,ROW(),$F$6)),INDEX($A:$U,ROW(),$F$6),IFERROR(--SUBSTITUTE(SUBSTITUTE(TRIM(INDEX($A:$U,ROW(),$F$6)),",",""),"원",""),""))))</f>
        <v/>
      </c>
      <c r="AC665" s="2">
        <f>IF(OR($Y665="",$G$6=""),"",INDEX($A:$U,ROW(),$G$6)&amp;"")</f>
        <v/>
      </c>
      <c r="AD665" s="2">
        <f>IF($Y665="","",IF(OR(AND(설정!$B$5&lt;&gt;"",ISNUMBER(SEARCH(설정!$B$5,$AC665))),AND(설정!$B$6&lt;&gt;"",ISNUMBER(SEARCH(설정!$B$6,$AC665))),AND(설정!$B$7&lt;&gt;"",ISNUMBER(SEARCH(설정!$B$7,$AC665)))),"제외","포함"))</f>
        <v/>
      </c>
    </row>
    <row r="666">
      <c r="W666" s="2">
        <f>IF(OR($B$5="",$C$6="",ROW()&lt;$B$5),"",IF(INDEX($A:$U,ROW(),$C$6)="","",INDEX($A:$U,ROW(),$C$6)))</f>
        <v/>
      </c>
      <c r="X666" s="28">
        <f>IF($W666="","",IF(ISNUMBER($W666),IF($W666&gt;=10000000,IFERROR(DATE(INT($W666/10000),MOD(INT($W666/100),100),MOD($W666,100)),""),$W666),IF(ISNUMBER(--SUBSTITUTE(SUBSTITUTE(TRIM($W666),".","-"),"/","-")),IF(--SUBSTITUTE(SUBSTITUTE(TRIM($W666),".","-"),"/","-")&gt;=10000000,IFERROR(DATE(--LEFT(TRIM($W666),4),--MID(TRIM($W666),5,2),--RIGHT(TRIM($W666),2)),""),--SUBSTITUTE(SUBSTITUTE(TRIM($W666),".","-"),"/","-")),IFERROR(--LEFT(SUBSTITUTE(SUBSTITUTE(TRIM($W666),".","-"),"/","-"),10),""))))</f>
        <v/>
      </c>
      <c r="Y666" s="29">
        <f>IF($X666="","",INT($X666))</f>
        <v/>
      </c>
      <c r="Z666" s="30">
        <f>IF(OR($Y666="",$D$6=""),"",IF(INDEX($A:$U,ROW(),$D$6)="",0,IF(ISNUMBER(INDEX($A:$U,ROW(),$D$6)),INDEX($A:$U,ROW(),$D$6),IFERROR(--SUBSTITUTE(SUBSTITUTE(TRIM(INDEX($A:$U,ROW(),$D$6)),",",""),"원",""),0))))</f>
        <v/>
      </c>
      <c r="AA666" s="30">
        <f>IF(OR($Y666="",$E$6=""),"",IF(INDEX($A:$U,ROW(),$E$6)="",0,IF(ISNUMBER(INDEX($A:$U,ROW(),$E$6)),INDEX($A:$U,ROW(),$E$6),IFERROR(--SUBSTITUTE(SUBSTITUTE(TRIM(INDEX($A:$U,ROW(),$E$6)),",",""),"원",""),0))))</f>
        <v/>
      </c>
      <c r="AB666" s="30">
        <f>IF(OR($Y666="",$F$6=""),"",IF(INDEX($A:$U,ROW(),$F$6)="","",IF(ISNUMBER(INDEX($A:$U,ROW(),$F$6)),INDEX($A:$U,ROW(),$F$6),IFERROR(--SUBSTITUTE(SUBSTITUTE(TRIM(INDEX($A:$U,ROW(),$F$6)),",",""),"원",""),""))))</f>
        <v/>
      </c>
      <c r="AC666" s="2">
        <f>IF(OR($Y666="",$G$6=""),"",INDEX($A:$U,ROW(),$G$6)&amp;"")</f>
        <v/>
      </c>
      <c r="AD666" s="2">
        <f>IF($Y666="","",IF(OR(AND(설정!$B$5&lt;&gt;"",ISNUMBER(SEARCH(설정!$B$5,$AC666))),AND(설정!$B$6&lt;&gt;"",ISNUMBER(SEARCH(설정!$B$6,$AC666))),AND(설정!$B$7&lt;&gt;"",ISNUMBER(SEARCH(설정!$B$7,$AC666)))),"제외","포함"))</f>
        <v/>
      </c>
    </row>
    <row r="667">
      <c r="W667" s="2">
        <f>IF(OR($B$5="",$C$6="",ROW()&lt;$B$5),"",IF(INDEX($A:$U,ROW(),$C$6)="","",INDEX($A:$U,ROW(),$C$6)))</f>
        <v/>
      </c>
      <c r="X667" s="28">
        <f>IF($W667="","",IF(ISNUMBER($W667),IF($W667&gt;=10000000,IFERROR(DATE(INT($W667/10000),MOD(INT($W667/100),100),MOD($W667,100)),""),$W667),IF(ISNUMBER(--SUBSTITUTE(SUBSTITUTE(TRIM($W667),".","-"),"/","-")),IF(--SUBSTITUTE(SUBSTITUTE(TRIM($W667),".","-"),"/","-")&gt;=10000000,IFERROR(DATE(--LEFT(TRIM($W667),4),--MID(TRIM($W667),5,2),--RIGHT(TRIM($W667),2)),""),--SUBSTITUTE(SUBSTITUTE(TRIM($W667),".","-"),"/","-")),IFERROR(--LEFT(SUBSTITUTE(SUBSTITUTE(TRIM($W667),".","-"),"/","-"),10),""))))</f>
        <v/>
      </c>
      <c r="Y667" s="29">
        <f>IF($X667="","",INT($X667))</f>
        <v/>
      </c>
      <c r="Z667" s="30">
        <f>IF(OR($Y667="",$D$6=""),"",IF(INDEX($A:$U,ROW(),$D$6)="",0,IF(ISNUMBER(INDEX($A:$U,ROW(),$D$6)),INDEX($A:$U,ROW(),$D$6),IFERROR(--SUBSTITUTE(SUBSTITUTE(TRIM(INDEX($A:$U,ROW(),$D$6)),",",""),"원",""),0))))</f>
        <v/>
      </c>
      <c r="AA667" s="30">
        <f>IF(OR($Y667="",$E$6=""),"",IF(INDEX($A:$U,ROW(),$E$6)="",0,IF(ISNUMBER(INDEX($A:$U,ROW(),$E$6)),INDEX($A:$U,ROW(),$E$6),IFERROR(--SUBSTITUTE(SUBSTITUTE(TRIM(INDEX($A:$U,ROW(),$E$6)),",",""),"원",""),0))))</f>
        <v/>
      </c>
      <c r="AB667" s="30">
        <f>IF(OR($Y667="",$F$6=""),"",IF(INDEX($A:$U,ROW(),$F$6)="","",IF(ISNUMBER(INDEX($A:$U,ROW(),$F$6)),INDEX($A:$U,ROW(),$F$6),IFERROR(--SUBSTITUTE(SUBSTITUTE(TRIM(INDEX($A:$U,ROW(),$F$6)),",",""),"원",""),""))))</f>
        <v/>
      </c>
      <c r="AC667" s="2">
        <f>IF(OR($Y667="",$G$6=""),"",INDEX($A:$U,ROW(),$G$6)&amp;"")</f>
        <v/>
      </c>
      <c r="AD667" s="2">
        <f>IF($Y667="","",IF(OR(AND(설정!$B$5&lt;&gt;"",ISNUMBER(SEARCH(설정!$B$5,$AC667))),AND(설정!$B$6&lt;&gt;"",ISNUMBER(SEARCH(설정!$B$6,$AC667))),AND(설정!$B$7&lt;&gt;"",ISNUMBER(SEARCH(설정!$B$7,$AC667)))),"제외","포함"))</f>
        <v/>
      </c>
    </row>
    <row r="668">
      <c r="W668" s="2">
        <f>IF(OR($B$5="",$C$6="",ROW()&lt;$B$5),"",IF(INDEX($A:$U,ROW(),$C$6)="","",INDEX($A:$U,ROW(),$C$6)))</f>
        <v/>
      </c>
      <c r="X668" s="28">
        <f>IF($W668="","",IF(ISNUMBER($W668),IF($W668&gt;=10000000,IFERROR(DATE(INT($W668/10000),MOD(INT($W668/100),100),MOD($W668,100)),""),$W668),IF(ISNUMBER(--SUBSTITUTE(SUBSTITUTE(TRIM($W668),".","-"),"/","-")),IF(--SUBSTITUTE(SUBSTITUTE(TRIM($W668),".","-"),"/","-")&gt;=10000000,IFERROR(DATE(--LEFT(TRIM($W668),4),--MID(TRIM($W668),5,2),--RIGHT(TRIM($W668),2)),""),--SUBSTITUTE(SUBSTITUTE(TRIM($W668),".","-"),"/","-")),IFERROR(--LEFT(SUBSTITUTE(SUBSTITUTE(TRIM($W668),".","-"),"/","-"),10),""))))</f>
        <v/>
      </c>
      <c r="Y668" s="29">
        <f>IF($X668="","",INT($X668))</f>
        <v/>
      </c>
      <c r="Z668" s="30">
        <f>IF(OR($Y668="",$D$6=""),"",IF(INDEX($A:$U,ROW(),$D$6)="",0,IF(ISNUMBER(INDEX($A:$U,ROW(),$D$6)),INDEX($A:$U,ROW(),$D$6),IFERROR(--SUBSTITUTE(SUBSTITUTE(TRIM(INDEX($A:$U,ROW(),$D$6)),",",""),"원",""),0))))</f>
        <v/>
      </c>
      <c r="AA668" s="30">
        <f>IF(OR($Y668="",$E$6=""),"",IF(INDEX($A:$U,ROW(),$E$6)="",0,IF(ISNUMBER(INDEX($A:$U,ROW(),$E$6)),INDEX($A:$U,ROW(),$E$6),IFERROR(--SUBSTITUTE(SUBSTITUTE(TRIM(INDEX($A:$U,ROW(),$E$6)),",",""),"원",""),0))))</f>
        <v/>
      </c>
      <c r="AB668" s="30">
        <f>IF(OR($Y668="",$F$6=""),"",IF(INDEX($A:$U,ROW(),$F$6)="","",IF(ISNUMBER(INDEX($A:$U,ROW(),$F$6)),INDEX($A:$U,ROW(),$F$6),IFERROR(--SUBSTITUTE(SUBSTITUTE(TRIM(INDEX($A:$U,ROW(),$F$6)),",",""),"원",""),""))))</f>
        <v/>
      </c>
      <c r="AC668" s="2">
        <f>IF(OR($Y668="",$G$6=""),"",INDEX($A:$U,ROW(),$G$6)&amp;"")</f>
        <v/>
      </c>
      <c r="AD668" s="2">
        <f>IF($Y668="","",IF(OR(AND(설정!$B$5&lt;&gt;"",ISNUMBER(SEARCH(설정!$B$5,$AC668))),AND(설정!$B$6&lt;&gt;"",ISNUMBER(SEARCH(설정!$B$6,$AC668))),AND(설정!$B$7&lt;&gt;"",ISNUMBER(SEARCH(설정!$B$7,$AC668)))),"제외","포함"))</f>
        <v/>
      </c>
    </row>
    <row r="669">
      <c r="W669" s="2">
        <f>IF(OR($B$5="",$C$6="",ROW()&lt;$B$5),"",IF(INDEX($A:$U,ROW(),$C$6)="","",INDEX($A:$U,ROW(),$C$6)))</f>
        <v/>
      </c>
      <c r="X669" s="28">
        <f>IF($W669="","",IF(ISNUMBER($W669),IF($W669&gt;=10000000,IFERROR(DATE(INT($W669/10000),MOD(INT($W669/100),100),MOD($W669,100)),""),$W669),IF(ISNUMBER(--SUBSTITUTE(SUBSTITUTE(TRIM($W669),".","-"),"/","-")),IF(--SUBSTITUTE(SUBSTITUTE(TRIM($W669),".","-"),"/","-")&gt;=10000000,IFERROR(DATE(--LEFT(TRIM($W669),4),--MID(TRIM($W669),5,2),--RIGHT(TRIM($W669),2)),""),--SUBSTITUTE(SUBSTITUTE(TRIM($W669),".","-"),"/","-")),IFERROR(--LEFT(SUBSTITUTE(SUBSTITUTE(TRIM($W669),".","-"),"/","-"),10),""))))</f>
        <v/>
      </c>
      <c r="Y669" s="29">
        <f>IF($X669="","",INT($X669))</f>
        <v/>
      </c>
      <c r="Z669" s="30">
        <f>IF(OR($Y669="",$D$6=""),"",IF(INDEX($A:$U,ROW(),$D$6)="",0,IF(ISNUMBER(INDEX($A:$U,ROW(),$D$6)),INDEX($A:$U,ROW(),$D$6),IFERROR(--SUBSTITUTE(SUBSTITUTE(TRIM(INDEX($A:$U,ROW(),$D$6)),",",""),"원",""),0))))</f>
        <v/>
      </c>
      <c r="AA669" s="30">
        <f>IF(OR($Y669="",$E$6=""),"",IF(INDEX($A:$U,ROW(),$E$6)="",0,IF(ISNUMBER(INDEX($A:$U,ROW(),$E$6)),INDEX($A:$U,ROW(),$E$6),IFERROR(--SUBSTITUTE(SUBSTITUTE(TRIM(INDEX($A:$U,ROW(),$E$6)),",",""),"원",""),0))))</f>
        <v/>
      </c>
      <c r="AB669" s="30">
        <f>IF(OR($Y669="",$F$6=""),"",IF(INDEX($A:$U,ROW(),$F$6)="","",IF(ISNUMBER(INDEX($A:$U,ROW(),$F$6)),INDEX($A:$U,ROW(),$F$6),IFERROR(--SUBSTITUTE(SUBSTITUTE(TRIM(INDEX($A:$U,ROW(),$F$6)),",",""),"원",""),""))))</f>
        <v/>
      </c>
      <c r="AC669" s="2">
        <f>IF(OR($Y669="",$G$6=""),"",INDEX($A:$U,ROW(),$G$6)&amp;"")</f>
        <v/>
      </c>
      <c r="AD669" s="2">
        <f>IF($Y669="","",IF(OR(AND(설정!$B$5&lt;&gt;"",ISNUMBER(SEARCH(설정!$B$5,$AC669))),AND(설정!$B$6&lt;&gt;"",ISNUMBER(SEARCH(설정!$B$6,$AC669))),AND(설정!$B$7&lt;&gt;"",ISNUMBER(SEARCH(설정!$B$7,$AC669)))),"제외","포함"))</f>
        <v/>
      </c>
    </row>
    <row r="670">
      <c r="W670" s="2">
        <f>IF(OR($B$5="",$C$6="",ROW()&lt;$B$5),"",IF(INDEX($A:$U,ROW(),$C$6)="","",INDEX($A:$U,ROW(),$C$6)))</f>
        <v/>
      </c>
      <c r="X670" s="28">
        <f>IF($W670="","",IF(ISNUMBER($W670),IF($W670&gt;=10000000,IFERROR(DATE(INT($W670/10000),MOD(INT($W670/100),100),MOD($W670,100)),""),$W670),IF(ISNUMBER(--SUBSTITUTE(SUBSTITUTE(TRIM($W670),".","-"),"/","-")),IF(--SUBSTITUTE(SUBSTITUTE(TRIM($W670),".","-"),"/","-")&gt;=10000000,IFERROR(DATE(--LEFT(TRIM($W670),4),--MID(TRIM($W670),5,2),--RIGHT(TRIM($W670),2)),""),--SUBSTITUTE(SUBSTITUTE(TRIM($W670),".","-"),"/","-")),IFERROR(--LEFT(SUBSTITUTE(SUBSTITUTE(TRIM($W670),".","-"),"/","-"),10),""))))</f>
        <v/>
      </c>
      <c r="Y670" s="29">
        <f>IF($X670="","",INT($X670))</f>
        <v/>
      </c>
      <c r="Z670" s="30">
        <f>IF(OR($Y670="",$D$6=""),"",IF(INDEX($A:$U,ROW(),$D$6)="",0,IF(ISNUMBER(INDEX($A:$U,ROW(),$D$6)),INDEX($A:$U,ROW(),$D$6),IFERROR(--SUBSTITUTE(SUBSTITUTE(TRIM(INDEX($A:$U,ROW(),$D$6)),",",""),"원",""),0))))</f>
        <v/>
      </c>
      <c r="AA670" s="30">
        <f>IF(OR($Y670="",$E$6=""),"",IF(INDEX($A:$U,ROW(),$E$6)="",0,IF(ISNUMBER(INDEX($A:$U,ROW(),$E$6)),INDEX($A:$U,ROW(),$E$6),IFERROR(--SUBSTITUTE(SUBSTITUTE(TRIM(INDEX($A:$U,ROW(),$E$6)),",",""),"원",""),0))))</f>
        <v/>
      </c>
      <c r="AB670" s="30">
        <f>IF(OR($Y670="",$F$6=""),"",IF(INDEX($A:$U,ROW(),$F$6)="","",IF(ISNUMBER(INDEX($A:$U,ROW(),$F$6)),INDEX($A:$U,ROW(),$F$6),IFERROR(--SUBSTITUTE(SUBSTITUTE(TRIM(INDEX($A:$U,ROW(),$F$6)),",",""),"원",""),""))))</f>
        <v/>
      </c>
      <c r="AC670" s="2">
        <f>IF(OR($Y670="",$G$6=""),"",INDEX($A:$U,ROW(),$G$6)&amp;"")</f>
        <v/>
      </c>
      <c r="AD670" s="2">
        <f>IF($Y670="","",IF(OR(AND(설정!$B$5&lt;&gt;"",ISNUMBER(SEARCH(설정!$B$5,$AC670))),AND(설정!$B$6&lt;&gt;"",ISNUMBER(SEARCH(설정!$B$6,$AC670))),AND(설정!$B$7&lt;&gt;"",ISNUMBER(SEARCH(설정!$B$7,$AC670)))),"제외","포함"))</f>
        <v/>
      </c>
    </row>
    <row r="671">
      <c r="W671" s="2">
        <f>IF(OR($B$5="",$C$6="",ROW()&lt;$B$5),"",IF(INDEX($A:$U,ROW(),$C$6)="","",INDEX($A:$U,ROW(),$C$6)))</f>
        <v/>
      </c>
      <c r="X671" s="28">
        <f>IF($W671="","",IF(ISNUMBER($W671),IF($W671&gt;=10000000,IFERROR(DATE(INT($W671/10000),MOD(INT($W671/100),100),MOD($W671,100)),""),$W671),IF(ISNUMBER(--SUBSTITUTE(SUBSTITUTE(TRIM($W671),".","-"),"/","-")),IF(--SUBSTITUTE(SUBSTITUTE(TRIM($W671),".","-"),"/","-")&gt;=10000000,IFERROR(DATE(--LEFT(TRIM($W671),4),--MID(TRIM($W671),5,2),--RIGHT(TRIM($W671),2)),""),--SUBSTITUTE(SUBSTITUTE(TRIM($W671),".","-"),"/","-")),IFERROR(--LEFT(SUBSTITUTE(SUBSTITUTE(TRIM($W671),".","-"),"/","-"),10),""))))</f>
        <v/>
      </c>
      <c r="Y671" s="29">
        <f>IF($X671="","",INT($X671))</f>
        <v/>
      </c>
      <c r="Z671" s="30">
        <f>IF(OR($Y671="",$D$6=""),"",IF(INDEX($A:$U,ROW(),$D$6)="",0,IF(ISNUMBER(INDEX($A:$U,ROW(),$D$6)),INDEX($A:$U,ROW(),$D$6),IFERROR(--SUBSTITUTE(SUBSTITUTE(TRIM(INDEX($A:$U,ROW(),$D$6)),",",""),"원",""),0))))</f>
        <v/>
      </c>
      <c r="AA671" s="30">
        <f>IF(OR($Y671="",$E$6=""),"",IF(INDEX($A:$U,ROW(),$E$6)="",0,IF(ISNUMBER(INDEX($A:$U,ROW(),$E$6)),INDEX($A:$U,ROW(),$E$6),IFERROR(--SUBSTITUTE(SUBSTITUTE(TRIM(INDEX($A:$U,ROW(),$E$6)),",",""),"원",""),0))))</f>
        <v/>
      </c>
      <c r="AB671" s="30">
        <f>IF(OR($Y671="",$F$6=""),"",IF(INDEX($A:$U,ROW(),$F$6)="","",IF(ISNUMBER(INDEX($A:$U,ROW(),$F$6)),INDEX($A:$U,ROW(),$F$6),IFERROR(--SUBSTITUTE(SUBSTITUTE(TRIM(INDEX($A:$U,ROW(),$F$6)),",",""),"원",""),""))))</f>
        <v/>
      </c>
      <c r="AC671" s="2">
        <f>IF(OR($Y671="",$G$6=""),"",INDEX($A:$U,ROW(),$G$6)&amp;"")</f>
        <v/>
      </c>
      <c r="AD671" s="2">
        <f>IF($Y671="","",IF(OR(AND(설정!$B$5&lt;&gt;"",ISNUMBER(SEARCH(설정!$B$5,$AC671))),AND(설정!$B$6&lt;&gt;"",ISNUMBER(SEARCH(설정!$B$6,$AC671))),AND(설정!$B$7&lt;&gt;"",ISNUMBER(SEARCH(설정!$B$7,$AC671)))),"제외","포함"))</f>
        <v/>
      </c>
    </row>
    <row r="672">
      <c r="W672" s="2">
        <f>IF(OR($B$5="",$C$6="",ROW()&lt;$B$5),"",IF(INDEX($A:$U,ROW(),$C$6)="","",INDEX($A:$U,ROW(),$C$6)))</f>
        <v/>
      </c>
      <c r="X672" s="28">
        <f>IF($W672="","",IF(ISNUMBER($W672),IF($W672&gt;=10000000,IFERROR(DATE(INT($W672/10000),MOD(INT($W672/100),100),MOD($W672,100)),""),$W672),IF(ISNUMBER(--SUBSTITUTE(SUBSTITUTE(TRIM($W672),".","-"),"/","-")),IF(--SUBSTITUTE(SUBSTITUTE(TRIM($W672),".","-"),"/","-")&gt;=10000000,IFERROR(DATE(--LEFT(TRIM($W672),4),--MID(TRIM($W672),5,2),--RIGHT(TRIM($W672),2)),""),--SUBSTITUTE(SUBSTITUTE(TRIM($W672),".","-"),"/","-")),IFERROR(--LEFT(SUBSTITUTE(SUBSTITUTE(TRIM($W672),".","-"),"/","-"),10),""))))</f>
        <v/>
      </c>
      <c r="Y672" s="29">
        <f>IF($X672="","",INT($X672))</f>
        <v/>
      </c>
      <c r="Z672" s="30">
        <f>IF(OR($Y672="",$D$6=""),"",IF(INDEX($A:$U,ROW(),$D$6)="",0,IF(ISNUMBER(INDEX($A:$U,ROW(),$D$6)),INDEX($A:$U,ROW(),$D$6),IFERROR(--SUBSTITUTE(SUBSTITUTE(TRIM(INDEX($A:$U,ROW(),$D$6)),",",""),"원",""),0))))</f>
        <v/>
      </c>
      <c r="AA672" s="30">
        <f>IF(OR($Y672="",$E$6=""),"",IF(INDEX($A:$U,ROW(),$E$6)="",0,IF(ISNUMBER(INDEX($A:$U,ROW(),$E$6)),INDEX($A:$U,ROW(),$E$6),IFERROR(--SUBSTITUTE(SUBSTITUTE(TRIM(INDEX($A:$U,ROW(),$E$6)),",",""),"원",""),0))))</f>
        <v/>
      </c>
      <c r="AB672" s="30">
        <f>IF(OR($Y672="",$F$6=""),"",IF(INDEX($A:$U,ROW(),$F$6)="","",IF(ISNUMBER(INDEX($A:$U,ROW(),$F$6)),INDEX($A:$U,ROW(),$F$6),IFERROR(--SUBSTITUTE(SUBSTITUTE(TRIM(INDEX($A:$U,ROW(),$F$6)),",",""),"원",""),""))))</f>
        <v/>
      </c>
      <c r="AC672" s="2">
        <f>IF(OR($Y672="",$G$6=""),"",INDEX($A:$U,ROW(),$G$6)&amp;"")</f>
        <v/>
      </c>
      <c r="AD672" s="2">
        <f>IF($Y672="","",IF(OR(AND(설정!$B$5&lt;&gt;"",ISNUMBER(SEARCH(설정!$B$5,$AC672))),AND(설정!$B$6&lt;&gt;"",ISNUMBER(SEARCH(설정!$B$6,$AC672))),AND(설정!$B$7&lt;&gt;"",ISNUMBER(SEARCH(설정!$B$7,$AC672)))),"제외","포함"))</f>
        <v/>
      </c>
    </row>
    <row r="673">
      <c r="W673" s="2">
        <f>IF(OR($B$5="",$C$6="",ROW()&lt;$B$5),"",IF(INDEX($A:$U,ROW(),$C$6)="","",INDEX($A:$U,ROW(),$C$6)))</f>
        <v/>
      </c>
      <c r="X673" s="28">
        <f>IF($W673="","",IF(ISNUMBER($W673),IF($W673&gt;=10000000,IFERROR(DATE(INT($W673/10000),MOD(INT($W673/100),100),MOD($W673,100)),""),$W673),IF(ISNUMBER(--SUBSTITUTE(SUBSTITUTE(TRIM($W673),".","-"),"/","-")),IF(--SUBSTITUTE(SUBSTITUTE(TRIM($W673),".","-"),"/","-")&gt;=10000000,IFERROR(DATE(--LEFT(TRIM($W673),4),--MID(TRIM($W673),5,2),--RIGHT(TRIM($W673),2)),""),--SUBSTITUTE(SUBSTITUTE(TRIM($W673),".","-"),"/","-")),IFERROR(--LEFT(SUBSTITUTE(SUBSTITUTE(TRIM($W673),".","-"),"/","-"),10),""))))</f>
        <v/>
      </c>
      <c r="Y673" s="29">
        <f>IF($X673="","",INT($X673))</f>
        <v/>
      </c>
      <c r="Z673" s="30">
        <f>IF(OR($Y673="",$D$6=""),"",IF(INDEX($A:$U,ROW(),$D$6)="",0,IF(ISNUMBER(INDEX($A:$U,ROW(),$D$6)),INDEX($A:$U,ROW(),$D$6),IFERROR(--SUBSTITUTE(SUBSTITUTE(TRIM(INDEX($A:$U,ROW(),$D$6)),",",""),"원",""),0))))</f>
        <v/>
      </c>
      <c r="AA673" s="30">
        <f>IF(OR($Y673="",$E$6=""),"",IF(INDEX($A:$U,ROW(),$E$6)="",0,IF(ISNUMBER(INDEX($A:$U,ROW(),$E$6)),INDEX($A:$U,ROW(),$E$6),IFERROR(--SUBSTITUTE(SUBSTITUTE(TRIM(INDEX($A:$U,ROW(),$E$6)),",",""),"원",""),0))))</f>
        <v/>
      </c>
      <c r="AB673" s="30">
        <f>IF(OR($Y673="",$F$6=""),"",IF(INDEX($A:$U,ROW(),$F$6)="","",IF(ISNUMBER(INDEX($A:$U,ROW(),$F$6)),INDEX($A:$U,ROW(),$F$6),IFERROR(--SUBSTITUTE(SUBSTITUTE(TRIM(INDEX($A:$U,ROW(),$F$6)),",",""),"원",""),""))))</f>
        <v/>
      </c>
      <c r="AC673" s="2">
        <f>IF(OR($Y673="",$G$6=""),"",INDEX($A:$U,ROW(),$G$6)&amp;"")</f>
        <v/>
      </c>
      <c r="AD673" s="2">
        <f>IF($Y673="","",IF(OR(AND(설정!$B$5&lt;&gt;"",ISNUMBER(SEARCH(설정!$B$5,$AC673))),AND(설정!$B$6&lt;&gt;"",ISNUMBER(SEARCH(설정!$B$6,$AC673))),AND(설정!$B$7&lt;&gt;"",ISNUMBER(SEARCH(설정!$B$7,$AC673)))),"제외","포함"))</f>
        <v/>
      </c>
    </row>
    <row r="674">
      <c r="W674" s="2">
        <f>IF(OR($B$5="",$C$6="",ROW()&lt;$B$5),"",IF(INDEX($A:$U,ROW(),$C$6)="","",INDEX($A:$U,ROW(),$C$6)))</f>
        <v/>
      </c>
      <c r="X674" s="28">
        <f>IF($W674="","",IF(ISNUMBER($W674),IF($W674&gt;=10000000,IFERROR(DATE(INT($W674/10000),MOD(INT($W674/100),100),MOD($W674,100)),""),$W674),IF(ISNUMBER(--SUBSTITUTE(SUBSTITUTE(TRIM($W674),".","-"),"/","-")),IF(--SUBSTITUTE(SUBSTITUTE(TRIM($W674),".","-"),"/","-")&gt;=10000000,IFERROR(DATE(--LEFT(TRIM($W674),4),--MID(TRIM($W674),5,2),--RIGHT(TRIM($W674),2)),""),--SUBSTITUTE(SUBSTITUTE(TRIM($W674),".","-"),"/","-")),IFERROR(--LEFT(SUBSTITUTE(SUBSTITUTE(TRIM($W674),".","-"),"/","-"),10),""))))</f>
        <v/>
      </c>
      <c r="Y674" s="29">
        <f>IF($X674="","",INT($X674))</f>
        <v/>
      </c>
      <c r="Z674" s="30">
        <f>IF(OR($Y674="",$D$6=""),"",IF(INDEX($A:$U,ROW(),$D$6)="",0,IF(ISNUMBER(INDEX($A:$U,ROW(),$D$6)),INDEX($A:$U,ROW(),$D$6),IFERROR(--SUBSTITUTE(SUBSTITUTE(TRIM(INDEX($A:$U,ROW(),$D$6)),",",""),"원",""),0))))</f>
        <v/>
      </c>
      <c r="AA674" s="30">
        <f>IF(OR($Y674="",$E$6=""),"",IF(INDEX($A:$U,ROW(),$E$6)="",0,IF(ISNUMBER(INDEX($A:$U,ROW(),$E$6)),INDEX($A:$U,ROW(),$E$6),IFERROR(--SUBSTITUTE(SUBSTITUTE(TRIM(INDEX($A:$U,ROW(),$E$6)),",",""),"원",""),0))))</f>
        <v/>
      </c>
      <c r="AB674" s="30">
        <f>IF(OR($Y674="",$F$6=""),"",IF(INDEX($A:$U,ROW(),$F$6)="","",IF(ISNUMBER(INDEX($A:$U,ROW(),$F$6)),INDEX($A:$U,ROW(),$F$6),IFERROR(--SUBSTITUTE(SUBSTITUTE(TRIM(INDEX($A:$U,ROW(),$F$6)),",",""),"원",""),""))))</f>
        <v/>
      </c>
      <c r="AC674" s="2">
        <f>IF(OR($Y674="",$G$6=""),"",INDEX($A:$U,ROW(),$G$6)&amp;"")</f>
        <v/>
      </c>
      <c r="AD674" s="2">
        <f>IF($Y674="","",IF(OR(AND(설정!$B$5&lt;&gt;"",ISNUMBER(SEARCH(설정!$B$5,$AC674))),AND(설정!$B$6&lt;&gt;"",ISNUMBER(SEARCH(설정!$B$6,$AC674))),AND(설정!$B$7&lt;&gt;"",ISNUMBER(SEARCH(설정!$B$7,$AC674)))),"제외","포함"))</f>
        <v/>
      </c>
    </row>
    <row r="675">
      <c r="W675" s="2">
        <f>IF(OR($B$5="",$C$6="",ROW()&lt;$B$5),"",IF(INDEX($A:$U,ROW(),$C$6)="","",INDEX($A:$U,ROW(),$C$6)))</f>
        <v/>
      </c>
      <c r="X675" s="28">
        <f>IF($W675="","",IF(ISNUMBER($W675),IF($W675&gt;=10000000,IFERROR(DATE(INT($W675/10000),MOD(INT($W675/100),100),MOD($W675,100)),""),$W675),IF(ISNUMBER(--SUBSTITUTE(SUBSTITUTE(TRIM($W675),".","-"),"/","-")),IF(--SUBSTITUTE(SUBSTITUTE(TRIM($W675),".","-"),"/","-")&gt;=10000000,IFERROR(DATE(--LEFT(TRIM($W675),4),--MID(TRIM($W675),5,2),--RIGHT(TRIM($W675),2)),""),--SUBSTITUTE(SUBSTITUTE(TRIM($W675),".","-"),"/","-")),IFERROR(--LEFT(SUBSTITUTE(SUBSTITUTE(TRIM($W675),".","-"),"/","-"),10),""))))</f>
        <v/>
      </c>
      <c r="Y675" s="29">
        <f>IF($X675="","",INT($X675))</f>
        <v/>
      </c>
      <c r="Z675" s="30">
        <f>IF(OR($Y675="",$D$6=""),"",IF(INDEX($A:$U,ROW(),$D$6)="",0,IF(ISNUMBER(INDEX($A:$U,ROW(),$D$6)),INDEX($A:$U,ROW(),$D$6),IFERROR(--SUBSTITUTE(SUBSTITUTE(TRIM(INDEX($A:$U,ROW(),$D$6)),",",""),"원",""),0))))</f>
        <v/>
      </c>
      <c r="AA675" s="30">
        <f>IF(OR($Y675="",$E$6=""),"",IF(INDEX($A:$U,ROW(),$E$6)="",0,IF(ISNUMBER(INDEX($A:$U,ROW(),$E$6)),INDEX($A:$U,ROW(),$E$6),IFERROR(--SUBSTITUTE(SUBSTITUTE(TRIM(INDEX($A:$U,ROW(),$E$6)),",",""),"원",""),0))))</f>
        <v/>
      </c>
      <c r="AB675" s="30">
        <f>IF(OR($Y675="",$F$6=""),"",IF(INDEX($A:$U,ROW(),$F$6)="","",IF(ISNUMBER(INDEX($A:$U,ROW(),$F$6)),INDEX($A:$U,ROW(),$F$6),IFERROR(--SUBSTITUTE(SUBSTITUTE(TRIM(INDEX($A:$U,ROW(),$F$6)),",",""),"원",""),""))))</f>
        <v/>
      </c>
      <c r="AC675" s="2">
        <f>IF(OR($Y675="",$G$6=""),"",INDEX($A:$U,ROW(),$G$6)&amp;"")</f>
        <v/>
      </c>
      <c r="AD675" s="2">
        <f>IF($Y675="","",IF(OR(AND(설정!$B$5&lt;&gt;"",ISNUMBER(SEARCH(설정!$B$5,$AC675))),AND(설정!$B$6&lt;&gt;"",ISNUMBER(SEARCH(설정!$B$6,$AC675))),AND(설정!$B$7&lt;&gt;"",ISNUMBER(SEARCH(설정!$B$7,$AC675)))),"제외","포함"))</f>
        <v/>
      </c>
    </row>
    <row r="676">
      <c r="W676" s="2">
        <f>IF(OR($B$5="",$C$6="",ROW()&lt;$B$5),"",IF(INDEX($A:$U,ROW(),$C$6)="","",INDEX($A:$U,ROW(),$C$6)))</f>
        <v/>
      </c>
      <c r="X676" s="28">
        <f>IF($W676="","",IF(ISNUMBER($W676),IF($W676&gt;=10000000,IFERROR(DATE(INT($W676/10000),MOD(INT($W676/100),100),MOD($W676,100)),""),$W676),IF(ISNUMBER(--SUBSTITUTE(SUBSTITUTE(TRIM($W676),".","-"),"/","-")),IF(--SUBSTITUTE(SUBSTITUTE(TRIM($W676),".","-"),"/","-")&gt;=10000000,IFERROR(DATE(--LEFT(TRIM($W676),4),--MID(TRIM($W676),5,2),--RIGHT(TRIM($W676),2)),""),--SUBSTITUTE(SUBSTITUTE(TRIM($W676),".","-"),"/","-")),IFERROR(--LEFT(SUBSTITUTE(SUBSTITUTE(TRIM($W676),".","-"),"/","-"),10),""))))</f>
        <v/>
      </c>
      <c r="Y676" s="29">
        <f>IF($X676="","",INT($X676))</f>
        <v/>
      </c>
      <c r="Z676" s="30">
        <f>IF(OR($Y676="",$D$6=""),"",IF(INDEX($A:$U,ROW(),$D$6)="",0,IF(ISNUMBER(INDEX($A:$U,ROW(),$D$6)),INDEX($A:$U,ROW(),$D$6),IFERROR(--SUBSTITUTE(SUBSTITUTE(TRIM(INDEX($A:$U,ROW(),$D$6)),",",""),"원",""),0))))</f>
        <v/>
      </c>
      <c r="AA676" s="30">
        <f>IF(OR($Y676="",$E$6=""),"",IF(INDEX($A:$U,ROW(),$E$6)="",0,IF(ISNUMBER(INDEX($A:$U,ROW(),$E$6)),INDEX($A:$U,ROW(),$E$6),IFERROR(--SUBSTITUTE(SUBSTITUTE(TRIM(INDEX($A:$U,ROW(),$E$6)),",",""),"원",""),0))))</f>
        <v/>
      </c>
      <c r="AB676" s="30">
        <f>IF(OR($Y676="",$F$6=""),"",IF(INDEX($A:$U,ROW(),$F$6)="","",IF(ISNUMBER(INDEX($A:$U,ROW(),$F$6)),INDEX($A:$U,ROW(),$F$6),IFERROR(--SUBSTITUTE(SUBSTITUTE(TRIM(INDEX($A:$U,ROW(),$F$6)),",",""),"원",""),""))))</f>
        <v/>
      </c>
      <c r="AC676" s="2">
        <f>IF(OR($Y676="",$G$6=""),"",INDEX($A:$U,ROW(),$G$6)&amp;"")</f>
        <v/>
      </c>
      <c r="AD676" s="2">
        <f>IF($Y676="","",IF(OR(AND(설정!$B$5&lt;&gt;"",ISNUMBER(SEARCH(설정!$B$5,$AC676))),AND(설정!$B$6&lt;&gt;"",ISNUMBER(SEARCH(설정!$B$6,$AC676))),AND(설정!$B$7&lt;&gt;"",ISNUMBER(SEARCH(설정!$B$7,$AC676)))),"제외","포함"))</f>
        <v/>
      </c>
    </row>
    <row r="677">
      <c r="W677" s="2">
        <f>IF(OR($B$5="",$C$6="",ROW()&lt;$B$5),"",IF(INDEX($A:$U,ROW(),$C$6)="","",INDEX($A:$U,ROW(),$C$6)))</f>
        <v/>
      </c>
      <c r="X677" s="28">
        <f>IF($W677="","",IF(ISNUMBER($W677),IF($W677&gt;=10000000,IFERROR(DATE(INT($W677/10000),MOD(INT($W677/100),100),MOD($W677,100)),""),$W677),IF(ISNUMBER(--SUBSTITUTE(SUBSTITUTE(TRIM($W677),".","-"),"/","-")),IF(--SUBSTITUTE(SUBSTITUTE(TRIM($W677),".","-"),"/","-")&gt;=10000000,IFERROR(DATE(--LEFT(TRIM($W677),4),--MID(TRIM($W677),5,2),--RIGHT(TRIM($W677),2)),""),--SUBSTITUTE(SUBSTITUTE(TRIM($W677),".","-"),"/","-")),IFERROR(--LEFT(SUBSTITUTE(SUBSTITUTE(TRIM($W677),".","-"),"/","-"),10),""))))</f>
        <v/>
      </c>
      <c r="Y677" s="29">
        <f>IF($X677="","",INT($X677))</f>
        <v/>
      </c>
      <c r="Z677" s="30">
        <f>IF(OR($Y677="",$D$6=""),"",IF(INDEX($A:$U,ROW(),$D$6)="",0,IF(ISNUMBER(INDEX($A:$U,ROW(),$D$6)),INDEX($A:$U,ROW(),$D$6),IFERROR(--SUBSTITUTE(SUBSTITUTE(TRIM(INDEX($A:$U,ROW(),$D$6)),",",""),"원",""),0))))</f>
        <v/>
      </c>
      <c r="AA677" s="30">
        <f>IF(OR($Y677="",$E$6=""),"",IF(INDEX($A:$U,ROW(),$E$6)="",0,IF(ISNUMBER(INDEX($A:$U,ROW(),$E$6)),INDEX($A:$U,ROW(),$E$6),IFERROR(--SUBSTITUTE(SUBSTITUTE(TRIM(INDEX($A:$U,ROW(),$E$6)),",",""),"원",""),0))))</f>
        <v/>
      </c>
      <c r="AB677" s="30">
        <f>IF(OR($Y677="",$F$6=""),"",IF(INDEX($A:$U,ROW(),$F$6)="","",IF(ISNUMBER(INDEX($A:$U,ROW(),$F$6)),INDEX($A:$U,ROW(),$F$6),IFERROR(--SUBSTITUTE(SUBSTITUTE(TRIM(INDEX($A:$U,ROW(),$F$6)),",",""),"원",""),""))))</f>
        <v/>
      </c>
      <c r="AC677" s="2">
        <f>IF(OR($Y677="",$G$6=""),"",INDEX($A:$U,ROW(),$G$6)&amp;"")</f>
        <v/>
      </c>
      <c r="AD677" s="2">
        <f>IF($Y677="","",IF(OR(AND(설정!$B$5&lt;&gt;"",ISNUMBER(SEARCH(설정!$B$5,$AC677))),AND(설정!$B$6&lt;&gt;"",ISNUMBER(SEARCH(설정!$B$6,$AC677))),AND(설정!$B$7&lt;&gt;"",ISNUMBER(SEARCH(설정!$B$7,$AC677)))),"제외","포함"))</f>
        <v/>
      </c>
    </row>
    <row r="678">
      <c r="W678" s="2">
        <f>IF(OR($B$5="",$C$6="",ROW()&lt;$B$5),"",IF(INDEX($A:$U,ROW(),$C$6)="","",INDEX($A:$U,ROW(),$C$6)))</f>
        <v/>
      </c>
      <c r="X678" s="28">
        <f>IF($W678="","",IF(ISNUMBER($W678),IF($W678&gt;=10000000,IFERROR(DATE(INT($W678/10000),MOD(INT($W678/100),100),MOD($W678,100)),""),$W678),IF(ISNUMBER(--SUBSTITUTE(SUBSTITUTE(TRIM($W678),".","-"),"/","-")),IF(--SUBSTITUTE(SUBSTITUTE(TRIM($W678),".","-"),"/","-")&gt;=10000000,IFERROR(DATE(--LEFT(TRIM($W678),4),--MID(TRIM($W678),5,2),--RIGHT(TRIM($W678),2)),""),--SUBSTITUTE(SUBSTITUTE(TRIM($W678),".","-"),"/","-")),IFERROR(--LEFT(SUBSTITUTE(SUBSTITUTE(TRIM($W678),".","-"),"/","-"),10),""))))</f>
        <v/>
      </c>
      <c r="Y678" s="29">
        <f>IF($X678="","",INT($X678))</f>
        <v/>
      </c>
      <c r="Z678" s="30">
        <f>IF(OR($Y678="",$D$6=""),"",IF(INDEX($A:$U,ROW(),$D$6)="",0,IF(ISNUMBER(INDEX($A:$U,ROW(),$D$6)),INDEX($A:$U,ROW(),$D$6),IFERROR(--SUBSTITUTE(SUBSTITUTE(TRIM(INDEX($A:$U,ROW(),$D$6)),",",""),"원",""),0))))</f>
        <v/>
      </c>
      <c r="AA678" s="30">
        <f>IF(OR($Y678="",$E$6=""),"",IF(INDEX($A:$U,ROW(),$E$6)="",0,IF(ISNUMBER(INDEX($A:$U,ROW(),$E$6)),INDEX($A:$U,ROW(),$E$6),IFERROR(--SUBSTITUTE(SUBSTITUTE(TRIM(INDEX($A:$U,ROW(),$E$6)),",",""),"원",""),0))))</f>
        <v/>
      </c>
      <c r="AB678" s="30">
        <f>IF(OR($Y678="",$F$6=""),"",IF(INDEX($A:$U,ROW(),$F$6)="","",IF(ISNUMBER(INDEX($A:$U,ROW(),$F$6)),INDEX($A:$U,ROW(),$F$6),IFERROR(--SUBSTITUTE(SUBSTITUTE(TRIM(INDEX($A:$U,ROW(),$F$6)),",",""),"원",""),""))))</f>
        <v/>
      </c>
      <c r="AC678" s="2">
        <f>IF(OR($Y678="",$G$6=""),"",INDEX($A:$U,ROW(),$G$6)&amp;"")</f>
        <v/>
      </c>
      <c r="AD678" s="2">
        <f>IF($Y678="","",IF(OR(AND(설정!$B$5&lt;&gt;"",ISNUMBER(SEARCH(설정!$B$5,$AC678))),AND(설정!$B$6&lt;&gt;"",ISNUMBER(SEARCH(설정!$B$6,$AC678))),AND(설정!$B$7&lt;&gt;"",ISNUMBER(SEARCH(설정!$B$7,$AC678)))),"제외","포함"))</f>
        <v/>
      </c>
    </row>
    <row r="679">
      <c r="W679" s="2">
        <f>IF(OR($B$5="",$C$6="",ROW()&lt;$B$5),"",IF(INDEX($A:$U,ROW(),$C$6)="","",INDEX($A:$U,ROW(),$C$6)))</f>
        <v/>
      </c>
      <c r="X679" s="28">
        <f>IF($W679="","",IF(ISNUMBER($W679),IF($W679&gt;=10000000,IFERROR(DATE(INT($W679/10000),MOD(INT($W679/100),100),MOD($W679,100)),""),$W679),IF(ISNUMBER(--SUBSTITUTE(SUBSTITUTE(TRIM($W679),".","-"),"/","-")),IF(--SUBSTITUTE(SUBSTITUTE(TRIM($W679),".","-"),"/","-")&gt;=10000000,IFERROR(DATE(--LEFT(TRIM($W679),4),--MID(TRIM($W679),5,2),--RIGHT(TRIM($W679),2)),""),--SUBSTITUTE(SUBSTITUTE(TRIM($W679),".","-"),"/","-")),IFERROR(--LEFT(SUBSTITUTE(SUBSTITUTE(TRIM($W679),".","-"),"/","-"),10),""))))</f>
        <v/>
      </c>
      <c r="Y679" s="29">
        <f>IF($X679="","",INT($X679))</f>
        <v/>
      </c>
      <c r="Z679" s="30">
        <f>IF(OR($Y679="",$D$6=""),"",IF(INDEX($A:$U,ROW(),$D$6)="",0,IF(ISNUMBER(INDEX($A:$U,ROW(),$D$6)),INDEX($A:$U,ROW(),$D$6),IFERROR(--SUBSTITUTE(SUBSTITUTE(TRIM(INDEX($A:$U,ROW(),$D$6)),",",""),"원",""),0))))</f>
        <v/>
      </c>
      <c r="AA679" s="30">
        <f>IF(OR($Y679="",$E$6=""),"",IF(INDEX($A:$U,ROW(),$E$6)="",0,IF(ISNUMBER(INDEX($A:$U,ROW(),$E$6)),INDEX($A:$U,ROW(),$E$6),IFERROR(--SUBSTITUTE(SUBSTITUTE(TRIM(INDEX($A:$U,ROW(),$E$6)),",",""),"원",""),0))))</f>
        <v/>
      </c>
      <c r="AB679" s="30">
        <f>IF(OR($Y679="",$F$6=""),"",IF(INDEX($A:$U,ROW(),$F$6)="","",IF(ISNUMBER(INDEX($A:$U,ROW(),$F$6)),INDEX($A:$U,ROW(),$F$6),IFERROR(--SUBSTITUTE(SUBSTITUTE(TRIM(INDEX($A:$U,ROW(),$F$6)),",",""),"원",""),""))))</f>
        <v/>
      </c>
      <c r="AC679" s="2">
        <f>IF(OR($Y679="",$G$6=""),"",INDEX($A:$U,ROW(),$G$6)&amp;"")</f>
        <v/>
      </c>
      <c r="AD679" s="2">
        <f>IF($Y679="","",IF(OR(AND(설정!$B$5&lt;&gt;"",ISNUMBER(SEARCH(설정!$B$5,$AC679))),AND(설정!$B$6&lt;&gt;"",ISNUMBER(SEARCH(설정!$B$6,$AC679))),AND(설정!$B$7&lt;&gt;"",ISNUMBER(SEARCH(설정!$B$7,$AC679)))),"제외","포함"))</f>
        <v/>
      </c>
    </row>
    <row r="680">
      <c r="W680" s="2">
        <f>IF(OR($B$5="",$C$6="",ROW()&lt;$B$5),"",IF(INDEX($A:$U,ROW(),$C$6)="","",INDEX($A:$U,ROW(),$C$6)))</f>
        <v/>
      </c>
      <c r="X680" s="28">
        <f>IF($W680="","",IF(ISNUMBER($W680),IF($W680&gt;=10000000,IFERROR(DATE(INT($W680/10000),MOD(INT($W680/100),100),MOD($W680,100)),""),$W680),IF(ISNUMBER(--SUBSTITUTE(SUBSTITUTE(TRIM($W680),".","-"),"/","-")),IF(--SUBSTITUTE(SUBSTITUTE(TRIM($W680),".","-"),"/","-")&gt;=10000000,IFERROR(DATE(--LEFT(TRIM($W680),4),--MID(TRIM($W680),5,2),--RIGHT(TRIM($W680),2)),""),--SUBSTITUTE(SUBSTITUTE(TRIM($W680),".","-"),"/","-")),IFERROR(--LEFT(SUBSTITUTE(SUBSTITUTE(TRIM($W680),".","-"),"/","-"),10),""))))</f>
        <v/>
      </c>
      <c r="Y680" s="29">
        <f>IF($X680="","",INT($X680))</f>
        <v/>
      </c>
      <c r="Z680" s="30">
        <f>IF(OR($Y680="",$D$6=""),"",IF(INDEX($A:$U,ROW(),$D$6)="",0,IF(ISNUMBER(INDEX($A:$U,ROW(),$D$6)),INDEX($A:$U,ROW(),$D$6),IFERROR(--SUBSTITUTE(SUBSTITUTE(TRIM(INDEX($A:$U,ROW(),$D$6)),",",""),"원",""),0))))</f>
        <v/>
      </c>
      <c r="AA680" s="30">
        <f>IF(OR($Y680="",$E$6=""),"",IF(INDEX($A:$U,ROW(),$E$6)="",0,IF(ISNUMBER(INDEX($A:$U,ROW(),$E$6)),INDEX($A:$U,ROW(),$E$6),IFERROR(--SUBSTITUTE(SUBSTITUTE(TRIM(INDEX($A:$U,ROW(),$E$6)),",",""),"원",""),0))))</f>
        <v/>
      </c>
      <c r="AB680" s="30">
        <f>IF(OR($Y680="",$F$6=""),"",IF(INDEX($A:$U,ROW(),$F$6)="","",IF(ISNUMBER(INDEX($A:$U,ROW(),$F$6)),INDEX($A:$U,ROW(),$F$6),IFERROR(--SUBSTITUTE(SUBSTITUTE(TRIM(INDEX($A:$U,ROW(),$F$6)),",",""),"원",""),""))))</f>
        <v/>
      </c>
      <c r="AC680" s="2">
        <f>IF(OR($Y680="",$G$6=""),"",INDEX($A:$U,ROW(),$G$6)&amp;"")</f>
        <v/>
      </c>
      <c r="AD680" s="2">
        <f>IF($Y680="","",IF(OR(AND(설정!$B$5&lt;&gt;"",ISNUMBER(SEARCH(설정!$B$5,$AC680))),AND(설정!$B$6&lt;&gt;"",ISNUMBER(SEARCH(설정!$B$6,$AC680))),AND(설정!$B$7&lt;&gt;"",ISNUMBER(SEARCH(설정!$B$7,$AC680)))),"제외","포함"))</f>
        <v/>
      </c>
    </row>
    <row r="681">
      <c r="W681" s="2">
        <f>IF(OR($B$5="",$C$6="",ROW()&lt;$B$5),"",IF(INDEX($A:$U,ROW(),$C$6)="","",INDEX($A:$U,ROW(),$C$6)))</f>
        <v/>
      </c>
      <c r="X681" s="28">
        <f>IF($W681="","",IF(ISNUMBER($W681),IF($W681&gt;=10000000,IFERROR(DATE(INT($W681/10000),MOD(INT($W681/100),100),MOD($W681,100)),""),$W681),IF(ISNUMBER(--SUBSTITUTE(SUBSTITUTE(TRIM($W681),".","-"),"/","-")),IF(--SUBSTITUTE(SUBSTITUTE(TRIM($W681),".","-"),"/","-")&gt;=10000000,IFERROR(DATE(--LEFT(TRIM($W681),4),--MID(TRIM($W681),5,2),--RIGHT(TRIM($W681),2)),""),--SUBSTITUTE(SUBSTITUTE(TRIM($W681),".","-"),"/","-")),IFERROR(--LEFT(SUBSTITUTE(SUBSTITUTE(TRIM($W681),".","-"),"/","-"),10),""))))</f>
        <v/>
      </c>
      <c r="Y681" s="29">
        <f>IF($X681="","",INT($X681))</f>
        <v/>
      </c>
      <c r="Z681" s="30">
        <f>IF(OR($Y681="",$D$6=""),"",IF(INDEX($A:$U,ROW(),$D$6)="",0,IF(ISNUMBER(INDEX($A:$U,ROW(),$D$6)),INDEX($A:$U,ROW(),$D$6),IFERROR(--SUBSTITUTE(SUBSTITUTE(TRIM(INDEX($A:$U,ROW(),$D$6)),",",""),"원",""),0))))</f>
        <v/>
      </c>
      <c r="AA681" s="30">
        <f>IF(OR($Y681="",$E$6=""),"",IF(INDEX($A:$U,ROW(),$E$6)="",0,IF(ISNUMBER(INDEX($A:$U,ROW(),$E$6)),INDEX($A:$U,ROW(),$E$6),IFERROR(--SUBSTITUTE(SUBSTITUTE(TRIM(INDEX($A:$U,ROW(),$E$6)),",",""),"원",""),0))))</f>
        <v/>
      </c>
      <c r="AB681" s="30">
        <f>IF(OR($Y681="",$F$6=""),"",IF(INDEX($A:$U,ROW(),$F$6)="","",IF(ISNUMBER(INDEX($A:$U,ROW(),$F$6)),INDEX($A:$U,ROW(),$F$6),IFERROR(--SUBSTITUTE(SUBSTITUTE(TRIM(INDEX($A:$U,ROW(),$F$6)),",",""),"원",""),""))))</f>
        <v/>
      </c>
      <c r="AC681" s="2">
        <f>IF(OR($Y681="",$G$6=""),"",INDEX($A:$U,ROW(),$G$6)&amp;"")</f>
        <v/>
      </c>
      <c r="AD681" s="2">
        <f>IF($Y681="","",IF(OR(AND(설정!$B$5&lt;&gt;"",ISNUMBER(SEARCH(설정!$B$5,$AC681))),AND(설정!$B$6&lt;&gt;"",ISNUMBER(SEARCH(설정!$B$6,$AC681))),AND(설정!$B$7&lt;&gt;"",ISNUMBER(SEARCH(설정!$B$7,$AC681)))),"제외","포함"))</f>
        <v/>
      </c>
    </row>
    <row r="682">
      <c r="W682" s="2">
        <f>IF(OR($B$5="",$C$6="",ROW()&lt;$B$5),"",IF(INDEX($A:$U,ROW(),$C$6)="","",INDEX($A:$U,ROW(),$C$6)))</f>
        <v/>
      </c>
      <c r="X682" s="28">
        <f>IF($W682="","",IF(ISNUMBER($W682),IF($W682&gt;=10000000,IFERROR(DATE(INT($W682/10000),MOD(INT($W682/100),100),MOD($W682,100)),""),$W682),IF(ISNUMBER(--SUBSTITUTE(SUBSTITUTE(TRIM($W682),".","-"),"/","-")),IF(--SUBSTITUTE(SUBSTITUTE(TRIM($W682),".","-"),"/","-")&gt;=10000000,IFERROR(DATE(--LEFT(TRIM($W682),4),--MID(TRIM($W682),5,2),--RIGHT(TRIM($W682),2)),""),--SUBSTITUTE(SUBSTITUTE(TRIM($W682),".","-"),"/","-")),IFERROR(--LEFT(SUBSTITUTE(SUBSTITUTE(TRIM($W682),".","-"),"/","-"),10),""))))</f>
        <v/>
      </c>
      <c r="Y682" s="29">
        <f>IF($X682="","",INT($X682))</f>
        <v/>
      </c>
      <c r="Z682" s="30">
        <f>IF(OR($Y682="",$D$6=""),"",IF(INDEX($A:$U,ROW(),$D$6)="",0,IF(ISNUMBER(INDEX($A:$U,ROW(),$D$6)),INDEX($A:$U,ROW(),$D$6),IFERROR(--SUBSTITUTE(SUBSTITUTE(TRIM(INDEX($A:$U,ROW(),$D$6)),",",""),"원",""),0))))</f>
        <v/>
      </c>
      <c r="AA682" s="30">
        <f>IF(OR($Y682="",$E$6=""),"",IF(INDEX($A:$U,ROW(),$E$6)="",0,IF(ISNUMBER(INDEX($A:$U,ROW(),$E$6)),INDEX($A:$U,ROW(),$E$6),IFERROR(--SUBSTITUTE(SUBSTITUTE(TRIM(INDEX($A:$U,ROW(),$E$6)),",",""),"원",""),0))))</f>
        <v/>
      </c>
      <c r="AB682" s="30">
        <f>IF(OR($Y682="",$F$6=""),"",IF(INDEX($A:$U,ROW(),$F$6)="","",IF(ISNUMBER(INDEX($A:$U,ROW(),$F$6)),INDEX($A:$U,ROW(),$F$6),IFERROR(--SUBSTITUTE(SUBSTITUTE(TRIM(INDEX($A:$U,ROW(),$F$6)),",",""),"원",""),""))))</f>
        <v/>
      </c>
      <c r="AC682" s="2">
        <f>IF(OR($Y682="",$G$6=""),"",INDEX($A:$U,ROW(),$G$6)&amp;"")</f>
        <v/>
      </c>
      <c r="AD682" s="2">
        <f>IF($Y682="","",IF(OR(AND(설정!$B$5&lt;&gt;"",ISNUMBER(SEARCH(설정!$B$5,$AC682))),AND(설정!$B$6&lt;&gt;"",ISNUMBER(SEARCH(설정!$B$6,$AC682))),AND(설정!$B$7&lt;&gt;"",ISNUMBER(SEARCH(설정!$B$7,$AC682)))),"제외","포함"))</f>
        <v/>
      </c>
    </row>
    <row r="683">
      <c r="W683" s="2">
        <f>IF(OR($B$5="",$C$6="",ROW()&lt;$B$5),"",IF(INDEX($A:$U,ROW(),$C$6)="","",INDEX($A:$U,ROW(),$C$6)))</f>
        <v/>
      </c>
      <c r="X683" s="28">
        <f>IF($W683="","",IF(ISNUMBER($W683),IF($W683&gt;=10000000,IFERROR(DATE(INT($W683/10000),MOD(INT($W683/100),100),MOD($W683,100)),""),$W683),IF(ISNUMBER(--SUBSTITUTE(SUBSTITUTE(TRIM($W683),".","-"),"/","-")),IF(--SUBSTITUTE(SUBSTITUTE(TRIM($W683),".","-"),"/","-")&gt;=10000000,IFERROR(DATE(--LEFT(TRIM($W683),4),--MID(TRIM($W683),5,2),--RIGHT(TRIM($W683),2)),""),--SUBSTITUTE(SUBSTITUTE(TRIM($W683),".","-"),"/","-")),IFERROR(--LEFT(SUBSTITUTE(SUBSTITUTE(TRIM($W683),".","-"),"/","-"),10),""))))</f>
        <v/>
      </c>
      <c r="Y683" s="29">
        <f>IF($X683="","",INT($X683))</f>
        <v/>
      </c>
      <c r="Z683" s="30">
        <f>IF(OR($Y683="",$D$6=""),"",IF(INDEX($A:$U,ROW(),$D$6)="",0,IF(ISNUMBER(INDEX($A:$U,ROW(),$D$6)),INDEX($A:$U,ROW(),$D$6),IFERROR(--SUBSTITUTE(SUBSTITUTE(TRIM(INDEX($A:$U,ROW(),$D$6)),",",""),"원",""),0))))</f>
        <v/>
      </c>
      <c r="AA683" s="30">
        <f>IF(OR($Y683="",$E$6=""),"",IF(INDEX($A:$U,ROW(),$E$6)="",0,IF(ISNUMBER(INDEX($A:$U,ROW(),$E$6)),INDEX($A:$U,ROW(),$E$6),IFERROR(--SUBSTITUTE(SUBSTITUTE(TRIM(INDEX($A:$U,ROW(),$E$6)),",",""),"원",""),0))))</f>
        <v/>
      </c>
      <c r="AB683" s="30">
        <f>IF(OR($Y683="",$F$6=""),"",IF(INDEX($A:$U,ROW(),$F$6)="","",IF(ISNUMBER(INDEX($A:$U,ROW(),$F$6)),INDEX($A:$U,ROW(),$F$6),IFERROR(--SUBSTITUTE(SUBSTITUTE(TRIM(INDEX($A:$U,ROW(),$F$6)),",",""),"원",""),""))))</f>
        <v/>
      </c>
      <c r="AC683" s="2">
        <f>IF(OR($Y683="",$G$6=""),"",INDEX($A:$U,ROW(),$G$6)&amp;"")</f>
        <v/>
      </c>
      <c r="AD683" s="2">
        <f>IF($Y683="","",IF(OR(AND(설정!$B$5&lt;&gt;"",ISNUMBER(SEARCH(설정!$B$5,$AC683))),AND(설정!$B$6&lt;&gt;"",ISNUMBER(SEARCH(설정!$B$6,$AC683))),AND(설정!$B$7&lt;&gt;"",ISNUMBER(SEARCH(설정!$B$7,$AC683)))),"제외","포함"))</f>
        <v/>
      </c>
    </row>
    <row r="684">
      <c r="W684" s="2">
        <f>IF(OR($B$5="",$C$6="",ROW()&lt;$B$5),"",IF(INDEX($A:$U,ROW(),$C$6)="","",INDEX($A:$U,ROW(),$C$6)))</f>
        <v/>
      </c>
      <c r="X684" s="28">
        <f>IF($W684="","",IF(ISNUMBER($W684),IF($W684&gt;=10000000,IFERROR(DATE(INT($W684/10000),MOD(INT($W684/100),100),MOD($W684,100)),""),$W684),IF(ISNUMBER(--SUBSTITUTE(SUBSTITUTE(TRIM($W684),".","-"),"/","-")),IF(--SUBSTITUTE(SUBSTITUTE(TRIM($W684),".","-"),"/","-")&gt;=10000000,IFERROR(DATE(--LEFT(TRIM($W684),4),--MID(TRIM($W684),5,2),--RIGHT(TRIM($W684),2)),""),--SUBSTITUTE(SUBSTITUTE(TRIM($W684),".","-"),"/","-")),IFERROR(--LEFT(SUBSTITUTE(SUBSTITUTE(TRIM($W684),".","-"),"/","-"),10),""))))</f>
        <v/>
      </c>
      <c r="Y684" s="29">
        <f>IF($X684="","",INT($X684))</f>
        <v/>
      </c>
      <c r="Z684" s="30">
        <f>IF(OR($Y684="",$D$6=""),"",IF(INDEX($A:$U,ROW(),$D$6)="",0,IF(ISNUMBER(INDEX($A:$U,ROW(),$D$6)),INDEX($A:$U,ROW(),$D$6),IFERROR(--SUBSTITUTE(SUBSTITUTE(TRIM(INDEX($A:$U,ROW(),$D$6)),",",""),"원",""),0))))</f>
        <v/>
      </c>
      <c r="AA684" s="30">
        <f>IF(OR($Y684="",$E$6=""),"",IF(INDEX($A:$U,ROW(),$E$6)="",0,IF(ISNUMBER(INDEX($A:$U,ROW(),$E$6)),INDEX($A:$U,ROW(),$E$6),IFERROR(--SUBSTITUTE(SUBSTITUTE(TRIM(INDEX($A:$U,ROW(),$E$6)),",",""),"원",""),0))))</f>
        <v/>
      </c>
      <c r="AB684" s="30">
        <f>IF(OR($Y684="",$F$6=""),"",IF(INDEX($A:$U,ROW(),$F$6)="","",IF(ISNUMBER(INDEX($A:$U,ROW(),$F$6)),INDEX($A:$U,ROW(),$F$6),IFERROR(--SUBSTITUTE(SUBSTITUTE(TRIM(INDEX($A:$U,ROW(),$F$6)),",",""),"원",""),""))))</f>
        <v/>
      </c>
      <c r="AC684" s="2">
        <f>IF(OR($Y684="",$G$6=""),"",INDEX($A:$U,ROW(),$G$6)&amp;"")</f>
        <v/>
      </c>
      <c r="AD684" s="2">
        <f>IF($Y684="","",IF(OR(AND(설정!$B$5&lt;&gt;"",ISNUMBER(SEARCH(설정!$B$5,$AC684))),AND(설정!$B$6&lt;&gt;"",ISNUMBER(SEARCH(설정!$B$6,$AC684))),AND(설정!$B$7&lt;&gt;"",ISNUMBER(SEARCH(설정!$B$7,$AC684)))),"제외","포함"))</f>
        <v/>
      </c>
    </row>
    <row r="685">
      <c r="W685" s="2">
        <f>IF(OR($B$5="",$C$6="",ROW()&lt;$B$5),"",IF(INDEX($A:$U,ROW(),$C$6)="","",INDEX($A:$U,ROW(),$C$6)))</f>
        <v/>
      </c>
      <c r="X685" s="28">
        <f>IF($W685="","",IF(ISNUMBER($W685),IF($W685&gt;=10000000,IFERROR(DATE(INT($W685/10000),MOD(INT($W685/100),100),MOD($W685,100)),""),$W685),IF(ISNUMBER(--SUBSTITUTE(SUBSTITUTE(TRIM($W685),".","-"),"/","-")),IF(--SUBSTITUTE(SUBSTITUTE(TRIM($W685),".","-"),"/","-")&gt;=10000000,IFERROR(DATE(--LEFT(TRIM($W685),4),--MID(TRIM($W685),5,2),--RIGHT(TRIM($W685),2)),""),--SUBSTITUTE(SUBSTITUTE(TRIM($W685),".","-"),"/","-")),IFERROR(--LEFT(SUBSTITUTE(SUBSTITUTE(TRIM($W685),".","-"),"/","-"),10),""))))</f>
        <v/>
      </c>
      <c r="Y685" s="29">
        <f>IF($X685="","",INT($X685))</f>
        <v/>
      </c>
      <c r="Z685" s="30">
        <f>IF(OR($Y685="",$D$6=""),"",IF(INDEX($A:$U,ROW(),$D$6)="",0,IF(ISNUMBER(INDEX($A:$U,ROW(),$D$6)),INDEX($A:$U,ROW(),$D$6),IFERROR(--SUBSTITUTE(SUBSTITUTE(TRIM(INDEX($A:$U,ROW(),$D$6)),",",""),"원",""),0))))</f>
        <v/>
      </c>
      <c r="AA685" s="30">
        <f>IF(OR($Y685="",$E$6=""),"",IF(INDEX($A:$U,ROW(),$E$6)="",0,IF(ISNUMBER(INDEX($A:$U,ROW(),$E$6)),INDEX($A:$U,ROW(),$E$6),IFERROR(--SUBSTITUTE(SUBSTITUTE(TRIM(INDEX($A:$U,ROW(),$E$6)),",",""),"원",""),0))))</f>
        <v/>
      </c>
      <c r="AB685" s="30">
        <f>IF(OR($Y685="",$F$6=""),"",IF(INDEX($A:$U,ROW(),$F$6)="","",IF(ISNUMBER(INDEX($A:$U,ROW(),$F$6)),INDEX($A:$U,ROW(),$F$6),IFERROR(--SUBSTITUTE(SUBSTITUTE(TRIM(INDEX($A:$U,ROW(),$F$6)),",",""),"원",""),""))))</f>
        <v/>
      </c>
      <c r="AC685" s="2">
        <f>IF(OR($Y685="",$G$6=""),"",INDEX($A:$U,ROW(),$G$6)&amp;"")</f>
        <v/>
      </c>
      <c r="AD685" s="2">
        <f>IF($Y685="","",IF(OR(AND(설정!$B$5&lt;&gt;"",ISNUMBER(SEARCH(설정!$B$5,$AC685))),AND(설정!$B$6&lt;&gt;"",ISNUMBER(SEARCH(설정!$B$6,$AC685))),AND(설정!$B$7&lt;&gt;"",ISNUMBER(SEARCH(설정!$B$7,$AC685)))),"제외","포함"))</f>
        <v/>
      </c>
    </row>
    <row r="686">
      <c r="W686" s="2">
        <f>IF(OR($B$5="",$C$6="",ROW()&lt;$B$5),"",IF(INDEX($A:$U,ROW(),$C$6)="","",INDEX($A:$U,ROW(),$C$6)))</f>
        <v/>
      </c>
      <c r="X686" s="28">
        <f>IF($W686="","",IF(ISNUMBER($W686),IF($W686&gt;=10000000,IFERROR(DATE(INT($W686/10000),MOD(INT($W686/100),100),MOD($W686,100)),""),$W686),IF(ISNUMBER(--SUBSTITUTE(SUBSTITUTE(TRIM($W686),".","-"),"/","-")),IF(--SUBSTITUTE(SUBSTITUTE(TRIM($W686),".","-"),"/","-")&gt;=10000000,IFERROR(DATE(--LEFT(TRIM($W686),4),--MID(TRIM($W686),5,2),--RIGHT(TRIM($W686),2)),""),--SUBSTITUTE(SUBSTITUTE(TRIM($W686),".","-"),"/","-")),IFERROR(--LEFT(SUBSTITUTE(SUBSTITUTE(TRIM($W686),".","-"),"/","-"),10),""))))</f>
        <v/>
      </c>
      <c r="Y686" s="29">
        <f>IF($X686="","",INT($X686))</f>
        <v/>
      </c>
      <c r="Z686" s="30">
        <f>IF(OR($Y686="",$D$6=""),"",IF(INDEX($A:$U,ROW(),$D$6)="",0,IF(ISNUMBER(INDEX($A:$U,ROW(),$D$6)),INDEX($A:$U,ROW(),$D$6),IFERROR(--SUBSTITUTE(SUBSTITUTE(TRIM(INDEX($A:$U,ROW(),$D$6)),",",""),"원",""),0))))</f>
        <v/>
      </c>
      <c r="AA686" s="30">
        <f>IF(OR($Y686="",$E$6=""),"",IF(INDEX($A:$U,ROW(),$E$6)="",0,IF(ISNUMBER(INDEX($A:$U,ROW(),$E$6)),INDEX($A:$U,ROW(),$E$6),IFERROR(--SUBSTITUTE(SUBSTITUTE(TRIM(INDEX($A:$U,ROW(),$E$6)),",",""),"원",""),0))))</f>
        <v/>
      </c>
      <c r="AB686" s="30">
        <f>IF(OR($Y686="",$F$6=""),"",IF(INDEX($A:$U,ROW(),$F$6)="","",IF(ISNUMBER(INDEX($A:$U,ROW(),$F$6)),INDEX($A:$U,ROW(),$F$6),IFERROR(--SUBSTITUTE(SUBSTITUTE(TRIM(INDEX($A:$U,ROW(),$F$6)),",",""),"원",""),""))))</f>
        <v/>
      </c>
      <c r="AC686" s="2">
        <f>IF(OR($Y686="",$G$6=""),"",INDEX($A:$U,ROW(),$G$6)&amp;"")</f>
        <v/>
      </c>
      <c r="AD686" s="2">
        <f>IF($Y686="","",IF(OR(AND(설정!$B$5&lt;&gt;"",ISNUMBER(SEARCH(설정!$B$5,$AC686))),AND(설정!$B$6&lt;&gt;"",ISNUMBER(SEARCH(설정!$B$6,$AC686))),AND(설정!$B$7&lt;&gt;"",ISNUMBER(SEARCH(설정!$B$7,$AC686)))),"제외","포함"))</f>
        <v/>
      </c>
    </row>
    <row r="687">
      <c r="W687" s="2">
        <f>IF(OR($B$5="",$C$6="",ROW()&lt;$B$5),"",IF(INDEX($A:$U,ROW(),$C$6)="","",INDEX($A:$U,ROW(),$C$6)))</f>
        <v/>
      </c>
      <c r="X687" s="28">
        <f>IF($W687="","",IF(ISNUMBER($W687),IF($W687&gt;=10000000,IFERROR(DATE(INT($W687/10000),MOD(INT($W687/100),100),MOD($W687,100)),""),$W687),IF(ISNUMBER(--SUBSTITUTE(SUBSTITUTE(TRIM($W687),".","-"),"/","-")),IF(--SUBSTITUTE(SUBSTITUTE(TRIM($W687),".","-"),"/","-")&gt;=10000000,IFERROR(DATE(--LEFT(TRIM($W687),4),--MID(TRIM($W687),5,2),--RIGHT(TRIM($W687),2)),""),--SUBSTITUTE(SUBSTITUTE(TRIM($W687),".","-"),"/","-")),IFERROR(--LEFT(SUBSTITUTE(SUBSTITUTE(TRIM($W687),".","-"),"/","-"),10),""))))</f>
        <v/>
      </c>
      <c r="Y687" s="29">
        <f>IF($X687="","",INT($X687))</f>
        <v/>
      </c>
      <c r="Z687" s="30">
        <f>IF(OR($Y687="",$D$6=""),"",IF(INDEX($A:$U,ROW(),$D$6)="",0,IF(ISNUMBER(INDEX($A:$U,ROW(),$D$6)),INDEX($A:$U,ROW(),$D$6),IFERROR(--SUBSTITUTE(SUBSTITUTE(TRIM(INDEX($A:$U,ROW(),$D$6)),",",""),"원",""),0))))</f>
        <v/>
      </c>
      <c r="AA687" s="30">
        <f>IF(OR($Y687="",$E$6=""),"",IF(INDEX($A:$U,ROW(),$E$6)="",0,IF(ISNUMBER(INDEX($A:$U,ROW(),$E$6)),INDEX($A:$U,ROW(),$E$6),IFERROR(--SUBSTITUTE(SUBSTITUTE(TRIM(INDEX($A:$U,ROW(),$E$6)),",",""),"원",""),0))))</f>
        <v/>
      </c>
      <c r="AB687" s="30">
        <f>IF(OR($Y687="",$F$6=""),"",IF(INDEX($A:$U,ROW(),$F$6)="","",IF(ISNUMBER(INDEX($A:$U,ROW(),$F$6)),INDEX($A:$U,ROW(),$F$6),IFERROR(--SUBSTITUTE(SUBSTITUTE(TRIM(INDEX($A:$U,ROW(),$F$6)),",",""),"원",""),""))))</f>
        <v/>
      </c>
      <c r="AC687" s="2">
        <f>IF(OR($Y687="",$G$6=""),"",INDEX($A:$U,ROW(),$G$6)&amp;"")</f>
        <v/>
      </c>
      <c r="AD687" s="2">
        <f>IF($Y687="","",IF(OR(AND(설정!$B$5&lt;&gt;"",ISNUMBER(SEARCH(설정!$B$5,$AC687))),AND(설정!$B$6&lt;&gt;"",ISNUMBER(SEARCH(설정!$B$6,$AC687))),AND(설정!$B$7&lt;&gt;"",ISNUMBER(SEARCH(설정!$B$7,$AC687)))),"제외","포함"))</f>
        <v/>
      </c>
    </row>
    <row r="688">
      <c r="W688" s="2">
        <f>IF(OR($B$5="",$C$6="",ROW()&lt;$B$5),"",IF(INDEX($A:$U,ROW(),$C$6)="","",INDEX($A:$U,ROW(),$C$6)))</f>
        <v/>
      </c>
      <c r="X688" s="28">
        <f>IF($W688="","",IF(ISNUMBER($W688),IF($W688&gt;=10000000,IFERROR(DATE(INT($W688/10000),MOD(INT($W688/100),100),MOD($W688,100)),""),$W688),IF(ISNUMBER(--SUBSTITUTE(SUBSTITUTE(TRIM($W688),".","-"),"/","-")),IF(--SUBSTITUTE(SUBSTITUTE(TRIM($W688),".","-"),"/","-")&gt;=10000000,IFERROR(DATE(--LEFT(TRIM($W688),4),--MID(TRIM($W688),5,2),--RIGHT(TRIM($W688),2)),""),--SUBSTITUTE(SUBSTITUTE(TRIM($W688),".","-"),"/","-")),IFERROR(--LEFT(SUBSTITUTE(SUBSTITUTE(TRIM($W688),".","-"),"/","-"),10),""))))</f>
        <v/>
      </c>
      <c r="Y688" s="29">
        <f>IF($X688="","",INT($X688))</f>
        <v/>
      </c>
      <c r="Z688" s="30">
        <f>IF(OR($Y688="",$D$6=""),"",IF(INDEX($A:$U,ROW(),$D$6)="",0,IF(ISNUMBER(INDEX($A:$U,ROW(),$D$6)),INDEX($A:$U,ROW(),$D$6),IFERROR(--SUBSTITUTE(SUBSTITUTE(TRIM(INDEX($A:$U,ROW(),$D$6)),",",""),"원",""),0))))</f>
        <v/>
      </c>
      <c r="AA688" s="30">
        <f>IF(OR($Y688="",$E$6=""),"",IF(INDEX($A:$U,ROW(),$E$6)="",0,IF(ISNUMBER(INDEX($A:$U,ROW(),$E$6)),INDEX($A:$U,ROW(),$E$6),IFERROR(--SUBSTITUTE(SUBSTITUTE(TRIM(INDEX($A:$U,ROW(),$E$6)),",",""),"원",""),0))))</f>
        <v/>
      </c>
      <c r="AB688" s="30">
        <f>IF(OR($Y688="",$F$6=""),"",IF(INDEX($A:$U,ROW(),$F$6)="","",IF(ISNUMBER(INDEX($A:$U,ROW(),$F$6)),INDEX($A:$U,ROW(),$F$6),IFERROR(--SUBSTITUTE(SUBSTITUTE(TRIM(INDEX($A:$U,ROW(),$F$6)),",",""),"원",""),""))))</f>
        <v/>
      </c>
      <c r="AC688" s="2">
        <f>IF(OR($Y688="",$G$6=""),"",INDEX($A:$U,ROW(),$G$6)&amp;"")</f>
        <v/>
      </c>
      <c r="AD688" s="2">
        <f>IF($Y688="","",IF(OR(AND(설정!$B$5&lt;&gt;"",ISNUMBER(SEARCH(설정!$B$5,$AC688))),AND(설정!$B$6&lt;&gt;"",ISNUMBER(SEARCH(설정!$B$6,$AC688))),AND(설정!$B$7&lt;&gt;"",ISNUMBER(SEARCH(설정!$B$7,$AC688)))),"제외","포함"))</f>
        <v/>
      </c>
    </row>
    <row r="689">
      <c r="W689" s="2">
        <f>IF(OR($B$5="",$C$6="",ROW()&lt;$B$5),"",IF(INDEX($A:$U,ROW(),$C$6)="","",INDEX($A:$U,ROW(),$C$6)))</f>
        <v/>
      </c>
      <c r="X689" s="28">
        <f>IF($W689="","",IF(ISNUMBER($W689),IF($W689&gt;=10000000,IFERROR(DATE(INT($W689/10000),MOD(INT($W689/100),100),MOD($W689,100)),""),$W689),IF(ISNUMBER(--SUBSTITUTE(SUBSTITUTE(TRIM($W689),".","-"),"/","-")),IF(--SUBSTITUTE(SUBSTITUTE(TRIM($W689),".","-"),"/","-")&gt;=10000000,IFERROR(DATE(--LEFT(TRIM($W689),4),--MID(TRIM($W689),5,2),--RIGHT(TRIM($W689),2)),""),--SUBSTITUTE(SUBSTITUTE(TRIM($W689),".","-"),"/","-")),IFERROR(--LEFT(SUBSTITUTE(SUBSTITUTE(TRIM($W689),".","-"),"/","-"),10),""))))</f>
        <v/>
      </c>
      <c r="Y689" s="29">
        <f>IF($X689="","",INT($X689))</f>
        <v/>
      </c>
      <c r="Z689" s="30">
        <f>IF(OR($Y689="",$D$6=""),"",IF(INDEX($A:$U,ROW(),$D$6)="",0,IF(ISNUMBER(INDEX($A:$U,ROW(),$D$6)),INDEX($A:$U,ROW(),$D$6),IFERROR(--SUBSTITUTE(SUBSTITUTE(TRIM(INDEX($A:$U,ROW(),$D$6)),",",""),"원",""),0))))</f>
        <v/>
      </c>
      <c r="AA689" s="30">
        <f>IF(OR($Y689="",$E$6=""),"",IF(INDEX($A:$U,ROW(),$E$6)="",0,IF(ISNUMBER(INDEX($A:$U,ROW(),$E$6)),INDEX($A:$U,ROW(),$E$6),IFERROR(--SUBSTITUTE(SUBSTITUTE(TRIM(INDEX($A:$U,ROW(),$E$6)),",",""),"원",""),0))))</f>
        <v/>
      </c>
      <c r="AB689" s="30">
        <f>IF(OR($Y689="",$F$6=""),"",IF(INDEX($A:$U,ROW(),$F$6)="","",IF(ISNUMBER(INDEX($A:$U,ROW(),$F$6)),INDEX($A:$U,ROW(),$F$6),IFERROR(--SUBSTITUTE(SUBSTITUTE(TRIM(INDEX($A:$U,ROW(),$F$6)),",",""),"원",""),""))))</f>
        <v/>
      </c>
      <c r="AC689" s="2">
        <f>IF(OR($Y689="",$G$6=""),"",INDEX($A:$U,ROW(),$G$6)&amp;"")</f>
        <v/>
      </c>
      <c r="AD689" s="2">
        <f>IF($Y689="","",IF(OR(AND(설정!$B$5&lt;&gt;"",ISNUMBER(SEARCH(설정!$B$5,$AC689))),AND(설정!$B$6&lt;&gt;"",ISNUMBER(SEARCH(설정!$B$6,$AC689))),AND(설정!$B$7&lt;&gt;"",ISNUMBER(SEARCH(설정!$B$7,$AC689)))),"제외","포함"))</f>
        <v/>
      </c>
    </row>
    <row r="690">
      <c r="W690" s="2">
        <f>IF(OR($B$5="",$C$6="",ROW()&lt;$B$5),"",IF(INDEX($A:$U,ROW(),$C$6)="","",INDEX($A:$U,ROW(),$C$6)))</f>
        <v/>
      </c>
      <c r="X690" s="28">
        <f>IF($W690="","",IF(ISNUMBER($W690),IF($W690&gt;=10000000,IFERROR(DATE(INT($W690/10000),MOD(INT($W690/100),100),MOD($W690,100)),""),$W690),IF(ISNUMBER(--SUBSTITUTE(SUBSTITUTE(TRIM($W690),".","-"),"/","-")),IF(--SUBSTITUTE(SUBSTITUTE(TRIM($W690),".","-"),"/","-")&gt;=10000000,IFERROR(DATE(--LEFT(TRIM($W690),4),--MID(TRIM($W690),5,2),--RIGHT(TRIM($W690),2)),""),--SUBSTITUTE(SUBSTITUTE(TRIM($W690),".","-"),"/","-")),IFERROR(--LEFT(SUBSTITUTE(SUBSTITUTE(TRIM($W690),".","-"),"/","-"),10),""))))</f>
        <v/>
      </c>
      <c r="Y690" s="29">
        <f>IF($X690="","",INT($X690))</f>
        <v/>
      </c>
      <c r="Z690" s="30">
        <f>IF(OR($Y690="",$D$6=""),"",IF(INDEX($A:$U,ROW(),$D$6)="",0,IF(ISNUMBER(INDEX($A:$U,ROW(),$D$6)),INDEX($A:$U,ROW(),$D$6),IFERROR(--SUBSTITUTE(SUBSTITUTE(TRIM(INDEX($A:$U,ROW(),$D$6)),",",""),"원",""),0))))</f>
        <v/>
      </c>
      <c r="AA690" s="30">
        <f>IF(OR($Y690="",$E$6=""),"",IF(INDEX($A:$U,ROW(),$E$6)="",0,IF(ISNUMBER(INDEX($A:$U,ROW(),$E$6)),INDEX($A:$U,ROW(),$E$6),IFERROR(--SUBSTITUTE(SUBSTITUTE(TRIM(INDEX($A:$U,ROW(),$E$6)),",",""),"원",""),0))))</f>
        <v/>
      </c>
      <c r="AB690" s="30">
        <f>IF(OR($Y690="",$F$6=""),"",IF(INDEX($A:$U,ROW(),$F$6)="","",IF(ISNUMBER(INDEX($A:$U,ROW(),$F$6)),INDEX($A:$U,ROW(),$F$6),IFERROR(--SUBSTITUTE(SUBSTITUTE(TRIM(INDEX($A:$U,ROW(),$F$6)),",",""),"원",""),""))))</f>
        <v/>
      </c>
      <c r="AC690" s="2">
        <f>IF(OR($Y690="",$G$6=""),"",INDEX($A:$U,ROW(),$G$6)&amp;"")</f>
        <v/>
      </c>
      <c r="AD690" s="2">
        <f>IF($Y690="","",IF(OR(AND(설정!$B$5&lt;&gt;"",ISNUMBER(SEARCH(설정!$B$5,$AC690))),AND(설정!$B$6&lt;&gt;"",ISNUMBER(SEARCH(설정!$B$6,$AC690))),AND(설정!$B$7&lt;&gt;"",ISNUMBER(SEARCH(설정!$B$7,$AC690)))),"제외","포함"))</f>
        <v/>
      </c>
    </row>
    <row r="691">
      <c r="W691" s="2">
        <f>IF(OR($B$5="",$C$6="",ROW()&lt;$B$5),"",IF(INDEX($A:$U,ROW(),$C$6)="","",INDEX($A:$U,ROW(),$C$6)))</f>
        <v/>
      </c>
      <c r="X691" s="28">
        <f>IF($W691="","",IF(ISNUMBER($W691),IF($W691&gt;=10000000,IFERROR(DATE(INT($W691/10000),MOD(INT($W691/100),100),MOD($W691,100)),""),$W691),IF(ISNUMBER(--SUBSTITUTE(SUBSTITUTE(TRIM($W691),".","-"),"/","-")),IF(--SUBSTITUTE(SUBSTITUTE(TRIM($W691),".","-"),"/","-")&gt;=10000000,IFERROR(DATE(--LEFT(TRIM($W691),4),--MID(TRIM($W691),5,2),--RIGHT(TRIM($W691),2)),""),--SUBSTITUTE(SUBSTITUTE(TRIM($W691),".","-"),"/","-")),IFERROR(--LEFT(SUBSTITUTE(SUBSTITUTE(TRIM($W691),".","-"),"/","-"),10),""))))</f>
        <v/>
      </c>
      <c r="Y691" s="29">
        <f>IF($X691="","",INT($X691))</f>
        <v/>
      </c>
      <c r="Z691" s="30">
        <f>IF(OR($Y691="",$D$6=""),"",IF(INDEX($A:$U,ROW(),$D$6)="",0,IF(ISNUMBER(INDEX($A:$U,ROW(),$D$6)),INDEX($A:$U,ROW(),$D$6),IFERROR(--SUBSTITUTE(SUBSTITUTE(TRIM(INDEX($A:$U,ROW(),$D$6)),",",""),"원",""),0))))</f>
        <v/>
      </c>
      <c r="AA691" s="30">
        <f>IF(OR($Y691="",$E$6=""),"",IF(INDEX($A:$U,ROW(),$E$6)="",0,IF(ISNUMBER(INDEX($A:$U,ROW(),$E$6)),INDEX($A:$U,ROW(),$E$6),IFERROR(--SUBSTITUTE(SUBSTITUTE(TRIM(INDEX($A:$U,ROW(),$E$6)),",",""),"원",""),0))))</f>
        <v/>
      </c>
      <c r="AB691" s="30">
        <f>IF(OR($Y691="",$F$6=""),"",IF(INDEX($A:$U,ROW(),$F$6)="","",IF(ISNUMBER(INDEX($A:$U,ROW(),$F$6)),INDEX($A:$U,ROW(),$F$6),IFERROR(--SUBSTITUTE(SUBSTITUTE(TRIM(INDEX($A:$U,ROW(),$F$6)),",",""),"원",""),""))))</f>
        <v/>
      </c>
      <c r="AC691" s="2">
        <f>IF(OR($Y691="",$G$6=""),"",INDEX($A:$U,ROW(),$G$6)&amp;"")</f>
        <v/>
      </c>
      <c r="AD691" s="2">
        <f>IF($Y691="","",IF(OR(AND(설정!$B$5&lt;&gt;"",ISNUMBER(SEARCH(설정!$B$5,$AC691))),AND(설정!$B$6&lt;&gt;"",ISNUMBER(SEARCH(설정!$B$6,$AC691))),AND(설정!$B$7&lt;&gt;"",ISNUMBER(SEARCH(설정!$B$7,$AC691)))),"제외","포함"))</f>
        <v/>
      </c>
    </row>
    <row r="692">
      <c r="W692" s="2">
        <f>IF(OR($B$5="",$C$6="",ROW()&lt;$B$5),"",IF(INDEX($A:$U,ROW(),$C$6)="","",INDEX($A:$U,ROW(),$C$6)))</f>
        <v/>
      </c>
      <c r="X692" s="28">
        <f>IF($W692="","",IF(ISNUMBER($W692),IF($W692&gt;=10000000,IFERROR(DATE(INT($W692/10000),MOD(INT($W692/100),100),MOD($W692,100)),""),$W692),IF(ISNUMBER(--SUBSTITUTE(SUBSTITUTE(TRIM($W692),".","-"),"/","-")),IF(--SUBSTITUTE(SUBSTITUTE(TRIM($W692),".","-"),"/","-")&gt;=10000000,IFERROR(DATE(--LEFT(TRIM($W692),4),--MID(TRIM($W692),5,2),--RIGHT(TRIM($W692),2)),""),--SUBSTITUTE(SUBSTITUTE(TRIM($W692),".","-"),"/","-")),IFERROR(--LEFT(SUBSTITUTE(SUBSTITUTE(TRIM($W692),".","-"),"/","-"),10),""))))</f>
        <v/>
      </c>
      <c r="Y692" s="29">
        <f>IF($X692="","",INT($X692))</f>
        <v/>
      </c>
      <c r="Z692" s="30">
        <f>IF(OR($Y692="",$D$6=""),"",IF(INDEX($A:$U,ROW(),$D$6)="",0,IF(ISNUMBER(INDEX($A:$U,ROW(),$D$6)),INDEX($A:$U,ROW(),$D$6),IFERROR(--SUBSTITUTE(SUBSTITUTE(TRIM(INDEX($A:$U,ROW(),$D$6)),",",""),"원",""),0))))</f>
        <v/>
      </c>
      <c r="AA692" s="30">
        <f>IF(OR($Y692="",$E$6=""),"",IF(INDEX($A:$U,ROW(),$E$6)="",0,IF(ISNUMBER(INDEX($A:$U,ROW(),$E$6)),INDEX($A:$U,ROW(),$E$6),IFERROR(--SUBSTITUTE(SUBSTITUTE(TRIM(INDEX($A:$U,ROW(),$E$6)),",",""),"원",""),0))))</f>
        <v/>
      </c>
      <c r="AB692" s="30">
        <f>IF(OR($Y692="",$F$6=""),"",IF(INDEX($A:$U,ROW(),$F$6)="","",IF(ISNUMBER(INDEX($A:$U,ROW(),$F$6)),INDEX($A:$U,ROW(),$F$6),IFERROR(--SUBSTITUTE(SUBSTITUTE(TRIM(INDEX($A:$U,ROW(),$F$6)),",",""),"원",""),""))))</f>
        <v/>
      </c>
      <c r="AC692" s="2">
        <f>IF(OR($Y692="",$G$6=""),"",INDEX($A:$U,ROW(),$G$6)&amp;"")</f>
        <v/>
      </c>
      <c r="AD692" s="2">
        <f>IF($Y692="","",IF(OR(AND(설정!$B$5&lt;&gt;"",ISNUMBER(SEARCH(설정!$B$5,$AC692))),AND(설정!$B$6&lt;&gt;"",ISNUMBER(SEARCH(설정!$B$6,$AC692))),AND(설정!$B$7&lt;&gt;"",ISNUMBER(SEARCH(설정!$B$7,$AC692)))),"제외","포함"))</f>
        <v/>
      </c>
    </row>
    <row r="693">
      <c r="W693" s="2">
        <f>IF(OR($B$5="",$C$6="",ROW()&lt;$B$5),"",IF(INDEX($A:$U,ROW(),$C$6)="","",INDEX($A:$U,ROW(),$C$6)))</f>
        <v/>
      </c>
      <c r="X693" s="28">
        <f>IF($W693="","",IF(ISNUMBER($W693),IF($W693&gt;=10000000,IFERROR(DATE(INT($W693/10000),MOD(INT($W693/100),100),MOD($W693,100)),""),$W693),IF(ISNUMBER(--SUBSTITUTE(SUBSTITUTE(TRIM($W693),".","-"),"/","-")),IF(--SUBSTITUTE(SUBSTITUTE(TRIM($W693),".","-"),"/","-")&gt;=10000000,IFERROR(DATE(--LEFT(TRIM($W693),4),--MID(TRIM($W693),5,2),--RIGHT(TRIM($W693),2)),""),--SUBSTITUTE(SUBSTITUTE(TRIM($W693),".","-"),"/","-")),IFERROR(--LEFT(SUBSTITUTE(SUBSTITUTE(TRIM($W693),".","-"),"/","-"),10),""))))</f>
        <v/>
      </c>
      <c r="Y693" s="29">
        <f>IF($X693="","",INT($X693))</f>
        <v/>
      </c>
      <c r="Z693" s="30">
        <f>IF(OR($Y693="",$D$6=""),"",IF(INDEX($A:$U,ROW(),$D$6)="",0,IF(ISNUMBER(INDEX($A:$U,ROW(),$D$6)),INDEX($A:$U,ROW(),$D$6),IFERROR(--SUBSTITUTE(SUBSTITUTE(TRIM(INDEX($A:$U,ROW(),$D$6)),",",""),"원",""),0))))</f>
        <v/>
      </c>
      <c r="AA693" s="30">
        <f>IF(OR($Y693="",$E$6=""),"",IF(INDEX($A:$U,ROW(),$E$6)="",0,IF(ISNUMBER(INDEX($A:$U,ROW(),$E$6)),INDEX($A:$U,ROW(),$E$6),IFERROR(--SUBSTITUTE(SUBSTITUTE(TRIM(INDEX($A:$U,ROW(),$E$6)),",",""),"원",""),0))))</f>
        <v/>
      </c>
      <c r="AB693" s="30">
        <f>IF(OR($Y693="",$F$6=""),"",IF(INDEX($A:$U,ROW(),$F$6)="","",IF(ISNUMBER(INDEX($A:$U,ROW(),$F$6)),INDEX($A:$U,ROW(),$F$6),IFERROR(--SUBSTITUTE(SUBSTITUTE(TRIM(INDEX($A:$U,ROW(),$F$6)),",",""),"원",""),""))))</f>
        <v/>
      </c>
      <c r="AC693" s="2">
        <f>IF(OR($Y693="",$G$6=""),"",INDEX($A:$U,ROW(),$G$6)&amp;"")</f>
        <v/>
      </c>
      <c r="AD693" s="2">
        <f>IF($Y693="","",IF(OR(AND(설정!$B$5&lt;&gt;"",ISNUMBER(SEARCH(설정!$B$5,$AC693))),AND(설정!$B$6&lt;&gt;"",ISNUMBER(SEARCH(설정!$B$6,$AC693))),AND(설정!$B$7&lt;&gt;"",ISNUMBER(SEARCH(설정!$B$7,$AC693)))),"제외","포함"))</f>
        <v/>
      </c>
    </row>
    <row r="694">
      <c r="W694" s="2">
        <f>IF(OR($B$5="",$C$6="",ROW()&lt;$B$5),"",IF(INDEX($A:$U,ROW(),$C$6)="","",INDEX($A:$U,ROW(),$C$6)))</f>
        <v/>
      </c>
      <c r="X694" s="28">
        <f>IF($W694="","",IF(ISNUMBER($W694),IF($W694&gt;=10000000,IFERROR(DATE(INT($W694/10000),MOD(INT($W694/100),100),MOD($W694,100)),""),$W694),IF(ISNUMBER(--SUBSTITUTE(SUBSTITUTE(TRIM($W694),".","-"),"/","-")),IF(--SUBSTITUTE(SUBSTITUTE(TRIM($W694),".","-"),"/","-")&gt;=10000000,IFERROR(DATE(--LEFT(TRIM($W694),4),--MID(TRIM($W694),5,2),--RIGHT(TRIM($W694),2)),""),--SUBSTITUTE(SUBSTITUTE(TRIM($W694),".","-"),"/","-")),IFERROR(--LEFT(SUBSTITUTE(SUBSTITUTE(TRIM($W694),".","-"),"/","-"),10),""))))</f>
        <v/>
      </c>
      <c r="Y694" s="29">
        <f>IF($X694="","",INT($X694))</f>
        <v/>
      </c>
      <c r="Z694" s="30">
        <f>IF(OR($Y694="",$D$6=""),"",IF(INDEX($A:$U,ROW(),$D$6)="",0,IF(ISNUMBER(INDEX($A:$U,ROW(),$D$6)),INDEX($A:$U,ROW(),$D$6),IFERROR(--SUBSTITUTE(SUBSTITUTE(TRIM(INDEX($A:$U,ROW(),$D$6)),",",""),"원",""),0))))</f>
        <v/>
      </c>
      <c r="AA694" s="30">
        <f>IF(OR($Y694="",$E$6=""),"",IF(INDEX($A:$U,ROW(),$E$6)="",0,IF(ISNUMBER(INDEX($A:$U,ROW(),$E$6)),INDEX($A:$U,ROW(),$E$6),IFERROR(--SUBSTITUTE(SUBSTITUTE(TRIM(INDEX($A:$U,ROW(),$E$6)),",",""),"원",""),0))))</f>
        <v/>
      </c>
      <c r="AB694" s="30">
        <f>IF(OR($Y694="",$F$6=""),"",IF(INDEX($A:$U,ROW(),$F$6)="","",IF(ISNUMBER(INDEX($A:$U,ROW(),$F$6)),INDEX($A:$U,ROW(),$F$6),IFERROR(--SUBSTITUTE(SUBSTITUTE(TRIM(INDEX($A:$U,ROW(),$F$6)),",",""),"원",""),""))))</f>
        <v/>
      </c>
      <c r="AC694" s="2">
        <f>IF(OR($Y694="",$G$6=""),"",INDEX($A:$U,ROW(),$G$6)&amp;"")</f>
        <v/>
      </c>
      <c r="AD694" s="2">
        <f>IF($Y694="","",IF(OR(AND(설정!$B$5&lt;&gt;"",ISNUMBER(SEARCH(설정!$B$5,$AC694))),AND(설정!$B$6&lt;&gt;"",ISNUMBER(SEARCH(설정!$B$6,$AC694))),AND(설정!$B$7&lt;&gt;"",ISNUMBER(SEARCH(설정!$B$7,$AC694)))),"제외","포함"))</f>
        <v/>
      </c>
    </row>
    <row r="695">
      <c r="W695" s="2">
        <f>IF(OR($B$5="",$C$6="",ROW()&lt;$B$5),"",IF(INDEX($A:$U,ROW(),$C$6)="","",INDEX($A:$U,ROW(),$C$6)))</f>
        <v/>
      </c>
      <c r="X695" s="28">
        <f>IF($W695="","",IF(ISNUMBER($W695),IF($W695&gt;=10000000,IFERROR(DATE(INT($W695/10000),MOD(INT($W695/100),100),MOD($W695,100)),""),$W695),IF(ISNUMBER(--SUBSTITUTE(SUBSTITUTE(TRIM($W695),".","-"),"/","-")),IF(--SUBSTITUTE(SUBSTITUTE(TRIM($W695),".","-"),"/","-")&gt;=10000000,IFERROR(DATE(--LEFT(TRIM($W695),4),--MID(TRIM($W695),5,2),--RIGHT(TRIM($W695),2)),""),--SUBSTITUTE(SUBSTITUTE(TRIM($W695),".","-"),"/","-")),IFERROR(--LEFT(SUBSTITUTE(SUBSTITUTE(TRIM($W695),".","-"),"/","-"),10),""))))</f>
        <v/>
      </c>
      <c r="Y695" s="29">
        <f>IF($X695="","",INT($X695))</f>
        <v/>
      </c>
      <c r="Z695" s="30">
        <f>IF(OR($Y695="",$D$6=""),"",IF(INDEX($A:$U,ROW(),$D$6)="",0,IF(ISNUMBER(INDEX($A:$U,ROW(),$D$6)),INDEX($A:$U,ROW(),$D$6),IFERROR(--SUBSTITUTE(SUBSTITUTE(TRIM(INDEX($A:$U,ROW(),$D$6)),",",""),"원",""),0))))</f>
        <v/>
      </c>
      <c r="AA695" s="30">
        <f>IF(OR($Y695="",$E$6=""),"",IF(INDEX($A:$U,ROW(),$E$6)="",0,IF(ISNUMBER(INDEX($A:$U,ROW(),$E$6)),INDEX($A:$U,ROW(),$E$6),IFERROR(--SUBSTITUTE(SUBSTITUTE(TRIM(INDEX($A:$U,ROW(),$E$6)),",",""),"원",""),0))))</f>
        <v/>
      </c>
      <c r="AB695" s="30">
        <f>IF(OR($Y695="",$F$6=""),"",IF(INDEX($A:$U,ROW(),$F$6)="","",IF(ISNUMBER(INDEX($A:$U,ROW(),$F$6)),INDEX($A:$U,ROW(),$F$6),IFERROR(--SUBSTITUTE(SUBSTITUTE(TRIM(INDEX($A:$U,ROW(),$F$6)),",",""),"원",""),""))))</f>
        <v/>
      </c>
      <c r="AC695" s="2">
        <f>IF(OR($Y695="",$G$6=""),"",INDEX($A:$U,ROW(),$G$6)&amp;"")</f>
        <v/>
      </c>
      <c r="AD695" s="2">
        <f>IF($Y695="","",IF(OR(AND(설정!$B$5&lt;&gt;"",ISNUMBER(SEARCH(설정!$B$5,$AC695))),AND(설정!$B$6&lt;&gt;"",ISNUMBER(SEARCH(설정!$B$6,$AC695))),AND(설정!$B$7&lt;&gt;"",ISNUMBER(SEARCH(설정!$B$7,$AC695)))),"제외","포함"))</f>
        <v/>
      </c>
    </row>
    <row r="696">
      <c r="W696" s="2">
        <f>IF(OR($B$5="",$C$6="",ROW()&lt;$B$5),"",IF(INDEX($A:$U,ROW(),$C$6)="","",INDEX($A:$U,ROW(),$C$6)))</f>
        <v/>
      </c>
      <c r="X696" s="28">
        <f>IF($W696="","",IF(ISNUMBER($W696),IF($W696&gt;=10000000,IFERROR(DATE(INT($W696/10000),MOD(INT($W696/100),100),MOD($W696,100)),""),$W696),IF(ISNUMBER(--SUBSTITUTE(SUBSTITUTE(TRIM($W696),".","-"),"/","-")),IF(--SUBSTITUTE(SUBSTITUTE(TRIM($W696),".","-"),"/","-")&gt;=10000000,IFERROR(DATE(--LEFT(TRIM($W696),4),--MID(TRIM($W696),5,2),--RIGHT(TRIM($W696),2)),""),--SUBSTITUTE(SUBSTITUTE(TRIM($W696),".","-"),"/","-")),IFERROR(--LEFT(SUBSTITUTE(SUBSTITUTE(TRIM($W696),".","-"),"/","-"),10),""))))</f>
        <v/>
      </c>
      <c r="Y696" s="29">
        <f>IF($X696="","",INT($X696))</f>
        <v/>
      </c>
      <c r="Z696" s="30">
        <f>IF(OR($Y696="",$D$6=""),"",IF(INDEX($A:$U,ROW(),$D$6)="",0,IF(ISNUMBER(INDEX($A:$U,ROW(),$D$6)),INDEX($A:$U,ROW(),$D$6),IFERROR(--SUBSTITUTE(SUBSTITUTE(TRIM(INDEX($A:$U,ROW(),$D$6)),",",""),"원",""),0))))</f>
        <v/>
      </c>
      <c r="AA696" s="30">
        <f>IF(OR($Y696="",$E$6=""),"",IF(INDEX($A:$U,ROW(),$E$6)="",0,IF(ISNUMBER(INDEX($A:$U,ROW(),$E$6)),INDEX($A:$U,ROW(),$E$6),IFERROR(--SUBSTITUTE(SUBSTITUTE(TRIM(INDEX($A:$U,ROW(),$E$6)),",",""),"원",""),0))))</f>
        <v/>
      </c>
      <c r="AB696" s="30">
        <f>IF(OR($Y696="",$F$6=""),"",IF(INDEX($A:$U,ROW(),$F$6)="","",IF(ISNUMBER(INDEX($A:$U,ROW(),$F$6)),INDEX($A:$U,ROW(),$F$6),IFERROR(--SUBSTITUTE(SUBSTITUTE(TRIM(INDEX($A:$U,ROW(),$F$6)),",",""),"원",""),""))))</f>
        <v/>
      </c>
      <c r="AC696" s="2">
        <f>IF(OR($Y696="",$G$6=""),"",INDEX($A:$U,ROW(),$G$6)&amp;"")</f>
        <v/>
      </c>
      <c r="AD696" s="2">
        <f>IF($Y696="","",IF(OR(AND(설정!$B$5&lt;&gt;"",ISNUMBER(SEARCH(설정!$B$5,$AC696))),AND(설정!$B$6&lt;&gt;"",ISNUMBER(SEARCH(설정!$B$6,$AC696))),AND(설정!$B$7&lt;&gt;"",ISNUMBER(SEARCH(설정!$B$7,$AC696)))),"제외","포함"))</f>
        <v/>
      </c>
    </row>
    <row r="697">
      <c r="W697" s="2">
        <f>IF(OR($B$5="",$C$6="",ROW()&lt;$B$5),"",IF(INDEX($A:$U,ROW(),$C$6)="","",INDEX($A:$U,ROW(),$C$6)))</f>
        <v/>
      </c>
      <c r="X697" s="28">
        <f>IF($W697="","",IF(ISNUMBER($W697),IF($W697&gt;=10000000,IFERROR(DATE(INT($W697/10000),MOD(INT($W697/100),100),MOD($W697,100)),""),$W697),IF(ISNUMBER(--SUBSTITUTE(SUBSTITUTE(TRIM($W697),".","-"),"/","-")),IF(--SUBSTITUTE(SUBSTITUTE(TRIM($W697),".","-"),"/","-")&gt;=10000000,IFERROR(DATE(--LEFT(TRIM($W697),4),--MID(TRIM($W697),5,2),--RIGHT(TRIM($W697),2)),""),--SUBSTITUTE(SUBSTITUTE(TRIM($W697),".","-"),"/","-")),IFERROR(--LEFT(SUBSTITUTE(SUBSTITUTE(TRIM($W697),".","-"),"/","-"),10),""))))</f>
        <v/>
      </c>
      <c r="Y697" s="29">
        <f>IF($X697="","",INT($X697))</f>
        <v/>
      </c>
      <c r="Z697" s="30">
        <f>IF(OR($Y697="",$D$6=""),"",IF(INDEX($A:$U,ROW(),$D$6)="",0,IF(ISNUMBER(INDEX($A:$U,ROW(),$D$6)),INDEX($A:$U,ROW(),$D$6),IFERROR(--SUBSTITUTE(SUBSTITUTE(TRIM(INDEX($A:$U,ROW(),$D$6)),",",""),"원",""),0))))</f>
        <v/>
      </c>
      <c r="AA697" s="30">
        <f>IF(OR($Y697="",$E$6=""),"",IF(INDEX($A:$U,ROW(),$E$6)="",0,IF(ISNUMBER(INDEX($A:$U,ROW(),$E$6)),INDEX($A:$U,ROW(),$E$6),IFERROR(--SUBSTITUTE(SUBSTITUTE(TRIM(INDEX($A:$U,ROW(),$E$6)),",",""),"원",""),0))))</f>
        <v/>
      </c>
      <c r="AB697" s="30">
        <f>IF(OR($Y697="",$F$6=""),"",IF(INDEX($A:$U,ROW(),$F$6)="","",IF(ISNUMBER(INDEX($A:$U,ROW(),$F$6)),INDEX($A:$U,ROW(),$F$6),IFERROR(--SUBSTITUTE(SUBSTITUTE(TRIM(INDEX($A:$U,ROW(),$F$6)),",",""),"원",""),""))))</f>
        <v/>
      </c>
      <c r="AC697" s="2">
        <f>IF(OR($Y697="",$G$6=""),"",INDEX($A:$U,ROW(),$G$6)&amp;"")</f>
        <v/>
      </c>
      <c r="AD697" s="2">
        <f>IF($Y697="","",IF(OR(AND(설정!$B$5&lt;&gt;"",ISNUMBER(SEARCH(설정!$B$5,$AC697))),AND(설정!$B$6&lt;&gt;"",ISNUMBER(SEARCH(설정!$B$6,$AC697))),AND(설정!$B$7&lt;&gt;"",ISNUMBER(SEARCH(설정!$B$7,$AC697)))),"제외","포함"))</f>
        <v/>
      </c>
    </row>
    <row r="698">
      <c r="W698" s="2">
        <f>IF(OR($B$5="",$C$6="",ROW()&lt;$B$5),"",IF(INDEX($A:$U,ROW(),$C$6)="","",INDEX($A:$U,ROW(),$C$6)))</f>
        <v/>
      </c>
      <c r="X698" s="28">
        <f>IF($W698="","",IF(ISNUMBER($W698),IF($W698&gt;=10000000,IFERROR(DATE(INT($W698/10000),MOD(INT($W698/100),100),MOD($W698,100)),""),$W698),IF(ISNUMBER(--SUBSTITUTE(SUBSTITUTE(TRIM($W698),".","-"),"/","-")),IF(--SUBSTITUTE(SUBSTITUTE(TRIM($W698),".","-"),"/","-")&gt;=10000000,IFERROR(DATE(--LEFT(TRIM($W698),4),--MID(TRIM($W698),5,2),--RIGHT(TRIM($W698),2)),""),--SUBSTITUTE(SUBSTITUTE(TRIM($W698),".","-"),"/","-")),IFERROR(--LEFT(SUBSTITUTE(SUBSTITUTE(TRIM($W698),".","-"),"/","-"),10),""))))</f>
        <v/>
      </c>
      <c r="Y698" s="29">
        <f>IF($X698="","",INT($X698))</f>
        <v/>
      </c>
      <c r="Z698" s="30">
        <f>IF(OR($Y698="",$D$6=""),"",IF(INDEX($A:$U,ROW(),$D$6)="",0,IF(ISNUMBER(INDEX($A:$U,ROW(),$D$6)),INDEX($A:$U,ROW(),$D$6),IFERROR(--SUBSTITUTE(SUBSTITUTE(TRIM(INDEX($A:$U,ROW(),$D$6)),",",""),"원",""),0))))</f>
        <v/>
      </c>
      <c r="AA698" s="30">
        <f>IF(OR($Y698="",$E$6=""),"",IF(INDEX($A:$U,ROW(),$E$6)="",0,IF(ISNUMBER(INDEX($A:$U,ROW(),$E$6)),INDEX($A:$U,ROW(),$E$6),IFERROR(--SUBSTITUTE(SUBSTITUTE(TRIM(INDEX($A:$U,ROW(),$E$6)),",",""),"원",""),0))))</f>
        <v/>
      </c>
      <c r="AB698" s="30">
        <f>IF(OR($Y698="",$F$6=""),"",IF(INDEX($A:$U,ROW(),$F$6)="","",IF(ISNUMBER(INDEX($A:$U,ROW(),$F$6)),INDEX($A:$U,ROW(),$F$6),IFERROR(--SUBSTITUTE(SUBSTITUTE(TRIM(INDEX($A:$U,ROW(),$F$6)),",",""),"원",""),""))))</f>
        <v/>
      </c>
      <c r="AC698" s="2">
        <f>IF(OR($Y698="",$G$6=""),"",INDEX($A:$U,ROW(),$G$6)&amp;"")</f>
        <v/>
      </c>
      <c r="AD698" s="2">
        <f>IF($Y698="","",IF(OR(AND(설정!$B$5&lt;&gt;"",ISNUMBER(SEARCH(설정!$B$5,$AC698))),AND(설정!$B$6&lt;&gt;"",ISNUMBER(SEARCH(설정!$B$6,$AC698))),AND(설정!$B$7&lt;&gt;"",ISNUMBER(SEARCH(설정!$B$7,$AC698)))),"제외","포함"))</f>
        <v/>
      </c>
    </row>
    <row r="699">
      <c r="W699" s="2">
        <f>IF(OR($B$5="",$C$6="",ROW()&lt;$B$5),"",IF(INDEX($A:$U,ROW(),$C$6)="","",INDEX($A:$U,ROW(),$C$6)))</f>
        <v/>
      </c>
      <c r="X699" s="28">
        <f>IF($W699="","",IF(ISNUMBER($W699),IF($W699&gt;=10000000,IFERROR(DATE(INT($W699/10000),MOD(INT($W699/100),100),MOD($W699,100)),""),$W699),IF(ISNUMBER(--SUBSTITUTE(SUBSTITUTE(TRIM($W699),".","-"),"/","-")),IF(--SUBSTITUTE(SUBSTITUTE(TRIM($W699),".","-"),"/","-")&gt;=10000000,IFERROR(DATE(--LEFT(TRIM($W699),4),--MID(TRIM($W699),5,2),--RIGHT(TRIM($W699),2)),""),--SUBSTITUTE(SUBSTITUTE(TRIM($W699),".","-"),"/","-")),IFERROR(--LEFT(SUBSTITUTE(SUBSTITUTE(TRIM($W699),".","-"),"/","-"),10),""))))</f>
        <v/>
      </c>
      <c r="Y699" s="29">
        <f>IF($X699="","",INT($X699))</f>
        <v/>
      </c>
      <c r="Z699" s="30">
        <f>IF(OR($Y699="",$D$6=""),"",IF(INDEX($A:$U,ROW(),$D$6)="",0,IF(ISNUMBER(INDEX($A:$U,ROW(),$D$6)),INDEX($A:$U,ROW(),$D$6),IFERROR(--SUBSTITUTE(SUBSTITUTE(TRIM(INDEX($A:$U,ROW(),$D$6)),",",""),"원",""),0))))</f>
        <v/>
      </c>
      <c r="AA699" s="30">
        <f>IF(OR($Y699="",$E$6=""),"",IF(INDEX($A:$U,ROW(),$E$6)="",0,IF(ISNUMBER(INDEX($A:$U,ROW(),$E$6)),INDEX($A:$U,ROW(),$E$6),IFERROR(--SUBSTITUTE(SUBSTITUTE(TRIM(INDEX($A:$U,ROW(),$E$6)),",",""),"원",""),0))))</f>
        <v/>
      </c>
      <c r="AB699" s="30">
        <f>IF(OR($Y699="",$F$6=""),"",IF(INDEX($A:$U,ROW(),$F$6)="","",IF(ISNUMBER(INDEX($A:$U,ROW(),$F$6)),INDEX($A:$U,ROW(),$F$6),IFERROR(--SUBSTITUTE(SUBSTITUTE(TRIM(INDEX($A:$U,ROW(),$F$6)),",",""),"원",""),""))))</f>
        <v/>
      </c>
      <c r="AC699" s="2">
        <f>IF(OR($Y699="",$G$6=""),"",INDEX($A:$U,ROW(),$G$6)&amp;"")</f>
        <v/>
      </c>
      <c r="AD699" s="2">
        <f>IF($Y699="","",IF(OR(AND(설정!$B$5&lt;&gt;"",ISNUMBER(SEARCH(설정!$B$5,$AC699))),AND(설정!$B$6&lt;&gt;"",ISNUMBER(SEARCH(설정!$B$6,$AC699))),AND(설정!$B$7&lt;&gt;"",ISNUMBER(SEARCH(설정!$B$7,$AC699)))),"제외","포함"))</f>
        <v/>
      </c>
    </row>
    <row r="700">
      <c r="W700" s="2">
        <f>IF(OR($B$5="",$C$6="",ROW()&lt;$B$5),"",IF(INDEX($A:$U,ROW(),$C$6)="","",INDEX($A:$U,ROW(),$C$6)))</f>
        <v/>
      </c>
      <c r="X700" s="28">
        <f>IF($W700="","",IF(ISNUMBER($W700),IF($W700&gt;=10000000,IFERROR(DATE(INT($W700/10000),MOD(INT($W700/100),100),MOD($W700,100)),""),$W700),IF(ISNUMBER(--SUBSTITUTE(SUBSTITUTE(TRIM($W700),".","-"),"/","-")),IF(--SUBSTITUTE(SUBSTITUTE(TRIM($W700),".","-"),"/","-")&gt;=10000000,IFERROR(DATE(--LEFT(TRIM($W700),4),--MID(TRIM($W700),5,2),--RIGHT(TRIM($W700),2)),""),--SUBSTITUTE(SUBSTITUTE(TRIM($W700),".","-"),"/","-")),IFERROR(--LEFT(SUBSTITUTE(SUBSTITUTE(TRIM($W700),".","-"),"/","-"),10),""))))</f>
        <v/>
      </c>
      <c r="Y700" s="29">
        <f>IF($X700="","",INT($X700))</f>
        <v/>
      </c>
      <c r="Z700" s="30">
        <f>IF(OR($Y700="",$D$6=""),"",IF(INDEX($A:$U,ROW(),$D$6)="",0,IF(ISNUMBER(INDEX($A:$U,ROW(),$D$6)),INDEX($A:$U,ROW(),$D$6),IFERROR(--SUBSTITUTE(SUBSTITUTE(TRIM(INDEX($A:$U,ROW(),$D$6)),",",""),"원",""),0))))</f>
        <v/>
      </c>
      <c r="AA700" s="30">
        <f>IF(OR($Y700="",$E$6=""),"",IF(INDEX($A:$U,ROW(),$E$6)="",0,IF(ISNUMBER(INDEX($A:$U,ROW(),$E$6)),INDEX($A:$U,ROW(),$E$6),IFERROR(--SUBSTITUTE(SUBSTITUTE(TRIM(INDEX($A:$U,ROW(),$E$6)),",",""),"원",""),0))))</f>
        <v/>
      </c>
      <c r="AB700" s="30">
        <f>IF(OR($Y700="",$F$6=""),"",IF(INDEX($A:$U,ROW(),$F$6)="","",IF(ISNUMBER(INDEX($A:$U,ROW(),$F$6)),INDEX($A:$U,ROW(),$F$6),IFERROR(--SUBSTITUTE(SUBSTITUTE(TRIM(INDEX($A:$U,ROW(),$F$6)),",",""),"원",""),""))))</f>
        <v/>
      </c>
      <c r="AC700" s="2">
        <f>IF(OR($Y700="",$G$6=""),"",INDEX($A:$U,ROW(),$G$6)&amp;"")</f>
        <v/>
      </c>
      <c r="AD700" s="2">
        <f>IF($Y700="","",IF(OR(AND(설정!$B$5&lt;&gt;"",ISNUMBER(SEARCH(설정!$B$5,$AC700))),AND(설정!$B$6&lt;&gt;"",ISNUMBER(SEARCH(설정!$B$6,$AC700))),AND(설정!$B$7&lt;&gt;"",ISNUMBER(SEARCH(설정!$B$7,$AC700)))),"제외","포함"))</f>
        <v/>
      </c>
    </row>
    <row r="701">
      <c r="W701" s="2">
        <f>IF(OR($B$5="",$C$6="",ROW()&lt;$B$5),"",IF(INDEX($A:$U,ROW(),$C$6)="","",INDEX($A:$U,ROW(),$C$6)))</f>
        <v/>
      </c>
      <c r="X701" s="28">
        <f>IF($W701="","",IF(ISNUMBER($W701),IF($W701&gt;=10000000,IFERROR(DATE(INT($W701/10000),MOD(INT($W701/100),100),MOD($W701,100)),""),$W701),IF(ISNUMBER(--SUBSTITUTE(SUBSTITUTE(TRIM($W701),".","-"),"/","-")),IF(--SUBSTITUTE(SUBSTITUTE(TRIM($W701),".","-"),"/","-")&gt;=10000000,IFERROR(DATE(--LEFT(TRIM($W701),4),--MID(TRIM($W701),5,2),--RIGHT(TRIM($W701),2)),""),--SUBSTITUTE(SUBSTITUTE(TRIM($W701),".","-"),"/","-")),IFERROR(--LEFT(SUBSTITUTE(SUBSTITUTE(TRIM($W701),".","-"),"/","-"),10),""))))</f>
        <v/>
      </c>
      <c r="Y701" s="29">
        <f>IF($X701="","",INT($X701))</f>
        <v/>
      </c>
      <c r="Z701" s="30">
        <f>IF(OR($Y701="",$D$6=""),"",IF(INDEX($A:$U,ROW(),$D$6)="",0,IF(ISNUMBER(INDEX($A:$U,ROW(),$D$6)),INDEX($A:$U,ROW(),$D$6),IFERROR(--SUBSTITUTE(SUBSTITUTE(TRIM(INDEX($A:$U,ROW(),$D$6)),",",""),"원",""),0))))</f>
        <v/>
      </c>
      <c r="AA701" s="30">
        <f>IF(OR($Y701="",$E$6=""),"",IF(INDEX($A:$U,ROW(),$E$6)="",0,IF(ISNUMBER(INDEX($A:$U,ROW(),$E$6)),INDEX($A:$U,ROW(),$E$6),IFERROR(--SUBSTITUTE(SUBSTITUTE(TRIM(INDEX($A:$U,ROW(),$E$6)),",",""),"원",""),0))))</f>
        <v/>
      </c>
      <c r="AB701" s="30">
        <f>IF(OR($Y701="",$F$6=""),"",IF(INDEX($A:$U,ROW(),$F$6)="","",IF(ISNUMBER(INDEX($A:$U,ROW(),$F$6)),INDEX($A:$U,ROW(),$F$6),IFERROR(--SUBSTITUTE(SUBSTITUTE(TRIM(INDEX($A:$U,ROW(),$F$6)),",",""),"원",""),""))))</f>
        <v/>
      </c>
      <c r="AC701" s="2">
        <f>IF(OR($Y701="",$G$6=""),"",INDEX($A:$U,ROW(),$G$6)&amp;"")</f>
        <v/>
      </c>
      <c r="AD701" s="2">
        <f>IF($Y701="","",IF(OR(AND(설정!$B$5&lt;&gt;"",ISNUMBER(SEARCH(설정!$B$5,$AC701))),AND(설정!$B$6&lt;&gt;"",ISNUMBER(SEARCH(설정!$B$6,$AC701))),AND(설정!$B$7&lt;&gt;"",ISNUMBER(SEARCH(설정!$B$7,$AC701)))),"제외","포함"))</f>
        <v/>
      </c>
    </row>
    <row r="702">
      <c r="W702" s="2">
        <f>IF(OR($B$5="",$C$6="",ROW()&lt;$B$5),"",IF(INDEX($A:$U,ROW(),$C$6)="","",INDEX($A:$U,ROW(),$C$6)))</f>
        <v/>
      </c>
      <c r="X702" s="28">
        <f>IF($W702="","",IF(ISNUMBER($W702),IF($W702&gt;=10000000,IFERROR(DATE(INT($W702/10000),MOD(INT($W702/100),100),MOD($W702,100)),""),$W702),IF(ISNUMBER(--SUBSTITUTE(SUBSTITUTE(TRIM($W702),".","-"),"/","-")),IF(--SUBSTITUTE(SUBSTITUTE(TRIM($W702),".","-"),"/","-")&gt;=10000000,IFERROR(DATE(--LEFT(TRIM($W702),4),--MID(TRIM($W702),5,2),--RIGHT(TRIM($W702),2)),""),--SUBSTITUTE(SUBSTITUTE(TRIM($W702),".","-"),"/","-")),IFERROR(--LEFT(SUBSTITUTE(SUBSTITUTE(TRIM($W702),".","-"),"/","-"),10),""))))</f>
        <v/>
      </c>
      <c r="Y702" s="29">
        <f>IF($X702="","",INT($X702))</f>
        <v/>
      </c>
      <c r="Z702" s="30">
        <f>IF(OR($Y702="",$D$6=""),"",IF(INDEX($A:$U,ROW(),$D$6)="",0,IF(ISNUMBER(INDEX($A:$U,ROW(),$D$6)),INDEX($A:$U,ROW(),$D$6),IFERROR(--SUBSTITUTE(SUBSTITUTE(TRIM(INDEX($A:$U,ROW(),$D$6)),",",""),"원",""),0))))</f>
        <v/>
      </c>
      <c r="AA702" s="30">
        <f>IF(OR($Y702="",$E$6=""),"",IF(INDEX($A:$U,ROW(),$E$6)="",0,IF(ISNUMBER(INDEX($A:$U,ROW(),$E$6)),INDEX($A:$U,ROW(),$E$6),IFERROR(--SUBSTITUTE(SUBSTITUTE(TRIM(INDEX($A:$U,ROW(),$E$6)),",",""),"원",""),0))))</f>
        <v/>
      </c>
      <c r="AB702" s="30">
        <f>IF(OR($Y702="",$F$6=""),"",IF(INDEX($A:$U,ROW(),$F$6)="","",IF(ISNUMBER(INDEX($A:$U,ROW(),$F$6)),INDEX($A:$U,ROW(),$F$6),IFERROR(--SUBSTITUTE(SUBSTITUTE(TRIM(INDEX($A:$U,ROW(),$F$6)),",",""),"원",""),""))))</f>
        <v/>
      </c>
      <c r="AC702" s="2">
        <f>IF(OR($Y702="",$G$6=""),"",INDEX($A:$U,ROW(),$G$6)&amp;"")</f>
        <v/>
      </c>
      <c r="AD702" s="2">
        <f>IF($Y702="","",IF(OR(AND(설정!$B$5&lt;&gt;"",ISNUMBER(SEARCH(설정!$B$5,$AC702))),AND(설정!$B$6&lt;&gt;"",ISNUMBER(SEARCH(설정!$B$6,$AC702))),AND(설정!$B$7&lt;&gt;"",ISNUMBER(SEARCH(설정!$B$7,$AC702)))),"제외","포함"))</f>
        <v/>
      </c>
    </row>
    <row r="703">
      <c r="W703" s="2">
        <f>IF(OR($B$5="",$C$6="",ROW()&lt;$B$5),"",IF(INDEX($A:$U,ROW(),$C$6)="","",INDEX($A:$U,ROW(),$C$6)))</f>
        <v/>
      </c>
      <c r="X703" s="28">
        <f>IF($W703="","",IF(ISNUMBER($W703),IF($W703&gt;=10000000,IFERROR(DATE(INT($W703/10000),MOD(INT($W703/100),100),MOD($W703,100)),""),$W703),IF(ISNUMBER(--SUBSTITUTE(SUBSTITUTE(TRIM($W703),".","-"),"/","-")),IF(--SUBSTITUTE(SUBSTITUTE(TRIM($W703),".","-"),"/","-")&gt;=10000000,IFERROR(DATE(--LEFT(TRIM($W703),4),--MID(TRIM($W703),5,2),--RIGHT(TRIM($W703),2)),""),--SUBSTITUTE(SUBSTITUTE(TRIM($W703),".","-"),"/","-")),IFERROR(--LEFT(SUBSTITUTE(SUBSTITUTE(TRIM($W703),".","-"),"/","-"),10),""))))</f>
        <v/>
      </c>
      <c r="Y703" s="29">
        <f>IF($X703="","",INT($X703))</f>
        <v/>
      </c>
      <c r="Z703" s="30">
        <f>IF(OR($Y703="",$D$6=""),"",IF(INDEX($A:$U,ROW(),$D$6)="",0,IF(ISNUMBER(INDEX($A:$U,ROW(),$D$6)),INDEX($A:$U,ROW(),$D$6),IFERROR(--SUBSTITUTE(SUBSTITUTE(TRIM(INDEX($A:$U,ROW(),$D$6)),",",""),"원",""),0))))</f>
        <v/>
      </c>
      <c r="AA703" s="30">
        <f>IF(OR($Y703="",$E$6=""),"",IF(INDEX($A:$U,ROW(),$E$6)="",0,IF(ISNUMBER(INDEX($A:$U,ROW(),$E$6)),INDEX($A:$U,ROW(),$E$6),IFERROR(--SUBSTITUTE(SUBSTITUTE(TRIM(INDEX($A:$U,ROW(),$E$6)),",",""),"원",""),0))))</f>
        <v/>
      </c>
      <c r="AB703" s="30">
        <f>IF(OR($Y703="",$F$6=""),"",IF(INDEX($A:$U,ROW(),$F$6)="","",IF(ISNUMBER(INDEX($A:$U,ROW(),$F$6)),INDEX($A:$U,ROW(),$F$6),IFERROR(--SUBSTITUTE(SUBSTITUTE(TRIM(INDEX($A:$U,ROW(),$F$6)),",",""),"원",""),""))))</f>
        <v/>
      </c>
      <c r="AC703" s="2">
        <f>IF(OR($Y703="",$G$6=""),"",INDEX($A:$U,ROW(),$G$6)&amp;"")</f>
        <v/>
      </c>
      <c r="AD703" s="2">
        <f>IF($Y703="","",IF(OR(AND(설정!$B$5&lt;&gt;"",ISNUMBER(SEARCH(설정!$B$5,$AC703))),AND(설정!$B$6&lt;&gt;"",ISNUMBER(SEARCH(설정!$B$6,$AC703))),AND(설정!$B$7&lt;&gt;"",ISNUMBER(SEARCH(설정!$B$7,$AC703)))),"제외","포함"))</f>
        <v/>
      </c>
    </row>
    <row r="704">
      <c r="W704" s="2">
        <f>IF(OR($B$5="",$C$6="",ROW()&lt;$B$5),"",IF(INDEX($A:$U,ROW(),$C$6)="","",INDEX($A:$U,ROW(),$C$6)))</f>
        <v/>
      </c>
      <c r="X704" s="28">
        <f>IF($W704="","",IF(ISNUMBER($W704),IF($W704&gt;=10000000,IFERROR(DATE(INT($W704/10000),MOD(INT($W704/100),100),MOD($W704,100)),""),$W704),IF(ISNUMBER(--SUBSTITUTE(SUBSTITUTE(TRIM($W704),".","-"),"/","-")),IF(--SUBSTITUTE(SUBSTITUTE(TRIM($W704),".","-"),"/","-")&gt;=10000000,IFERROR(DATE(--LEFT(TRIM($W704),4),--MID(TRIM($W704),5,2),--RIGHT(TRIM($W704),2)),""),--SUBSTITUTE(SUBSTITUTE(TRIM($W704),".","-"),"/","-")),IFERROR(--LEFT(SUBSTITUTE(SUBSTITUTE(TRIM($W704),".","-"),"/","-"),10),""))))</f>
        <v/>
      </c>
      <c r="Y704" s="29">
        <f>IF($X704="","",INT($X704))</f>
        <v/>
      </c>
      <c r="Z704" s="30">
        <f>IF(OR($Y704="",$D$6=""),"",IF(INDEX($A:$U,ROW(),$D$6)="",0,IF(ISNUMBER(INDEX($A:$U,ROW(),$D$6)),INDEX($A:$U,ROW(),$D$6),IFERROR(--SUBSTITUTE(SUBSTITUTE(TRIM(INDEX($A:$U,ROW(),$D$6)),",",""),"원",""),0))))</f>
        <v/>
      </c>
      <c r="AA704" s="30">
        <f>IF(OR($Y704="",$E$6=""),"",IF(INDEX($A:$U,ROW(),$E$6)="",0,IF(ISNUMBER(INDEX($A:$U,ROW(),$E$6)),INDEX($A:$U,ROW(),$E$6),IFERROR(--SUBSTITUTE(SUBSTITUTE(TRIM(INDEX($A:$U,ROW(),$E$6)),",",""),"원",""),0))))</f>
        <v/>
      </c>
      <c r="AB704" s="30">
        <f>IF(OR($Y704="",$F$6=""),"",IF(INDEX($A:$U,ROW(),$F$6)="","",IF(ISNUMBER(INDEX($A:$U,ROW(),$F$6)),INDEX($A:$U,ROW(),$F$6),IFERROR(--SUBSTITUTE(SUBSTITUTE(TRIM(INDEX($A:$U,ROW(),$F$6)),",",""),"원",""),""))))</f>
        <v/>
      </c>
      <c r="AC704" s="2">
        <f>IF(OR($Y704="",$G$6=""),"",INDEX($A:$U,ROW(),$G$6)&amp;"")</f>
        <v/>
      </c>
      <c r="AD704" s="2">
        <f>IF($Y704="","",IF(OR(AND(설정!$B$5&lt;&gt;"",ISNUMBER(SEARCH(설정!$B$5,$AC704))),AND(설정!$B$6&lt;&gt;"",ISNUMBER(SEARCH(설정!$B$6,$AC704))),AND(설정!$B$7&lt;&gt;"",ISNUMBER(SEARCH(설정!$B$7,$AC704)))),"제외","포함"))</f>
        <v/>
      </c>
    </row>
    <row r="705">
      <c r="W705" s="2">
        <f>IF(OR($B$5="",$C$6="",ROW()&lt;$B$5),"",IF(INDEX($A:$U,ROW(),$C$6)="","",INDEX($A:$U,ROW(),$C$6)))</f>
        <v/>
      </c>
      <c r="X705" s="28">
        <f>IF($W705="","",IF(ISNUMBER($W705),IF($W705&gt;=10000000,IFERROR(DATE(INT($W705/10000),MOD(INT($W705/100),100),MOD($W705,100)),""),$W705),IF(ISNUMBER(--SUBSTITUTE(SUBSTITUTE(TRIM($W705),".","-"),"/","-")),IF(--SUBSTITUTE(SUBSTITUTE(TRIM($W705),".","-"),"/","-")&gt;=10000000,IFERROR(DATE(--LEFT(TRIM($W705),4),--MID(TRIM($W705),5,2),--RIGHT(TRIM($W705),2)),""),--SUBSTITUTE(SUBSTITUTE(TRIM($W705),".","-"),"/","-")),IFERROR(--LEFT(SUBSTITUTE(SUBSTITUTE(TRIM($W705),".","-"),"/","-"),10),""))))</f>
        <v/>
      </c>
      <c r="Y705" s="29">
        <f>IF($X705="","",INT($X705))</f>
        <v/>
      </c>
      <c r="Z705" s="30">
        <f>IF(OR($Y705="",$D$6=""),"",IF(INDEX($A:$U,ROW(),$D$6)="",0,IF(ISNUMBER(INDEX($A:$U,ROW(),$D$6)),INDEX($A:$U,ROW(),$D$6),IFERROR(--SUBSTITUTE(SUBSTITUTE(TRIM(INDEX($A:$U,ROW(),$D$6)),",",""),"원",""),0))))</f>
        <v/>
      </c>
      <c r="AA705" s="30">
        <f>IF(OR($Y705="",$E$6=""),"",IF(INDEX($A:$U,ROW(),$E$6)="",0,IF(ISNUMBER(INDEX($A:$U,ROW(),$E$6)),INDEX($A:$U,ROW(),$E$6),IFERROR(--SUBSTITUTE(SUBSTITUTE(TRIM(INDEX($A:$U,ROW(),$E$6)),",",""),"원",""),0))))</f>
        <v/>
      </c>
      <c r="AB705" s="30">
        <f>IF(OR($Y705="",$F$6=""),"",IF(INDEX($A:$U,ROW(),$F$6)="","",IF(ISNUMBER(INDEX($A:$U,ROW(),$F$6)),INDEX($A:$U,ROW(),$F$6),IFERROR(--SUBSTITUTE(SUBSTITUTE(TRIM(INDEX($A:$U,ROW(),$F$6)),",",""),"원",""),""))))</f>
        <v/>
      </c>
      <c r="AC705" s="2">
        <f>IF(OR($Y705="",$G$6=""),"",INDEX($A:$U,ROW(),$G$6)&amp;"")</f>
        <v/>
      </c>
      <c r="AD705" s="2">
        <f>IF($Y705="","",IF(OR(AND(설정!$B$5&lt;&gt;"",ISNUMBER(SEARCH(설정!$B$5,$AC705))),AND(설정!$B$6&lt;&gt;"",ISNUMBER(SEARCH(설정!$B$6,$AC705))),AND(설정!$B$7&lt;&gt;"",ISNUMBER(SEARCH(설정!$B$7,$AC705)))),"제외","포함"))</f>
        <v/>
      </c>
    </row>
    <row r="706">
      <c r="W706" s="2">
        <f>IF(OR($B$5="",$C$6="",ROW()&lt;$B$5),"",IF(INDEX($A:$U,ROW(),$C$6)="","",INDEX($A:$U,ROW(),$C$6)))</f>
        <v/>
      </c>
      <c r="X706" s="28">
        <f>IF($W706="","",IF(ISNUMBER($W706),IF($W706&gt;=10000000,IFERROR(DATE(INT($W706/10000),MOD(INT($W706/100),100),MOD($W706,100)),""),$W706),IF(ISNUMBER(--SUBSTITUTE(SUBSTITUTE(TRIM($W706),".","-"),"/","-")),IF(--SUBSTITUTE(SUBSTITUTE(TRIM($W706),".","-"),"/","-")&gt;=10000000,IFERROR(DATE(--LEFT(TRIM($W706),4),--MID(TRIM($W706),5,2),--RIGHT(TRIM($W706),2)),""),--SUBSTITUTE(SUBSTITUTE(TRIM($W706),".","-"),"/","-")),IFERROR(--LEFT(SUBSTITUTE(SUBSTITUTE(TRIM($W706),".","-"),"/","-"),10),""))))</f>
        <v/>
      </c>
      <c r="Y706" s="29">
        <f>IF($X706="","",INT($X706))</f>
        <v/>
      </c>
      <c r="Z706" s="30">
        <f>IF(OR($Y706="",$D$6=""),"",IF(INDEX($A:$U,ROW(),$D$6)="",0,IF(ISNUMBER(INDEX($A:$U,ROW(),$D$6)),INDEX($A:$U,ROW(),$D$6),IFERROR(--SUBSTITUTE(SUBSTITUTE(TRIM(INDEX($A:$U,ROW(),$D$6)),",",""),"원",""),0))))</f>
        <v/>
      </c>
      <c r="AA706" s="30">
        <f>IF(OR($Y706="",$E$6=""),"",IF(INDEX($A:$U,ROW(),$E$6)="",0,IF(ISNUMBER(INDEX($A:$U,ROW(),$E$6)),INDEX($A:$U,ROW(),$E$6),IFERROR(--SUBSTITUTE(SUBSTITUTE(TRIM(INDEX($A:$U,ROW(),$E$6)),",",""),"원",""),0))))</f>
        <v/>
      </c>
      <c r="AB706" s="30">
        <f>IF(OR($Y706="",$F$6=""),"",IF(INDEX($A:$U,ROW(),$F$6)="","",IF(ISNUMBER(INDEX($A:$U,ROW(),$F$6)),INDEX($A:$U,ROW(),$F$6),IFERROR(--SUBSTITUTE(SUBSTITUTE(TRIM(INDEX($A:$U,ROW(),$F$6)),",",""),"원",""),""))))</f>
        <v/>
      </c>
      <c r="AC706" s="2">
        <f>IF(OR($Y706="",$G$6=""),"",INDEX($A:$U,ROW(),$G$6)&amp;"")</f>
        <v/>
      </c>
      <c r="AD706" s="2">
        <f>IF($Y706="","",IF(OR(AND(설정!$B$5&lt;&gt;"",ISNUMBER(SEARCH(설정!$B$5,$AC706))),AND(설정!$B$6&lt;&gt;"",ISNUMBER(SEARCH(설정!$B$6,$AC706))),AND(설정!$B$7&lt;&gt;"",ISNUMBER(SEARCH(설정!$B$7,$AC706)))),"제외","포함"))</f>
        <v/>
      </c>
    </row>
    <row r="707">
      <c r="W707" s="2">
        <f>IF(OR($B$5="",$C$6="",ROW()&lt;$B$5),"",IF(INDEX($A:$U,ROW(),$C$6)="","",INDEX($A:$U,ROW(),$C$6)))</f>
        <v/>
      </c>
      <c r="X707" s="28">
        <f>IF($W707="","",IF(ISNUMBER($W707),IF($W707&gt;=10000000,IFERROR(DATE(INT($W707/10000),MOD(INT($W707/100),100),MOD($W707,100)),""),$W707),IF(ISNUMBER(--SUBSTITUTE(SUBSTITUTE(TRIM($W707),".","-"),"/","-")),IF(--SUBSTITUTE(SUBSTITUTE(TRIM($W707),".","-"),"/","-")&gt;=10000000,IFERROR(DATE(--LEFT(TRIM($W707),4),--MID(TRIM($W707),5,2),--RIGHT(TRIM($W707),2)),""),--SUBSTITUTE(SUBSTITUTE(TRIM($W707),".","-"),"/","-")),IFERROR(--LEFT(SUBSTITUTE(SUBSTITUTE(TRIM($W707),".","-"),"/","-"),10),""))))</f>
        <v/>
      </c>
      <c r="Y707" s="29">
        <f>IF($X707="","",INT($X707))</f>
        <v/>
      </c>
      <c r="Z707" s="30">
        <f>IF(OR($Y707="",$D$6=""),"",IF(INDEX($A:$U,ROW(),$D$6)="",0,IF(ISNUMBER(INDEX($A:$U,ROW(),$D$6)),INDEX($A:$U,ROW(),$D$6),IFERROR(--SUBSTITUTE(SUBSTITUTE(TRIM(INDEX($A:$U,ROW(),$D$6)),",",""),"원",""),0))))</f>
        <v/>
      </c>
      <c r="AA707" s="30">
        <f>IF(OR($Y707="",$E$6=""),"",IF(INDEX($A:$U,ROW(),$E$6)="",0,IF(ISNUMBER(INDEX($A:$U,ROW(),$E$6)),INDEX($A:$U,ROW(),$E$6),IFERROR(--SUBSTITUTE(SUBSTITUTE(TRIM(INDEX($A:$U,ROW(),$E$6)),",",""),"원",""),0))))</f>
        <v/>
      </c>
      <c r="AB707" s="30">
        <f>IF(OR($Y707="",$F$6=""),"",IF(INDEX($A:$U,ROW(),$F$6)="","",IF(ISNUMBER(INDEX($A:$U,ROW(),$F$6)),INDEX($A:$U,ROW(),$F$6),IFERROR(--SUBSTITUTE(SUBSTITUTE(TRIM(INDEX($A:$U,ROW(),$F$6)),",",""),"원",""),""))))</f>
        <v/>
      </c>
      <c r="AC707" s="2">
        <f>IF(OR($Y707="",$G$6=""),"",INDEX($A:$U,ROW(),$G$6)&amp;"")</f>
        <v/>
      </c>
      <c r="AD707" s="2">
        <f>IF($Y707="","",IF(OR(AND(설정!$B$5&lt;&gt;"",ISNUMBER(SEARCH(설정!$B$5,$AC707))),AND(설정!$B$6&lt;&gt;"",ISNUMBER(SEARCH(설정!$B$6,$AC707))),AND(설정!$B$7&lt;&gt;"",ISNUMBER(SEARCH(설정!$B$7,$AC707)))),"제외","포함"))</f>
        <v/>
      </c>
    </row>
    <row r="708">
      <c r="W708" s="2">
        <f>IF(OR($B$5="",$C$6="",ROW()&lt;$B$5),"",IF(INDEX($A:$U,ROW(),$C$6)="","",INDEX($A:$U,ROW(),$C$6)))</f>
        <v/>
      </c>
      <c r="X708" s="28">
        <f>IF($W708="","",IF(ISNUMBER($W708),IF($W708&gt;=10000000,IFERROR(DATE(INT($W708/10000),MOD(INT($W708/100),100),MOD($W708,100)),""),$W708),IF(ISNUMBER(--SUBSTITUTE(SUBSTITUTE(TRIM($W708),".","-"),"/","-")),IF(--SUBSTITUTE(SUBSTITUTE(TRIM($W708),".","-"),"/","-")&gt;=10000000,IFERROR(DATE(--LEFT(TRIM($W708),4),--MID(TRIM($W708),5,2),--RIGHT(TRIM($W708),2)),""),--SUBSTITUTE(SUBSTITUTE(TRIM($W708),".","-"),"/","-")),IFERROR(--LEFT(SUBSTITUTE(SUBSTITUTE(TRIM($W708),".","-"),"/","-"),10),""))))</f>
        <v/>
      </c>
      <c r="Y708" s="29">
        <f>IF($X708="","",INT($X708))</f>
        <v/>
      </c>
      <c r="Z708" s="30">
        <f>IF(OR($Y708="",$D$6=""),"",IF(INDEX($A:$U,ROW(),$D$6)="",0,IF(ISNUMBER(INDEX($A:$U,ROW(),$D$6)),INDEX($A:$U,ROW(),$D$6),IFERROR(--SUBSTITUTE(SUBSTITUTE(TRIM(INDEX($A:$U,ROW(),$D$6)),",",""),"원",""),0))))</f>
        <v/>
      </c>
      <c r="AA708" s="30">
        <f>IF(OR($Y708="",$E$6=""),"",IF(INDEX($A:$U,ROW(),$E$6)="",0,IF(ISNUMBER(INDEX($A:$U,ROW(),$E$6)),INDEX($A:$U,ROW(),$E$6),IFERROR(--SUBSTITUTE(SUBSTITUTE(TRIM(INDEX($A:$U,ROW(),$E$6)),",",""),"원",""),0))))</f>
        <v/>
      </c>
      <c r="AB708" s="30">
        <f>IF(OR($Y708="",$F$6=""),"",IF(INDEX($A:$U,ROW(),$F$6)="","",IF(ISNUMBER(INDEX($A:$U,ROW(),$F$6)),INDEX($A:$U,ROW(),$F$6),IFERROR(--SUBSTITUTE(SUBSTITUTE(TRIM(INDEX($A:$U,ROW(),$F$6)),",",""),"원",""),""))))</f>
        <v/>
      </c>
      <c r="AC708" s="2">
        <f>IF(OR($Y708="",$G$6=""),"",INDEX($A:$U,ROW(),$G$6)&amp;"")</f>
        <v/>
      </c>
      <c r="AD708" s="2">
        <f>IF($Y708="","",IF(OR(AND(설정!$B$5&lt;&gt;"",ISNUMBER(SEARCH(설정!$B$5,$AC708))),AND(설정!$B$6&lt;&gt;"",ISNUMBER(SEARCH(설정!$B$6,$AC708))),AND(설정!$B$7&lt;&gt;"",ISNUMBER(SEARCH(설정!$B$7,$AC708)))),"제외","포함"))</f>
        <v/>
      </c>
    </row>
    <row r="709">
      <c r="W709" s="2">
        <f>IF(OR($B$5="",$C$6="",ROW()&lt;$B$5),"",IF(INDEX($A:$U,ROW(),$C$6)="","",INDEX($A:$U,ROW(),$C$6)))</f>
        <v/>
      </c>
      <c r="X709" s="28">
        <f>IF($W709="","",IF(ISNUMBER($W709),IF($W709&gt;=10000000,IFERROR(DATE(INT($W709/10000),MOD(INT($W709/100),100),MOD($W709,100)),""),$W709),IF(ISNUMBER(--SUBSTITUTE(SUBSTITUTE(TRIM($W709),".","-"),"/","-")),IF(--SUBSTITUTE(SUBSTITUTE(TRIM($W709),".","-"),"/","-")&gt;=10000000,IFERROR(DATE(--LEFT(TRIM($W709),4),--MID(TRIM($W709),5,2),--RIGHT(TRIM($W709),2)),""),--SUBSTITUTE(SUBSTITUTE(TRIM($W709),".","-"),"/","-")),IFERROR(--LEFT(SUBSTITUTE(SUBSTITUTE(TRIM($W709),".","-"),"/","-"),10),""))))</f>
        <v/>
      </c>
      <c r="Y709" s="29">
        <f>IF($X709="","",INT($X709))</f>
        <v/>
      </c>
      <c r="Z709" s="30">
        <f>IF(OR($Y709="",$D$6=""),"",IF(INDEX($A:$U,ROW(),$D$6)="",0,IF(ISNUMBER(INDEX($A:$U,ROW(),$D$6)),INDEX($A:$U,ROW(),$D$6),IFERROR(--SUBSTITUTE(SUBSTITUTE(TRIM(INDEX($A:$U,ROW(),$D$6)),",",""),"원",""),0))))</f>
        <v/>
      </c>
      <c r="AA709" s="30">
        <f>IF(OR($Y709="",$E$6=""),"",IF(INDEX($A:$U,ROW(),$E$6)="",0,IF(ISNUMBER(INDEX($A:$U,ROW(),$E$6)),INDEX($A:$U,ROW(),$E$6),IFERROR(--SUBSTITUTE(SUBSTITUTE(TRIM(INDEX($A:$U,ROW(),$E$6)),",",""),"원",""),0))))</f>
        <v/>
      </c>
      <c r="AB709" s="30">
        <f>IF(OR($Y709="",$F$6=""),"",IF(INDEX($A:$U,ROW(),$F$6)="","",IF(ISNUMBER(INDEX($A:$U,ROW(),$F$6)),INDEX($A:$U,ROW(),$F$6),IFERROR(--SUBSTITUTE(SUBSTITUTE(TRIM(INDEX($A:$U,ROW(),$F$6)),",",""),"원",""),""))))</f>
        <v/>
      </c>
      <c r="AC709" s="2">
        <f>IF(OR($Y709="",$G$6=""),"",INDEX($A:$U,ROW(),$G$6)&amp;"")</f>
        <v/>
      </c>
      <c r="AD709" s="2">
        <f>IF($Y709="","",IF(OR(AND(설정!$B$5&lt;&gt;"",ISNUMBER(SEARCH(설정!$B$5,$AC709))),AND(설정!$B$6&lt;&gt;"",ISNUMBER(SEARCH(설정!$B$6,$AC709))),AND(설정!$B$7&lt;&gt;"",ISNUMBER(SEARCH(설정!$B$7,$AC709)))),"제외","포함"))</f>
        <v/>
      </c>
    </row>
    <row r="710">
      <c r="W710" s="2">
        <f>IF(OR($B$5="",$C$6="",ROW()&lt;$B$5),"",IF(INDEX($A:$U,ROW(),$C$6)="","",INDEX($A:$U,ROW(),$C$6)))</f>
        <v/>
      </c>
      <c r="X710" s="28">
        <f>IF($W710="","",IF(ISNUMBER($W710),IF($W710&gt;=10000000,IFERROR(DATE(INT($W710/10000),MOD(INT($W710/100),100),MOD($W710,100)),""),$W710),IF(ISNUMBER(--SUBSTITUTE(SUBSTITUTE(TRIM($W710),".","-"),"/","-")),IF(--SUBSTITUTE(SUBSTITUTE(TRIM($W710),".","-"),"/","-")&gt;=10000000,IFERROR(DATE(--LEFT(TRIM($W710),4),--MID(TRIM($W710),5,2),--RIGHT(TRIM($W710),2)),""),--SUBSTITUTE(SUBSTITUTE(TRIM($W710),".","-"),"/","-")),IFERROR(--LEFT(SUBSTITUTE(SUBSTITUTE(TRIM($W710),".","-"),"/","-"),10),""))))</f>
        <v/>
      </c>
      <c r="Y710" s="29">
        <f>IF($X710="","",INT($X710))</f>
        <v/>
      </c>
      <c r="Z710" s="30">
        <f>IF(OR($Y710="",$D$6=""),"",IF(INDEX($A:$U,ROW(),$D$6)="",0,IF(ISNUMBER(INDEX($A:$U,ROW(),$D$6)),INDEX($A:$U,ROW(),$D$6),IFERROR(--SUBSTITUTE(SUBSTITUTE(TRIM(INDEX($A:$U,ROW(),$D$6)),",",""),"원",""),0))))</f>
        <v/>
      </c>
      <c r="AA710" s="30">
        <f>IF(OR($Y710="",$E$6=""),"",IF(INDEX($A:$U,ROW(),$E$6)="",0,IF(ISNUMBER(INDEX($A:$U,ROW(),$E$6)),INDEX($A:$U,ROW(),$E$6),IFERROR(--SUBSTITUTE(SUBSTITUTE(TRIM(INDEX($A:$U,ROW(),$E$6)),",",""),"원",""),0))))</f>
        <v/>
      </c>
      <c r="AB710" s="30">
        <f>IF(OR($Y710="",$F$6=""),"",IF(INDEX($A:$U,ROW(),$F$6)="","",IF(ISNUMBER(INDEX($A:$U,ROW(),$F$6)),INDEX($A:$U,ROW(),$F$6),IFERROR(--SUBSTITUTE(SUBSTITUTE(TRIM(INDEX($A:$U,ROW(),$F$6)),",",""),"원",""),""))))</f>
        <v/>
      </c>
      <c r="AC710" s="2">
        <f>IF(OR($Y710="",$G$6=""),"",INDEX($A:$U,ROW(),$G$6)&amp;"")</f>
        <v/>
      </c>
      <c r="AD710" s="2">
        <f>IF($Y710="","",IF(OR(AND(설정!$B$5&lt;&gt;"",ISNUMBER(SEARCH(설정!$B$5,$AC710))),AND(설정!$B$6&lt;&gt;"",ISNUMBER(SEARCH(설정!$B$6,$AC710))),AND(설정!$B$7&lt;&gt;"",ISNUMBER(SEARCH(설정!$B$7,$AC710)))),"제외","포함"))</f>
        <v/>
      </c>
    </row>
    <row r="711">
      <c r="W711" s="2">
        <f>IF(OR($B$5="",$C$6="",ROW()&lt;$B$5),"",IF(INDEX($A:$U,ROW(),$C$6)="","",INDEX($A:$U,ROW(),$C$6)))</f>
        <v/>
      </c>
      <c r="X711" s="28">
        <f>IF($W711="","",IF(ISNUMBER($W711),IF($W711&gt;=10000000,IFERROR(DATE(INT($W711/10000),MOD(INT($W711/100),100),MOD($W711,100)),""),$W711),IF(ISNUMBER(--SUBSTITUTE(SUBSTITUTE(TRIM($W711),".","-"),"/","-")),IF(--SUBSTITUTE(SUBSTITUTE(TRIM($W711),".","-"),"/","-")&gt;=10000000,IFERROR(DATE(--LEFT(TRIM($W711),4),--MID(TRIM($W711),5,2),--RIGHT(TRIM($W711),2)),""),--SUBSTITUTE(SUBSTITUTE(TRIM($W711),".","-"),"/","-")),IFERROR(--LEFT(SUBSTITUTE(SUBSTITUTE(TRIM($W711),".","-"),"/","-"),10),""))))</f>
        <v/>
      </c>
      <c r="Y711" s="29">
        <f>IF($X711="","",INT($X711))</f>
        <v/>
      </c>
      <c r="Z711" s="30">
        <f>IF(OR($Y711="",$D$6=""),"",IF(INDEX($A:$U,ROW(),$D$6)="",0,IF(ISNUMBER(INDEX($A:$U,ROW(),$D$6)),INDEX($A:$U,ROW(),$D$6),IFERROR(--SUBSTITUTE(SUBSTITUTE(TRIM(INDEX($A:$U,ROW(),$D$6)),",",""),"원",""),0))))</f>
        <v/>
      </c>
      <c r="AA711" s="30">
        <f>IF(OR($Y711="",$E$6=""),"",IF(INDEX($A:$U,ROW(),$E$6)="",0,IF(ISNUMBER(INDEX($A:$U,ROW(),$E$6)),INDEX($A:$U,ROW(),$E$6),IFERROR(--SUBSTITUTE(SUBSTITUTE(TRIM(INDEX($A:$U,ROW(),$E$6)),",",""),"원",""),0))))</f>
        <v/>
      </c>
      <c r="AB711" s="30">
        <f>IF(OR($Y711="",$F$6=""),"",IF(INDEX($A:$U,ROW(),$F$6)="","",IF(ISNUMBER(INDEX($A:$U,ROW(),$F$6)),INDEX($A:$U,ROW(),$F$6),IFERROR(--SUBSTITUTE(SUBSTITUTE(TRIM(INDEX($A:$U,ROW(),$F$6)),",",""),"원",""),""))))</f>
        <v/>
      </c>
      <c r="AC711" s="2">
        <f>IF(OR($Y711="",$G$6=""),"",INDEX($A:$U,ROW(),$G$6)&amp;"")</f>
        <v/>
      </c>
      <c r="AD711" s="2">
        <f>IF($Y711="","",IF(OR(AND(설정!$B$5&lt;&gt;"",ISNUMBER(SEARCH(설정!$B$5,$AC711))),AND(설정!$B$6&lt;&gt;"",ISNUMBER(SEARCH(설정!$B$6,$AC711))),AND(설정!$B$7&lt;&gt;"",ISNUMBER(SEARCH(설정!$B$7,$AC711)))),"제외","포함"))</f>
        <v/>
      </c>
    </row>
    <row r="712">
      <c r="W712" s="2">
        <f>IF(OR($B$5="",$C$6="",ROW()&lt;$B$5),"",IF(INDEX($A:$U,ROW(),$C$6)="","",INDEX($A:$U,ROW(),$C$6)))</f>
        <v/>
      </c>
      <c r="X712" s="28">
        <f>IF($W712="","",IF(ISNUMBER($W712),IF($W712&gt;=10000000,IFERROR(DATE(INT($W712/10000),MOD(INT($W712/100),100),MOD($W712,100)),""),$W712),IF(ISNUMBER(--SUBSTITUTE(SUBSTITUTE(TRIM($W712),".","-"),"/","-")),IF(--SUBSTITUTE(SUBSTITUTE(TRIM($W712),".","-"),"/","-")&gt;=10000000,IFERROR(DATE(--LEFT(TRIM($W712),4),--MID(TRIM($W712),5,2),--RIGHT(TRIM($W712),2)),""),--SUBSTITUTE(SUBSTITUTE(TRIM($W712),".","-"),"/","-")),IFERROR(--LEFT(SUBSTITUTE(SUBSTITUTE(TRIM($W712),".","-"),"/","-"),10),""))))</f>
        <v/>
      </c>
      <c r="Y712" s="29">
        <f>IF($X712="","",INT($X712))</f>
        <v/>
      </c>
      <c r="Z712" s="30">
        <f>IF(OR($Y712="",$D$6=""),"",IF(INDEX($A:$U,ROW(),$D$6)="",0,IF(ISNUMBER(INDEX($A:$U,ROW(),$D$6)),INDEX($A:$U,ROW(),$D$6),IFERROR(--SUBSTITUTE(SUBSTITUTE(TRIM(INDEX($A:$U,ROW(),$D$6)),",",""),"원",""),0))))</f>
        <v/>
      </c>
      <c r="AA712" s="30">
        <f>IF(OR($Y712="",$E$6=""),"",IF(INDEX($A:$U,ROW(),$E$6)="",0,IF(ISNUMBER(INDEX($A:$U,ROW(),$E$6)),INDEX($A:$U,ROW(),$E$6),IFERROR(--SUBSTITUTE(SUBSTITUTE(TRIM(INDEX($A:$U,ROW(),$E$6)),",",""),"원",""),0))))</f>
        <v/>
      </c>
      <c r="AB712" s="30">
        <f>IF(OR($Y712="",$F$6=""),"",IF(INDEX($A:$U,ROW(),$F$6)="","",IF(ISNUMBER(INDEX($A:$U,ROW(),$F$6)),INDEX($A:$U,ROW(),$F$6),IFERROR(--SUBSTITUTE(SUBSTITUTE(TRIM(INDEX($A:$U,ROW(),$F$6)),",",""),"원",""),""))))</f>
        <v/>
      </c>
      <c r="AC712" s="2">
        <f>IF(OR($Y712="",$G$6=""),"",INDEX($A:$U,ROW(),$G$6)&amp;"")</f>
        <v/>
      </c>
      <c r="AD712" s="2">
        <f>IF($Y712="","",IF(OR(AND(설정!$B$5&lt;&gt;"",ISNUMBER(SEARCH(설정!$B$5,$AC712))),AND(설정!$B$6&lt;&gt;"",ISNUMBER(SEARCH(설정!$B$6,$AC712))),AND(설정!$B$7&lt;&gt;"",ISNUMBER(SEARCH(설정!$B$7,$AC712)))),"제외","포함"))</f>
        <v/>
      </c>
    </row>
    <row r="713">
      <c r="W713" s="2">
        <f>IF(OR($B$5="",$C$6="",ROW()&lt;$B$5),"",IF(INDEX($A:$U,ROW(),$C$6)="","",INDEX($A:$U,ROW(),$C$6)))</f>
        <v/>
      </c>
      <c r="X713" s="28">
        <f>IF($W713="","",IF(ISNUMBER($W713),IF($W713&gt;=10000000,IFERROR(DATE(INT($W713/10000),MOD(INT($W713/100),100),MOD($W713,100)),""),$W713),IF(ISNUMBER(--SUBSTITUTE(SUBSTITUTE(TRIM($W713),".","-"),"/","-")),IF(--SUBSTITUTE(SUBSTITUTE(TRIM($W713),".","-"),"/","-")&gt;=10000000,IFERROR(DATE(--LEFT(TRIM($W713),4),--MID(TRIM($W713),5,2),--RIGHT(TRIM($W713),2)),""),--SUBSTITUTE(SUBSTITUTE(TRIM($W713),".","-"),"/","-")),IFERROR(--LEFT(SUBSTITUTE(SUBSTITUTE(TRIM($W713),".","-"),"/","-"),10),""))))</f>
        <v/>
      </c>
      <c r="Y713" s="29">
        <f>IF($X713="","",INT($X713))</f>
        <v/>
      </c>
      <c r="Z713" s="30">
        <f>IF(OR($Y713="",$D$6=""),"",IF(INDEX($A:$U,ROW(),$D$6)="",0,IF(ISNUMBER(INDEX($A:$U,ROW(),$D$6)),INDEX($A:$U,ROW(),$D$6),IFERROR(--SUBSTITUTE(SUBSTITUTE(TRIM(INDEX($A:$U,ROW(),$D$6)),",",""),"원",""),0))))</f>
        <v/>
      </c>
      <c r="AA713" s="30">
        <f>IF(OR($Y713="",$E$6=""),"",IF(INDEX($A:$U,ROW(),$E$6)="",0,IF(ISNUMBER(INDEX($A:$U,ROW(),$E$6)),INDEX($A:$U,ROW(),$E$6),IFERROR(--SUBSTITUTE(SUBSTITUTE(TRIM(INDEX($A:$U,ROW(),$E$6)),",",""),"원",""),0))))</f>
        <v/>
      </c>
      <c r="AB713" s="30">
        <f>IF(OR($Y713="",$F$6=""),"",IF(INDEX($A:$U,ROW(),$F$6)="","",IF(ISNUMBER(INDEX($A:$U,ROW(),$F$6)),INDEX($A:$U,ROW(),$F$6),IFERROR(--SUBSTITUTE(SUBSTITUTE(TRIM(INDEX($A:$U,ROW(),$F$6)),",",""),"원",""),""))))</f>
        <v/>
      </c>
      <c r="AC713" s="2">
        <f>IF(OR($Y713="",$G$6=""),"",INDEX($A:$U,ROW(),$G$6)&amp;"")</f>
        <v/>
      </c>
      <c r="AD713" s="2">
        <f>IF($Y713="","",IF(OR(AND(설정!$B$5&lt;&gt;"",ISNUMBER(SEARCH(설정!$B$5,$AC713))),AND(설정!$B$6&lt;&gt;"",ISNUMBER(SEARCH(설정!$B$6,$AC713))),AND(설정!$B$7&lt;&gt;"",ISNUMBER(SEARCH(설정!$B$7,$AC713)))),"제외","포함"))</f>
        <v/>
      </c>
    </row>
    <row r="714">
      <c r="W714" s="2">
        <f>IF(OR($B$5="",$C$6="",ROW()&lt;$B$5),"",IF(INDEX($A:$U,ROW(),$C$6)="","",INDEX($A:$U,ROW(),$C$6)))</f>
        <v/>
      </c>
      <c r="X714" s="28">
        <f>IF($W714="","",IF(ISNUMBER($W714),IF($W714&gt;=10000000,IFERROR(DATE(INT($W714/10000),MOD(INT($W714/100),100),MOD($W714,100)),""),$W714),IF(ISNUMBER(--SUBSTITUTE(SUBSTITUTE(TRIM($W714),".","-"),"/","-")),IF(--SUBSTITUTE(SUBSTITUTE(TRIM($W714),".","-"),"/","-")&gt;=10000000,IFERROR(DATE(--LEFT(TRIM($W714),4),--MID(TRIM($W714),5,2),--RIGHT(TRIM($W714),2)),""),--SUBSTITUTE(SUBSTITUTE(TRIM($W714),".","-"),"/","-")),IFERROR(--LEFT(SUBSTITUTE(SUBSTITUTE(TRIM($W714),".","-"),"/","-"),10),""))))</f>
        <v/>
      </c>
      <c r="Y714" s="29">
        <f>IF($X714="","",INT($X714))</f>
        <v/>
      </c>
      <c r="Z714" s="30">
        <f>IF(OR($Y714="",$D$6=""),"",IF(INDEX($A:$U,ROW(),$D$6)="",0,IF(ISNUMBER(INDEX($A:$U,ROW(),$D$6)),INDEX($A:$U,ROW(),$D$6),IFERROR(--SUBSTITUTE(SUBSTITUTE(TRIM(INDEX($A:$U,ROW(),$D$6)),",",""),"원",""),0))))</f>
        <v/>
      </c>
      <c r="AA714" s="30">
        <f>IF(OR($Y714="",$E$6=""),"",IF(INDEX($A:$U,ROW(),$E$6)="",0,IF(ISNUMBER(INDEX($A:$U,ROW(),$E$6)),INDEX($A:$U,ROW(),$E$6),IFERROR(--SUBSTITUTE(SUBSTITUTE(TRIM(INDEX($A:$U,ROW(),$E$6)),",",""),"원",""),0))))</f>
        <v/>
      </c>
      <c r="AB714" s="30">
        <f>IF(OR($Y714="",$F$6=""),"",IF(INDEX($A:$U,ROW(),$F$6)="","",IF(ISNUMBER(INDEX($A:$U,ROW(),$F$6)),INDEX($A:$U,ROW(),$F$6),IFERROR(--SUBSTITUTE(SUBSTITUTE(TRIM(INDEX($A:$U,ROW(),$F$6)),",",""),"원",""),""))))</f>
        <v/>
      </c>
      <c r="AC714" s="2">
        <f>IF(OR($Y714="",$G$6=""),"",INDEX($A:$U,ROW(),$G$6)&amp;"")</f>
        <v/>
      </c>
      <c r="AD714" s="2">
        <f>IF($Y714="","",IF(OR(AND(설정!$B$5&lt;&gt;"",ISNUMBER(SEARCH(설정!$B$5,$AC714))),AND(설정!$B$6&lt;&gt;"",ISNUMBER(SEARCH(설정!$B$6,$AC714))),AND(설정!$B$7&lt;&gt;"",ISNUMBER(SEARCH(설정!$B$7,$AC714)))),"제외","포함"))</f>
        <v/>
      </c>
    </row>
    <row r="715">
      <c r="W715" s="2">
        <f>IF(OR($B$5="",$C$6="",ROW()&lt;$B$5),"",IF(INDEX($A:$U,ROW(),$C$6)="","",INDEX($A:$U,ROW(),$C$6)))</f>
        <v/>
      </c>
      <c r="X715" s="28">
        <f>IF($W715="","",IF(ISNUMBER($W715),IF($W715&gt;=10000000,IFERROR(DATE(INT($W715/10000),MOD(INT($W715/100),100),MOD($W715,100)),""),$W715),IF(ISNUMBER(--SUBSTITUTE(SUBSTITUTE(TRIM($W715),".","-"),"/","-")),IF(--SUBSTITUTE(SUBSTITUTE(TRIM($W715),".","-"),"/","-")&gt;=10000000,IFERROR(DATE(--LEFT(TRIM($W715),4),--MID(TRIM($W715),5,2),--RIGHT(TRIM($W715),2)),""),--SUBSTITUTE(SUBSTITUTE(TRIM($W715),".","-"),"/","-")),IFERROR(--LEFT(SUBSTITUTE(SUBSTITUTE(TRIM($W715),".","-"),"/","-"),10),""))))</f>
        <v/>
      </c>
      <c r="Y715" s="29">
        <f>IF($X715="","",INT($X715))</f>
        <v/>
      </c>
      <c r="Z715" s="30">
        <f>IF(OR($Y715="",$D$6=""),"",IF(INDEX($A:$U,ROW(),$D$6)="",0,IF(ISNUMBER(INDEX($A:$U,ROW(),$D$6)),INDEX($A:$U,ROW(),$D$6),IFERROR(--SUBSTITUTE(SUBSTITUTE(TRIM(INDEX($A:$U,ROW(),$D$6)),",",""),"원",""),0))))</f>
        <v/>
      </c>
      <c r="AA715" s="30">
        <f>IF(OR($Y715="",$E$6=""),"",IF(INDEX($A:$U,ROW(),$E$6)="",0,IF(ISNUMBER(INDEX($A:$U,ROW(),$E$6)),INDEX($A:$U,ROW(),$E$6),IFERROR(--SUBSTITUTE(SUBSTITUTE(TRIM(INDEX($A:$U,ROW(),$E$6)),",",""),"원",""),0))))</f>
        <v/>
      </c>
      <c r="AB715" s="30">
        <f>IF(OR($Y715="",$F$6=""),"",IF(INDEX($A:$U,ROW(),$F$6)="","",IF(ISNUMBER(INDEX($A:$U,ROW(),$F$6)),INDEX($A:$U,ROW(),$F$6),IFERROR(--SUBSTITUTE(SUBSTITUTE(TRIM(INDEX($A:$U,ROW(),$F$6)),",",""),"원",""),""))))</f>
        <v/>
      </c>
      <c r="AC715" s="2">
        <f>IF(OR($Y715="",$G$6=""),"",INDEX($A:$U,ROW(),$G$6)&amp;"")</f>
        <v/>
      </c>
      <c r="AD715" s="2">
        <f>IF($Y715="","",IF(OR(AND(설정!$B$5&lt;&gt;"",ISNUMBER(SEARCH(설정!$B$5,$AC715))),AND(설정!$B$6&lt;&gt;"",ISNUMBER(SEARCH(설정!$B$6,$AC715))),AND(설정!$B$7&lt;&gt;"",ISNUMBER(SEARCH(설정!$B$7,$AC715)))),"제외","포함"))</f>
        <v/>
      </c>
    </row>
    <row r="716">
      <c r="W716" s="2">
        <f>IF(OR($B$5="",$C$6="",ROW()&lt;$B$5),"",IF(INDEX($A:$U,ROW(),$C$6)="","",INDEX($A:$U,ROW(),$C$6)))</f>
        <v/>
      </c>
      <c r="X716" s="28">
        <f>IF($W716="","",IF(ISNUMBER($W716),IF($W716&gt;=10000000,IFERROR(DATE(INT($W716/10000),MOD(INT($W716/100),100),MOD($W716,100)),""),$W716),IF(ISNUMBER(--SUBSTITUTE(SUBSTITUTE(TRIM($W716),".","-"),"/","-")),IF(--SUBSTITUTE(SUBSTITUTE(TRIM($W716),".","-"),"/","-")&gt;=10000000,IFERROR(DATE(--LEFT(TRIM($W716),4),--MID(TRIM($W716),5,2),--RIGHT(TRIM($W716),2)),""),--SUBSTITUTE(SUBSTITUTE(TRIM($W716),".","-"),"/","-")),IFERROR(--LEFT(SUBSTITUTE(SUBSTITUTE(TRIM($W716),".","-"),"/","-"),10),""))))</f>
        <v/>
      </c>
      <c r="Y716" s="29">
        <f>IF($X716="","",INT($X716))</f>
        <v/>
      </c>
      <c r="Z716" s="30">
        <f>IF(OR($Y716="",$D$6=""),"",IF(INDEX($A:$U,ROW(),$D$6)="",0,IF(ISNUMBER(INDEX($A:$U,ROW(),$D$6)),INDEX($A:$U,ROW(),$D$6),IFERROR(--SUBSTITUTE(SUBSTITUTE(TRIM(INDEX($A:$U,ROW(),$D$6)),",",""),"원",""),0))))</f>
        <v/>
      </c>
      <c r="AA716" s="30">
        <f>IF(OR($Y716="",$E$6=""),"",IF(INDEX($A:$U,ROW(),$E$6)="",0,IF(ISNUMBER(INDEX($A:$U,ROW(),$E$6)),INDEX($A:$U,ROW(),$E$6),IFERROR(--SUBSTITUTE(SUBSTITUTE(TRIM(INDEX($A:$U,ROW(),$E$6)),",",""),"원",""),0))))</f>
        <v/>
      </c>
      <c r="AB716" s="30">
        <f>IF(OR($Y716="",$F$6=""),"",IF(INDEX($A:$U,ROW(),$F$6)="","",IF(ISNUMBER(INDEX($A:$U,ROW(),$F$6)),INDEX($A:$U,ROW(),$F$6),IFERROR(--SUBSTITUTE(SUBSTITUTE(TRIM(INDEX($A:$U,ROW(),$F$6)),",",""),"원",""),""))))</f>
        <v/>
      </c>
      <c r="AC716" s="2">
        <f>IF(OR($Y716="",$G$6=""),"",INDEX($A:$U,ROW(),$G$6)&amp;"")</f>
        <v/>
      </c>
      <c r="AD716" s="2">
        <f>IF($Y716="","",IF(OR(AND(설정!$B$5&lt;&gt;"",ISNUMBER(SEARCH(설정!$B$5,$AC716))),AND(설정!$B$6&lt;&gt;"",ISNUMBER(SEARCH(설정!$B$6,$AC716))),AND(설정!$B$7&lt;&gt;"",ISNUMBER(SEARCH(설정!$B$7,$AC716)))),"제외","포함"))</f>
        <v/>
      </c>
    </row>
    <row r="717">
      <c r="W717" s="2">
        <f>IF(OR($B$5="",$C$6="",ROW()&lt;$B$5),"",IF(INDEX($A:$U,ROW(),$C$6)="","",INDEX($A:$U,ROW(),$C$6)))</f>
        <v/>
      </c>
      <c r="X717" s="28">
        <f>IF($W717="","",IF(ISNUMBER($W717),IF($W717&gt;=10000000,IFERROR(DATE(INT($W717/10000),MOD(INT($W717/100),100),MOD($W717,100)),""),$W717),IF(ISNUMBER(--SUBSTITUTE(SUBSTITUTE(TRIM($W717),".","-"),"/","-")),IF(--SUBSTITUTE(SUBSTITUTE(TRIM($W717),".","-"),"/","-")&gt;=10000000,IFERROR(DATE(--LEFT(TRIM($W717),4),--MID(TRIM($W717),5,2),--RIGHT(TRIM($W717),2)),""),--SUBSTITUTE(SUBSTITUTE(TRIM($W717),".","-"),"/","-")),IFERROR(--LEFT(SUBSTITUTE(SUBSTITUTE(TRIM($W717),".","-"),"/","-"),10),""))))</f>
        <v/>
      </c>
      <c r="Y717" s="29">
        <f>IF($X717="","",INT($X717))</f>
        <v/>
      </c>
      <c r="Z717" s="30">
        <f>IF(OR($Y717="",$D$6=""),"",IF(INDEX($A:$U,ROW(),$D$6)="",0,IF(ISNUMBER(INDEX($A:$U,ROW(),$D$6)),INDEX($A:$U,ROW(),$D$6),IFERROR(--SUBSTITUTE(SUBSTITUTE(TRIM(INDEX($A:$U,ROW(),$D$6)),",",""),"원",""),0))))</f>
        <v/>
      </c>
      <c r="AA717" s="30">
        <f>IF(OR($Y717="",$E$6=""),"",IF(INDEX($A:$U,ROW(),$E$6)="",0,IF(ISNUMBER(INDEX($A:$U,ROW(),$E$6)),INDEX($A:$U,ROW(),$E$6),IFERROR(--SUBSTITUTE(SUBSTITUTE(TRIM(INDEX($A:$U,ROW(),$E$6)),",",""),"원",""),0))))</f>
        <v/>
      </c>
      <c r="AB717" s="30">
        <f>IF(OR($Y717="",$F$6=""),"",IF(INDEX($A:$U,ROW(),$F$6)="","",IF(ISNUMBER(INDEX($A:$U,ROW(),$F$6)),INDEX($A:$U,ROW(),$F$6),IFERROR(--SUBSTITUTE(SUBSTITUTE(TRIM(INDEX($A:$U,ROW(),$F$6)),",",""),"원",""),""))))</f>
        <v/>
      </c>
      <c r="AC717" s="2">
        <f>IF(OR($Y717="",$G$6=""),"",INDEX($A:$U,ROW(),$G$6)&amp;"")</f>
        <v/>
      </c>
      <c r="AD717" s="2">
        <f>IF($Y717="","",IF(OR(AND(설정!$B$5&lt;&gt;"",ISNUMBER(SEARCH(설정!$B$5,$AC717))),AND(설정!$B$6&lt;&gt;"",ISNUMBER(SEARCH(설정!$B$6,$AC717))),AND(설정!$B$7&lt;&gt;"",ISNUMBER(SEARCH(설정!$B$7,$AC717)))),"제외","포함"))</f>
        <v/>
      </c>
    </row>
    <row r="718">
      <c r="W718" s="2">
        <f>IF(OR($B$5="",$C$6="",ROW()&lt;$B$5),"",IF(INDEX($A:$U,ROW(),$C$6)="","",INDEX($A:$U,ROW(),$C$6)))</f>
        <v/>
      </c>
      <c r="X718" s="28">
        <f>IF($W718="","",IF(ISNUMBER($W718),IF($W718&gt;=10000000,IFERROR(DATE(INT($W718/10000),MOD(INT($W718/100),100),MOD($W718,100)),""),$W718),IF(ISNUMBER(--SUBSTITUTE(SUBSTITUTE(TRIM($W718),".","-"),"/","-")),IF(--SUBSTITUTE(SUBSTITUTE(TRIM($W718),".","-"),"/","-")&gt;=10000000,IFERROR(DATE(--LEFT(TRIM($W718),4),--MID(TRIM($W718),5,2),--RIGHT(TRIM($W718),2)),""),--SUBSTITUTE(SUBSTITUTE(TRIM($W718),".","-"),"/","-")),IFERROR(--LEFT(SUBSTITUTE(SUBSTITUTE(TRIM($W718),".","-"),"/","-"),10),""))))</f>
        <v/>
      </c>
      <c r="Y718" s="29">
        <f>IF($X718="","",INT($X718))</f>
        <v/>
      </c>
      <c r="Z718" s="30">
        <f>IF(OR($Y718="",$D$6=""),"",IF(INDEX($A:$U,ROW(),$D$6)="",0,IF(ISNUMBER(INDEX($A:$U,ROW(),$D$6)),INDEX($A:$U,ROW(),$D$6),IFERROR(--SUBSTITUTE(SUBSTITUTE(TRIM(INDEX($A:$U,ROW(),$D$6)),",",""),"원",""),0))))</f>
        <v/>
      </c>
      <c r="AA718" s="30">
        <f>IF(OR($Y718="",$E$6=""),"",IF(INDEX($A:$U,ROW(),$E$6)="",0,IF(ISNUMBER(INDEX($A:$U,ROW(),$E$6)),INDEX($A:$U,ROW(),$E$6),IFERROR(--SUBSTITUTE(SUBSTITUTE(TRIM(INDEX($A:$U,ROW(),$E$6)),",",""),"원",""),0))))</f>
        <v/>
      </c>
      <c r="AB718" s="30">
        <f>IF(OR($Y718="",$F$6=""),"",IF(INDEX($A:$U,ROW(),$F$6)="","",IF(ISNUMBER(INDEX($A:$U,ROW(),$F$6)),INDEX($A:$U,ROW(),$F$6),IFERROR(--SUBSTITUTE(SUBSTITUTE(TRIM(INDEX($A:$U,ROW(),$F$6)),",",""),"원",""),""))))</f>
        <v/>
      </c>
      <c r="AC718" s="2">
        <f>IF(OR($Y718="",$G$6=""),"",INDEX($A:$U,ROW(),$G$6)&amp;"")</f>
        <v/>
      </c>
      <c r="AD718" s="2">
        <f>IF($Y718="","",IF(OR(AND(설정!$B$5&lt;&gt;"",ISNUMBER(SEARCH(설정!$B$5,$AC718))),AND(설정!$B$6&lt;&gt;"",ISNUMBER(SEARCH(설정!$B$6,$AC718))),AND(설정!$B$7&lt;&gt;"",ISNUMBER(SEARCH(설정!$B$7,$AC718)))),"제외","포함"))</f>
        <v/>
      </c>
    </row>
    <row r="719">
      <c r="W719" s="2">
        <f>IF(OR($B$5="",$C$6="",ROW()&lt;$B$5),"",IF(INDEX($A:$U,ROW(),$C$6)="","",INDEX($A:$U,ROW(),$C$6)))</f>
        <v/>
      </c>
      <c r="X719" s="28">
        <f>IF($W719="","",IF(ISNUMBER($W719),IF($W719&gt;=10000000,IFERROR(DATE(INT($W719/10000),MOD(INT($W719/100),100),MOD($W719,100)),""),$W719),IF(ISNUMBER(--SUBSTITUTE(SUBSTITUTE(TRIM($W719),".","-"),"/","-")),IF(--SUBSTITUTE(SUBSTITUTE(TRIM($W719),".","-"),"/","-")&gt;=10000000,IFERROR(DATE(--LEFT(TRIM($W719),4),--MID(TRIM($W719),5,2),--RIGHT(TRIM($W719),2)),""),--SUBSTITUTE(SUBSTITUTE(TRIM($W719),".","-"),"/","-")),IFERROR(--LEFT(SUBSTITUTE(SUBSTITUTE(TRIM($W719),".","-"),"/","-"),10),""))))</f>
        <v/>
      </c>
      <c r="Y719" s="29">
        <f>IF($X719="","",INT($X719))</f>
        <v/>
      </c>
      <c r="Z719" s="30">
        <f>IF(OR($Y719="",$D$6=""),"",IF(INDEX($A:$U,ROW(),$D$6)="",0,IF(ISNUMBER(INDEX($A:$U,ROW(),$D$6)),INDEX($A:$U,ROW(),$D$6),IFERROR(--SUBSTITUTE(SUBSTITUTE(TRIM(INDEX($A:$U,ROW(),$D$6)),",",""),"원",""),0))))</f>
        <v/>
      </c>
      <c r="AA719" s="30">
        <f>IF(OR($Y719="",$E$6=""),"",IF(INDEX($A:$U,ROW(),$E$6)="",0,IF(ISNUMBER(INDEX($A:$U,ROW(),$E$6)),INDEX($A:$U,ROW(),$E$6),IFERROR(--SUBSTITUTE(SUBSTITUTE(TRIM(INDEX($A:$U,ROW(),$E$6)),",",""),"원",""),0))))</f>
        <v/>
      </c>
      <c r="AB719" s="30">
        <f>IF(OR($Y719="",$F$6=""),"",IF(INDEX($A:$U,ROW(),$F$6)="","",IF(ISNUMBER(INDEX($A:$U,ROW(),$F$6)),INDEX($A:$U,ROW(),$F$6),IFERROR(--SUBSTITUTE(SUBSTITUTE(TRIM(INDEX($A:$U,ROW(),$F$6)),",",""),"원",""),""))))</f>
        <v/>
      </c>
      <c r="AC719" s="2">
        <f>IF(OR($Y719="",$G$6=""),"",INDEX($A:$U,ROW(),$G$6)&amp;"")</f>
        <v/>
      </c>
      <c r="AD719" s="2">
        <f>IF($Y719="","",IF(OR(AND(설정!$B$5&lt;&gt;"",ISNUMBER(SEARCH(설정!$B$5,$AC719))),AND(설정!$B$6&lt;&gt;"",ISNUMBER(SEARCH(설정!$B$6,$AC719))),AND(설정!$B$7&lt;&gt;"",ISNUMBER(SEARCH(설정!$B$7,$AC719)))),"제외","포함"))</f>
        <v/>
      </c>
    </row>
    <row r="720">
      <c r="W720" s="2">
        <f>IF(OR($B$5="",$C$6="",ROW()&lt;$B$5),"",IF(INDEX($A:$U,ROW(),$C$6)="","",INDEX($A:$U,ROW(),$C$6)))</f>
        <v/>
      </c>
      <c r="X720" s="28">
        <f>IF($W720="","",IF(ISNUMBER($W720),IF($W720&gt;=10000000,IFERROR(DATE(INT($W720/10000),MOD(INT($W720/100),100),MOD($W720,100)),""),$W720),IF(ISNUMBER(--SUBSTITUTE(SUBSTITUTE(TRIM($W720),".","-"),"/","-")),IF(--SUBSTITUTE(SUBSTITUTE(TRIM($W720),".","-"),"/","-")&gt;=10000000,IFERROR(DATE(--LEFT(TRIM($W720),4),--MID(TRIM($W720),5,2),--RIGHT(TRIM($W720),2)),""),--SUBSTITUTE(SUBSTITUTE(TRIM($W720),".","-"),"/","-")),IFERROR(--LEFT(SUBSTITUTE(SUBSTITUTE(TRIM($W720),".","-"),"/","-"),10),""))))</f>
        <v/>
      </c>
      <c r="Y720" s="29">
        <f>IF($X720="","",INT($X720))</f>
        <v/>
      </c>
      <c r="Z720" s="30">
        <f>IF(OR($Y720="",$D$6=""),"",IF(INDEX($A:$U,ROW(),$D$6)="",0,IF(ISNUMBER(INDEX($A:$U,ROW(),$D$6)),INDEX($A:$U,ROW(),$D$6),IFERROR(--SUBSTITUTE(SUBSTITUTE(TRIM(INDEX($A:$U,ROW(),$D$6)),",",""),"원",""),0))))</f>
        <v/>
      </c>
      <c r="AA720" s="30">
        <f>IF(OR($Y720="",$E$6=""),"",IF(INDEX($A:$U,ROW(),$E$6)="",0,IF(ISNUMBER(INDEX($A:$U,ROW(),$E$6)),INDEX($A:$U,ROW(),$E$6),IFERROR(--SUBSTITUTE(SUBSTITUTE(TRIM(INDEX($A:$U,ROW(),$E$6)),",",""),"원",""),0))))</f>
        <v/>
      </c>
      <c r="AB720" s="30">
        <f>IF(OR($Y720="",$F$6=""),"",IF(INDEX($A:$U,ROW(),$F$6)="","",IF(ISNUMBER(INDEX($A:$U,ROW(),$F$6)),INDEX($A:$U,ROW(),$F$6),IFERROR(--SUBSTITUTE(SUBSTITUTE(TRIM(INDEX($A:$U,ROW(),$F$6)),",",""),"원",""),""))))</f>
        <v/>
      </c>
      <c r="AC720" s="2">
        <f>IF(OR($Y720="",$G$6=""),"",INDEX($A:$U,ROW(),$G$6)&amp;"")</f>
        <v/>
      </c>
      <c r="AD720" s="2">
        <f>IF($Y720="","",IF(OR(AND(설정!$B$5&lt;&gt;"",ISNUMBER(SEARCH(설정!$B$5,$AC720))),AND(설정!$B$6&lt;&gt;"",ISNUMBER(SEARCH(설정!$B$6,$AC720))),AND(설정!$B$7&lt;&gt;"",ISNUMBER(SEARCH(설정!$B$7,$AC720)))),"제외","포함"))</f>
        <v/>
      </c>
    </row>
    <row r="721">
      <c r="W721" s="2">
        <f>IF(OR($B$5="",$C$6="",ROW()&lt;$B$5),"",IF(INDEX($A:$U,ROW(),$C$6)="","",INDEX($A:$U,ROW(),$C$6)))</f>
        <v/>
      </c>
      <c r="X721" s="28">
        <f>IF($W721="","",IF(ISNUMBER($W721),IF($W721&gt;=10000000,IFERROR(DATE(INT($W721/10000),MOD(INT($W721/100),100),MOD($W721,100)),""),$W721),IF(ISNUMBER(--SUBSTITUTE(SUBSTITUTE(TRIM($W721),".","-"),"/","-")),IF(--SUBSTITUTE(SUBSTITUTE(TRIM($W721),".","-"),"/","-")&gt;=10000000,IFERROR(DATE(--LEFT(TRIM($W721),4),--MID(TRIM($W721),5,2),--RIGHT(TRIM($W721),2)),""),--SUBSTITUTE(SUBSTITUTE(TRIM($W721),".","-"),"/","-")),IFERROR(--LEFT(SUBSTITUTE(SUBSTITUTE(TRIM($W721),".","-"),"/","-"),10),""))))</f>
        <v/>
      </c>
      <c r="Y721" s="29">
        <f>IF($X721="","",INT($X721))</f>
        <v/>
      </c>
      <c r="Z721" s="30">
        <f>IF(OR($Y721="",$D$6=""),"",IF(INDEX($A:$U,ROW(),$D$6)="",0,IF(ISNUMBER(INDEX($A:$U,ROW(),$D$6)),INDEX($A:$U,ROW(),$D$6),IFERROR(--SUBSTITUTE(SUBSTITUTE(TRIM(INDEX($A:$U,ROW(),$D$6)),",",""),"원",""),0))))</f>
        <v/>
      </c>
      <c r="AA721" s="30">
        <f>IF(OR($Y721="",$E$6=""),"",IF(INDEX($A:$U,ROW(),$E$6)="",0,IF(ISNUMBER(INDEX($A:$U,ROW(),$E$6)),INDEX($A:$U,ROW(),$E$6),IFERROR(--SUBSTITUTE(SUBSTITUTE(TRIM(INDEX($A:$U,ROW(),$E$6)),",",""),"원",""),0))))</f>
        <v/>
      </c>
      <c r="AB721" s="30">
        <f>IF(OR($Y721="",$F$6=""),"",IF(INDEX($A:$U,ROW(),$F$6)="","",IF(ISNUMBER(INDEX($A:$U,ROW(),$F$6)),INDEX($A:$U,ROW(),$F$6),IFERROR(--SUBSTITUTE(SUBSTITUTE(TRIM(INDEX($A:$U,ROW(),$F$6)),",",""),"원",""),""))))</f>
        <v/>
      </c>
      <c r="AC721" s="2">
        <f>IF(OR($Y721="",$G$6=""),"",INDEX($A:$U,ROW(),$G$6)&amp;"")</f>
        <v/>
      </c>
      <c r="AD721" s="2">
        <f>IF($Y721="","",IF(OR(AND(설정!$B$5&lt;&gt;"",ISNUMBER(SEARCH(설정!$B$5,$AC721))),AND(설정!$B$6&lt;&gt;"",ISNUMBER(SEARCH(설정!$B$6,$AC721))),AND(설정!$B$7&lt;&gt;"",ISNUMBER(SEARCH(설정!$B$7,$AC721)))),"제외","포함"))</f>
        <v/>
      </c>
    </row>
    <row r="722">
      <c r="W722" s="2">
        <f>IF(OR($B$5="",$C$6="",ROW()&lt;$B$5),"",IF(INDEX($A:$U,ROW(),$C$6)="","",INDEX($A:$U,ROW(),$C$6)))</f>
        <v/>
      </c>
      <c r="X722" s="28">
        <f>IF($W722="","",IF(ISNUMBER($W722),IF($W722&gt;=10000000,IFERROR(DATE(INT($W722/10000),MOD(INT($W722/100),100),MOD($W722,100)),""),$W722),IF(ISNUMBER(--SUBSTITUTE(SUBSTITUTE(TRIM($W722),".","-"),"/","-")),IF(--SUBSTITUTE(SUBSTITUTE(TRIM($W722),".","-"),"/","-")&gt;=10000000,IFERROR(DATE(--LEFT(TRIM($W722),4),--MID(TRIM($W722),5,2),--RIGHT(TRIM($W722),2)),""),--SUBSTITUTE(SUBSTITUTE(TRIM($W722),".","-"),"/","-")),IFERROR(--LEFT(SUBSTITUTE(SUBSTITUTE(TRIM($W722),".","-"),"/","-"),10),""))))</f>
        <v/>
      </c>
      <c r="Y722" s="29">
        <f>IF($X722="","",INT($X722))</f>
        <v/>
      </c>
      <c r="Z722" s="30">
        <f>IF(OR($Y722="",$D$6=""),"",IF(INDEX($A:$U,ROW(),$D$6)="",0,IF(ISNUMBER(INDEX($A:$U,ROW(),$D$6)),INDEX($A:$U,ROW(),$D$6),IFERROR(--SUBSTITUTE(SUBSTITUTE(TRIM(INDEX($A:$U,ROW(),$D$6)),",",""),"원",""),0))))</f>
        <v/>
      </c>
      <c r="AA722" s="30">
        <f>IF(OR($Y722="",$E$6=""),"",IF(INDEX($A:$U,ROW(),$E$6)="",0,IF(ISNUMBER(INDEX($A:$U,ROW(),$E$6)),INDEX($A:$U,ROW(),$E$6),IFERROR(--SUBSTITUTE(SUBSTITUTE(TRIM(INDEX($A:$U,ROW(),$E$6)),",",""),"원",""),0))))</f>
        <v/>
      </c>
      <c r="AB722" s="30">
        <f>IF(OR($Y722="",$F$6=""),"",IF(INDEX($A:$U,ROW(),$F$6)="","",IF(ISNUMBER(INDEX($A:$U,ROW(),$F$6)),INDEX($A:$U,ROW(),$F$6),IFERROR(--SUBSTITUTE(SUBSTITUTE(TRIM(INDEX($A:$U,ROW(),$F$6)),",",""),"원",""),""))))</f>
        <v/>
      </c>
      <c r="AC722" s="2">
        <f>IF(OR($Y722="",$G$6=""),"",INDEX($A:$U,ROW(),$G$6)&amp;"")</f>
        <v/>
      </c>
      <c r="AD722" s="2">
        <f>IF($Y722="","",IF(OR(AND(설정!$B$5&lt;&gt;"",ISNUMBER(SEARCH(설정!$B$5,$AC722))),AND(설정!$B$6&lt;&gt;"",ISNUMBER(SEARCH(설정!$B$6,$AC722))),AND(설정!$B$7&lt;&gt;"",ISNUMBER(SEARCH(설정!$B$7,$AC722)))),"제외","포함"))</f>
        <v/>
      </c>
    </row>
    <row r="723">
      <c r="W723" s="2">
        <f>IF(OR($B$5="",$C$6="",ROW()&lt;$B$5),"",IF(INDEX($A:$U,ROW(),$C$6)="","",INDEX($A:$U,ROW(),$C$6)))</f>
        <v/>
      </c>
      <c r="X723" s="28">
        <f>IF($W723="","",IF(ISNUMBER($W723),IF($W723&gt;=10000000,IFERROR(DATE(INT($W723/10000),MOD(INT($W723/100),100),MOD($W723,100)),""),$W723),IF(ISNUMBER(--SUBSTITUTE(SUBSTITUTE(TRIM($W723),".","-"),"/","-")),IF(--SUBSTITUTE(SUBSTITUTE(TRIM($W723),".","-"),"/","-")&gt;=10000000,IFERROR(DATE(--LEFT(TRIM($W723),4),--MID(TRIM($W723),5,2),--RIGHT(TRIM($W723),2)),""),--SUBSTITUTE(SUBSTITUTE(TRIM($W723),".","-"),"/","-")),IFERROR(--LEFT(SUBSTITUTE(SUBSTITUTE(TRIM($W723),".","-"),"/","-"),10),""))))</f>
        <v/>
      </c>
      <c r="Y723" s="29">
        <f>IF($X723="","",INT($X723))</f>
        <v/>
      </c>
      <c r="Z723" s="30">
        <f>IF(OR($Y723="",$D$6=""),"",IF(INDEX($A:$U,ROW(),$D$6)="",0,IF(ISNUMBER(INDEX($A:$U,ROW(),$D$6)),INDEX($A:$U,ROW(),$D$6),IFERROR(--SUBSTITUTE(SUBSTITUTE(TRIM(INDEX($A:$U,ROW(),$D$6)),",",""),"원",""),0))))</f>
        <v/>
      </c>
      <c r="AA723" s="30">
        <f>IF(OR($Y723="",$E$6=""),"",IF(INDEX($A:$U,ROW(),$E$6)="",0,IF(ISNUMBER(INDEX($A:$U,ROW(),$E$6)),INDEX($A:$U,ROW(),$E$6),IFERROR(--SUBSTITUTE(SUBSTITUTE(TRIM(INDEX($A:$U,ROW(),$E$6)),",",""),"원",""),0))))</f>
        <v/>
      </c>
      <c r="AB723" s="30">
        <f>IF(OR($Y723="",$F$6=""),"",IF(INDEX($A:$U,ROW(),$F$6)="","",IF(ISNUMBER(INDEX($A:$U,ROW(),$F$6)),INDEX($A:$U,ROW(),$F$6),IFERROR(--SUBSTITUTE(SUBSTITUTE(TRIM(INDEX($A:$U,ROW(),$F$6)),",",""),"원",""),""))))</f>
        <v/>
      </c>
      <c r="AC723" s="2">
        <f>IF(OR($Y723="",$G$6=""),"",INDEX($A:$U,ROW(),$G$6)&amp;"")</f>
        <v/>
      </c>
      <c r="AD723" s="2">
        <f>IF($Y723="","",IF(OR(AND(설정!$B$5&lt;&gt;"",ISNUMBER(SEARCH(설정!$B$5,$AC723))),AND(설정!$B$6&lt;&gt;"",ISNUMBER(SEARCH(설정!$B$6,$AC723))),AND(설정!$B$7&lt;&gt;"",ISNUMBER(SEARCH(설정!$B$7,$AC723)))),"제외","포함"))</f>
        <v/>
      </c>
    </row>
    <row r="724">
      <c r="W724" s="2">
        <f>IF(OR($B$5="",$C$6="",ROW()&lt;$B$5),"",IF(INDEX($A:$U,ROW(),$C$6)="","",INDEX($A:$U,ROW(),$C$6)))</f>
        <v/>
      </c>
      <c r="X724" s="28">
        <f>IF($W724="","",IF(ISNUMBER($W724),IF($W724&gt;=10000000,IFERROR(DATE(INT($W724/10000),MOD(INT($W724/100),100),MOD($W724,100)),""),$W724),IF(ISNUMBER(--SUBSTITUTE(SUBSTITUTE(TRIM($W724),".","-"),"/","-")),IF(--SUBSTITUTE(SUBSTITUTE(TRIM($W724),".","-"),"/","-")&gt;=10000000,IFERROR(DATE(--LEFT(TRIM($W724),4),--MID(TRIM($W724),5,2),--RIGHT(TRIM($W724),2)),""),--SUBSTITUTE(SUBSTITUTE(TRIM($W724),".","-"),"/","-")),IFERROR(--LEFT(SUBSTITUTE(SUBSTITUTE(TRIM($W724),".","-"),"/","-"),10),""))))</f>
        <v/>
      </c>
      <c r="Y724" s="29">
        <f>IF($X724="","",INT($X724))</f>
        <v/>
      </c>
      <c r="Z724" s="30">
        <f>IF(OR($Y724="",$D$6=""),"",IF(INDEX($A:$U,ROW(),$D$6)="",0,IF(ISNUMBER(INDEX($A:$U,ROW(),$D$6)),INDEX($A:$U,ROW(),$D$6),IFERROR(--SUBSTITUTE(SUBSTITUTE(TRIM(INDEX($A:$U,ROW(),$D$6)),",",""),"원",""),0))))</f>
        <v/>
      </c>
      <c r="AA724" s="30">
        <f>IF(OR($Y724="",$E$6=""),"",IF(INDEX($A:$U,ROW(),$E$6)="",0,IF(ISNUMBER(INDEX($A:$U,ROW(),$E$6)),INDEX($A:$U,ROW(),$E$6),IFERROR(--SUBSTITUTE(SUBSTITUTE(TRIM(INDEX($A:$U,ROW(),$E$6)),",",""),"원",""),0))))</f>
        <v/>
      </c>
      <c r="AB724" s="30">
        <f>IF(OR($Y724="",$F$6=""),"",IF(INDEX($A:$U,ROW(),$F$6)="","",IF(ISNUMBER(INDEX($A:$U,ROW(),$F$6)),INDEX($A:$U,ROW(),$F$6),IFERROR(--SUBSTITUTE(SUBSTITUTE(TRIM(INDEX($A:$U,ROW(),$F$6)),",",""),"원",""),""))))</f>
        <v/>
      </c>
      <c r="AC724" s="2">
        <f>IF(OR($Y724="",$G$6=""),"",INDEX($A:$U,ROW(),$G$6)&amp;"")</f>
        <v/>
      </c>
      <c r="AD724" s="2">
        <f>IF($Y724="","",IF(OR(AND(설정!$B$5&lt;&gt;"",ISNUMBER(SEARCH(설정!$B$5,$AC724))),AND(설정!$B$6&lt;&gt;"",ISNUMBER(SEARCH(설정!$B$6,$AC724))),AND(설정!$B$7&lt;&gt;"",ISNUMBER(SEARCH(설정!$B$7,$AC724)))),"제외","포함"))</f>
        <v/>
      </c>
    </row>
    <row r="725">
      <c r="W725" s="2">
        <f>IF(OR($B$5="",$C$6="",ROW()&lt;$B$5),"",IF(INDEX($A:$U,ROW(),$C$6)="","",INDEX($A:$U,ROW(),$C$6)))</f>
        <v/>
      </c>
      <c r="X725" s="28">
        <f>IF($W725="","",IF(ISNUMBER($W725),IF($W725&gt;=10000000,IFERROR(DATE(INT($W725/10000),MOD(INT($W725/100),100),MOD($W725,100)),""),$W725),IF(ISNUMBER(--SUBSTITUTE(SUBSTITUTE(TRIM($W725),".","-"),"/","-")),IF(--SUBSTITUTE(SUBSTITUTE(TRIM($W725),".","-"),"/","-")&gt;=10000000,IFERROR(DATE(--LEFT(TRIM($W725),4),--MID(TRIM($W725),5,2),--RIGHT(TRIM($W725),2)),""),--SUBSTITUTE(SUBSTITUTE(TRIM($W725),".","-"),"/","-")),IFERROR(--LEFT(SUBSTITUTE(SUBSTITUTE(TRIM($W725),".","-"),"/","-"),10),""))))</f>
        <v/>
      </c>
      <c r="Y725" s="29">
        <f>IF($X725="","",INT($X725))</f>
        <v/>
      </c>
      <c r="Z725" s="30">
        <f>IF(OR($Y725="",$D$6=""),"",IF(INDEX($A:$U,ROW(),$D$6)="",0,IF(ISNUMBER(INDEX($A:$U,ROW(),$D$6)),INDEX($A:$U,ROW(),$D$6),IFERROR(--SUBSTITUTE(SUBSTITUTE(TRIM(INDEX($A:$U,ROW(),$D$6)),",",""),"원",""),0))))</f>
        <v/>
      </c>
      <c r="AA725" s="30">
        <f>IF(OR($Y725="",$E$6=""),"",IF(INDEX($A:$U,ROW(),$E$6)="",0,IF(ISNUMBER(INDEX($A:$U,ROW(),$E$6)),INDEX($A:$U,ROW(),$E$6),IFERROR(--SUBSTITUTE(SUBSTITUTE(TRIM(INDEX($A:$U,ROW(),$E$6)),",",""),"원",""),0))))</f>
        <v/>
      </c>
      <c r="AB725" s="30">
        <f>IF(OR($Y725="",$F$6=""),"",IF(INDEX($A:$U,ROW(),$F$6)="","",IF(ISNUMBER(INDEX($A:$U,ROW(),$F$6)),INDEX($A:$U,ROW(),$F$6),IFERROR(--SUBSTITUTE(SUBSTITUTE(TRIM(INDEX($A:$U,ROW(),$F$6)),",",""),"원",""),""))))</f>
        <v/>
      </c>
      <c r="AC725" s="2">
        <f>IF(OR($Y725="",$G$6=""),"",INDEX($A:$U,ROW(),$G$6)&amp;"")</f>
        <v/>
      </c>
      <c r="AD725" s="2">
        <f>IF($Y725="","",IF(OR(AND(설정!$B$5&lt;&gt;"",ISNUMBER(SEARCH(설정!$B$5,$AC725))),AND(설정!$B$6&lt;&gt;"",ISNUMBER(SEARCH(설정!$B$6,$AC725))),AND(설정!$B$7&lt;&gt;"",ISNUMBER(SEARCH(설정!$B$7,$AC725)))),"제외","포함"))</f>
        <v/>
      </c>
    </row>
    <row r="726">
      <c r="W726" s="2">
        <f>IF(OR($B$5="",$C$6="",ROW()&lt;$B$5),"",IF(INDEX($A:$U,ROW(),$C$6)="","",INDEX($A:$U,ROW(),$C$6)))</f>
        <v/>
      </c>
      <c r="X726" s="28">
        <f>IF($W726="","",IF(ISNUMBER($W726),IF($W726&gt;=10000000,IFERROR(DATE(INT($W726/10000),MOD(INT($W726/100),100),MOD($W726,100)),""),$W726),IF(ISNUMBER(--SUBSTITUTE(SUBSTITUTE(TRIM($W726),".","-"),"/","-")),IF(--SUBSTITUTE(SUBSTITUTE(TRIM($W726),".","-"),"/","-")&gt;=10000000,IFERROR(DATE(--LEFT(TRIM($W726),4),--MID(TRIM($W726),5,2),--RIGHT(TRIM($W726),2)),""),--SUBSTITUTE(SUBSTITUTE(TRIM($W726),".","-"),"/","-")),IFERROR(--LEFT(SUBSTITUTE(SUBSTITUTE(TRIM($W726),".","-"),"/","-"),10),""))))</f>
        <v/>
      </c>
      <c r="Y726" s="29">
        <f>IF($X726="","",INT($X726))</f>
        <v/>
      </c>
      <c r="Z726" s="30">
        <f>IF(OR($Y726="",$D$6=""),"",IF(INDEX($A:$U,ROW(),$D$6)="",0,IF(ISNUMBER(INDEX($A:$U,ROW(),$D$6)),INDEX($A:$U,ROW(),$D$6),IFERROR(--SUBSTITUTE(SUBSTITUTE(TRIM(INDEX($A:$U,ROW(),$D$6)),",",""),"원",""),0))))</f>
        <v/>
      </c>
      <c r="AA726" s="30">
        <f>IF(OR($Y726="",$E$6=""),"",IF(INDEX($A:$U,ROW(),$E$6)="",0,IF(ISNUMBER(INDEX($A:$U,ROW(),$E$6)),INDEX($A:$U,ROW(),$E$6),IFERROR(--SUBSTITUTE(SUBSTITUTE(TRIM(INDEX($A:$U,ROW(),$E$6)),",",""),"원",""),0))))</f>
        <v/>
      </c>
      <c r="AB726" s="30">
        <f>IF(OR($Y726="",$F$6=""),"",IF(INDEX($A:$U,ROW(),$F$6)="","",IF(ISNUMBER(INDEX($A:$U,ROW(),$F$6)),INDEX($A:$U,ROW(),$F$6),IFERROR(--SUBSTITUTE(SUBSTITUTE(TRIM(INDEX($A:$U,ROW(),$F$6)),",",""),"원",""),""))))</f>
        <v/>
      </c>
      <c r="AC726" s="2">
        <f>IF(OR($Y726="",$G$6=""),"",INDEX($A:$U,ROW(),$G$6)&amp;"")</f>
        <v/>
      </c>
      <c r="AD726" s="2">
        <f>IF($Y726="","",IF(OR(AND(설정!$B$5&lt;&gt;"",ISNUMBER(SEARCH(설정!$B$5,$AC726))),AND(설정!$B$6&lt;&gt;"",ISNUMBER(SEARCH(설정!$B$6,$AC726))),AND(설정!$B$7&lt;&gt;"",ISNUMBER(SEARCH(설정!$B$7,$AC726)))),"제외","포함"))</f>
        <v/>
      </c>
    </row>
    <row r="727">
      <c r="W727" s="2">
        <f>IF(OR($B$5="",$C$6="",ROW()&lt;$B$5),"",IF(INDEX($A:$U,ROW(),$C$6)="","",INDEX($A:$U,ROW(),$C$6)))</f>
        <v/>
      </c>
      <c r="X727" s="28">
        <f>IF($W727="","",IF(ISNUMBER($W727),IF($W727&gt;=10000000,IFERROR(DATE(INT($W727/10000),MOD(INT($W727/100),100),MOD($W727,100)),""),$W727),IF(ISNUMBER(--SUBSTITUTE(SUBSTITUTE(TRIM($W727),".","-"),"/","-")),IF(--SUBSTITUTE(SUBSTITUTE(TRIM($W727),".","-"),"/","-")&gt;=10000000,IFERROR(DATE(--LEFT(TRIM($W727),4),--MID(TRIM($W727),5,2),--RIGHT(TRIM($W727),2)),""),--SUBSTITUTE(SUBSTITUTE(TRIM($W727),".","-"),"/","-")),IFERROR(--LEFT(SUBSTITUTE(SUBSTITUTE(TRIM($W727),".","-"),"/","-"),10),""))))</f>
        <v/>
      </c>
      <c r="Y727" s="29">
        <f>IF($X727="","",INT($X727))</f>
        <v/>
      </c>
      <c r="Z727" s="30">
        <f>IF(OR($Y727="",$D$6=""),"",IF(INDEX($A:$U,ROW(),$D$6)="",0,IF(ISNUMBER(INDEX($A:$U,ROW(),$D$6)),INDEX($A:$U,ROW(),$D$6),IFERROR(--SUBSTITUTE(SUBSTITUTE(TRIM(INDEX($A:$U,ROW(),$D$6)),",",""),"원",""),0))))</f>
        <v/>
      </c>
      <c r="AA727" s="30">
        <f>IF(OR($Y727="",$E$6=""),"",IF(INDEX($A:$U,ROW(),$E$6)="",0,IF(ISNUMBER(INDEX($A:$U,ROW(),$E$6)),INDEX($A:$U,ROW(),$E$6),IFERROR(--SUBSTITUTE(SUBSTITUTE(TRIM(INDEX($A:$U,ROW(),$E$6)),",",""),"원",""),0))))</f>
        <v/>
      </c>
      <c r="AB727" s="30">
        <f>IF(OR($Y727="",$F$6=""),"",IF(INDEX($A:$U,ROW(),$F$6)="","",IF(ISNUMBER(INDEX($A:$U,ROW(),$F$6)),INDEX($A:$U,ROW(),$F$6),IFERROR(--SUBSTITUTE(SUBSTITUTE(TRIM(INDEX($A:$U,ROW(),$F$6)),",",""),"원",""),""))))</f>
        <v/>
      </c>
      <c r="AC727" s="2">
        <f>IF(OR($Y727="",$G$6=""),"",INDEX($A:$U,ROW(),$G$6)&amp;"")</f>
        <v/>
      </c>
      <c r="AD727" s="2">
        <f>IF($Y727="","",IF(OR(AND(설정!$B$5&lt;&gt;"",ISNUMBER(SEARCH(설정!$B$5,$AC727))),AND(설정!$B$6&lt;&gt;"",ISNUMBER(SEARCH(설정!$B$6,$AC727))),AND(설정!$B$7&lt;&gt;"",ISNUMBER(SEARCH(설정!$B$7,$AC727)))),"제외","포함"))</f>
        <v/>
      </c>
    </row>
    <row r="728">
      <c r="W728" s="2">
        <f>IF(OR($B$5="",$C$6="",ROW()&lt;$B$5),"",IF(INDEX($A:$U,ROW(),$C$6)="","",INDEX($A:$U,ROW(),$C$6)))</f>
        <v/>
      </c>
      <c r="X728" s="28">
        <f>IF($W728="","",IF(ISNUMBER($W728),IF($W728&gt;=10000000,IFERROR(DATE(INT($W728/10000),MOD(INT($W728/100),100),MOD($W728,100)),""),$W728),IF(ISNUMBER(--SUBSTITUTE(SUBSTITUTE(TRIM($W728),".","-"),"/","-")),IF(--SUBSTITUTE(SUBSTITUTE(TRIM($W728),".","-"),"/","-")&gt;=10000000,IFERROR(DATE(--LEFT(TRIM($W728),4),--MID(TRIM($W728),5,2),--RIGHT(TRIM($W728),2)),""),--SUBSTITUTE(SUBSTITUTE(TRIM($W728),".","-"),"/","-")),IFERROR(--LEFT(SUBSTITUTE(SUBSTITUTE(TRIM($W728),".","-"),"/","-"),10),""))))</f>
        <v/>
      </c>
      <c r="Y728" s="29">
        <f>IF($X728="","",INT($X728))</f>
        <v/>
      </c>
      <c r="Z728" s="30">
        <f>IF(OR($Y728="",$D$6=""),"",IF(INDEX($A:$U,ROW(),$D$6)="",0,IF(ISNUMBER(INDEX($A:$U,ROW(),$D$6)),INDEX($A:$U,ROW(),$D$6),IFERROR(--SUBSTITUTE(SUBSTITUTE(TRIM(INDEX($A:$U,ROW(),$D$6)),",",""),"원",""),0))))</f>
        <v/>
      </c>
      <c r="AA728" s="30">
        <f>IF(OR($Y728="",$E$6=""),"",IF(INDEX($A:$U,ROW(),$E$6)="",0,IF(ISNUMBER(INDEX($A:$U,ROW(),$E$6)),INDEX($A:$U,ROW(),$E$6),IFERROR(--SUBSTITUTE(SUBSTITUTE(TRIM(INDEX($A:$U,ROW(),$E$6)),",",""),"원",""),0))))</f>
        <v/>
      </c>
      <c r="AB728" s="30">
        <f>IF(OR($Y728="",$F$6=""),"",IF(INDEX($A:$U,ROW(),$F$6)="","",IF(ISNUMBER(INDEX($A:$U,ROW(),$F$6)),INDEX($A:$U,ROW(),$F$6),IFERROR(--SUBSTITUTE(SUBSTITUTE(TRIM(INDEX($A:$U,ROW(),$F$6)),",",""),"원",""),""))))</f>
        <v/>
      </c>
      <c r="AC728" s="2">
        <f>IF(OR($Y728="",$G$6=""),"",INDEX($A:$U,ROW(),$G$6)&amp;"")</f>
        <v/>
      </c>
      <c r="AD728" s="2">
        <f>IF($Y728="","",IF(OR(AND(설정!$B$5&lt;&gt;"",ISNUMBER(SEARCH(설정!$B$5,$AC728))),AND(설정!$B$6&lt;&gt;"",ISNUMBER(SEARCH(설정!$B$6,$AC728))),AND(설정!$B$7&lt;&gt;"",ISNUMBER(SEARCH(설정!$B$7,$AC728)))),"제외","포함"))</f>
        <v/>
      </c>
    </row>
    <row r="729">
      <c r="W729" s="2">
        <f>IF(OR($B$5="",$C$6="",ROW()&lt;$B$5),"",IF(INDEX($A:$U,ROW(),$C$6)="","",INDEX($A:$U,ROW(),$C$6)))</f>
        <v/>
      </c>
      <c r="X729" s="28">
        <f>IF($W729="","",IF(ISNUMBER($W729),IF($W729&gt;=10000000,IFERROR(DATE(INT($W729/10000),MOD(INT($W729/100),100),MOD($W729,100)),""),$W729),IF(ISNUMBER(--SUBSTITUTE(SUBSTITUTE(TRIM($W729),".","-"),"/","-")),IF(--SUBSTITUTE(SUBSTITUTE(TRIM($W729),".","-"),"/","-")&gt;=10000000,IFERROR(DATE(--LEFT(TRIM($W729),4),--MID(TRIM($W729),5,2),--RIGHT(TRIM($W729),2)),""),--SUBSTITUTE(SUBSTITUTE(TRIM($W729),".","-"),"/","-")),IFERROR(--LEFT(SUBSTITUTE(SUBSTITUTE(TRIM($W729),".","-"),"/","-"),10),""))))</f>
        <v/>
      </c>
      <c r="Y729" s="29">
        <f>IF($X729="","",INT($X729))</f>
        <v/>
      </c>
      <c r="Z729" s="30">
        <f>IF(OR($Y729="",$D$6=""),"",IF(INDEX($A:$U,ROW(),$D$6)="",0,IF(ISNUMBER(INDEX($A:$U,ROW(),$D$6)),INDEX($A:$U,ROW(),$D$6),IFERROR(--SUBSTITUTE(SUBSTITUTE(TRIM(INDEX($A:$U,ROW(),$D$6)),",",""),"원",""),0))))</f>
        <v/>
      </c>
      <c r="AA729" s="30">
        <f>IF(OR($Y729="",$E$6=""),"",IF(INDEX($A:$U,ROW(),$E$6)="",0,IF(ISNUMBER(INDEX($A:$U,ROW(),$E$6)),INDEX($A:$U,ROW(),$E$6),IFERROR(--SUBSTITUTE(SUBSTITUTE(TRIM(INDEX($A:$U,ROW(),$E$6)),",",""),"원",""),0))))</f>
        <v/>
      </c>
      <c r="AB729" s="30">
        <f>IF(OR($Y729="",$F$6=""),"",IF(INDEX($A:$U,ROW(),$F$6)="","",IF(ISNUMBER(INDEX($A:$U,ROW(),$F$6)),INDEX($A:$U,ROW(),$F$6),IFERROR(--SUBSTITUTE(SUBSTITUTE(TRIM(INDEX($A:$U,ROW(),$F$6)),",",""),"원",""),""))))</f>
        <v/>
      </c>
      <c r="AC729" s="2">
        <f>IF(OR($Y729="",$G$6=""),"",INDEX($A:$U,ROW(),$G$6)&amp;"")</f>
        <v/>
      </c>
      <c r="AD729" s="2">
        <f>IF($Y729="","",IF(OR(AND(설정!$B$5&lt;&gt;"",ISNUMBER(SEARCH(설정!$B$5,$AC729))),AND(설정!$B$6&lt;&gt;"",ISNUMBER(SEARCH(설정!$B$6,$AC729))),AND(설정!$B$7&lt;&gt;"",ISNUMBER(SEARCH(설정!$B$7,$AC729)))),"제외","포함"))</f>
        <v/>
      </c>
    </row>
    <row r="730">
      <c r="W730" s="2">
        <f>IF(OR($B$5="",$C$6="",ROW()&lt;$B$5),"",IF(INDEX($A:$U,ROW(),$C$6)="","",INDEX($A:$U,ROW(),$C$6)))</f>
        <v/>
      </c>
      <c r="X730" s="28">
        <f>IF($W730="","",IF(ISNUMBER($W730),IF($W730&gt;=10000000,IFERROR(DATE(INT($W730/10000),MOD(INT($W730/100),100),MOD($W730,100)),""),$W730),IF(ISNUMBER(--SUBSTITUTE(SUBSTITUTE(TRIM($W730),".","-"),"/","-")),IF(--SUBSTITUTE(SUBSTITUTE(TRIM($W730),".","-"),"/","-")&gt;=10000000,IFERROR(DATE(--LEFT(TRIM($W730),4),--MID(TRIM($W730),5,2),--RIGHT(TRIM($W730),2)),""),--SUBSTITUTE(SUBSTITUTE(TRIM($W730),".","-"),"/","-")),IFERROR(--LEFT(SUBSTITUTE(SUBSTITUTE(TRIM($W730),".","-"),"/","-"),10),""))))</f>
        <v/>
      </c>
      <c r="Y730" s="29">
        <f>IF($X730="","",INT($X730))</f>
        <v/>
      </c>
      <c r="Z730" s="30">
        <f>IF(OR($Y730="",$D$6=""),"",IF(INDEX($A:$U,ROW(),$D$6)="",0,IF(ISNUMBER(INDEX($A:$U,ROW(),$D$6)),INDEX($A:$U,ROW(),$D$6),IFERROR(--SUBSTITUTE(SUBSTITUTE(TRIM(INDEX($A:$U,ROW(),$D$6)),",",""),"원",""),0))))</f>
        <v/>
      </c>
      <c r="AA730" s="30">
        <f>IF(OR($Y730="",$E$6=""),"",IF(INDEX($A:$U,ROW(),$E$6)="",0,IF(ISNUMBER(INDEX($A:$U,ROW(),$E$6)),INDEX($A:$U,ROW(),$E$6),IFERROR(--SUBSTITUTE(SUBSTITUTE(TRIM(INDEX($A:$U,ROW(),$E$6)),",",""),"원",""),0))))</f>
        <v/>
      </c>
      <c r="AB730" s="30">
        <f>IF(OR($Y730="",$F$6=""),"",IF(INDEX($A:$U,ROW(),$F$6)="","",IF(ISNUMBER(INDEX($A:$U,ROW(),$F$6)),INDEX($A:$U,ROW(),$F$6),IFERROR(--SUBSTITUTE(SUBSTITUTE(TRIM(INDEX($A:$U,ROW(),$F$6)),",",""),"원",""),""))))</f>
        <v/>
      </c>
      <c r="AC730" s="2">
        <f>IF(OR($Y730="",$G$6=""),"",INDEX($A:$U,ROW(),$G$6)&amp;"")</f>
        <v/>
      </c>
      <c r="AD730" s="2">
        <f>IF($Y730="","",IF(OR(AND(설정!$B$5&lt;&gt;"",ISNUMBER(SEARCH(설정!$B$5,$AC730))),AND(설정!$B$6&lt;&gt;"",ISNUMBER(SEARCH(설정!$B$6,$AC730))),AND(설정!$B$7&lt;&gt;"",ISNUMBER(SEARCH(설정!$B$7,$AC730)))),"제외","포함"))</f>
        <v/>
      </c>
    </row>
    <row r="731">
      <c r="W731" s="2">
        <f>IF(OR($B$5="",$C$6="",ROW()&lt;$B$5),"",IF(INDEX($A:$U,ROW(),$C$6)="","",INDEX($A:$U,ROW(),$C$6)))</f>
        <v/>
      </c>
      <c r="X731" s="28">
        <f>IF($W731="","",IF(ISNUMBER($W731),IF($W731&gt;=10000000,IFERROR(DATE(INT($W731/10000),MOD(INT($W731/100),100),MOD($W731,100)),""),$W731),IF(ISNUMBER(--SUBSTITUTE(SUBSTITUTE(TRIM($W731),".","-"),"/","-")),IF(--SUBSTITUTE(SUBSTITUTE(TRIM($W731),".","-"),"/","-")&gt;=10000000,IFERROR(DATE(--LEFT(TRIM($W731),4),--MID(TRIM($W731),5,2),--RIGHT(TRIM($W731),2)),""),--SUBSTITUTE(SUBSTITUTE(TRIM($W731),".","-"),"/","-")),IFERROR(--LEFT(SUBSTITUTE(SUBSTITUTE(TRIM($W731),".","-"),"/","-"),10),""))))</f>
        <v/>
      </c>
      <c r="Y731" s="29">
        <f>IF($X731="","",INT($X731))</f>
        <v/>
      </c>
      <c r="Z731" s="30">
        <f>IF(OR($Y731="",$D$6=""),"",IF(INDEX($A:$U,ROW(),$D$6)="",0,IF(ISNUMBER(INDEX($A:$U,ROW(),$D$6)),INDEX($A:$U,ROW(),$D$6),IFERROR(--SUBSTITUTE(SUBSTITUTE(TRIM(INDEX($A:$U,ROW(),$D$6)),",",""),"원",""),0))))</f>
        <v/>
      </c>
      <c r="AA731" s="30">
        <f>IF(OR($Y731="",$E$6=""),"",IF(INDEX($A:$U,ROW(),$E$6)="",0,IF(ISNUMBER(INDEX($A:$U,ROW(),$E$6)),INDEX($A:$U,ROW(),$E$6),IFERROR(--SUBSTITUTE(SUBSTITUTE(TRIM(INDEX($A:$U,ROW(),$E$6)),",",""),"원",""),0))))</f>
        <v/>
      </c>
      <c r="AB731" s="30">
        <f>IF(OR($Y731="",$F$6=""),"",IF(INDEX($A:$U,ROW(),$F$6)="","",IF(ISNUMBER(INDEX($A:$U,ROW(),$F$6)),INDEX($A:$U,ROW(),$F$6),IFERROR(--SUBSTITUTE(SUBSTITUTE(TRIM(INDEX($A:$U,ROW(),$F$6)),",",""),"원",""),""))))</f>
        <v/>
      </c>
      <c r="AC731" s="2">
        <f>IF(OR($Y731="",$G$6=""),"",INDEX($A:$U,ROW(),$G$6)&amp;"")</f>
        <v/>
      </c>
      <c r="AD731" s="2">
        <f>IF($Y731="","",IF(OR(AND(설정!$B$5&lt;&gt;"",ISNUMBER(SEARCH(설정!$B$5,$AC731))),AND(설정!$B$6&lt;&gt;"",ISNUMBER(SEARCH(설정!$B$6,$AC731))),AND(설정!$B$7&lt;&gt;"",ISNUMBER(SEARCH(설정!$B$7,$AC731)))),"제외","포함"))</f>
        <v/>
      </c>
    </row>
    <row r="732">
      <c r="W732" s="2">
        <f>IF(OR($B$5="",$C$6="",ROW()&lt;$B$5),"",IF(INDEX($A:$U,ROW(),$C$6)="","",INDEX($A:$U,ROW(),$C$6)))</f>
        <v/>
      </c>
      <c r="X732" s="28">
        <f>IF($W732="","",IF(ISNUMBER($W732),IF($W732&gt;=10000000,IFERROR(DATE(INT($W732/10000),MOD(INT($W732/100),100),MOD($W732,100)),""),$W732),IF(ISNUMBER(--SUBSTITUTE(SUBSTITUTE(TRIM($W732),".","-"),"/","-")),IF(--SUBSTITUTE(SUBSTITUTE(TRIM($W732),".","-"),"/","-")&gt;=10000000,IFERROR(DATE(--LEFT(TRIM($W732),4),--MID(TRIM($W732),5,2),--RIGHT(TRIM($W732),2)),""),--SUBSTITUTE(SUBSTITUTE(TRIM($W732),".","-"),"/","-")),IFERROR(--LEFT(SUBSTITUTE(SUBSTITUTE(TRIM($W732),".","-"),"/","-"),10),""))))</f>
        <v/>
      </c>
      <c r="Y732" s="29">
        <f>IF($X732="","",INT($X732))</f>
        <v/>
      </c>
      <c r="Z732" s="30">
        <f>IF(OR($Y732="",$D$6=""),"",IF(INDEX($A:$U,ROW(),$D$6)="",0,IF(ISNUMBER(INDEX($A:$U,ROW(),$D$6)),INDEX($A:$U,ROW(),$D$6),IFERROR(--SUBSTITUTE(SUBSTITUTE(TRIM(INDEX($A:$U,ROW(),$D$6)),",",""),"원",""),0))))</f>
        <v/>
      </c>
      <c r="AA732" s="30">
        <f>IF(OR($Y732="",$E$6=""),"",IF(INDEX($A:$U,ROW(),$E$6)="",0,IF(ISNUMBER(INDEX($A:$U,ROW(),$E$6)),INDEX($A:$U,ROW(),$E$6),IFERROR(--SUBSTITUTE(SUBSTITUTE(TRIM(INDEX($A:$U,ROW(),$E$6)),",",""),"원",""),0))))</f>
        <v/>
      </c>
      <c r="AB732" s="30">
        <f>IF(OR($Y732="",$F$6=""),"",IF(INDEX($A:$U,ROW(),$F$6)="","",IF(ISNUMBER(INDEX($A:$U,ROW(),$F$6)),INDEX($A:$U,ROW(),$F$6),IFERROR(--SUBSTITUTE(SUBSTITUTE(TRIM(INDEX($A:$U,ROW(),$F$6)),",",""),"원",""),""))))</f>
        <v/>
      </c>
      <c r="AC732" s="2">
        <f>IF(OR($Y732="",$G$6=""),"",INDEX($A:$U,ROW(),$G$6)&amp;"")</f>
        <v/>
      </c>
      <c r="AD732" s="2">
        <f>IF($Y732="","",IF(OR(AND(설정!$B$5&lt;&gt;"",ISNUMBER(SEARCH(설정!$B$5,$AC732))),AND(설정!$B$6&lt;&gt;"",ISNUMBER(SEARCH(설정!$B$6,$AC732))),AND(설정!$B$7&lt;&gt;"",ISNUMBER(SEARCH(설정!$B$7,$AC732)))),"제외","포함"))</f>
        <v/>
      </c>
    </row>
    <row r="733">
      <c r="W733" s="2">
        <f>IF(OR($B$5="",$C$6="",ROW()&lt;$B$5),"",IF(INDEX($A:$U,ROW(),$C$6)="","",INDEX($A:$U,ROW(),$C$6)))</f>
        <v/>
      </c>
      <c r="X733" s="28">
        <f>IF($W733="","",IF(ISNUMBER($W733),IF($W733&gt;=10000000,IFERROR(DATE(INT($W733/10000),MOD(INT($W733/100),100),MOD($W733,100)),""),$W733),IF(ISNUMBER(--SUBSTITUTE(SUBSTITUTE(TRIM($W733),".","-"),"/","-")),IF(--SUBSTITUTE(SUBSTITUTE(TRIM($W733),".","-"),"/","-")&gt;=10000000,IFERROR(DATE(--LEFT(TRIM($W733),4),--MID(TRIM($W733),5,2),--RIGHT(TRIM($W733),2)),""),--SUBSTITUTE(SUBSTITUTE(TRIM($W733),".","-"),"/","-")),IFERROR(--LEFT(SUBSTITUTE(SUBSTITUTE(TRIM($W733),".","-"),"/","-"),10),""))))</f>
        <v/>
      </c>
      <c r="Y733" s="29">
        <f>IF($X733="","",INT($X733))</f>
        <v/>
      </c>
      <c r="Z733" s="30">
        <f>IF(OR($Y733="",$D$6=""),"",IF(INDEX($A:$U,ROW(),$D$6)="",0,IF(ISNUMBER(INDEX($A:$U,ROW(),$D$6)),INDEX($A:$U,ROW(),$D$6),IFERROR(--SUBSTITUTE(SUBSTITUTE(TRIM(INDEX($A:$U,ROW(),$D$6)),",",""),"원",""),0))))</f>
        <v/>
      </c>
      <c r="AA733" s="30">
        <f>IF(OR($Y733="",$E$6=""),"",IF(INDEX($A:$U,ROW(),$E$6)="",0,IF(ISNUMBER(INDEX($A:$U,ROW(),$E$6)),INDEX($A:$U,ROW(),$E$6),IFERROR(--SUBSTITUTE(SUBSTITUTE(TRIM(INDEX($A:$U,ROW(),$E$6)),",",""),"원",""),0))))</f>
        <v/>
      </c>
      <c r="AB733" s="30">
        <f>IF(OR($Y733="",$F$6=""),"",IF(INDEX($A:$U,ROW(),$F$6)="","",IF(ISNUMBER(INDEX($A:$U,ROW(),$F$6)),INDEX($A:$U,ROW(),$F$6),IFERROR(--SUBSTITUTE(SUBSTITUTE(TRIM(INDEX($A:$U,ROW(),$F$6)),",",""),"원",""),""))))</f>
        <v/>
      </c>
      <c r="AC733" s="2">
        <f>IF(OR($Y733="",$G$6=""),"",INDEX($A:$U,ROW(),$G$6)&amp;"")</f>
        <v/>
      </c>
      <c r="AD733" s="2">
        <f>IF($Y733="","",IF(OR(AND(설정!$B$5&lt;&gt;"",ISNUMBER(SEARCH(설정!$B$5,$AC733))),AND(설정!$B$6&lt;&gt;"",ISNUMBER(SEARCH(설정!$B$6,$AC733))),AND(설정!$B$7&lt;&gt;"",ISNUMBER(SEARCH(설정!$B$7,$AC733)))),"제외","포함"))</f>
        <v/>
      </c>
    </row>
    <row r="734">
      <c r="W734" s="2">
        <f>IF(OR($B$5="",$C$6="",ROW()&lt;$B$5),"",IF(INDEX($A:$U,ROW(),$C$6)="","",INDEX($A:$U,ROW(),$C$6)))</f>
        <v/>
      </c>
      <c r="X734" s="28">
        <f>IF($W734="","",IF(ISNUMBER($W734),IF($W734&gt;=10000000,IFERROR(DATE(INT($W734/10000),MOD(INT($W734/100),100),MOD($W734,100)),""),$W734),IF(ISNUMBER(--SUBSTITUTE(SUBSTITUTE(TRIM($W734),".","-"),"/","-")),IF(--SUBSTITUTE(SUBSTITUTE(TRIM($W734),".","-"),"/","-")&gt;=10000000,IFERROR(DATE(--LEFT(TRIM($W734),4),--MID(TRIM($W734),5,2),--RIGHT(TRIM($W734),2)),""),--SUBSTITUTE(SUBSTITUTE(TRIM($W734),".","-"),"/","-")),IFERROR(--LEFT(SUBSTITUTE(SUBSTITUTE(TRIM($W734),".","-"),"/","-"),10),""))))</f>
        <v/>
      </c>
      <c r="Y734" s="29">
        <f>IF($X734="","",INT($X734))</f>
        <v/>
      </c>
      <c r="Z734" s="30">
        <f>IF(OR($Y734="",$D$6=""),"",IF(INDEX($A:$U,ROW(),$D$6)="",0,IF(ISNUMBER(INDEX($A:$U,ROW(),$D$6)),INDEX($A:$U,ROW(),$D$6),IFERROR(--SUBSTITUTE(SUBSTITUTE(TRIM(INDEX($A:$U,ROW(),$D$6)),",",""),"원",""),0))))</f>
        <v/>
      </c>
      <c r="AA734" s="30">
        <f>IF(OR($Y734="",$E$6=""),"",IF(INDEX($A:$U,ROW(),$E$6)="",0,IF(ISNUMBER(INDEX($A:$U,ROW(),$E$6)),INDEX($A:$U,ROW(),$E$6),IFERROR(--SUBSTITUTE(SUBSTITUTE(TRIM(INDEX($A:$U,ROW(),$E$6)),",",""),"원",""),0))))</f>
        <v/>
      </c>
      <c r="AB734" s="30">
        <f>IF(OR($Y734="",$F$6=""),"",IF(INDEX($A:$U,ROW(),$F$6)="","",IF(ISNUMBER(INDEX($A:$U,ROW(),$F$6)),INDEX($A:$U,ROW(),$F$6),IFERROR(--SUBSTITUTE(SUBSTITUTE(TRIM(INDEX($A:$U,ROW(),$F$6)),",",""),"원",""),""))))</f>
        <v/>
      </c>
      <c r="AC734" s="2">
        <f>IF(OR($Y734="",$G$6=""),"",INDEX($A:$U,ROW(),$G$6)&amp;"")</f>
        <v/>
      </c>
      <c r="AD734" s="2">
        <f>IF($Y734="","",IF(OR(AND(설정!$B$5&lt;&gt;"",ISNUMBER(SEARCH(설정!$B$5,$AC734))),AND(설정!$B$6&lt;&gt;"",ISNUMBER(SEARCH(설정!$B$6,$AC734))),AND(설정!$B$7&lt;&gt;"",ISNUMBER(SEARCH(설정!$B$7,$AC734)))),"제외","포함"))</f>
        <v/>
      </c>
    </row>
    <row r="735">
      <c r="W735" s="2">
        <f>IF(OR($B$5="",$C$6="",ROW()&lt;$B$5),"",IF(INDEX($A:$U,ROW(),$C$6)="","",INDEX($A:$U,ROW(),$C$6)))</f>
        <v/>
      </c>
      <c r="X735" s="28">
        <f>IF($W735="","",IF(ISNUMBER($W735),IF($W735&gt;=10000000,IFERROR(DATE(INT($W735/10000),MOD(INT($W735/100),100),MOD($W735,100)),""),$W735),IF(ISNUMBER(--SUBSTITUTE(SUBSTITUTE(TRIM($W735),".","-"),"/","-")),IF(--SUBSTITUTE(SUBSTITUTE(TRIM($W735),".","-"),"/","-")&gt;=10000000,IFERROR(DATE(--LEFT(TRIM($W735),4),--MID(TRIM($W735),5,2),--RIGHT(TRIM($W735),2)),""),--SUBSTITUTE(SUBSTITUTE(TRIM($W735),".","-"),"/","-")),IFERROR(--LEFT(SUBSTITUTE(SUBSTITUTE(TRIM($W735),".","-"),"/","-"),10),""))))</f>
        <v/>
      </c>
      <c r="Y735" s="29">
        <f>IF($X735="","",INT($X735))</f>
        <v/>
      </c>
      <c r="Z735" s="30">
        <f>IF(OR($Y735="",$D$6=""),"",IF(INDEX($A:$U,ROW(),$D$6)="",0,IF(ISNUMBER(INDEX($A:$U,ROW(),$D$6)),INDEX($A:$U,ROW(),$D$6),IFERROR(--SUBSTITUTE(SUBSTITUTE(TRIM(INDEX($A:$U,ROW(),$D$6)),",",""),"원",""),0))))</f>
        <v/>
      </c>
      <c r="AA735" s="30">
        <f>IF(OR($Y735="",$E$6=""),"",IF(INDEX($A:$U,ROW(),$E$6)="",0,IF(ISNUMBER(INDEX($A:$U,ROW(),$E$6)),INDEX($A:$U,ROW(),$E$6),IFERROR(--SUBSTITUTE(SUBSTITUTE(TRIM(INDEX($A:$U,ROW(),$E$6)),",",""),"원",""),0))))</f>
        <v/>
      </c>
      <c r="AB735" s="30">
        <f>IF(OR($Y735="",$F$6=""),"",IF(INDEX($A:$U,ROW(),$F$6)="","",IF(ISNUMBER(INDEX($A:$U,ROW(),$F$6)),INDEX($A:$U,ROW(),$F$6),IFERROR(--SUBSTITUTE(SUBSTITUTE(TRIM(INDEX($A:$U,ROW(),$F$6)),",",""),"원",""),""))))</f>
        <v/>
      </c>
      <c r="AC735" s="2">
        <f>IF(OR($Y735="",$G$6=""),"",INDEX($A:$U,ROW(),$G$6)&amp;"")</f>
        <v/>
      </c>
      <c r="AD735" s="2">
        <f>IF($Y735="","",IF(OR(AND(설정!$B$5&lt;&gt;"",ISNUMBER(SEARCH(설정!$B$5,$AC735))),AND(설정!$B$6&lt;&gt;"",ISNUMBER(SEARCH(설정!$B$6,$AC735))),AND(설정!$B$7&lt;&gt;"",ISNUMBER(SEARCH(설정!$B$7,$AC735)))),"제외","포함"))</f>
        <v/>
      </c>
    </row>
    <row r="736">
      <c r="W736" s="2">
        <f>IF(OR($B$5="",$C$6="",ROW()&lt;$B$5),"",IF(INDEX($A:$U,ROW(),$C$6)="","",INDEX($A:$U,ROW(),$C$6)))</f>
        <v/>
      </c>
      <c r="X736" s="28">
        <f>IF($W736="","",IF(ISNUMBER($W736),IF($W736&gt;=10000000,IFERROR(DATE(INT($W736/10000),MOD(INT($W736/100),100),MOD($W736,100)),""),$W736),IF(ISNUMBER(--SUBSTITUTE(SUBSTITUTE(TRIM($W736),".","-"),"/","-")),IF(--SUBSTITUTE(SUBSTITUTE(TRIM($W736),".","-"),"/","-")&gt;=10000000,IFERROR(DATE(--LEFT(TRIM($W736),4),--MID(TRIM($W736),5,2),--RIGHT(TRIM($W736),2)),""),--SUBSTITUTE(SUBSTITUTE(TRIM($W736),".","-"),"/","-")),IFERROR(--LEFT(SUBSTITUTE(SUBSTITUTE(TRIM($W736),".","-"),"/","-"),10),""))))</f>
        <v/>
      </c>
      <c r="Y736" s="29">
        <f>IF($X736="","",INT($X736))</f>
        <v/>
      </c>
      <c r="Z736" s="30">
        <f>IF(OR($Y736="",$D$6=""),"",IF(INDEX($A:$U,ROW(),$D$6)="",0,IF(ISNUMBER(INDEX($A:$U,ROW(),$D$6)),INDEX($A:$U,ROW(),$D$6),IFERROR(--SUBSTITUTE(SUBSTITUTE(TRIM(INDEX($A:$U,ROW(),$D$6)),",",""),"원",""),0))))</f>
        <v/>
      </c>
      <c r="AA736" s="30">
        <f>IF(OR($Y736="",$E$6=""),"",IF(INDEX($A:$U,ROW(),$E$6)="",0,IF(ISNUMBER(INDEX($A:$U,ROW(),$E$6)),INDEX($A:$U,ROW(),$E$6),IFERROR(--SUBSTITUTE(SUBSTITUTE(TRIM(INDEX($A:$U,ROW(),$E$6)),",",""),"원",""),0))))</f>
        <v/>
      </c>
      <c r="AB736" s="30">
        <f>IF(OR($Y736="",$F$6=""),"",IF(INDEX($A:$U,ROW(),$F$6)="","",IF(ISNUMBER(INDEX($A:$U,ROW(),$F$6)),INDEX($A:$U,ROW(),$F$6),IFERROR(--SUBSTITUTE(SUBSTITUTE(TRIM(INDEX($A:$U,ROW(),$F$6)),",",""),"원",""),""))))</f>
        <v/>
      </c>
      <c r="AC736" s="2">
        <f>IF(OR($Y736="",$G$6=""),"",INDEX($A:$U,ROW(),$G$6)&amp;"")</f>
        <v/>
      </c>
      <c r="AD736" s="2">
        <f>IF($Y736="","",IF(OR(AND(설정!$B$5&lt;&gt;"",ISNUMBER(SEARCH(설정!$B$5,$AC736))),AND(설정!$B$6&lt;&gt;"",ISNUMBER(SEARCH(설정!$B$6,$AC736))),AND(설정!$B$7&lt;&gt;"",ISNUMBER(SEARCH(설정!$B$7,$AC736)))),"제외","포함"))</f>
        <v/>
      </c>
    </row>
    <row r="737">
      <c r="W737" s="2">
        <f>IF(OR($B$5="",$C$6="",ROW()&lt;$B$5),"",IF(INDEX($A:$U,ROW(),$C$6)="","",INDEX($A:$U,ROW(),$C$6)))</f>
        <v/>
      </c>
      <c r="X737" s="28">
        <f>IF($W737="","",IF(ISNUMBER($W737),IF($W737&gt;=10000000,IFERROR(DATE(INT($W737/10000),MOD(INT($W737/100),100),MOD($W737,100)),""),$W737),IF(ISNUMBER(--SUBSTITUTE(SUBSTITUTE(TRIM($W737),".","-"),"/","-")),IF(--SUBSTITUTE(SUBSTITUTE(TRIM($W737),".","-"),"/","-")&gt;=10000000,IFERROR(DATE(--LEFT(TRIM($W737),4),--MID(TRIM($W737),5,2),--RIGHT(TRIM($W737),2)),""),--SUBSTITUTE(SUBSTITUTE(TRIM($W737),".","-"),"/","-")),IFERROR(--LEFT(SUBSTITUTE(SUBSTITUTE(TRIM($W737),".","-"),"/","-"),10),""))))</f>
        <v/>
      </c>
      <c r="Y737" s="29">
        <f>IF($X737="","",INT($X737))</f>
        <v/>
      </c>
      <c r="Z737" s="30">
        <f>IF(OR($Y737="",$D$6=""),"",IF(INDEX($A:$U,ROW(),$D$6)="",0,IF(ISNUMBER(INDEX($A:$U,ROW(),$D$6)),INDEX($A:$U,ROW(),$D$6),IFERROR(--SUBSTITUTE(SUBSTITUTE(TRIM(INDEX($A:$U,ROW(),$D$6)),",",""),"원",""),0))))</f>
        <v/>
      </c>
      <c r="AA737" s="30">
        <f>IF(OR($Y737="",$E$6=""),"",IF(INDEX($A:$U,ROW(),$E$6)="",0,IF(ISNUMBER(INDEX($A:$U,ROW(),$E$6)),INDEX($A:$U,ROW(),$E$6),IFERROR(--SUBSTITUTE(SUBSTITUTE(TRIM(INDEX($A:$U,ROW(),$E$6)),",",""),"원",""),0))))</f>
        <v/>
      </c>
      <c r="AB737" s="30">
        <f>IF(OR($Y737="",$F$6=""),"",IF(INDEX($A:$U,ROW(),$F$6)="","",IF(ISNUMBER(INDEX($A:$U,ROW(),$F$6)),INDEX($A:$U,ROW(),$F$6),IFERROR(--SUBSTITUTE(SUBSTITUTE(TRIM(INDEX($A:$U,ROW(),$F$6)),",",""),"원",""),""))))</f>
        <v/>
      </c>
      <c r="AC737" s="2">
        <f>IF(OR($Y737="",$G$6=""),"",INDEX($A:$U,ROW(),$G$6)&amp;"")</f>
        <v/>
      </c>
      <c r="AD737" s="2">
        <f>IF($Y737="","",IF(OR(AND(설정!$B$5&lt;&gt;"",ISNUMBER(SEARCH(설정!$B$5,$AC737))),AND(설정!$B$6&lt;&gt;"",ISNUMBER(SEARCH(설정!$B$6,$AC737))),AND(설정!$B$7&lt;&gt;"",ISNUMBER(SEARCH(설정!$B$7,$AC737)))),"제외","포함"))</f>
        <v/>
      </c>
    </row>
    <row r="738">
      <c r="W738" s="2">
        <f>IF(OR($B$5="",$C$6="",ROW()&lt;$B$5),"",IF(INDEX($A:$U,ROW(),$C$6)="","",INDEX($A:$U,ROW(),$C$6)))</f>
        <v/>
      </c>
      <c r="X738" s="28">
        <f>IF($W738="","",IF(ISNUMBER($W738),IF($W738&gt;=10000000,IFERROR(DATE(INT($W738/10000),MOD(INT($W738/100),100),MOD($W738,100)),""),$W738),IF(ISNUMBER(--SUBSTITUTE(SUBSTITUTE(TRIM($W738),".","-"),"/","-")),IF(--SUBSTITUTE(SUBSTITUTE(TRIM($W738),".","-"),"/","-")&gt;=10000000,IFERROR(DATE(--LEFT(TRIM($W738),4),--MID(TRIM($W738),5,2),--RIGHT(TRIM($W738),2)),""),--SUBSTITUTE(SUBSTITUTE(TRIM($W738),".","-"),"/","-")),IFERROR(--LEFT(SUBSTITUTE(SUBSTITUTE(TRIM($W738),".","-"),"/","-"),10),""))))</f>
        <v/>
      </c>
      <c r="Y738" s="29">
        <f>IF($X738="","",INT($X738))</f>
        <v/>
      </c>
      <c r="Z738" s="30">
        <f>IF(OR($Y738="",$D$6=""),"",IF(INDEX($A:$U,ROW(),$D$6)="",0,IF(ISNUMBER(INDEX($A:$U,ROW(),$D$6)),INDEX($A:$U,ROW(),$D$6),IFERROR(--SUBSTITUTE(SUBSTITUTE(TRIM(INDEX($A:$U,ROW(),$D$6)),",",""),"원",""),0))))</f>
        <v/>
      </c>
      <c r="AA738" s="30">
        <f>IF(OR($Y738="",$E$6=""),"",IF(INDEX($A:$U,ROW(),$E$6)="",0,IF(ISNUMBER(INDEX($A:$U,ROW(),$E$6)),INDEX($A:$U,ROW(),$E$6),IFERROR(--SUBSTITUTE(SUBSTITUTE(TRIM(INDEX($A:$U,ROW(),$E$6)),",",""),"원",""),0))))</f>
        <v/>
      </c>
      <c r="AB738" s="30">
        <f>IF(OR($Y738="",$F$6=""),"",IF(INDEX($A:$U,ROW(),$F$6)="","",IF(ISNUMBER(INDEX($A:$U,ROW(),$F$6)),INDEX($A:$U,ROW(),$F$6),IFERROR(--SUBSTITUTE(SUBSTITUTE(TRIM(INDEX($A:$U,ROW(),$F$6)),",",""),"원",""),""))))</f>
        <v/>
      </c>
      <c r="AC738" s="2">
        <f>IF(OR($Y738="",$G$6=""),"",INDEX($A:$U,ROW(),$G$6)&amp;"")</f>
        <v/>
      </c>
      <c r="AD738" s="2">
        <f>IF($Y738="","",IF(OR(AND(설정!$B$5&lt;&gt;"",ISNUMBER(SEARCH(설정!$B$5,$AC738))),AND(설정!$B$6&lt;&gt;"",ISNUMBER(SEARCH(설정!$B$6,$AC738))),AND(설정!$B$7&lt;&gt;"",ISNUMBER(SEARCH(설정!$B$7,$AC738)))),"제외","포함"))</f>
        <v/>
      </c>
    </row>
    <row r="739">
      <c r="W739" s="2">
        <f>IF(OR($B$5="",$C$6="",ROW()&lt;$B$5),"",IF(INDEX($A:$U,ROW(),$C$6)="","",INDEX($A:$U,ROW(),$C$6)))</f>
        <v/>
      </c>
      <c r="X739" s="28">
        <f>IF($W739="","",IF(ISNUMBER($W739),IF($W739&gt;=10000000,IFERROR(DATE(INT($W739/10000),MOD(INT($W739/100),100),MOD($W739,100)),""),$W739),IF(ISNUMBER(--SUBSTITUTE(SUBSTITUTE(TRIM($W739),".","-"),"/","-")),IF(--SUBSTITUTE(SUBSTITUTE(TRIM($W739),".","-"),"/","-")&gt;=10000000,IFERROR(DATE(--LEFT(TRIM($W739),4),--MID(TRIM($W739),5,2),--RIGHT(TRIM($W739),2)),""),--SUBSTITUTE(SUBSTITUTE(TRIM($W739),".","-"),"/","-")),IFERROR(--LEFT(SUBSTITUTE(SUBSTITUTE(TRIM($W739),".","-"),"/","-"),10),""))))</f>
        <v/>
      </c>
      <c r="Y739" s="29">
        <f>IF($X739="","",INT($X739))</f>
        <v/>
      </c>
      <c r="Z739" s="30">
        <f>IF(OR($Y739="",$D$6=""),"",IF(INDEX($A:$U,ROW(),$D$6)="",0,IF(ISNUMBER(INDEX($A:$U,ROW(),$D$6)),INDEX($A:$U,ROW(),$D$6),IFERROR(--SUBSTITUTE(SUBSTITUTE(TRIM(INDEX($A:$U,ROW(),$D$6)),",",""),"원",""),0))))</f>
        <v/>
      </c>
      <c r="AA739" s="30">
        <f>IF(OR($Y739="",$E$6=""),"",IF(INDEX($A:$U,ROW(),$E$6)="",0,IF(ISNUMBER(INDEX($A:$U,ROW(),$E$6)),INDEX($A:$U,ROW(),$E$6),IFERROR(--SUBSTITUTE(SUBSTITUTE(TRIM(INDEX($A:$U,ROW(),$E$6)),",",""),"원",""),0))))</f>
        <v/>
      </c>
      <c r="AB739" s="30">
        <f>IF(OR($Y739="",$F$6=""),"",IF(INDEX($A:$U,ROW(),$F$6)="","",IF(ISNUMBER(INDEX($A:$U,ROW(),$F$6)),INDEX($A:$U,ROW(),$F$6),IFERROR(--SUBSTITUTE(SUBSTITUTE(TRIM(INDEX($A:$U,ROW(),$F$6)),",",""),"원",""),""))))</f>
        <v/>
      </c>
      <c r="AC739" s="2">
        <f>IF(OR($Y739="",$G$6=""),"",INDEX($A:$U,ROW(),$G$6)&amp;"")</f>
        <v/>
      </c>
      <c r="AD739" s="2">
        <f>IF($Y739="","",IF(OR(AND(설정!$B$5&lt;&gt;"",ISNUMBER(SEARCH(설정!$B$5,$AC739))),AND(설정!$B$6&lt;&gt;"",ISNUMBER(SEARCH(설정!$B$6,$AC739))),AND(설정!$B$7&lt;&gt;"",ISNUMBER(SEARCH(설정!$B$7,$AC739)))),"제외","포함"))</f>
        <v/>
      </c>
    </row>
    <row r="740">
      <c r="W740" s="2">
        <f>IF(OR($B$5="",$C$6="",ROW()&lt;$B$5),"",IF(INDEX($A:$U,ROW(),$C$6)="","",INDEX($A:$U,ROW(),$C$6)))</f>
        <v/>
      </c>
      <c r="X740" s="28">
        <f>IF($W740="","",IF(ISNUMBER($W740),IF($W740&gt;=10000000,IFERROR(DATE(INT($W740/10000),MOD(INT($W740/100),100),MOD($W740,100)),""),$W740),IF(ISNUMBER(--SUBSTITUTE(SUBSTITUTE(TRIM($W740),".","-"),"/","-")),IF(--SUBSTITUTE(SUBSTITUTE(TRIM($W740),".","-"),"/","-")&gt;=10000000,IFERROR(DATE(--LEFT(TRIM($W740),4),--MID(TRIM($W740),5,2),--RIGHT(TRIM($W740),2)),""),--SUBSTITUTE(SUBSTITUTE(TRIM($W740),".","-"),"/","-")),IFERROR(--LEFT(SUBSTITUTE(SUBSTITUTE(TRIM($W740),".","-"),"/","-"),10),""))))</f>
        <v/>
      </c>
      <c r="Y740" s="29">
        <f>IF($X740="","",INT($X740))</f>
        <v/>
      </c>
      <c r="Z740" s="30">
        <f>IF(OR($Y740="",$D$6=""),"",IF(INDEX($A:$U,ROW(),$D$6)="",0,IF(ISNUMBER(INDEX($A:$U,ROW(),$D$6)),INDEX($A:$U,ROW(),$D$6),IFERROR(--SUBSTITUTE(SUBSTITUTE(TRIM(INDEX($A:$U,ROW(),$D$6)),",",""),"원",""),0))))</f>
        <v/>
      </c>
      <c r="AA740" s="30">
        <f>IF(OR($Y740="",$E$6=""),"",IF(INDEX($A:$U,ROW(),$E$6)="",0,IF(ISNUMBER(INDEX($A:$U,ROW(),$E$6)),INDEX($A:$U,ROW(),$E$6),IFERROR(--SUBSTITUTE(SUBSTITUTE(TRIM(INDEX($A:$U,ROW(),$E$6)),",",""),"원",""),0))))</f>
        <v/>
      </c>
      <c r="AB740" s="30">
        <f>IF(OR($Y740="",$F$6=""),"",IF(INDEX($A:$U,ROW(),$F$6)="","",IF(ISNUMBER(INDEX($A:$U,ROW(),$F$6)),INDEX($A:$U,ROW(),$F$6),IFERROR(--SUBSTITUTE(SUBSTITUTE(TRIM(INDEX($A:$U,ROW(),$F$6)),",",""),"원",""),""))))</f>
        <v/>
      </c>
      <c r="AC740" s="2">
        <f>IF(OR($Y740="",$G$6=""),"",INDEX($A:$U,ROW(),$G$6)&amp;"")</f>
        <v/>
      </c>
      <c r="AD740" s="2">
        <f>IF($Y740="","",IF(OR(AND(설정!$B$5&lt;&gt;"",ISNUMBER(SEARCH(설정!$B$5,$AC740))),AND(설정!$B$6&lt;&gt;"",ISNUMBER(SEARCH(설정!$B$6,$AC740))),AND(설정!$B$7&lt;&gt;"",ISNUMBER(SEARCH(설정!$B$7,$AC740)))),"제외","포함"))</f>
        <v/>
      </c>
    </row>
    <row r="741">
      <c r="W741" s="2">
        <f>IF(OR($B$5="",$C$6="",ROW()&lt;$B$5),"",IF(INDEX($A:$U,ROW(),$C$6)="","",INDEX($A:$U,ROW(),$C$6)))</f>
        <v/>
      </c>
      <c r="X741" s="28">
        <f>IF($W741="","",IF(ISNUMBER($W741),IF($W741&gt;=10000000,IFERROR(DATE(INT($W741/10000),MOD(INT($W741/100),100),MOD($W741,100)),""),$W741),IF(ISNUMBER(--SUBSTITUTE(SUBSTITUTE(TRIM($W741),".","-"),"/","-")),IF(--SUBSTITUTE(SUBSTITUTE(TRIM($W741),".","-"),"/","-")&gt;=10000000,IFERROR(DATE(--LEFT(TRIM($W741),4),--MID(TRIM($W741),5,2),--RIGHT(TRIM($W741),2)),""),--SUBSTITUTE(SUBSTITUTE(TRIM($W741),".","-"),"/","-")),IFERROR(--LEFT(SUBSTITUTE(SUBSTITUTE(TRIM($W741),".","-"),"/","-"),10),""))))</f>
        <v/>
      </c>
      <c r="Y741" s="29">
        <f>IF($X741="","",INT($X741))</f>
        <v/>
      </c>
      <c r="Z741" s="30">
        <f>IF(OR($Y741="",$D$6=""),"",IF(INDEX($A:$U,ROW(),$D$6)="",0,IF(ISNUMBER(INDEX($A:$U,ROW(),$D$6)),INDEX($A:$U,ROW(),$D$6),IFERROR(--SUBSTITUTE(SUBSTITUTE(TRIM(INDEX($A:$U,ROW(),$D$6)),",",""),"원",""),0))))</f>
        <v/>
      </c>
      <c r="AA741" s="30">
        <f>IF(OR($Y741="",$E$6=""),"",IF(INDEX($A:$U,ROW(),$E$6)="",0,IF(ISNUMBER(INDEX($A:$U,ROW(),$E$6)),INDEX($A:$U,ROW(),$E$6),IFERROR(--SUBSTITUTE(SUBSTITUTE(TRIM(INDEX($A:$U,ROW(),$E$6)),",",""),"원",""),0))))</f>
        <v/>
      </c>
      <c r="AB741" s="30">
        <f>IF(OR($Y741="",$F$6=""),"",IF(INDEX($A:$U,ROW(),$F$6)="","",IF(ISNUMBER(INDEX($A:$U,ROW(),$F$6)),INDEX($A:$U,ROW(),$F$6),IFERROR(--SUBSTITUTE(SUBSTITUTE(TRIM(INDEX($A:$U,ROW(),$F$6)),",",""),"원",""),""))))</f>
        <v/>
      </c>
      <c r="AC741" s="2">
        <f>IF(OR($Y741="",$G$6=""),"",INDEX($A:$U,ROW(),$G$6)&amp;"")</f>
        <v/>
      </c>
      <c r="AD741" s="2">
        <f>IF($Y741="","",IF(OR(AND(설정!$B$5&lt;&gt;"",ISNUMBER(SEARCH(설정!$B$5,$AC741))),AND(설정!$B$6&lt;&gt;"",ISNUMBER(SEARCH(설정!$B$6,$AC741))),AND(설정!$B$7&lt;&gt;"",ISNUMBER(SEARCH(설정!$B$7,$AC741)))),"제외","포함"))</f>
        <v/>
      </c>
    </row>
    <row r="742">
      <c r="W742" s="2">
        <f>IF(OR($B$5="",$C$6="",ROW()&lt;$B$5),"",IF(INDEX($A:$U,ROW(),$C$6)="","",INDEX($A:$U,ROW(),$C$6)))</f>
        <v/>
      </c>
      <c r="X742" s="28">
        <f>IF($W742="","",IF(ISNUMBER($W742),IF($W742&gt;=10000000,IFERROR(DATE(INT($W742/10000),MOD(INT($W742/100),100),MOD($W742,100)),""),$W742),IF(ISNUMBER(--SUBSTITUTE(SUBSTITUTE(TRIM($W742),".","-"),"/","-")),IF(--SUBSTITUTE(SUBSTITUTE(TRIM($W742),".","-"),"/","-")&gt;=10000000,IFERROR(DATE(--LEFT(TRIM($W742),4),--MID(TRIM($W742),5,2),--RIGHT(TRIM($W742),2)),""),--SUBSTITUTE(SUBSTITUTE(TRIM($W742),".","-"),"/","-")),IFERROR(--LEFT(SUBSTITUTE(SUBSTITUTE(TRIM($W742),".","-"),"/","-"),10),""))))</f>
        <v/>
      </c>
      <c r="Y742" s="29">
        <f>IF($X742="","",INT($X742))</f>
        <v/>
      </c>
      <c r="Z742" s="30">
        <f>IF(OR($Y742="",$D$6=""),"",IF(INDEX($A:$U,ROW(),$D$6)="",0,IF(ISNUMBER(INDEX($A:$U,ROW(),$D$6)),INDEX($A:$U,ROW(),$D$6),IFERROR(--SUBSTITUTE(SUBSTITUTE(TRIM(INDEX($A:$U,ROW(),$D$6)),",",""),"원",""),0))))</f>
        <v/>
      </c>
      <c r="AA742" s="30">
        <f>IF(OR($Y742="",$E$6=""),"",IF(INDEX($A:$U,ROW(),$E$6)="",0,IF(ISNUMBER(INDEX($A:$U,ROW(),$E$6)),INDEX($A:$U,ROW(),$E$6),IFERROR(--SUBSTITUTE(SUBSTITUTE(TRIM(INDEX($A:$U,ROW(),$E$6)),",",""),"원",""),0))))</f>
        <v/>
      </c>
      <c r="AB742" s="30">
        <f>IF(OR($Y742="",$F$6=""),"",IF(INDEX($A:$U,ROW(),$F$6)="","",IF(ISNUMBER(INDEX($A:$U,ROW(),$F$6)),INDEX($A:$U,ROW(),$F$6),IFERROR(--SUBSTITUTE(SUBSTITUTE(TRIM(INDEX($A:$U,ROW(),$F$6)),",",""),"원",""),""))))</f>
        <v/>
      </c>
      <c r="AC742" s="2">
        <f>IF(OR($Y742="",$G$6=""),"",INDEX($A:$U,ROW(),$G$6)&amp;"")</f>
        <v/>
      </c>
      <c r="AD742" s="2">
        <f>IF($Y742="","",IF(OR(AND(설정!$B$5&lt;&gt;"",ISNUMBER(SEARCH(설정!$B$5,$AC742))),AND(설정!$B$6&lt;&gt;"",ISNUMBER(SEARCH(설정!$B$6,$AC742))),AND(설정!$B$7&lt;&gt;"",ISNUMBER(SEARCH(설정!$B$7,$AC742)))),"제외","포함"))</f>
        <v/>
      </c>
    </row>
    <row r="743">
      <c r="W743" s="2">
        <f>IF(OR($B$5="",$C$6="",ROW()&lt;$B$5),"",IF(INDEX($A:$U,ROW(),$C$6)="","",INDEX($A:$U,ROW(),$C$6)))</f>
        <v/>
      </c>
      <c r="X743" s="28">
        <f>IF($W743="","",IF(ISNUMBER($W743),IF($W743&gt;=10000000,IFERROR(DATE(INT($W743/10000),MOD(INT($W743/100),100),MOD($W743,100)),""),$W743),IF(ISNUMBER(--SUBSTITUTE(SUBSTITUTE(TRIM($W743),".","-"),"/","-")),IF(--SUBSTITUTE(SUBSTITUTE(TRIM($W743),".","-"),"/","-")&gt;=10000000,IFERROR(DATE(--LEFT(TRIM($W743),4),--MID(TRIM($W743),5,2),--RIGHT(TRIM($W743),2)),""),--SUBSTITUTE(SUBSTITUTE(TRIM($W743),".","-"),"/","-")),IFERROR(--LEFT(SUBSTITUTE(SUBSTITUTE(TRIM($W743),".","-"),"/","-"),10),""))))</f>
        <v/>
      </c>
      <c r="Y743" s="29">
        <f>IF($X743="","",INT($X743))</f>
        <v/>
      </c>
      <c r="Z743" s="30">
        <f>IF(OR($Y743="",$D$6=""),"",IF(INDEX($A:$U,ROW(),$D$6)="",0,IF(ISNUMBER(INDEX($A:$U,ROW(),$D$6)),INDEX($A:$U,ROW(),$D$6),IFERROR(--SUBSTITUTE(SUBSTITUTE(TRIM(INDEX($A:$U,ROW(),$D$6)),",",""),"원",""),0))))</f>
        <v/>
      </c>
      <c r="AA743" s="30">
        <f>IF(OR($Y743="",$E$6=""),"",IF(INDEX($A:$U,ROW(),$E$6)="",0,IF(ISNUMBER(INDEX($A:$U,ROW(),$E$6)),INDEX($A:$U,ROW(),$E$6),IFERROR(--SUBSTITUTE(SUBSTITUTE(TRIM(INDEX($A:$U,ROW(),$E$6)),",",""),"원",""),0))))</f>
        <v/>
      </c>
      <c r="AB743" s="30">
        <f>IF(OR($Y743="",$F$6=""),"",IF(INDEX($A:$U,ROW(),$F$6)="","",IF(ISNUMBER(INDEX($A:$U,ROW(),$F$6)),INDEX($A:$U,ROW(),$F$6),IFERROR(--SUBSTITUTE(SUBSTITUTE(TRIM(INDEX($A:$U,ROW(),$F$6)),",",""),"원",""),""))))</f>
        <v/>
      </c>
      <c r="AC743" s="2">
        <f>IF(OR($Y743="",$G$6=""),"",INDEX($A:$U,ROW(),$G$6)&amp;"")</f>
        <v/>
      </c>
      <c r="AD743" s="2">
        <f>IF($Y743="","",IF(OR(AND(설정!$B$5&lt;&gt;"",ISNUMBER(SEARCH(설정!$B$5,$AC743))),AND(설정!$B$6&lt;&gt;"",ISNUMBER(SEARCH(설정!$B$6,$AC743))),AND(설정!$B$7&lt;&gt;"",ISNUMBER(SEARCH(설정!$B$7,$AC743)))),"제외","포함"))</f>
        <v/>
      </c>
    </row>
    <row r="744">
      <c r="W744" s="2">
        <f>IF(OR($B$5="",$C$6="",ROW()&lt;$B$5),"",IF(INDEX($A:$U,ROW(),$C$6)="","",INDEX($A:$U,ROW(),$C$6)))</f>
        <v/>
      </c>
      <c r="X744" s="28">
        <f>IF($W744="","",IF(ISNUMBER($W744),IF($W744&gt;=10000000,IFERROR(DATE(INT($W744/10000),MOD(INT($W744/100),100),MOD($W744,100)),""),$W744),IF(ISNUMBER(--SUBSTITUTE(SUBSTITUTE(TRIM($W744),".","-"),"/","-")),IF(--SUBSTITUTE(SUBSTITUTE(TRIM($W744),".","-"),"/","-")&gt;=10000000,IFERROR(DATE(--LEFT(TRIM($W744),4),--MID(TRIM($W744),5,2),--RIGHT(TRIM($W744),2)),""),--SUBSTITUTE(SUBSTITUTE(TRIM($W744),".","-"),"/","-")),IFERROR(--LEFT(SUBSTITUTE(SUBSTITUTE(TRIM($W744),".","-"),"/","-"),10),""))))</f>
        <v/>
      </c>
      <c r="Y744" s="29">
        <f>IF($X744="","",INT($X744))</f>
        <v/>
      </c>
      <c r="Z744" s="30">
        <f>IF(OR($Y744="",$D$6=""),"",IF(INDEX($A:$U,ROW(),$D$6)="",0,IF(ISNUMBER(INDEX($A:$U,ROW(),$D$6)),INDEX($A:$U,ROW(),$D$6),IFERROR(--SUBSTITUTE(SUBSTITUTE(TRIM(INDEX($A:$U,ROW(),$D$6)),",",""),"원",""),0))))</f>
        <v/>
      </c>
      <c r="AA744" s="30">
        <f>IF(OR($Y744="",$E$6=""),"",IF(INDEX($A:$U,ROW(),$E$6)="",0,IF(ISNUMBER(INDEX($A:$U,ROW(),$E$6)),INDEX($A:$U,ROW(),$E$6),IFERROR(--SUBSTITUTE(SUBSTITUTE(TRIM(INDEX($A:$U,ROW(),$E$6)),",",""),"원",""),0))))</f>
        <v/>
      </c>
      <c r="AB744" s="30">
        <f>IF(OR($Y744="",$F$6=""),"",IF(INDEX($A:$U,ROW(),$F$6)="","",IF(ISNUMBER(INDEX($A:$U,ROW(),$F$6)),INDEX($A:$U,ROW(),$F$6),IFERROR(--SUBSTITUTE(SUBSTITUTE(TRIM(INDEX($A:$U,ROW(),$F$6)),",",""),"원",""),""))))</f>
        <v/>
      </c>
      <c r="AC744" s="2">
        <f>IF(OR($Y744="",$G$6=""),"",INDEX($A:$U,ROW(),$G$6)&amp;"")</f>
        <v/>
      </c>
      <c r="AD744" s="2">
        <f>IF($Y744="","",IF(OR(AND(설정!$B$5&lt;&gt;"",ISNUMBER(SEARCH(설정!$B$5,$AC744))),AND(설정!$B$6&lt;&gt;"",ISNUMBER(SEARCH(설정!$B$6,$AC744))),AND(설정!$B$7&lt;&gt;"",ISNUMBER(SEARCH(설정!$B$7,$AC744)))),"제외","포함"))</f>
        <v/>
      </c>
    </row>
    <row r="745">
      <c r="W745" s="2">
        <f>IF(OR($B$5="",$C$6="",ROW()&lt;$B$5),"",IF(INDEX($A:$U,ROW(),$C$6)="","",INDEX($A:$U,ROW(),$C$6)))</f>
        <v/>
      </c>
      <c r="X745" s="28">
        <f>IF($W745="","",IF(ISNUMBER($W745),IF($W745&gt;=10000000,IFERROR(DATE(INT($W745/10000),MOD(INT($W745/100),100),MOD($W745,100)),""),$W745),IF(ISNUMBER(--SUBSTITUTE(SUBSTITUTE(TRIM($W745),".","-"),"/","-")),IF(--SUBSTITUTE(SUBSTITUTE(TRIM($W745),".","-"),"/","-")&gt;=10000000,IFERROR(DATE(--LEFT(TRIM($W745),4),--MID(TRIM($W745),5,2),--RIGHT(TRIM($W745),2)),""),--SUBSTITUTE(SUBSTITUTE(TRIM($W745),".","-"),"/","-")),IFERROR(--LEFT(SUBSTITUTE(SUBSTITUTE(TRIM($W745),".","-"),"/","-"),10),""))))</f>
        <v/>
      </c>
      <c r="Y745" s="29">
        <f>IF($X745="","",INT($X745))</f>
        <v/>
      </c>
      <c r="Z745" s="30">
        <f>IF(OR($Y745="",$D$6=""),"",IF(INDEX($A:$U,ROW(),$D$6)="",0,IF(ISNUMBER(INDEX($A:$U,ROW(),$D$6)),INDEX($A:$U,ROW(),$D$6),IFERROR(--SUBSTITUTE(SUBSTITUTE(TRIM(INDEX($A:$U,ROW(),$D$6)),",",""),"원",""),0))))</f>
        <v/>
      </c>
      <c r="AA745" s="30">
        <f>IF(OR($Y745="",$E$6=""),"",IF(INDEX($A:$U,ROW(),$E$6)="",0,IF(ISNUMBER(INDEX($A:$U,ROW(),$E$6)),INDEX($A:$U,ROW(),$E$6),IFERROR(--SUBSTITUTE(SUBSTITUTE(TRIM(INDEX($A:$U,ROW(),$E$6)),",",""),"원",""),0))))</f>
        <v/>
      </c>
      <c r="AB745" s="30">
        <f>IF(OR($Y745="",$F$6=""),"",IF(INDEX($A:$U,ROW(),$F$6)="","",IF(ISNUMBER(INDEX($A:$U,ROW(),$F$6)),INDEX($A:$U,ROW(),$F$6),IFERROR(--SUBSTITUTE(SUBSTITUTE(TRIM(INDEX($A:$U,ROW(),$F$6)),",",""),"원",""),""))))</f>
        <v/>
      </c>
      <c r="AC745" s="2">
        <f>IF(OR($Y745="",$G$6=""),"",INDEX($A:$U,ROW(),$G$6)&amp;"")</f>
        <v/>
      </c>
      <c r="AD745" s="2">
        <f>IF($Y745="","",IF(OR(AND(설정!$B$5&lt;&gt;"",ISNUMBER(SEARCH(설정!$B$5,$AC745))),AND(설정!$B$6&lt;&gt;"",ISNUMBER(SEARCH(설정!$B$6,$AC745))),AND(설정!$B$7&lt;&gt;"",ISNUMBER(SEARCH(설정!$B$7,$AC745)))),"제외","포함"))</f>
        <v/>
      </c>
    </row>
    <row r="746">
      <c r="W746" s="2">
        <f>IF(OR($B$5="",$C$6="",ROW()&lt;$B$5),"",IF(INDEX($A:$U,ROW(),$C$6)="","",INDEX($A:$U,ROW(),$C$6)))</f>
        <v/>
      </c>
      <c r="X746" s="28">
        <f>IF($W746="","",IF(ISNUMBER($W746),IF($W746&gt;=10000000,IFERROR(DATE(INT($W746/10000),MOD(INT($W746/100),100),MOD($W746,100)),""),$W746),IF(ISNUMBER(--SUBSTITUTE(SUBSTITUTE(TRIM($W746),".","-"),"/","-")),IF(--SUBSTITUTE(SUBSTITUTE(TRIM($W746),".","-"),"/","-")&gt;=10000000,IFERROR(DATE(--LEFT(TRIM($W746),4),--MID(TRIM($W746),5,2),--RIGHT(TRIM($W746),2)),""),--SUBSTITUTE(SUBSTITUTE(TRIM($W746),".","-"),"/","-")),IFERROR(--LEFT(SUBSTITUTE(SUBSTITUTE(TRIM($W746),".","-"),"/","-"),10),""))))</f>
        <v/>
      </c>
      <c r="Y746" s="29">
        <f>IF($X746="","",INT($X746))</f>
        <v/>
      </c>
      <c r="Z746" s="30">
        <f>IF(OR($Y746="",$D$6=""),"",IF(INDEX($A:$U,ROW(),$D$6)="",0,IF(ISNUMBER(INDEX($A:$U,ROW(),$D$6)),INDEX($A:$U,ROW(),$D$6),IFERROR(--SUBSTITUTE(SUBSTITUTE(TRIM(INDEX($A:$U,ROW(),$D$6)),",",""),"원",""),0))))</f>
        <v/>
      </c>
      <c r="AA746" s="30">
        <f>IF(OR($Y746="",$E$6=""),"",IF(INDEX($A:$U,ROW(),$E$6)="",0,IF(ISNUMBER(INDEX($A:$U,ROW(),$E$6)),INDEX($A:$U,ROW(),$E$6),IFERROR(--SUBSTITUTE(SUBSTITUTE(TRIM(INDEX($A:$U,ROW(),$E$6)),",",""),"원",""),0))))</f>
        <v/>
      </c>
      <c r="AB746" s="30">
        <f>IF(OR($Y746="",$F$6=""),"",IF(INDEX($A:$U,ROW(),$F$6)="","",IF(ISNUMBER(INDEX($A:$U,ROW(),$F$6)),INDEX($A:$U,ROW(),$F$6),IFERROR(--SUBSTITUTE(SUBSTITUTE(TRIM(INDEX($A:$U,ROW(),$F$6)),",",""),"원",""),""))))</f>
        <v/>
      </c>
      <c r="AC746" s="2">
        <f>IF(OR($Y746="",$G$6=""),"",INDEX($A:$U,ROW(),$G$6)&amp;"")</f>
        <v/>
      </c>
      <c r="AD746" s="2">
        <f>IF($Y746="","",IF(OR(AND(설정!$B$5&lt;&gt;"",ISNUMBER(SEARCH(설정!$B$5,$AC746))),AND(설정!$B$6&lt;&gt;"",ISNUMBER(SEARCH(설정!$B$6,$AC746))),AND(설정!$B$7&lt;&gt;"",ISNUMBER(SEARCH(설정!$B$7,$AC746)))),"제외","포함"))</f>
        <v/>
      </c>
    </row>
    <row r="747">
      <c r="W747" s="2">
        <f>IF(OR($B$5="",$C$6="",ROW()&lt;$B$5),"",IF(INDEX($A:$U,ROW(),$C$6)="","",INDEX($A:$U,ROW(),$C$6)))</f>
        <v/>
      </c>
      <c r="X747" s="28">
        <f>IF($W747="","",IF(ISNUMBER($W747),IF($W747&gt;=10000000,IFERROR(DATE(INT($W747/10000),MOD(INT($W747/100),100),MOD($W747,100)),""),$W747),IF(ISNUMBER(--SUBSTITUTE(SUBSTITUTE(TRIM($W747),".","-"),"/","-")),IF(--SUBSTITUTE(SUBSTITUTE(TRIM($W747),".","-"),"/","-")&gt;=10000000,IFERROR(DATE(--LEFT(TRIM($W747),4),--MID(TRIM($W747),5,2),--RIGHT(TRIM($W747),2)),""),--SUBSTITUTE(SUBSTITUTE(TRIM($W747),".","-"),"/","-")),IFERROR(--LEFT(SUBSTITUTE(SUBSTITUTE(TRIM($W747),".","-"),"/","-"),10),""))))</f>
        <v/>
      </c>
      <c r="Y747" s="29">
        <f>IF($X747="","",INT($X747))</f>
        <v/>
      </c>
      <c r="Z747" s="30">
        <f>IF(OR($Y747="",$D$6=""),"",IF(INDEX($A:$U,ROW(),$D$6)="",0,IF(ISNUMBER(INDEX($A:$U,ROW(),$D$6)),INDEX($A:$U,ROW(),$D$6),IFERROR(--SUBSTITUTE(SUBSTITUTE(TRIM(INDEX($A:$U,ROW(),$D$6)),",",""),"원",""),0))))</f>
        <v/>
      </c>
      <c r="AA747" s="30">
        <f>IF(OR($Y747="",$E$6=""),"",IF(INDEX($A:$U,ROW(),$E$6)="",0,IF(ISNUMBER(INDEX($A:$U,ROW(),$E$6)),INDEX($A:$U,ROW(),$E$6),IFERROR(--SUBSTITUTE(SUBSTITUTE(TRIM(INDEX($A:$U,ROW(),$E$6)),",",""),"원",""),0))))</f>
        <v/>
      </c>
      <c r="AB747" s="30">
        <f>IF(OR($Y747="",$F$6=""),"",IF(INDEX($A:$U,ROW(),$F$6)="","",IF(ISNUMBER(INDEX($A:$U,ROW(),$F$6)),INDEX($A:$U,ROW(),$F$6),IFERROR(--SUBSTITUTE(SUBSTITUTE(TRIM(INDEX($A:$U,ROW(),$F$6)),",",""),"원",""),""))))</f>
        <v/>
      </c>
      <c r="AC747" s="2">
        <f>IF(OR($Y747="",$G$6=""),"",INDEX($A:$U,ROW(),$G$6)&amp;"")</f>
        <v/>
      </c>
      <c r="AD747" s="2">
        <f>IF($Y747="","",IF(OR(AND(설정!$B$5&lt;&gt;"",ISNUMBER(SEARCH(설정!$B$5,$AC747))),AND(설정!$B$6&lt;&gt;"",ISNUMBER(SEARCH(설정!$B$6,$AC747))),AND(설정!$B$7&lt;&gt;"",ISNUMBER(SEARCH(설정!$B$7,$AC747)))),"제외","포함"))</f>
        <v/>
      </c>
    </row>
    <row r="748">
      <c r="W748" s="2">
        <f>IF(OR($B$5="",$C$6="",ROW()&lt;$B$5),"",IF(INDEX($A:$U,ROW(),$C$6)="","",INDEX($A:$U,ROW(),$C$6)))</f>
        <v/>
      </c>
      <c r="X748" s="28">
        <f>IF($W748="","",IF(ISNUMBER($W748),IF($W748&gt;=10000000,IFERROR(DATE(INT($W748/10000),MOD(INT($W748/100),100),MOD($W748,100)),""),$W748),IF(ISNUMBER(--SUBSTITUTE(SUBSTITUTE(TRIM($W748),".","-"),"/","-")),IF(--SUBSTITUTE(SUBSTITUTE(TRIM($W748),".","-"),"/","-")&gt;=10000000,IFERROR(DATE(--LEFT(TRIM($W748),4),--MID(TRIM($W748),5,2),--RIGHT(TRIM($W748),2)),""),--SUBSTITUTE(SUBSTITUTE(TRIM($W748),".","-"),"/","-")),IFERROR(--LEFT(SUBSTITUTE(SUBSTITUTE(TRIM($W748),".","-"),"/","-"),10),""))))</f>
        <v/>
      </c>
      <c r="Y748" s="29">
        <f>IF($X748="","",INT($X748))</f>
        <v/>
      </c>
      <c r="Z748" s="30">
        <f>IF(OR($Y748="",$D$6=""),"",IF(INDEX($A:$U,ROW(),$D$6)="",0,IF(ISNUMBER(INDEX($A:$U,ROW(),$D$6)),INDEX($A:$U,ROW(),$D$6),IFERROR(--SUBSTITUTE(SUBSTITUTE(TRIM(INDEX($A:$U,ROW(),$D$6)),",",""),"원",""),0))))</f>
        <v/>
      </c>
      <c r="AA748" s="30">
        <f>IF(OR($Y748="",$E$6=""),"",IF(INDEX($A:$U,ROW(),$E$6)="",0,IF(ISNUMBER(INDEX($A:$U,ROW(),$E$6)),INDEX($A:$U,ROW(),$E$6),IFERROR(--SUBSTITUTE(SUBSTITUTE(TRIM(INDEX($A:$U,ROW(),$E$6)),",",""),"원",""),0))))</f>
        <v/>
      </c>
      <c r="AB748" s="30">
        <f>IF(OR($Y748="",$F$6=""),"",IF(INDEX($A:$U,ROW(),$F$6)="","",IF(ISNUMBER(INDEX($A:$U,ROW(),$F$6)),INDEX($A:$U,ROW(),$F$6),IFERROR(--SUBSTITUTE(SUBSTITUTE(TRIM(INDEX($A:$U,ROW(),$F$6)),",",""),"원",""),""))))</f>
        <v/>
      </c>
      <c r="AC748" s="2">
        <f>IF(OR($Y748="",$G$6=""),"",INDEX($A:$U,ROW(),$G$6)&amp;"")</f>
        <v/>
      </c>
      <c r="AD748" s="2">
        <f>IF($Y748="","",IF(OR(AND(설정!$B$5&lt;&gt;"",ISNUMBER(SEARCH(설정!$B$5,$AC748))),AND(설정!$B$6&lt;&gt;"",ISNUMBER(SEARCH(설정!$B$6,$AC748))),AND(설정!$B$7&lt;&gt;"",ISNUMBER(SEARCH(설정!$B$7,$AC748)))),"제외","포함"))</f>
        <v/>
      </c>
    </row>
    <row r="749">
      <c r="W749" s="2">
        <f>IF(OR($B$5="",$C$6="",ROW()&lt;$B$5),"",IF(INDEX($A:$U,ROW(),$C$6)="","",INDEX($A:$U,ROW(),$C$6)))</f>
        <v/>
      </c>
      <c r="X749" s="28">
        <f>IF($W749="","",IF(ISNUMBER($W749),IF($W749&gt;=10000000,IFERROR(DATE(INT($W749/10000),MOD(INT($W749/100),100),MOD($W749,100)),""),$W749),IF(ISNUMBER(--SUBSTITUTE(SUBSTITUTE(TRIM($W749),".","-"),"/","-")),IF(--SUBSTITUTE(SUBSTITUTE(TRIM($W749),".","-"),"/","-")&gt;=10000000,IFERROR(DATE(--LEFT(TRIM($W749),4),--MID(TRIM($W749),5,2),--RIGHT(TRIM($W749),2)),""),--SUBSTITUTE(SUBSTITUTE(TRIM($W749),".","-"),"/","-")),IFERROR(--LEFT(SUBSTITUTE(SUBSTITUTE(TRIM($W749),".","-"),"/","-"),10),""))))</f>
        <v/>
      </c>
      <c r="Y749" s="29">
        <f>IF($X749="","",INT($X749))</f>
        <v/>
      </c>
      <c r="Z749" s="30">
        <f>IF(OR($Y749="",$D$6=""),"",IF(INDEX($A:$U,ROW(),$D$6)="",0,IF(ISNUMBER(INDEX($A:$U,ROW(),$D$6)),INDEX($A:$U,ROW(),$D$6),IFERROR(--SUBSTITUTE(SUBSTITUTE(TRIM(INDEX($A:$U,ROW(),$D$6)),",",""),"원",""),0))))</f>
        <v/>
      </c>
      <c r="AA749" s="30">
        <f>IF(OR($Y749="",$E$6=""),"",IF(INDEX($A:$U,ROW(),$E$6)="",0,IF(ISNUMBER(INDEX($A:$U,ROW(),$E$6)),INDEX($A:$U,ROW(),$E$6),IFERROR(--SUBSTITUTE(SUBSTITUTE(TRIM(INDEX($A:$U,ROW(),$E$6)),",",""),"원",""),0))))</f>
        <v/>
      </c>
      <c r="AB749" s="30">
        <f>IF(OR($Y749="",$F$6=""),"",IF(INDEX($A:$U,ROW(),$F$6)="","",IF(ISNUMBER(INDEX($A:$U,ROW(),$F$6)),INDEX($A:$U,ROW(),$F$6),IFERROR(--SUBSTITUTE(SUBSTITUTE(TRIM(INDEX($A:$U,ROW(),$F$6)),",",""),"원",""),""))))</f>
        <v/>
      </c>
      <c r="AC749" s="2">
        <f>IF(OR($Y749="",$G$6=""),"",INDEX($A:$U,ROW(),$G$6)&amp;"")</f>
        <v/>
      </c>
      <c r="AD749" s="2">
        <f>IF($Y749="","",IF(OR(AND(설정!$B$5&lt;&gt;"",ISNUMBER(SEARCH(설정!$B$5,$AC749))),AND(설정!$B$6&lt;&gt;"",ISNUMBER(SEARCH(설정!$B$6,$AC749))),AND(설정!$B$7&lt;&gt;"",ISNUMBER(SEARCH(설정!$B$7,$AC749)))),"제외","포함"))</f>
        <v/>
      </c>
    </row>
    <row r="750">
      <c r="W750" s="2">
        <f>IF(OR($B$5="",$C$6="",ROW()&lt;$B$5),"",IF(INDEX($A:$U,ROW(),$C$6)="","",INDEX($A:$U,ROW(),$C$6)))</f>
        <v/>
      </c>
      <c r="X750" s="28">
        <f>IF($W750="","",IF(ISNUMBER($W750),IF($W750&gt;=10000000,IFERROR(DATE(INT($W750/10000),MOD(INT($W750/100),100),MOD($W750,100)),""),$W750),IF(ISNUMBER(--SUBSTITUTE(SUBSTITUTE(TRIM($W750),".","-"),"/","-")),IF(--SUBSTITUTE(SUBSTITUTE(TRIM($W750),".","-"),"/","-")&gt;=10000000,IFERROR(DATE(--LEFT(TRIM($W750),4),--MID(TRIM($W750),5,2),--RIGHT(TRIM($W750),2)),""),--SUBSTITUTE(SUBSTITUTE(TRIM($W750),".","-"),"/","-")),IFERROR(--LEFT(SUBSTITUTE(SUBSTITUTE(TRIM($W750),".","-"),"/","-"),10),""))))</f>
        <v/>
      </c>
      <c r="Y750" s="29">
        <f>IF($X750="","",INT($X750))</f>
        <v/>
      </c>
      <c r="Z750" s="30">
        <f>IF(OR($Y750="",$D$6=""),"",IF(INDEX($A:$U,ROW(),$D$6)="",0,IF(ISNUMBER(INDEX($A:$U,ROW(),$D$6)),INDEX($A:$U,ROW(),$D$6),IFERROR(--SUBSTITUTE(SUBSTITUTE(TRIM(INDEX($A:$U,ROW(),$D$6)),",",""),"원",""),0))))</f>
        <v/>
      </c>
      <c r="AA750" s="30">
        <f>IF(OR($Y750="",$E$6=""),"",IF(INDEX($A:$U,ROW(),$E$6)="",0,IF(ISNUMBER(INDEX($A:$U,ROW(),$E$6)),INDEX($A:$U,ROW(),$E$6),IFERROR(--SUBSTITUTE(SUBSTITUTE(TRIM(INDEX($A:$U,ROW(),$E$6)),",",""),"원",""),0))))</f>
        <v/>
      </c>
      <c r="AB750" s="30">
        <f>IF(OR($Y750="",$F$6=""),"",IF(INDEX($A:$U,ROW(),$F$6)="","",IF(ISNUMBER(INDEX($A:$U,ROW(),$F$6)),INDEX($A:$U,ROW(),$F$6),IFERROR(--SUBSTITUTE(SUBSTITUTE(TRIM(INDEX($A:$U,ROW(),$F$6)),",",""),"원",""),""))))</f>
        <v/>
      </c>
      <c r="AC750" s="2">
        <f>IF(OR($Y750="",$G$6=""),"",INDEX($A:$U,ROW(),$G$6)&amp;"")</f>
        <v/>
      </c>
      <c r="AD750" s="2">
        <f>IF($Y750="","",IF(OR(AND(설정!$B$5&lt;&gt;"",ISNUMBER(SEARCH(설정!$B$5,$AC750))),AND(설정!$B$6&lt;&gt;"",ISNUMBER(SEARCH(설정!$B$6,$AC750))),AND(설정!$B$7&lt;&gt;"",ISNUMBER(SEARCH(설정!$B$7,$AC750)))),"제외","포함"))</f>
        <v/>
      </c>
    </row>
    <row r="751">
      <c r="W751" s="2">
        <f>IF(OR($B$5="",$C$6="",ROW()&lt;$B$5),"",IF(INDEX($A:$U,ROW(),$C$6)="","",INDEX($A:$U,ROW(),$C$6)))</f>
        <v/>
      </c>
      <c r="X751" s="28">
        <f>IF($W751="","",IF(ISNUMBER($W751),IF($W751&gt;=10000000,IFERROR(DATE(INT($W751/10000),MOD(INT($W751/100),100),MOD($W751,100)),""),$W751),IF(ISNUMBER(--SUBSTITUTE(SUBSTITUTE(TRIM($W751),".","-"),"/","-")),IF(--SUBSTITUTE(SUBSTITUTE(TRIM($W751),".","-"),"/","-")&gt;=10000000,IFERROR(DATE(--LEFT(TRIM($W751),4),--MID(TRIM($W751),5,2),--RIGHT(TRIM($W751),2)),""),--SUBSTITUTE(SUBSTITUTE(TRIM($W751),".","-"),"/","-")),IFERROR(--LEFT(SUBSTITUTE(SUBSTITUTE(TRIM($W751),".","-"),"/","-"),10),""))))</f>
        <v/>
      </c>
      <c r="Y751" s="29">
        <f>IF($X751="","",INT($X751))</f>
        <v/>
      </c>
      <c r="Z751" s="30">
        <f>IF(OR($Y751="",$D$6=""),"",IF(INDEX($A:$U,ROW(),$D$6)="",0,IF(ISNUMBER(INDEX($A:$U,ROW(),$D$6)),INDEX($A:$U,ROW(),$D$6),IFERROR(--SUBSTITUTE(SUBSTITUTE(TRIM(INDEX($A:$U,ROW(),$D$6)),",",""),"원",""),0))))</f>
        <v/>
      </c>
      <c r="AA751" s="30">
        <f>IF(OR($Y751="",$E$6=""),"",IF(INDEX($A:$U,ROW(),$E$6)="",0,IF(ISNUMBER(INDEX($A:$U,ROW(),$E$6)),INDEX($A:$U,ROW(),$E$6),IFERROR(--SUBSTITUTE(SUBSTITUTE(TRIM(INDEX($A:$U,ROW(),$E$6)),",",""),"원",""),0))))</f>
        <v/>
      </c>
      <c r="AB751" s="30">
        <f>IF(OR($Y751="",$F$6=""),"",IF(INDEX($A:$U,ROW(),$F$6)="","",IF(ISNUMBER(INDEX($A:$U,ROW(),$F$6)),INDEX($A:$U,ROW(),$F$6),IFERROR(--SUBSTITUTE(SUBSTITUTE(TRIM(INDEX($A:$U,ROW(),$F$6)),",",""),"원",""),""))))</f>
        <v/>
      </c>
      <c r="AC751" s="2">
        <f>IF(OR($Y751="",$G$6=""),"",INDEX($A:$U,ROW(),$G$6)&amp;"")</f>
        <v/>
      </c>
      <c r="AD751" s="2">
        <f>IF($Y751="","",IF(OR(AND(설정!$B$5&lt;&gt;"",ISNUMBER(SEARCH(설정!$B$5,$AC751))),AND(설정!$B$6&lt;&gt;"",ISNUMBER(SEARCH(설정!$B$6,$AC751))),AND(설정!$B$7&lt;&gt;"",ISNUMBER(SEARCH(설정!$B$7,$AC751)))),"제외","포함"))</f>
        <v/>
      </c>
    </row>
    <row r="752">
      <c r="W752" s="2">
        <f>IF(OR($B$5="",$C$6="",ROW()&lt;$B$5),"",IF(INDEX($A:$U,ROW(),$C$6)="","",INDEX($A:$U,ROW(),$C$6)))</f>
        <v/>
      </c>
      <c r="X752" s="28">
        <f>IF($W752="","",IF(ISNUMBER($W752),IF($W752&gt;=10000000,IFERROR(DATE(INT($W752/10000),MOD(INT($W752/100),100),MOD($W752,100)),""),$W752),IF(ISNUMBER(--SUBSTITUTE(SUBSTITUTE(TRIM($W752),".","-"),"/","-")),IF(--SUBSTITUTE(SUBSTITUTE(TRIM($W752),".","-"),"/","-")&gt;=10000000,IFERROR(DATE(--LEFT(TRIM($W752),4),--MID(TRIM($W752),5,2),--RIGHT(TRIM($W752),2)),""),--SUBSTITUTE(SUBSTITUTE(TRIM($W752),".","-"),"/","-")),IFERROR(--LEFT(SUBSTITUTE(SUBSTITUTE(TRIM($W752),".","-"),"/","-"),10),""))))</f>
        <v/>
      </c>
      <c r="Y752" s="29">
        <f>IF($X752="","",INT($X752))</f>
        <v/>
      </c>
      <c r="Z752" s="30">
        <f>IF(OR($Y752="",$D$6=""),"",IF(INDEX($A:$U,ROW(),$D$6)="",0,IF(ISNUMBER(INDEX($A:$U,ROW(),$D$6)),INDEX($A:$U,ROW(),$D$6),IFERROR(--SUBSTITUTE(SUBSTITUTE(TRIM(INDEX($A:$U,ROW(),$D$6)),",",""),"원",""),0))))</f>
        <v/>
      </c>
      <c r="AA752" s="30">
        <f>IF(OR($Y752="",$E$6=""),"",IF(INDEX($A:$U,ROW(),$E$6)="",0,IF(ISNUMBER(INDEX($A:$U,ROW(),$E$6)),INDEX($A:$U,ROW(),$E$6),IFERROR(--SUBSTITUTE(SUBSTITUTE(TRIM(INDEX($A:$U,ROW(),$E$6)),",",""),"원",""),0))))</f>
        <v/>
      </c>
      <c r="AB752" s="30">
        <f>IF(OR($Y752="",$F$6=""),"",IF(INDEX($A:$U,ROW(),$F$6)="","",IF(ISNUMBER(INDEX($A:$U,ROW(),$F$6)),INDEX($A:$U,ROW(),$F$6),IFERROR(--SUBSTITUTE(SUBSTITUTE(TRIM(INDEX($A:$U,ROW(),$F$6)),",",""),"원",""),""))))</f>
        <v/>
      </c>
      <c r="AC752" s="2">
        <f>IF(OR($Y752="",$G$6=""),"",INDEX($A:$U,ROW(),$G$6)&amp;"")</f>
        <v/>
      </c>
      <c r="AD752" s="2">
        <f>IF($Y752="","",IF(OR(AND(설정!$B$5&lt;&gt;"",ISNUMBER(SEARCH(설정!$B$5,$AC752))),AND(설정!$B$6&lt;&gt;"",ISNUMBER(SEARCH(설정!$B$6,$AC752))),AND(설정!$B$7&lt;&gt;"",ISNUMBER(SEARCH(설정!$B$7,$AC752)))),"제외","포함"))</f>
        <v/>
      </c>
    </row>
    <row r="753">
      <c r="W753" s="2">
        <f>IF(OR($B$5="",$C$6="",ROW()&lt;$B$5),"",IF(INDEX($A:$U,ROW(),$C$6)="","",INDEX($A:$U,ROW(),$C$6)))</f>
        <v/>
      </c>
      <c r="X753" s="28">
        <f>IF($W753="","",IF(ISNUMBER($W753),IF($W753&gt;=10000000,IFERROR(DATE(INT($W753/10000),MOD(INT($W753/100),100),MOD($W753,100)),""),$W753),IF(ISNUMBER(--SUBSTITUTE(SUBSTITUTE(TRIM($W753),".","-"),"/","-")),IF(--SUBSTITUTE(SUBSTITUTE(TRIM($W753),".","-"),"/","-")&gt;=10000000,IFERROR(DATE(--LEFT(TRIM($W753),4),--MID(TRIM($W753),5,2),--RIGHT(TRIM($W753),2)),""),--SUBSTITUTE(SUBSTITUTE(TRIM($W753),".","-"),"/","-")),IFERROR(--LEFT(SUBSTITUTE(SUBSTITUTE(TRIM($W753),".","-"),"/","-"),10),""))))</f>
        <v/>
      </c>
      <c r="Y753" s="29">
        <f>IF($X753="","",INT($X753))</f>
        <v/>
      </c>
      <c r="Z753" s="30">
        <f>IF(OR($Y753="",$D$6=""),"",IF(INDEX($A:$U,ROW(),$D$6)="",0,IF(ISNUMBER(INDEX($A:$U,ROW(),$D$6)),INDEX($A:$U,ROW(),$D$6),IFERROR(--SUBSTITUTE(SUBSTITUTE(TRIM(INDEX($A:$U,ROW(),$D$6)),",",""),"원",""),0))))</f>
        <v/>
      </c>
      <c r="AA753" s="30">
        <f>IF(OR($Y753="",$E$6=""),"",IF(INDEX($A:$U,ROW(),$E$6)="",0,IF(ISNUMBER(INDEX($A:$U,ROW(),$E$6)),INDEX($A:$U,ROW(),$E$6),IFERROR(--SUBSTITUTE(SUBSTITUTE(TRIM(INDEX($A:$U,ROW(),$E$6)),",",""),"원",""),0))))</f>
        <v/>
      </c>
      <c r="AB753" s="30">
        <f>IF(OR($Y753="",$F$6=""),"",IF(INDEX($A:$U,ROW(),$F$6)="","",IF(ISNUMBER(INDEX($A:$U,ROW(),$F$6)),INDEX($A:$U,ROW(),$F$6),IFERROR(--SUBSTITUTE(SUBSTITUTE(TRIM(INDEX($A:$U,ROW(),$F$6)),",",""),"원",""),""))))</f>
        <v/>
      </c>
      <c r="AC753" s="2">
        <f>IF(OR($Y753="",$G$6=""),"",INDEX($A:$U,ROW(),$G$6)&amp;"")</f>
        <v/>
      </c>
      <c r="AD753" s="2">
        <f>IF($Y753="","",IF(OR(AND(설정!$B$5&lt;&gt;"",ISNUMBER(SEARCH(설정!$B$5,$AC753))),AND(설정!$B$6&lt;&gt;"",ISNUMBER(SEARCH(설정!$B$6,$AC753))),AND(설정!$B$7&lt;&gt;"",ISNUMBER(SEARCH(설정!$B$7,$AC753)))),"제외","포함"))</f>
        <v/>
      </c>
    </row>
    <row r="754">
      <c r="W754" s="2">
        <f>IF(OR($B$5="",$C$6="",ROW()&lt;$B$5),"",IF(INDEX($A:$U,ROW(),$C$6)="","",INDEX($A:$U,ROW(),$C$6)))</f>
        <v/>
      </c>
      <c r="X754" s="28">
        <f>IF($W754="","",IF(ISNUMBER($W754),IF($W754&gt;=10000000,IFERROR(DATE(INT($W754/10000),MOD(INT($W754/100),100),MOD($W754,100)),""),$W754),IF(ISNUMBER(--SUBSTITUTE(SUBSTITUTE(TRIM($W754),".","-"),"/","-")),IF(--SUBSTITUTE(SUBSTITUTE(TRIM($W754),".","-"),"/","-")&gt;=10000000,IFERROR(DATE(--LEFT(TRIM($W754),4),--MID(TRIM($W754),5,2),--RIGHT(TRIM($W754),2)),""),--SUBSTITUTE(SUBSTITUTE(TRIM($W754),".","-"),"/","-")),IFERROR(--LEFT(SUBSTITUTE(SUBSTITUTE(TRIM($W754),".","-"),"/","-"),10),""))))</f>
        <v/>
      </c>
      <c r="Y754" s="29">
        <f>IF($X754="","",INT($X754))</f>
        <v/>
      </c>
      <c r="Z754" s="30">
        <f>IF(OR($Y754="",$D$6=""),"",IF(INDEX($A:$U,ROW(),$D$6)="",0,IF(ISNUMBER(INDEX($A:$U,ROW(),$D$6)),INDEX($A:$U,ROW(),$D$6),IFERROR(--SUBSTITUTE(SUBSTITUTE(TRIM(INDEX($A:$U,ROW(),$D$6)),",",""),"원",""),0))))</f>
        <v/>
      </c>
      <c r="AA754" s="30">
        <f>IF(OR($Y754="",$E$6=""),"",IF(INDEX($A:$U,ROW(),$E$6)="",0,IF(ISNUMBER(INDEX($A:$U,ROW(),$E$6)),INDEX($A:$U,ROW(),$E$6),IFERROR(--SUBSTITUTE(SUBSTITUTE(TRIM(INDEX($A:$U,ROW(),$E$6)),",",""),"원",""),0))))</f>
        <v/>
      </c>
      <c r="AB754" s="30">
        <f>IF(OR($Y754="",$F$6=""),"",IF(INDEX($A:$U,ROW(),$F$6)="","",IF(ISNUMBER(INDEX($A:$U,ROW(),$F$6)),INDEX($A:$U,ROW(),$F$6),IFERROR(--SUBSTITUTE(SUBSTITUTE(TRIM(INDEX($A:$U,ROW(),$F$6)),",",""),"원",""),""))))</f>
        <v/>
      </c>
      <c r="AC754" s="2">
        <f>IF(OR($Y754="",$G$6=""),"",INDEX($A:$U,ROW(),$G$6)&amp;"")</f>
        <v/>
      </c>
      <c r="AD754" s="2">
        <f>IF($Y754="","",IF(OR(AND(설정!$B$5&lt;&gt;"",ISNUMBER(SEARCH(설정!$B$5,$AC754))),AND(설정!$B$6&lt;&gt;"",ISNUMBER(SEARCH(설정!$B$6,$AC754))),AND(설정!$B$7&lt;&gt;"",ISNUMBER(SEARCH(설정!$B$7,$AC754)))),"제외","포함"))</f>
        <v/>
      </c>
    </row>
    <row r="755">
      <c r="W755" s="2">
        <f>IF(OR($B$5="",$C$6="",ROW()&lt;$B$5),"",IF(INDEX($A:$U,ROW(),$C$6)="","",INDEX($A:$U,ROW(),$C$6)))</f>
        <v/>
      </c>
      <c r="X755" s="28">
        <f>IF($W755="","",IF(ISNUMBER($W755),IF($W755&gt;=10000000,IFERROR(DATE(INT($W755/10000),MOD(INT($W755/100),100),MOD($W755,100)),""),$W755),IF(ISNUMBER(--SUBSTITUTE(SUBSTITUTE(TRIM($W755),".","-"),"/","-")),IF(--SUBSTITUTE(SUBSTITUTE(TRIM($W755),".","-"),"/","-")&gt;=10000000,IFERROR(DATE(--LEFT(TRIM($W755),4),--MID(TRIM($W755),5,2),--RIGHT(TRIM($W755),2)),""),--SUBSTITUTE(SUBSTITUTE(TRIM($W755),".","-"),"/","-")),IFERROR(--LEFT(SUBSTITUTE(SUBSTITUTE(TRIM($W755),".","-"),"/","-"),10),""))))</f>
        <v/>
      </c>
      <c r="Y755" s="29">
        <f>IF($X755="","",INT($X755))</f>
        <v/>
      </c>
      <c r="Z755" s="30">
        <f>IF(OR($Y755="",$D$6=""),"",IF(INDEX($A:$U,ROW(),$D$6)="",0,IF(ISNUMBER(INDEX($A:$U,ROW(),$D$6)),INDEX($A:$U,ROW(),$D$6),IFERROR(--SUBSTITUTE(SUBSTITUTE(TRIM(INDEX($A:$U,ROW(),$D$6)),",",""),"원",""),0))))</f>
        <v/>
      </c>
      <c r="AA755" s="30">
        <f>IF(OR($Y755="",$E$6=""),"",IF(INDEX($A:$U,ROW(),$E$6)="",0,IF(ISNUMBER(INDEX($A:$U,ROW(),$E$6)),INDEX($A:$U,ROW(),$E$6),IFERROR(--SUBSTITUTE(SUBSTITUTE(TRIM(INDEX($A:$U,ROW(),$E$6)),",",""),"원",""),0))))</f>
        <v/>
      </c>
      <c r="AB755" s="30">
        <f>IF(OR($Y755="",$F$6=""),"",IF(INDEX($A:$U,ROW(),$F$6)="","",IF(ISNUMBER(INDEX($A:$U,ROW(),$F$6)),INDEX($A:$U,ROW(),$F$6),IFERROR(--SUBSTITUTE(SUBSTITUTE(TRIM(INDEX($A:$U,ROW(),$F$6)),",",""),"원",""),""))))</f>
        <v/>
      </c>
      <c r="AC755" s="2">
        <f>IF(OR($Y755="",$G$6=""),"",INDEX($A:$U,ROW(),$G$6)&amp;"")</f>
        <v/>
      </c>
      <c r="AD755" s="2">
        <f>IF($Y755="","",IF(OR(AND(설정!$B$5&lt;&gt;"",ISNUMBER(SEARCH(설정!$B$5,$AC755))),AND(설정!$B$6&lt;&gt;"",ISNUMBER(SEARCH(설정!$B$6,$AC755))),AND(설정!$B$7&lt;&gt;"",ISNUMBER(SEARCH(설정!$B$7,$AC755)))),"제외","포함"))</f>
        <v/>
      </c>
    </row>
    <row r="756">
      <c r="W756" s="2">
        <f>IF(OR($B$5="",$C$6="",ROW()&lt;$B$5),"",IF(INDEX($A:$U,ROW(),$C$6)="","",INDEX($A:$U,ROW(),$C$6)))</f>
        <v/>
      </c>
      <c r="X756" s="28">
        <f>IF($W756="","",IF(ISNUMBER($W756),IF($W756&gt;=10000000,IFERROR(DATE(INT($W756/10000),MOD(INT($W756/100),100),MOD($W756,100)),""),$W756),IF(ISNUMBER(--SUBSTITUTE(SUBSTITUTE(TRIM($W756),".","-"),"/","-")),IF(--SUBSTITUTE(SUBSTITUTE(TRIM($W756),".","-"),"/","-")&gt;=10000000,IFERROR(DATE(--LEFT(TRIM($W756),4),--MID(TRIM($W756),5,2),--RIGHT(TRIM($W756),2)),""),--SUBSTITUTE(SUBSTITUTE(TRIM($W756),".","-"),"/","-")),IFERROR(--LEFT(SUBSTITUTE(SUBSTITUTE(TRIM($W756),".","-"),"/","-"),10),""))))</f>
        <v/>
      </c>
      <c r="Y756" s="29">
        <f>IF($X756="","",INT($X756))</f>
        <v/>
      </c>
      <c r="Z756" s="30">
        <f>IF(OR($Y756="",$D$6=""),"",IF(INDEX($A:$U,ROW(),$D$6)="",0,IF(ISNUMBER(INDEX($A:$U,ROW(),$D$6)),INDEX($A:$U,ROW(),$D$6),IFERROR(--SUBSTITUTE(SUBSTITUTE(TRIM(INDEX($A:$U,ROW(),$D$6)),",",""),"원",""),0))))</f>
        <v/>
      </c>
      <c r="AA756" s="30">
        <f>IF(OR($Y756="",$E$6=""),"",IF(INDEX($A:$U,ROW(),$E$6)="",0,IF(ISNUMBER(INDEX($A:$U,ROW(),$E$6)),INDEX($A:$U,ROW(),$E$6),IFERROR(--SUBSTITUTE(SUBSTITUTE(TRIM(INDEX($A:$U,ROW(),$E$6)),",",""),"원",""),0))))</f>
        <v/>
      </c>
      <c r="AB756" s="30">
        <f>IF(OR($Y756="",$F$6=""),"",IF(INDEX($A:$U,ROW(),$F$6)="","",IF(ISNUMBER(INDEX($A:$U,ROW(),$F$6)),INDEX($A:$U,ROW(),$F$6),IFERROR(--SUBSTITUTE(SUBSTITUTE(TRIM(INDEX($A:$U,ROW(),$F$6)),",",""),"원",""),""))))</f>
        <v/>
      </c>
      <c r="AC756" s="2">
        <f>IF(OR($Y756="",$G$6=""),"",INDEX($A:$U,ROW(),$G$6)&amp;"")</f>
        <v/>
      </c>
      <c r="AD756" s="2">
        <f>IF($Y756="","",IF(OR(AND(설정!$B$5&lt;&gt;"",ISNUMBER(SEARCH(설정!$B$5,$AC756))),AND(설정!$B$6&lt;&gt;"",ISNUMBER(SEARCH(설정!$B$6,$AC756))),AND(설정!$B$7&lt;&gt;"",ISNUMBER(SEARCH(설정!$B$7,$AC756)))),"제외","포함"))</f>
        <v/>
      </c>
    </row>
    <row r="757">
      <c r="W757" s="2">
        <f>IF(OR($B$5="",$C$6="",ROW()&lt;$B$5),"",IF(INDEX($A:$U,ROW(),$C$6)="","",INDEX($A:$U,ROW(),$C$6)))</f>
        <v/>
      </c>
      <c r="X757" s="28">
        <f>IF($W757="","",IF(ISNUMBER($W757),IF($W757&gt;=10000000,IFERROR(DATE(INT($W757/10000),MOD(INT($W757/100),100),MOD($W757,100)),""),$W757),IF(ISNUMBER(--SUBSTITUTE(SUBSTITUTE(TRIM($W757),".","-"),"/","-")),IF(--SUBSTITUTE(SUBSTITUTE(TRIM($W757),".","-"),"/","-")&gt;=10000000,IFERROR(DATE(--LEFT(TRIM($W757),4),--MID(TRIM($W757),5,2),--RIGHT(TRIM($W757),2)),""),--SUBSTITUTE(SUBSTITUTE(TRIM($W757),".","-"),"/","-")),IFERROR(--LEFT(SUBSTITUTE(SUBSTITUTE(TRIM($W757),".","-"),"/","-"),10),""))))</f>
        <v/>
      </c>
      <c r="Y757" s="29">
        <f>IF($X757="","",INT($X757))</f>
        <v/>
      </c>
      <c r="Z757" s="30">
        <f>IF(OR($Y757="",$D$6=""),"",IF(INDEX($A:$U,ROW(),$D$6)="",0,IF(ISNUMBER(INDEX($A:$U,ROW(),$D$6)),INDEX($A:$U,ROW(),$D$6),IFERROR(--SUBSTITUTE(SUBSTITUTE(TRIM(INDEX($A:$U,ROW(),$D$6)),",",""),"원",""),0))))</f>
        <v/>
      </c>
      <c r="AA757" s="30">
        <f>IF(OR($Y757="",$E$6=""),"",IF(INDEX($A:$U,ROW(),$E$6)="",0,IF(ISNUMBER(INDEX($A:$U,ROW(),$E$6)),INDEX($A:$U,ROW(),$E$6),IFERROR(--SUBSTITUTE(SUBSTITUTE(TRIM(INDEX($A:$U,ROW(),$E$6)),",",""),"원",""),0))))</f>
        <v/>
      </c>
      <c r="AB757" s="30">
        <f>IF(OR($Y757="",$F$6=""),"",IF(INDEX($A:$U,ROW(),$F$6)="","",IF(ISNUMBER(INDEX($A:$U,ROW(),$F$6)),INDEX($A:$U,ROW(),$F$6),IFERROR(--SUBSTITUTE(SUBSTITUTE(TRIM(INDEX($A:$U,ROW(),$F$6)),",",""),"원",""),""))))</f>
        <v/>
      </c>
      <c r="AC757" s="2">
        <f>IF(OR($Y757="",$G$6=""),"",INDEX($A:$U,ROW(),$G$6)&amp;"")</f>
        <v/>
      </c>
      <c r="AD757" s="2">
        <f>IF($Y757="","",IF(OR(AND(설정!$B$5&lt;&gt;"",ISNUMBER(SEARCH(설정!$B$5,$AC757))),AND(설정!$B$6&lt;&gt;"",ISNUMBER(SEARCH(설정!$B$6,$AC757))),AND(설정!$B$7&lt;&gt;"",ISNUMBER(SEARCH(설정!$B$7,$AC757)))),"제외","포함"))</f>
        <v/>
      </c>
    </row>
    <row r="758">
      <c r="W758" s="2">
        <f>IF(OR($B$5="",$C$6="",ROW()&lt;$B$5),"",IF(INDEX($A:$U,ROW(),$C$6)="","",INDEX($A:$U,ROW(),$C$6)))</f>
        <v/>
      </c>
      <c r="X758" s="28">
        <f>IF($W758="","",IF(ISNUMBER($W758),IF($W758&gt;=10000000,IFERROR(DATE(INT($W758/10000),MOD(INT($W758/100),100),MOD($W758,100)),""),$W758),IF(ISNUMBER(--SUBSTITUTE(SUBSTITUTE(TRIM($W758),".","-"),"/","-")),IF(--SUBSTITUTE(SUBSTITUTE(TRIM($W758),".","-"),"/","-")&gt;=10000000,IFERROR(DATE(--LEFT(TRIM($W758),4),--MID(TRIM($W758),5,2),--RIGHT(TRIM($W758),2)),""),--SUBSTITUTE(SUBSTITUTE(TRIM($W758),".","-"),"/","-")),IFERROR(--LEFT(SUBSTITUTE(SUBSTITUTE(TRIM($W758),".","-"),"/","-"),10),""))))</f>
        <v/>
      </c>
      <c r="Y758" s="29">
        <f>IF($X758="","",INT($X758))</f>
        <v/>
      </c>
      <c r="Z758" s="30">
        <f>IF(OR($Y758="",$D$6=""),"",IF(INDEX($A:$U,ROW(),$D$6)="",0,IF(ISNUMBER(INDEX($A:$U,ROW(),$D$6)),INDEX($A:$U,ROW(),$D$6),IFERROR(--SUBSTITUTE(SUBSTITUTE(TRIM(INDEX($A:$U,ROW(),$D$6)),",",""),"원",""),0))))</f>
        <v/>
      </c>
      <c r="AA758" s="30">
        <f>IF(OR($Y758="",$E$6=""),"",IF(INDEX($A:$U,ROW(),$E$6)="",0,IF(ISNUMBER(INDEX($A:$U,ROW(),$E$6)),INDEX($A:$U,ROW(),$E$6),IFERROR(--SUBSTITUTE(SUBSTITUTE(TRIM(INDEX($A:$U,ROW(),$E$6)),",",""),"원",""),0))))</f>
        <v/>
      </c>
      <c r="AB758" s="30">
        <f>IF(OR($Y758="",$F$6=""),"",IF(INDEX($A:$U,ROW(),$F$6)="","",IF(ISNUMBER(INDEX($A:$U,ROW(),$F$6)),INDEX($A:$U,ROW(),$F$6),IFERROR(--SUBSTITUTE(SUBSTITUTE(TRIM(INDEX($A:$U,ROW(),$F$6)),",",""),"원",""),""))))</f>
        <v/>
      </c>
      <c r="AC758" s="2">
        <f>IF(OR($Y758="",$G$6=""),"",INDEX($A:$U,ROW(),$G$6)&amp;"")</f>
        <v/>
      </c>
      <c r="AD758" s="2">
        <f>IF($Y758="","",IF(OR(AND(설정!$B$5&lt;&gt;"",ISNUMBER(SEARCH(설정!$B$5,$AC758))),AND(설정!$B$6&lt;&gt;"",ISNUMBER(SEARCH(설정!$B$6,$AC758))),AND(설정!$B$7&lt;&gt;"",ISNUMBER(SEARCH(설정!$B$7,$AC758)))),"제외","포함"))</f>
        <v/>
      </c>
    </row>
    <row r="759">
      <c r="W759" s="2">
        <f>IF(OR($B$5="",$C$6="",ROW()&lt;$B$5),"",IF(INDEX($A:$U,ROW(),$C$6)="","",INDEX($A:$U,ROW(),$C$6)))</f>
        <v/>
      </c>
      <c r="X759" s="28">
        <f>IF($W759="","",IF(ISNUMBER($W759),IF($W759&gt;=10000000,IFERROR(DATE(INT($W759/10000),MOD(INT($W759/100),100),MOD($W759,100)),""),$W759),IF(ISNUMBER(--SUBSTITUTE(SUBSTITUTE(TRIM($W759),".","-"),"/","-")),IF(--SUBSTITUTE(SUBSTITUTE(TRIM($W759),".","-"),"/","-")&gt;=10000000,IFERROR(DATE(--LEFT(TRIM($W759),4),--MID(TRIM($W759),5,2),--RIGHT(TRIM($W759),2)),""),--SUBSTITUTE(SUBSTITUTE(TRIM($W759),".","-"),"/","-")),IFERROR(--LEFT(SUBSTITUTE(SUBSTITUTE(TRIM($W759),".","-"),"/","-"),10),""))))</f>
        <v/>
      </c>
      <c r="Y759" s="29">
        <f>IF($X759="","",INT($X759))</f>
        <v/>
      </c>
      <c r="Z759" s="30">
        <f>IF(OR($Y759="",$D$6=""),"",IF(INDEX($A:$U,ROW(),$D$6)="",0,IF(ISNUMBER(INDEX($A:$U,ROW(),$D$6)),INDEX($A:$U,ROW(),$D$6),IFERROR(--SUBSTITUTE(SUBSTITUTE(TRIM(INDEX($A:$U,ROW(),$D$6)),",",""),"원",""),0))))</f>
        <v/>
      </c>
      <c r="AA759" s="30">
        <f>IF(OR($Y759="",$E$6=""),"",IF(INDEX($A:$U,ROW(),$E$6)="",0,IF(ISNUMBER(INDEX($A:$U,ROW(),$E$6)),INDEX($A:$U,ROW(),$E$6),IFERROR(--SUBSTITUTE(SUBSTITUTE(TRIM(INDEX($A:$U,ROW(),$E$6)),",",""),"원",""),0))))</f>
        <v/>
      </c>
      <c r="AB759" s="30">
        <f>IF(OR($Y759="",$F$6=""),"",IF(INDEX($A:$U,ROW(),$F$6)="","",IF(ISNUMBER(INDEX($A:$U,ROW(),$F$6)),INDEX($A:$U,ROW(),$F$6),IFERROR(--SUBSTITUTE(SUBSTITUTE(TRIM(INDEX($A:$U,ROW(),$F$6)),",",""),"원",""),""))))</f>
        <v/>
      </c>
      <c r="AC759" s="2">
        <f>IF(OR($Y759="",$G$6=""),"",INDEX($A:$U,ROW(),$G$6)&amp;"")</f>
        <v/>
      </c>
      <c r="AD759" s="2">
        <f>IF($Y759="","",IF(OR(AND(설정!$B$5&lt;&gt;"",ISNUMBER(SEARCH(설정!$B$5,$AC759))),AND(설정!$B$6&lt;&gt;"",ISNUMBER(SEARCH(설정!$B$6,$AC759))),AND(설정!$B$7&lt;&gt;"",ISNUMBER(SEARCH(설정!$B$7,$AC759)))),"제외","포함"))</f>
        <v/>
      </c>
    </row>
    <row r="760">
      <c r="W760" s="2">
        <f>IF(OR($B$5="",$C$6="",ROW()&lt;$B$5),"",IF(INDEX($A:$U,ROW(),$C$6)="","",INDEX($A:$U,ROW(),$C$6)))</f>
        <v/>
      </c>
      <c r="X760" s="28">
        <f>IF($W760="","",IF(ISNUMBER($W760),IF($W760&gt;=10000000,IFERROR(DATE(INT($W760/10000),MOD(INT($W760/100),100),MOD($W760,100)),""),$W760),IF(ISNUMBER(--SUBSTITUTE(SUBSTITUTE(TRIM($W760),".","-"),"/","-")),IF(--SUBSTITUTE(SUBSTITUTE(TRIM($W760),".","-"),"/","-")&gt;=10000000,IFERROR(DATE(--LEFT(TRIM($W760),4),--MID(TRIM($W760),5,2),--RIGHT(TRIM($W760),2)),""),--SUBSTITUTE(SUBSTITUTE(TRIM($W760),".","-"),"/","-")),IFERROR(--LEFT(SUBSTITUTE(SUBSTITUTE(TRIM($W760),".","-"),"/","-"),10),""))))</f>
        <v/>
      </c>
      <c r="Y760" s="29">
        <f>IF($X760="","",INT($X760))</f>
        <v/>
      </c>
      <c r="Z760" s="30">
        <f>IF(OR($Y760="",$D$6=""),"",IF(INDEX($A:$U,ROW(),$D$6)="",0,IF(ISNUMBER(INDEX($A:$U,ROW(),$D$6)),INDEX($A:$U,ROW(),$D$6),IFERROR(--SUBSTITUTE(SUBSTITUTE(TRIM(INDEX($A:$U,ROW(),$D$6)),",",""),"원",""),0))))</f>
        <v/>
      </c>
      <c r="AA760" s="30">
        <f>IF(OR($Y760="",$E$6=""),"",IF(INDEX($A:$U,ROW(),$E$6)="",0,IF(ISNUMBER(INDEX($A:$U,ROW(),$E$6)),INDEX($A:$U,ROW(),$E$6),IFERROR(--SUBSTITUTE(SUBSTITUTE(TRIM(INDEX($A:$U,ROW(),$E$6)),",",""),"원",""),0))))</f>
        <v/>
      </c>
      <c r="AB760" s="30">
        <f>IF(OR($Y760="",$F$6=""),"",IF(INDEX($A:$U,ROW(),$F$6)="","",IF(ISNUMBER(INDEX($A:$U,ROW(),$F$6)),INDEX($A:$U,ROW(),$F$6),IFERROR(--SUBSTITUTE(SUBSTITUTE(TRIM(INDEX($A:$U,ROW(),$F$6)),",",""),"원",""),""))))</f>
        <v/>
      </c>
      <c r="AC760" s="2">
        <f>IF(OR($Y760="",$G$6=""),"",INDEX($A:$U,ROW(),$G$6)&amp;"")</f>
        <v/>
      </c>
      <c r="AD760" s="2">
        <f>IF($Y760="","",IF(OR(AND(설정!$B$5&lt;&gt;"",ISNUMBER(SEARCH(설정!$B$5,$AC760))),AND(설정!$B$6&lt;&gt;"",ISNUMBER(SEARCH(설정!$B$6,$AC760))),AND(설정!$B$7&lt;&gt;"",ISNUMBER(SEARCH(설정!$B$7,$AC760)))),"제외","포함"))</f>
        <v/>
      </c>
    </row>
    <row r="761">
      <c r="W761" s="2">
        <f>IF(OR($B$5="",$C$6="",ROW()&lt;$B$5),"",IF(INDEX($A:$U,ROW(),$C$6)="","",INDEX($A:$U,ROW(),$C$6)))</f>
        <v/>
      </c>
      <c r="X761" s="28">
        <f>IF($W761="","",IF(ISNUMBER($W761),IF($W761&gt;=10000000,IFERROR(DATE(INT($W761/10000),MOD(INT($W761/100),100),MOD($W761,100)),""),$W761),IF(ISNUMBER(--SUBSTITUTE(SUBSTITUTE(TRIM($W761),".","-"),"/","-")),IF(--SUBSTITUTE(SUBSTITUTE(TRIM($W761),".","-"),"/","-")&gt;=10000000,IFERROR(DATE(--LEFT(TRIM($W761),4),--MID(TRIM($W761),5,2),--RIGHT(TRIM($W761),2)),""),--SUBSTITUTE(SUBSTITUTE(TRIM($W761),".","-"),"/","-")),IFERROR(--LEFT(SUBSTITUTE(SUBSTITUTE(TRIM($W761),".","-"),"/","-"),10),""))))</f>
        <v/>
      </c>
      <c r="Y761" s="29">
        <f>IF($X761="","",INT($X761))</f>
        <v/>
      </c>
      <c r="Z761" s="30">
        <f>IF(OR($Y761="",$D$6=""),"",IF(INDEX($A:$U,ROW(),$D$6)="",0,IF(ISNUMBER(INDEX($A:$U,ROW(),$D$6)),INDEX($A:$U,ROW(),$D$6),IFERROR(--SUBSTITUTE(SUBSTITUTE(TRIM(INDEX($A:$U,ROW(),$D$6)),",",""),"원",""),0))))</f>
        <v/>
      </c>
      <c r="AA761" s="30">
        <f>IF(OR($Y761="",$E$6=""),"",IF(INDEX($A:$U,ROW(),$E$6)="",0,IF(ISNUMBER(INDEX($A:$U,ROW(),$E$6)),INDEX($A:$U,ROW(),$E$6),IFERROR(--SUBSTITUTE(SUBSTITUTE(TRIM(INDEX($A:$U,ROW(),$E$6)),",",""),"원",""),0))))</f>
        <v/>
      </c>
      <c r="AB761" s="30">
        <f>IF(OR($Y761="",$F$6=""),"",IF(INDEX($A:$U,ROW(),$F$6)="","",IF(ISNUMBER(INDEX($A:$U,ROW(),$F$6)),INDEX($A:$U,ROW(),$F$6),IFERROR(--SUBSTITUTE(SUBSTITUTE(TRIM(INDEX($A:$U,ROW(),$F$6)),",",""),"원",""),""))))</f>
        <v/>
      </c>
      <c r="AC761" s="2">
        <f>IF(OR($Y761="",$G$6=""),"",INDEX($A:$U,ROW(),$G$6)&amp;"")</f>
        <v/>
      </c>
      <c r="AD761" s="2">
        <f>IF($Y761="","",IF(OR(AND(설정!$B$5&lt;&gt;"",ISNUMBER(SEARCH(설정!$B$5,$AC761))),AND(설정!$B$6&lt;&gt;"",ISNUMBER(SEARCH(설정!$B$6,$AC761))),AND(설정!$B$7&lt;&gt;"",ISNUMBER(SEARCH(설정!$B$7,$AC761)))),"제외","포함"))</f>
        <v/>
      </c>
    </row>
    <row r="762">
      <c r="W762" s="2">
        <f>IF(OR($B$5="",$C$6="",ROW()&lt;$B$5),"",IF(INDEX($A:$U,ROW(),$C$6)="","",INDEX($A:$U,ROW(),$C$6)))</f>
        <v/>
      </c>
      <c r="X762" s="28">
        <f>IF($W762="","",IF(ISNUMBER($W762),IF($W762&gt;=10000000,IFERROR(DATE(INT($W762/10000),MOD(INT($W762/100),100),MOD($W762,100)),""),$W762),IF(ISNUMBER(--SUBSTITUTE(SUBSTITUTE(TRIM($W762),".","-"),"/","-")),IF(--SUBSTITUTE(SUBSTITUTE(TRIM($W762),".","-"),"/","-")&gt;=10000000,IFERROR(DATE(--LEFT(TRIM($W762),4),--MID(TRIM($W762),5,2),--RIGHT(TRIM($W762),2)),""),--SUBSTITUTE(SUBSTITUTE(TRIM($W762),".","-"),"/","-")),IFERROR(--LEFT(SUBSTITUTE(SUBSTITUTE(TRIM($W762),".","-"),"/","-"),10),""))))</f>
        <v/>
      </c>
      <c r="Y762" s="29">
        <f>IF($X762="","",INT($X762))</f>
        <v/>
      </c>
      <c r="Z762" s="30">
        <f>IF(OR($Y762="",$D$6=""),"",IF(INDEX($A:$U,ROW(),$D$6)="",0,IF(ISNUMBER(INDEX($A:$U,ROW(),$D$6)),INDEX($A:$U,ROW(),$D$6),IFERROR(--SUBSTITUTE(SUBSTITUTE(TRIM(INDEX($A:$U,ROW(),$D$6)),",",""),"원",""),0))))</f>
        <v/>
      </c>
      <c r="AA762" s="30">
        <f>IF(OR($Y762="",$E$6=""),"",IF(INDEX($A:$U,ROW(),$E$6)="",0,IF(ISNUMBER(INDEX($A:$U,ROW(),$E$6)),INDEX($A:$U,ROW(),$E$6),IFERROR(--SUBSTITUTE(SUBSTITUTE(TRIM(INDEX($A:$U,ROW(),$E$6)),",",""),"원",""),0))))</f>
        <v/>
      </c>
      <c r="AB762" s="30">
        <f>IF(OR($Y762="",$F$6=""),"",IF(INDEX($A:$U,ROW(),$F$6)="","",IF(ISNUMBER(INDEX($A:$U,ROW(),$F$6)),INDEX($A:$U,ROW(),$F$6),IFERROR(--SUBSTITUTE(SUBSTITUTE(TRIM(INDEX($A:$U,ROW(),$F$6)),",",""),"원",""),""))))</f>
        <v/>
      </c>
      <c r="AC762" s="2">
        <f>IF(OR($Y762="",$G$6=""),"",INDEX($A:$U,ROW(),$G$6)&amp;"")</f>
        <v/>
      </c>
      <c r="AD762" s="2">
        <f>IF($Y762="","",IF(OR(AND(설정!$B$5&lt;&gt;"",ISNUMBER(SEARCH(설정!$B$5,$AC762))),AND(설정!$B$6&lt;&gt;"",ISNUMBER(SEARCH(설정!$B$6,$AC762))),AND(설정!$B$7&lt;&gt;"",ISNUMBER(SEARCH(설정!$B$7,$AC762)))),"제외","포함"))</f>
        <v/>
      </c>
    </row>
    <row r="763">
      <c r="W763" s="2">
        <f>IF(OR($B$5="",$C$6="",ROW()&lt;$B$5),"",IF(INDEX($A:$U,ROW(),$C$6)="","",INDEX($A:$U,ROW(),$C$6)))</f>
        <v/>
      </c>
      <c r="X763" s="28">
        <f>IF($W763="","",IF(ISNUMBER($W763),IF($W763&gt;=10000000,IFERROR(DATE(INT($W763/10000),MOD(INT($W763/100),100),MOD($W763,100)),""),$W763),IF(ISNUMBER(--SUBSTITUTE(SUBSTITUTE(TRIM($W763),".","-"),"/","-")),IF(--SUBSTITUTE(SUBSTITUTE(TRIM($W763),".","-"),"/","-")&gt;=10000000,IFERROR(DATE(--LEFT(TRIM($W763),4),--MID(TRIM($W763),5,2),--RIGHT(TRIM($W763),2)),""),--SUBSTITUTE(SUBSTITUTE(TRIM($W763),".","-"),"/","-")),IFERROR(--LEFT(SUBSTITUTE(SUBSTITUTE(TRIM($W763),".","-"),"/","-"),10),""))))</f>
        <v/>
      </c>
      <c r="Y763" s="29">
        <f>IF($X763="","",INT($X763))</f>
        <v/>
      </c>
      <c r="Z763" s="30">
        <f>IF(OR($Y763="",$D$6=""),"",IF(INDEX($A:$U,ROW(),$D$6)="",0,IF(ISNUMBER(INDEX($A:$U,ROW(),$D$6)),INDEX($A:$U,ROW(),$D$6),IFERROR(--SUBSTITUTE(SUBSTITUTE(TRIM(INDEX($A:$U,ROW(),$D$6)),",",""),"원",""),0))))</f>
        <v/>
      </c>
      <c r="AA763" s="30">
        <f>IF(OR($Y763="",$E$6=""),"",IF(INDEX($A:$U,ROW(),$E$6)="",0,IF(ISNUMBER(INDEX($A:$U,ROW(),$E$6)),INDEX($A:$U,ROW(),$E$6),IFERROR(--SUBSTITUTE(SUBSTITUTE(TRIM(INDEX($A:$U,ROW(),$E$6)),",",""),"원",""),0))))</f>
        <v/>
      </c>
      <c r="AB763" s="30">
        <f>IF(OR($Y763="",$F$6=""),"",IF(INDEX($A:$U,ROW(),$F$6)="","",IF(ISNUMBER(INDEX($A:$U,ROW(),$F$6)),INDEX($A:$U,ROW(),$F$6),IFERROR(--SUBSTITUTE(SUBSTITUTE(TRIM(INDEX($A:$U,ROW(),$F$6)),",",""),"원",""),""))))</f>
        <v/>
      </c>
      <c r="AC763" s="2">
        <f>IF(OR($Y763="",$G$6=""),"",INDEX($A:$U,ROW(),$G$6)&amp;"")</f>
        <v/>
      </c>
      <c r="AD763" s="2">
        <f>IF($Y763="","",IF(OR(AND(설정!$B$5&lt;&gt;"",ISNUMBER(SEARCH(설정!$B$5,$AC763))),AND(설정!$B$6&lt;&gt;"",ISNUMBER(SEARCH(설정!$B$6,$AC763))),AND(설정!$B$7&lt;&gt;"",ISNUMBER(SEARCH(설정!$B$7,$AC763)))),"제외","포함"))</f>
        <v/>
      </c>
    </row>
    <row r="764">
      <c r="W764" s="2">
        <f>IF(OR($B$5="",$C$6="",ROW()&lt;$B$5),"",IF(INDEX($A:$U,ROW(),$C$6)="","",INDEX($A:$U,ROW(),$C$6)))</f>
        <v/>
      </c>
      <c r="X764" s="28">
        <f>IF($W764="","",IF(ISNUMBER($W764),IF($W764&gt;=10000000,IFERROR(DATE(INT($W764/10000),MOD(INT($W764/100),100),MOD($W764,100)),""),$W764),IF(ISNUMBER(--SUBSTITUTE(SUBSTITUTE(TRIM($W764),".","-"),"/","-")),IF(--SUBSTITUTE(SUBSTITUTE(TRIM($W764),".","-"),"/","-")&gt;=10000000,IFERROR(DATE(--LEFT(TRIM($W764),4),--MID(TRIM($W764),5,2),--RIGHT(TRIM($W764),2)),""),--SUBSTITUTE(SUBSTITUTE(TRIM($W764),".","-"),"/","-")),IFERROR(--LEFT(SUBSTITUTE(SUBSTITUTE(TRIM($W764),".","-"),"/","-"),10),""))))</f>
        <v/>
      </c>
      <c r="Y764" s="29">
        <f>IF($X764="","",INT($X764))</f>
        <v/>
      </c>
      <c r="Z764" s="30">
        <f>IF(OR($Y764="",$D$6=""),"",IF(INDEX($A:$U,ROW(),$D$6)="",0,IF(ISNUMBER(INDEX($A:$U,ROW(),$D$6)),INDEX($A:$U,ROW(),$D$6),IFERROR(--SUBSTITUTE(SUBSTITUTE(TRIM(INDEX($A:$U,ROW(),$D$6)),",",""),"원",""),0))))</f>
        <v/>
      </c>
      <c r="AA764" s="30">
        <f>IF(OR($Y764="",$E$6=""),"",IF(INDEX($A:$U,ROW(),$E$6)="",0,IF(ISNUMBER(INDEX($A:$U,ROW(),$E$6)),INDEX($A:$U,ROW(),$E$6),IFERROR(--SUBSTITUTE(SUBSTITUTE(TRIM(INDEX($A:$U,ROW(),$E$6)),",",""),"원",""),0))))</f>
        <v/>
      </c>
      <c r="AB764" s="30">
        <f>IF(OR($Y764="",$F$6=""),"",IF(INDEX($A:$U,ROW(),$F$6)="","",IF(ISNUMBER(INDEX($A:$U,ROW(),$F$6)),INDEX($A:$U,ROW(),$F$6),IFERROR(--SUBSTITUTE(SUBSTITUTE(TRIM(INDEX($A:$U,ROW(),$F$6)),",",""),"원",""),""))))</f>
        <v/>
      </c>
      <c r="AC764" s="2">
        <f>IF(OR($Y764="",$G$6=""),"",INDEX($A:$U,ROW(),$G$6)&amp;"")</f>
        <v/>
      </c>
      <c r="AD764" s="2">
        <f>IF($Y764="","",IF(OR(AND(설정!$B$5&lt;&gt;"",ISNUMBER(SEARCH(설정!$B$5,$AC764))),AND(설정!$B$6&lt;&gt;"",ISNUMBER(SEARCH(설정!$B$6,$AC764))),AND(설정!$B$7&lt;&gt;"",ISNUMBER(SEARCH(설정!$B$7,$AC764)))),"제외","포함"))</f>
        <v/>
      </c>
    </row>
    <row r="765">
      <c r="W765" s="2">
        <f>IF(OR($B$5="",$C$6="",ROW()&lt;$B$5),"",IF(INDEX($A:$U,ROW(),$C$6)="","",INDEX($A:$U,ROW(),$C$6)))</f>
        <v/>
      </c>
      <c r="X765" s="28">
        <f>IF($W765="","",IF(ISNUMBER($W765),IF($W765&gt;=10000000,IFERROR(DATE(INT($W765/10000),MOD(INT($W765/100),100),MOD($W765,100)),""),$W765),IF(ISNUMBER(--SUBSTITUTE(SUBSTITUTE(TRIM($W765),".","-"),"/","-")),IF(--SUBSTITUTE(SUBSTITUTE(TRIM($W765),".","-"),"/","-")&gt;=10000000,IFERROR(DATE(--LEFT(TRIM($W765),4),--MID(TRIM($W765),5,2),--RIGHT(TRIM($W765),2)),""),--SUBSTITUTE(SUBSTITUTE(TRIM($W765),".","-"),"/","-")),IFERROR(--LEFT(SUBSTITUTE(SUBSTITUTE(TRIM($W765),".","-"),"/","-"),10),""))))</f>
        <v/>
      </c>
      <c r="Y765" s="29">
        <f>IF($X765="","",INT($X765))</f>
        <v/>
      </c>
      <c r="Z765" s="30">
        <f>IF(OR($Y765="",$D$6=""),"",IF(INDEX($A:$U,ROW(),$D$6)="",0,IF(ISNUMBER(INDEX($A:$U,ROW(),$D$6)),INDEX($A:$U,ROW(),$D$6),IFERROR(--SUBSTITUTE(SUBSTITUTE(TRIM(INDEX($A:$U,ROW(),$D$6)),",",""),"원",""),0))))</f>
        <v/>
      </c>
      <c r="AA765" s="30">
        <f>IF(OR($Y765="",$E$6=""),"",IF(INDEX($A:$U,ROW(),$E$6)="",0,IF(ISNUMBER(INDEX($A:$U,ROW(),$E$6)),INDEX($A:$U,ROW(),$E$6),IFERROR(--SUBSTITUTE(SUBSTITUTE(TRIM(INDEX($A:$U,ROW(),$E$6)),",",""),"원",""),0))))</f>
        <v/>
      </c>
      <c r="AB765" s="30">
        <f>IF(OR($Y765="",$F$6=""),"",IF(INDEX($A:$U,ROW(),$F$6)="","",IF(ISNUMBER(INDEX($A:$U,ROW(),$F$6)),INDEX($A:$U,ROW(),$F$6),IFERROR(--SUBSTITUTE(SUBSTITUTE(TRIM(INDEX($A:$U,ROW(),$F$6)),",",""),"원",""),""))))</f>
        <v/>
      </c>
      <c r="AC765" s="2">
        <f>IF(OR($Y765="",$G$6=""),"",INDEX($A:$U,ROW(),$G$6)&amp;"")</f>
        <v/>
      </c>
      <c r="AD765" s="2">
        <f>IF($Y765="","",IF(OR(AND(설정!$B$5&lt;&gt;"",ISNUMBER(SEARCH(설정!$B$5,$AC765))),AND(설정!$B$6&lt;&gt;"",ISNUMBER(SEARCH(설정!$B$6,$AC765))),AND(설정!$B$7&lt;&gt;"",ISNUMBER(SEARCH(설정!$B$7,$AC765)))),"제외","포함"))</f>
        <v/>
      </c>
    </row>
    <row r="766">
      <c r="W766" s="2">
        <f>IF(OR($B$5="",$C$6="",ROW()&lt;$B$5),"",IF(INDEX($A:$U,ROW(),$C$6)="","",INDEX($A:$U,ROW(),$C$6)))</f>
        <v/>
      </c>
      <c r="X766" s="28">
        <f>IF($W766="","",IF(ISNUMBER($W766),IF($W766&gt;=10000000,IFERROR(DATE(INT($W766/10000),MOD(INT($W766/100),100),MOD($W766,100)),""),$W766),IF(ISNUMBER(--SUBSTITUTE(SUBSTITUTE(TRIM($W766),".","-"),"/","-")),IF(--SUBSTITUTE(SUBSTITUTE(TRIM($W766),".","-"),"/","-")&gt;=10000000,IFERROR(DATE(--LEFT(TRIM($W766),4),--MID(TRIM($W766),5,2),--RIGHT(TRIM($W766),2)),""),--SUBSTITUTE(SUBSTITUTE(TRIM($W766),".","-"),"/","-")),IFERROR(--LEFT(SUBSTITUTE(SUBSTITUTE(TRIM($W766),".","-"),"/","-"),10),""))))</f>
        <v/>
      </c>
      <c r="Y766" s="29">
        <f>IF($X766="","",INT($X766))</f>
        <v/>
      </c>
      <c r="Z766" s="30">
        <f>IF(OR($Y766="",$D$6=""),"",IF(INDEX($A:$U,ROW(),$D$6)="",0,IF(ISNUMBER(INDEX($A:$U,ROW(),$D$6)),INDEX($A:$U,ROW(),$D$6),IFERROR(--SUBSTITUTE(SUBSTITUTE(TRIM(INDEX($A:$U,ROW(),$D$6)),",",""),"원",""),0))))</f>
        <v/>
      </c>
      <c r="AA766" s="30">
        <f>IF(OR($Y766="",$E$6=""),"",IF(INDEX($A:$U,ROW(),$E$6)="",0,IF(ISNUMBER(INDEX($A:$U,ROW(),$E$6)),INDEX($A:$U,ROW(),$E$6),IFERROR(--SUBSTITUTE(SUBSTITUTE(TRIM(INDEX($A:$U,ROW(),$E$6)),",",""),"원",""),0))))</f>
        <v/>
      </c>
      <c r="AB766" s="30">
        <f>IF(OR($Y766="",$F$6=""),"",IF(INDEX($A:$U,ROW(),$F$6)="","",IF(ISNUMBER(INDEX($A:$U,ROW(),$F$6)),INDEX($A:$U,ROW(),$F$6),IFERROR(--SUBSTITUTE(SUBSTITUTE(TRIM(INDEX($A:$U,ROW(),$F$6)),",",""),"원",""),""))))</f>
        <v/>
      </c>
      <c r="AC766" s="2">
        <f>IF(OR($Y766="",$G$6=""),"",INDEX($A:$U,ROW(),$G$6)&amp;"")</f>
        <v/>
      </c>
      <c r="AD766" s="2">
        <f>IF($Y766="","",IF(OR(AND(설정!$B$5&lt;&gt;"",ISNUMBER(SEARCH(설정!$B$5,$AC766))),AND(설정!$B$6&lt;&gt;"",ISNUMBER(SEARCH(설정!$B$6,$AC766))),AND(설정!$B$7&lt;&gt;"",ISNUMBER(SEARCH(설정!$B$7,$AC766)))),"제외","포함"))</f>
        <v/>
      </c>
    </row>
    <row r="767">
      <c r="W767" s="2">
        <f>IF(OR($B$5="",$C$6="",ROW()&lt;$B$5),"",IF(INDEX($A:$U,ROW(),$C$6)="","",INDEX($A:$U,ROW(),$C$6)))</f>
        <v/>
      </c>
      <c r="X767" s="28">
        <f>IF($W767="","",IF(ISNUMBER($W767),IF($W767&gt;=10000000,IFERROR(DATE(INT($W767/10000),MOD(INT($W767/100),100),MOD($W767,100)),""),$W767),IF(ISNUMBER(--SUBSTITUTE(SUBSTITUTE(TRIM($W767),".","-"),"/","-")),IF(--SUBSTITUTE(SUBSTITUTE(TRIM($W767),".","-"),"/","-")&gt;=10000000,IFERROR(DATE(--LEFT(TRIM($W767),4),--MID(TRIM($W767),5,2),--RIGHT(TRIM($W767),2)),""),--SUBSTITUTE(SUBSTITUTE(TRIM($W767),".","-"),"/","-")),IFERROR(--LEFT(SUBSTITUTE(SUBSTITUTE(TRIM($W767),".","-"),"/","-"),10),""))))</f>
        <v/>
      </c>
      <c r="Y767" s="29">
        <f>IF($X767="","",INT($X767))</f>
        <v/>
      </c>
      <c r="Z767" s="30">
        <f>IF(OR($Y767="",$D$6=""),"",IF(INDEX($A:$U,ROW(),$D$6)="",0,IF(ISNUMBER(INDEX($A:$U,ROW(),$D$6)),INDEX($A:$U,ROW(),$D$6),IFERROR(--SUBSTITUTE(SUBSTITUTE(TRIM(INDEX($A:$U,ROW(),$D$6)),",",""),"원",""),0))))</f>
        <v/>
      </c>
      <c r="AA767" s="30">
        <f>IF(OR($Y767="",$E$6=""),"",IF(INDEX($A:$U,ROW(),$E$6)="",0,IF(ISNUMBER(INDEX($A:$U,ROW(),$E$6)),INDEX($A:$U,ROW(),$E$6),IFERROR(--SUBSTITUTE(SUBSTITUTE(TRIM(INDEX($A:$U,ROW(),$E$6)),",",""),"원",""),0))))</f>
        <v/>
      </c>
      <c r="AB767" s="30">
        <f>IF(OR($Y767="",$F$6=""),"",IF(INDEX($A:$U,ROW(),$F$6)="","",IF(ISNUMBER(INDEX($A:$U,ROW(),$F$6)),INDEX($A:$U,ROW(),$F$6),IFERROR(--SUBSTITUTE(SUBSTITUTE(TRIM(INDEX($A:$U,ROW(),$F$6)),",",""),"원",""),""))))</f>
        <v/>
      </c>
      <c r="AC767" s="2">
        <f>IF(OR($Y767="",$G$6=""),"",INDEX($A:$U,ROW(),$G$6)&amp;"")</f>
        <v/>
      </c>
      <c r="AD767" s="2">
        <f>IF($Y767="","",IF(OR(AND(설정!$B$5&lt;&gt;"",ISNUMBER(SEARCH(설정!$B$5,$AC767))),AND(설정!$B$6&lt;&gt;"",ISNUMBER(SEARCH(설정!$B$6,$AC767))),AND(설정!$B$7&lt;&gt;"",ISNUMBER(SEARCH(설정!$B$7,$AC767)))),"제외","포함"))</f>
        <v/>
      </c>
    </row>
    <row r="768">
      <c r="W768" s="2">
        <f>IF(OR($B$5="",$C$6="",ROW()&lt;$B$5),"",IF(INDEX($A:$U,ROW(),$C$6)="","",INDEX($A:$U,ROW(),$C$6)))</f>
        <v/>
      </c>
      <c r="X768" s="28">
        <f>IF($W768="","",IF(ISNUMBER($W768),IF($W768&gt;=10000000,IFERROR(DATE(INT($W768/10000),MOD(INT($W768/100),100),MOD($W768,100)),""),$W768),IF(ISNUMBER(--SUBSTITUTE(SUBSTITUTE(TRIM($W768),".","-"),"/","-")),IF(--SUBSTITUTE(SUBSTITUTE(TRIM($W768),".","-"),"/","-")&gt;=10000000,IFERROR(DATE(--LEFT(TRIM($W768),4),--MID(TRIM($W768),5,2),--RIGHT(TRIM($W768),2)),""),--SUBSTITUTE(SUBSTITUTE(TRIM($W768),".","-"),"/","-")),IFERROR(--LEFT(SUBSTITUTE(SUBSTITUTE(TRIM($W768),".","-"),"/","-"),10),""))))</f>
        <v/>
      </c>
      <c r="Y768" s="29">
        <f>IF($X768="","",INT($X768))</f>
        <v/>
      </c>
      <c r="Z768" s="30">
        <f>IF(OR($Y768="",$D$6=""),"",IF(INDEX($A:$U,ROW(),$D$6)="",0,IF(ISNUMBER(INDEX($A:$U,ROW(),$D$6)),INDEX($A:$U,ROW(),$D$6),IFERROR(--SUBSTITUTE(SUBSTITUTE(TRIM(INDEX($A:$U,ROW(),$D$6)),",",""),"원",""),0))))</f>
        <v/>
      </c>
      <c r="AA768" s="30">
        <f>IF(OR($Y768="",$E$6=""),"",IF(INDEX($A:$U,ROW(),$E$6)="",0,IF(ISNUMBER(INDEX($A:$U,ROW(),$E$6)),INDEX($A:$U,ROW(),$E$6),IFERROR(--SUBSTITUTE(SUBSTITUTE(TRIM(INDEX($A:$U,ROW(),$E$6)),",",""),"원",""),0))))</f>
        <v/>
      </c>
      <c r="AB768" s="30">
        <f>IF(OR($Y768="",$F$6=""),"",IF(INDEX($A:$U,ROW(),$F$6)="","",IF(ISNUMBER(INDEX($A:$U,ROW(),$F$6)),INDEX($A:$U,ROW(),$F$6),IFERROR(--SUBSTITUTE(SUBSTITUTE(TRIM(INDEX($A:$U,ROW(),$F$6)),",",""),"원",""),""))))</f>
        <v/>
      </c>
      <c r="AC768" s="2">
        <f>IF(OR($Y768="",$G$6=""),"",INDEX($A:$U,ROW(),$G$6)&amp;"")</f>
        <v/>
      </c>
      <c r="AD768" s="2">
        <f>IF($Y768="","",IF(OR(AND(설정!$B$5&lt;&gt;"",ISNUMBER(SEARCH(설정!$B$5,$AC768))),AND(설정!$B$6&lt;&gt;"",ISNUMBER(SEARCH(설정!$B$6,$AC768))),AND(설정!$B$7&lt;&gt;"",ISNUMBER(SEARCH(설정!$B$7,$AC768)))),"제외","포함"))</f>
        <v/>
      </c>
    </row>
    <row r="769">
      <c r="W769" s="2">
        <f>IF(OR($B$5="",$C$6="",ROW()&lt;$B$5),"",IF(INDEX($A:$U,ROW(),$C$6)="","",INDEX($A:$U,ROW(),$C$6)))</f>
        <v/>
      </c>
      <c r="X769" s="28">
        <f>IF($W769="","",IF(ISNUMBER($W769),IF($W769&gt;=10000000,IFERROR(DATE(INT($W769/10000),MOD(INT($W769/100),100),MOD($W769,100)),""),$W769),IF(ISNUMBER(--SUBSTITUTE(SUBSTITUTE(TRIM($W769),".","-"),"/","-")),IF(--SUBSTITUTE(SUBSTITUTE(TRIM($W769),".","-"),"/","-")&gt;=10000000,IFERROR(DATE(--LEFT(TRIM($W769),4),--MID(TRIM($W769),5,2),--RIGHT(TRIM($W769),2)),""),--SUBSTITUTE(SUBSTITUTE(TRIM($W769),".","-"),"/","-")),IFERROR(--LEFT(SUBSTITUTE(SUBSTITUTE(TRIM($W769),".","-"),"/","-"),10),""))))</f>
        <v/>
      </c>
      <c r="Y769" s="29">
        <f>IF($X769="","",INT($X769))</f>
        <v/>
      </c>
      <c r="Z769" s="30">
        <f>IF(OR($Y769="",$D$6=""),"",IF(INDEX($A:$U,ROW(),$D$6)="",0,IF(ISNUMBER(INDEX($A:$U,ROW(),$D$6)),INDEX($A:$U,ROW(),$D$6),IFERROR(--SUBSTITUTE(SUBSTITUTE(TRIM(INDEX($A:$U,ROW(),$D$6)),",",""),"원",""),0))))</f>
        <v/>
      </c>
      <c r="AA769" s="30">
        <f>IF(OR($Y769="",$E$6=""),"",IF(INDEX($A:$U,ROW(),$E$6)="",0,IF(ISNUMBER(INDEX($A:$U,ROW(),$E$6)),INDEX($A:$U,ROW(),$E$6),IFERROR(--SUBSTITUTE(SUBSTITUTE(TRIM(INDEX($A:$U,ROW(),$E$6)),",",""),"원",""),0))))</f>
        <v/>
      </c>
      <c r="AB769" s="30">
        <f>IF(OR($Y769="",$F$6=""),"",IF(INDEX($A:$U,ROW(),$F$6)="","",IF(ISNUMBER(INDEX($A:$U,ROW(),$F$6)),INDEX($A:$U,ROW(),$F$6),IFERROR(--SUBSTITUTE(SUBSTITUTE(TRIM(INDEX($A:$U,ROW(),$F$6)),",",""),"원",""),""))))</f>
        <v/>
      </c>
      <c r="AC769" s="2">
        <f>IF(OR($Y769="",$G$6=""),"",INDEX($A:$U,ROW(),$G$6)&amp;"")</f>
        <v/>
      </c>
      <c r="AD769" s="2">
        <f>IF($Y769="","",IF(OR(AND(설정!$B$5&lt;&gt;"",ISNUMBER(SEARCH(설정!$B$5,$AC769))),AND(설정!$B$6&lt;&gt;"",ISNUMBER(SEARCH(설정!$B$6,$AC769))),AND(설정!$B$7&lt;&gt;"",ISNUMBER(SEARCH(설정!$B$7,$AC769)))),"제외","포함"))</f>
        <v/>
      </c>
    </row>
    <row r="770">
      <c r="W770" s="2">
        <f>IF(OR($B$5="",$C$6="",ROW()&lt;$B$5),"",IF(INDEX($A:$U,ROW(),$C$6)="","",INDEX($A:$U,ROW(),$C$6)))</f>
        <v/>
      </c>
      <c r="X770" s="28">
        <f>IF($W770="","",IF(ISNUMBER($W770),IF($W770&gt;=10000000,IFERROR(DATE(INT($W770/10000),MOD(INT($W770/100),100),MOD($W770,100)),""),$W770),IF(ISNUMBER(--SUBSTITUTE(SUBSTITUTE(TRIM($W770),".","-"),"/","-")),IF(--SUBSTITUTE(SUBSTITUTE(TRIM($W770),".","-"),"/","-")&gt;=10000000,IFERROR(DATE(--LEFT(TRIM($W770),4),--MID(TRIM($W770),5,2),--RIGHT(TRIM($W770),2)),""),--SUBSTITUTE(SUBSTITUTE(TRIM($W770),".","-"),"/","-")),IFERROR(--LEFT(SUBSTITUTE(SUBSTITUTE(TRIM($W770),".","-"),"/","-"),10),""))))</f>
        <v/>
      </c>
      <c r="Y770" s="29">
        <f>IF($X770="","",INT($X770))</f>
        <v/>
      </c>
      <c r="Z770" s="30">
        <f>IF(OR($Y770="",$D$6=""),"",IF(INDEX($A:$U,ROW(),$D$6)="",0,IF(ISNUMBER(INDEX($A:$U,ROW(),$D$6)),INDEX($A:$U,ROW(),$D$6),IFERROR(--SUBSTITUTE(SUBSTITUTE(TRIM(INDEX($A:$U,ROW(),$D$6)),",",""),"원",""),0))))</f>
        <v/>
      </c>
      <c r="AA770" s="30">
        <f>IF(OR($Y770="",$E$6=""),"",IF(INDEX($A:$U,ROW(),$E$6)="",0,IF(ISNUMBER(INDEX($A:$U,ROW(),$E$6)),INDEX($A:$U,ROW(),$E$6),IFERROR(--SUBSTITUTE(SUBSTITUTE(TRIM(INDEX($A:$U,ROW(),$E$6)),",",""),"원",""),0))))</f>
        <v/>
      </c>
      <c r="AB770" s="30">
        <f>IF(OR($Y770="",$F$6=""),"",IF(INDEX($A:$U,ROW(),$F$6)="","",IF(ISNUMBER(INDEX($A:$U,ROW(),$F$6)),INDEX($A:$U,ROW(),$F$6),IFERROR(--SUBSTITUTE(SUBSTITUTE(TRIM(INDEX($A:$U,ROW(),$F$6)),",",""),"원",""),""))))</f>
        <v/>
      </c>
      <c r="AC770" s="2">
        <f>IF(OR($Y770="",$G$6=""),"",INDEX($A:$U,ROW(),$G$6)&amp;"")</f>
        <v/>
      </c>
      <c r="AD770" s="2">
        <f>IF($Y770="","",IF(OR(AND(설정!$B$5&lt;&gt;"",ISNUMBER(SEARCH(설정!$B$5,$AC770))),AND(설정!$B$6&lt;&gt;"",ISNUMBER(SEARCH(설정!$B$6,$AC770))),AND(설정!$B$7&lt;&gt;"",ISNUMBER(SEARCH(설정!$B$7,$AC770)))),"제외","포함"))</f>
        <v/>
      </c>
    </row>
    <row r="771">
      <c r="W771" s="2">
        <f>IF(OR($B$5="",$C$6="",ROW()&lt;$B$5),"",IF(INDEX($A:$U,ROW(),$C$6)="","",INDEX($A:$U,ROW(),$C$6)))</f>
        <v/>
      </c>
      <c r="X771" s="28">
        <f>IF($W771="","",IF(ISNUMBER($W771),IF($W771&gt;=10000000,IFERROR(DATE(INT($W771/10000),MOD(INT($W771/100),100),MOD($W771,100)),""),$W771),IF(ISNUMBER(--SUBSTITUTE(SUBSTITUTE(TRIM($W771),".","-"),"/","-")),IF(--SUBSTITUTE(SUBSTITUTE(TRIM($W771),".","-"),"/","-")&gt;=10000000,IFERROR(DATE(--LEFT(TRIM($W771),4),--MID(TRIM($W771),5,2),--RIGHT(TRIM($W771),2)),""),--SUBSTITUTE(SUBSTITUTE(TRIM($W771),".","-"),"/","-")),IFERROR(--LEFT(SUBSTITUTE(SUBSTITUTE(TRIM($W771),".","-"),"/","-"),10),""))))</f>
        <v/>
      </c>
      <c r="Y771" s="29">
        <f>IF($X771="","",INT($X771))</f>
        <v/>
      </c>
      <c r="Z771" s="30">
        <f>IF(OR($Y771="",$D$6=""),"",IF(INDEX($A:$U,ROW(),$D$6)="",0,IF(ISNUMBER(INDEX($A:$U,ROW(),$D$6)),INDEX($A:$U,ROW(),$D$6),IFERROR(--SUBSTITUTE(SUBSTITUTE(TRIM(INDEX($A:$U,ROW(),$D$6)),",",""),"원",""),0))))</f>
        <v/>
      </c>
      <c r="AA771" s="30">
        <f>IF(OR($Y771="",$E$6=""),"",IF(INDEX($A:$U,ROW(),$E$6)="",0,IF(ISNUMBER(INDEX($A:$U,ROW(),$E$6)),INDEX($A:$U,ROW(),$E$6),IFERROR(--SUBSTITUTE(SUBSTITUTE(TRIM(INDEX($A:$U,ROW(),$E$6)),",",""),"원",""),0))))</f>
        <v/>
      </c>
      <c r="AB771" s="30">
        <f>IF(OR($Y771="",$F$6=""),"",IF(INDEX($A:$U,ROW(),$F$6)="","",IF(ISNUMBER(INDEX($A:$U,ROW(),$F$6)),INDEX($A:$U,ROW(),$F$6),IFERROR(--SUBSTITUTE(SUBSTITUTE(TRIM(INDEX($A:$U,ROW(),$F$6)),",",""),"원",""),""))))</f>
        <v/>
      </c>
      <c r="AC771" s="2">
        <f>IF(OR($Y771="",$G$6=""),"",INDEX($A:$U,ROW(),$G$6)&amp;"")</f>
        <v/>
      </c>
      <c r="AD771" s="2">
        <f>IF($Y771="","",IF(OR(AND(설정!$B$5&lt;&gt;"",ISNUMBER(SEARCH(설정!$B$5,$AC771))),AND(설정!$B$6&lt;&gt;"",ISNUMBER(SEARCH(설정!$B$6,$AC771))),AND(설정!$B$7&lt;&gt;"",ISNUMBER(SEARCH(설정!$B$7,$AC771)))),"제외","포함"))</f>
        <v/>
      </c>
    </row>
    <row r="772">
      <c r="W772" s="2">
        <f>IF(OR($B$5="",$C$6="",ROW()&lt;$B$5),"",IF(INDEX($A:$U,ROW(),$C$6)="","",INDEX($A:$U,ROW(),$C$6)))</f>
        <v/>
      </c>
      <c r="X772" s="28">
        <f>IF($W772="","",IF(ISNUMBER($W772),IF($W772&gt;=10000000,IFERROR(DATE(INT($W772/10000),MOD(INT($W772/100),100),MOD($W772,100)),""),$W772),IF(ISNUMBER(--SUBSTITUTE(SUBSTITUTE(TRIM($W772),".","-"),"/","-")),IF(--SUBSTITUTE(SUBSTITUTE(TRIM($W772),".","-"),"/","-")&gt;=10000000,IFERROR(DATE(--LEFT(TRIM($W772),4),--MID(TRIM($W772),5,2),--RIGHT(TRIM($W772),2)),""),--SUBSTITUTE(SUBSTITUTE(TRIM($W772),".","-"),"/","-")),IFERROR(--LEFT(SUBSTITUTE(SUBSTITUTE(TRIM($W772),".","-"),"/","-"),10),""))))</f>
        <v/>
      </c>
      <c r="Y772" s="29">
        <f>IF($X772="","",INT($X772))</f>
        <v/>
      </c>
      <c r="Z772" s="30">
        <f>IF(OR($Y772="",$D$6=""),"",IF(INDEX($A:$U,ROW(),$D$6)="",0,IF(ISNUMBER(INDEX($A:$U,ROW(),$D$6)),INDEX($A:$U,ROW(),$D$6),IFERROR(--SUBSTITUTE(SUBSTITUTE(TRIM(INDEX($A:$U,ROW(),$D$6)),",",""),"원",""),0))))</f>
        <v/>
      </c>
      <c r="AA772" s="30">
        <f>IF(OR($Y772="",$E$6=""),"",IF(INDEX($A:$U,ROW(),$E$6)="",0,IF(ISNUMBER(INDEX($A:$U,ROW(),$E$6)),INDEX($A:$U,ROW(),$E$6),IFERROR(--SUBSTITUTE(SUBSTITUTE(TRIM(INDEX($A:$U,ROW(),$E$6)),",",""),"원",""),0))))</f>
        <v/>
      </c>
      <c r="AB772" s="30">
        <f>IF(OR($Y772="",$F$6=""),"",IF(INDEX($A:$U,ROW(),$F$6)="","",IF(ISNUMBER(INDEX($A:$U,ROW(),$F$6)),INDEX($A:$U,ROW(),$F$6),IFERROR(--SUBSTITUTE(SUBSTITUTE(TRIM(INDEX($A:$U,ROW(),$F$6)),",",""),"원",""),""))))</f>
        <v/>
      </c>
      <c r="AC772" s="2">
        <f>IF(OR($Y772="",$G$6=""),"",INDEX($A:$U,ROW(),$G$6)&amp;"")</f>
        <v/>
      </c>
      <c r="AD772" s="2">
        <f>IF($Y772="","",IF(OR(AND(설정!$B$5&lt;&gt;"",ISNUMBER(SEARCH(설정!$B$5,$AC772))),AND(설정!$B$6&lt;&gt;"",ISNUMBER(SEARCH(설정!$B$6,$AC772))),AND(설정!$B$7&lt;&gt;"",ISNUMBER(SEARCH(설정!$B$7,$AC772)))),"제외","포함"))</f>
        <v/>
      </c>
    </row>
    <row r="773">
      <c r="W773" s="2">
        <f>IF(OR($B$5="",$C$6="",ROW()&lt;$B$5),"",IF(INDEX($A:$U,ROW(),$C$6)="","",INDEX($A:$U,ROW(),$C$6)))</f>
        <v/>
      </c>
      <c r="X773" s="28">
        <f>IF($W773="","",IF(ISNUMBER($W773),IF($W773&gt;=10000000,IFERROR(DATE(INT($W773/10000),MOD(INT($W773/100),100),MOD($W773,100)),""),$W773),IF(ISNUMBER(--SUBSTITUTE(SUBSTITUTE(TRIM($W773),".","-"),"/","-")),IF(--SUBSTITUTE(SUBSTITUTE(TRIM($W773),".","-"),"/","-")&gt;=10000000,IFERROR(DATE(--LEFT(TRIM($W773),4),--MID(TRIM($W773),5,2),--RIGHT(TRIM($W773),2)),""),--SUBSTITUTE(SUBSTITUTE(TRIM($W773),".","-"),"/","-")),IFERROR(--LEFT(SUBSTITUTE(SUBSTITUTE(TRIM($W773),".","-"),"/","-"),10),""))))</f>
        <v/>
      </c>
      <c r="Y773" s="29">
        <f>IF($X773="","",INT($X773))</f>
        <v/>
      </c>
      <c r="Z773" s="30">
        <f>IF(OR($Y773="",$D$6=""),"",IF(INDEX($A:$U,ROW(),$D$6)="",0,IF(ISNUMBER(INDEX($A:$U,ROW(),$D$6)),INDEX($A:$U,ROW(),$D$6),IFERROR(--SUBSTITUTE(SUBSTITUTE(TRIM(INDEX($A:$U,ROW(),$D$6)),",",""),"원",""),0))))</f>
        <v/>
      </c>
      <c r="AA773" s="30">
        <f>IF(OR($Y773="",$E$6=""),"",IF(INDEX($A:$U,ROW(),$E$6)="",0,IF(ISNUMBER(INDEX($A:$U,ROW(),$E$6)),INDEX($A:$U,ROW(),$E$6),IFERROR(--SUBSTITUTE(SUBSTITUTE(TRIM(INDEX($A:$U,ROW(),$E$6)),",",""),"원",""),0))))</f>
        <v/>
      </c>
      <c r="AB773" s="30">
        <f>IF(OR($Y773="",$F$6=""),"",IF(INDEX($A:$U,ROW(),$F$6)="","",IF(ISNUMBER(INDEX($A:$U,ROW(),$F$6)),INDEX($A:$U,ROW(),$F$6),IFERROR(--SUBSTITUTE(SUBSTITUTE(TRIM(INDEX($A:$U,ROW(),$F$6)),",",""),"원",""),""))))</f>
        <v/>
      </c>
      <c r="AC773" s="2">
        <f>IF(OR($Y773="",$G$6=""),"",INDEX($A:$U,ROW(),$G$6)&amp;"")</f>
        <v/>
      </c>
      <c r="AD773" s="2">
        <f>IF($Y773="","",IF(OR(AND(설정!$B$5&lt;&gt;"",ISNUMBER(SEARCH(설정!$B$5,$AC773))),AND(설정!$B$6&lt;&gt;"",ISNUMBER(SEARCH(설정!$B$6,$AC773))),AND(설정!$B$7&lt;&gt;"",ISNUMBER(SEARCH(설정!$B$7,$AC773)))),"제외","포함"))</f>
        <v/>
      </c>
    </row>
    <row r="774">
      <c r="W774" s="2">
        <f>IF(OR($B$5="",$C$6="",ROW()&lt;$B$5),"",IF(INDEX($A:$U,ROW(),$C$6)="","",INDEX($A:$U,ROW(),$C$6)))</f>
        <v/>
      </c>
      <c r="X774" s="28">
        <f>IF($W774="","",IF(ISNUMBER($W774),IF($W774&gt;=10000000,IFERROR(DATE(INT($W774/10000),MOD(INT($W774/100),100),MOD($W774,100)),""),$W774),IF(ISNUMBER(--SUBSTITUTE(SUBSTITUTE(TRIM($W774),".","-"),"/","-")),IF(--SUBSTITUTE(SUBSTITUTE(TRIM($W774),".","-"),"/","-")&gt;=10000000,IFERROR(DATE(--LEFT(TRIM($W774),4),--MID(TRIM($W774),5,2),--RIGHT(TRIM($W774),2)),""),--SUBSTITUTE(SUBSTITUTE(TRIM($W774),".","-"),"/","-")),IFERROR(--LEFT(SUBSTITUTE(SUBSTITUTE(TRIM($W774),".","-"),"/","-"),10),""))))</f>
        <v/>
      </c>
      <c r="Y774" s="29">
        <f>IF($X774="","",INT($X774))</f>
        <v/>
      </c>
      <c r="Z774" s="30">
        <f>IF(OR($Y774="",$D$6=""),"",IF(INDEX($A:$U,ROW(),$D$6)="",0,IF(ISNUMBER(INDEX($A:$U,ROW(),$D$6)),INDEX($A:$U,ROW(),$D$6),IFERROR(--SUBSTITUTE(SUBSTITUTE(TRIM(INDEX($A:$U,ROW(),$D$6)),",",""),"원",""),0))))</f>
        <v/>
      </c>
      <c r="AA774" s="30">
        <f>IF(OR($Y774="",$E$6=""),"",IF(INDEX($A:$U,ROW(),$E$6)="",0,IF(ISNUMBER(INDEX($A:$U,ROW(),$E$6)),INDEX($A:$U,ROW(),$E$6),IFERROR(--SUBSTITUTE(SUBSTITUTE(TRIM(INDEX($A:$U,ROW(),$E$6)),",",""),"원",""),0))))</f>
        <v/>
      </c>
      <c r="AB774" s="30">
        <f>IF(OR($Y774="",$F$6=""),"",IF(INDEX($A:$U,ROW(),$F$6)="","",IF(ISNUMBER(INDEX($A:$U,ROW(),$F$6)),INDEX($A:$U,ROW(),$F$6),IFERROR(--SUBSTITUTE(SUBSTITUTE(TRIM(INDEX($A:$U,ROW(),$F$6)),",",""),"원",""),""))))</f>
        <v/>
      </c>
      <c r="AC774" s="2">
        <f>IF(OR($Y774="",$G$6=""),"",INDEX($A:$U,ROW(),$G$6)&amp;"")</f>
        <v/>
      </c>
      <c r="AD774" s="2">
        <f>IF($Y774="","",IF(OR(AND(설정!$B$5&lt;&gt;"",ISNUMBER(SEARCH(설정!$B$5,$AC774))),AND(설정!$B$6&lt;&gt;"",ISNUMBER(SEARCH(설정!$B$6,$AC774))),AND(설정!$B$7&lt;&gt;"",ISNUMBER(SEARCH(설정!$B$7,$AC774)))),"제외","포함"))</f>
        <v/>
      </c>
    </row>
    <row r="775">
      <c r="W775" s="2">
        <f>IF(OR($B$5="",$C$6="",ROW()&lt;$B$5),"",IF(INDEX($A:$U,ROW(),$C$6)="","",INDEX($A:$U,ROW(),$C$6)))</f>
        <v/>
      </c>
      <c r="X775" s="28">
        <f>IF($W775="","",IF(ISNUMBER($W775),IF($W775&gt;=10000000,IFERROR(DATE(INT($W775/10000),MOD(INT($W775/100),100),MOD($W775,100)),""),$W775),IF(ISNUMBER(--SUBSTITUTE(SUBSTITUTE(TRIM($W775),".","-"),"/","-")),IF(--SUBSTITUTE(SUBSTITUTE(TRIM($W775),".","-"),"/","-")&gt;=10000000,IFERROR(DATE(--LEFT(TRIM($W775),4),--MID(TRIM($W775),5,2),--RIGHT(TRIM($W775),2)),""),--SUBSTITUTE(SUBSTITUTE(TRIM($W775),".","-"),"/","-")),IFERROR(--LEFT(SUBSTITUTE(SUBSTITUTE(TRIM($W775),".","-"),"/","-"),10),""))))</f>
        <v/>
      </c>
      <c r="Y775" s="29">
        <f>IF($X775="","",INT($X775))</f>
        <v/>
      </c>
      <c r="Z775" s="30">
        <f>IF(OR($Y775="",$D$6=""),"",IF(INDEX($A:$U,ROW(),$D$6)="",0,IF(ISNUMBER(INDEX($A:$U,ROW(),$D$6)),INDEX($A:$U,ROW(),$D$6),IFERROR(--SUBSTITUTE(SUBSTITUTE(TRIM(INDEX($A:$U,ROW(),$D$6)),",",""),"원",""),0))))</f>
        <v/>
      </c>
      <c r="AA775" s="30">
        <f>IF(OR($Y775="",$E$6=""),"",IF(INDEX($A:$U,ROW(),$E$6)="",0,IF(ISNUMBER(INDEX($A:$U,ROW(),$E$6)),INDEX($A:$U,ROW(),$E$6),IFERROR(--SUBSTITUTE(SUBSTITUTE(TRIM(INDEX($A:$U,ROW(),$E$6)),",",""),"원",""),0))))</f>
        <v/>
      </c>
      <c r="AB775" s="30">
        <f>IF(OR($Y775="",$F$6=""),"",IF(INDEX($A:$U,ROW(),$F$6)="","",IF(ISNUMBER(INDEX($A:$U,ROW(),$F$6)),INDEX($A:$U,ROW(),$F$6),IFERROR(--SUBSTITUTE(SUBSTITUTE(TRIM(INDEX($A:$U,ROW(),$F$6)),",",""),"원",""),""))))</f>
        <v/>
      </c>
      <c r="AC775" s="2">
        <f>IF(OR($Y775="",$G$6=""),"",INDEX($A:$U,ROW(),$G$6)&amp;"")</f>
        <v/>
      </c>
      <c r="AD775" s="2">
        <f>IF($Y775="","",IF(OR(AND(설정!$B$5&lt;&gt;"",ISNUMBER(SEARCH(설정!$B$5,$AC775))),AND(설정!$B$6&lt;&gt;"",ISNUMBER(SEARCH(설정!$B$6,$AC775))),AND(설정!$B$7&lt;&gt;"",ISNUMBER(SEARCH(설정!$B$7,$AC775)))),"제외","포함"))</f>
        <v/>
      </c>
    </row>
    <row r="776">
      <c r="W776" s="2">
        <f>IF(OR($B$5="",$C$6="",ROW()&lt;$B$5),"",IF(INDEX($A:$U,ROW(),$C$6)="","",INDEX($A:$U,ROW(),$C$6)))</f>
        <v/>
      </c>
      <c r="X776" s="28">
        <f>IF($W776="","",IF(ISNUMBER($W776),IF($W776&gt;=10000000,IFERROR(DATE(INT($W776/10000),MOD(INT($W776/100),100),MOD($W776,100)),""),$W776),IF(ISNUMBER(--SUBSTITUTE(SUBSTITUTE(TRIM($W776),".","-"),"/","-")),IF(--SUBSTITUTE(SUBSTITUTE(TRIM($W776),".","-"),"/","-")&gt;=10000000,IFERROR(DATE(--LEFT(TRIM($W776),4),--MID(TRIM($W776),5,2),--RIGHT(TRIM($W776),2)),""),--SUBSTITUTE(SUBSTITUTE(TRIM($W776),".","-"),"/","-")),IFERROR(--LEFT(SUBSTITUTE(SUBSTITUTE(TRIM($W776),".","-"),"/","-"),10),""))))</f>
        <v/>
      </c>
      <c r="Y776" s="29">
        <f>IF($X776="","",INT($X776))</f>
        <v/>
      </c>
      <c r="Z776" s="30">
        <f>IF(OR($Y776="",$D$6=""),"",IF(INDEX($A:$U,ROW(),$D$6)="",0,IF(ISNUMBER(INDEX($A:$U,ROW(),$D$6)),INDEX($A:$U,ROW(),$D$6),IFERROR(--SUBSTITUTE(SUBSTITUTE(TRIM(INDEX($A:$U,ROW(),$D$6)),",",""),"원",""),0))))</f>
        <v/>
      </c>
      <c r="AA776" s="30">
        <f>IF(OR($Y776="",$E$6=""),"",IF(INDEX($A:$U,ROW(),$E$6)="",0,IF(ISNUMBER(INDEX($A:$U,ROW(),$E$6)),INDEX($A:$U,ROW(),$E$6),IFERROR(--SUBSTITUTE(SUBSTITUTE(TRIM(INDEX($A:$U,ROW(),$E$6)),",",""),"원",""),0))))</f>
        <v/>
      </c>
      <c r="AB776" s="30">
        <f>IF(OR($Y776="",$F$6=""),"",IF(INDEX($A:$U,ROW(),$F$6)="","",IF(ISNUMBER(INDEX($A:$U,ROW(),$F$6)),INDEX($A:$U,ROW(),$F$6),IFERROR(--SUBSTITUTE(SUBSTITUTE(TRIM(INDEX($A:$U,ROW(),$F$6)),",",""),"원",""),""))))</f>
        <v/>
      </c>
      <c r="AC776" s="2">
        <f>IF(OR($Y776="",$G$6=""),"",INDEX($A:$U,ROW(),$G$6)&amp;"")</f>
        <v/>
      </c>
      <c r="AD776" s="2">
        <f>IF($Y776="","",IF(OR(AND(설정!$B$5&lt;&gt;"",ISNUMBER(SEARCH(설정!$B$5,$AC776))),AND(설정!$B$6&lt;&gt;"",ISNUMBER(SEARCH(설정!$B$6,$AC776))),AND(설정!$B$7&lt;&gt;"",ISNUMBER(SEARCH(설정!$B$7,$AC776)))),"제외","포함"))</f>
        <v/>
      </c>
    </row>
    <row r="777">
      <c r="W777" s="2">
        <f>IF(OR($B$5="",$C$6="",ROW()&lt;$B$5),"",IF(INDEX($A:$U,ROW(),$C$6)="","",INDEX($A:$U,ROW(),$C$6)))</f>
        <v/>
      </c>
      <c r="X777" s="28">
        <f>IF($W777="","",IF(ISNUMBER($W777),IF($W777&gt;=10000000,IFERROR(DATE(INT($W777/10000),MOD(INT($W777/100),100),MOD($W777,100)),""),$W777),IF(ISNUMBER(--SUBSTITUTE(SUBSTITUTE(TRIM($W777),".","-"),"/","-")),IF(--SUBSTITUTE(SUBSTITUTE(TRIM($W777),".","-"),"/","-")&gt;=10000000,IFERROR(DATE(--LEFT(TRIM($W777),4),--MID(TRIM($W777),5,2),--RIGHT(TRIM($W777),2)),""),--SUBSTITUTE(SUBSTITUTE(TRIM($W777),".","-"),"/","-")),IFERROR(--LEFT(SUBSTITUTE(SUBSTITUTE(TRIM($W777),".","-"),"/","-"),10),""))))</f>
        <v/>
      </c>
      <c r="Y777" s="29">
        <f>IF($X777="","",INT($X777))</f>
        <v/>
      </c>
      <c r="Z777" s="30">
        <f>IF(OR($Y777="",$D$6=""),"",IF(INDEX($A:$U,ROW(),$D$6)="",0,IF(ISNUMBER(INDEX($A:$U,ROW(),$D$6)),INDEX($A:$U,ROW(),$D$6),IFERROR(--SUBSTITUTE(SUBSTITUTE(TRIM(INDEX($A:$U,ROW(),$D$6)),",",""),"원",""),0))))</f>
        <v/>
      </c>
      <c r="AA777" s="30">
        <f>IF(OR($Y777="",$E$6=""),"",IF(INDEX($A:$U,ROW(),$E$6)="",0,IF(ISNUMBER(INDEX($A:$U,ROW(),$E$6)),INDEX($A:$U,ROW(),$E$6),IFERROR(--SUBSTITUTE(SUBSTITUTE(TRIM(INDEX($A:$U,ROW(),$E$6)),",",""),"원",""),0))))</f>
        <v/>
      </c>
      <c r="AB777" s="30">
        <f>IF(OR($Y777="",$F$6=""),"",IF(INDEX($A:$U,ROW(),$F$6)="","",IF(ISNUMBER(INDEX($A:$U,ROW(),$F$6)),INDEX($A:$U,ROW(),$F$6),IFERROR(--SUBSTITUTE(SUBSTITUTE(TRIM(INDEX($A:$U,ROW(),$F$6)),",",""),"원",""),""))))</f>
        <v/>
      </c>
      <c r="AC777" s="2">
        <f>IF(OR($Y777="",$G$6=""),"",INDEX($A:$U,ROW(),$G$6)&amp;"")</f>
        <v/>
      </c>
      <c r="AD777" s="2">
        <f>IF($Y777="","",IF(OR(AND(설정!$B$5&lt;&gt;"",ISNUMBER(SEARCH(설정!$B$5,$AC777))),AND(설정!$B$6&lt;&gt;"",ISNUMBER(SEARCH(설정!$B$6,$AC777))),AND(설정!$B$7&lt;&gt;"",ISNUMBER(SEARCH(설정!$B$7,$AC777)))),"제외","포함"))</f>
        <v/>
      </c>
    </row>
    <row r="778">
      <c r="W778" s="2">
        <f>IF(OR($B$5="",$C$6="",ROW()&lt;$B$5),"",IF(INDEX($A:$U,ROW(),$C$6)="","",INDEX($A:$U,ROW(),$C$6)))</f>
        <v/>
      </c>
      <c r="X778" s="28">
        <f>IF($W778="","",IF(ISNUMBER($W778),IF($W778&gt;=10000000,IFERROR(DATE(INT($W778/10000),MOD(INT($W778/100),100),MOD($W778,100)),""),$W778),IF(ISNUMBER(--SUBSTITUTE(SUBSTITUTE(TRIM($W778),".","-"),"/","-")),IF(--SUBSTITUTE(SUBSTITUTE(TRIM($W778),".","-"),"/","-")&gt;=10000000,IFERROR(DATE(--LEFT(TRIM($W778),4),--MID(TRIM($W778),5,2),--RIGHT(TRIM($W778),2)),""),--SUBSTITUTE(SUBSTITUTE(TRIM($W778),".","-"),"/","-")),IFERROR(--LEFT(SUBSTITUTE(SUBSTITUTE(TRIM($W778),".","-"),"/","-"),10),""))))</f>
        <v/>
      </c>
      <c r="Y778" s="29">
        <f>IF($X778="","",INT($X778))</f>
        <v/>
      </c>
      <c r="Z778" s="30">
        <f>IF(OR($Y778="",$D$6=""),"",IF(INDEX($A:$U,ROW(),$D$6)="",0,IF(ISNUMBER(INDEX($A:$U,ROW(),$D$6)),INDEX($A:$U,ROW(),$D$6),IFERROR(--SUBSTITUTE(SUBSTITUTE(TRIM(INDEX($A:$U,ROW(),$D$6)),",",""),"원",""),0))))</f>
        <v/>
      </c>
      <c r="AA778" s="30">
        <f>IF(OR($Y778="",$E$6=""),"",IF(INDEX($A:$U,ROW(),$E$6)="",0,IF(ISNUMBER(INDEX($A:$U,ROW(),$E$6)),INDEX($A:$U,ROW(),$E$6),IFERROR(--SUBSTITUTE(SUBSTITUTE(TRIM(INDEX($A:$U,ROW(),$E$6)),",",""),"원",""),0))))</f>
        <v/>
      </c>
      <c r="AB778" s="30">
        <f>IF(OR($Y778="",$F$6=""),"",IF(INDEX($A:$U,ROW(),$F$6)="","",IF(ISNUMBER(INDEX($A:$U,ROW(),$F$6)),INDEX($A:$U,ROW(),$F$6),IFERROR(--SUBSTITUTE(SUBSTITUTE(TRIM(INDEX($A:$U,ROW(),$F$6)),",",""),"원",""),""))))</f>
        <v/>
      </c>
      <c r="AC778" s="2">
        <f>IF(OR($Y778="",$G$6=""),"",INDEX($A:$U,ROW(),$G$6)&amp;"")</f>
        <v/>
      </c>
      <c r="AD778" s="2">
        <f>IF($Y778="","",IF(OR(AND(설정!$B$5&lt;&gt;"",ISNUMBER(SEARCH(설정!$B$5,$AC778))),AND(설정!$B$6&lt;&gt;"",ISNUMBER(SEARCH(설정!$B$6,$AC778))),AND(설정!$B$7&lt;&gt;"",ISNUMBER(SEARCH(설정!$B$7,$AC778)))),"제외","포함"))</f>
        <v/>
      </c>
    </row>
    <row r="779">
      <c r="W779" s="2">
        <f>IF(OR($B$5="",$C$6="",ROW()&lt;$B$5),"",IF(INDEX($A:$U,ROW(),$C$6)="","",INDEX($A:$U,ROW(),$C$6)))</f>
        <v/>
      </c>
      <c r="X779" s="28">
        <f>IF($W779="","",IF(ISNUMBER($W779),IF($W779&gt;=10000000,IFERROR(DATE(INT($W779/10000),MOD(INT($W779/100),100),MOD($W779,100)),""),$W779),IF(ISNUMBER(--SUBSTITUTE(SUBSTITUTE(TRIM($W779),".","-"),"/","-")),IF(--SUBSTITUTE(SUBSTITUTE(TRIM($W779),".","-"),"/","-")&gt;=10000000,IFERROR(DATE(--LEFT(TRIM($W779),4),--MID(TRIM($W779),5,2),--RIGHT(TRIM($W779),2)),""),--SUBSTITUTE(SUBSTITUTE(TRIM($W779),".","-"),"/","-")),IFERROR(--LEFT(SUBSTITUTE(SUBSTITUTE(TRIM($W779),".","-"),"/","-"),10),""))))</f>
        <v/>
      </c>
      <c r="Y779" s="29">
        <f>IF($X779="","",INT($X779))</f>
        <v/>
      </c>
      <c r="Z779" s="30">
        <f>IF(OR($Y779="",$D$6=""),"",IF(INDEX($A:$U,ROW(),$D$6)="",0,IF(ISNUMBER(INDEX($A:$U,ROW(),$D$6)),INDEX($A:$U,ROW(),$D$6),IFERROR(--SUBSTITUTE(SUBSTITUTE(TRIM(INDEX($A:$U,ROW(),$D$6)),",",""),"원",""),0))))</f>
        <v/>
      </c>
      <c r="AA779" s="30">
        <f>IF(OR($Y779="",$E$6=""),"",IF(INDEX($A:$U,ROW(),$E$6)="",0,IF(ISNUMBER(INDEX($A:$U,ROW(),$E$6)),INDEX($A:$U,ROW(),$E$6),IFERROR(--SUBSTITUTE(SUBSTITUTE(TRIM(INDEX($A:$U,ROW(),$E$6)),",",""),"원",""),0))))</f>
        <v/>
      </c>
      <c r="AB779" s="30">
        <f>IF(OR($Y779="",$F$6=""),"",IF(INDEX($A:$U,ROW(),$F$6)="","",IF(ISNUMBER(INDEX($A:$U,ROW(),$F$6)),INDEX($A:$U,ROW(),$F$6),IFERROR(--SUBSTITUTE(SUBSTITUTE(TRIM(INDEX($A:$U,ROW(),$F$6)),",",""),"원",""),""))))</f>
        <v/>
      </c>
      <c r="AC779" s="2">
        <f>IF(OR($Y779="",$G$6=""),"",INDEX($A:$U,ROW(),$G$6)&amp;"")</f>
        <v/>
      </c>
      <c r="AD779" s="2">
        <f>IF($Y779="","",IF(OR(AND(설정!$B$5&lt;&gt;"",ISNUMBER(SEARCH(설정!$B$5,$AC779))),AND(설정!$B$6&lt;&gt;"",ISNUMBER(SEARCH(설정!$B$6,$AC779))),AND(설정!$B$7&lt;&gt;"",ISNUMBER(SEARCH(설정!$B$7,$AC779)))),"제외","포함"))</f>
        <v/>
      </c>
    </row>
    <row r="780">
      <c r="W780" s="2">
        <f>IF(OR($B$5="",$C$6="",ROW()&lt;$B$5),"",IF(INDEX($A:$U,ROW(),$C$6)="","",INDEX($A:$U,ROW(),$C$6)))</f>
        <v/>
      </c>
      <c r="X780" s="28">
        <f>IF($W780="","",IF(ISNUMBER($W780),IF($W780&gt;=10000000,IFERROR(DATE(INT($W780/10000),MOD(INT($W780/100),100),MOD($W780,100)),""),$W780),IF(ISNUMBER(--SUBSTITUTE(SUBSTITUTE(TRIM($W780),".","-"),"/","-")),IF(--SUBSTITUTE(SUBSTITUTE(TRIM($W780),".","-"),"/","-")&gt;=10000000,IFERROR(DATE(--LEFT(TRIM($W780),4),--MID(TRIM($W780),5,2),--RIGHT(TRIM($W780),2)),""),--SUBSTITUTE(SUBSTITUTE(TRIM($W780),".","-"),"/","-")),IFERROR(--LEFT(SUBSTITUTE(SUBSTITUTE(TRIM($W780),".","-"),"/","-"),10),""))))</f>
        <v/>
      </c>
      <c r="Y780" s="29">
        <f>IF($X780="","",INT($X780))</f>
        <v/>
      </c>
      <c r="Z780" s="30">
        <f>IF(OR($Y780="",$D$6=""),"",IF(INDEX($A:$U,ROW(),$D$6)="",0,IF(ISNUMBER(INDEX($A:$U,ROW(),$D$6)),INDEX($A:$U,ROW(),$D$6),IFERROR(--SUBSTITUTE(SUBSTITUTE(TRIM(INDEX($A:$U,ROW(),$D$6)),",",""),"원",""),0))))</f>
        <v/>
      </c>
      <c r="AA780" s="30">
        <f>IF(OR($Y780="",$E$6=""),"",IF(INDEX($A:$U,ROW(),$E$6)="",0,IF(ISNUMBER(INDEX($A:$U,ROW(),$E$6)),INDEX($A:$U,ROW(),$E$6),IFERROR(--SUBSTITUTE(SUBSTITUTE(TRIM(INDEX($A:$U,ROW(),$E$6)),",",""),"원",""),0))))</f>
        <v/>
      </c>
      <c r="AB780" s="30">
        <f>IF(OR($Y780="",$F$6=""),"",IF(INDEX($A:$U,ROW(),$F$6)="","",IF(ISNUMBER(INDEX($A:$U,ROW(),$F$6)),INDEX($A:$U,ROW(),$F$6),IFERROR(--SUBSTITUTE(SUBSTITUTE(TRIM(INDEX($A:$U,ROW(),$F$6)),",",""),"원",""),""))))</f>
        <v/>
      </c>
      <c r="AC780" s="2">
        <f>IF(OR($Y780="",$G$6=""),"",INDEX($A:$U,ROW(),$G$6)&amp;"")</f>
        <v/>
      </c>
      <c r="AD780" s="2">
        <f>IF($Y780="","",IF(OR(AND(설정!$B$5&lt;&gt;"",ISNUMBER(SEARCH(설정!$B$5,$AC780))),AND(설정!$B$6&lt;&gt;"",ISNUMBER(SEARCH(설정!$B$6,$AC780))),AND(설정!$B$7&lt;&gt;"",ISNUMBER(SEARCH(설정!$B$7,$AC780)))),"제외","포함"))</f>
        <v/>
      </c>
    </row>
    <row r="781">
      <c r="W781" s="2">
        <f>IF(OR($B$5="",$C$6="",ROW()&lt;$B$5),"",IF(INDEX($A:$U,ROW(),$C$6)="","",INDEX($A:$U,ROW(),$C$6)))</f>
        <v/>
      </c>
      <c r="X781" s="28">
        <f>IF($W781="","",IF(ISNUMBER($W781),IF($W781&gt;=10000000,IFERROR(DATE(INT($W781/10000),MOD(INT($W781/100),100),MOD($W781,100)),""),$W781),IF(ISNUMBER(--SUBSTITUTE(SUBSTITUTE(TRIM($W781),".","-"),"/","-")),IF(--SUBSTITUTE(SUBSTITUTE(TRIM($W781),".","-"),"/","-")&gt;=10000000,IFERROR(DATE(--LEFT(TRIM($W781),4),--MID(TRIM($W781),5,2),--RIGHT(TRIM($W781),2)),""),--SUBSTITUTE(SUBSTITUTE(TRIM($W781),".","-"),"/","-")),IFERROR(--LEFT(SUBSTITUTE(SUBSTITUTE(TRIM($W781),".","-"),"/","-"),10),""))))</f>
        <v/>
      </c>
      <c r="Y781" s="29">
        <f>IF($X781="","",INT($X781))</f>
        <v/>
      </c>
      <c r="Z781" s="30">
        <f>IF(OR($Y781="",$D$6=""),"",IF(INDEX($A:$U,ROW(),$D$6)="",0,IF(ISNUMBER(INDEX($A:$U,ROW(),$D$6)),INDEX($A:$U,ROW(),$D$6),IFERROR(--SUBSTITUTE(SUBSTITUTE(TRIM(INDEX($A:$U,ROW(),$D$6)),",",""),"원",""),0))))</f>
        <v/>
      </c>
      <c r="AA781" s="30">
        <f>IF(OR($Y781="",$E$6=""),"",IF(INDEX($A:$U,ROW(),$E$6)="",0,IF(ISNUMBER(INDEX($A:$U,ROW(),$E$6)),INDEX($A:$U,ROW(),$E$6),IFERROR(--SUBSTITUTE(SUBSTITUTE(TRIM(INDEX($A:$U,ROW(),$E$6)),",",""),"원",""),0))))</f>
        <v/>
      </c>
      <c r="AB781" s="30">
        <f>IF(OR($Y781="",$F$6=""),"",IF(INDEX($A:$U,ROW(),$F$6)="","",IF(ISNUMBER(INDEX($A:$U,ROW(),$F$6)),INDEX($A:$U,ROW(),$F$6),IFERROR(--SUBSTITUTE(SUBSTITUTE(TRIM(INDEX($A:$U,ROW(),$F$6)),",",""),"원",""),""))))</f>
        <v/>
      </c>
      <c r="AC781" s="2">
        <f>IF(OR($Y781="",$G$6=""),"",INDEX($A:$U,ROW(),$G$6)&amp;"")</f>
        <v/>
      </c>
      <c r="AD781" s="2">
        <f>IF($Y781="","",IF(OR(AND(설정!$B$5&lt;&gt;"",ISNUMBER(SEARCH(설정!$B$5,$AC781))),AND(설정!$B$6&lt;&gt;"",ISNUMBER(SEARCH(설정!$B$6,$AC781))),AND(설정!$B$7&lt;&gt;"",ISNUMBER(SEARCH(설정!$B$7,$AC781)))),"제외","포함"))</f>
        <v/>
      </c>
    </row>
    <row r="782">
      <c r="W782" s="2">
        <f>IF(OR($B$5="",$C$6="",ROW()&lt;$B$5),"",IF(INDEX($A:$U,ROW(),$C$6)="","",INDEX($A:$U,ROW(),$C$6)))</f>
        <v/>
      </c>
      <c r="X782" s="28">
        <f>IF($W782="","",IF(ISNUMBER($W782),IF($W782&gt;=10000000,IFERROR(DATE(INT($W782/10000),MOD(INT($W782/100),100),MOD($W782,100)),""),$W782),IF(ISNUMBER(--SUBSTITUTE(SUBSTITUTE(TRIM($W782),".","-"),"/","-")),IF(--SUBSTITUTE(SUBSTITUTE(TRIM($W782),".","-"),"/","-")&gt;=10000000,IFERROR(DATE(--LEFT(TRIM($W782),4),--MID(TRIM($W782),5,2),--RIGHT(TRIM($W782),2)),""),--SUBSTITUTE(SUBSTITUTE(TRIM($W782),".","-"),"/","-")),IFERROR(--LEFT(SUBSTITUTE(SUBSTITUTE(TRIM($W782),".","-"),"/","-"),10),""))))</f>
        <v/>
      </c>
      <c r="Y782" s="29">
        <f>IF($X782="","",INT($X782))</f>
        <v/>
      </c>
      <c r="Z782" s="30">
        <f>IF(OR($Y782="",$D$6=""),"",IF(INDEX($A:$U,ROW(),$D$6)="",0,IF(ISNUMBER(INDEX($A:$U,ROW(),$D$6)),INDEX($A:$U,ROW(),$D$6),IFERROR(--SUBSTITUTE(SUBSTITUTE(TRIM(INDEX($A:$U,ROW(),$D$6)),",",""),"원",""),0))))</f>
        <v/>
      </c>
      <c r="AA782" s="30">
        <f>IF(OR($Y782="",$E$6=""),"",IF(INDEX($A:$U,ROW(),$E$6)="",0,IF(ISNUMBER(INDEX($A:$U,ROW(),$E$6)),INDEX($A:$U,ROW(),$E$6),IFERROR(--SUBSTITUTE(SUBSTITUTE(TRIM(INDEX($A:$U,ROW(),$E$6)),",",""),"원",""),0))))</f>
        <v/>
      </c>
      <c r="AB782" s="30">
        <f>IF(OR($Y782="",$F$6=""),"",IF(INDEX($A:$U,ROW(),$F$6)="","",IF(ISNUMBER(INDEX($A:$U,ROW(),$F$6)),INDEX($A:$U,ROW(),$F$6),IFERROR(--SUBSTITUTE(SUBSTITUTE(TRIM(INDEX($A:$U,ROW(),$F$6)),",",""),"원",""),""))))</f>
        <v/>
      </c>
      <c r="AC782" s="2">
        <f>IF(OR($Y782="",$G$6=""),"",INDEX($A:$U,ROW(),$G$6)&amp;"")</f>
        <v/>
      </c>
      <c r="AD782" s="2">
        <f>IF($Y782="","",IF(OR(AND(설정!$B$5&lt;&gt;"",ISNUMBER(SEARCH(설정!$B$5,$AC782))),AND(설정!$B$6&lt;&gt;"",ISNUMBER(SEARCH(설정!$B$6,$AC782))),AND(설정!$B$7&lt;&gt;"",ISNUMBER(SEARCH(설정!$B$7,$AC782)))),"제외","포함"))</f>
        <v/>
      </c>
    </row>
    <row r="783">
      <c r="W783" s="2">
        <f>IF(OR($B$5="",$C$6="",ROW()&lt;$B$5),"",IF(INDEX($A:$U,ROW(),$C$6)="","",INDEX($A:$U,ROW(),$C$6)))</f>
        <v/>
      </c>
      <c r="X783" s="28">
        <f>IF($W783="","",IF(ISNUMBER($W783),IF($W783&gt;=10000000,IFERROR(DATE(INT($W783/10000),MOD(INT($W783/100),100),MOD($W783,100)),""),$W783),IF(ISNUMBER(--SUBSTITUTE(SUBSTITUTE(TRIM($W783),".","-"),"/","-")),IF(--SUBSTITUTE(SUBSTITUTE(TRIM($W783),".","-"),"/","-")&gt;=10000000,IFERROR(DATE(--LEFT(TRIM($W783),4),--MID(TRIM($W783),5,2),--RIGHT(TRIM($W783),2)),""),--SUBSTITUTE(SUBSTITUTE(TRIM($W783),".","-"),"/","-")),IFERROR(--LEFT(SUBSTITUTE(SUBSTITUTE(TRIM($W783),".","-"),"/","-"),10),""))))</f>
        <v/>
      </c>
      <c r="Y783" s="29">
        <f>IF($X783="","",INT($X783))</f>
        <v/>
      </c>
      <c r="Z783" s="30">
        <f>IF(OR($Y783="",$D$6=""),"",IF(INDEX($A:$U,ROW(),$D$6)="",0,IF(ISNUMBER(INDEX($A:$U,ROW(),$D$6)),INDEX($A:$U,ROW(),$D$6),IFERROR(--SUBSTITUTE(SUBSTITUTE(TRIM(INDEX($A:$U,ROW(),$D$6)),",",""),"원",""),0))))</f>
        <v/>
      </c>
      <c r="AA783" s="30">
        <f>IF(OR($Y783="",$E$6=""),"",IF(INDEX($A:$U,ROW(),$E$6)="",0,IF(ISNUMBER(INDEX($A:$U,ROW(),$E$6)),INDEX($A:$U,ROW(),$E$6),IFERROR(--SUBSTITUTE(SUBSTITUTE(TRIM(INDEX($A:$U,ROW(),$E$6)),",",""),"원",""),0))))</f>
        <v/>
      </c>
      <c r="AB783" s="30">
        <f>IF(OR($Y783="",$F$6=""),"",IF(INDEX($A:$U,ROW(),$F$6)="","",IF(ISNUMBER(INDEX($A:$U,ROW(),$F$6)),INDEX($A:$U,ROW(),$F$6),IFERROR(--SUBSTITUTE(SUBSTITUTE(TRIM(INDEX($A:$U,ROW(),$F$6)),",",""),"원",""),""))))</f>
        <v/>
      </c>
      <c r="AC783" s="2">
        <f>IF(OR($Y783="",$G$6=""),"",INDEX($A:$U,ROW(),$G$6)&amp;"")</f>
        <v/>
      </c>
      <c r="AD783" s="2">
        <f>IF($Y783="","",IF(OR(AND(설정!$B$5&lt;&gt;"",ISNUMBER(SEARCH(설정!$B$5,$AC783))),AND(설정!$B$6&lt;&gt;"",ISNUMBER(SEARCH(설정!$B$6,$AC783))),AND(설정!$B$7&lt;&gt;"",ISNUMBER(SEARCH(설정!$B$7,$AC783)))),"제외","포함"))</f>
        <v/>
      </c>
    </row>
    <row r="784">
      <c r="W784" s="2">
        <f>IF(OR($B$5="",$C$6="",ROW()&lt;$B$5),"",IF(INDEX($A:$U,ROW(),$C$6)="","",INDEX($A:$U,ROW(),$C$6)))</f>
        <v/>
      </c>
      <c r="X784" s="28">
        <f>IF($W784="","",IF(ISNUMBER($W784),IF($W784&gt;=10000000,IFERROR(DATE(INT($W784/10000),MOD(INT($W784/100),100),MOD($W784,100)),""),$W784),IF(ISNUMBER(--SUBSTITUTE(SUBSTITUTE(TRIM($W784),".","-"),"/","-")),IF(--SUBSTITUTE(SUBSTITUTE(TRIM($W784),".","-"),"/","-")&gt;=10000000,IFERROR(DATE(--LEFT(TRIM($W784),4),--MID(TRIM($W784),5,2),--RIGHT(TRIM($W784),2)),""),--SUBSTITUTE(SUBSTITUTE(TRIM($W784),".","-"),"/","-")),IFERROR(--LEFT(SUBSTITUTE(SUBSTITUTE(TRIM($W784),".","-"),"/","-"),10),""))))</f>
        <v/>
      </c>
      <c r="Y784" s="29">
        <f>IF($X784="","",INT($X784))</f>
        <v/>
      </c>
      <c r="Z784" s="30">
        <f>IF(OR($Y784="",$D$6=""),"",IF(INDEX($A:$U,ROW(),$D$6)="",0,IF(ISNUMBER(INDEX($A:$U,ROW(),$D$6)),INDEX($A:$U,ROW(),$D$6),IFERROR(--SUBSTITUTE(SUBSTITUTE(TRIM(INDEX($A:$U,ROW(),$D$6)),",",""),"원",""),0))))</f>
        <v/>
      </c>
      <c r="AA784" s="30">
        <f>IF(OR($Y784="",$E$6=""),"",IF(INDEX($A:$U,ROW(),$E$6)="",0,IF(ISNUMBER(INDEX($A:$U,ROW(),$E$6)),INDEX($A:$U,ROW(),$E$6),IFERROR(--SUBSTITUTE(SUBSTITUTE(TRIM(INDEX($A:$U,ROW(),$E$6)),",",""),"원",""),0))))</f>
        <v/>
      </c>
      <c r="AB784" s="30">
        <f>IF(OR($Y784="",$F$6=""),"",IF(INDEX($A:$U,ROW(),$F$6)="","",IF(ISNUMBER(INDEX($A:$U,ROW(),$F$6)),INDEX($A:$U,ROW(),$F$6),IFERROR(--SUBSTITUTE(SUBSTITUTE(TRIM(INDEX($A:$U,ROW(),$F$6)),",",""),"원",""),""))))</f>
        <v/>
      </c>
      <c r="AC784" s="2">
        <f>IF(OR($Y784="",$G$6=""),"",INDEX($A:$U,ROW(),$G$6)&amp;"")</f>
        <v/>
      </c>
      <c r="AD784" s="2">
        <f>IF($Y784="","",IF(OR(AND(설정!$B$5&lt;&gt;"",ISNUMBER(SEARCH(설정!$B$5,$AC784))),AND(설정!$B$6&lt;&gt;"",ISNUMBER(SEARCH(설정!$B$6,$AC784))),AND(설정!$B$7&lt;&gt;"",ISNUMBER(SEARCH(설정!$B$7,$AC784)))),"제외","포함"))</f>
        <v/>
      </c>
    </row>
    <row r="785">
      <c r="W785" s="2">
        <f>IF(OR($B$5="",$C$6="",ROW()&lt;$B$5),"",IF(INDEX($A:$U,ROW(),$C$6)="","",INDEX($A:$U,ROW(),$C$6)))</f>
        <v/>
      </c>
      <c r="X785" s="28">
        <f>IF($W785="","",IF(ISNUMBER($W785),IF($W785&gt;=10000000,IFERROR(DATE(INT($W785/10000),MOD(INT($W785/100),100),MOD($W785,100)),""),$W785),IF(ISNUMBER(--SUBSTITUTE(SUBSTITUTE(TRIM($W785),".","-"),"/","-")),IF(--SUBSTITUTE(SUBSTITUTE(TRIM($W785),".","-"),"/","-")&gt;=10000000,IFERROR(DATE(--LEFT(TRIM($W785),4),--MID(TRIM($W785),5,2),--RIGHT(TRIM($W785),2)),""),--SUBSTITUTE(SUBSTITUTE(TRIM($W785),".","-"),"/","-")),IFERROR(--LEFT(SUBSTITUTE(SUBSTITUTE(TRIM($W785),".","-"),"/","-"),10),""))))</f>
        <v/>
      </c>
      <c r="Y785" s="29">
        <f>IF($X785="","",INT($X785))</f>
        <v/>
      </c>
      <c r="Z785" s="30">
        <f>IF(OR($Y785="",$D$6=""),"",IF(INDEX($A:$U,ROW(),$D$6)="",0,IF(ISNUMBER(INDEX($A:$U,ROW(),$D$6)),INDEX($A:$U,ROW(),$D$6),IFERROR(--SUBSTITUTE(SUBSTITUTE(TRIM(INDEX($A:$U,ROW(),$D$6)),",",""),"원",""),0))))</f>
        <v/>
      </c>
      <c r="AA785" s="30">
        <f>IF(OR($Y785="",$E$6=""),"",IF(INDEX($A:$U,ROW(),$E$6)="",0,IF(ISNUMBER(INDEX($A:$U,ROW(),$E$6)),INDEX($A:$U,ROW(),$E$6),IFERROR(--SUBSTITUTE(SUBSTITUTE(TRIM(INDEX($A:$U,ROW(),$E$6)),",",""),"원",""),0))))</f>
        <v/>
      </c>
      <c r="AB785" s="30">
        <f>IF(OR($Y785="",$F$6=""),"",IF(INDEX($A:$U,ROW(),$F$6)="","",IF(ISNUMBER(INDEX($A:$U,ROW(),$F$6)),INDEX($A:$U,ROW(),$F$6),IFERROR(--SUBSTITUTE(SUBSTITUTE(TRIM(INDEX($A:$U,ROW(),$F$6)),",",""),"원",""),""))))</f>
        <v/>
      </c>
      <c r="AC785" s="2">
        <f>IF(OR($Y785="",$G$6=""),"",INDEX($A:$U,ROW(),$G$6)&amp;"")</f>
        <v/>
      </c>
      <c r="AD785" s="2">
        <f>IF($Y785="","",IF(OR(AND(설정!$B$5&lt;&gt;"",ISNUMBER(SEARCH(설정!$B$5,$AC785))),AND(설정!$B$6&lt;&gt;"",ISNUMBER(SEARCH(설정!$B$6,$AC785))),AND(설정!$B$7&lt;&gt;"",ISNUMBER(SEARCH(설정!$B$7,$AC785)))),"제외","포함"))</f>
        <v/>
      </c>
    </row>
    <row r="786">
      <c r="W786" s="2">
        <f>IF(OR($B$5="",$C$6="",ROW()&lt;$B$5),"",IF(INDEX($A:$U,ROW(),$C$6)="","",INDEX($A:$U,ROW(),$C$6)))</f>
        <v/>
      </c>
      <c r="X786" s="28">
        <f>IF($W786="","",IF(ISNUMBER($W786),IF($W786&gt;=10000000,IFERROR(DATE(INT($W786/10000),MOD(INT($W786/100),100),MOD($W786,100)),""),$W786),IF(ISNUMBER(--SUBSTITUTE(SUBSTITUTE(TRIM($W786),".","-"),"/","-")),IF(--SUBSTITUTE(SUBSTITUTE(TRIM($W786),".","-"),"/","-")&gt;=10000000,IFERROR(DATE(--LEFT(TRIM($W786),4),--MID(TRIM($W786),5,2),--RIGHT(TRIM($W786),2)),""),--SUBSTITUTE(SUBSTITUTE(TRIM($W786),".","-"),"/","-")),IFERROR(--LEFT(SUBSTITUTE(SUBSTITUTE(TRIM($W786),".","-"),"/","-"),10),""))))</f>
        <v/>
      </c>
      <c r="Y786" s="29">
        <f>IF($X786="","",INT($X786))</f>
        <v/>
      </c>
      <c r="Z786" s="30">
        <f>IF(OR($Y786="",$D$6=""),"",IF(INDEX($A:$U,ROW(),$D$6)="",0,IF(ISNUMBER(INDEX($A:$U,ROW(),$D$6)),INDEX($A:$U,ROW(),$D$6),IFERROR(--SUBSTITUTE(SUBSTITUTE(TRIM(INDEX($A:$U,ROW(),$D$6)),",",""),"원",""),0))))</f>
        <v/>
      </c>
      <c r="AA786" s="30">
        <f>IF(OR($Y786="",$E$6=""),"",IF(INDEX($A:$U,ROW(),$E$6)="",0,IF(ISNUMBER(INDEX($A:$U,ROW(),$E$6)),INDEX($A:$U,ROW(),$E$6),IFERROR(--SUBSTITUTE(SUBSTITUTE(TRIM(INDEX($A:$U,ROW(),$E$6)),",",""),"원",""),0))))</f>
        <v/>
      </c>
      <c r="AB786" s="30">
        <f>IF(OR($Y786="",$F$6=""),"",IF(INDEX($A:$U,ROW(),$F$6)="","",IF(ISNUMBER(INDEX($A:$U,ROW(),$F$6)),INDEX($A:$U,ROW(),$F$6),IFERROR(--SUBSTITUTE(SUBSTITUTE(TRIM(INDEX($A:$U,ROW(),$F$6)),",",""),"원",""),""))))</f>
        <v/>
      </c>
      <c r="AC786" s="2">
        <f>IF(OR($Y786="",$G$6=""),"",INDEX($A:$U,ROW(),$G$6)&amp;"")</f>
        <v/>
      </c>
      <c r="AD786" s="2">
        <f>IF($Y786="","",IF(OR(AND(설정!$B$5&lt;&gt;"",ISNUMBER(SEARCH(설정!$B$5,$AC786))),AND(설정!$B$6&lt;&gt;"",ISNUMBER(SEARCH(설정!$B$6,$AC786))),AND(설정!$B$7&lt;&gt;"",ISNUMBER(SEARCH(설정!$B$7,$AC786)))),"제외","포함"))</f>
        <v/>
      </c>
    </row>
    <row r="787">
      <c r="W787" s="2">
        <f>IF(OR($B$5="",$C$6="",ROW()&lt;$B$5),"",IF(INDEX($A:$U,ROW(),$C$6)="","",INDEX($A:$U,ROW(),$C$6)))</f>
        <v/>
      </c>
      <c r="X787" s="28">
        <f>IF($W787="","",IF(ISNUMBER($W787),IF($W787&gt;=10000000,IFERROR(DATE(INT($W787/10000),MOD(INT($W787/100),100),MOD($W787,100)),""),$W787),IF(ISNUMBER(--SUBSTITUTE(SUBSTITUTE(TRIM($W787),".","-"),"/","-")),IF(--SUBSTITUTE(SUBSTITUTE(TRIM($W787),".","-"),"/","-")&gt;=10000000,IFERROR(DATE(--LEFT(TRIM($W787),4),--MID(TRIM($W787),5,2),--RIGHT(TRIM($W787),2)),""),--SUBSTITUTE(SUBSTITUTE(TRIM($W787),".","-"),"/","-")),IFERROR(--LEFT(SUBSTITUTE(SUBSTITUTE(TRIM($W787),".","-"),"/","-"),10),""))))</f>
        <v/>
      </c>
      <c r="Y787" s="29">
        <f>IF($X787="","",INT($X787))</f>
        <v/>
      </c>
      <c r="Z787" s="30">
        <f>IF(OR($Y787="",$D$6=""),"",IF(INDEX($A:$U,ROW(),$D$6)="",0,IF(ISNUMBER(INDEX($A:$U,ROW(),$D$6)),INDEX($A:$U,ROW(),$D$6),IFERROR(--SUBSTITUTE(SUBSTITUTE(TRIM(INDEX($A:$U,ROW(),$D$6)),",",""),"원",""),0))))</f>
        <v/>
      </c>
      <c r="AA787" s="30">
        <f>IF(OR($Y787="",$E$6=""),"",IF(INDEX($A:$U,ROW(),$E$6)="",0,IF(ISNUMBER(INDEX($A:$U,ROW(),$E$6)),INDEX($A:$U,ROW(),$E$6),IFERROR(--SUBSTITUTE(SUBSTITUTE(TRIM(INDEX($A:$U,ROW(),$E$6)),",",""),"원",""),0))))</f>
        <v/>
      </c>
      <c r="AB787" s="30">
        <f>IF(OR($Y787="",$F$6=""),"",IF(INDEX($A:$U,ROW(),$F$6)="","",IF(ISNUMBER(INDEX($A:$U,ROW(),$F$6)),INDEX($A:$U,ROW(),$F$6),IFERROR(--SUBSTITUTE(SUBSTITUTE(TRIM(INDEX($A:$U,ROW(),$F$6)),",",""),"원",""),""))))</f>
        <v/>
      </c>
      <c r="AC787" s="2">
        <f>IF(OR($Y787="",$G$6=""),"",INDEX($A:$U,ROW(),$G$6)&amp;"")</f>
        <v/>
      </c>
      <c r="AD787" s="2">
        <f>IF($Y787="","",IF(OR(AND(설정!$B$5&lt;&gt;"",ISNUMBER(SEARCH(설정!$B$5,$AC787))),AND(설정!$B$6&lt;&gt;"",ISNUMBER(SEARCH(설정!$B$6,$AC787))),AND(설정!$B$7&lt;&gt;"",ISNUMBER(SEARCH(설정!$B$7,$AC787)))),"제외","포함"))</f>
        <v/>
      </c>
    </row>
    <row r="788">
      <c r="W788" s="2">
        <f>IF(OR($B$5="",$C$6="",ROW()&lt;$B$5),"",IF(INDEX($A:$U,ROW(),$C$6)="","",INDEX($A:$U,ROW(),$C$6)))</f>
        <v/>
      </c>
      <c r="X788" s="28">
        <f>IF($W788="","",IF(ISNUMBER($W788),IF($W788&gt;=10000000,IFERROR(DATE(INT($W788/10000),MOD(INT($W788/100),100),MOD($W788,100)),""),$W788),IF(ISNUMBER(--SUBSTITUTE(SUBSTITUTE(TRIM($W788),".","-"),"/","-")),IF(--SUBSTITUTE(SUBSTITUTE(TRIM($W788),".","-"),"/","-")&gt;=10000000,IFERROR(DATE(--LEFT(TRIM($W788),4),--MID(TRIM($W788),5,2),--RIGHT(TRIM($W788),2)),""),--SUBSTITUTE(SUBSTITUTE(TRIM($W788),".","-"),"/","-")),IFERROR(--LEFT(SUBSTITUTE(SUBSTITUTE(TRIM($W788),".","-"),"/","-"),10),""))))</f>
        <v/>
      </c>
      <c r="Y788" s="29">
        <f>IF($X788="","",INT($X788))</f>
        <v/>
      </c>
      <c r="Z788" s="30">
        <f>IF(OR($Y788="",$D$6=""),"",IF(INDEX($A:$U,ROW(),$D$6)="",0,IF(ISNUMBER(INDEX($A:$U,ROW(),$D$6)),INDEX($A:$U,ROW(),$D$6),IFERROR(--SUBSTITUTE(SUBSTITUTE(TRIM(INDEX($A:$U,ROW(),$D$6)),",",""),"원",""),0))))</f>
        <v/>
      </c>
      <c r="AA788" s="30">
        <f>IF(OR($Y788="",$E$6=""),"",IF(INDEX($A:$U,ROW(),$E$6)="",0,IF(ISNUMBER(INDEX($A:$U,ROW(),$E$6)),INDEX($A:$U,ROW(),$E$6),IFERROR(--SUBSTITUTE(SUBSTITUTE(TRIM(INDEX($A:$U,ROW(),$E$6)),",",""),"원",""),0))))</f>
        <v/>
      </c>
      <c r="AB788" s="30">
        <f>IF(OR($Y788="",$F$6=""),"",IF(INDEX($A:$U,ROW(),$F$6)="","",IF(ISNUMBER(INDEX($A:$U,ROW(),$F$6)),INDEX($A:$U,ROW(),$F$6),IFERROR(--SUBSTITUTE(SUBSTITUTE(TRIM(INDEX($A:$U,ROW(),$F$6)),",",""),"원",""),""))))</f>
        <v/>
      </c>
      <c r="AC788" s="2">
        <f>IF(OR($Y788="",$G$6=""),"",INDEX($A:$U,ROW(),$G$6)&amp;"")</f>
        <v/>
      </c>
      <c r="AD788" s="2">
        <f>IF($Y788="","",IF(OR(AND(설정!$B$5&lt;&gt;"",ISNUMBER(SEARCH(설정!$B$5,$AC788))),AND(설정!$B$6&lt;&gt;"",ISNUMBER(SEARCH(설정!$B$6,$AC788))),AND(설정!$B$7&lt;&gt;"",ISNUMBER(SEARCH(설정!$B$7,$AC788)))),"제외","포함"))</f>
        <v/>
      </c>
    </row>
    <row r="789">
      <c r="W789" s="2">
        <f>IF(OR($B$5="",$C$6="",ROW()&lt;$B$5),"",IF(INDEX($A:$U,ROW(),$C$6)="","",INDEX($A:$U,ROW(),$C$6)))</f>
        <v/>
      </c>
      <c r="X789" s="28">
        <f>IF($W789="","",IF(ISNUMBER($W789),IF($W789&gt;=10000000,IFERROR(DATE(INT($W789/10000),MOD(INT($W789/100),100),MOD($W789,100)),""),$W789),IF(ISNUMBER(--SUBSTITUTE(SUBSTITUTE(TRIM($W789),".","-"),"/","-")),IF(--SUBSTITUTE(SUBSTITUTE(TRIM($W789),".","-"),"/","-")&gt;=10000000,IFERROR(DATE(--LEFT(TRIM($W789),4),--MID(TRIM($W789),5,2),--RIGHT(TRIM($W789),2)),""),--SUBSTITUTE(SUBSTITUTE(TRIM($W789),".","-"),"/","-")),IFERROR(--LEFT(SUBSTITUTE(SUBSTITUTE(TRIM($W789),".","-"),"/","-"),10),""))))</f>
        <v/>
      </c>
      <c r="Y789" s="29">
        <f>IF($X789="","",INT($X789))</f>
        <v/>
      </c>
      <c r="Z789" s="30">
        <f>IF(OR($Y789="",$D$6=""),"",IF(INDEX($A:$U,ROW(),$D$6)="",0,IF(ISNUMBER(INDEX($A:$U,ROW(),$D$6)),INDEX($A:$U,ROW(),$D$6),IFERROR(--SUBSTITUTE(SUBSTITUTE(TRIM(INDEX($A:$U,ROW(),$D$6)),",",""),"원",""),0))))</f>
        <v/>
      </c>
      <c r="AA789" s="30">
        <f>IF(OR($Y789="",$E$6=""),"",IF(INDEX($A:$U,ROW(),$E$6)="",0,IF(ISNUMBER(INDEX($A:$U,ROW(),$E$6)),INDEX($A:$U,ROW(),$E$6),IFERROR(--SUBSTITUTE(SUBSTITUTE(TRIM(INDEX($A:$U,ROW(),$E$6)),",",""),"원",""),0))))</f>
        <v/>
      </c>
      <c r="AB789" s="30">
        <f>IF(OR($Y789="",$F$6=""),"",IF(INDEX($A:$U,ROW(),$F$6)="","",IF(ISNUMBER(INDEX($A:$U,ROW(),$F$6)),INDEX($A:$U,ROW(),$F$6),IFERROR(--SUBSTITUTE(SUBSTITUTE(TRIM(INDEX($A:$U,ROW(),$F$6)),",",""),"원",""),""))))</f>
        <v/>
      </c>
      <c r="AC789" s="2">
        <f>IF(OR($Y789="",$G$6=""),"",INDEX($A:$U,ROW(),$G$6)&amp;"")</f>
        <v/>
      </c>
      <c r="AD789" s="2">
        <f>IF($Y789="","",IF(OR(AND(설정!$B$5&lt;&gt;"",ISNUMBER(SEARCH(설정!$B$5,$AC789))),AND(설정!$B$6&lt;&gt;"",ISNUMBER(SEARCH(설정!$B$6,$AC789))),AND(설정!$B$7&lt;&gt;"",ISNUMBER(SEARCH(설정!$B$7,$AC789)))),"제외","포함"))</f>
        <v/>
      </c>
    </row>
    <row r="790">
      <c r="W790" s="2">
        <f>IF(OR($B$5="",$C$6="",ROW()&lt;$B$5),"",IF(INDEX($A:$U,ROW(),$C$6)="","",INDEX($A:$U,ROW(),$C$6)))</f>
        <v/>
      </c>
      <c r="X790" s="28">
        <f>IF($W790="","",IF(ISNUMBER($W790),IF($W790&gt;=10000000,IFERROR(DATE(INT($W790/10000),MOD(INT($W790/100),100),MOD($W790,100)),""),$W790),IF(ISNUMBER(--SUBSTITUTE(SUBSTITUTE(TRIM($W790),".","-"),"/","-")),IF(--SUBSTITUTE(SUBSTITUTE(TRIM($W790),".","-"),"/","-")&gt;=10000000,IFERROR(DATE(--LEFT(TRIM($W790),4),--MID(TRIM($W790),5,2),--RIGHT(TRIM($W790),2)),""),--SUBSTITUTE(SUBSTITUTE(TRIM($W790),".","-"),"/","-")),IFERROR(--LEFT(SUBSTITUTE(SUBSTITUTE(TRIM($W790),".","-"),"/","-"),10),""))))</f>
        <v/>
      </c>
      <c r="Y790" s="29">
        <f>IF($X790="","",INT($X790))</f>
        <v/>
      </c>
      <c r="Z790" s="30">
        <f>IF(OR($Y790="",$D$6=""),"",IF(INDEX($A:$U,ROW(),$D$6)="",0,IF(ISNUMBER(INDEX($A:$U,ROW(),$D$6)),INDEX($A:$U,ROW(),$D$6),IFERROR(--SUBSTITUTE(SUBSTITUTE(TRIM(INDEX($A:$U,ROW(),$D$6)),",",""),"원",""),0))))</f>
        <v/>
      </c>
      <c r="AA790" s="30">
        <f>IF(OR($Y790="",$E$6=""),"",IF(INDEX($A:$U,ROW(),$E$6)="",0,IF(ISNUMBER(INDEX($A:$U,ROW(),$E$6)),INDEX($A:$U,ROW(),$E$6),IFERROR(--SUBSTITUTE(SUBSTITUTE(TRIM(INDEX($A:$U,ROW(),$E$6)),",",""),"원",""),0))))</f>
        <v/>
      </c>
      <c r="AB790" s="30">
        <f>IF(OR($Y790="",$F$6=""),"",IF(INDEX($A:$U,ROW(),$F$6)="","",IF(ISNUMBER(INDEX($A:$U,ROW(),$F$6)),INDEX($A:$U,ROW(),$F$6),IFERROR(--SUBSTITUTE(SUBSTITUTE(TRIM(INDEX($A:$U,ROW(),$F$6)),",",""),"원",""),""))))</f>
        <v/>
      </c>
      <c r="AC790" s="2">
        <f>IF(OR($Y790="",$G$6=""),"",INDEX($A:$U,ROW(),$G$6)&amp;"")</f>
        <v/>
      </c>
      <c r="AD790" s="2">
        <f>IF($Y790="","",IF(OR(AND(설정!$B$5&lt;&gt;"",ISNUMBER(SEARCH(설정!$B$5,$AC790))),AND(설정!$B$6&lt;&gt;"",ISNUMBER(SEARCH(설정!$B$6,$AC790))),AND(설정!$B$7&lt;&gt;"",ISNUMBER(SEARCH(설정!$B$7,$AC790)))),"제외","포함"))</f>
        <v/>
      </c>
    </row>
    <row r="791">
      <c r="W791" s="2">
        <f>IF(OR($B$5="",$C$6="",ROW()&lt;$B$5),"",IF(INDEX($A:$U,ROW(),$C$6)="","",INDEX($A:$U,ROW(),$C$6)))</f>
        <v/>
      </c>
      <c r="X791" s="28">
        <f>IF($W791="","",IF(ISNUMBER($W791),IF($W791&gt;=10000000,IFERROR(DATE(INT($W791/10000),MOD(INT($W791/100),100),MOD($W791,100)),""),$W791),IF(ISNUMBER(--SUBSTITUTE(SUBSTITUTE(TRIM($W791),".","-"),"/","-")),IF(--SUBSTITUTE(SUBSTITUTE(TRIM($W791),".","-"),"/","-")&gt;=10000000,IFERROR(DATE(--LEFT(TRIM($W791),4),--MID(TRIM($W791),5,2),--RIGHT(TRIM($W791),2)),""),--SUBSTITUTE(SUBSTITUTE(TRIM($W791),".","-"),"/","-")),IFERROR(--LEFT(SUBSTITUTE(SUBSTITUTE(TRIM($W791),".","-"),"/","-"),10),""))))</f>
        <v/>
      </c>
      <c r="Y791" s="29">
        <f>IF($X791="","",INT($X791))</f>
        <v/>
      </c>
      <c r="Z791" s="30">
        <f>IF(OR($Y791="",$D$6=""),"",IF(INDEX($A:$U,ROW(),$D$6)="",0,IF(ISNUMBER(INDEX($A:$U,ROW(),$D$6)),INDEX($A:$U,ROW(),$D$6),IFERROR(--SUBSTITUTE(SUBSTITUTE(TRIM(INDEX($A:$U,ROW(),$D$6)),",",""),"원",""),0))))</f>
        <v/>
      </c>
      <c r="AA791" s="30">
        <f>IF(OR($Y791="",$E$6=""),"",IF(INDEX($A:$U,ROW(),$E$6)="",0,IF(ISNUMBER(INDEX($A:$U,ROW(),$E$6)),INDEX($A:$U,ROW(),$E$6),IFERROR(--SUBSTITUTE(SUBSTITUTE(TRIM(INDEX($A:$U,ROW(),$E$6)),",",""),"원",""),0))))</f>
        <v/>
      </c>
      <c r="AB791" s="30">
        <f>IF(OR($Y791="",$F$6=""),"",IF(INDEX($A:$U,ROW(),$F$6)="","",IF(ISNUMBER(INDEX($A:$U,ROW(),$F$6)),INDEX($A:$U,ROW(),$F$6),IFERROR(--SUBSTITUTE(SUBSTITUTE(TRIM(INDEX($A:$U,ROW(),$F$6)),",",""),"원",""),""))))</f>
        <v/>
      </c>
      <c r="AC791" s="2">
        <f>IF(OR($Y791="",$G$6=""),"",INDEX($A:$U,ROW(),$G$6)&amp;"")</f>
        <v/>
      </c>
      <c r="AD791" s="2">
        <f>IF($Y791="","",IF(OR(AND(설정!$B$5&lt;&gt;"",ISNUMBER(SEARCH(설정!$B$5,$AC791))),AND(설정!$B$6&lt;&gt;"",ISNUMBER(SEARCH(설정!$B$6,$AC791))),AND(설정!$B$7&lt;&gt;"",ISNUMBER(SEARCH(설정!$B$7,$AC791)))),"제외","포함"))</f>
        <v/>
      </c>
    </row>
    <row r="792">
      <c r="W792" s="2">
        <f>IF(OR($B$5="",$C$6="",ROW()&lt;$B$5),"",IF(INDEX($A:$U,ROW(),$C$6)="","",INDEX($A:$U,ROW(),$C$6)))</f>
        <v/>
      </c>
      <c r="X792" s="28">
        <f>IF($W792="","",IF(ISNUMBER($W792),IF($W792&gt;=10000000,IFERROR(DATE(INT($W792/10000),MOD(INT($W792/100),100),MOD($W792,100)),""),$W792),IF(ISNUMBER(--SUBSTITUTE(SUBSTITUTE(TRIM($W792),".","-"),"/","-")),IF(--SUBSTITUTE(SUBSTITUTE(TRIM($W792),".","-"),"/","-")&gt;=10000000,IFERROR(DATE(--LEFT(TRIM($W792),4),--MID(TRIM($W792),5,2),--RIGHT(TRIM($W792),2)),""),--SUBSTITUTE(SUBSTITUTE(TRIM($W792),".","-"),"/","-")),IFERROR(--LEFT(SUBSTITUTE(SUBSTITUTE(TRIM($W792),".","-"),"/","-"),10),""))))</f>
        <v/>
      </c>
      <c r="Y792" s="29">
        <f>IF($X792="","",INT($X792))</f>
        <v/>
      </c>
      <c r="Z792" s="30">
        <f>IF(OR($Y792="",$D$6=""),"",IF(INDEX($A:$U,ROW(),$D$6)="",0,IF(ISNUMBER(INDEX($A:$U,ROW(),$D$6)),INDEX($A:$U,ROW(),$D$6),IFERROR(--SUBSTITUTE(SUBSTITUTE(TRIM(INDEX($A:$U,ROW(),$D$6)),",",""),"원",""),0))))</f>
        <v/>
      </c>
      <c r="AA792" s="30">
        <f>IF(OR($Y792="",$E$6=""),"",IF(INDEX($A:$U,ROW(),$E$6)="",0,IF(ISNUMBER(INDEX($A:$U,ROW(),$E$6)),INDEX($A:$U,ROW(),$E$6),IFERROR(--SUBSTITUTE(SUBSTITUTE(TRIM(INDEX($A:$U,ROW(),$E$6)),",",""),"원",""),0))))</f>
        <v/>
      </c>
      <c r="AB792" s="30">
        <f>IF(OR($Y792="",$F$6=""),"",IF(INDEX($A:$U,ROW(),$F$6)="","",IF(ISNUMBER(INDEX($A:$U,ROW(),$F$6)),INDEX($A:$U,ROW(),$F$6),IFERROR(--SUBSTITUTE(SUBSTITUTE(TRIM(INDEX($A:$U,ROW(),$F$6)),",",""),"원",""),""))))</f>
        <v/>
      </c>
      <c r="AC792" s="2">
        <f>IF(OR($Y792="",$G$6=""),"",INDEX($A:$U,ROW(),$G$6)&amp;"")</f>
        <v/>
      </c>
      <c r="AD792" s="2">
        <f>IF($Y792="","",IF(OR(AND(설정!$B$5&lt;&gt;"",ISNUMBER(SEARCH(설정!$B$5,$AC792))),AND(설정!$B$6&lt;&gt;"",ISNUMBER(SEARCH(설정!$B$6,$AC792))),AND(설정!$B$7&lt;&gt;"",ISNUMBER(SEARCH(설정!$B$7,$AC792)))),"제외","포함"))</f>
        <v/>
      </c>
    </row>
    <row r="793">
      <c r="W793" s="2">
        <f>IF(OR($B$5="",$C$6="",ROW()&lt;$B$5),"",IF(INDEX($A:$U,ROW(),$C$6)="","",INDEX($A:$U,ROW(),$C$6)))</f>
        <v/>
      </c>
      <c r="X793" s="28">
        <f>IF($W793="","",IF(ISNUMBER($W793),IF($W793&gt;=10000000,IFERROR(DATE(INT($W793/10000),MOD(INT($W793/100),100),MOD($W793,100)),""),$W793),IF(ISNUMBER(--SUBSTITUTE(SUBSTITUTE(TRIM($W793),".","-"),"/","-")),IF(--SUBSTITUTE(SUBSTITUTE(TRIM($W793),".","-"),"/","-")&gt;=10000000,IFERROR(DATE(--LEFT(TRIM($W793),4),--MID(TRIM($W793),5,2),--RIGHT(TRIM($W793),2)),""),--SUBSTITUTE(SUBSTITUTE(TRIM($W793),".","-"),"/","-")),IFERROR(--LEFT(SUBSTITUTE(SUBSTITUTE(TRIM($W793),".","-"),"/","-"),10),""))))</f>
        <v/>
      </c>
      <c r="Y793" s="29">
        <f>IF($X793="","",INT($X793))</f>
        <v/>
      </c>
      <c r="Z793" s="30">
        <f>IF(OR($Y793="",$D$6=""),"",IF(INDEX($A:$U,ROW(),$D$6)="",0,IF(ISNUMBER(INDEX($A:$U,ROW(),$D$6)),INDEX($A:$U,ROW(),$D$6),IFERROR(--SUBSTITUTE(SUBSTITUTE(TRIM(INDEX($A:$U,ROW(),$D$6)),",",""),"원",""),0))))</f>
        <v/>
      </c>
      <c r="AA793" s="30">
        <f>IF(OR($Y793="",$E$6=""),"",IF(INDEX($A:$U,ROW(),$E$6)="",0,IF(ISNUMBER(INDEX($A:$U,ROW(),$E$6)),INDEX($A:$U,ROW(),$E$6),IFERROR(--SUBSTITUTE(SUBSTITUTE(TRIM(INDEX($A:$U,ROW(),$E$6)),",",""),"원",""),0))))</f>
        <v/>
      </c>
      <c r="AB793" s="30">
        <f>IF(OR($Y793="",$F$6=""),"",IF(INDEX($A:$U,ROW(),$F$6)="","",IF(ISNUMBER(INDEX($A:$U,ROW(),$F$6)),INDEX($A:$U,ROW(),$F$6),IFERROR(--SUBSTITUTE(SUBSTITUTE(TRIM(INDEX($A:$U,ROW(),$F$6)),",",""),"원",""),""))))</f>
        <v/>
      </c>
      <c r="AC793" s="2">
        <f>IF(OR($Y793="",$G$6=""),"",INDEX($A:$U,ROW(),$G$6)&amp;"")</f>
        <v/>
      </c>
      <c r="AD793" s="2">
        <f>IF($Y793="","",IF(OR(AND(설정!$B$5&lt;&gt;"",ISNUMBER(SEARCH(설정!$B$5,$AC793))),AND(설정!$B$6&lt;&gt;"",ISNUMBER(SEARCH(설정!$B$6,$AC793))),AND(설정!$B$7&lt;&gt;"",ISNUMBER(SEARCH(설정!$B$7,$AC793)))),"제외","포함"))</f>
        <v/>
      </c>
    </row>
    <row r="794">
      <c r="W794" s="2">
        <f>IF(OR($B$5="",$C$6="",ROW()&lt;$B$5),"",IF(INDEX($A:$U,ROW(),$C$6)="","",INDEX($A:$U,ROW(),$C$6)))</f>
        <v/>
      </c>
      <c r="X794" s="28">
        <f>IF($W794="","",IF(ISNUMBER($W794),IF($W794&gt;=10000000,IFERROR(DATE(INT($W794/10000),MOD(INT($W794/100),100),MOD($W794,100)),""),$W794),IF(ISNUMBER(--SUBSTITUTE(SUBSTITUTE(TRIM($W794),".","-"),"/","-")),IF(--SUBSTITUTE(SUBSTITUTE(TRIM($W794),".","-"),"/","-")&gt;=10000000,IFERROR(DATE(--LEFT(TRIM($W794),4),--MID(TRIM($W794),5,2),--RIGHT(TRIM($W794),2)),""),--SUBSTITUTE(SUBSTITUTE(TRIM($W794),".","-"),"/","-")),IFERROR(--LEFT(SUBSTITUTE(SUBSTITUTE(TRIM($W794),".","-"),"/","-"),10),""))))</f>
        <v/>
      </c>
      <c r="Y794" s="29">
        <f>IF($X794="","",INT($X794))</f>
        <v/>
      </c>
      <c r="Z794" s="30">
        <f>IF(OR($Y794="",$D$6=""),"",IF(INDEX($A:$U,ROW(),$D$6)="",0,IF(ISNUMBER(INDEX($A:$U,ROW(),$D$6)),INDEX($A:$U,ROW(),$D$6),IFERROR(--SUBSTITUTE(SUBSTITUTE(TRIM(INDEX($A:$U,ROW(),$D$6)),",",""),"원",""),0))))</f>
        <v/>
      </c>
      <c r="AA794" s="30">
        <f>IF(OR($Y794="",$E$6=""),"",IF(INDEX($A:$U,ROW(),$E$6)="",0,IF(ISNUMBER(INDEX($A:$U,ROW(),$E$6)),INDEX($A:$U,ROW(),$E$6),IFERROR(--SUBSTITUTE(SUBSTITUTE(TRIM(INDEX($A:$U,ROW(),$E$6)),",",""),"원",""),0))))</f>
        <v/>
      </c>
      <c r="AB794" s="30">
        <f>IF(OR($Y794="",$F$6=""),"",IF(INDEX($A:$U,ROW(),$F$6)="","",IF(ISNUMBER(INDEX($A:$U,ROW(),$F$6)),INDEX($A:$U,ROW(),$F$6),IFERROR(--SUBSTITUTE(SUBSTITUTE(TRIM(INDEX($A:$U,ROW(),$F$6)),",",""),"원",""),""))))</f>
        <v/>
      </c>
      <c r="AC794" s="2">
        <f>IF(OR($Y794="",$G$6=""),"",INDEX($A:$U,ROW(),$G$6)&amp;"")</f>
        <v/>
      </c>
      <c r="AD794" s="2">
        <f>IF($Y794="","",IF(OR(AND(설정!$B$5&lt;&gt;"",ISNUMBER(SEARCH(설정!$B$5,$AC794))),AND(설정!$B$6&lt;&gt;"",ISNUMBER(SEARCH(설정!$B$6,$AC794))),AND(설정!$B$7&lt;&gt;"",ISNUMBER(SEARCH(설정!$B$7,$AC794)))),"제외","포함"))</f>
        <v/>
      </c>
    </row>
    <row r="795">
      <c r="W795" s="2">
        <f>IF(OR($B$5="",$C$6="",ROW()&lt;$B$5),"",IF(INDEX($A:$U,ROW(),$C$6)="","",INDEX($A:$U,ROW(),$C$6)))</f>
        <v/>
      </c>
      <c r="X795" s="28">
        <f>IF($W795="","",IF(ISNUMBER($W795),IF($W795&gt;=10000000,IFERROR(DATE(INT($W795/10000),MOD(INT($W795/100),100),MOD($W795,100)),""),$W795),IF(ISNUMBER(--SUBSTITUTE(SUBSTITUTE(TRIM($W795),".","-"),"/","-")),IF(--SUBSTITUTE(SUBSTITUTE(TRIM($W795),".","-"),"/","-")&gt;=10000000,IFERROR(DATE(--LEFT(TRIM($W795),4),--MID(TRIM($W795),5,2),--RIGHT(TRIM($W795),2)),""),--SUBSTITUTE(SUBSTITUTE(TRIM($W795),".","-"),"/","-")),IFERROR(--LEFT(SUBSTITUTE(SUBSTITUTE(TRIM($W795),".","-"),"/","-"),10),""))))</f>
        <v/>
      </c>
      <c r="Y795" s="29">
        <f>IF($X795="","",INT($X795))</f>
        <v/>
      </c>
      <c r="Z795" s="30">
        <f>IF(OR($Y795="",$D$6=""),"",IF(INDEX($A:$U,ROW(),$D$6)="",0,IF(ISNUMBER(INDEX($A:$U,ROW(),$D$6)),INDEX($A:$U,ROW(),$D$6),IFERROR(--SUBSTITUTE(SUBSTITUTE(TRIM(INDEX($A:$U,ROW(),$D$6)),",",""),"원",""),0))))</f>
        <v/>
      </c>
      <c r="AA795" s="30">
        <f>IF(OR($Y795="",$E$6=""),"",IF(INDEX($A:$U,ROW(),$E$6)="",0,IF(ISNUMBER(INDEX($A:$U,ROW(),$E$6)),INDEX($A:$U,ROW(),$E$6),IFERROR(--SUBSTITUTE(SUBSTITUTE(TRIM(INDEX($A:$U,ROW(),$E$6)),",",""),"원",""),0))))</f>
        <v/>
      </c>
      <c r="AB795" s="30">
        <f>IF(OR($Y795="",$F$6=""),"",IF(INDEX($A:$U,ROW(),$F$6)="","",IF(ISNUMBER(INDEX($A:$U,ROW(),$F$6)),INDEX($A:$U,ROW(),$F$6),IFERROR(--SUBSTITUTE(SUBSTITUTE(TRIM(INDEX($A:$U,ROW(),$F$6)),",",""),"원",""),""))))</f>
        <v/>
      </c>
      <c r="AC795" s="2">
        <f>IF(OR($Y795="",$G$6=""),"",INDEX($A:$U,ROW(),$G$6)&amp;"")</f>
        <v/>
      </c>
      <c r="AD795" s="2">
        <f>IF($Y795="","",IF(OR(AND(설정!$B$5&lt;&gt;"",ISNUMBER(SEARCH(설정!$B$5,$AC795))),AND(설정!$B$6&lt;&gt;"",ISNUMBER(SEARCH(설정!$B$6,$AC795))),AND(설정!$B$7&lt;&gt;"",ISNUMBER(SEARCH(설정!$B$7,$AC795)))),"제외","포함"))</f>
        <v/>
      </c>
    </row>
    <row r="796">
      <c r="W796" s="2">
        <f>IF(OR($B$5="",$C$6="",ROW()&lt;$B$5),"",IF(INDEX($A:$U,ROW(),$C$6)="","",INDEX($A:$U,ROW(),$C$6)))</f>
        <v/>
      </c>
      <c r="X796" s="28">
        <f>IF($W796="","",IF(ISNUMBER($W796),IF($W796&gt;=10000000,IFERROR(DATE(INT($W796/10000),MOD(INT($W796/100),100),MOD($W796,100)),""),$W796),IF(ISNUMBER(--SUBSTITUTE(SUBSTITUTE(TRIM($W796),".","-"),"/","-")),IF(--SUBSTITUTE(SUBSTITUTE(TRIM($W796),".","-"),"/","-")&gt;=10000000,IFERROR(DATE(--LEFT(TRIM($W796),4),--MID(TRIM($W796),5,2),--RIGHT(TRIM($W796),2)),""),--SUBSTITUTE(SUBSTITUTE(TRIM($W796),".","-"),"/","-")),IFERROR(--LEFT(SUBSTITUTE(SUBSTITUTE(TRIM($W796),".","-"),"/","-"),10),""))))</f>
        <v/>
      </c>
      <c r="Y796" s="29">
        <f>IF($X796="","",INT($X796))</f>
        <v/>
      </c>
      <c r="Z796" s="30">
        <f>IF(OR($Y796="",$D$6=""),"",IF(INDEX($A:$U,ROW(),$D$6)="",0,IF(ISNUMBER(INDEX($A:$U,ROW(),$D$6)),INDEX($A:$U,ROW(),$D$6),IFERROR(--SUBSTITUTE(SUBSTITUTE(TRIM(INDEX($A:$U,ROW(),$D$6)),",",""),"원",""),0))))</f>
        <v/>
      </c>
      <c r="AA796" s="30">
        <f>IF(OR($Y796="",$E$6=""),"",IF(INDEX($A:$U,ROW(),$E$6)="",0,IF(ISNUMBER(INDEX($A:$U,ROW(),$E$6)),INDEX($A:$U,ROW(),$E$6),IFERROR(--SUBSTITUTE(SUBSTITUTE(TRIM(INDEX($A:$U,ROW(),$E$6)),",",""),"원",""),0))))</f>
        <v/>
      </c>
      <c r="AB796" s="30">
        <f>IF(OR($Y796="",$F$6=""),"",IF(INDEX($A:$U,ROW(),$F$6)="","",IF(ISNUMBER(INDEX($A:$U,ROW(),$F$6)),INDEX($A:$U,ROW(),$F$6),IFERROR(--SUBSTITUTE(SUBSTITUTE(TRIM(INDEX($A:$U,ROW(),$F$6)),",",""),"원",""),""))))</f>
        <v/>
      </c>
      <c r="AC796" s="2">
        <f>IF(OR($Y796="",$G$6=""),"",INDEX($A:$U,ROW(),$G$6)&amp;"")</f>
        <v/>
      </c>
      <c r="AD796" s="2">
        <f>IF($Y796="","",IF(OR(AND(설정!$B$5&lt;&gt;"",ISNUMBER(SEARCH(설정!$B$5,$AC796))),AND(설정!$B$6&lt;&gt;"",ISNUMBER(SEARCH(설정!$B$6,$AC796))),AND(설정!$B$7&lt;&gt;"",ISNUMBER(SEARCH(설정!$B$7,$AC796)))),"제외","포함"))</f>
        <v/>
      </c>
    </row>
    <row r="797">
      <c r="W797" s="2">
        <f>IF(OR($B$5="",$C$6="",ROW()&lt;$B$5),"",IF(INDEX($A:$U,ROW(),$C$6)="","",INDEX($A:$U,ROW(),$C$6)))</f>
        <v/>
      </c>
      <c r="X797" s="28">
        <f>IF($W797="","",IF(ISNUMBER($W797),IF($W797&gt;=10000000,IFERROR(DATE(INT($W797/10000),MOD(INT($W797/100),100),MOD($W797,100)),""),$W797),IF(ISNUMBER(--SUBSTITUTE(SUBSTITUTE(TRIM($W797),".","-"),"/","-")),IF(--SUBSTITUTE(SUBSTITUTE(TRIM($W797),".","-"),"/","-")&gt;=10000000,IFERROR(DATE(--LEFT(TRIM($W797),4),--MID(TRIM($W797),5,2),--RIGHT(TRIM($W797),2)),""),--SUBSTITUTE(SUBSTITUTE(TRIM($W797),".","-"),"/","-")),IFERROR(--LEFT(SUBSTITUTE(SUBSTITUTE(TRIM($W797),".","-"),"/","-"),10),""))))</f>
        <v/>
      </c>
      <c r="Y797" s="29">
        <f>IF($X797="","",INT($X797))</f>
        <v/>
      </c>
      <c r="Z797" s="30">
        <f>IF(OR($Y797="",$D$6=""),"",IF(INDEX($A:$U,ROW(),$D$6)="",0,IF(ISNUMBER(INDEX($A:$U,ROW(),$D$6)),INDEX($A:$U,ROW(),$D$6),IFERROR(--SUBSTITUTE(SUBSTITUTE(TRIM(INDEX($A:$U,ROW(),$D$6)),",",""),"원",""),0))))</f>
        <v/>
      </c>
      <c r="AA797" s="30">
        <f>IF(OR($Y797="",$E$6=""),"",IF(INDEX($A:$U,ROW(),$E$6)="",0,IF(ISNUMBER(INDEX($A:$U,ROW(),$E$6)),INDEX($A:$U,ROW(),$E$6),IFERROR(--SUBSTITUTE(SUBSTITUTE(TRIM(INDEX($A:$U,ROW(),$E$6)),",",""),"원",""),0))))</f>
        <v/>
      </c>
      <c r="AB797" s="30">
        <f>IF(OR($Y797="",$F$6=""),"",IF(INDEX($A:$U,ROW(),$F$6)="","",IF(ISNUMBER(INDEX($A:$U,ROW(),$F$6)),INDEX($A:$U,ROW(),$F$6),IFERROR(--SUBSTITUTE(SUBSTITUTE(TRIM(INDEX($A:$U,ROW(),$F$6)),",",""),"원",""),""))))</f>
        <v/>
      </c>
      <c r="AC797" s="2">
        <f>IF(OR($Y797="",$G$6=""),"",INDEX($A:$U,ROW(),$G$6)&amp;"")</f>
        <v/>
      </c>
      <c r="AD797" s="2">
        <f>IF($Y797="","",IF(OR(AND(설정!$B$5&lt;&gt;"",ISNUMBER(SEARCH(설정!$B$5,$AC797))),AND(설정!$B$6&lt;&gt;"",ISNUMBER(SEARCH(설정!$B$6,$AC797))),AND(설정!$B$7&lt;&gt;"",ISNUMBER(SEARCH(설정!$B$7,$AC797)))),"제외","포함"))</f>
        <v/>
      </c>
    </row>
    <row r="798">
      <c r="W798" s="2">
        <f>IF(OR($B$5="",$C$6="",ROW()&lt;$B$5),"",IF(INDEX($A:$U,ROW(),$C$6)="","",INDEX($A:$U,ROW(),$C$6)))</f>
        <v/>
      </c>
      <c r="X798" s="28">
        <f>IF($W798="","",IF(ISNUMBER($W798),IF($W798&gt;=10000000,IFERROR(DATE(INT($W798/10000),MOD(INT($W798/100),100),MOD($W798,100)),""),$W798),IF(ISNUMBER(--SUBSTITUTE(SUBSTITUTE(TRIM($W798),".","-"),"/","-")),IF(--SUBSTITUTE(SUBSTITUTE(TRIM($W798),".","-"),"/","-")&gt;=10000000,IFERROR(DATE(--LEFT(TRIM($W798),4),--MID(TRIM($W798),5,2),--RIGHT(TRIM($W798),2)),""),--SUBSTITUTE(SUBSTITUTE(TRIM($W798),".","-"),"/","-")),IFERROR(--LEFT(SUBSTITUTE(SUBSTITUTE(TRIM($W798),".","-"),"/","-"),10),""))))</f>
        <v/>
      </c>
      <c r="Y798" s="29">
        <f>IF($X798="","",INT($X798))</f>
        <v/>
      </c>
      <c r="Z798" s="30">
        <f>IF(OR($Y798="",$D$6=""),"",IF(INDEX($A:$U,ROW(),$D$6)="",0,IF(ISNUMBER(INDEX($A:$U,ROW(),$D$6)),INDEX($A:$U,ROW(),$D$6),IFERROR(--SUBSTITUTE(SUBSTITUTE(TRIM(INDEX($A:$U,ROW(),$D$6)),",",""),"원",""),0))))</f>
        <v/>
      </c>
      <c r="AA798" s="30">
        <f>IF(OR($Y798="",$E$6=""),"",IF(INDEX($A:$U,ROW(),$E$6)="",0,IF(ISNUMBER(INDEX($A:$U,ROW(),$E$6)),INDEX($A:$U,ROW(),$E$6),IFERROR(--SUBSTITUTE(SUBSTITUTE(TRIM(INDEX($A:$U,ROW(),$E$6)),",",""),"원",""),0))))</f>
        <v/>
      </c>
      <c r="AB798" s="30">
        <f>IF(OR($Y798="",$F$6=""),"",IF(INDEX($A:$U,ROW(),$F$6)="","",IF(ISNUMBER(INDEX($A:$U,ROW(),$F$6)),INDEX($A:$U,ROW(),$F$6),IFERROR(--SUBSTITUTE(SUBSTITUTE(TRIM(INDEX($A:$U,ROW(),$F$6)),",",""),"원",""),""))))</f>
        <v/>
      </c>
      <c r="AC798" s="2">
        <f>IF(OR($Y798="",$G$6=""),"",INDEX($A:$U,ROW(),$G$6)&amp;"")</f>
        <v/>
      </c>
      <c r="AD798" s="2">
        <f>IF($Y798="","",IF(OR(AND(설정!$B$5&lt;&gt;"",ISNUMBER(SEARCH(설정!$B$5,$AC798))),AND(설정!$B$6&lt;&gt;"",ISNUMBER(SEARCH(설정!$B$6,$AC798))),AND(설정!$B$7&lt;&gt;"",ISNUMBER(SEARCH(설정!$B$7,$AC798)))),"제외","포함"))</f>
        <v/>
      </c>
    </row>
    <row r="799">
      <c r="W799" s="2">
        <f>IF(OR($B$5="",$C$6="",ROW()&lt;$B$5),"",IF(INDEX($A:$U,ROW(),$C$6)="","",INDEX($A:$U,ROW(),$C$6)))</f>
        <v/>
      </c>
      <c r="X799" s="28">
        <f>IF($W799="","",IF(ISNUMBER($W799),IF($W799&gt;=10000000,IFERROR(DATE(INT($W799/10000),MOD(INT($W799/100),100),MOD($W799,100)),""),$W799),IF(ISNUMBER(--SUBSTITUTE(SUBSTITUTE(TRIM($W799),".","-"),"/","-")),IF(--SUBSTITUTE(SUBSTITUTE(TRIM($W799),".","-"),"/","-")&gt;=10000000,IFERROR(DATE(--LEFT(TRIM($W799),4),--MID(TRIM($W799),5,2),--RIGHT(TRIM($W799),2)),""),--SUBSTITUTE(SUBSTITUTE(TRIM($W799),".","-"),"/","-")),IFERROR(--LEFT(SUBSTITUTE(SUBSTITUTE(TRIM($W799),".","-"),"/","-"),10),""))))</f>
        <v/>
      </c>
      <c r="Y799" s="29">
        <f>IF($X799="","",INT($X799))</f>
        <v/>
      </c>
      <c r="Z799" s="30">
        <f>IF(OR($Y799="",$D$6=""),"",IF(INDEX($A:$U,ROW(),$D$6)="",0,IF(ISNUMBER(INDEX($A:$U,ROW(),$D$6)),INDEX($A:$U,ROW(),$D$6),IFERROR(--SUBSTITUTE(SUBSTITUTE(TRIM(INDEX($A:$U,ROW(),$D$6)),",",""),"원",""),0))))</f>
        <v/>
      </c>
      <c r="AA799" s="30">
        <f>IF(OR($Y799="",$E$6=""),"",IF(INDEX($A:$U,ROW(),$E$6)="",0,IF(ISNUMBER(INDEX($A:$U,ROW(),$E$6)),INDEX($A:$U,ROW(),$E$6),IFERROR(--SUBSTITUTE(SUBSTITUTE(TRIM(INDEX($A:$U,ROW(),$E$6)),",",""),"원",""),0))))</f>
        <v/>
      </c>
      <c r="AB799" s="30">
        <f>IF(OR($Y799="",$F$6=""),"",IF(INDEX($A:$U,ROW(),$F$6)="","",IF(ISNUMBER(INDEX($A:$U,ROW(),$F$6)),INDEX($A:$U,ROW(),$F$6),IFERROR(--SUBSTITUTE(SUBSTITUTE(TRIM(INDEX($A:$U,ROW(),$F$6)),",",""),"원",""),""))))</f>
        <v/>
      </c>
      <c r="AC799" s="2">
        <f>IF(OR($Y799="",$G$6=""),"",INDEX($A:$U,ROW(),$G$6)&amp;"")</f>
        <v/>
      </c>
      <c r="AD799" s="2">
        <f>IF($Y799="","",IF(OR(AND(설정!$B$5&lt;&gt;"",ISNUMBER(SEARCH(설정!$B$5,$AC799))),AND(설정!$B$6&lt;&gt;"",ISNUMBER(SEARCH(설정!$B$6,$AC799))),AND(설정!$B$7&lt;&gt;"",ISNUMBER(SEARCH(설정!$B$7,$AC799)))),"제외","포함"))</f>
        <v/>
      </c>
    </row>
    <row r="800">
      <c r="W800" s="2">
        <f>IF(OR($B$5="",$C$6="",ROW()&lt;$B$5),"",IF(INDEX($A:$U,ROW(),$C$6)="","",INDEX($A:$U,ROW(),$C$6)))</f>
        <v/>
      </c>
      <c r="X800" s="28">
        <f>IF($W800="","",IF(ISNUMBER($W800),IF($W800&gt;=10000000,IFERROR(DATE(INT($W800/10000),MOD(INT($W800/100),100),MOD($W800,100)),""),$W800),IF(ISNUMBER(--SUBSTITUTE(SUBSTITUTE(TRIM($W800),".","-"),"/","-")),IF(--SUBSTITUTE(SUBSTITUTE(TRIM($W800),".","-"),"/","-")&gt;=10000000,IFERROR(DATE(--LEFT(TRIM($W800),4),--MID(TRIM($W800),5,2),--RIGHT(TRIM($W800),2)),""),--SUBSTITUTE(SUBSTITUTE(TRIM($W800),".","-"),"/","-")),IFERROR(--LEFT(SUBSTITUTE(SUBSTITUTE(TRIM($W800),".","-"),"/","-"),10),""))))</f>
        <v/>
      </c>
      <c r="Y800" s="29">
        <f>IF($X800="","",INT($X800))</f>
        <v/>
      </c>
      <c r="Z800" s="30">
        <f>IF(OR($Y800="",$D$6=""),"",IF(INDEX($A:$U,ROW(),$D$6)="",0,IF(ISNUMBER(INDEX($A:$U,ROW(),$D$6)),INDEX($A:$U,ROW(),$D$6),IFERROR(--SUBSTITUTE(SUBSTITUTE(TRIM(INDEX($A:$U,ROW(),$D$6)),",",""),"원",""),0))))</f>
        <v/>
      </c>
      <c r="AA800" s="30">
        <f>IF(OR($Y800="",$E$6=""),"",IF(INDEX($A:$U,ROW(),$E$6)="",0,IF(ISNUMBER(INDEX($A:$U,ROW(),$E$6)),INDEX($A:$U,ROW(),$E$6),IFERROR(--SUBSTITUTE(SUBSTITUTE(TRIM(INDEX($A:$U,ROW(),$E$6)),",",""),"원",""),0))))</f>
        <v/>
      </c>
      <c r="AB800" s="30">
        <f>IF(OR($Y800="",$F$6=""),"",IF(INDEX($A:$U,ROW(),$F$6)="","",IF(ISNUMBER(INDEX($A:$U,ROW(),$F$6)),INDEX($A:$U,ROW(),$F$6),IFERROR(--SUBSTITUTE(SUBSTITUTE(TRIM(INDEX($A:$U,ROW(),$F$6)),",",""),"원",""),""))))</f>
        <v/>
      </c>
      <c r="AC800" s="2">
        <f>IF(OR($Y800="",$G$6=""),"",INDEX($A:$U,ROW(),$G$6)&amp;"")</f>
        <v/>
      </c>
      <c r="AD800" s="2">
        <f>IF($Y800="","",IF(OR(AND(설정!$B$5&lt;&gt;"",ISNUMBER(SEARCH(설정!$B$5,$AC800))),AND(설정!$B$6&lt;&gt;"",ISNUMBER(SEARCH(설정!$B$6,$AC800))),AND(설정!$B$7&lt;&gt;"",ISNUMBER(SEARCH(설정!$B$7,$AC800)))),"제외","포함"))</f>
        <v/>
      </c>
    </row>
    <row r="801">
      <c r="W801" s="2">
        <f>IF(OR($B$5="",$C$6="",ROW()&lt;$B$5),"",IF(INDEX($A:$U,ROW(),$C$6)="","",INDEX($A:$U,ROW(),$C$6)))</f>
        <v/>
      </c>
      <c r="X801" s="28">
        <f>IF($W801="","",IF(ISNUMBER($W801),IF($W801&gt;=10000000,IFERROR(DATE(INT($W801/10000),MOD(INT($W801/100),100),MOD($W801,100)),""),$W801),IF(ISNUMBER(--SUBSTITUTE(SUBSTITUTE(TRIM($W801),".","-"),"/","-")),IF(--SUBSTITUTE(SUBSTITUTE(TRIM($W801),".","-"),"/","-")&gt;=10000000,IFERROR(DATE(--LEFT(TRIM($W801),4),--MID(TRIM($W801),5,2),--RIGHT(TRIM($W801),2)),""),--SUBSTITUTE(SUBSTITUTE(TRIM($W801),".","-"),"/","-")),IFERROR(--LEFT(SUBSTITUTE(SUBSTITUTE(TRIM($W801),".","-"),"/","-"),10),""))))</f>
        <v/>
      </c>
      <c r="Y801" s="29">
        <f>IF($X801="","",INT($X801))</f>
        <v/>
      </c>
      <c r="Z801" s="30">
        <f>IF(OR($Y801="",$D$6=""),"",IF(INDEX($A:$U,ROW(),$D$6)="",0,IF(ISNUMBER(INDEX($A:$U,ROW(),$D$6)),INDEX($A:$U,ROW(),$D$6),IFERROR(--SUBSTITUTE(SUBSTITUTE(TRIM(INDEX($A:$U,ROW(),$D$6)),",",""),"원",""),0))))</f>
        <v/>
      </c>
      <c r="AA801" s="30">
        <f>IF(OR($Y801="",$E$6=""),"",IF(INDEX($A:$U,ROW(),$E$6)="",0,IF(ISNUMBER(INDEX($A:$U,ROW(),$E$6)),INDEX($A:$U,ROW(),$E$6),IFERROR(--SUBSTITUTE(SUBSTITUTE(TRIM(INDEX($A:$U,ROW(),$E$6)),",",""),"원",""),0))))</f>
        <v/>
      </c>
      <c r="AB801" s="30">
        <f>IF(OR($Y801="",$F$6=""),"",IF(INDEX($A:$U,ROW(),$F$6)="","",IF(ISNUMBER(INDEX($A:$U,ROW(),$F$6)),INDEX($A:$U,ROW(),$F$6),IFERROR(--SUBSTITUTE(SUBSTITUTE(TRIM(INDEX($A:$U,ROW(),$F$6)),",",""),"원",""),""))))</f>
        <v/>
      </c>
      <c r="AC801" s="2">
        <f>IF(OR($Y801="",$G$6=""),"",INDEX($A:$U,ROW(),$G$6)&amp;"")</f>
        <v/>
      </c>
      <c r="AD801" s="2">
        <f>IF($Y801="","",IF(OR(AND(설정!$B$5&lt;&gt;"",ISNUMBER(SEARCH(설정!$B$5,$AC801))),AND(설정!$B$6&lt;&gt;"",ISNUMBER(SEARCH(설정!$B$6,$AC801))),AND(설정!$B$7&lt;&gt;"",ISNUMBER(SEARCH(설정!$B$7,$AC801)))),"제외","포함"))</f>
        <v/>
      </c>
    </row>
    <row r="802">
      <c r="W802" s="2">
        <f>IF(OR($B$5="",$C$6="",ROW()&lt;$B$5),"",IF(INDEX($A:$U,ROW(),$C$6)="","",INDEX($A:$U,ROW(),$C$6)))</f>
        <v/>
      </c>
      <c r="X802" s="28">
        <f>IF($W802="","",IF(ISNUMBER($W802),IF($W802&gt;=10000000,IFERROR(DATE(INT($W802/10000),MOD(INT($W802/100),100),MOD($W802,100)),""),$W802),IF(ISNUMBER(--SUBSTITUTE(SUBSTITUTE(TRIM($W802),".","-"),"/","-")),IF(--SUBSTITUTE(SUBSTITUTE(TRIM($W802),".","-"),"/","-")&gt;=10000000,IFERROR(DATE(--LEFT(TRIM($W802),4),--MID(TRIM($W802),5,2),--RIGHT(TRIM($W802),2)),""),--SUBSTITUTE(SUBSTITUTE(TRIM($W802),".","-"),"/","-")),IFERROR(--LEFT(SUBSTITUTE(SUBSTITUTE(TRIM($W802),".","-"),"/","-"),10),""))))</f>
        <v/>
      </c>
      <c r="Y802" s="29">
        <f>IF($X802="","",INT($X802))</f>
        <v/>
      </c>
      <c r="Z802" s="30">
        <f>IF(OR($Y802="",$D$6=""),"",IF(INDEX($A:$U,ROW(),$D$6)="",0,IF(ISNUMBER(INDEX($A:$U,ROW(),$D$6)),INDEX($A:$U,ROW(),$D$6),IFERROR(--SUBSTITUTE(SUBSTITUTE(TRIM(INDEX($A:$U,ROW(),$D$6)),",",""),"원",""),0))))</f>
        <v/>
      </c>
      <c r="AA802" s="30">
        <f>IF(OR($Y802="",$E$6=""),"",IF(INDEX($A:$U,ROW(),$E$6)="",0,IF(ISNUMBER(INDEX($A:$U,ROW(),$E$6)),INDEX($A:$U,ROW(),$E$6),IFERROR(--SUBSTITUTE(SUBSTITUTE(TRIM(INDEX($A:$U,ROW(),$E$6)),",",""),"원",""),0))))</f>
        <v/>
      </c>
      <c r="AB802" s="30">
        <f>IF(OR($Y802="",$F$6=""),"",IF(INDEX($A:$U,ROW(),$F$6)="","",IF(ISNUMBER(INDEX($A:$U,ROW(),$F$6)),INDEX($A:$U,ROW(),$F$6),IFERROR(--SUBSTITUTE(SUBSTITUTE(TRIM(INDEX($A:$U,ROW(),$F$6)),",",""),"원",""),""))))</f>
        <v/>
      </c>
      <c r="AC802" s="2">
        <f>IF(OR($Y802="",$G$6=""),"",INDEX($A:$U,ROW(),$G$6)&amp;"")</f>
        <v/>
      </c>
      <c r="AD802" s="2">
        <f>IF($Y802="","",IF(OR(AND(설정!$B$5&lt;&gt;"",ISNUMBER(SEARCH(설정!$B$5,$AC802))),AND(설정!$B$6&lt;&gt;"",ISNUMBER(SEARCH(설정!$B$6,$AC802))),AND(설정!$B$7&lt;&gt;"",ISNUMBER(SEARCH(설정!$B$7,$AC802)))),"제외","포함"))</f>
        <v/>
      </c>
    </row>
    <row r="803">
      <c r="W803" s="2">
        <f>IF(OR($B$5="",$C$6="",ROW()&lt;$B$5),"",IF(INDEX($A:$U,ROW(),$C$6)="","",INDEX($A:$U,ROW(),$C$6)))</f>
        <v/>
      </c>
      <c r="X803" s="28">
        <f>IF($W803="","",IF(ISNUMBER($W803),IF($W803&gt;=10000000,IFERROR(DATE(INT($W803/10000),MOD(INT($W803/100),100),MOD($W803,100)),""),$W803),IF(ISNUMBER(--SUBSTITUTE(SUBSTITUTE(TRIM($W803),".","-"),"/","-")),IF(--SUBSTITUTE(SUBSTITUTE(TRIM($W803),".","-"),"/","-")&gt;=10000000,IFERROR(DATE(--LEFT(TRIM($W803),4),--MID(TRIM($W803),5,2),--RIGHT(TRIM($W803),2)),""),--SUBSTITUTE(SUBSTITUTE(TRIM($W803),".","-"),"/","-")),IFERROR(--LEFT(SUBSTITUTE(SUBSTITUTE(TRIM($W803),".","-"),"/","-"),10),""))))</f>
        <v/>
      </c>
      <c r="Y803" s="29">
        <f>IF($X803="","",INT($X803))</f>
        <v/>
      </c>
      <c r="Z803" s="30">
        <f>IF(OR($Y803="",$D$6=""),"",IF(INDEX($A:$U,ROW(),$D$6)="",0,IF(ISNUMBER(INDEX($A:$U,ROW(),$D$6)),INDEX($A:$U,ROW(),$D$6),IFERROR(--SUBSTITUTE(SUBSTITUTE(TRIM(INDEX($A:$U,ROW(),$D$6)),",",""),"원",""),0))))</f>
        <v/>
      </c>
      <c r="AA803" s="30">
        <f>IF(OR($Y803="",$E$6=""),"",IF(INDEX($A:$U,ROW(),$E$6)="",0,IF(ISNUMBER(INDEX($A:$U,ROW(),$E$6)),INDEX($A:$U,ROW(),$E$6),IFERROR(--SUBSTITUTE(SUBSTITUTE(TRIM(INDEX($A:$U,ROW(),$E$6)),",",""),"원",""),0))))</f>
        <v/>
      </c>
      <c r="AB803" s="30">
        <f>IF(OR($Y803="",$F$6=""),"",IF(INDEX($A:$U,ROW(),$F$6)="","",IF(ISNUMBER(INDEX($A:$U,ROW(),$F$6)),INDEX($A:$U,ROW(),$F$6),IFERROR(--SUBSTITUTE(SUBSTITUTE(TRIM(INDEX($A:$U,ROW(),$F$6)),",",""),"원",""),""))))</f>
        <v/>
      </c>
      <c r="AC803" s="2">
        <f>IF(OR($Y803="",$G$6=""),"",INDEX($A:$U,ROW(),$G$6)&amp;"")</f>
        <v/>
      </c>
      <c r="AD803" s="2">
        <f>IF($Y803="","",IF(OR(AND(설정!$B$5&lt;&gt;"",ISNUMBER(SEARCH(설정!$B$5,$AC803))),AND(설정!$B$6&lt;&gt;"",ISNUMBER(SEARCH(설정!$B$6,$AC803))),AND(설정!$B$7&lt;&gt;"",ISNUMBER(SEARCH(설정!$B$7,$AC803)))),"제외","포함"))</f>
        <v/>
      </c>
    </row>
    <row r="804">
      <c r="W804" s="2">
        <f>IF(OR($B$5="",$C$6="",ROW()&lt;$B$5),"",IF(INDEX($A:$U,ROW(),$C$6)="","",INDEX($A:$U,ROW(),$C$6)))</f>
        <v/>
      </c>
      <c r="X804" s="28">
        <f>IF($W804="","",IF(ISNUMBER($W804),IF($W804&gt;=10000000,IFERROR(DATE(INT($W804/10000),MOD(INT($W804/100),100),MOD($W804,100)),""),$W804),IF(ISNUMBER(--SUBSTITUTE(SUBSTITUTE(TRIM($W804),".","-"),"/","-")),IF(--SUBSTITUTE(SUBSTITUTE(TRIM($W804),".","-"),"/","-")&gt;=10000000,IFERROR(DATE(--LEFT(TRIM($W804),4),--MID(TRIM($W804),5,2),--RIGHT(TRIM($W804),2)),""),--SUBSTITUTE(SUBSTITUTE(TRIM($W804),".","-"),"/","-")),IFERROR(--LEFT(SUBSTITUTE(SUBSTITUTE(TRIM($W804),".","-"),"/","-"),10),""))))</f>
        <v/>
      </c>
      <c r="Y804" s="29">
        <f>IF($X804="","",INT($X804))</f>
        <v/>
      </c>
      <c r="Z804" s="30">
        <f>IF(OR($Y804="",$D$6=""),"",IF(INDEX($A:$U,ROW(),$D$6)="",0,IF(ISNUMBER(INDEX($A:$U,ROW(),$D$6)),INDEX($A:$U,ROW(),$D$6),IFERROR(--SUBSTITUTE(SUBSTITUTE(TRIM(INDEX($A:$U,ROW(),$D$6)),",",""),"원",""),0))))</f>
        <v/>
      </c>
      <c r="AA804" s="30">
        <f>IF(OR($Y804="",$E$6=""),"",IF(INDEX($A:$U,ROW(),$E$6)="",0,IF(ISNUMBER(INDEX($A:$U,ROW(),$E$6)),INDEX($A:$U,ROW(),$E$6),IFERROR(--SUBSTITUTE(SUBSTITUTE(TRIM(INDEX($A:$U,ROW(),$E$6)),",",""),"원",""),0))))</f>
        <v/>
      </c>
      <c r="AB804" s="30">
        <f>IF(OR($Y804="",$F$6=""),"",IF(INDEX($A:$U,ROW(),$F$6)="","",IF(ISNUMBER(INDEX($A:$U,ROW(),$F$6)),INDEX($A:$U,ROW(),$F$6),IFERROR(--SUBSTITUTE(SUBSTITUTE(TRIM(INDEX($A:$U,ROW(),$F$6)),",",""),"원",""),""))))</f>
        <v/>
      </c>
      <c r="AC804" s="2">
        <f>IF(OR($Y804="",$G$6=""),"",INDEX($A:$U,ROW(),$G$6)&amp;"")</f>
        <v/>
      </c>
      <c r="AD804" s="2">
        <f>IF($Y804="","",IF(OR(AND(설정!$B$5&lt;&gt;"",ISNUMBER(SEARCH(설정!$B$5,$AC804))),AND(설정!$B$6&lt;&gt;"",ISNUMBER(SEARCH(설정!$B$6,$AC804))),AND(설정!$B$7&lt;&gt;"",ISNUMBER(SEARCH(설정!$B$7,$AC804)))),"제외","포함"))</f>
        <v/>
      </c>
    </row>
    <row r="805">
      <c r="W805" s="2">
        <f>IF(OR($B$5="",$C$6="",ROW()&lt;$B$5),"",IF(INDEX($A:$U,ROW(),$C$6)="","",INDEX($A:$U,ROW(),$C$6)))</f>
        <v/>
      </c>
      <c r="X805" s="28">
        <f>IF($W805="","",IF(ISNUMBER($W805),IF($W805&gt;=10000000,IFERROR(DATE(INT($W805/10000),MOD(INT($W805/100),100),MOD($W805,100)),""),$W805),IF(ISNUMBER(--SUBSTITUTE(SUBSTITUTE(TRIM($W805),".","-"),"/","-")),IF(--SUBSTITUTE(SUBSTITUTE(TRIM($W805),".","-"),"/","-")&gt;=10000000,IFERROR(DATE(--LEFT(TRIM($W805),4),--MID(TRIM($W805),5,2),--RIGHT(TRIM($W805),2)),""),--SUBSTITUTE(SUBSTITUTE(TRIM($W805),".","-"),"/","-")),IFERROR(--LEFT(SUBSTITUTE(SUBSTITUTE(TRIM($W805),".","-"),"/","-"),10),""))))</f>
        <v/>
      </c>
      <c r="Y805" s="29">
        <f>IF($X805="","",INT($X805))</f>
        <v/>
      </c>
      <c r="Z805" s="30">
        <f>IF(OR($Y805="",$D$6=""),"",IF(INDEX($A:$U,ROW(),$D$6)="",0,IF(ISNUMBER(INDEX($A:$U,ROW(),$D$6)),INDEX($A:$U,ROW(),$D$6),IFERROR(--SUBSTITUTE(SUBSTITUTE(TRIM(INDEX($A:$U,ROW(),$D$6)),",",""),"원",""),0))))</f>
        <v/>
      </c>
      <c r="AA805" s="30">
        <f>IF(OR($Y805="",$E$6=""),"",IF(INDEX($A:$U,ROW(),$E$6)="",0,IF(ISNUMBER(INDEX($A:$U,ROW(),$E$6)),INDEX($A:$U,ROW(),$E$6),IFERROR(--SUBSTITUTE(SUBSTITUTE(TRIM(INDEX($A:$U,ROW(),$E$6)),",",""),"원",""),0))))</f>
        <v/>
      </c>
      <c r="AB805" s="30">
        <f>IF(OR($Y805="",$F$6=""),"",IF(INDEX($A:$U,ROW(),$F$6)="","",IF(ISNUMBER(INDEX($A:$U,ROW(),$F$6)),INDEX($A:$U,ROW(),$F$6),IFERROR(--SUBSTITUTE(SUBSTITUTE(TRIM(INDEX($A:$U,ROW(),$F$6)),",",""),"원",""),""))))</f>
        <v/>
      </c>
      <c r="AC805" s="2">
        <f>IF(OR($Y805="",$G$6=""),"",INDEX($A:$U,ROW(),$G$6)&amp;"")</f>
        <v/>
      </c>
      <c r="AD805" s="2">
        <f>IF($Y805="","",IF(OR(AND(설정!$B$5&lt;&gt;"",ISNUMBER(SEARCH(설정!$B$5,$AC805))),AND(설정!$B$6&lt;&gt;"",ISNUMBER(SEARCH(설정!$B$6,$AC805))),AND(설정!$B$7&lt;&gt;"",ISNUMBER(SEARCH(설정!$B$7,$AC805)))),"제외","포함"))</f>
        <v/>
      </c>
    </row>
    <row r="806">
      <c r="W806" s="2">
        <f>IF(OR($B$5="",$C$6="",ROW()&lt;$B$5),"",IF(INDEX($A:$U,ROW(),$C$6)="","",INDEX($A:$U,ROW(),$C$6)))</f>
        <v/>
      </c>
      <c r="X806" s="28">
        <f>IF($W806="","",IF(ISNUMBER($W806),IF($W806&gt;=10000000,IFERROR(DATE(INT($W806/10000),MOD(INT($W806/100),100),MOD($W806,100)),""),$W806),IF(ISNUMBER(--SUBSTITUTE(SUBSTITUTE(TRIM($W806),".","-"),"/","-")),IF(--SUBSTITUTE(SUBSTITUTE(TRIM($W806),".","-"),"/","-")&gt;=10000000,IFERROR(DATE(--LEFT(TRIM($W806),4),--MID(TRIM($W806),5,2),--RIGHT(TRIM($W806),2)),""),--SUBSTITUTE(SUBSTITUTE(TRIM($W806),".","-"),"/","-")),IFERROR(--LEFT(SUBSTITUTE(SUBSTITUTE(TRIM($W806),".","-"),"/","-"),10),""))))</f>
        <v/>
      </c>
      <c r="Y806" s="29">
        <f>IF($X806="","",INT($X806))</f>
        <v/>
      </c>
      <c r="Z806" s="30">
        <f>IF(OR($Y806="",$D$6=""),"",IF(INDEX($A:$U,ROW(),$D$6)="",0,IF(ISNUMBER(INDEX($A:$U,ROW(),$D$6)),INDEX($A:$U,ROW(),$D$6),IFERROR(--SUBSTITUTE(SUBSTITUTE(TRIM(INDEX($A:$U,ROW(),$D$6)),",",""),"원",""),0))))</f>
        <v/>
      </c>
      <c r="AA806" s="30">
        <f>IF(OR($Y806="",$E$6=""),"",IF(INDEX($A:$U,ROW(),$E$6)="",0,IF(ISNUMBER(INDEX($A:$U,ROW(),$E$6)),INDEX($A:$U,ROW(),$E$6),IFERROR(--SUBSTITUTE(SUBSTITUTE(TRIM(INDEX($A:$U,ROW(),$E$6)),",",""),"원",""),0))))</f>
        <v/>
      </c>
      <c r="AB806" s="30">
        <f>IF(OR($Y806="",$F$6=""),"",IF(INDEX($A:$U,ROW(),$F$6)="","",IF(ISNUMBER(INDEX($A:$U,ROW(),$F$6)),INDEX($A:$U,ROW(),$F$6),IFERROR(--SUBSTITUTE(SUBSTITUTE(TRIM(INDEX($A:$U,ROW(),$F$6)),",",""),"원",""),""))))</f>
        <v/>
      </c>
      <c r="AC806" s="2">
        <f>IF(OR($Y806="",$G$6=""),"",INDEX($A:$U,ROW(),$G$6)&amp;"")</f>
        <v/>
      </c>
      <c r="AD806" s="2">
        <f>IF($Y806="","",IF(OR(AND(설정!$B$5&lt;&gt;"",ISNUMBER(SEARCH(설정!$B$5,$AC806))),AND(설정!$B$6&lt;&gt;"",ISNUMBER(SEARCH(설정!$B$6,$AC806))),AND(설정!$B$7&lt;&gt;"",ISNUMBER(SEARCH(설정!$B$7,$AC806)))),"제외","포함"))</f>
        <v/>
      </c>
    </row>
    <row r="807">
      <c r="W807" s="2">
        <f>IF(OR($B$5="",$C$6="",ROW()&lt;$B$5),"",IF(INDEX($A:$U,ROW(),$C$6)="","",INDEX($A:$U,ROW(),$C$6)))</f>
        <v/>
      </c>
      <c r="X807" s="28">
        <f>IF($W807="","",IF(ISNUMBER($W807),IF($W807&gt;=10000000,IFERROR(DATE(INT($W807/10000),MOD(INT($W807/100),100),MOD($W807,100)),""),$W807),IF(ISNUMBER(--SUBSTITUTE(SUBSTITUTE(TRIM($W807),".","-"),"/","-")),IF(--SUBSTITUTE(SUBSTITUTE(TRIM($W807),".","-"),"/","-")&gt;=10000000,IFERROR(DATE(--LEFT(TRIM($W807),4),--MID(TRIM($W807),5,2),--RIGHT(TRIM($W807),2)),""),--SUBSTITUTE(SUBSTITUTE(TRIM($W807),".","-"),"/","-")),IFERROR(--LEFT(SUBSTITUTE(SUBSTITUTE(TRIM($W807),".","-"),"/","-"),10),""))))</f>
        <v/>
      </c>
      <c r="Y807" s="29">
        <f>IF($X807="","",INT($X807))</f>
        <v/>
      </c>
      <c r="Z807" s="30">
        <f>IF(OR($Y807="",$D$6=""),"",IF(INDEX($A:$U,ROW(),$D$6)="",0,IF(ISNUMBER(INDEX($A:$U,ROW(),$D$6)),INDEX($A:$U,ROW(),$D$6),IFERROR(--SUBSTITUTE(SUBSTITUTE(TRIM(INDEX($A:$U,ROW(),$D$6)),",",""),"원",""),0))))</f>
        <v/>
      </c>
      <c r="AA807" s="30">
        <f>IF(OR($Y807="",$E$6=""),"",IF(INDEX($A:$U,ROW(),$E$6)="",0,IF(ISNUMBER(INDEX($A:$U,ROW(),$E$6)),INDEX($A:$U,ROW(),$E$6),IFERROR(--SUBSTITUTE(SUBSTITUTE(TRIM(INDEX($A:$U,ROW(),$E$6)),",",""),"원",""),0))))</f>
        <v/>
      </c>
      <c r="AB807" s="30">
        <f>IF(OR($Y807="",$F$6=""),"",IF(INDEX($A:$U,ROW(),$F$6)="","",IF(ISNUMBER(INDEX($A:$U,ROW(),$F$6)),INDEX($A:$U,ROW(),$F$6),IFERROR(--SUBSTITUTE(SUBSTITUTE(TRIM(INDEX($A:$U,ROW(),$F$6)),",",""),"원",""),""))))</f>
        <v/>
      </c>
      <c r="AC807" s="2">
        <f>IF(OR($Y807="",$G$6=""),"",INDEX($A:$U,ROW(),$G$6)&amp;"")</f>
        <v/>
      </c>
      <c r="AD807" s="2">
        <f>IF($Y807="","",IF(OR(AND(설정!$B$5&lt;&gt;"",ISNUMBER(SEARCH(설정!$B$5,$AC807))),AND(설정!$B$6&lt;&gt;"",ISNUMBER(SEARCH(설정!$B$6,$AC807))),AND(설정!$B$7&lt;&gt;"",ISNUMBER(SEARCH(설정!$B$7,$AC807)))),"제외","포함"))</f>
        <v/>
      </c>
    </row>
    <row r="808">
      <c r="W808" s="2">
        <f>IF(OR($B$5="",$C$6="",ROW()&lt;$B$5),"",IF(INDEX($A:$U,ROW(),$C$6)="","",INDEX($A:$U,ROW(),$C$6)))</f>
        <v/>
      </c>
      <c r="X808" s="28">
        <f>IF($W808="","",IF(ISNUMBER($W808),IF($W808&gt;=10000000,IFERROR(DATE(INT($W808/10000),MOD(INT($W808/100),100),MOD($W808,100)),""),$W808),IF(ISNUMBER(--SUBSTITUTE(SUBSTITUTE(TRIM($W808),".","-"),"/","-")),IF(--SUBSTITUTE(SUBSTITUTE(TRIM($W808),".","-"),"/","-")&gt;=10000000,IFERROR(DATE(--LEFT(TRIM($W808),4),--MID(TRIM($W808),5,2),--RIGHT(TRIM($W808),2)),""),--SUBSTITUTE(SUBSTITUTE(TRIM($W808),".","-"),"/","-")),IFERROR(--LEFT(SUBSTITUTE(SUBSTITUTE(TRIM($W808),".","-"),"/","-"),10),""))))</f>
        <v/>
      </c>
      <c r="Y808" s="29">
        <f>IF($X808="","",INT($X808))</f>
        <v/>
      </c>
      <c r="Z808" s="30">
        <f>IF(OR($Y808="",$D$6=""),"",IF(INDEX($A:$U,ROW(),$D$6)="",0,IF(ISNUMBER(INDEX($A:$U,ROW(),$D$6)),INDEX($A:$U,ROW(),$D$6),IFERROR(--SUBSTITUTE(SUBSTITUTE(TRIM(INDEX($A:$U,ROW(),$D$6)),",",""),"원",""),0))))</f>
        <v/>
      </c>
      <c r="AA808" s="30">
        <f>IF(OR($Y808="",$E$6=""),"",IF(INDEX($A:$U,ROW(),$E$6)="",0,IF(ISNUMBER(INDEX($A:$U,ROW(),$E$6)),INDEX($A:$U,ROW(),$E$6),IFERROR(--SUBSTITUTE(SUBSTITUTE(TRIM(INDEX($A:$U,ROW(),$E$6)),",",""),"원",""),0))))</f>
        <v/>
      </c>
      <c r="AB808" s="30">
        <f>IF(OR($Y808="",$F$6=""),"",IF(INDEX($A:$U,ROW(),$F$6)="","",IF(ISNUMBER(INDEX($A:$U,ROW(),$F$6)),INDEX($A:$U,ROW(),$F$6),IFERROR(--SUBSTITUTE(SUBSTITUTE(TRIM(INDEX($A:$U,ROW(),$F$6)),",",""),"원",""),""))))</f>
        <v/>
      </c>
      <c r="AC808" s="2">
        <f>IF(OR($Y808="",$G$6=""),"",INDEX($A:$U,ROW(),$G$6)&amp;"")</f>
        <v/>
      </c>
      <c r="AD808" s="2">
        <f>IF($Y808="","",IF(OR(AND(설정!$B$5&lt;&gt;"",ISNUMBER(SEARCH(설정!$B$5,$AC808))),AND(설정!$B$6&lt;&gt;"",ISNUMBER(SEARCH(설정!$B$6,$AC808))),AND(설정!$B$7&lt;&gt;"",ISNUMBER(SEARCH(설정!$B$7,$AC808)))),"제외","포함"))</f>
        <v/>
      </c>
    </row>
    <row r="809">
      <c r="W809" s="2">
        <f>IF(OR($B$5="",$C$6="",ROW()&lt;$B$5),"",IF(INDEX($A:$U,ROW(),$C$6)="","",INDEX($A:$U,ROW(),$C$6)))</f>
        <v/>
      </c>
      <c r="X809" s="28">
        <f>IF($W809="","",IF(ISNUMBER($W809),IF($W809&gt;=10000000,IFERROR(DATE(INT($W809/10000),MOD(INT($W809/100),100),MOD($W809,100)),""),$W809),IF(ISNUMBER(--SUBSTITUTE(SUBSTITUTE(TRIM($W809),".","-"),"/","-")),IF(--SUBSTITUTE(SUBSTITUTE(TRIM($W809),".","-"),"/","-")&gt;=10000000,IFERROR(DATE(--LEFT(TRIM($W809),4),--MID(TRIM($W809),5,2),--RIGHT(TRIM($W809),2)),""),--SUBSTITUTE(SUBSTITUTE(TRIM($W809),".","-"),"/","-")),IFERROR(--LEFT(SUBSTITUTE(SUBSTITUTE(TRIM($W809),".","-"),"/","-"),10),""))))</f>
        <v/>
      </c>
      <c r="Y809" s="29">
        <f>IF($X809="","",INT($X809))</f>
        <v/>
      </c>
      <c r="Z809" s="30">
        <f>IF(OR($Y809="",$D$6=""),"",IF(INDEX($A:$U,ROW(),$D$6)="",0,IF(ISNUMBER(INDEX($A:$U,ROW(),$D$6)),INDEX($A:$U,ROW(),$D$6),IFERROR(--SUBSTITUTE(SUBSTITUTE(TRIM(INDEX($A:$U,ROW(),$D$6)),",",""),"원",""),0))))</f>
        <v/>
      </c>
      <c r="AA809" s="30">
        <f>IF(OR($Y809="",$E$6=""),"",IF(INDEX($A:$U,ROW(),$E$6)="",0,IF(ISNUMBER(INDEX($A:$U,ROW(),$E$6)),INDEX($A:$U,ROW(),$E$6),IFERROR(--SUBSTITUTE(SUBSTITUTE(TRIM(INDEX($A:$U,ROW(),$E$6)),",",""),"원",""),0))))</f>
        <v/>
      </c>
      <c r="AB809" s="30">
        <f>IF(OR($Y809="",$F$6=""),"",IF(INDEX($A:$U,ROW(),$F$6)="","",IF(ISNUMBER(INDEX($A:$U,ROW(),$F$6)),INDEX($A:$U,ROW(),$F$6),IFERROR(--SUBSTITUTE(SUBSTITUTE(TRIM(INDEX($A:$U,ROW(),$F$6)),",",""),"원",""),""))))</f>
        <v/>
      </c>
      <c r="AC809" s="2">
        <f>IF(OR($Y809="",$G$6=""),"",INDEX($A:$U,ROW(),$G$6)&amp;"")</f>
        <v/>
      </c>
      <c r="AD809" s="2">
        <f>IF($Y809="","",IF(OR(AND(설정!$B$5&lt;&gt;"",ISNUMBER(SEARCH(설정!$B$5,$AC809))),AND(설정!$B$6&lt;&gt;"",ISNUMBER(SEARCH(설정!$B$6,$AC809))),AND(설정!$B$7&lt;&gt;"",ISNUMBER(SEARCH(설정!$B$7,$AC809)))),"제외","포함"))</f>
        <v/>
      </c>
    </row>
    <row r="810">
      <c r="W810" s="2">
        <f>IF(OR($B$5="",$C$6="",ROW()&lt;$B$5),"",IF(INDEX($A:$U,ROW(),$C$6)="","",INDEX($A:$U,ROW(),$C$6)))</f>
        <v/>
      </c>
      <c r="X810" s="28">
        <f>IF($W810="","",IF(ISNUMBER($W810),IF($W810&gt;=10000000,IFERROR(DATE(INT($W810/10000),MOD(INT($W810/100),100),MOD($W810,100)),""),$W810),IF(ISNUMBER(--SUBSTITUTE(SUBSTITUTE(TRIM($W810),".","-"),"/","-")),IF(--SUBSTITUTE(SUBSTITUTE(TRIM($W810),".","-"),"/","-")&gt;=10000000,IFERROR(DATE(--LEFT(TRIM($W810),4),--MID(TRIM($W810),5,2),--RIGHT(TRIM($W810),2)),""),--SUBSTITUTE(SUBSTITUTE(TRIM($W810),".","-"),"/","-")),IFERROR(--LEFT(SUBSTITUTE(SUBSTITUTE(TRIM($W810),".","-"),"/","-"),10),""))))</f>
        <v/>
      </c>
      <c r="Y810" s="29">
        <f>IF($X810="","",INT($X810))</f>
        <v/>
      </c>
      <c r="Z810" s="30">
        <f>IF(OR($Y810="",$D$6=""),"",IF(INDEX($A:$U,ROW(),$D$6)="",0,IF(ISNUMBER(INDEX($A:$U,ROW(),$D$6)),INDEX($A:$U,ROW(),$D$6),IFERROR(--SUBSTITUTE(SUBSTITUTE(TRIM(INDEX($A:$U,ROW(),$D$6)),",",""),"원",""),0))))</f>
        <v/>
      </c>
      <c r="AA810" s="30">
        <f>IF(OR($Y810="",$E$6=""),"",IF(INDEX($A:$U,ROW(),$E$6)="",0,IF(ISNUMBER(INDEX($A:$U,ROW(),$E$6)),INDEX($A:$U,ROW(),$E$6),IFERROR(--SUBSTITUTE(SUBSTITUTE(TRIM(INDEX($A:$U,ROW(),$E$6)),",",""),"원",""),0))))</f>
        <v/>
      </c>
      <c r="AB810" s="30">
        <f>IF(OR($Y810="",$F$6=""),"",IF(INDEX($A:$U,ROW(),$F$6)="","",IF(ISNUMBER(INDEX($A:$U,ROW(),$F$6)),INDEX($A:$U,ROW(),$F$6),IFERROR(--SUBSTITUTE(SUBSTITUTE(TRIM(INDEX($A:$U,ROW(),$F$6)),",",""),"원",""),""))))</f>
        <v/>
      </c>
      <c r="AC810" s="2">
        <f>IF(OR($Y810="",$G$6=""),"",INDEX($A:$U,ROW(),$G$6)&amp;"")</f>
        <v/>
      </c>
      <c r="AD810" s="2">
        <f>IF($Y810="","",IF(OR(AND(설정!$B$5&lt;&gt;"",ISNUMBER(SEARCH(설정!$B$5,$AC810))),AND(설정!$B$6&lt;&gt;"",ISNUMBER(SEARCH(설정!$B$6,$AC810))),AND(설정!$B$7&lt;&gt;"",ISNUMBER(SEARCH(설정!$B$7,$AC810)))),"제외","포함"))</f>
        <v/>
      </c>
    </row>
    <row r="811">
      <c r="W811" s="2">
        <f>IF(OR($B$5="",$C$6="",ROW()&lt;$B$5),"",IF(INDEX($A:$U,ROW(),$C$6)="","",INDEX($A:$U,ROW(),$C$6)))</f>
        <v/>
      </c>
      <c r="X811" s="28">
        <f>IF($W811="","",IF(ISNUMBER($W811),IF($W811&gt;=10000000,IFERROR(DATE(INT($W811/10000),MOD(INT($W811/100),100),MOD($W811,100)),""),$W811),IF(ISNUMBER(--SUBSTITUTE(SUBSTITUTE(TRIM($W811),".","-"),"/","-")),IF(--SUBSTITUTE(SUBSTITUTE(TRIM($W811),".","-"),"/","-")&gt;=10000000,IFERROR(DATE(--LEFT(TRIM($W811),4),--MID(TRIM($W811),5,2),--RIGHT(TRIM($W811),2)),""),--SUBSTITUTE(SUBSTITUTE(TRIM($W811),".","-"),"/","-")),IFERROR(--LEFT(SUBSTITUTE(SUBSTITUTE(TRIM($W811),".","-"),"/","-"),10),""))))</f>
        <v/>
      </c>
      <c r="Y811" s="29">
        <f>IF($X811="","",INT($X811))</f>
        <v/>
      </c>
      <c r="Z811" s="30">
        <f>IF(OR($Y811="",$D$6=""),"",IF(INDEX($A:$U,ROW(),$D$6)="",0,IF(ISNUMBER(INDEX($A:$U,ROW(),$D$6)),INDEX($A:$U,ROW(),$D$6),IFERROR(--SUBSTITUTE(SUBSTITUTE(TRIM(INDEX($A:$U,ROW(),$D$6)),",",""),"원",""),0))))</f>
        <v/>
      </c>
      <c r="AA811" s="30">
        <f>IF(OR($Y811="",$E$6=""),"",IF(INDEX($A:$U,ROW(),$E$6)="",0,IF(ISNUMBER(INDEX($A:$U,ROW(),$E$6)),INDEX($A:$U,ROW(),$E$6),IFERROR(--SUBSTITUTE(SUBSTITUTE(TRIM(INDEX($A:$U,ROW(),$E$6)),",",""),"원",""),0))))</f>
        <v/>
      </c>
      <c r="AB811" s="30">
        <f>IF(OR($Y811="",$F$6=""),"",IF(INDEX($A:$U,ROW(),$F$6)="","",IF(ISNUMBER(INDEX($A:$U,ROW(),$F$6)),INDEX($A:$U,ROW(),$F$6),IFERROR(--SUBSTITUTE(SUBSTITUTE(TRIM(INDEX($A:$U,ROW(),$F$6)),",",""),"원",""),""))))</f>
        <v/>
      </c>
      <c r="AC811" s="2">
        <f>IF(OR($Y811="",$G$6=""),"",INDEX($A:$U,ROW(),$G$6)&amp;"")</f>
        <v/>
      </c>
      <c r="AD811" s="2">
        <f>IF($Y811="","",IF(OR(AND(설정!$B$5&lt;&gt;"",ISNUMBER(SEARCH(설정!$B$5,$AC811))),AND(설정!$B$6&lt;&gt;"",ISNUMBER(SEARCH(설정!$B$6,$AC811))),AND(설정!$B$7&lt;&gt;"",ISNUMBER(SEARCH(설정!$B$7,$AC811)))),"제외","포함"))</f>
        <v/>
      </c>
    </row>
    <row r="812">
      <c r="W812" s="2">
        <f>IF(OR($B$5="",$C$6="",ROW()&lt;$B$5),"",IF(INDEX($A:$U,ROW(),$C$6)="","",INDEX($A:$U,ROW(),$C$6)))</f>
        <v/>
      </c>
      <c r="X812" s="28">
        <f>IF($W812="","",IF(ISNUMBER($W812),IF($W812&gt;=10000000,IFERROR(DATE(INT($W812/10000),MOD(INT($W812/100),100),MOD($W812,100)),""),$W812),IF(ISNUMBER(--SUBSTITUTE(SUBSTITUTE(TRIM($W812),".","-"),"/","-")),IF(--SUBSTITUTE(SUBSTITUTE(TRIM($W812),".","-"),"/","-")&gt;=10000000,IFERROR(DATE(--LEFT(TRIM($W812),4),--MID(TRIM($W812),5,2),--RIGHT(TRIM($W812),2)),""),--SUBSTITUTE(SUBSTITUTE(TRIM($W812),".","-"),"/","-")),IFERROR(--LEFT(SUBSTITUTE(SUBSTITUTE(TRIM($W812),".","-"),"/","-"),10),""))))</f>
        <v/>
      </c>
      <c r="Y812" s="29">
        <f>IF($X812="","",INT($X812))</f>
        <v/>
      </c>
      <c r="Z812" s="30">
        <f>IF(OR($Y812="",$D$6=""),"",IF(INDEX($A:$U,ROW(),$D$6)="",0,IF(ISNUMBER(INDEX($A:$U,ROW(),$D$6)),INDEX($A:$U,ROW(),$D$6),IFERROR(--SUBSTITUTE(SUBSTITUTE(TRIM(INDEX($A:$U,ROW(),$D$6)),",",""),"원",""),0))))</f>
        <v/>
      </c>
      <c r="AA812" s="30">
        <f>IF(OR($Y812="",$E$6=""),"",IF(INDEX($A:$U,ROW(),$E$6)="",0,IF(ISNUMBER(INDEX($A:$U,ROW(),$E$6)),INDEX($A:$U,ROW(),$E$6),IFERROR(--SUBSTITUTE(SUBSTITUTE(TRIM(INDEX($A:$U,ROW(),$E$6)),",",""),"원",""),0))))</f>
        <v/>
      </c>
      <c r="AB812" s="30">
        <f>IF(OR($Y812="",$F$6=""),"",IF(INDEX($A:$U,ROW(),$F$6)="","",IF(ISNUMBER(INDEX($A:$U,ROW(),$F$6)),INDEX($A:$U,ROW(),$F$6),IFERROR(--SUBSTITUTE(SUBSTITUTE(TRIM(INDEX($A:$U,ROW(),$F$6)),",",""),"원",""),""))))</f>
        <v/>
      </c>
      <c r="AC812" s="2">
        <f>IF(OR($Y812="",$G$6=""),"",INDEX($A:$U,ROW(),$G$6)&amp;"")</f>
        <v/>
      </c>
      <c r="AD812" s="2">
        <f>IF($Y812="","",IF(OR(AND(설정!$B$5&lt;&gt;"",ISNUMBER(SEARCH(설정!$B$5,$AC812))),AND(설정!$B$6&lt;&gt;"",ISNUMBER(SEARCH(설정!$B$6,$AC812))),AND(설정!$B$7&lt;&gt;"",ISNUMBER(SEARCH(설정!$B$7,$AC812)))),"제외","포함"))</f>
        <v/>
      </c>
    </row>
    <row r="813">
      <c r="W813" s="2">
        <f>IF(OR($B$5="",$C$6="",ROW()&lt;$B$5),"",IF(INDEX($A:$U,ROW(),$C$6)="","",INDEX($A:$U,ROW(),$C$6)))</f>
        <v/>
      </c>
      <c r="X813" s="28">
        <f>IF($W813="","",IF(ISNUMBER($W813),IF($W813&gt;=10000000,IFERROR(DATE(INT($W813/10000),MOD(INT($W813/100),100),MOD($W813,100)),""),$W813),IF(ISNUMBER(--SUBSTITUTE(SUBSTITUTE(TRIM($W813),".","-"),"/","-")),IF(--SUBSTITUTE(SUBSTITUTE(TRIM($W813),".","-"),"/","-")&gt;=10000000,IFERROR(DATE(--LEFT(TRIM($W813),4),--MID(TRIM($W813),5,2),--RIGHT(TRIM($W813),2)),""),--SUBSTITUTE(SUBSTITUTE(TRIM($W813),".","-"),"/","-")),IFERROR(--LEFT(SUBSTITUTE(SUBSTITUTE(TRIM($W813),".","-"),"/","-"),10),""))))</f>
        <v/>
      </c>
      <c r="Y813" s="29">
        <f>IF($X813="","",INT($X813))</f>
        <v/>
      </c>
      <c r="Z813" s="30">
        <f>IF(OR($Y813="",$D$6=""),"",IF(INDEX($A:$U,ROW(),$D$6)="",0,IF(ISNUMBER(INDEX($A:$U,ROW(),$D$6)),INDEX($A:$U,ROW(),$D$6),IFERROR(--SUBSTITUTE(SUBSTITUTE(TRIM(INDEX($A:$U,ROW(),$D$6)),",",""),"원",""),0))))</f>
        <v/>
      </c>
      <c r="AA813" s="30">
        <f>IF(OR($Y813="",$E$6=""),"",IF(INDEX($A:$U,ROW(),$E$6)="",0,IF(ISNUMBER(INDEX($A:$U,ROW(),$E$6)),INDEX($A:$U,ROW(),$E$6),IFERROR(--SUBSTITUTE(SUBSTITUTE(TRIM(INDEX($A:$U,ROW(),$E$6)),",",""),"원",""),0))))</f>
        <v/>
      </c>
      <c r="AB813" s="30">
        <f>IF(OR($Y813="",$F$6=""),"",IF(INDEX($A:$U,ROW(),$F$6)="","",IF(ISNUMBER(INDEX($A:$U,ROW(),$F$6)),INDEX($A:$U,ROW(),$F$6),IFERROR(--SUBSTITUTE(SUBSTITUTE(TRIM(INDEX($A:$U,ROW(),$F$6)),",",""),"원",""),""))))</f>
        <v/>
      </c>
      <c r="AC813" s="2">
        <f>IF(OR($Y813="",$G$6=""),"",INDEX($A:$U,ROW(),$G$6)&amp;"")</f>
        <v/>
      </c>
      <c r="AD813" s="2">
        <f>IF($Y813="","",IF(OR(AND(설정!$B$5&lt;&gt;"",ISNUMBER(SEARCH(설정!$B$5,$AC813))),AND(설정!$B$6&lt;&gt;"",ISNUMBER(SEARCH(설정!$B$6,$AC813))),AND(설정!$B$7&lt;&gt;"",ISNUMBER(SEARCH(설정!$B$7,$AC813)))),"제외","포함"))</f>
        <v/>
      </c>
    </row>
    <row r="814">
      <c r="W814" s="2">
        <f>IF(OR($B$5="",$C$6="",ROW()&lt;$B$5),"",IF(INDEX($A:$U,ROW(),$C$6)="","",INDEX($A:$U,ROW(),$C$6)))</f>
        <v/>
      </c>
      <c r="X814" s="28">
        <f>IF($W814="","",IF(ISNUMBER($W814),IF($W814&gt;=10000000,IFERROR(DATE(INT($W814/10000),MOD(INT($W814/100),100),MOD($W814,100)),""),$W814),IF(ISNUMBER(--SUBSTITUTE(SUBSTITUTE(TRIM($W814),".","-"),"/","-")),IF(--SUBSTITUTE(SUBSTITUTE(TRIM($W814),".","-"),"/","-")&gt;=10000000,IFERROR(DATE(--LEFT(TRIM($W814),4),--MID(TRIM($W814),5,2),--RIGHT(TRIM($W814),2)),""),--SUBSTITUTE(SUBSTITUTE(TRIM($W814),".","-"),"/","-")),IFERROR(--LEFT(SUBSTITUTE(SUBSTITUTE(TRIM($W814),".","-"),"/","-"),10),""))))</f>
        <v/>
      </c>
      <c r="Y814" s="29">
        <f>IF($X814="","",INT($X814))</f>
        <v/>
      </c>
      <c r="Z814" s="30">
        <f>IF(OR($Y814="",$D$6=""),"",IF(INDEX($A:$U,ROW(),$D$6)="",0,IF(ISNUMBER(INDEX($A:$U,ROW(),$D$6)),INDEX($A:$U,ROW(),$D$6),IFERROR(--SUBSTITUTE(SUBSTITUTE(TRIM(INDEX($A:$U,ROW(),$D$6)),",",""),"원",""),0))))</f>
        <v/>
      </c>
      <c r="AA814" s="30">
        <f>IF(OR($Y814="",$E$6=""),"",IF(INDEX($A:$U,ROW(),$E$6)="",0,IF(ISNUMBER(INDEX($A:$U,ROW(),$E$6)),INDEX($A:$U,ROW(),$E$6),IFERROR(--SUBSTITUTE(SUBSTITUTE(TRIM(INDEX($A:$U,ROW(),$E$6)),",",""),"원",""),0))))</f>
        <v/>
      </c>
      <c r="AB814" s="30">
        <f>IF(OR($Y814="",$F$6=""),"",IF(INDEX($A:$U,ROW(),$F$6)="","",IF(ISNUMBER(INDEX($A:$U,ROW(),$F$6)),INDEX($A:$U,ROW(),$F$6),IFERROR(--SUBSTITUTE(SUBSTITUTE(TRIM(INDEX($A:$U,ROW(),$F$6)),",",""),"원",""),""))))</f>
        <v/>
      </c>
      <c r="AC814" s="2">
        <f>IF(OR($Y814="",$G$6=""),"",INDEX($A:$U,ROW(),$G$6)&amp;"")</f>
        <v/>
      </c>
      <c r="AD814" s="2">
        <f>IF($Y814="","",IF(OR(AND(설정!$B$5&lt;&gt;"",ISNUMBER(SEARCH(설정!$B$5,$AC814))),AND(설정!$B$6&lt;&gt;"",ISNUMBER(SEARCH(설정!$B$6,$AC814))),AND(설정!$B$7&lt;&gt;"",ISNUMBER(SEARCH(설정!$B$7,$AC814)))),"제외","포함"))</f>
        <v/>
      </c>
    </row>
    <row r="815">
      <c r="W815" s="2">
        <f>IF(OR($B$5="",$C$6="",ROW()&lt;$B$5),"",IF(INDEX($A:$U,ROW(),$C$6)="","",INDEX($A:$U,ROW(),$C$6)))</f>
        <v/>
      </c>
      <c r="X815" s="28">
        <f>IF($W815="","",IF(ISNUMBER($W815),IF($W815&gt;=10000000,IFERROR(DATE(INT($W815/10000),MOD(INT($W815/100),100),MOD($W815,100)),""),$W815),IF(ISNUMBER(--SUBSTITUTE(SUBSTITUTE(TRIM($W815),".","-"),"/","-")),IF(--SUBSTITUTE(SUBSTITUTE(TRIM($W815),".","-"),"/","-")&gt;=10000000,IFERROR(DATE(--LEFT(TRIM($W815),4),--MID(TRIM($W815),5,2),--RIGHT(TRIM($W815),2)),""),--SUBSTITUTE(SUBSTITUTE(TRIM($W815),".","-"),"/","-")),IFERROR(--LEFT(SUBSTITUTE(SUBSTITUTE(TRIM($W815),".","-"),"/","-"),10),""))))</f>
        <v/>
      </c>
      <c r="Y815" s="29">
        <f>IF($X815="","",INT($X815))</f>
        <v/>
      </c>
      <c r="Z815" s="30">
        <f>IF(OR($Y815="",$D$6=""),"",IF(INDEX($A:$U,ROW(),$D$6)="",0,IF(ISNUMBER(INDEX($A:$U,ROW(),$D$6)),INDEX($A:$U,ROW(),$D$6),IFERROR(--SUBSTITUTE(SUBSTITUTE(TRIM(INDEX($A:$U,ROW(),$D$6)),",",""),"원",""),0))))</f>
        <v/>
      </c>
      <c r="AA815" s="30">
        <f>IF(OR($Y815="",$E$6=""),"",IF(INDEX($A:$U,ROW(),$E$6)="",0,IF(ISNUMBER(INDEX($A:$U,ROW(),$E$6)),INDEX($A:$U,ROW(),$E$6),IFERROR(--SUBSTITUTE(SUBSTITUTE(TRIM(INDEX($A:$U,ROW(),$E$6)),",",""),"원",""),0))))</f>
        <v/>
      </c>
      <c r="AB815" s="30">
        <f>IF(OR($Y815="",$F$6=""),"",IF(INDEX($A:$U,ROW(),$F$6)="","",IF(ISNUMBER(INDEX($A:$U,ROW(),$F$6)),INDEX($A:$U,ROW(),$F$6),IFERROR(--SUBSTITUTE(SUBSTITUTE(TRIM(INDEX($A:$U,ROW(),$F$6)),",",""),"원",""),""))))</f>
        <v/>
      </c>
      <c r="AC815" s="2">
        <f>IF(OR($Y815="",$G$6=""),"",INDEX($A:$U,ROW(),$G$6)&amp;"")</f>
        <v/>
      </c>
      <c r="AD815" s="2">
        <f>IF($Y815="","",IF(OR(AND(설정!$B$5&lt;&gt;"",ISNUMBER(SEARCH(설정!$B$5,$AC815))),AND(설정!$B$6&lt;&gt;"",ISNUMBER(SEARCH(설정!$B$6,$AC815))),AND(설정!$B$7&lt;&gt;"",ISNUMBER(SEARCH(설정!$B$7,$AC815)))),"제외","포함"))</f>
        <v/>
      </c>
    </row>
    <row r="816">
      <c r="W816" s="2">
        <f>IF(OR($B$5="",$C$6="",ROW()&lt;$B$5),"",IF(INDEX($A:$U,ROW(),$C$6)="","",INDEX($A:$U,ROW(),$C$6)))</f>
        <v/>
      </c>
      <c r="X816" s="28">
        <f>IF($W816="","",IF(ISNUMBER($W816),IF($W816&gt;=10000000,IFERROR(DATE(INT($W816/10000),MOD(INT($W816/100),100),MOD($W816,100)),""),$W816),IF(ISNUMBER(--SUBSTITUTE(SUBSTITUTE(TRIM($W816),".","-"),"/","-")),IF(--SUBSTITUTE(SUBSTITUTE(TRIM($W816),".","-"),"/","-")&gt;=10000000,IFERROR(DATE(--LEFT(TRIM($W816),4),--MID(TRIM($W816),5,2),--RIGHT(TRIM($W816),2)),""),--SUBSTITUTE(SUBSTITUTE(TRIM($W816),".","-"),"/","-")),IFERROR(--LEFT(SUBSTITUTE(SUBSTITUTE(TRIM($W816),".","-"),"/","-"),10),""))))</f>
        <v/>
      </c>
      <c r="Y816" s="29">
        <f>IF($X816="","",INT($X816))</f>
        <v/>
      </c>
      <c r="Z816" s="30">
        <f>IF(OR($Y816="",$D$6=""),"",IF(INDEX($A:$U,ROW(),$D$6)="",0,IF(ISNUMBER(INDEX($A:$U,ROW(),$D$6)),INDEX($A:$U,ROW(),$D$6),IFERROR(--SUBSTITUTE(SUBSTITUTE(TRIM(INDEX($A:$U,ROW(),$D$6)),",",""),"원",""),0))))</f>
        <v/>
      </c>
      <c r="AA816" s="30">
        <f>IF(OR($Y816="",$E$6=""),"",IF(INDEX($A:$U,ROW(),$E$6)="",0,IF(ISNUMBER(INDEX($A:$U,ROW(),$E$6)),INDEX($A:$U,ROW(),$E$6),IFERROR(--SUBSTITUTE(SUBSTITUTE(TRIM(INDEX($A:$U,ROW(),$E$6)),",",""),"원",""),0))))</f>
        <v/>
      </c>
      <c r="AB816" s="30">
        <f>IF(OR($Y816="",$F$6=""),"",IF(INDEX($A:$U,ROW(),$F$6)="","",IF(ISNUMBER(INDEX($A:$U,ROW(),$F$6)),INDEX($A:$U,ROW(),$F$6),IFERROR(--SUBSTITUTE(SUBSTITUTE(TRIM(INDEX($A:$U,ROW(),$F$6)),",",""),"원",""),""))))</f>
        <v/>
      </c>
      <c r="AC816" s="2">
        <f>IF(OR($Y816="",$G$6=""),"",INDEX($A:$U,ROW(),$G$6)&amp;"")</f>
        <v/>
      </c>
      <c r="AD816" s="2">
        <f>IF($Y816="","",IF(OR(AND(설정!$B$5&lt;&gt;"",ISNUMBER(SEARCH(설정!$B$5,$AC816))),AND(설정!$B$6&lt;&gt;"",ISNUMBER(SEARCH(설정!$B$6,$AC816))),AND(설정!$B$7&lt;&gt;"",ISNUMBER(SEARCH(설정!$B$7,$AC816)))),"제외","포함"))</f>
        <v/>
      </c>
    </row>
    <row r="817">
      <c r="W817" s="2">
        <f>IF(OR($B$5="",$C$6="",ROW()&lt;$B$5),"",IF(INDEX($A:$U,ROW(),$C$6)="","",INDEX($A:$U,ROW(),$C$6)))</f>
        <v/>
      </c>
      <c r="X817" s="28">
        <f>IF($W817="","",IF(ISNUMBER($W817),IF($W817&gt;=10000000,IFERROR(DATE(INT($W817/10000),MOD(INT($W817/100),100),MOD($W817,100)),""),$W817),IF(ISNUMBER(--SUBSTITUTE(SUBSTITUTE(TRIM($W817),".","-"),"/","-")),IF(--SUBSTITUTE(SUBSTITUTE(TRIM($W817),".","-"),"/","-")&gt;=10000000,IFERROR(DATE(--LEFT(TRIM($W817),4),--MID(TRIM($W817),5,2),--RIGHT(TRIM($W817),2)),""),--SUBSTITUTE(SUBSTITUTE(TRIM($W817),".","-"),"/","-")),IFERROR(--LEFT(SUBSTITUTE(SUBSTITUTE(TRIM($W817),".","-"),"/","-"),10),""))))</f>
        <v/>
      </c>
      <c r="Y817" s="29">
        <f>IF($X817="","",INT($X817))</f>
        <v/>
      </c>
      <c r="Z817" s="30">
        <f>IF(OR($Y817="",$D$6=""),"",IF(INDEX($A:$U,ROW(),$D$6)="",0,IF(ISNUMBER(INDEX($A:$U,ROW(),$D$6)),INDEX($A:$U,ROW(),$D$6),IFERROR(--SUBSTITUTE(SUBSTITUTE(TRIM(INDEX($A:$U,ROW(),$D$6)),",",""),"원",""),0))))</f>
        <v/>
      </c>
      <c r="AA817" s="30">
        <f>IF(OR($Y817="",$E$6=""),"",IF(INDEX($A:$U,ROW(),$E$6)="",0,IF(ISNUMBER(INDEX($A:$U,ROW(),$E$6)),INDEX($A:$U,ROW(),$E$6),IFERROR(--SUBSTITUTE(SUBSTITUTE(TRIM(INDEX($A:$U,ROW(),$E$6)),",",""),"원",""),0))))</f>
        <v/>
      </c>
      <c r="AB817" s="30">
        <f>IF(OR($Y817="",$F$6=""),"",IF(INDEX($A:$U,ROW(),$F$6)="","",IF(ISNUMBER(INDEX($A:$U,ROW(),$F$6)),INDEX($A:$U,ROW(),$F$6),IFERROR(--SUBSTITUTE(SUBSTITUTE(TRIM(INDEX($A:$U,ROW(),$F$6)),",",""),"원",""),""))))</f>
        <v/>
      </c>
      <c r="AC817" s="2">
        <f>IF(OR($Y817="",$G$6=""),"",INDEX($A:$U,ROW(),$G$6)&amp;"")</f>
        <v/>
      </c>
      <c r="AD817" s="2">
        <f>IF($Y817="","",IF(OR(AND(설정!$B$5&lt;&gt;"",ISNUMBER(SEARCH(설정!$B$5,$AC817))),AND(설정!$B$6&lt;&gt;"",ISNUMBER(SEARCH(설정!$B$6,$AC817))),AND(설정!$B$7&lt;&gt;"",ISNUMBER(SEARCH(설정!$B$7,$AC817)))),"제외","포함"))</f>
        <v/>
      </c>
    </row>
    <row r="818">
      <c r="W818" s="2">
        <f>IF(OR($B$5="",$C$6="",ROW()&lt;$B$5),"",IF(INDEX($A:$U,ROW(),$C$6)="","",INDEX($A:$U,ROW(),$C$6)))</f>
        <v/>
      </c>
      <c r="X818" s="28">
        <f>IF($W818="","",IF(ISNUMBER($W818),IF($W818&gt;=10000000,IFERROR(DATE(INT($W818/10000),MOD(INT($W818/100),100),MOD($W818,100)),""),$W818),IF(ISNUMBER(--SUBSTITUTE(SUBSTITUTE(TRIM($W818),".","-"),"/","-")),IF(--SUBSTITUTE(SUBSTITUTE(TRIM($W818),".","-"),"/","-")&gt;=10000000,IFERROR(DATE(--LEFT(TRIM($W818),4),--MID(TRIM($W818),5,2),--RIGHT(TRIM($W818),2)),""),--SUBSTITUTE(SUBSTITUTE(TRIM($W818),".","-"),"/","-")),IFERROR(--LEFT(SUBSTITUTE(SUBSTITUTE(TRIM($W818),".","-"),"/","-"),10),""))))</f>
        <v/>
      </c>
      <c r="Y818" s="29">
        <f>IF($X818="","",INT($X818))</f>
        <v/>
      </c>
      <c r="Z818" s="30">
        <f>IF(OR($Y818="",$D$6=""),"",IF(INDEX($A:$U,ROW(),$D$6)="",0,IF(ISNUMBER(INDEX($A:$U,ROW(),$D$6)),INDEX($A:$U,ROW(),$D$6),IFERROR(--SUBSTITUTE(SUBSTITUTE(TRIM(INDEX($A:$U,ROW(),$D$6)),",",""),"원",""),0))))</f>
        <v/>
      </c>
      <c r="AA818" s="30">
        <f>IF(OR($Y818="",$E$6=""),"",IF(INDEX($A:$U,ROW(),$E$6)="",0,IF(ISNUMBER(INDEX($A:$U,ROW(),$E$6)),INDEX($A:$U,ROW(),$E$6),IFERROR(--SUBSTITUTE(SUBSTITUTE(TRIM(INDEX($A:$U,ROW(),$E$6)),",",""),"원",""),0))))</f>
        <v/>
      </c>
      <c r="AB818" s="30">
        <f>IF(OR($Y818="",$F$6=""),"",IF(INDEX($A:$U,ROW(),$F$6)="","",IF(ISNUMBER(INDEX($A:$U,ROW(),$F$6)),INDEX($A:$U,ROW(),$F$6),IFERROR(--SUBSTITUTE(SUBSTITUTE(TRIM(INDEX($A:$U,ROW(),$F$6)),",",""),"원",""),""))))</f>
        <v/>
      </c>
      <c r="AC818" s="2">
        <f>IF(OR($Y818="",$G$6=""),"",INDEX($A:$U,ROW(),$G$6)&amp;"")</f>
        <v/>
      </c>
      <c r="AD818" s="2">
        <f>IF($Y818="","",IF(OR(AND(설정!$B$5&lt;&gt;"",ISNUMBER(SEARCH(설정!$B$5,$AC818))),AND(설정!$B$6&lt;&gt;"",ISNUMBER(SEARCH(설정!$B$6,$AC818))),AND(설정!$B$7&lt;&gt;"",ISNUMBER(SEARCH(설정!$B$7,$AC818)))),"제외","포함"))</f>
        <v/>
      </c>
    </row>
    <row r="819">
      <c r="W819" s="2">
        <f>IF(OR($B$5="",$C$6="",ROW()&lt;$B$5),"",IF(INDEX($A:$U,ROW(),$C$6)="","",INDEX($A:$U,ROW(),$C$6)))</f>
        <v/>
      </c>
      <c r="X819" s="28">
        <f>IF($W819="","",IF(ISNUMBER($W819),IF($W819&gt;=10000000,IFERROR(DATE(INT($W819/10000),MOD(INT($W819/100),100),MOD($W819,100)),""),$W819),IF(ISNUMBER(--SUBSTITUTE(SUBSTITUTE(TRIM($W819),".","-"),"/","-")),IF(--SUBSTITUTE(SUBSTITUTE(TRIM($W819),".","-"),"/","-")&gt;=10000000,IFERROR(DATE(--LEFT(TRIM($W819),4),--MID(TRIM($W819),5,2),--RIGHT(TRIM($W819),2)),""),--SUBSTITUTE(SUBSTITUTE(TRIM($W819),".","-"),"/","-")),IFERROR(--LEFT(SUBSTITUTE(SUBSTITUTE(TRIM($W819),".","-"),"/","-"),10),""))))</f>
        <v/>
      </c>
      <c r="Y819" s="29">
        <f>IF($X819="","",INT($X819))</f>
        <v/>
      </c>
      <c r="Z819" s="30">
        <f>IF(OR($Y819="",$D$6=""),"",IF(INDEX($A:$U,ROW(),$D$6)="",0,IF(ISNUMBER(INDEX($A:$U,ROW(),$D$6)),INDEX($A:$U,ROW(),$D$6),IFERROR(--SUBSTITUTE(SUBSTITUTE(TRIM(INDEX($A:$U,ROW(),$D$6)),",",""),"원",""),0))))</f>
        <v/>
      </c>
      <c r="AA819" s="30">
        <f>IF(OR($Y819="",$E$6=""),"",IF(INDEX($A:$U,ROW(),$E$6)="",0,IF(ISNUMBER(INDEX($A:$U,ROW(),$E$6)),INDEX($A:$U,ROW(),$E$6),IFERROR(--SUBSTITUTE(SUBSTITUTE(TRIM(INDEX($A:$U,ROW(),$E$6)),",",""),"원",""),0))))</f>
        <v/>
      </c>
      <c r="AB819" s="30">
        <f>IF(OR($Y819="",$F$6=""),"",IF(INDEX($A:$U,ROW(),$F$6)="","",IF(ISNUMBER(INDEX($A:$U,ROW(),$F$6)),INDEX($A:$U,ROW(),$F$6),IFERROR(--SUBSTITUTE(SUBSTITUTE(TRIM(INDEX($A:$U,ROW(),$F$6)),",",""),"원",""),""))))</f>
        <v/>
      </c>
      <c r="AC819" s="2">
        <f>IF(OR($Y819="",$G$6=""),"",INDEX($A:$U,ROW(),$G$6)&amp;"")</f>
        <v/>
      </c>
      <c r="AD819" s="2">
        <f>IF($Y819="","",IF(OR(AND(설정!$B$5&lt;&gt;"",ISNUMBER(SEARCH(설정!$B$5,$AC819))),AND(설정!$B$6&lt;&gt;"",ISNUMBER(SEARCH(설정!$B$6,$AC819))),AND(설정!$B$7&lt;&gt;"",ISNUMBER(SEARCH(설정!$B$7,$AC819)))),"제외","포함"))</f>
        <v/>
      </c>
    </row>
    <row r="820">
      <c r="W820" s="2">
        <f>IF(OR($B$5="",$C$6="",ROW()&lt;$B$5),"",IF(INDEX($A:$U,ROW(),$C$6)="","",INDEX($A:$U,ROW(),$C$6)))</f>
        <v/>
      </c>
      <c r="X820" s="28">
        <f>IF($W820="","",IF(ISNUMBER($W820),IF($W820&gt;=10000000,IFERROR(DATE(INT($W820/10000),MOD(INT($W820/100),100),MOD($W820,100)),""),$W820),IF(ISNUMBER(--SUBSTITUTE(SUBSTITUTE(TRIM($W820),".","-"),"/","-")),IF(--SUBSTITUTE(SUBSTITUTE(TRIM($W820),".","-"),"/","-")&gt;=10000000,IFERROR(DATE(--LEFT(TRIM($W820),4),--MID(TRIM($W820),5,2),--RIGHT(TRIM($W820),2)),""),--SUBSTITUTE(SUBSTITUTE(TRIM($W820),".","-"),"/","-")),IFERROR(--LEFT(SUBSTITUTE(SUBSTITUTE(TRIM($W820),".","-"),"/","-"),10),""))))</f>
        <v/>
      </c>
      <c r="Y820" s="29">
        <f>IF($X820="","",INT($X820))</f>
        <v/>
      </c>
      <c r="Z820" s="30">
        <f>IF(OR($Y820="",$D$6=""),"",IF(INDEX($A:$U,ROW(),$D$6)="",0,IF(ISNUMBER(INDEX($A:$U,ROW(),$D$6)),INDEX($A:$U,ROW(),$D$6),IFERROR(--SUBSTITUTE(SUBSTITUTE(TRIM(INDEX($A:$U,ROW(),$D$6)),",",""),"원",""),0))))</f>
        <v/>
      </c>
      <c r="AA820" s="30">
        <f>IF(OR($Y820="",$E$6=""),"",IF(INDEX($A:$U,ROW(),$E$6)="",0,IF(ISNUMBER(INDEX($A:$U,ROW(),$E$6)),INDEX($A:$U,ROW(),$E$6),IFERROR(--SUBSTITUTE(SUBSTITUTE(TRIM(INDEX($A:$U,ROW(),$E$6)),",",""),"원",""),0))))</f>
        <v/>
      </c>
      <c r="AB820" s="30">
        <f>IF(OR($Y820="",$F$6=""),"",IF(INDEX($A:$U,ROW(),$F$6)="","",IF(ISNUMBER(INDEX($A:$U,ROW(),$F$6)),INDEX($A:$U,ROW(),$F$6),IFERROR(--SUBSTITUTE(SUBSTITUTE(TRIM(INDEX($A:$U,ROW(),$F$6)),",",""),"원",""),""))))</f>
        <v/>
      </c>
      <c r="AC820" s="2">
        <f>IF(OR($Y820="",$G$6=""),"",INDEX($A:$U,ROW(),$G$6)&amp;"")</f>
        <v/>
      </c>
      <c r="AD820" s="2">
        <f>IF($Y820="","",IF(OR(AND(설정!$B$5&lt;&gt;"",ISNUMBER(SEARCH(설정!$B$5,$AC820))),AND(설정!$B$6&lt;&gt;"",ISNUMBER(SEARCH(설정!$B$6,$AC820))),AND(설정!$B$7&lt;&gt;"",ISNUMBER(SEARCH(설정!$B$7,$AC820)))),"제외","포함"))</f>
        <v/>
      </c>
    </row>
    <row r="821">
      <c r="W821" s="2">
        <f>IF(OR($B$5="",$C$6="",ROW()&lt;$B$5),"",IF(INDEX($A:$U,ROW(),$C$6)="","",INDEX($A:$U,ROW(),$C$6)))</f>
        <v/>
      </c>
      <c r="X821" s="28">
        <f>IF($W821="","",IF(ISNUMBER($W821),IF($W821&gt;=10000000,IFERROR(DATE(INT($W821/10000),MOD(INT($W821/100),100),MOD($W821,100)),""),$W821),IF(ISNUMBER(--SUBSTITUTE(SUBSTITUTE(TRIM($W821),".","-"),"/","-")),IF(--SUBSTITUTE(SUBSTITUTE(TRIM($W821),".","-"),"/","-")&gt;=10000000,IFERROR(DATE(--LEFT(TRIM($W821),4),--MID(TRIM($W821),5,2),--RIGHT(TRIM($W821),2)),""),--SUBSTITUTE(SUBSTITUTE(TRIM($W821),".","-"),"/","-")),IFERROR(--LEFT(SUBSTITUTE(SUBSTITUTE(TRIM($W821),".","-"),"/","-"),10),""))))</f>
        <v/>
      </c>
      <c r="Y821" s="29">
        <f>IF($X821="","",INT($X821))</f>
        <v/>
      </c>
      <c r="Z821" s="30">
        <f>IF(OR($Y821="",$D$6=""),"",IF(INDEX($A:$U,ROW(),$D$6)="",0,IF(ISNUMBER(INDEX($A:$U,ROW(),$D$6)),INDEX($A:$U,ROW(),$D$6),IFERROR(--SUBSTITUTE(SUBSTITUTE(TRIM(INDEX($A:$U,ROW(),$D$6)),",",""),"원",""),0))))</f>
        <v/>
      </c>
      <c r="AA821" s="30">
        <f>IF(OR($Y821="",$E$6=""),"",IF(INDEX($A:$U,ROW(),$E$6)="",0,IF(ISNUMBER(INDEX($A:$U,ROW(),$E$6)),INDEX($A:$U,ROW(),$E$6),IFERROR(--SUBSTITUTE(SUBSTITUTE(TRIM(INDEX($A:$U,ROW(),$E$6)),",",""),"원",""),0))))</f>
        <v/>
      </c>
      <c r="AB821" s="30">
        <f>IF(OR($Y821="",$F$6=""),"",IF(INDEX($A:$U,ROW(),$F$6)="","",IF(ISNUMBER(INDEX($A:$U,ROW(),$F$6)),INDEX($A:$U,ROW(),$F$6),IFERROR(--SUBSTITUTE(SUBSTITUTE(TRIM(INDEX($A:$U,ROW(),$F$6)),",",""),"원",""),""))))</f>
        <v/>
      </c>
      <c r="AC821" s="2">
        <f>IF(OR($Y821="",$G$6=""),"",INDEX($A:$U,ROW(),$G$6)&amp;"")</f>
        <v/>
      </c>
      <c r="AD821" s="2">
        <f>IF($Y821="","",IF(OR(AND(설정!$B$5&lt;&gt;"",ISNUMBER(SEARCH(설정!$B$5,$AC821))),AND(설정!$B$6&lt;&gt;"",ISNUMBER(SEARCH(설정!$B$6,$AC821))),AND(설정!$B$7&lt;&gt;"",ISNUMBER(SEARCH(설정!$B$7,$AC821)))),"제외","포함"))</f>
        <v/>
      </c>
    </row>
    <row r="822">
      <c r="W822" s="2">
        <f>IF(OR($B$5="",$C$6="",ROW()&lt;$B$5),"",IF(INDEX($A:$U,ROW(),$C$6)="","",INDEX($A:$U,ROW(),$C$6)))</f>
        <v/>
      </c>
      <c r="X822" s="28">
        <f>IF($W822="","",IF(ISNUMBER($W822),IF($W822&gt;=10000000,IFERROR(DATE(INT($W822/10000),MOD(INT($W822/100),100),MOD($W822,100)),""),$W822),IF(ISNUMBER(--SUBSTITUTE(SUBSTITUTE(TRIM($W822),".","-"),"/","-")),IF(--SUBSTITUTE(SUBSTITUTE(TRIM($W822),".","-"),"/","-")&gt;=10000000,IFERROR(DATE(--LEFT(TRIM($W822),4),--MID(TRIM($W822),5,2),--RIGHT(TRIM($W822),2)),""),--SUBSTITUTE(SUBSTITUTE(TRIM($W822),".","-"),"/","-")),IFERROR(--LEFT(SUBSTITUTE(SUBSTITUTE(TRIM($W822),".","-"),"/","-"),10),""))))</f>
        <v/>
      </c>
      <c r="Y822" s="29">
        <f>IF($X822="","",INT($X822))</f>
        <v/>
      </c>
      <c r="Z822" s="30">
        <f>IF(OR($Y822="",$D$6=""),"",IF(INDEX($A:$U,ROW(),$D$6)="",0,IF(ISNUMBER(INDEX($A:$U,ROW(),$D$6)),INDEX($A:$U,ROW(),$D$6),IFERROR(--SUBSTITUTE(SUBSTITUTE(TRIM(INDEX($A:$U,ROW(),$D$6)),",",""),"원",""),0))))</f>
        <v/>
      </c>
      <c r="AA822" s="30">
        <f>IF(OR($Y822="",$E$6=""),"",IF(INDEX($A:$U,ROW(),$E$6)="",0,IF(ISNUMBER(INDEX($A:$U,ROW(),$E$6)),INDEX($A:$U,ROW(),$E$6),IFERROR(--SUBSTITUTE(SUBSTITUTE(TRIM(INDEX($A:$U,ROW(),$E$6)),",",""),"원",""),0))))</f>
        <v/>
      </c>
      <c r="AB822" s="30">
        <f>IF(OR($Y822="",$F$6=""),"",IF(INDEX($A:$U,ROW(),$F$6)="","",IF(ISNUMBER(INDEX($A:$U,ROW(),$F$6)),INDEX($A:$U,ROW(),$F$6),IFERROR(--SUBSTITUTE(SUBSTITUTE(TRIM(INDEX($A:$U,ROW(),$F$6)),",",""),"원",""),""))))</f>
        <v/>
      </c>
      <c r="AC822" s="2">
        <f>IF(OR($Y822="",$G$6=""),"",INDEX($A:$U,ROW(),$G$6)&amp;"")</f>
        <v/>
      </c>
      <c r="AD822" s="2">
        <f>IF($Y822="","",IF(OR(AND(설정!$B$5&lt;&gt;"",ISNUMBER(SEARCH(설정!$B$5,$AC822))),AND(설정!$B$6&lt;&gt;"",ISNUMBER(SEARCH(설정!$B$6,$AC822))),AND(설정!$B$7&lt;&gt;"",ISNUMBER(SEARCH(설정!$B$7,$AC822)))),"제외","포함"))</f>
        <v/>
      </c>
    </row>
    <row r="823">
      <c r="W823" s="2">
        <f>IF(OR($B$5="",$C$6="",ROW()&lt;$B$5),"",IF(INDEX($A:$U,ROW(),$C$6)="","",INDEX($A:$U,ROW(),$C$6)))</f>
        <v/>
      </c>
      <c r="X823" s="28">
        <f>IF($W823="","",IF(ISNUMBER($W823),IF($W823&gt;=10000000,IFERROR(DATE(INT($W823/10000),MOD(INT($W823/100),100),MOD($W823,100)),""),$W823),IF(ISNUMBER(--SUBSTITUTE(SUBSTITUTE(TRIM($W823),".","-"),"/","-")),IF(--SUBSTITUTE(SUBSTITUTE(TRIM($W823),".","-"),"/","-")&gt;=10000000,IFERROR(DATE(--LEFT(TRIM($W823),4),--MID(TRIM($W823),5,2),--RIGHT(TRIM($W823),2)),""),--SUBSTITUTE(SUBSTITUTE(TRIM($W823),".","-"),"/","-")),IFERROR(--LEFT(SUBSTITUTE(SUBSTITUTE(TRIM($W823),".","-"),"/","-"),10),""))))</f>
        <v/>
      </c>
      <c r="Y823" s="29">
        <f>IF($X823="","",INT($X823))</f>
        <v/>
      </c>
      <c r="Z823" s="30">
        <f>IF(OR($Y823="",$D$6=""),"",IF(INDEX($A:$U,ROW(),$D$6)="",0,IF(ISNUMBER(INDEX($A:$U,ROW(),$D$6)),INDEX($A:$U,ROW(),$D$6),IFERROR(--SUBSTITUTE(SUBSTITUTE(TRIM(INDEX($A:$U,ROW(),$D$6)),",",""),"원",""),0))))</f>
        <v/>
      </c>
      <c r="AA823" s="30">
        <f>IF(OR($Y823="",$E$6=""),"",IF(INDEX($A:$U,ROW(),$E$6)="",0,IF(ISNUMBER(INDEX($A:$U,ROW(),$E$6)),INDEX($A:$U,ROW(),$E$6),IFERROR(--SUBSTITUTE(SUBSTITUTE(TRIM(INDEX($A:$U,ROW(),$E$6)),",",""),"원",""),0))))</f>
        <v/>
      </c>
      <c r="AB823" s="30">
        <f>IF(OR($Y823="",$F$6=""),"",IF(INDEX($A:$U,ROW(),$F$6)="","",IF(ISNUMBER(INDEX($A:$U,ROW(),$F$6)),INDEX($A:$U,ROW(),$F$6),IFERROR(--SUBSTITUTE(SUBSTITUTE(TRIM(INDEX($A:$U,ROW(),$F$6)),",",""),"원",""),""))))</f>
        <v/>
      </c>
      <c r="AC823" s="2">
        <f>IF(OR($Y823="",$G$6=""),"",INDEX($A:$U,ROW(),$G$6)&amp;"")</f>
        <v/>
      </c>
      <c r="AD823" s="2">
        <f>IF($Y823="","",IF(OR(AND(설정!$B$5&lt;&gt;"",ISNUMBER(SEARCH(설정!$B$5,$AC823))),AND(설정!$B$6&lt;&gt;"",ISNUMBER(SEARCH(설정!$B$6,$AC823))),AND(설정!$B$7&lt;&gt;"",ISNUMBER(SEARCH(설정!$B$7,$AC823)))),"제외","포함"))</f>
        <v/>
      </c>
    </row>
    <row r="824">
      <c r="W824" s="2">
        <f>IF(OR($B$5="",$C$6="",ROW()&lt;$B$5),"",IF(INDEX($A:$U,ROW(),$C$6)="","",INDEX($A:$U,ROW(),$C$6)))</f>
        <v/>
      </c>
      <c r="X824" s="28">
        <f>IF($W824="","",IF(ISNUMBER($W824),IF($W824&gt;=10000000,IFERROR(DATE(INT($W824/10000),MOD(INT($W824/100),100),MOD($W824,100)),""),$W824),IF(ISNUMBER(--SUBSTITUTE(SUBSTITUTE(TRIM($W824),".","-"),"/","-")),IF(--SUBSTITUTE(SUBSTITUTE(TRIM($W824),".","-"),"/","-")&gt;=10000000,IFERROR(DATE(--LEFT(TRIM($W824),4),--MID(TRIM($W824),5,2),--RIGHT(TRIM($W824),2)),""),--SUBSTITUTE(SUBSTITUTE(TRIM($W824),".","-"),"/","-")),IFERROR(--LEFT(SUBSTITUTE(SUBSTITUTE(TRIM($W824),".","-"),"/","-"),10),""))))</f>
        <v/>
      </c>
      <c r="Y824" s="29">
        <f>IF($X824="","",INT($X824))</f>
        <v/>
      </c>
      <c r="Z824" s="30">
        <f>IF(OR($Y824="",$D$6=""),"",IF(INDEX($A:$U,ROW(),$D$6)="",0,IF(ISNUMBER(INDEX($A:$U,ROW(),$D$6)),INDEX($A:$U,ROW(),$D$6),IFERROR(--SUBSTITUTE(SUBSTITUTE(TRIM(INDEX($A:$U,ROW(),$D$6)),",",""),"원",""),0))))</f>
        <v/>
      </c>
      <c r="AA824" s="30">
        <f>IF(OR($Y824="",$E$6=""),"",IF(INDEX($A:$U,ROW(),$E$6)="",0,IF(ISNUMBER(INDEX($A:$U,ROW(),$E$6)),INDEX($A:$U,ROW(),$E$6),IFERROR(--SUBSTITUTE(SUBSTITUTE(TRIM(INDEX($A:$U,ROW(),$E$6)),",",""),"원",""),0))))</f>
        <v/>
      </c>
      <c r="AB824" s="30">
        <f>IF(OR($Y824="",$F$6=""),"",IF(INDEX($A:$U,ROW(),$F$6)="","",IF(ISNUMBER(INDEX($A:$U,ROW(),$F$6)),INDEX($A:$U,ROW(),$F$6),IFERROR(--SUBSTITUTE(SUBSTITUTE(TRIM(INDEX($A:$U,ROW(),$F$6)),",",""),"원",""),""))))</f>
        <v/>
      </c>
      <c r="AC824" s="2">
        <f>IF(OR($Y824="",$G$6=""),"",INDEX($A:$U,ROW(),$G$6)&amp;"")</f>
        <v/>
      </c>
      <c r="AD824" s="2">
        <f>IF($Y824="","",IF(OR(AND(설정!$B$5&lt;&gt;"",ISNUMBER(SEARCH(설정!$B$5,$AC824))),AND(설정!$B$6&lt;&gt;"",ISNUMBER(SEARCH(설정!$B$6,$AC824))),AND(설정!$B$7&lt;&gt;"",ISNUMBER(SEARCH(설정!$B$7,$AC824)))),"제외","포함"))</f>
        <v/>
      </c>
    </row>
    <row r="825">
      <c r="W825" s="2">
        <f>IF(OR($B$5="",$C$6="",ROW()&lt;$B$5),"",IF(INDEX($A:$U,ROW(),$C$6)="","",INDEX($A:$U,ROW(),$C$6)))</f>
        <v/>
      </c>
      <c r="X825" s="28">
        <f>IF($W825="","",IF(ISNUMBER($W825),IF($W825&gt;=10000000,IFERROR(DATE(INT($W825/10000),MOD(INT($W825/100),100),MOD($W825,100)),""),$W825),IF(ISNUMBER(--SUBSTITUTE(SUBSTITUTE(TRIM($W825),".","-"),"/","-")),IF(--SUBSTITUTE(SUBSTITUTE(TRIM($W825),".","-"),"/","-")&gt;=10000000,IFERROR(DATE(--LEFT(TRIM($W825),4),--MID(TRIM($W825),5,2),--RIGHT(TRIM($W825),2)),""),--SUBSTITUTE(SUBSTITUTE(TRIM($W825),".","-"),"/","-")),IFERROR(--LEFT(SUBSTITUTE(SUBSTITUTE(TRIM($W825),".","-"),"/","-"),10),""))))</f>
        <v/>
      </c>
      <c r="Y825" s="29">
        <f>IF($X825="","",INT($X825))</f>
        <v/>
      </c>
      <c r="Z825" s="30">
        <f>IF(OR($Y825="",$D$6=""),"",IF(INDEX($A:$U,ROW(),$D$6)="",0,IF(ISNUMBER(INDEX($A:$U,ROW(),$D$6)),INDEX($A:$U,ROW(),$D$6),IFERROR(--SUBSTITUTE(SUBSTITUTE(TRIM(INDEX($A:$U,ROW(),$D$6)),",",""),"원",""),0))))</f>
        <v/>
      </c>
      <c r="AA825" s="30">
        <f>IF(OR($Y825="",$E$6=""),"",IF(INDEX($A:$U,ROW(),$E$6)="",0,IF(ISNUMBER(INDEX($A:$U,ROW(),$E$6)),INDEX($A:$U,ROW(),$E$6),IFERROR(--SUBSTITUTE(SUBSTITUTE(TRIM(INDEX($A:$U,ROW(),$E$6)),",",""),"원",""),0))))</f>
        <v/>
      </c>
      <c r="AB825" s="30">
        <f>IF(OR($Y825="",$F$6=""),"",IF(INDEX($A:$U,ROW(),$F$6)="","",IF(ISNUMBER(INDEX($A:$U,ROW(),$F$6)),INDEX($A:$U,ROW(),$F$6),IFERROR(--SUBSTITUTE(SUBSTITUTE(TRIM(INDEX($A:$U,ROW(),$F$6)),",",""),"원",""),""))))</f>
        <v/>
      </c>
      <c r="AC825" s="2">
        <f>IF(OR($Y825="",$G$6=""),"",INDEX($A:$U,ROW(),$G$6)&amp;"")</f>
        <v/>
      </c>
      <c r="AD825" s="2">
        <f>IF($Y825="","",IF(OR(AND(설정!$B$5&lt;&gt;"",ISNUMBER(SEARCH(설정!$B$5,$AC825))),AND(설정!$B$6&lt;&gt;"",ISNUMBER(SEARCH(설정!$B$6,$AC825))),AND(설정!$B$7&lt;&gt;"",ISNUMBER(SEARCH(설정!$B$7,$AC825)))),"제외","포함"))</f>
        <v/>
      </c>
    </row>
    <row r="826">
      <c r="W826" s="2">
        <f>IF(OR($B$5="",$C$6="",ROW()&lt;$B$5),"",IF(INDEX($A:$U,ROW(),$C$6)="","",INDEX($A:$U,ROW(),$C$6)))</f>
        <v/>
      </c>
      <c r="X826" s="28">
        <f>IF($W826="","",IF(ISNUMBER($W826),IF($W826&gt;=10000000,IFERROR(DATE(INT($W826/10000),MOD(INT($W826/100),100),MOD($W826,100)),""),$W826),IF(ISNUMBER(--SUBSTITUTE(SUBSTITUTE(TRIM($W826),".","-"),"/","-")),IF(--SUBSTITUTE(SUBSTITUTE(TRIM($W826),".","-"),"/","-")&gt;=10000000,IFERROR(DATE(--LEFT(TRIM($W826),4),--MID(TRIM($W826),5,2),--RIGHT(TRIM($W826),2)),""),--SUBSTITUTE(SUBSTITUTE(TRIM($W826),".","-"),"/","-")),IFERROR(--LEFT(SUBSTITUTE(SUBSTITUTE(TRIM($W826),".","-"),"/","-"),10),""))))</f>
        <v/>
      </c>
      <c r="Y826" s="29">
        <f>IF($X826="","",INT($X826))</f>
        <v/>
      </c>
      <c r="Z826" s="30">
        <f>IF(OR($Y826="",$D$6=""),"",IF(INDEX($A:$U,ROW(),$D$6)="",0,IF(ISNUMBER(INDEX($A:$U,ROW(),$D$6)),INDEX($A:$U,ROW(),$D$6),IFERROR(--SUBSTITUTE(SUBSTITUTE(TRIM(INDEX($A:$U,ROW(),$D$6)),",",""),"원",""),0))))</f>
        <v/>
      </c>
      <c r="AA826" s="30">
        <f>IF(OR($Y826="",$E$6=""),"",IF(INDEX($A:$U,ROW(),$E$6)="",0,IF(ISNUMBER(INDEX($A:$U,ROW(),$E$6)),INDEX($A:$U,ROW(),$E$6),IFERROR(--SUBSTITUTE(SUBSTITUTE(TRIM(INDEX($A:$U,ROW(),$E$6)),",",""),"원",""),0))))</f>
        <v/>
      </c>
      <c r="AB826" s="30">
        <f>IF(OR($Y826="",$F$6=""),"",IF(INDEX($A:$U,ROW(),$F$6)="","",IF(ISNUMBER(INDEX($A:$U,ROW(),$F$6)),INDEX($A:$U,ROW(),$F$6),IFERROR(--SUBSTITUTE(SUBSTITUTE(TRIM(INDEX($A:$U,ROW(),$F$6)),",",""),"원",""),""))))</f>
        <v/>
      </c>
      <c r="AC826" s="2">
        <f>IF(OR($Y826="",$G$6=""),"",INDEX($A:$U,ROW(),$G$6)&amp;"")</f>
        <v/>
      </c>
      <c r="AD826" s="2">
        <f>IF($Y826="","",IF(OR(AND(설정!$B$5&lt;&gt;"",ISNUMBER(SEARCH(설정!$B$5,$AC826))),AND(설정!$B$6&lt;&gt;"",ISNUMBER(SEARCH(설정!$B$6,$AC826))),AND(설정!$B$7&lt;&gt;"",ISNUMBER(SEARCH(설정!$B$7,$AC826)))),"제외","포함"))</f>
        <v/>
      </c>
    </row>
    <row r="827">
      <c r="W827" s="2">
        <f>IF(OR($B$5="",$C$6="",ROW()&lt;$B$5),"",IF(INDEX($A:$U,ROW(),$C$6)="","",INDEX($A:$U,ROW(),$C$6)))</f>
        <v/>
      </c>
      <c r="X827" s="28">
        <f>IF($W827="","",IF(ISNUMBER($W827),IF($W827&gt;=10000000,IFERROR(DATE(INT($W827/10000),MOD(INT($W827/100),100),MOD($W827,100)),""),$W827),IF(ISNUMBER(--SUBSTITUTE(SUBSTITUTE(TRIM($W827),".","-"),"/","-")),IF(--SUBSTITUTE(SUBSTITUTE(TRIM($W827),".","-"),"/","-")&gt;=10000000,IFERROR(DATE(--LEFT(TRIM($W827),4),--MID(TRIM($W827),5,2),--RIGHT(TRIM($W827),2)),""),--SUBSTITUTE(SUBSTITUTE(TRIM($W827),".","-"),"/","-")),IFERROR(--LEFT(SUBSTITUTE(SUBSTITUTE(TRIM($W827),".","-"),"/","-"),10),""))))</f>
        <v/>
      </c>
      <c r="Y827" s="29">
        <f>IF($X827="","",INT($X827))</f>
        <v/>
      </c>
      <c r="Z827" s="30">
        <f>IF(OR($Y827="",$D$6=""),"",IF(INDEX($A:$U,ROW(),$D$6)="",0,IF(ISNUMBER(INDEX($A:$U,ROW(),$D$6)),INDEX($A:$U,ROW(),$D$6),IFERROR(--SUBSTITUTE(SUBSTITUTE(TRIM(INDEX($A:$U,ROW(),$D$6)),",",""),"원",""),0))))</f>
        <v/>
      </c>
      <c r="AA827" s="30">
        <f>IF(OR($Y827="",$E$6=""),"",IF(INDEX($A:$U,ROW(),$E$6)="",0,IF(ISNUMBER(INDEX($A:$U,ROW(),$E$6)),INDEX($A:$U,ROW(),$E$6),IFERROR(--SUBSTITUTE(SUBSTITUTE(TRIM(INDEX($A:$U,ROW(),$E$6)),",",""),"원",""),0))))</f>
        <v/>
      </c>
      <c r="AB827" s="30">
        <f>IF(OR($Y827="",$F$6=""),"",IF(INDEX($A:$U,ROW(),$F$6)="","",IF(ISNUMBER(INDEX($A:$U,ROW(),$F$6)),INDEX($A:$U,ROW(),$F$6),IFERROR(--SUBSTITUTE(SUBSTITUTE(TRIM(INDEX($A:$U,ROW(),$F$6)),",",""),"원",""),""))))</f>
        <v/>
      </c>
      <c r="AC827" s="2">
        <f>IF(OR($Y827="",$G$6=""),"",INDEX($A:$U,ROW(),$G$6)&amp;"")</f>
        <v/>
      </c>
      <c r="AD827" s="2">
        <f>IF($Y827="","",IF(OR(AND(설정!$B$5&lt;&gt;"",ISNUMBER(SEARCH(설정!$B$5,$AC827))),AND(설정!$B$6&lt;&gt;"",ISNUMBER(SEARCH(설정!$B$6,$AC827))),AND(설정!$B$7&lt;&gt;"",ISNUMBER(SEARCH(설정!$B$7,$AC827)))),"제외","포함"))</f>
        <v/>
      </c>
    </row>
    <row r="828">
      <c r="W828" s="2">
        <f>IF(OR($B$5="",$C$6="",ROW()&lt;$B$5),"",IF(INDEX($A:$U,ROW(),$C$6)="","",INDEX($A:$U,ROW(),$C$6)))</f>
        <v/>
      </c>
      <c r="X828" s="28">
        <f>IF($W828="","",IF(ISNUMBER($W828),IF($W828&gt;=10000000,IFERROR(DATE(INT($W828/10000),MOD(INT($W828/100),100),MOD($W828,100)),""),$W828),IF(ISNUMBER(--SUBSTITUTE(SUBSTITUTE(TRIM($W828),".","-"),"/","-")),IF(--SUBSTITUTE(SUBSTITUTE(TRIM($W828),".","-"),"/","-")&gt;=10000000,IFERROR(DATE(--LEFT(TRIM($W828),4),--MID(TRIM($W828),5,2),--RIGHT(TRIM($W828),2)),""),--SUBSTITUTE(SUBSTITUTE(TRIM($W828),".","-"),"/","-")),IFERROR(--LEFT(SUBSTITUTE(SUBSTITUTE(TRIM($W828),".","-"),"/","-"),10),""))))</f>
        <v/>
      </c>
      <c r="Y828" s="29">
        <f>IF($X828="","",INT($X828))</f>
        <v/>
      </c>
      <c r="Z828" s="30">
        <f>IF(OR($Y828="",$D$6=""),"",IF(INDEX($A:$U,ROW(),$D$6)="",0,IF(ISNUMBER(INDEX($A:$U,ROW(),$D$6)),INDEX($A:$U,ROW(),$D$6),IFERROR(--SUBSTITUTE(SUBSTITUTE(TRIM(INDEX($A:$U,ROW(),$D$6)),",",""),"원",""),0))))</f>
        <v/>
      </c>
      <c r="AA828" s="30">
        <f>IF(OR($Y828="",$E$6=""),"",IF(INDEX($A:$U,ROW(),$E$6)="",0,IF(ISNUMBER(INDEX($A:$U,ROW(),$E$6)),INDEX($A:$U,ROW(),$E$6),IFERROR(--SUBSTITUTE(SUBSTITUTE(TRIM(INDEX($A:$U,ROW(),$E$6)),",",""),"원",""),0))))</f>
        <v/>
      </c>
      <c r="AB828" s="30">
        <f>IF(OR($Y828="",$F$6=""),"",IF(INDEX($A:$U,ROW(),$F$6)="","",IF(ISNUMBER(INDEX($A:$U,ROW(),$F$6)),INDEX($A:$U,ROW(),$F$6),IFERROR(--SUBSTITUTE(SUBSTITUTE(TRIM(INDEX($A:$U,ROW(),$F$6)),",",""),"원",""),""))))</f>
        <v/>
      </c>
      <c r="AC828" s="2">
        <f>IF(OR($Y828="",$G$6=""),"",INDEX($A:$U,ROW(),$G$6)&amp;"")</f>
        <v/>
      </c>
      <c r="AD828" s="2">
        <f>IF($Y828="","",IF(OR(AND(설정!$B$5&lt;&gt;"",ISNUMBER(SEARCH(설정!$B$5,$AC828))),AND(설정!$B$6&lt;&gt;"",ISNUMBER(SEARCH(설정!$B$6,$AC828))),AND(설정!$B$7&lt;&gt;"",ISNUMBER(SEARCH(설정!$B$7,$AC828)))),"제외","포함"))</f>
        <v/>
      </c>
    </row>
    <row r="829">
      <c r="W829" s="2">
        <f>IF(OR($B$5="",$C$6="",ROW()&lt;$B$5),"",IF(INDEX($A:$U,ROW(),$C$6)="","",INDEX($A:$U,ROW(),$C$6)))</f>
        <v/>
      </c>
      <c r="X829" s="28">
        <f>IF($W829="","",IF(ISNUMBER($W829),IF($W829&gt;=10000000,IFERROR(DATE(INT($W829/10000),MOD(INT($W829/100),100),MOD($W829,100)),""),$W829),IF(ISNUMBER(--SUBSTITUTE(SUBSTITUTE(TRIM($W829),".","-"),"/","-")),IF(--SUBSTITUTE(SUBSTITUTE(TRIM($W829),".","-"),"/","-")&gt;=10000000,IFERROR(DATE(--LEFT(TRIM($W829),4),--MID(TRIM($W829),5,2),--RIGHT(TRIM($W829),2)),""),--SUBSTITUTE(SUBSTITUTE(TRIM($W829),".","-"),"/","-")),IFERROR(--LEFT(SUBSTITUTE(SUBSTITUTE(TRIM($W829),".","-"),"/","-"),10),""))))</f>
        <v/>
      </c>
      <c r="Y829" s="29">
        <f>IF($X829="","",INT($X829))</f>
        <v/>
      </c>
      <c r="Z829" s="30">
        <f>IF(OR($Y829="",$D$6=""),"",IF(INDEX($A:$U,ROW(),$D$6)="",0,IF(ISNUMBER(INDEX($A:$U,ROW(),$D$6)),INDEX($A:$U,ROW(),$D$6),IFERROR(--SUBSTITUTE(SUBSTITUTE(TRIM(INDEX($A:$U,ROW(),$D$6)),",",""),"원",""),0))))</f>
        <v/>
      </c>
      <c r="AA829" s="30">
        <f>IF(OR($Y829="",$E$6=""),"",IF(INDEX($A:$U,ROW(),$E$6)="",0,IF(ISNUMBER(INDEX($A:$U,ROW(),$E$6)),INDEX($A:$U,ROW(),$E$6),IFERROR(--SUBSTITUTE(SUBSTITUTE(TRIM(INDEX($A:$U,ROW(),$E$6)),",",""),"원",""),0))))</f>
        <v/>
      </c>
      <c r="AB829" s="30">
        <f>IF(OR($Y829="",$F$6=""),"",IF(INDEX($A:$U,ROW(),$F$6)="","",IF(ISNUMBER(INDEX($A:$U,ROW(),$F$6)),INDEX($A:$U,ROW(),$F$6),IFERROR(--SUBSTITUTE(SUBSTITUTE(TRIM(INDEX($A:$U,ROW(),$F$6)),",",""),"원",""),""))))</f>
        <v/>
      </c>
      <c r="AC829" s="2">
        <f>IF(OR($Y829="",$G$6=""),"",INDEX($A:$U,ROW(),$G$6)&amp;"")</f>
        <v/>
      </c>
      <c r="AD829" s="2">
        <f>IF($Y829="","",IF(OR(AND(설정!$B$5&lt;&gt;"",ISNUMBER(SEARCH(설정!$B$5,$AC829))),AND(설정!$B$6&lt;&gt;"",ISNUMBER(SEARCH(설정!$B$6,$AC829))),AND(설정!$B$7&lt;&gt;"",ISNUMBER(SEARCH(설정!$B$7,$AC829)))),"제외","포함"))</f>
        <v/>
      </c>
    </row>
    <row r="830">
      <c r="W830" s="2">
        <f>IF(OR($B$5="",$C$6="",ROW()&lt;$B$5),"",IF(INDEX($A:$U,ROW(),$C$6)="","",INDEX($A:$U,ROW(),$C$6)))</f>
        <v/>
      </c>
      <c r="X830" s="28">
        <f>IF($W830="","",IF(ISNUMBER($W830),IF($W830&gt;=10000000,IFERROR(DATE(INT($W830/10000),MOD(INT($W830/100),100),MOD($W830,100)),""),$W830),IF(ISNUMBER(--SUBSTITUTE(SUBSTITUTE(TRIM($W830),".","-"),"/","-")),IF(--SUBSTITUTE(SUBSTITUTE(TRIM($W830),".","-"),"/","-")&gt;=10000000,IFERROR(DATE(--LEFT(TRIM($W830),4),--MID(TRIM($W830),5,2),--RIGHT(TRIM($W830),2)),""),--SUBSTITUTE(SUBSTITUTE(TRIM($W830),".","-"),"/","-")),IFERROR(--LEFT(SUBSTITUTE(SUBSTITUTE(TRIM($W830),".","-"),"/","-"),10),""))))</f>
        <v/>
      </c>
      <c r="Y830" s="29">
        <f>IF($X830="","",INT($X830))</f>
        <v/>
      </c>
      <c r="Z830" s="30">
        <f>IF(OR($Y830="",$D$6=""),"",IF(INDEX($A:$U,ROW(),$D$6)="",0,IF(ISNUMBER(INDEX($A:$U,ROW(),$D$6)),INDEX($A:$U,ROW(),$D$6),IFERROR(--SUBSTITUTE(SUBSTITUTE(TRIM(INDEX($A:$U,ROW(),$D$6)),",",""),"원",""),0))))</f>
        <v/>
      </c>
      <c r="AA830" s="30">
        <f>IF(OR($Y830="",$E$6=""),"",IF(INDEX($A:$U,ROW(),$E$6)="",0,IF(ISNUMBER(INDEX($A:$U,ROW(),$E$6)),INDEX($A:$U,ROW(),$E$6),IFERROR(--SUBSTITUTE(SUBSTITUTE(TRIM(INDEX($A:$U,ROW(),$E$6)),",",""),"원",""),0))))</f>
        <v/>
      </c>
      <c r="AB830" s="30">
        <f>IF(OR($Y830="",$F$6=""),"",IF(INDEX($A:$U,ROW(),$F$6)="","",IF(ISNUMBER(INDEX($A:$U,ROW(),$F$6)),INDEX($A:$U,ROW(),$F$6),IFERROR(--SUBSTITUTE(SUBSTITUTE(TRIM(INDEX($A:$U,ROW(),$F$6)),",",""),"원",""),""))))</f>
        <v/>
      </c>
      <c r="AC830" s="2">
        <f>IF(OR($Y830="",$G$6=""),"",INDEX($A:$U,ROW(),$G$6)&amp;"")</f>
        <v/>
      </c>
      <c r="AD830" s="2">
        <f>IF($Y830="","",IF(OR(AND(설정!$B$5&lt;&gt;"",ISNUMBER(SEARCH(설정!$B$5,$AC830))),AND(설정!$B$6&lt;&gt;"",ISNUMBER(SEARCH(설정!$B$6,$AC830))),AND(설정!$B$7&lt;&gt;"",ISNUMBER(SEARCH(설정!$B$7,$AC830)))),"제외","포함"))</f>
        <v/>
      </c>
    </row>
    <row r="831">
      <c r="W831" s="2">
        <f>IF(OR($B$5="",$C$6="",ROW()&lt;$B$5),"",IF(INDEX($A:$U,ROW(),$C$6)="","",INDEX($A:$U,ROW(),$C$6)))</f>
        <v/>
      </c>
      <c r="X831" s="28">
        <f>IF($W831="","",IF(ISNUMBER($W831),IF($W831&gt;=10000000,IFERROR(DATE(INT($W831/10000),MOD(INT($W831/100),100),MOD($W831,100)),""),$W831),IF(ISNUMBER(--SUBSTITUTE(SUBSTITUTE(TRIM($W831),".","-"),"/","-")),IF(--SUBSTITUTE(SUBSTITUTE(TRIM($W831),".","-"),"/","-")&gt;=10000000,IFERROR(DATE(--LEFT(TRIM($W831),4),--MID(TRIM($W831),5,2),--RIGHT(TRIM($W831),2)),""),--SUBSTITUTE(SUBSTITUTE(TRIM($W831),".","-"),"/","-")),IFERROR(--LEFT(SUBSTITUTE(SUBSTITUTE(TRIM($W831),".","-"),"/","-"),10),""))))</f>
        <v/>
      </c>
      <c r="Y831" s="29">
        <f>IF($X831="","",INT($X831))</f>
        <v/>
      </c>
      <c r="Z831" s="30">
        <f>IF(OR($Y831="",$D$6=""),"",IF(INDEX($A:$U,ROW(),$D$6)="",0,IF(ISNUMBER(INDEX($A:$U,ROW(),$D$6)),INDEX($A:$U,ROW(),$D$6),IFERROR(--SUBSTITUTE(SUBSTITUTE(TRIM(INDEX($A:$U,ROW(),$D$6)),",",""),"원",""),0))))</f>
        <v/>
      </c>
      <c r="AA831" s="30">
        <f>IF(OR($Y831="",$E$6=""),"",IF(INDEX($A:$U,ROW(),$E$6)="",0,IF(ISNUMBER(INDEX($A:$U,ROW(),$E$6)),INDEX($A:$U,ROW(),$E$6),IFERROR(--SUBSTITUTE(SUBSTITUTE(TRIM(INDEX($A:$U,ROW(),$E$6)),",",""),"원",""),0))))</f>
        <v/>
      </c>
      <c r="AB831" s="30">
        <f>IF(OR($Y831="",$F$6=""),"",IF(INDEX($A:$U,ROW(),$F$6)="","",IF(ISNUMBER(INDEX($A:$U,ROW(),$F$6)),INDEX($A:$U,ROW(),$F$6),IFERROR(--SUBSTITUTE(SUBSTITUTE(TRIM(INDEX($A:$U,ROW(),$F$6)),",",""),"원",""),""))))</f>
        <v/>
      </c>
      <c r="AC831" s="2">
        <f>IF(OR($Y831="",$G$6=""),"",INDEX($A:$U,ROW(),$G$6)&amp;"")</f>
        <v/>
      </c>
      <c r="AD831" s="2">
        <f>IF($Y831="","",IF(OR(AND(설정!$B$5&lt;&gt;"",ISNUMBER(SEARCH(설정!$B$5,$AC831))),AND(설정!$B$6&lt;&gt;"",ISNUMBER(SEARCH(설정!$B$6,$AC831))),AND(설정!$B$7&lt;&gt;"",ISNUMBER(SEARCH(설정!$B$7,$AC831)))),"제외","포함"))</f>
        <v/>
      </c>
    </row>
    <row r="832">
      <c r="W832" s="2">
        <f>IF(OR($B$5="",$C$6="",ROW()&lt;$B$5),"",IF(INDEX($A:$U,ROW(),$C$6)="","",INDEX($A:$U,ROW(),$C$6)))</f>
        <v/>
      </c>
      <c r="X832" s="28">
        <f>IF($W832="","",IF(ISNUMBER($W832),IF($W832&gt;=10000000,IFERROR(DATE(INT($W832/10000),MOD(INT($W832/100),100),MOD($W832,100)),""),$W832),IF(ISNUMBER(--SUBSTITUTE(SUBSTITUTE(TRIM($W832),".","-"),"/","-")),IF(--SUBSTITUTE(SUBSTITUTE(TRIM($W832),".","-"),"/","-")&gt;=10000000,IFERROR(DATE(--LEFT(TRIM($W832),4),--MID(TRIM($W832),5,2),--RIGHT(TRIM($W832),2)),""),--SUBSTITUTE(SUBSTITUTE(TRIM($W832),".","-"),"/","-")),IFERROR(--LEFT(SUBSTITUTE(SUBSTITUTE(TRIM($W832),".","-"),"/","-"),10),""))))</f>
        <v/>
      </c>
      <c r="Y832" s="29">
        <f>IF($X832="","",INT($X832))</f>
        <v/>
      </c>
      <c r="Z832" s="30">
        <f>IF(OR($Y832="",$D$6=""),"",IF(INDEX($A:$U,ROW(),$D$6)="",0,IF(ISNUMBER(INDEX($A:$U,ROW(),$D$6)),INDEX($A:$U,ROW(),$D$6),IFERROR(--SUBSTITUTE(SUBSTITUTE(TRIM(INDEX($A:$U,ROW(),$D$6)),",",""),"원",""),0))))</f>
        <v/>
      </c>
      <c r="AA832" s="30">
        <f>IF(OR($Y832="",$E$6=""),"",IF(INDEX($A:$U,ROW(),$E$6)="",0,IF(ISNUMBER(INDEX($A:$U,ROW(),$E$6)),INDEX($A:$U,ROW(),$E$6),IFERROR(--SUBSTITUTE(SUBSTITUTE(TRIM(INDEX($A:$U,ROW(),$E$6)),",",""),"원",""),0))))</f>
        <v/>
      </c>
      <c r="AB832" s="30">
        <f>IF(OR($Y832="",$F$6=""),"",IF(INDEX($A:$U,ROW(),$F$6)="","",IF(ISNUMBER(INDEX($A:$U,ROW(),$F$6)),INDEX($A:$U,ROW(),$F$6),IFERROR(--SUBSTITUTE(SUBSTITUTE(TRIM(INDEX($A:$U,ROW(),$F$6)),",",""),"원",""),""))))</f>
        <v/>
      </c>
      <c r="AC832" s="2">
        <f>IF(OR($Y832="",$G$6=""),"",INDEX($A:$U,ROW(),$G$6)&amp;"")</f>
        <v/>
      </c>
      <c r="AD832" s="2">
        <f>IF($Y832="","",IF(OR(AND(설정!$B$5&lt;&gt;"",ISNUMBER(SEARCH(설정!$B$5,$AC832))),AND(설정!$B$6&lt;&gt;"",ISNUMBER(SEARCH(설정!$B$6,$AC832))),AND(설정!$B$7&lt;&gt;"",ISNUMBER(SEARCH(설정!$B$7,$AC832)))),"제외","포함"))</f>
        <v/>
      </c>
    </row>
    <row r="833">
      <c r="W833" s="2">
        <f>IF(OR($B$5="",$C$6="",ROW()&lt;$B$5),"",IF(INDEX($A:$U,ROW(),$C$6)="","",INDEX($A:$U,ROW(),$C$6)))</f>
        <v/>
      </c>
      <c r="X833" s="28">
        <f>IF($W833="","",IF(ISNUMBER($W833),IF($W833&gt;=10000000,IFERROR(DATE(INT($W833/10000),MOD(INT($W833/100),100),MOD($W833,100)),""),$W833),IF(ISNUMBER(--SUBSTITUTE(SUBSTITUTE(TRIM($W833),".","-"),"/","-")),IF(--SUBSTITUTE(SUBSTITUTE(TRIM($W833),".","-"),"/","-")&gt;=10000000,IFERROR(DATE(--LEFT(TRIM($W833),4),--MID(TRIM($W833),5,2),--RIGHT(TRIM($W833),2)),""),--SUBSTITUTE(SUBSTITUTE(TRIM($W833),".","-"),"/","-")),IFERROR(--LEFT(SUBSTITUTE(SUBSTITUTE(TRIM($W833),".","-"),"/","-"),10),""))))</f>
        <v/>
      </c>
      <c r="Y833" s="29">
        <f>IF($X833="","",INT($X833))</f>
        <v/>
      </c>
      <c r="Z833" s="30">
        <f>IF(OR($Y833="",$D$6=""),"",IF(INDEX($A:$U,ROW(),$D$6)="",0,IF(ISNUMBER(INDEX($A:$U,ROW(),$D$6)),INDEX($A:$U,ROW(),$D$6),IFERROR(--SUBSTITUTE(SUBSTITUTE(TRIM(INDEX($A:$U,ROW(),$D$6)),",",""),"원",""),0))))</f>
        <v/>
      </c>
      <c r="AA833" s="30">
        <f>IF(OR($Y833="",$E$6=""),"",IF(INDEX($A:$U,ROW(),$E$6)="",0,IF(ISNUMBER(INDEX($A:$U,ROW(),$E$6)),INDEX($A:$U,ROW(),$E$6),IFERROR(--SUBSTITUTE(SUBSTITUTE(TRIM(INDEX($A:$U,ROW(),$E$6)),",",""),"원",""),0))))</f>
        <v/>
      </c>
      <c r="AB833" s="30">
        <f>IF(OR($Y833="",$F$6=""),"",IF(INDEX($A:$U,ROW(),$F$6)="","",IF(ISNUMBER(INDEX($A:$U,ROW(),$F$6)),INDEX($A:$U,ROW(),$F$6),IFERROR(--SUBSTITUTE(SUBSTITUTE(TRIM(INDEX($A:$U,ROW(),$F$6)),",",""),"원",""),""))))</f>
        <v/>
      </c>
      <c r="AC833" s="2">
        <f>IF(OR($Y833="",$G$6=""),"",INDEX($A:$U,ROW(),$G$6)&amp;"")</f>
        <v/>
      </c>
      <c r="AD833" s="2">
        <f>IF($Y833="","",IF(OR(AND(설정!$B$5&lt;&gt;"",ISNUMBER(SEARCH(설정!$B$5,$AC833))),AND(설정!$B$6&lt;&gt;"",ISNUMBER(SEARCH(설정!$B$6,$AC833))),AND(설정!$B$7&lt;&gt;"",ISNUMBER(SEARCH(설정!$B$7,$AC833)))),"제외","포함"))</f>
        <v/>
      </c>
    </row>
    <row r="834">
      <c r="W834" s="2">
        <f>IF(OR($B$5="",$C$6="",ROW()&lt;$B$5),"",IF(INDEX($A:$U,ROW(),$C$6)="","",INDEX($A:$U,ROW(),$C$6)))</f>
        <v/>
      </c>
      <c r="X834" s="28">
        <f>IF($W834="","",IF(ISNUMBER($W834),IF($W834&gt;=10000000,IFERROR(DATE(INT($W834/10000),MOD(INT($W834/100),100),MOD($W834,100)),""),$W834),IF(ISNUMBER(--SUBSTITUTE(SUBSTITUTE(TRIM($W834),".","-"),"/","-")),IF(--SUBSTITUTE(SUBSTITUTE(TRIM($W834),".","-"),"/","-")&gt;=10000000,IFERROR(DATE(--LEFT(TRIM($W834),4),--MID(TRIM($W834),5,2),--RIGHT(TRIM($W834),2)),""),--SUBSTITUTE(SUBSTITUTE(TRIM($W834),".","-"),"/","-")),IFERROR(--LEFT(SUBSTITUTE(SUBSTITUTE(TRIM($W834),".","-"),"/","-"),10),""))))</f>
        <v/>
      </c>
      <c r="Y834" s="29">
        <f>IF($X834="","",INT($X834))</f>
        <v/>
      </c>
      <c r="Z834" s="30">
        <f>IF(OR($Y834="",$D$6=""),"",IF(INDEX($A:$U,ROW(),$D$6)="",0,IF(ISNUMBER(INDEX($A:$U,ROW(),$D$6)),INDEX($A:$U,ROW(),$D$6),IFERROR(--SUBSTITUTE(SUBSTITUTE(TRIM(INDEX($A:$U,ROW(),$D$6)),",",""),"원",""),0))))</f>
        <v/>
      </c>
      <c r="AA834" s="30">
        <f>IF(OR($Y834="",$E$6=""),"",IF(INDEX($A:$U,ROW(),$E$6)="",0,IF(ISNUMBER(INDEX($A:$U,ROW(),$E$6)),INDEX($A:$U,ROW(),$E$6),IFERROR(--SUBSTITUTE(SUBSTITUTE(TRIM(INDEX($A:$U,ROW(),$E$6)),",",""),"원",""),0))))</f>
        <v/>
      </c>
      <c r="AB834" s="30">
        <f>IF(OR($Y834="",$F$6=""),"",IF(INDEX($A:$U,ROW(),$F$6)="","",IF(ISNUMBER(INDEX($A:$U,ROW(),$F$6)),INDEX($A:$U,ROW(),$F$6),IFERROR(--SUBSTITUTE(SUBSTITUTE(TRIM(INDEX($A:$U,ROW(),$F$6)),",",""),"원",""),""))))</f>
        <v/>
      </c>
      <c r="AC834" s="2">
        <f>IF(OR($Y834="",$G$6=""),"",INDEX($A:$U,ROW(),$G$6)&amp;"")</f>
        <v/>
      </c>
      <c r="AD834" s="2">
        <f>IF($Y834="","",IF(OR(AND(설정!$B$5&lt;&gt;"",ISNUMBER(SEARCH(설정!$B$5,$AC834))),AND(설정!$B$6&lt;&gt;"",ISNUMBER(SEARCH(설정!$B$6,$AC834))),AND(설정!$B$7&lt;&gt;"",ISNUMBER(SEARCH(설정!$B$7,$AC834)))),"제외","포함"))</f>
        <v/>
      </c>
    </row>
    <row r="835">
      <c r="W835" s="2">
        <f>IF(OR($B$5="",$C$6="",ROW()&lt;$B$5),"",IF(INDEX($A:$U,ROW(),$C$6)="","",INDEX($A:$U,ROW(),$C$6)))</f>
        <v/>
      </c>
      <c r="X835" s="28">
        <f>IF($W835="","",IF(ISNUMBER($W835),IF($W835&gt;=10000000,IFERROR(DATE(INT($W835/10000),MOD(INT($W835/100),100),MOD($W835,100)),""),$W835),IF(ISNUMBER(--SUBSTITUTE(SUBSTITUTE(TRIM($W835),".","-"),"/","-")),IF(--SUBSTITUTE(SUBSTITUTE(TRIM($W835),".","-"),"/","-")&gt;=10000000,IFERROR(DATE(--LEFT(TRIM($W835),4),--MID(TRIM($W835),5,2),--RIGHT(TRIM($W835),2)),""),--SUBSTITUTE(SUBSTITUTE(TRIM($W835),".","-"),"/","-")),IFERROR(--LEFT(SUBSTITUTE(SUBSTITUTE(TRIM($W835),".","-"),"/","-"),10),""))))</f>
        <v/>
      </c>
      <c r="Y835" s="29">
        <f>IF($X835="","",INT($X835))</f>
        <v/>
      </c>
      <c r="Z835" s="30">
        <f>IF(OR($Y835="",$D$6=""),"",IF(INDEX($A:$U,ROW(),$D$6)="",0,IF(ISNUMBER(INDEX($A:$U,ROW(),$D$6)),INDEX($A:$U,ROW(),$D$6),IFERROR(--SUBSTITUTE(SUBSTITUTE(TRIM(INDEX($A:$U,ROW(),$D$6)),",",""),"원",""),0))))</f>
        <v/>
      </c>
      <c r="AA835" s="30">
        <f>IF(OR($Y835="",$E$6=""),"",IF(INDEX($A:$U,ROW(),$E$6)="",0,IF(ISNUMBER(INDEX($A:$U,ROW(),$E$6)),INDEX($A:$U,ROW(),$E$6),IFERROR(--SUBSTITUTE(SUBSTITUTE(TRIM(INDEX($A:$U,ROW(),$E$6)),",",""),"원",""),0))))</f>
        <v/>
      </c>
      <c r="AB835" s="30">
        <f>IF(OR($Y835="",$F$6=""),"",IF(INDEX($A:$U,ROW(),$F$6)="","",IF(ISNUMBER(INDEX($A:$U,ROW(),$F$6)),INDEX($A:$U,ROW(),$F$6),IFERROR(--SUBSTITUTE(SUBSTITUTE(TRIM(INDEX($A:$U,ROW(),$F$6)),",",""),"원",""),""))))</f>
        <v/>
      </c>
      <c r="AC835" s="2">
        <f>IF(OR($Y835="",$G$6=""),"",INDEX($A:$U,ROW(),$G$6)&amp;"")</f>
        <v/>
      </c>
      <c r="AD835" s="2">
        <f>IF($Y835="","",IF(OR(AND(설정!$B$5&lt;&gt;"",ISNUMBER(SEARCH(설정!$B$5,$AC835))),AND(설정!$B$6&lt;&gt;"",ISNUMBER(SEARCH(설정!$B$6,$AC835))),AND(설정!$B$7&lt;&gt;"",ISNUMBER(SEARCH(설정!$B$7,$AC835)))),"제외","포함"))</f>
        <v/>
      </c>
    </row>
    <row r="836">
      <c r="W836" s="2">
        <f>IF(OR($B$5="",$C$6="",ROW()&lt;$B$5),"",IF(INDEX($A:$U,ROW(),$C$6)="","",INDEX($A:$U,ROW(),$C$6)))</f>
        <v/>
      </c>
      <c r="X836" s="28">
        <f>IF($W836="","",IF(ISNUMBER($W836),IF($W836&gt;=10000000,IFERROR(DATE(INT($W836/10000),MOD(INT($W836/100),100),MOD($W836,100)),""),$W836),IF(ISNUMBER(--SUBSTITUTE(SUBSTITUTE(TRIM($W836),".","-"),"/","-")),IF(--SUBSTITUTE(SUBSTITUTE(TRIM($W836),".","-"),"/","-")&gt;=10000000,IFERROR(DATE(--LEFT(TRIM($W836),4),--MID(TRIM($W836),5,2),--RIGHT(TRIM($W836),2)),""),--SUBSTITUTE(SUBSTITUTE(TRIM($W836),".","-"),"/","-")),IFERROR(--LEFT(SUBSTITUTE(SUBSTITUTE(TRIM($W836),".","-"),"/","-"),10),""))))</f>
        <v/>
      </c>
      <c r="Y836" s="29">
        <f>IF($X836="","",INT($X836))</f>
        <v/>
      </c>
      <c r="Z836" s="30">
        <f>IF(OR($Y836="",$D$6=""),"",IF(INDEX($A:$U,ROW(),$D$6)="",0,IF(ISNUMBER(INDEX($A:$U,ROW(),$D$6)),INDEX($A:$U,ROW(),$D$6),IFERROR(--SUBSTITUTE(SUBSTITUTE(TRIM(INDEX($A:$U,ROW(),$D$6)),",",""),"원",""),0))))</f>
        <v/>
      </c>
      <c r="AA836" s="30">
        <f>IF(OR($Y836="",$E$6=""),"",IF(INDEX($A:$U,ROW(),$E$6)="",0,IF(ISNUMBER(INDEX($A:$U,ROW(),$E$6)),INDEX($A:$U,ROW(),$E$6),IFERROR(--SUBSTITUTE(SUBSTITUTE(TRIM(INDEX($A:$U,ROW(),$E$6)),",",""),"원",""),0))))</f>
        <v/>
      </c>
      <c r="AB836" s="30">
        <f>IF(OR($Y836="",$F$6=""),"",IF(INDEX($A:$U,ROW(),$F$6)="","",IF(ISNUMBER(INDEX($A:$U,ROW(),$F$6)),INDEX($A:$U,ROW(),$F$6),IFERROR(--SUBSTITUTE(SUBSTITUTE(TRIM(INDEX($A:$U,ROW(),$F$6)),",",""),"원",""),""))))</f>
        <v/>
      </c>
      <c r="AC836" s="2">
        <f>IF(OR($Y836="",$G$6=""),"",INDEX($A:$U,ROW(),$G$6)&amp;"")</f>
        <v/>
      </c>
      <c r="AD836" s="2">
        <f>IF($Y836="","",IF(OR(AND(설정!$B$5&lt;&gt;"",ISNUMBER(SEARCH(설정!$B$5,$AC836))),AND(설정!$B$6&lt;&gt;"",ISNUMBER(SEARCH(설정!$B$6,$AC836))),AND(설정!$B$7&lt;&gt;"",ISNUMBER(SEARCH(설정!$B$7,$AC836)))),"제외","포함"))</f>
        <v/>
      </c>
    </row>
    <row r="837">
      <c r="W837" s="2">
        <f>IF(OR($B$5="",$C$6="",ROW()&lt;$B$5),"",IF(INDEX($A:$U,ROW(),$C$6)="","",INDEX($A:$U,ROW(),$C$6)))</f>
        <v/>
      </c>
      <c r="X837" s="28">
        <f>IF($W837="","",IF(ISNUMBER($W837),IF($W837&gt;=10000000,IFERROR(DATE(INT($W837/10000),MOD(INT($W837/100),100),MOD($W837,100)),""),$W837),IF(ISNUMBER(--SUBSTITUTE(SUBSTITUTE(TRIM($W837),".","-"),"/","-")),IF(--SUBSTITUTE(SUBSTITUTE(TRIM($W837),".","-"),"/","-")&gt;=10000000,IFERROR(DATE(--LEFT(TRIM($W837),4),--MID(TRIM($W837),5,2),--RIGHT(TRIM($W837),2)),""),--SUBSTITUTE(SUBSTITUTE(TRIM($W837),".","-"),"/","-")),IFERROR(--LEFT(SUBSTITUTE(SUBSTITUTE(TRIM($W837),".","-"),"/","-"),10),""))))</f>
        <v/>
      </c>
      <c r="Y837" s="29">
        <f>IF($X837="","",INT($X837))</f>
        <v/>
      </c>
      <c r="Z837" s="30">
        <f>IF(OR($Y837="",$D$6=""),"",IF(INDEX($A:$U,ROW(),$D$6)="",0,IF(ISNUMBER(INDEX($A:$U,ROW(),$D$6)),INDEX($A:$U,ROW(),$D$6),IFERROR(--SUBSTITUTE(SUBSTITUTE(TRIM(INDEX($A:$U,ROW(),$D$6)),",",""),"원",""),0))))</f>
        <v/>
      </c>
      <c r="AA837" s="30">
        <f>IF(OR($Y837="",$E$6=""),"",IF(INDEX($A:$U,ROW(),$E$6)="",0,IF(ISNUMBER(INDEX($A:$U,ROW(),$E$6)),INDEX($A:$U,ROW(),$E$6),IFERROR(--SUBSTITUTE(SUBSTITUTE(TRIM(INDEX($A:$U,ROW(),$E$6)),",",""),"원",""),0))))</f>
        <v/>
      </c>
      <c r="AB837" s="30">
        <f>IF(OR($Y837="",$F$6=""),"",IF(INDEX($A:$U,ROW(),$F$6)="","",IF(ISNUMBER(INDEX($A:$U,ROW(),$F$6)),INDEX($A:$U,ROW(),$F$6),IFERROR(--SUBSTITUTE(SUBSTITUTE(TRIM(INDEX($A:$U,ROW(),$F$6)),",",""),"원",""),""))))</f>
        <v/>
      </c>
      <c r="AC837" s="2">
        <f>IF(OR($Y837="",$G$6=""),"",INDEX($A:$U,ROW(),$G$6)&amp;"")</f>
        <v/>
      </c>
      <c r="AD837" s="2">
        <f>IF($Y837="","",IF(OR(AND(설정!$B$5&lt;&gt;"",ISNUMBER(SEARCH(설정!$B$5,$AC837))),AND(설정!$B$6&lt;&gt;"",ISNUMBER(SEARCH(설정!$B$6,$AC837))),AND(설정!$B$7&lt;&gt;"",ISNUMBER(SEARCH(설정!$B$7,$AC837)))),"제외","포함"))</f>
        <v/>
      </c>
    </row>
    <row r="838">
      <c r="W838" s="2">
        <f>IF(OR($B$5="",$C$6="",ROW()&lt;$B$5),"",IF(INDEX($A:$U,ROW(),$C$6)="","",INDEX($A:$U,ROW(),$C$6)))</f>
        <v/>
      </c>
      <c r="X838" s="28">
        <f>IF($W838="","",IF(ISNUMBER($W838),IF($W838&gt;=10000000,IFERROR(DATE(INT($W838/10000),MOD(INT($W838/100),100),MOD($W838,100)),""),$W838),IF(ISNUMBER(--SUBSTITUTE(SUBSTITUTE(TRIM($W838),".","-"),"/","-")),IF(--SUBSTITUTE(SUBSTITUTE(TRIM($W838),".","-"),"/","-")&gt;=10000000,IFERROR(DATE(--LEFT(TRIM($W838),4),--MID(TRIM($W838),5,2),--RIGHT(TRIM($W838),2)),""),--SUBSTITUTE(SUBSTITUTE(TRIM($W838),".","-"),"/","-")),IFERROR(--LEFT(SUBSTITUTE(SUBSTITUTE(TRIM($W838),".","-"),"/","-"),10),""))))</f>
        <v/>
      </c>
      <c r="Y838" s="29">
        <f>IF($X838="","",INT($X838))</f>
        <v/>
      </c>
      <c r="Z838" s="30">
        <f>IF(OR($Y838="",$D$6=""),"",IF(INDEX($A:$U,ROW(),$D$6)="",0,IF(ISNUMBER(INDEX($A:$U,ROW(),$D$6)),INDEX($A:$U,ROW(),$D$6),IFERROR(--SUBSTITUTE(SUBSTITUTE(TRIM(INDEX($A:$U,ROW(),$D$6)),",",""),"원",""),0))))</f>
        <v/>
      </c>
      <c r="AA838" s="30">
        <f>IF(OR($Y838="",$E$6=""),"",IF(INDEX($A:$U,ROW(),$E$6)="",0,IF(ISNUMBER(INDEX($A:$U,ROW(),$E$6)),INDEX($A:$U,ROW(),$E$6),IFERROR(--SUBSTITUTE(SUBSTITUTE(TRIM(INDEX($A:$U,ROW(),$E$6)),",",""),"원",""),0))))</f>
        <v/>
      </c>
      <c r="AB838" s="30">
        <f>IF(OR($Y838="",$F$6=""),"",IF(INDEX($A:$U,ROW(),$F$6)="","",IF(ISNUMBER(INDEX($A:$U,ROW(),$F$6)),INDEX($A:$U,ROW(),$F$6),IFERROR(--SUBSTITUTE(SUBSTITUTE(TRIM(INDEX($A:$U,ROW(),$F$6)),",",""),"원",""),""))))</f>
        <v/>
      </c>
      <c r="AC838" s="2">
        <f>IF(OR($Y838="",$G$6=""),"",INDEX($A:$U,ROW(),$G$6)&amp;"")</f>
        <v/>
      </c>
      <c r="AD838" s="2">
        <f>IF($Y838="","",IF(OR(AND(설정!$B$5&lt;&gt;"",ISNUMBER(SEARCH(설정!$B$5,$AC838))),AND(설정!$B$6&lt;&gt;"",ISNUMBER(SEARCH(설정!$B$6,$AC838))),AND(설정!$B$7&lt;&gt;"",ISNUMBER(SEARCH(설정!$B$7,$AC838)))),"제외","포함"))</f>
        <v/>
      </c>
    </row>
    <row r="839">
      <c r="W839" s="2">
        <f>IF(OR($B$5="",$C$6="",ROW()&lt;$B$5),"",IF(INDEX($A:$U,ROW(),$C$6)="","",INDEX($A:$U,ROW(),$C$6)))</f>
        <v/>
      </c>
      <c r="X839" s="28">
        <f>IF($W839="","",IF(ISNUMBER($W839),IF($W839&gt;=10000000,IFERROR(DATE(INT($W839/10000),MOD(INT($W839/100),100),MOD($W839,100)),""),$W839),IF(ISNUMBER(--SUBSTITUTE(SUBSTITUTE(TRIM($W839),".","-"),"/","-")),IF(--SUBSTITUTE(SUBSTITUTE(TRIM($W839),".","-"),"/","-")&gt;=10000000,IFERROR(DATE(--LEFT(TRIM($W839),4),--MID(TRIM($W839),5,2),--RIGHT(TRIM($W839),2)),""),--SUBSTITUTE(SUBSTITUTE(TRIM($W839),".","-"),"/","-")),IFERROR(--LEFT(SUBSTITUTE(SUBSTITUTE(TRIM($W839),".","-"),"/","-"),10),""))))</f>
        <v/>
      </c>
      <c r="Y839" s="29">
        <f>IF($X839="","",INT($X839))</f>
        <v/>
      </c>
      <c r="Z839" s="30">
        <f>IF(OR($Y839="",$D$6=""),"",IF(INDEX($A:$U,ROW(),$D$6)="",0,IF(ISNUMBER(INDEX($A:$U,ROW(),$D$6)),INDEX($A:$U,ROW(),$D$6),IFERROR(--SUBSTITUTE(SUBSTITUTE(TRIM(INDEX($A:$U,ROW(),$D$6)),",",""),"원",""),0))))</f>
        <v/>
      </c>
      <c r="AA839" s="30">
        <f>IF(OR($Y839="",$E$6=""),"",IF(INDEX($A:$U,ROW(),$E$6)="",0,IF(ISNUMBER(INDEX($A:$U,ROW(),$E$6)),INDEX($A:$U,ROW(),$E$6),IFERROR(--SUBSTITUTE(SUBSTITUTE(TRIM(INDEX($A:$U,ROW(),$E$6)),",",""),"원",""),0))))</f>
        <v/>
      </c>
      <c r="AB839" s="30">
        <f>IF(OR($Y839="",$F$6=""),"",IF(INDEX($A:$U,ROW(),$F$6)="","",IF(ISNUMBER(INDEX($A:$U,ROW(),$F$6)),INDEX($A:$U,ROW(),$F$6),IFERROR(--SUBSTITUTE(SUBSTITUTE(TRIM(INDEX($A:$U,ROW(),$F$6)),",",""),"원",""),""))))</f>
        <v/>
      </c>
      <c r="AC839" s="2">
        <f>IF(OR($Y839="",$G$6=""),"",INDEX($A:$U,ROW(),$G$6)&amp;"")</f>
        <v/>
      </c>
      <c r="AD839" s="2">
        <f>IF($Y839="","",IF(OR(AND(설정!$B$5&lt;&gt;"",ISNUMBER(SEARCH(설정!$B$5,$AC839))),AND(설정!$B$6&lt;&gt;"",ISNUMBER(SEARCH(설정!$B$6,$AC839))),AND(설정!$B$7&lt;&gt;"",ISNUMBER(SEARCH(설정!$B$7,$AC839)))),"제외","포함"))</f>
        <v/>
      </c>
    </row>
    <row r="840">
      <c r="W840" s="2">
        <f>IF(OR($B$5="",$C$6="",ROW()&lt;$B$5),"",IF(INDEX($A:$U,ROW(),$C$6)="","",INDEX($A:$U,ROW(),$C$6)))</f>
        <v/>
      </c>
      <c r="X840" s="28">
        <f>IF($W840="","",IF(ISNUMBER($W840),IF($W840&gt;=10000000,IFERROR(DATE(INT($W840/10000),MOD(INT($W840/100),100),MOD($W840,100)),""),$W840),IF(ISNUMBER(--SUBSTITUTE(SUBSTITUTE(TRIM($W840),".","-"),"/","-")),IF(--SUBSTITUTE(SUBSTITUTE(TRIM($W840),".","-"),"/","-")&gt;=10000000,IFERROR(DATE(--LEFT(TRIM($W840),4),--MID(TRIM($W840),5,2),--RIGHT(TRIM($W840),2)),""),--SUBSTITUTE(SUBSTITUTE(TRIM($W840),".","-"),"/","-")),IFERROR(--LEFT(SUBSTITUTE(SUBSTITUTE(TRIM($W840),".","-"),"/","-"),10),""))))</f>
        <v/>
      </c>
      <c r="Y840" s="29">
        <f>IF($X840="","",INT($X840))</f>
        <v/>
      </c>
      <c r="Z840" s="30">
        <f>IF(OR($Y840="",$D$6=""),"",IF(INDEX($A:$U,ROW(),$D$6)="",0,IF(ISNUMBER(INDEX($A:$U,ROW(),$D$6)),INDEX($A:$U,ROW(),$D$6),IFERROR(--SUBSTITUTE(SUBSTITUTE(TRIM(INDEX($A:$U,ROW(),$D$6)),",",""),"원",""),0))))</f>
        <v/>
      </c>
      <c r="AA840" s="30">
        <f>IF(OR($Y840="",$E$6=""),"",IF(INDEX($A:$U,ROW(),$E$6)="",0,IF(ISNUMBER(INDEX($A:$U,ROW(),$E$6)),INDEX($A:$U,ROW(),$E$6),IFERROR(--SUBSTITUTE(SUBSTITUTE(TRIM(INDEX($A:$U,ROW(),$E$6)),",",""),"원",""),0))))</f>
        <v/>
      </c>
      <c r="AB840" s="30">
        <f>IF(OR($Y840="",$F$6=""),"",IF(INDEX($A:$U,ROW(),$F$6)="","",IF(ISNUMBER(INDEX($A:$U,ROW(),$F$6)),INDEX($A:$U,ROW(),$F$6),IFERROR(--SUBSTITUTE(SUBSTITUTE(TRIM(INDEX($A:$U,ROW(),$F$6)),",",""),"원",""),""))))</f>
        <v/>
      </c>
      <c r="AC840" s="2">
        <f>IF(OR($Y840="",$G$6=""),"",INDEX($A:$U,ROW(),$G$6)&amp;"")</f>
        <v/>
      </c>
      <c r="AD840" s="2">
        <f>IF($Y840="","",IF(OR(AND(설정!$B$5&lt;&gt;"",ISNUMBER(SEARCH(설정!$B$5,$AC840))),AND(설정!$B$6&lt;&gt;"",ISNUMBER(SEARCH(설정!$B$6,$AC840))),AND(설정!$B$7&lt;&gt;"",ISNUMBER(SEARCH(설정!$B$7,$AC840)))),"제외","포함"))</f>
        <v/>
      </c>
    </row>
    <row r="841">
      <c r="W841" s="2">
        <f>IF(OR($B$5="",$C$6="",ROW()&lt;$B$5),"",IF(INDEX($A:$U,ROW(),$C$6)="","",INDEX($A:$U,ROW(),$C$6)))</f>
        <v/>
      </c>
      <c r="X841" s="28">
        <f>IF($W841="","",IF(ISNUMBER($W841),IF($W841&gt;=10000000,IFERROR(DATE(INT($W841/10000),MOD(INT($W841/100),100),MOD($W841,100)),""),$W841),IF(ISNUMBER(--SUBSTITUTE(SUBSTITUTE(TRIM($W841),".","-"),"/","-")),IF(--SUBSTITUTE(SUBSTITUTE(TRIM($W841),".","-"),"/","-")&gt;=10000000,IFERROR(DATE(--LEFT(TRIM($W841),4),--MID(TRIM($W841),5,2),--RIGHT(TRIM($W841),2)),""),--SUBSTITUTE(SUBSTITUTE(TRIM($W841),".","-"),"/","-")),IFERROR(--LEFT(SUBSTITUTE(SUBSTITUTE(TRIM($W841),".","-"),"/","-"),10),""))))</f>
        <v/>
      </c>
      <c r="Y841" s="29">
        <f>IF($X841="","",INT($X841))</f>
        <v/>
      </c>
      <c r="Z841" s="30">
        <f>IF(OR($Y841="",$D$6=""),"",IF(INDEX($A:$U,ROW(),$D$6)="",0,IF(ISNUMBER(INDEX($A:$U,ROW(),$D$6)),INDEX($A:$U,ROW(),$D$6),IFERROR(--SUBSTITUTE(SUBSTITUTE(TRIM(INDEX($A:$U,ROW(),$D$6)),",",""),"원",""),0))))</f>
        <v/>
      </c>
      <c r="AA841" s="30">
        <f>IF(OR($Y841="",$E$6=""),"",IF(INDEX($A:$U,ROW(),$E$6)="",0,IF(ISNUMBER(INDEX($A:$U,ROW(),$E$6)),INDEX($A:$U,ROW(),$E$6),IFERROR(--SUBSTITUTE(SUBSTITUTE(TRIM(INDEX($A:$U,ROW(),$E$6)),",",""),"원",""),0))))</f>
        <v/>
      </c>
      <c r="AB841" s="30">
        <f>IF(OR($Y841="",$F$6=""),"",IF(INDEX($A:$U,ROW(),$F$6)="","",IF(ISNUMBER(INDEX($A:$U,ROW(),$F$6)),INDEX($A:$U,ROW(),$F$6),IFERROR(--SUBSTITUTE(SUBSTITUTE(TRIM(INDEX($A:$U,ROW(),$F$6)),",",""),"원",""),""))))</f>
        <v/>
      </c>
      <c r="AC841" s="2">
        <f>IF(OR($Y841="",$G$6=""),"",INDEX($A:$U,ROW(),$G$6)&amp;"")</f>
        <v/>
      </c>
      <c r="AD841" s="2">
        <f>IF($Y841="","",IF(OR(AND(설정!$B$5&lt;&gt;"",ISNUMBER(SEARCH(설정!$B$5,$AC841))),AND(설정!$B$6&lt;&gt;"",ISNUMBER(SEARCH(설정!$B$6,$AC841))),AND(설정!$B$7&lt;&gt;"",ISNUMBER(SEARCH(설정!$B$7,$AC841)))),"제외","포함"))</f>
        <v/>
      </c>
    </row>
    <row r="842">
      <c r="W842" s="2">
        <f>IF(OR($B$5="",$C$6="",ROW()&lt;$B$5),"",IF(INDEX($A:$U,ROW(),$C$6)="","",INDEX($A:$U,ROW(),$C$6)))</f>
        <v/>
      </c>
      <c r="X842" s="28">
        <f>IF($W842="","",IF(ISNUMBER($W842),IF($W842&gt;=10000000,IFERROR(DATE(INT($W842/10000),MOD(INT($W842/100),100),MOD($W842,100)),""),$W842),IF(ISNUMBER(--SUBSTITUTE(SUBSTITUTE(TRIM($W842),".","-"),"/","-")),IF(--SUBSTITUTE(SUBSTITUTE(TRIM($W842),".","-"),"/","-")&gt;=10000000,IFERROR(DATE(--LEFT(TRIM($W842),4),--MID(TRIM($W842),5,2),--RIGHT(TRIM($W842),2)),""),--SUBSTITUTE(SUBSTITUTE(TRIM($W842),".","-"),"/","-")),IFERROR(--LEFT(SUBSTITUTE(SUBSTITUTE(TRIM($W842),".","-"),"/","-"),10),""))))</f>
        <v/>
      </c>
      <c r="Y842" s="29">
        <f>IF($X842="","",INT($X842))</f>
        <v/>
      </c>
      <c r="Z842" s="30">
        <f>IF(OR($Y842="",$D$6=""),"",IF(INDEX($A:$U,ROW(),$D$6)="",0,IF(ISNUMBER(INDEX($A:$U,ROW(),$D$6)),INDEX($A:$U,ROW(),$D$6),IFERROR(--SUBSTITUTE(SUBSTITUTE(TRIM(INDEX($A:$U,ROW(),$D$6)),",",""),"원",""),0))))</f>
        <v/>
      </c>
      <c r="AA842" s="30">
        <f>IF(OR($Y842="",$E$6=""),"",IF(INDEX($A:$U,ROW(),$E$6)="",0,IF(ISNUMBER(INDEX($A:$U,ROW(),$E$6)),INDEX($A:$U,ROW(),$E$6),IFERROR(--SUBSTITUTE(SUBSTITUTE(TRIM(INDEX($A:$U,ROW(),$E$6)),",",""),"원",""),0))))</f>
        <v/>
      </c>
      <c r="AB842" s="30">
        <f>IF(OR($Y842="",$F$6=""),"",IF(INDEX($A:$U,ROW(),$F$6)="","",IF(ISNUMBER(INDEX($A:$U,ROW(),$F$6)),INDEX($A:$U,ROW(),$F$6),IFERROR(--SUBSTITUTE(SUBSTITUTE(TRIM(INDEX($A:$U,ROW(),$F$6)),",",""),"원",""),""))))</f>
        <v/>
      </c>
      <c r="AC842" s="2">
        <f>IF(OR($Y842="",$G$6=""),"",INDEX($A:$U,ROW(),$G$6)&amp;"")</f>
        <v/>
      </c>
      <c r="AD842" s="2">
        <f>IF($Y842="","",IF(OR(AND(설정!$B$5&lt;&gt;"",ISNUMBER(SEARCH(설정!$B$5,$AC842))),AND(설정!$B$6&lt;&gt;"",ISNUMBER(SEARCH(설정!$B$6,$AC842))),AND(설정!$B$7&lt;&gt;"",ISNUMBER(SEARCH(설정!$B$7,$AC842)))),"제외","포함"))</f>
        <v/>
      </c>
    </row>
    <row r="843">
      <c r="W843" s="2">
        <f>IF(OR($B$5="",$C$6="",ROW()&lt;$B$5),"",IF(INDEX($A:$U,ROW(),$C$6)="","",INDEX($A:$U,ROW(),$C$6)))</f>
        <v/>
      </c>
      <c r="X843" s="28">
        <f>IF($W843="","",IF(ISNUMBER($W843),IF($W843&gt;=10000000,IFERROR(DATE(INT($W843/10000),MOD(INT($W843/100),100),MOD($W843,100)),""),$W843),IF(ISNUMBER(--SUBSTITUTE(SUBSTITUTE(TRIM($W843),".","-"),"/","-")),IF(--SUBSTITUTE(SUBSTITUTE(TRIM($W843),".","-"),"/","-")&gt;=10000000,IFERROR(DATE(--LEFT(TRIM($W843),4),--MID(TRIM($W843),5,2),--RIGHT(TRIM($W843),2)),""),--SUBSTITUTE(SUBSTITUTE(TRIM($W843),".","-"),"/","-")),IFERROR(--LEFT(SUBSTITUTE(SUBSTITUTE(TRIM($W843),".","-"),"/","-"),10),""))))</f>
        <v/>
      </c>
      <c r="Y843" s="29">
        <f>IF($X843="","",INT($X843))</f>
        <v/>
      </c>
      <c r="Z843" s="30">
        <f>IF(OR($Y843="",$D$6=""),"",IF(INDEX($A:$U,ROW(),$D$6)="",0,IF(ISNUMBER(INDEX($A:$U,ROW(),$D$6)),INDEX($A:$U,ROW(),$D$6),IFERROR(--SUBSTITUTE(SUBSTITUTE(TRIM(INDEX($A:$U,ROW(),$D$6)),",",""),"원",""),0))))</f>
        <v/>
      </c>
      <c r="AA843" s="30">
        <f>IF(OR($Y843="",$E$6=""),"",IF(INDEX($A:$U,ROW(),$E$6)="",0,IF(ISNUMBER(INDEX($A:$U,ROW(),$E$6)),INDEX($A:$U,ROW(),$E$6),IFERROR(--SUBSTITUTE(SUBSTITUTE(TRIM(INDEX($A:$U,ROW(),$E$6)),",",""),"원",""),0))))</f>
        <v/>
      </c>
      <c r="AB843" s="30">
        <f>IF(OR($Y843="",$F$6=""),"",IF(INDEX($A:$U,ROW(),$F$6)="","",IF(ISNUMBER(INDEX($A:$U,ROW(),$F$6)),INDEX($A:$U,ROW(),$F$6),IFERROR(--SUBSTITUTE(SUBSTITUTE(TRIM(INDEX($A:$U,ROW(),$F$6)),",",""),"원",""),""))))</f>
        <v/>
      </c>
      <c r="AC843" s="2">
        <f>IF(OR($Y843="",$G$6=""),"",INDEX($A:$U,ROW(),$G$6)&amp;"")</f>
        <v/>
      </c>
      <c r="AD843" s="2">
        <f>IF($Y843="","",IF(OR(AND(설정!$B$5&lt;&gt;"",ISNUMBER(SEARCH(설정!$B$5,$AC843))),AND(설정!$B$6&lt;&gt;"",ISNUMBER(SEARCH(설정!$B$6,$AC843))),AND(설정!$B$7&lt;&gt;"",ISNUMBER(SEARCH(설정!$B$7,$AC843)))),"제외","포함"))</f>
        <v/>
      </c>
    </row>
    <row r="844">
      <c r="W844" s="2">
        <f>IF(OR($B$5="",$C$6="",ROW()&lt;$B$5),"",IF(INDEX($A:$U,ROW(),$C$6)="","",INDEX($A:$U,ROW(),$C$6)))</f>
        <v/>
      </c>
      <c r="X844" s="28">
        <f>IF($W844="","",IF(ISNUMBER($W844),IF($W844&gt;=10000000,IFERROR(DATE(INT($W844/10000),MOD(INT($W844/100),100),MOD($W844,100)),""),$W844),IF(ISNUMBER(--SUBSTITUTE(SUBSTITUTE(TRIM($W844),".","-"),"/","-")),IF(--SUBSTITUTE(SUBSTITUTE(TRIM($W844),".","-"),"/","-")&gt;=10000000,IFERROR(DATE(--LEFT(TRIM($W844),4),--MID(TRIM($W844),5,2),--RIGHT(TRIM($W844),2)),""),--SUBSTITUTE(SUBSTITUTE(TRIM($W844),".","-"),"/","-")),IFERROR(--LEFT(SUBSTITUTE(SUBSTITUTE(TRIM($W844),".","-"),"/","-"),10),""))))</f>
        <v/>
      </c>
      <c r="Y844" s="29">
        <f>IF($X844="","",INT($X844))</f>
        <v/>
      </c>
      <c r="Z844" s="30">
        <f>IF(OR($Y844="",$D$6=""),"",IF(INDEX($A:$U,ROW(),$D$6)="",0,IF(ISNUMBER(INDEX($A:$U,ROW(),$D$6)),INDEX($A:$U,ROW(),$D$6),IFERROR(--SUBSTITUTE(SUBSTITUTE(TRIM(INDEX($A:$U,ROW(),$D$6)),",",""),"원",""),0))))</f>
        <v/>
      </c>
      <c r="AA844" s="30">
        <f>IF(OR($Y844="",$E$6=""),"",IF(INDEX($A:$U,ROW(),$E$6)="",0,IF(ISNUMBER(INDEX($A:$U,ROW(),$E$6)),INDEX($A:$U,ROW(),$E$6),IFERROR(--SUBSTITUTE(SUBSTITUTE(TRIM(INDEX($A:$U,ROW(),$E$6)),",",""),"원",""),0))))</f>
        <v/>
      </c>
      <c r="AB844" s="30">
        <f>IF(OR($Y844="",$F$6=""),"",IF(INDEX($A:$U,ROW(),$F$6)="","",IF(ISNUMBER(INDEX($A:$U,ROW(),$F$6)),INDEX($A:$U,ROW(),$F$6),IFERROR(--SUBSTITUTE(SUBSTITUTE(TRIM(INDEX($A:$U,ROW(),$F$6)),",",""),"원",""),""))))</f>
        <v/>
      </c>
      <c r="AC844" s="2">
        <f>IF(OR($Y844="",$G$6=""),"",INDEX($A:$U,ROW(),$G$6)&amp;"")</f>
        <v/>
      </c>
      <c r="AD844" s="2">
        <f>IF($Y844="","",IF(OR(AND(설정!$B$5&lt;&gt;"",ISNUMBER(SEARCH(설정!$B$5,$AC844))),AND(설정!$B$6&lt;&gt;"",ISNUMBER(SEARCH(설정!$B$6,$AC844))),AND(설정!$B$7&lt;&gt;"",ISNUMBER(SEARCH(설정!$B$7,$AC844)))),"제외","포함"))</f>
        <v/>
      </c>
    </row>
    <row r="845">
      <c r="W845" s="2">
        <f>IF(OR($B$5="",$C$6="",ROW()&lt;$B$5),"",IF(INDEX($A:$U,ROW(),$C$6)="","",INDEX($A:$U,ROW(),$C$6)))</f>
        <v/>
      </c>
      <c r="X845" s="28">
        <f>IF($W845="","",IF(ISNUMBER($W845),IF($W845&gt;=10000000,IFERROR(DATE(INT($W845/10000),MOD(INT($W845/100),100),MOD($W845,100)),""),$W845),IF(ISNUMBER(--SUBSTITUTE(SUBSTITUTE(TRIM($W845),".","-"),"/","-")),IF(--SUBSTITUTE(SUBSTITUTE(TRIM($W845),".","-"),"/","-")&gt;=10000000,IFERROR(DATE(--LEFT(TRIM($W845),4),--MID(TRIM($W845),5,2),--RIGHT(TRIM($W845),2)),""),--SUBSTITUTE(SUBSTITUTE(TRIM($W845),".","-"),"/","-")),IFERROR(--LEFT(SUBSTITUTE(SUBSTITUTE(TRIM($W845),".","-"),"/","-"),10),""))))</f>
        <v/>
      </c>
      <c r="Y845" s="29">
        <f>IF($X845="","",INT($X845))</f>
        <v/>
      </c>
      <c r="Z845" s="30">
        <f>IF(OR($Y845="",$D$6=""),"",IF(INDEX($A:$U,ROW(),$D$6)="",0,IF(ISNUMBER(INDEX($A:$U,ROW(),$D$6)),INDEX($A:$U,ROW(),$D$6),IFERROR(--SUBSTITUTE(SUBSTITUTE(TRIM(INDEX($A:$U,ROW(),$D$6)),",",""),"원",""),0))))</f>
        <v/>
      </c>
      <c r="AA845" s="30">
        <f>IF(OR($Y845="",$E$6=""),"",IF(INDEX($A:$U,ROW(),$E$6)="",0,IF(ISNUMBER(INDEX($A:$U,ROW(),$E$6)),INDEX($A:$U,ROW(),$E$6),IFERROR(--SUBSTITUTE(SUBSTITUTE(TRIM(INDEX($A:$U,ROW(),$E$6)),",",""),"원",""),0))))</f>
        <v/>
      </c>
      <c r="AB845" s="30">
        <f>IF(OR($Y845="",$F$6=""),"",IF(INDEX($A:$U,ROW(),$F$6)="","",IF(ISNUMBER(INDEX($A:$U,ROW(),$F$6)),INDEX($A:$U,ROW(),$F$6),IFERROR(--SUBSTITUTE(SUBSTITUTE(TRIM(INDEX($A:$U,ROW(),$F$6)),",",""),"원",""),""))))</f>
        <v/>
      </c>
      <c r="AC845" s="2">
        <f>IF(OR($Y845="",$G$6=""),"",INDEX($A:$U,ROW(),$G$6)&amp;"")</f>
        <v/>
      </c>
      <c r="AD845" s="2">
        <f>IF($Y845="","",IF(OR(AND(설정!$B$5&lt;&gt;"",ISNUMBER(SEARCH(설정!$B$5,$AC845))),AND(설정!$B$6&lt;&gt;"",ISNUMBER(SEARCH(설정!$B$6,$AC845))),AND(설정!$B$7&lt;&gt;"",ISNUMBER(SEARCH(설정!$B$7,$AC845)))),"제외","포함"))</f>
        <v/>
      </c>
    </row>
    <row r="846">
      <c r="W846" s="2">
        <f>IF(OR($B$5="",$C$6="",ROW()&lt;$B$5),"",IF(INDEX($A:$U,ROW(),$C$6)="","",INDEX($A:$U,ROW(),$C$6)))</f>
        <v/>
      </c>
      <c r="X846" s="28">
        <f>IF($W846="","",IF(ISNUMBER($W846),IF($W846&gt;=10000000,IFERROR(DATE(INT($W846/10000),MOD(INT($W846/100),100),MOD($W846,100)),""),$W846),IF(ISNUMBER(--SUBSTITUTE(SUBSTITUTE(TRIM($W846),".","-"),"/","-")),IF(--SUBSTITUTE(SUBSTITUTE(TRIM($W846),".","-"),"/","-")&gt;=10000000,IFERROR(DATE(--LEFT(TRIM($W846),4),--MID(TRIM($W846),5,2),--RIGHT(TRIM($W846),2)),""),--SUBSTITUTE(SUBSTITUTE(TRIM($W846),".","-"),"/","-")),IFERROR(--LEFT(SUBSTITUTE(SUBSTITUTE(TRIM($W846),".","-"),"/","-"),10),""))))</f>
        <v/>
      </c>
      <c r="Y846" s="29">
        <f>IF($X846="","",INT($X846))</f>
        <v/>
      </c>
      <c r="Z846" s="30">
        <f>IF(OR($Y846="",$D$6=""),"",IF(INDEX($A:$U,ROW(),$D$6)="",0,IF(ISNUMBER(INDEX($A:$U,ROW(),$D$6)),INDEX($A:$U,ROW(),$D$6),IFERROR(--SUBSTITUTE(SUBSTITUTE(TRIM(INDEX($A:$U,ROW(),$D$6)),",",""),"원",""),0))))</f>
        <v/>
      </c>
      <c r="AA846" s="30">
        <f>IF(OR($Y846="",$E$6=""),"",IF(INDEX($A:$U,ROW(),$E$6)="",0,IF(ISNUMBER(INDEX($A:$U,ROW(),$E$6)),INDEX($A:$U,ROW(),$E$6),IFERROR(--SUBSTITUTE(SUBSTITUTE(TRIM(INDEX($A:$U,ROW(),$E$6)),",",""),"원",""),0))))</f>
        <v/>
      </c>
      <c r="AB846" s="30">
        <f>IF(OR($Y846="",$F$6=""),"",IF(INDEX($A:$U,ROW(),$F$6)="","",IF(ISNUMBER(INDEX($A:$U,ROW(),$F$6)),INDEX($A:$U,ROW(),$F$6),IFERROR(--SUBSTITUTE(SUBSTITUTE(TRIM(INDEX($A:$U,ROW(),$F$6)),",",""),"원",""),""))))</f>
        <v/>
      </c>
      <c r="AC846" s="2">
        <f>IF(OR($Y846="",$G$6=""),"",INDEX($A:$U,ROW(),$G$6)&amp;"")</f>
        <v/>
      </c>
      <c r="AD846" s="2">
        <f>IF($Y846="","",IF(OR(AND(설정!$B$5&lt;&gt;"",ISNUMBER(SEARCH(설정!$B$5,$AC846))),AND(설정!$B$6&lt;&gt;"",ISNUMBER(SEARCH(설정!$B$6,$AC846))),AND(설정!$B$7&lt;&gt;"",ISNUMBER(SEARCH(설정!$B$7,$AC846)))),"제외","포함"))</f>
        <v/>
      </c>
    </row>
    <row r="847">
      <c r="W847" s="2">
        <f>IF(OR($B$5="",$C$6="",ROW()&lt;$B$5),"",IF(INDEX($A:$U,ROW(),$C$6)="","",INDEX($A:$U,ROW(),$C$6)))</f>
        <v/>
      </c>
      <c r="X847" s="28">
        <f>IF($W847="","",IF(ISNUMBER($W847),IF($W847&gt;=10000000,IFERROR(DATE(INT($W847/10000),MOD(INT($W847/100),100),MOD($W847,100)),""),$W847),IF(ISNUMBER(--SUBSTITUTE(SUBSTITUTE(TRIM($W847),".","-"),"/","-")),IF(--SUBSTITUTE(SUBSTITUTE(TRIM($W847),".","-"),"/","-")&gt;=10000000,IFERROR(DATE(--LEFT(TRIM($W847),4),--MID(TRIM($W847),5,2),--RIGHT(TRIM($W847),2)),""),--SUBSTITUTE(SUBSTITUTE(TRIM($W847),".","-"),"/","-")),IFERROR(--LEFT(SUBSTITUTE(SUBSTITUTE(TRIM($W847),".","-"),"/","-"),10),""))))</f>
        <v/>
      </c>
      <c r="Y847" s="29">
        <f>IF($X847="","",INT($X847))</f>
        <v/>
      </c>
      <c r="Z847" s="30">
        <f>IF(OR($Y847="",$D$6=""),"",IF(INDEX($A:$U,ROW(),$D$6)="",0,IF(ISNUMBER(INDEX($A:$U,ROW(),$D$6)),INDEX($A:$U,ROW(),$D$6),IFERROR(--SUBSTITUTE(SUBSTITUTE(TRIM(INDEX($A:$U,ROW(),$D$6)),",",""),"원",""),0))))</f>
        <v/>
      </c>
      <c r="AA847" s="30">
        <f>IF(OR($Y847="",$E$6=""),"",IF(INDEX($A:$U,ROW(),$E$6)="",0,IF(ISNUMBER(INDEX($A:$U,ROW(),$E$6)),INDEX($A:$U,ROW(),$E$6),IFERROR(--SUBSTITUTE(SUBSTITUTE(TRIM(INDEX($A:$U,ROW(),$E$6)),",",""),"원",""),0))))</f>
        <v/>
      </c>
      <c r="AB847" s="30">
        <f>IF(OR($Y847="",$F$6=""),"",IF(INDEX($A:$U,ROW(),$F$6)="","",IF(ISNUMBER(INDEX($A:$U,ROW(),$F$6)),INDEX($A:$U,ROW(),$F$6),IFERROR(--SUBSTITUTE(SUBSTITUTE(TRIM(INDEX($A:$U,ROW(),$F$6)),",",""),"원",""),""))))</f>
        <v/>
      </c>
      <c r="AC847" s="2">
        <f>IF(OR($Y847="",$G$6=""),"",INDEX($A:$U,ROW(),$G$6)&amp;"")</f>
        <v/>
      </c>
      <c r="AD847" s="2">
        <f>IF($Y847="","",IF(OR(AND(설정!$B$5&lt;&gt;"",ISNUMBER(SEARCH(설정!$B$5,$AC847))),AND(설정!$B$6&lt;&gt;"",ISNUMBER(SEARCH(설정!$B$6,$AC847))),AND(설정!$B$7&lt;&gt;"",ISNUMBER(SEARCH(설정!$B$7,$AC847)))),"제외","포함"))</f>
        <v/>
      </c>
    </row>
    <row r="848">
      <c r="W848" s="2">
        <f>IF(OR($B$5="",$C$6="",ROW()&lt;$B$5),"",IF(INDEX($A:$U,ROW(),$C$6)="","",INDEX($A:$U,ROW(),$C$6)))</f>
        <v/>
      </c>
      <c r="X848" s="28">
        <f>IF($W848="","",IF(ISNUMBER($W848),IF($W848&gt;=10000000,IFERROR(DATE(INT($W848/10000),MOD(INT($W848/100),100),MOD($W848,100)),""),$W848),IF(ISNUMBER(--SUBSTITUTE(SUBSTITUTE(TRIM($W848),".","-"),"/","-")),IF(--SUBSTITUTE(SUBSTITUTE(TRIM($W848),".","-"),"/","-")&gt;=10000000,IFERROR(DATE(--LEFT(TRIM($W848),4),--MID(TRIM($W848),5,2),--RIGHT(TRIM($W848),2)),""),--SUBSTITUTE(SUBSTITUTE(TRIM($W848),".","-"),"/","-")),IFERROR(--LEFT(SUBSTITUTE(SUBSTITUTE(TRIM($W848),".","-"),"/","-"),10),""))))</f>
        <v/>
      </c>
      <c r="Y848" s="29">
        <f>IF($X848="","",INT($X848))</f>
        <v/>
      </c>
      <c r="Z848" s="30">
        <f>IF(OR($Y848="",$D$6=""),"",IF(INDEX($A:$U,ROW(),$D$6)="",0,IF(ISNUMBER(INDEX($A:$U,ROW(),$D$6)),INDEX($A:$U,ROW(),$D$6),IFERROR(--SUBSTITUTE(SUBSTITUTE(TRIM(INDEX($A:$U,ROW(),$D$6)),",",""),"원",""),0))))</f>
        <v/>
      </c>
      <c r="AA848" s="30">
        <f>IF(OR($Y848="",$E$6=""),"",IF(INDEX($A:$U,ROW(),$E$6)="",0,IF(ISNUMBER(INDEX($A:$U,ROW(),$E$6)),INDEX($A:$U,ROW(),$E$6),IFERROR(--SUBSTITUTE(SUBSTITUTE(TRIM(INDEX($A:$U,ROW(),$E$6)),",",""),"원",""),0))))</f>
        <v/>
      </c>
      <c r="AB848" s="30">
        <f>IF(OR($Y848="",$F$6=""),"",IF(INDEX($A:$U,ROW(),$F$6)="","",IF(ISNUMBER(INDEX($A:$U,ROW(),$F$6)),INDEX($A:$U,ROW(),$F$6),IFERROR(--SUBSTITUTE(SUBSTITUTE(TRIM(INDEX($A:$U,ROW(),$F$6)),",",""),"원",""),""))))</f>
        <v/>
      </c>
      <c r="AC848" s="2">
        <f>IF(OR($Y848="",$G$6=""),"",INDEX($A:$U,ROW(),$G$6)&amp;"")</f>
        <v/>
      </c>
      <c r="AD848" s="2">
        <f>IF($Y848="","",IF(OR(AND(설정!$B$5&lt;&gt;"",ISNUMBER(SEARCH(설정!$B$5,$AC848))),AND(설정!$B$6&lt;&gt;"",ISNUMBER(SEARCH(설정!$B$6,$AC848))),AND(설정!$B$7&lt;&gt;"",ISNUMBER(SEARCH(설정!$B$7,$AC848)))),"제외","포함"))</f>
        <v/>
      </c>
    </row>
    <row r="849">
      <c r="W849" s="2">
        <f>IF(OR($B$5="",$C$6="",ROW()&lt;$B$5),"",IF(INDEX($A:$U,ROW(),$C$6)="","",INDEX($A:$U,ROW(),$C$6)))</f>
        <v/>
      </c>
      <c r="X849" s="28">
        <f>IF($W849="","",IF(ISNUMBER($W849),IF($W849&gt;=10000000,IFERROR(DATE(INT($W849/10000),MOD(INT($W849/100),100),MOD($W849,100)),""),$W849),IF(ISNUMBER(--SUBSTITUTE(SUBSTITUTE(TRIM($W849),".","-"),"/","-")),IF(--SUBSTITUTE(SUBSTITUTE(TRIM($W849),".","-"),"/","-")&gt;=10000000,IFERROR(DATE(--LEFT(TRIM($W849),4),--MID(TRIM($W849),5,2),--RIGHT(TRIM($W849),2)),""),--SUBSTITUTE(SUBSTITUTE(TRIM($W849),".","-"),"/","-")),IFERROR(--LEFT(SUBSTITUTE(SUBSTITUTE(TRIM($W849),".","-"),"/","-"),10),""))))</f>
        <v/>
      </c>
      <c r="Y849" s="29">
        <f>IF($X849="","",INT($X849))</f>
        <v/>
      </c>
      <c r="Z849" s="30">
        <f>IF(OR($Y849="",$D$6=""),"",IF(INDEX($A:$U,ROW(),$D$6)="",0,IF(ISNUMBER(INDEX($A:$U,ROW(),$D$6)),INDEX($A:$U,ROW(),$D$6),IFERROR(--SUBSTITUTE(SUBSTITUTE(TRIM(INDEX($A:$U,ROW(),$D$6)),",",""),"원",""),0))))</f>
        <v/>
      </c>
      <c r="AA849" s="30">
        <f>IF(OR($Y849="",$E$6=""),"",IF(INDEX($A:$U,ROW(),$E$6)="",0,IF(ISNUMBER(INDEX($A:$U,ROW(),$E$6)),INDEX($A:$U,ROW(),$E$6),IFERROR(--SUBSTITUTE(SUBSTITUTE(TRIM(INDEX($A:$U,ROW(),$E$6)),",",""),"원",""),0))))</f>
        <v/>
      </c>
      <c r="AB849" s="30">
        <f>IF(OR($Y849="",$F$6=""),"",IF(INDEX($A:$U,ROW(),$F$6)="","",IF(ISNUMBER(INDEX($A:$U,ROW(),$F$6)),INDEX($A:$U,ROW(),$F$6),IFERROR(--SUBSTITUTE(SUBSTITUTE(TRIM(INDEX($A:$U,ROW(),$F$6)),",",""),"원",""),""))))</f>
        <v/>
      </c>
      <c r="AC849" s="2">
        <f>IF(OR($Y849="",$G$6=""),"",INDEX($A:$U,ROW(),$G$6)&amp;"")</f>
        <v/>
      </c>
      <c r="AD849" s="2">
        <f>IF($Y849="","",IF(OR(AND(설정!$B$5&lt;&gt;"",ISNUMBER(SEARCH(설정!$B$5,$AC849))),AND(설정!$B$6&lt;&gt;"",ISNUMBER(SEARCH(설정!$B$6,$AC849))),AND(설정!$B$7&lt;&gt;"",ISNUMBER(SEARCH(설정!$B$7,$AC849)))),"제외","포함"))</f>
        <v/>
      </c>
    </row>
    <row r="850">
      <c r="W850" s="2">
        <f>IF(OR($B$5="",$C$6="",ROW()&lt;$B$5),"",IF(INDEX($A:$U,ROW(),$C$6)="","",INDEX($A:$U,ROW(),$C$6)))</f>
        <v/>
      </c>
      <c r="X850" s="28">
        <f>IF($W850="","",IF(ISNUMBER($W850),IF($W850&gt;=10000000,IFERROR(DATE(INT($W850/10000),MOD(INT($W850/100),100),MOD($W850,100)),""),$W850),IF(ISNUMBER(--SUBSTITUTE(SUBSTITUTE(TRIM($W850),".","-"),"/","-")),IF(--SUBSTITUTE(SUBSTITUTE(TRIM($W850),".","-"),"/","-")&gt;=10000000,IFERROR(DATE(--LEFT(TRIM($W850),4),--MID(TRIM($W850),5,2),--RIGHT(TRIM($W850),2)),""),--SUBSTITUTE(SUBSTITUTE(TRIM($W850),".","-"),"/","-")),IFERROR(--LEFT(SUBSTITUTE(SUBSTITUTE(TRIM($W850),".","-"),"/","-"),10),""))))</f>
        <v/>
      </c>
      <c r="Y850" s="29">
        <f>IF($X850="","",INT($X850))</f>
        <v/>
      </c>
      <c r="Z850" s="30">
        <f>IF(OR($Y850="",$D$6=""),"",IF(INDEX($A:$U,ROW(),$D$6)="",0,IF(ISNUMBER(INDEX($A:$U,ROW(),$D$6)),INDEX($A:$U,ROW(),$D$6),IFERROR(--SUBSTITUTE(SUBSTITUTE(TRIM(INDEX($A:$U,ROW(),$D$6)),",",""),"원",""),0))))</f>
        <v/>
      </c>
      <c r="AA850" s="30">
        <f>IF(OR($Y850="",$E$6=""),"",IF(INDEX($A:$U,ROW(),$E$6)="",0,IF(ISNUMBER(INDEX($A:$U,ROW(),$E$6)),INDEX($A:$U,ROW(),$E$6),IFERROR(--SUBSTITUTE(SUBSTITUTE(TRIM(INDEX($A:$U,ROW(),$E$6)),",",""),"원",""),0))))</f>
        <v/>
      </c>
      <c r="AB850" s="30">
        <f>IF(OR($Y850="",$F$6=""),"",IF(INDEX($A:$U,ROW(),$F$6)="","",IF(ISNUMBER(INDEX($A:$U,ROW(),$F$6)),INDEX($A:$U,ROW(),$F$6),IFERROR(--SUBSTITUTE(SUBSTITUTE(TRIM(INDEX($A:$U,ROW(),$F$6)),",",""),"원",""),""))))</f>
        <v/>
      </c>
      <c r="AC850" s="2">
        <f>IF(OR($Y850="",$G$6=""),"",INDEX($A:$U,ROW(),$G$6)&amp;"")</f>
        <v/>
      </c>
      <c r="AD850" s="2">
        <f>IF($Y850="","",IF(OR(AND(설정!$B$5&lt;&gt;"",ISNUMBER(SEARCH(설정!$B$5,$AC850))),AND(설정!$B$6&lt;&gt;"",ISNUMBER(SEARCH(설정!$B$6,$AC850))),AND(설정!$B$7&lt;&gt;"",ISNUMBER(SEARCH(설정!$B$7,$AC850)))),"제외","포함"))</f>
        <v/>
      </c>
    </row>
    <row r="851">
      <c r="W851" s="2">
        <f>IF(OR($B$5="",$C$6="",ROW()&lt;$B$5),"",IF(INDEX($A:$U,ROW(),$C$6)="","",INDEX($A:$U,ROW(),$C$6)))</f>
        <v/>
      </c>
      <c r="X851" s="28">
        <f>IF($W851="","",IF(ISNUMBER($W851),IF($W851&gt;=10000000,IFERROR(DATE(INT($W851/10000),MOD(INT($W851/100),100),MOD($W851,100)),""),$W851),IF(ISNUMBER(--SUBSTITUTE(SUBSTITUTE(TRIM($W851),".","-"),"/","-")),IF(--SUBSTITUTE(SUBSTITUTE(TRIM($W851),".","-"),"/","-")&gt;=10000000,IFERROR(DATE(--LEFT(TRIM($W851),4),--MID(TRIM($W851),5,2),--RIGHT(TRIM($W851),2)),""),--SUBSTITUTE(SUBSTITUTE(TRIM($W851),".","-"),"/","-")),IFERROR(--LEFT(SUBSTITUTE(SUBSTITUTE(TRIM($W851),".","-"),"/","-"),10),""))))</f>
        <v/>
      </c>
      <c r="Y851" s="29">
        <f>IF($X851="","",INT($X851))</f>
        <v/>
      </c>
      <c r="Z851" s="30">
        <f>IF(OR($Y851="",$D$6=""),"",IF(INDEX($A:$U,ROW(),$D$6)="",0,IF(ISNUMBER(INDEX($A:$U,ROW(),$D$6)),INDEX($A:$U,ROW(),$D$6),IFERROR(--SUBSTITUTE(SUBSTITUTE(TRIM(INDEX($A:$U,ROW(),$D$6)),",",""),"원",""),0))))</f>
        <v/>
      </c>
      <c r="AA851" s="30">
        <f>IF(OR($Y851="",$E$6=""),"",IF(INDEX($A:$U,ROW(),$E$6)="",0,IF(ISNUMBER(INDEX($A:$U,ROW(),$E$6)),INDEX($A:$U,ROW(),$E$6),IFERROR(--SUBSTITUTE(SUBSTITUTE(TRIM(INDEX($A:$U,ROW(),$E$6)),",",""),"원",""),0))))</f>
        <v/>
      </c>
      <c r="AB851" s="30">
        <f>IF(OR($Y851="",$F$6=""),"",IF(INDEX($A:$U,ROW(),$F$6)="","",IF(ISNUMBER(INDEX($A:$U,ROW(),$F$6)),INDEX($A:$U,ROW(),$F$6),IFERROR(--SUBSTITUTE(SUBSTITUTE(TRIM(INDEX($A:$U,ROW(),$F$6)),",",""),"원",""),""))))</f>
        <v/>
      </c>
      <c r="AC851" s="2">
        <f>IF(OR($Y851="",$G$6=""),"",INDEX($A:$U,ROW(),$G$6)&amp;"")</f>
        <v/>
      </c>
      <c r="AD851" s="2">
        <f>IF($Y851="","",IF(OR(AND(설정!$B$5&lt;&gt;"",ISNUMBER(SEARCH(설정!$B$5,$AC851))),AND(설정!$B$6&lt;&gt;"",ISNUMBER(SEARCH(설정!$B$6,$AC851))),AND(설정!$B$7&lt;&gt;"",ISNUMBER(SEARCH(설정!$B$7,$AC851)))),"제외","포함"))</f>
        <v/>
      </c>
    </row>
    <row r="852">
      <c r="W852" s="2">
        <f>IF(OR($B$5="",$C$6="",ROW()&lt;$B$5),"",IF(INDEX($A:$U,ROW(),$C$6)="","",INDEX($A:$U,ROW(),$C$6)))</f>
        <v/>
      </c>
      <c r="X852" s="28">
        <f>IF($W852="","",IF(ISNUMBER($W852),IF($W852&gt;=10000000,IFERROR(DATE(INT($W852/10000),MOD(INT($W852/100),100),MOD($W852,100)),""),$W852),IF(ISNUMBER(--SUBSTITUTE(SUBSTITUTE(TRIM($W852),".","-"),"/","-")),IF(--SUBSTITUTE(SUBSTITUTE(TRIM($W852),".","-"),"/","-")&gt;=10000000,IFERROR(DATE(--LEFT(TRIM($W852),4),--MID(TRIM($W852),5,2),--RIGHT(TRIM($W852),2)),""),--SUBSTITUTE(SUBSTITUTE(TRIM($W852),".","-"),"/","-")),IFERROR(--LEFT(SUBSTITUTE(SUBSTITUTE(TRIM($W852),".","-"),"/","-"),10),""))))</f>
        <v/>
      </c>
      <c r="Y852" s="29">
        <f>IF($X852="","",INT($X852))</f>
        <v/>
      </c>
      <c r="Z852" s="30">
        <f>IF(OR($Y852="",$D$6=""),"",IF(INDEX($A:$U,ROW(),$D$6)="",0,IF(ISNUMBER(INDEX($A:$U,ROW(),$D$6)),INDEX($A:$U,ROW(),$D$6),IFERROR(--SUBSTITUTE(SUBSTITUTE(TRIM(INDEX($A:$U,ROW(),$D$6)),",",""),"원",""),0))))</f>
        <v/>
      </c>
      <c r="AA852" s="30">
        <f>IF(OR($Y852="",$E$6=""),"",IF(INDEX($A:$U,ROW(),$E$6)="",0,IF(ISNUMBER(INDEX($A:$U,ROW(),$E$6)),INDEX($A:$U,ROW(),$E$6),IFERROR(--SUBSTITUTE(SUBSTITUTE(TRIM(INDEX($A:$U,ROW(),$E$6)),",",""),"원",""),0))))</f>
        <v/>
      </c>
      <c r="AB852" s="30">
        <f>IF(OR($Y852="",$F$6=""),"",IF(INDEX($A:$U,ROW(),$F$6)="","",IF(ISNUMBER(INDEX($A:$U,ROW(),$F$6)),INDEX($A:$U,ROW(),$F$6),IFERROR(--SUBSTITUTE(SUBSTITUTE(TRIM(INDEX($A:$U,ROW(),$F$6)),",",""),"원",""),""))))</f>
        <v/>
      </c>
      <c r="AC852" s="2">
        <f>IF(OR($Y852="",$G$6=""),"",INDEX($A:$U,ROW(),$G$6)&amp;"")</f>
        <v/>
      </c>
      <c r="AD852" s="2">
        <f>IF($Y852="","",IF(OR(AND(설정!$B$5&lt;&gt;"",ISNUMBER(SEARCH(설정!$B$5,$AC852))),AND(설정!$B$6&lt;&gt;"",ISNUMBER(SEARCH(설정!$B$6,$AC852))),AND(설정!$B$7&lt;&gt;"",ISNUMBER(SEARCH(설정!$B$7,$AC852)))),"제외","포함"))</f>
        <v/>
      </c>
    </row>
    <row r="853">
      <c r="W853" s="2">
        <f>IF(OR($B$5="",$C$6="",ROW()&lt;$B$5),"",IF(INDEX($A:$U,ROW(),$C$6)="","",INDEX($A:$U,ROW(),$C$6)))</f>
        <v/>
      </c>
      <c r="X853" s="28">
        <f>IF($W853="","",IF(ISNUMBER($W853),IF($W853&gt;=10000000,IFERROR(DATE(INT($W853/10000),MOD(INT($W853/100),100),MOD($W853,100)),""),$W853),IF(ISNUMBER(--SUBSTITUTE(SUBSTITUTE(TRIM($W853),".","-"),"/","-")),IF(--SUBSTITUTE(SUBSTITUTE(TRIM($W853),".","-"),"/","-")&gt;=10000000,IFERROR(DATE(--LEFT(TRIM($W853),4),--MID(TRIM($W853),5,2),--RIGHT(TRIM($W853),2)),""),--SUBSTITUTE(SUBSTITUTE(TRIM($W853),".","-"),"/","-")),IFERROR(--LEFT(SUBSTITUTE(SUBSTITUTE(TRIM($W853),".","-"),"/","-"),10),""))))</f>
        <v/>
      </c>
      <c r="Y853" s="29">
        <f>IF($X853="","",INT($X853))</f>
        <v/>
      </c>
      <c r="Z853" s="30">
        <f>IF(OR($Y853="",$D$6=""),"",IF(INDEX($A:$U,ROW(),$D$6)="",0,IF(ISNUMBER(INDEX($A:$U,ROW(),$D$6)),INDEX($A:$U,ROW(),$D$6),IFERROR(--SUBSTITUTE(SUBSTITUTE(TRIM(INDEX($A:$U,ROW(),$D$6)),",",""),"원",""),0))))</f>
        <v/>
      </c>
      <c r="AA853" s="30">
        <f>IF(OR($Y853="",$E$6=""),"",IF(INDEX($A:$U,ROW(),$E$6)="",0,IF(ISNUMBER(INDEX($A:$U,ROW(),$E$6)),INDEX($A:$U,ROW(),$E$6),IFERROR(--SUBSTITUTE(SUBSTITUTE(TRIM(INDEX($A:$U,ROW(),$E$6)),",",""),"원",""),0))))</f>
        <v/>
      </c>
      <c r="AB853" s="30">
        <f>IF(OR($Y853="",$F$6=""),"",IF(INDEX($A:$U,ROW(),$F$6)="","",IF(ISNUMBER(INDEX($A:$U,ROW(),$F$6)),INDEX($A:$U,ROW(),$F$6),IFERROR(--SUBSTITUTE(SUBSTITUTE(TRIM(INDEX($A:$U,ROW(),$F$6)),",",""),"원",""),""))))</f>
        <v/>
      </c>
      <c r="AC853" s="2">
        <f>IF(OR($Y853="",$G$6=""),"",INDEX($A:$U,ROW(),$G$6)&amp;"")</f>
        <v/>
      </c>
      <c r="AD853" s="2">
        <f>IF($Y853="","",IF(OR(AND(설정!$B$5&lt;&gt;"",ISNUMBER(SEARCH(설정!$B$5,$AC853))),AND(설정!$B$6&lt;&gt;"",ISNUMBER(SEARCH(설정!$B$6,$AC853))),AND(설정!$B$7&lt;&gt;"",ISNUMBER(SEARCH(설정!$B$7,$AC853)))),"제외","포함"))</f>
        <v/>
      </c>
    </row>
    <row r="854">
      <c r="W854" s="2">
        <f>IF(OR($B$5="",$C$6="",ROW()&lt;$B$5),"",IF(INDEX($A:$U,ROW(),$C$6)="","",INDEX($A:$U,ROW(),$C$6)))</f>
        <v/>
      </c>
      <c r="X854" s="28">
        <f>IF($W854="","",IF(ISNUMBER($W854),IF($W854&gt;=10000000,IFERROR(DATE(INT($W854/10000),MOD(INT($W854/100),100),MOD($W854,100)),""),$W854),IF(ISNUMBER(--SUBSTITUTE(SUBSTITUTE(TRIM($W854),".","-"),"/","-")),IF(--SUBSTITUTE(SUBSTITUTE(TRIM($W854),".","-"),"/","-")&gt;=10000000,IFERROR(DATE(--LEFT(TRIM($W854),4),--MID(TRIM($W854),5,2),--RIGHT(TRIM($W854),2)),""),--SUBSTITUTE(SUBSTITUTE(TRIM($W854),".","-"),"/","-")),IFERROR(--LEFT(SUBSTITUTE(SUBSTITUTE(TRIM($W854),".","-"),"/","-"),10),""))))</f>
        <v/>
      </c>
      <c r="Y854" s="29">
        <f>IF($X854="","",INT($X854))</f>
        <v/>
      </c>
      <c r="Z854" s="30">
        <f>IF(OR($Y854="",$D$6=""),"",IF(INDEX($A:$U,ROW(),$D$6)="",0,IF(ISNUMBER(INDEX($A:$U,ROW(),$D$6)),INDEX($A:$U,ROW(),$D$6),IFERROR(--SUBSTITUTE(SUBSTITUTE(TRIM(INDEX($A:$U,ROW(),$D$6)),",",""),"원",""),0))))</f>
        <v/>
      </c>
      <c r="AA854" s="30">
        <f>IF(OR($Y854="",$E$6=""),"",IF(INDEX($A:$U,ROW(),$E$6)="",0,IF(ISNUMBER(INDEX($A:$U,ROW(),$E$6)),INDEX($A:$U,ROW(),$E$6),IFERROR(--SUBSTITUTE(SUBSTITUTE(TRIM(INDEX($A:$U,ROW(),$E$6)),",",""),"원",""),0))))</f>
        <v/>
      </c>
      <c r="AB854" s="30">
        <f>IF(OR($Y854="",$F$6=""),"",IF(INDEX($A:$U,ROW(),$F$6)="","",IF(ISNUMBER(INDEX($A:$U,ROW(),$F$6)),INDEX($A:$U,ROW(),$F$6),IFERROR(--SUBSTITUTE(SUBSTITUTE(TRIM(INDEX($A:$U,ROW(),$F$6)),",",""),"원",""),""))))</f>
        <v/>
      </c>
      <c r="AC854" s="2">
        <f>IF(OR($Y854="",$G$6=""),"",INDEX($A:$U,ROW(),$G$6)&amp;"")</f>
        <v/>
      </c>
      <c r="AD854" s="2">
        <f>IF($Y854="","",IF(OR(AND(설정!$B$5&lt;&gt;"",ISNUMBER(SEARCH(설정!$B$5,$AC854))),AND(설정!$B$6&lt;&gt;"",ISNUMBER(SEARCH(설정!$B$6,$AC854))),AND(설정!$B$7&lt;&gt;"",ISNUMBER(SEARCH(설정!$B$7,$AC854)))),"제외","포함"))</f>
        <v/>
      </c>
    </row>
    <row r="855">
      <c r="W855" s="2">
        <f>IF(OR($B$5="",$C$6="",ROW()&lt;$B$5),"",IF(INDEX($A:$U,ROW(),$C$6)="","",INDEX($A:$U,ROW(),$C$6)))</f>
        <v/>
      </c>
      <c r="X855" s="28">
        <f>IF($W855="","",IF(ISNUMBER($W855),IF($W855&gt;=10000000,IFERROR(DATE(INT($W855/10000),MOD(INT($W855/100),100),MOD($W855,100)),""),$W855),IF(ISNUMBER(--SUBSTITUTE(SUBSTITUTE(TRIM($W855),".","-"),"/","-")),IF(--SUBSTITUTE(SUBSTITUTE(TRIM($W855),".","-"),"/","-")&gt;=10000000,IFERROR(DATE(--LEFT(TRIM($W855),4),--MID(TRIM($W855),5,2),--RIGHT(TRIM($W855),2)),""),--SUBSTITUTE(SUBSTITUTE(TRIM($W855),".","-"),"/","-")),IFERROR(--LEFT(SUBSTITUTE(SUBSTITUTE(TRIM($W855),".","-"),"/","-"),10),""))))</f>
        <v/>
      </c>
      <c r="Y855" s="29">
        <f>IF($X855="","",INT($X855))</f>
        <v/>
      </c>
      <c r="Z855" s="30">
        <f>IF(OR($Y855="",$D$6=""),"",IF(INDEX($A:$U,ROW(),$D$6)="",0,IF(ISNUMBER(INDEX($A:$U,ROW(),$D$6)),INDEX($A:$U,ROW(),$D$6),IFERROR(--SUBSTITUTE(SUBSTITUTE(TRIM(INDEX($A:$U,ROW(),$D$6)),",",""),"원",""),0))))</f>
        <v/>
      </c>
      <c r="AA855" s="30">
        <f>IF(OR($Y855="",$E$6=""),"",IF(INDEX($A:$U,ROW(),$E$6)="",0,IF(ISNUMBER(INDEX($A:$U,ROW(),$E$6)),INDEX($A:$U,ROW(),$E$6),IFERROR(--SUBSTITUTE(SUBSTITUTE(TRIM(INDEX($A:$U,ROW(),$E$6)),",",""),"원",""),0))))</f>
        <v/>
      </c>
      <c r="AB855" s="30">
        <f>IF(OR($Y855="",$F$6=""),"",IF(INDEX($A:$U,ROW(),$F$6)="","",IF(ISNUMBER(INDEX($A:$U,ROW(),$F$6)),INDEX($A:$U,ROW(),$F$6),IFERROR(--SUBSTITUTE(SUBSTITUTE(TRIM(INDEX($A:$U,ROW(),$F$6)),",",""),"원",""),""))))</f>
        <v/>
      </c>
      <c r="AC855" s="2">
        <f>IF(OR($Y855="",$G$6=""),"",INDEX($A:$U,ROW(),$G$6)&amp;"")</f>
        <v/>
      </c>
      <c r="AD855" s="2">
        <f>IF($Y855="","",IF(OR(AND(설정!$B$5&lt;&gt;"",ISNUMBER(SEARCH(설정!$B$5,$AC855))),AND(설정!$B$6&lt;&gt;"",ISNUMBER(SEARCH(설정!$B$6,$AC855))),AND(설정!$B$7&lt;&gt;"",ISNUMBER(SEARCH(설정!$B$7,$AC855)))),"제외","포함"))</f>
        <v/>
      </c>
    </row>
    <row r="856">
      <c r="W856" s="2">
        <f>IF(OR($B$5="",$C$6="",ROW()&lt;$B$5),"",IF(INDEX($A:$U,ROW(),$C$6)="","",INDEX($A:$U,ROW(),$C$6)))</f>
        <v/>
      </c>
      <c r="X856" s="28">
        <f>IF($W856="","",IF(ISNUMBER($W856),IF($W856&gt;=10000000,IFERROR(DATE(INT($W856/10000),MOD(INT($W856/100),100),MOD($W856,100)),""),$W856),IF(ISNUMBER(--SUBSTITUTE(SUBSTITUTE(TRIM($W856),".","-"),"/","-")),IF(--SUBSTITUTE(SUBSTITUTE(TRIM($W856),".","-"),"/","-")&gt;=10000000,IFERROR(DATE(--LEFT(TRIM($W856),4),--MID(TRIM($W856),5,2),--RIGHT(TRIM($W856),2)),""),--SUBSTITUTE(SUBSTITUTE(TRIM($W856),".","-"),"/","-")),IFERROR(--LEFT(SUBSTITUTE(SUBSTITUTE(TRIM($W856),".","-"),"/","-"),10),""))))</f>
        <v/>
      </c>
      <c r="Y856" s="29">
        <f>IF($X856="","",INT($X856))</f>
        <v/>
      </c>
      <c r="Z856" s="30">
        <f>IF(OR($Y856="",$D$6=""),"",IF(INDEX($A:$U,ROW(),$D$6)="",0,IF(ISNUMBER(INDEX($A:$U,ROW(),$D$6)),INDEX($A:$U,ROW(),$D$6),IFERROR(--SUBSTITUTE(SUBSTITUTE(TRIM(INDEX($A:$U,ROW(),$D$6)),",",""),"원",""),0))))</f>
        <v/>
      </c>
      <c r="AA856" s="30">
        <f>IF(OR($Y856="",$E$6=""),"",IF(INDEX($A:$U,ROW(),$E$6)="",0,IF(ISNUMBER(INDEX($A:$U,ROW(),$E$6)),INDEX($A:$U,ROW(),$E$6),IFERROR(--SUBSTITUTE(SUBSTITUTE(TRIM(INDEX($A:$U,ROW(),$E$6)),",",""),"원",""),0))))</f>
        <v/>
      </c>
      <c r="AB856" s="30">
        <f>IF(OR($Y856="",$F$6=""),"",IF(INDEX($A:$U,ROW(),$F$6)="","",IF(ISNUMBER(INDEX($A:$U,ROW(),$F$6)),INDEX($A:$U,ROW(),$F$6),IFERROR(--SUBSTITUTE(SUBSTITUTE(TRIM(INDEX($A:$U,ROW(),$F$6)),",",""),"원",""),""))))</f>
        <v/>
      </c>
      <c r="AC856" s="2">
        <f>IF(OR($Y856="",$G$6=""),"",INDEX($A:$U,ROW(),$G$6)&amp;"")</f>
        <v/>
      </c>
      <c r="AD856" s="2">
        <f>IF($Y856="","",IF(OR(AND(설정!$B$5&lt;&gt;"",ISNUMBER(SEARCH(설정!$B$5,$AC856))),AND(설정!$B$6&lt;&gt;"",ISNUMBER(SEARCH(설정!$B$6,$AC856))),AND(설정!$B$7&lt;&gt;"",ISNUMBER(SEARCH(설정!$B$7,$AC856)))),"제외","포함"))</f>
        <v/>
      </c>
    </row>
    <row r="857">
      <c r="W857" s="2">
        <f>IF(OR($B$5="",$C$6="",ROW()&lt;$B$5),"",IF(INDEX($A:$U,ROW(),$C$6)="","",INDEX($A:$U,ROW(),$C$6)))</f>
        <v/>
      </c>
      <c r="X857" s="28">
        <f>IF($W857="","",IF(ISNUMBER($W857),IF($W857&gt;=10000000,IFERROR(DATE(INT($W857/10000),MOD(INT($W857/100),100),MOD($W857,100)),""),$W857),IF(ISNUMBER(--SUBSTITUTE(SUBSTITUTE(TRIM($W857),".","-"),"/","-")),IF(--SUBSTITUTE(SUBSTITUTE(TRIM($W857),".","-"),"/","-")&gt;=10000000,IFERROR(DATE(--LEFT(TRIM($W857),4),--MID(TRIM($W857),5,2),--RIGHT(TRIM($W857),2)),""),--SUBSTITUTE(SUBSTITUTE(TRIM($W857),".","-"),"/","-")),IFERROR(--LEFT(SUBSTITUTE(SUBSTITUTE(TRIM($W857),".","-"),"/","-"),10),""))))</f>
        <v/>
      </c>
      <c r="Y857" s="29">
        <f>IF($X857="","",INT($X857))</f>
        <v/>
      </c>
      <c r="Z857" s="30">
        <f>IF(OR($Y857="",$D$6=""),"",IF(INDEX($A:$U,ROW(),$D$6)="",0,IF(ISNUMBER(INDEX($A:$U,ROW(),$D$6)),INDEX($A:$U,ROW(),$D$6),IFERROR(--SUBSTITUTE(SUBSTITUTE(TRIM(INDEX($A:$U,ROW(),$D$6)),",",""),"원",""),0))))</f>
        <v/>
      </c>
      <c r="AA857" s="30">
        <f>IF(OR($Y857="",$E$6=""),"",IF(INDEX($A:$U,ROW(),$E$6)="",0,IF(ISNUMBER(INDEX($A:$U,ROW(),$E$6)),INDEX($A:$U,ROW(),$E$6),IFERROR(--SUBSTITUTE(SUBSTITUTE(TRIM(INDEX($A:$U,ROW(),$E$6)),",",""),"원",""),0))))</f>
        <v/>
      </c>
      <c r="AB857" s="30">
        <f>IF(OR($Y857="",$F$6=""),"",IF(INDEX($A:$U,ROW(),$F$6)="","",IF(ISNUMBER(INDEX($A:$U,ROW(),$F$6)),INDEX($A:$U,ROW(),$F$6),IFERROR(--SUBSTITUTE(SUBSTITUTE(TRIM(INDEX($A:$U,ROW(),$F$6)),",",""),"원",""),""))))</f>
        <v/>
      </c>
      <c r="AC857" s="2">
        <f>IF(OR($Y857="",$G$6=""),"",INDEX($A:$U,ROW(),$G$6)&amp;"")</f>
        <v/>
      </c>
      <c r="AD857" s="2">
        <f>IF($Y857="","",IF(OR(AND(설정!$B$5&lt;&gt;"",ISNUMBER(SEARCH(설정!$B$5,$AC857))),AND(설정!$B$6&lt;&gt;"",ISNUMBER(SEARCH(설정!$B$6,$AC857))),AND(설정!$B$7&lt;&gt;"",ISNUMBER(SEARCH(설정!$B$7,$AC857)))),"제외","포함"))</f>
        <v/>
      </c>
    </row>
    <row r="858">
      <c r="W858" s="2">
        <f>IF(OR($B$5="",$C$6="",ROW()&lt;$B$5),"",IF(INDEX($A:$U,ROW(),$C$6)="","",INDEX($A:$U,ROW(),$C$6)))</f>
        <v/>
      </c>
      <c r="X858" s="28">
        <f>IF($W858="","",IF(ISNUMBER($W858),IF($W858&gt;=10000000,IFERROR(DATE(INT($W858/10000),MOD(INT($W858/100),100),MOD($W858,100)),""),$W858),IF(ISNUMBER(--SUBSTITUTE(SUBSTITUTE(TRIM($W858),".","-"),"/","-")),IF(--SUBSTITUTE(SUBSTITUTE(TRIM($W858),".","-"),"/","-")&gt;=10000000,IFERROR(DATE(--LEFT(TRIM($W858),4),--MID(TRIM($W858),5,2),--RIGHT(TRIM($W858),2)),""),--SUBSTITUTE(SUBSTITUTE(TRIM($W858),".","-"),"/","-")),IFERROR(--LEFT(SUBSTITUTE(SUBSTITUTE(TRIM($W858),".","-"),"/","-"),10),""))))</f>
        <v/>
      </c>
      <c r="Y858" s="29">
        <f>IF($X858="","",INT($X858))</f>
        <v/>
      </c>
      <c r="Z858" s="30">
        <f>IF(OR($Y858="",$D$6=""),"",IF(INDEX($A:$U,ROW(),$D$6)="",0,IF(ISNUMBER(INDEX($A:$U,ROW(),$D$6)),INDEX($A:$U,ROW(),$D$6),IFERROR(--SUBSTITUTE(SUBSTITUTE(TRIM(INDEX($A:$U,ROW(),$D$6)),",",""),"원",""),0))))</f>
        <v/>
      </c>
      <c r="AA858" s="30">
        <f>IF(OR($Y858="",$E$6=""),"",IF(INDEX($A:$U,ROW(),$E$6)="",0,IF(ISNUMBER(INDEX($A:$U,ROW(),$E$6)),INDEX($A:$U,ROW(),$E$6),IFERROR(--SUBSTITUTE(SUBSTITUTE(TRIM(INDEX($A:$U,ROW(),$E$6)),",",""),"원",""),0))))</f>
        <v/>
      </c>
      <c r="AB858" s="30">
        <f>IF(OR($Y858="",$F$6=""),"",IF(INDEX($A:$U,ROW(),$F$6)="","",IF(ISNUMBER(INDEX($A:$U,ROW(),$F$6)),INDEX($A:$U,ROW(),$F$6),IFERROR(--SUBSTITUTE(SUBSTITUTE(TRIM(INDEX($A:$U,ROW(),$F$6)),",",""),"원",""),""))))</f>
        <v/>
      </c>
      <c r="AC858" s="2">
        <f>IF(OR($Y858="",$G$6=""),"",INDEX($A:$U,ROW(),$G$6)&amp;"")</f>
        <v/>
      </c>
      <c r="AD858" s="2">
        <f>IF($Y858="","",IF(OR(AND(설정!$B$5&lt;&gt;"",ISNUMBER(SEARCH(설정!$B$5,$AC858))),AND(설정!$B$6&lt;&gt;"",ISNUMBER(SEARCH(설정!$B$6,$AC858))),AND(설정!$B$7&lt;&gt;"",ISNUMBER(SEARCH(설정!$B$7,$AC858)))),"제외","포함"))</f>
        <v/>
      </c>
    </row>
    <row r="859">
      <c r="W859" s="2">
        <f>IF(OR($B$5="",$C$6="",ROW()&lt;$B$5),"",IF(INDEX($A:$U,ROW(),$C$6)="","",INDEX($A:$U,ROW(),$C$6)))</f>
        <v/>
      </c>
      <c r="X859" s="28">
        <f>IF($W859="","",IF(ISNUMBER($W859),IF($W859&gt;=10000000,IFERROR(DATE(INT($W859/10000),MOD(INT($W859/100),100),MOD($W859,100)),""),$W859),IF(ISNUMBER(--SUBSTITUTE(SUBSTITUTE(TRIM($W859),".","-"),"/","-")),IF(--SUBSTITUTE(SUBSTITUTE(TRIM($W859),".","-"),"/","-")&gt;=10000000,IFERROR(DATE(--LEFT(TRIM($W859),4),--MID(TRIM($W859),5,2),--RIGHT(TRIM($W859),2)),""),--SUBSTITUTE(SUBSTITUTE(TRIM($W859),".","-"),"/","-")),IFERROR(--LEFT(SUBSTITUTE(SUBSTITUTE(TRIM($W859),".","-"),"/","-"),10),""))))</f>
        <v/>
      </c>
      <c r="Y859" s="29">
        <f>IF($X859="","",INT($X859))</f>
        <v/>
      </c>
      <c r="Z859" s="30">
        <f>IF(OR($Y859="",$D$6=""),"",IF(INDEX($A:$U,ROW(),$D$6)="",0,IF(ISNUMBER(INDEX($A:$U,ROW(),$D$6)),INDEX($A:$U,ROW(),$D$6),IFERROR(--SUBSTITUTE(SUBSTITUTE(TRIM(INDEX($A:$U,ROW(),$D$6)),",",""),"원",""),0))))</f>
        <v/>
      </c>
      <c r="AA859" s="30">
        <f>IF(OR($Y859="",$E$6=""),"",IF(INDEX($A:$U,ROW(),$E$6)="",0,IF(ISNUMBER(INDEX($A:$U,ROW(),$E$6)),INDEX($A:$U,ROW(),$E$6),IFERROR(--SUBSTITUTE(SUBSTITUTE(TRIM(INDEX($A:$U,ROW(),$E$6)),",",""),"원",""),0))))</f>
        <v/>
      </c>
      <c r="AB859" s="30">
        <f>IF(OR($Y859="",$F$6=""),"",IF(INDEX($A:$U,ROW(),$F$6)="","",IF(ISNUMBER(INDEX($A:$U,ROW(),$F$6)),INDEX($A:$U,ROW(),$F$6),IFERROR(--SUBSTITUTE(SUBSTITUTE(TRIM(INDEX($A:$U,ROW(),$F$6)),",",""),"원",""),""))))</f>
        <v/>
      </c>
      <c r="AC859" s="2">
        <f>IF(OR($Y859="",$G$6=""),"",INDEX($A:$U,ROW(),$G$6)&amp;"")</f>
        <v/>
      </c>
      <c r="AD859" s="2">
        <f>IF($Y859="","",IF(OR(AND(설정!$B$5&lt;&gt;"",ISNUMBER(SEARCH(설정!$B$5,$AC859))),AND(설정!$B$6&lt;&gt;"",ISNUMBER(SEARCH(설정!$B$6,$AC859))),AND(설정!$B$7&lt;&gt;"",ISNUMBER(SEARCH(설정!$B$7,$AC859)))),"제외","포함"))</f>
        <v/>
      </c>
    </row>
    <row r="860">
      <c r="W860" s="2">
        <f>IF(OR($B$5="",$C$6="",ROW()&lt;$B$5),"",IF(INDEX($A:$U,ROW(),$C$6)="","",INDEX($A:$U,ROW(),$C$6)))</f>
        <v/>
      </c>
      <c r="X860" s="28">
        <f>IF($W860="","",IF(ISNUMBER($W860),IF($W860&gt;=10000000,IFERROR(DATE(INT($W860/10000),MOD(INT($W860/100),100),MOD($W860,100)),""),$W860),IF(ISNUMBER(--SUBSTITUTE(SUBSTITUTE(TRIM($W860),".","-"),"/","-")),IF(--SUBSTITUTE(SUBSTITUTE(TRIM($W860),".","-"),"/","-")&gt;=10000000,IFERROR(DATE(--LEFT(TRIM($W860),4),--MID(TRIM($W860),5,2),--RIGHT(TRIM($W860),2)),""),--SUBSTITUTE(SUBSTITUTE(TRIM($W860),".","-"),"/","-")),IFERROR(--LEFT(SUBSTITUTE(SUBSTITUTE(TRIM($W860),".","-"),"/","-"),10),""))))</f>
        <v/>
      </c>
      <c r="Y860" s="29">
        <f>IF($X860="","",INT($X860))</f>
        <v/>
      </c>
      <c r="Z860" s="30">
        <f>IF(OR($Y860="",$D$6=""),"",IF(INDEX($A:$U,ROW(),$D$6)="",0,IF(ISNUMBER(INDEX($A:$U,ROW(),$D$6)),INDEX($A:$U,ROW(),$D$6),IFERROR(--SUBSTITUTE(SUBSTITUTE(TRIM(INDEX($A:$U,ROW(),$D$6)),",",""),"원",""),0))))</f>
        <v/>
      </c>
      <c r="AA860" s="30">
        <f>IF(OR($Y860="",$E$6=""),"",IF(INDEX($A:$U,ROW(),$E$6)="",0,IF(ISNUMBER(INDEX($A:$U,ROW(),$E$6)),INDEX($A:$U,ROW(),$E$6),IFERROR(--SUBSTITUTE(SUBSTITUTE(TRIM(INDEX($A:$U,ROW(),$E$6)),",",""),"원",""),0))))</f>
        <v/>
      </c>
      <c r="AB860" s="30">
        <f>IF(OR($Y860="",$F$6=""),"",IF(INDEX($A:$U,ROW(),$F$6)="","",IF(ISNUMBER(INDEX($A:$U,ROW(),$F$6)),INDEX($A:$U,ROW(),$F$6),IFERROR(--SUBSTITUTE(SUBSTITUTE(TRIM(INDEX($A:$U,ROW(),$F$6)),",",""),"원",""),""))))</f>
        <v/>
      </c>
      <c r="AC860" s="2">
        <f>IF(OR($Y860="",$G$6=""),"",INDEX($A:$U,ROW(),$G$6)&amp;"")</f>
        <v/>
      </c>
      <c r="AD860" s="2">
        <f>IF($Y860="","",IF(OR(AND(설정!$B$5&lt;&gt;"",ISNUMBER(SEARCH(설정!$B$5,$AC860))),AND(설정!$B$6&lt;&gt;"",ISNUMBER(SEARCH(설정!$B$6,$AC860))),AND(설정!$B$7&lt;&gt;"",ISNUMBER(SEARCH(설정!$B$7,$AC860)))),"제외","포함"))</f>
        <v/>
      </c>
    </row>
    <row r="861">
      <c r="W861" s="2">
        <f>IF(OR($B$5="",$C$6="",ROW()&lt;$B$5),"",IF(INDEX($A:$U,ROW(),$C$6)="","",INDEX($A:$U,ROW(),$C$6)))</f>
        <v/>
      </c>
      <c r="X861" s="28">
        <f>IF($W861="","",IF(ISNUMBER($W861),IF($W861&gt;=10000000,IFERROR(DATE(INT($W861/10000),MOD(INT($W861/100),100),MOD($W861,100)),""),$W861),IF(ISNUMBER(--SUBSTITUTE(SUBSTITUTE(TRIM($W861),".","-"),"/","-")),IF(--SUBSTITUTE(SUBSTITUTE(TRIM($W861),".","-"),"/","-")&gt;=10000000,IFERROR(DATE(--LEFT(TRIM($W861),4),--MID(TRIM($W861),5,2),--RIGHT(TRIM($W861),2)),""),--SUBSTITUTE(SUBSTITUTE(TRIM($W861),".","-"),"/","-")),IFERROR(--LEFT(SUBSTITUTE(SUBSTITUTE(TRIM($W861),".","-"),"/","-"),10),""))))</f>
        <v/>
      </c>
      <c r="Y861" s="29">
        <f>IF($X861="","",INT($X861))</f>
        <v/>
      </c>
      <c r="Z861" s="30">
        <f>IF(OR($Y861="",$D$6=""),"",IF(INDEX($A:$U,ROW(),$D$6)="",0,IF(ISNUMBER(INDEX($A:$U,ROW(),$D$6)),INDEX($A:$U,ROW(),$D$6),IFERROR(--SUBSTITUTE(SUBSTITUTE(TRIM(INDEX($A:$U,ROW(),$D$6)),",",""),"원",""),0))))</f>
        <v/>
      </c>
      <c r="AA861" s="30">
        <f>IF(OR($Y861="",$E$6=""),"",IF(INDEX($A:$U,ROW(),$E$6)="",0,IF(ISNUMBER(INDEX($A:$U,ROW(),$E$6)),INDEX($A:$U,ROW(),$E$6),IFERROR(--SUBSTITUTE(SUBSTITUTE(TRIM(INDEX($A:$U,ROW(),$E$6)),",",""),"원",""),0))))</f>
        <v/>
      </c>
      <c r="AB861" s="30">
        <f>IF(OR($Y861="",$F$6=""),"",IF(INDEX($A:$U,ROW(),$F$6)="","",IF(ISNUMBER(INDEX($A:$U,ROW(),$F$6)),INDEX($A:$U,ROW(),$F$6),IFERROR(--SUBSTITUTE(SUBSTITUTE(TRIM(INDEX($A:$U,ROW(),$F$6)),",",""),"원",""),""))))</f>
        <v/>
      </c>
      <c r="AC861" s="2">
        <f>IF(OR($Y861="",$G$6=""),"",INDEX($A:$U,ROW(),$G$6)&amp;"")</f>
        <v/>
      </c>
      <c r="AD861" s="2">
        <f>IF($Y861="","",IF(OR(AND(설정!$B$5&lt;&gt;"",ISNUMBER(SEARCH(설정!$B$5,$AC861))),AND(설정!$B$6&lt;&gt;"",ISNUMBER(SEARCH(설정!$B$6,$AC861))),AND(설정!$B$7&lt;&gt;"",ISNUMBER(SEARCH(설정!$B$7,$AC861)))),"제외","포함"))</f>
        <v/>
      </c>
    </row>
    <row r="862">
      <c r="W862" s="2">
        <f>IF(OR($B$5="",$C$6="",ROW()&lt;$B$5),"",IF(INDEX($A:$U,ROW(),$C$6)="","",INDEX($A:$U,ROW(),$C$6)))</f>
        <v/>
      </c>
      <c r="X862" s="28">
        <f>IF($W862="","",IF(ISNUMBER($W862),IF($W862&gt;=10000000,IFERROR(DATE(INT($W862/10000),MOD(INT($W862/100),100),MOD($W862,100)),""),$W862),IF(ISNUMBER(--SUBSTITUTE(SUBSTITUTE(TRIM($W862),".","-"),"/","-")),IF(--SUBSTITUTE(SUBSTITUTE(TRIM($W862),".","-"),"/","-")&gt;=10000000,IFERROR(DATE(--LEFT(TRIM($W862),4),--MID(TRIM($W862),5,2),--RIGHT(TRIM($W862),2)),""),--SUBSTITUTE(SUBSTITUTE(TRIM($W862),".","-"),"/","-")),IFERROR(--LEFT(SUBSTITUTE(SUBSTITUTE(TRIM($W862),".","-"),"/","-"),10),""))))</f>
        <v/>
      </c>
      <c r="Y862" s="29">
        <f>IF($X862="","",INT($X862))</f>
        <v/>
      </c>
      <c r="Z862" s="30">
        <f>IF(OR($Y862="",$D$6=""),"",IF(INDEX($A:$U,ROW(),$D$6)="",0,IF(ISNUMBER(INDEX($A:$U,ROW(),$D$6)),INDEX($A:$U,ROW(),$D$6),IFERROR(--SUBSTITUTE(SUBSTITUTE(TRIM(INDEX($A:$U,ROW(),$D$6)),",",""),"원",""),0))))</f>
        <v/>
      </c>
      <c r="AA862" s="30">
        <f>IF(OR($Y862="",$E$6=""),"",IF(INDEX($A:$U,ROW(),$E$6)="",0,IF(ISNUMBER(INDEX($A:$U,ROW(),$E$6)),INDEX($A:$U,ROW(),$E$6),IFERROR(--SUBSTITUTE(SUBSTITUTE(TRIM(INDEX($A:$U,ROW(),$E$6)),",",""),"원",""),0))))</f>
        <v/>
      </c>
      <c r="AB862" s="30">
        <f>IF(OR($Y862="",$F$6=""),"",IF(INDEX($A:$U,ROW(),$F$6)="","",IF(ISNUMBER(INDEX($A:$U,ROW(),$F$6)),INDEX($A:$U,ROW(),$F$6),IFERROR(--SUBSTITUTE(SUBSTITUTE(TRIM(INDEX($A:$U,ROW(),$F$6)),",",""),"원",""),""))))</f>
        <v/>
      </c>
      <c r="AC862" s="2">
        <f>IF(OR($Y862="",$G$6=""),"",INDEX($A:$U,ROW(),$G$6)&amp;"")</f>
        <v/>
      </c>
      <c r="AD862" s="2">
        <f>IF($Y862="","",IF(OR(AND(설정!$B$5&lt;&gt;"",ISNUMBER(SEARCH(설정!$B$5,$AC862))),AND(설정!$B$6&lt;&gt;"",ISNUMBER(SEARCH(설정!$B$6,$AC862))),AND(설정!$B$7&lt;&gt;"",ISNUMBER(SEARCH(설정!$B$7,$AC862)))),"제외","포함"))</f>
        <v/>
      </c>
    </row>
    <row r="863">
      <c r="W863" s="2">
        <f>IF(OR($B$5="",$C$6="",ROW()&lt;$B$5),"",IF(INDEX($A:$U,ROW(),$C$6)="","",INDEX($A:$U,ROW(),$C$6)))</f>
        <v/>
      </c>
      <c r="X863" s="28">
        <f>IF($W863="","",IF(ISNUMBER($W863),IF($W863&gt;=10000000,IFERROR(DATE(INT($W863/10000),MOD(INT($W863/100),100),MOD($W863,100)),""),$W863),IF(ISNUMBER(--SUBSTITUTE(SUBSTITUTE(TRIM($W863),".","-"),"/","-")),IF(--SUBSTITUTE(SUBSTITUTE(TRIM($W863),".","-"),"/","-")&gt;=10000000,IFERROR(DATE(--LEFT(TRIM($W863),4),--MID(TRIM($W863),5,2),--RIGHT(TRIM($W863),2)),""),--SUBSTITUTE(SUBSTITUTE(TRIM($W863),".","-"),"/","-")),IFERROR(--LEFT(SUBSTITUTE(SUBSTITUTE(TRIM($W863),".","-"),"/","-"),10),""))))</f>
        <v/>
      </c>
      <c r="Y863" s="29">
        <f>IF($X863="","",INT($X863))</f>
        <v/>
      </c>
      <c r="Z863" s="30">
        <f>IF(OR($Y863="",$D$6=""),"",IF(INDEX($A:$U,ROW(),$D$6)="",0,IF(ISNUMBER(INDEX($A:$U,ROW(),$D$6)),INDEX($A:$U,ROW(),$D$6),IFERROR(--SUBSTITUTE(SUBSTITUTE(TRIM(INDEX($A:$U,ROW(),$D$6)),",",""),"원",""),0))))</f>
        <v/>
      </c>
      <c r="AA863" s="30">
        <f>IF(OR($Y863="",$E$6=""),"",IF(INDEX($A:$U,ROW(),$E$6)="",0,IF(ISNUMBER(INDEX($A:$U,ROW(),$E$6)),INDEX($A:$U,ROW(),$E$6),IFERROR(--SUBSTITUTE(SUBSTITUTE(TRIM(INDEX($A:$U,ROW(),$E$6)),",",""),"원",""),0))))</f>
        <v/>
      </c>
      <c r="AB863" s="30">
        <f>IF(OR($Y863="",$F$6=""),"",IF(INDEX($A:$U,ROW(),$F$6)="","",IF(ISNUMBER(INDEX($A:$U,ROW(),$F$6)),INDEX($A:$U,ROW(),$F$6),IFERROR(--SUBSTITUTE(SUBSTITUTE(TRIM(INDEX($A:$U,ROW(),$F$6)),",",""),"원",""),""))))</f>
        <v/>
      </c>
      <c r="AC863" s="2">
        <f>IF(OR($Y863="",$G$6=""),"",INDEX($A:$U,ROW(),$G$6)&amp;"")</f>
        <v/>
      </c>
      <c r="AD863" s="2">
        <f>IF($Y863="","",IF(OR(AND(설정!$B$5&lt;&gt;"",ISNUMBER(SEARCH(설정!$B$5,$AC863))),AND(설정!$B$6&lt;&gt;"",ISNUMBER(SEARCH(설정!$B$6,$AC863))),AND(설정!$B$7&lt;&gt;"",ISNUMBER(SEARCH(설정!$B$7,$AC863)))),"제외","포함"))</f>
        <v/>
      </c>
    </row>
    <row r="864">
      <c r="W864" s="2">
        <f>IF(OR($B$5="",$C$6="",ROW()&lt;$B$5),"",IF(INDEX($A:$U,ROW(),$C$6)="","",INDEX($A:$U,ROW(),$C$6)))</f>
        <v/>
      </c>
      <c r="X864" s="28">
        <f>IF($W864="","",IF(ISNUMBER($W864),IF($W864&gt;=10000000,IFERROR(DATE(INT($W864/10000),MOD(INT($W864/100),100),MOD($W864,100)),""),$W864),IF(ISNUMBER(--SUBSTITUTE(SUBSTITUTE(TRIM($W864),".","-"),"/","-")),IF(--SUBSTITUTE(SUBSTITUTE(TRIM($W864),".","-"),"/","-")&gt;=10000000,IFERROR(DATE(--LEFT(TRIM($W864),4),--MID(TRIM($W864),5,2),--RIGHT(TRIM($W864),2)),""),--SUBSTITUTE(SUBSTITUTE(TRIM($W864),".","-"),"/","-")),IFERROR(--LEFT(SUBSTITUTE(SUBSTITUTE(TRIM($W864),".","-"),"/","-"),10),""))))</f>
        <v/>
      </c>
      <c r="Y864" s="29">
        <f>IF($X864="","",INT($X864))</f>
        <v/>
      </c>
      <c r="Z864" s="30">
        <f>IF(OR($Y864="",$D$6=""),"",IF(INDEX($A:$U,ROW(),$D$6)="",0,IF(ISNUMBER(INDEX($A:$U,ROW(),$D$6)),INDEX($A:$U,ROW(),$D$6),IFERROR(--SUBSTITUTE(SUBSTITUTE(TRIM(INDEX($A:$U,ROW(),$D$6)),",",""),"원",""),0))))</f>
        <v/>
      </c>
      <c r="AA864" s="30">
        <f>IF(OR($Y864="",$E$6=""),"",IF(INDEX($A:$U,ROW(),$E$6)="",0,IF(ISNUMBER(INDEX($A:$U,ROW(),$E$6)),INDEX($A:$U,ROW(),$E$6),IFERROR(--SUBSTITUTE(SUBSTITUTE(TRIM(INDEX($A:$U,ROW(),$E$6)),",",""),"원",""),0))))</f>
        <v/>
      </c>
      <c r="AB864" s="30">
        <f>IF(OR($Y864="",$F$6=""),"",IF(INDEX($A:$U,ROW(),$F$6)="","",IF(ISNUMBER(INDEX($A:$U,ROW(),$F$6)),INDEX($A:$U,ROW(),$F$6),IFERROR(--SUBSTITUTE(SUBSTITUTE(TRIM(INDEX($A:$U,ROW(),$F$6)),",",""),"원",""),""))))</f>
        <v/>
      </c>
      <c r="AC864" s="2">
        <f>IF(OR($Y864="",$G$6=""),"",INDEX($A:$U,ROW(),$G$6)&amp;"")</f>
        <v/>
      </c>
      <c r="AD864" s="2">
        <f>IF($Y864="","",IF(OR(AND(설정!$B$5&lt;&gt;"",ISNUMBER(SEARCH(설정!$B$5,$AC864))),AND(설정!$B$6&lt;&gt;"",ISNUMBER(SEARCH(설정!$B$6,$AC864))),AND(설정!$B$7&lt;&gt;"",ISNUMBER(SEARCH(설정!$B$7,$AC864)))),"제외","포함"))</f>
        <v/>
      </c>
    </row>
    <row r="865">
      <c r="W865" s="2">
        <f>IF(OR($B$5="",$C$6="",ROW()&lt;$B$5),"",IF(INDEX($A:$U,ROW(),$C$6)="","",INDEX($A:$U,ROW(),$C$6)))</f>
        <v/>
      </c>
      <c r="X865" s="28">
        <f>IF($W865="","",IF(ISNUMBER($W865),IF($W865&gt;=10000000,IFERROR(DATE(INT($W865/10000),MOD(INT($W865/100),100),MOD($W865,100)),""),$W865),IF(ISNUMBER(--SUBSTITUTE(SUBSTITUTE(TRIM($W865),".","-"),"/","-")),IF(--SUBSTITUTE(SUBSTITUTE(TRIM($W865),".","-"),"/","-")&gt;=10000000,IFERROR(DATE(--LEFT(TRIM($W865),4),--MID(TRIM($W865),5,2),--RIGHT(TRIM($W865),2)),""),--SUBSTITUTE(SUBSTITUTE(TRIM($W865),".","-"),"/","-")),IFERROR(--LEFT(SUBSTITUTE(SUBSTITUTE(TRIM($W865),".","-"),"/","-"),10),""))))</f>
        <v/>
      </c>
      <c r="Y865" s="29">
        <f>IF($X865="","",INT($X865))</f>
        <v/>
      </c>
      <c r="Z865" s="30">
        <f>IF(OR($Y865="",$D$6=""),"",IF(INDEX($A:$U,ROW(),$D$6)="",0,IF(ISNUMBER(INDEX($A:$U,ROW(),$D$6)),INDEX($A:$U,ROW(),$D$6),IFERROR(--SUBSTITUTE(SUBSTITUTE(TRIM(INDEX($A:$U,ROW(),$D$6)),",",""),"원",""),0))))</f>
        <v/>
      </c>
      <c r="AA865" s="30">
        <f>IF(OR($Y865="",$E$6=""),"",IF(INDEX($A:$U,ROW(),$E$6)="",0,IF(ISNUMBER(INDEX($A:$U,ROW(),$E$6)),INDEX($A:$U,ROW(),$E$6),IFERROR(--SUBSTITUTE(SUBSTITUTE(TRIM(INDEX($A:$U,ROW(),$E$6)),",",""),"원",""),0))))</f>
        <v/>
      </c>
      <c r="AB865" s="30">
        <f>IF(OR($Y865="",$F$6=""),"",IF(INDEX($A:$U,ROW(),$F$6)="","",IF(ISNUMBER(INDEX($A:$U,ROW(),$F$6)),INDEX($A:$U,ROW(),$F$6),IFERROR(--SUBSTITUTE(SUBSTITUTE(TRIM(INDEX($A:$U,ROW(),$F$6)),",",""),"원",""),""))))</f>
        <v/>
      </c>
      <c r="AC865" s="2">
        <f>IF(OR($Y865="",$G$6=""),"",INDEX($A:$U,ROW(),$G$6)&amp;"")</f>
        <v/>
      </c>
      <c r="AD865" s="2">
        <f>IF($Y865="","",IF(OR(AND(설정!$B$5&lt;&gt;"",ISNUMBER(SEARCH(설정!$B$5,$AC865))),AND(설정!$B$6&lt;&gt;"",ISNUMBER(SEARCH(설정!$B$6,$AC865))),AND(설정!$B$7&lt;&gt;"",ISNUMBER(SEARCH(설정!$B$7,$AC865)))),"제외","포함"))</f>
        <v/>
      </c>
    </row>
    <row r="866">
      <c r="W866" s="2">
        <f>IF(OR($B$5="",$C$6="",ROW()&lt;$B$5),"",IF(INDEX($A:$U,ROW(),$C$6)="","",INDEX($A:$U,ROW(),$C$6)))</f>
        <v/>
      </c>
      <c r="X866" s="28">
        <f>IF($W866="","",IF(ISNUMBER($W866),IF($W866&gt;=10000000,IFERROR(DATE(INT($W866/10000),MOD(INT($W866/100),100),MOD($W866,100)),""),$W866),IF(ISNUMBER(--SUBSTITUTE(SUBSTITUTE(TRIM($W866),".","-"),"/","-")),IF(--SUBSTITUTE(SUBSTITUTE(TRIM($W866),".","-"),"/","-")&gt;=10000000,IFERROR(DATE(--LEFT(TRIM($W866),4),--MID(TRIM($W866),5,2),--RIGHT(TRIM($W866),2)),""),--SUBSTITUTE(SUBSTITUTE(TRIM($W866),".","-"),"/","-")),IFERROR(--LEFT(SUBSTITUTE(SUBSTITUTE(TRIM($W866),".","-"),"/","-"),10),""))))</f>
        <v/>
      </c>
      <c r="Y866" s="29">
        <f>IF($X866="","",INT($X866))</f>
        <v/>
      </c>
      <c r="Z866" s="30">
        <f>IF(OR($Y866="",$D$6=""),"",IF(INDEX($A:$U,ROW(),$D$6)="",0,IF(ISNUMBER(INDEX($A:$U,ROW(),$D$6)),INDEX($A:$U,ROW(),$D$6),IFERROR(--SUBSTITUTE(SUBSTITUTE(TRIM(INDEX($A:$U,ROW(),$D$6)),",",""),"원",""),0))))</f>
        <v/>
      </c>
      <c r="AA866" s="30">
        <f>IF(OR($Y866="",$E$6=""),"",IF(INDEX($A:$U,ROW(),$E$6)="",0,IF(ISNUMBER(INDEX($A:$U,ROW(),$E$6)),INDEX($A:$U,ROW(),$E$6),IFERROR(--SUBSTITUTE(SUBSTITUTE(TRIM(INDEX($A:$U,ROW(),$E$6)),",",""),"원",""),0))))</f>
        <v/>
      </c>
      <c r="AB866" s="30">
        <f>IF(OR($Y866="",$F$6=""),"",IF(INDEX($A:$U,ROW(),$F$6)="","",IF(ISNUMBER(INDEX($A:$U,ROW(),$F$6)),INDEX($A:$U,ROW(),$F$6),IFERROR(--SUBSTITUTE(SUBSTITUTE(TRIM(INDEX($A:$U,ROW(),$F$6)),",",""),"원",""),""))))</f>
        <v/>
      </c>
      <c r="AC866" s="2">
        <f>IF(OR($Y866="",$G$6=""),"",INDEX($A:$U,ROW(),$G$6)&amp;"")</f>
        <v/>
      </c>
      <c r="AD866" s="2">
        <f>IF($Y866="","",IF(OR(AND(설정!$B$5&lt;&gt;"",ISNUMBER(SEARCH(설정!$B$5,$AC866))),AND(설정!$B$6&lt;&gt;"",ISNUMBER(SEARCH(설정!$B$6,$AC866))),AND(설정!$B$7&lt;&gt;"",ISNUMBER(SEARCH(설정!$B$7,$AC866)))),"제외","포함"))</f>
        <v/>
      </c>
    </row>
    <row r="867">
      <c r="W867" s="2">
        <f>IF(OR($B$5="",$C$6="",ROW()&lt;$B$5),"",IF(INDEX($A:$U,ROW(),$C$6)="","",INDEX($A:$U,ROW(),$C$6)))</f>
        <v/>
      </c>
      <c r="X867" s="28">
        <f>IF($W867="","",IF(ISNUMBER($W867),IF($W867&gt;=10000000,IFERROR(DATE(INT($W867/10000),MOD(INT($W867/100),100),MOD($W867,100)),""),$W867),IF(ISNUMBER(--SUBSTITUTE(SUBSTITUTE(TRIM($W867),".","-"),"/","-")),IF(--SUBSTITUTE(SUBSTITUTE(TRIM($W867),".","-"),"/","-")&gt;=10000000,IFERROR(DATE(--LEFT(TRIM($W867),4),--MID(TRIM($W867),5,2),--RIGHT(TRIM($W867),2)),""),--SUBSTITUTE(SUBSTITUTE(TRIM($W867),".","-"),"/","-")),IFERROR(--LEFT(SUBSTITUTE(SUBSTITUTE(TRIM($W867),".","-"),"/","-"),10),""))))</f>
        <v/>
      </c>
      <c r="Y867" s="29">
        <f>IF($X867="","",INT($X867))</f>
        <v/>
      </c>
      <c r="Z867" s="30">
        <f>IF(OR($Y867="",$D$6=""),"",IF(INDEX($A:$U,ROW(),$D$6)="",0,IF(ISNUMBER(INDEX($A:$U,ROW(),$D$6)),INDEX($A:$U,ROW(),$D$6),IFERROR(--SUBSTITUTE(SUBSTITUTE(TRIM(INDEX($A:$U,ROW(),$D$6)),",",""),"원",""),0))))</f>
        <v/>
      </c>
      <c r="AA867" s="30">
        <f>IF(OR($Y867="",$E$6=""),"",IF(INDEX($A:$U,ROW(),$E$6)="",0,IF(ISNUMBER(INDEX($A:$U,ROW(),$E$6)),INDEX($A:$U,ROW(),$E$6),IFERROR(--SUBSTITUTE(SUBSTITUTE(TRIM(INDEX($A:$U,ROW(),$E$6)),",",""),"원",""),0))))</f>
        <v/>
      </c>
      <c r="AB867" s="30">
        <f>IF(OR($Y867="",$F$6=""),"",IF(INDEX($A:$U,ROW(),$F$6)="","",IF(ISNUMBER(INDEX($A:$U,ROW(),$F$6)),INDEX($A:$U,ROW(),$F$6),IFERROR(--SUBSTITUTE(SUBSTITUTE(TRIM(INDEX($A:$U,ROW(),$F$6)),",",""),"원",""),""))))</f>
        <v/>
      </c>
      <c r="AC867" s="2">
        <f>IF(OR($Y867="",$G$6=""),"",INDEX($A:$U,ROW(),$G$6)&amp;"")</f>
        <v/>
      </c>
      <c r="AD867" s="2">
        <f>IF($Y867="","",IF(OR(AND(설정!$B$5&lt;&gt;"",ISNUMBER(SEARCH(설정!$B$5,$AC867))),AND(설정!$B$6&lt;&gt;"",ISNUMBER(SEARCH(설정!$B$6,$AC867))),AND(설정!$B$7&lt;&gt;"",ISNUMBER(SEARCH(설정!$B$7,$AC867)))),"제외","포함"))</f>
        <v/>
      </c>
    </row>
    <row r="868">
      <c r="W868" s="2">
        <f>IF(OR($B$5="",$C$6="",ROW()&lt;$B$5),"",IF(INDEX($A:$U,ROW(),$C$6)="","",INDEX($A:$U,ROW(),$C$6)))</f>
        <v/>
      </c>
      <c r="X868" s="28">
        <f>IF($W868="","",IF(ISNUMBER($W868),IF($W868&gt;=10000000,IFERROR(DATE(INT($W868/10000),MOD(INT($W868/100),100),MOD($W868,100)),""),$W868),IF(ISNUMBER(--SUBSTITUTE(SUBSTITUTE(TRIM($W868),".","-"),"/","-")),IF(--SUBSTITUTE(SUBSTITUTE(TRIM($W868),".","-"),"/","-")&gt;=10000000,IFERROR(DATE(--LEFT(TRIM($W868),4),--MID(TRIM($W868),5,2),--RIGHT(TRIM($W868),2)),""),--SUBSTITUTE(SUBSTITUTE(TRIM($W868),".","-"),"/","-")),IFERROR(--LEFT(SUBSTITUTE(SUBSTITUTE(TRIM($W868),".","-"),"/","-"),10),""))))</f>
        <v/>
      </c>
      <c r="Y868" s="29">
        <f>IF($X868="","",INT($X868))</f>
        <v/>
      </c>
      <c r="Z868" s="30">
        <f>IF(OR($Y868="",$D$6=""),"",IF(INDEX($A:$U,ROW(),$D$6)="",0,IF(ISNUMBER(INDEX($A:$U,ROW(),$D$6)),INDEX($A:$U,ROW(),$D$6),IFERROR(--SUBSTITUTE(SUBSTITUTE(TRIM(INDEX($A:$U,ROW(),$D$6)),",",""),"원",""),0))))</f>
        <v/>
      </c>
      <c r="AA868" s="30">
        <f>IF(OR($Y868="",$E$6=""),"",IF(INDEX($A:$U,ROW(),$E$6)="",0,IF(ISNUMBER(INDEX($A:$U,ROW(),$E$6)),INDEX($A:$U,ROW(),$E$6),IFERROR(--SUBSTITUTE(SUBSTITUTE(TRIM(INDEX($A:$U,ROW(),$E$6)),",",""),"원",""),0))))</f>
        <v/>
      </c>
      <c r="AB868" s="30">
        <f>IF(OR($Y868="",$F$6=""),"",IF(INDEX($A:$U,ROW(),$F$6)="","",IF(ISNUMBER(INDEX($A:$U,ROW(),$F$6)),INDEX($A:$U,ROW(),$F$6),IFERROR(--SUBSTITUTE(SUBSTITUTE(TRIM(INDEX($A:$U,ROW(),$F$6)),",",""),"원",""),""))))</f>
        <v/>
      </c>
      <c r="AC868" s="2">
        <f>IF(OR($Y868="",$G$6=""),"",INDEX($A:$U,ROW(),$G$6)&amp;"")</f>
        <v/>
      </c>
      <c r="AD868" s="2">
        <f>IF($Y868="","",IF(OR(AND(설정!$B$5&lt;&gt;"",ISNUMBER(SEARCH(설정!$B$5,$AC868))),AND(설정!$B$6&lt;&gt;"",ISNUMBER(SEARCH(설정!$B$6,$AC868))),AND(설정!$B$7&lt;&gt;"",ISNUMBER(SEARCH(설정!$B$7,$AC868)))),"제외","포함"))</f>
        <v/>
      </c>
    </row>
    <row r="869">
      <c r="W869" s="2">
        <f>IF(OR($B$5="",$C$6="",ROW()&lt;$B$5),"",IF(INDEX($A:$U,ROW(),$C$6)="","",INDEX($A:$U,ROW(),$C$6)))</f>
        <v/>
      </c>
      <c r="X869" s="28">
        <f>IF($W869="","",IF(ISNUMBER($W869),IF($W869&gt;=10000000,IFERROR(DATE(INT($W869/10000),MOD(INT($W869/100),100),MOD($W869,100)),""),$W869),IF(ISNUMBER(--SUBSTITUTE(SUBSTITUTE(TRIM($W869),".","-"),"/","-")),IF(--SUBSTITUTE(SUBSTITUTE(TRIM($W869),".","-"),"/","-")&gt;=10000000,IFERROR(DATE(--LEFT(TRIM($W869),4),--MID(TRIM($W869),5,2),--RIGHT(TRIM($W869),2)),""),--SUBSTITUTE(SUBSTITUTE(TRIM($W869),".","-"),"/","-")),IFERROR(--LEFT(SUBSTITUTE(SUBSTITUTE(TRIM($W869),".","-"),"/","-"),10),""))))</f>
        <v/>
      </c>
      <c r="Y869" s="29">
        <f>IF($X869="","",INT($X869))</f>
        <v/>
      </c>
      <c r="Z869" s="30">
        <f>IF(OR($Y869="",$D$6=""),"",IF(INDEX($A:$U,ROW(),$D$6)="",0,IF(ISNUMBER(INDEX($A:$U,ROW(),$D$6)),INDEX($A:$U,ROW(),$D$6),IFERROR(--SUBSTITUTE(SUBSTITUTE(TRIM(INDEX($A:$U,ROW(),$D$6)),",",""),"원",""),0))))</f>
        <v/>
      </c>
      <c r="AA869" s="30">
        <f>IF(OR($Y869="",$E$6=""),"",IF(INDEX($A:$U,ROW(),$E$6)="",0,IF(ISNUMBER(INDEX($A:$U,ROW(),$E$6)),INDEX($A:$U,ROW(),$E$6),IFERROR(--SUBSTITUTE(SUBSTITUTE(TRIM(INDEX($A:$U,ROW(),$E$6)),",",""),"원",""),0))))</f>
        <v/>
      </c>
      <c r="AB869" s="30">
        <f>IF(OR($Y869="",$F$6=""),"",IF(INDEX($A:$U,ROW(),$F$6)="","",IF(ISNUMBER(INDEX($A:$U,ROW(),$F$6)),INDEX($A:$U,ROW(),$F$6),IFERROR(--SUBSTITUTE(SUBSTITUTE(TRIM(INDEX($A:$U,ROW(),$F$6)),",",""),"원",""),""))))</f>
        <v/>
      </c>
      <c r="AC869" s="2">
        <f>IF(OR($Y869="",$G$6=""),"",INDEX($A:$U,ROW(),$G$6)&amp;"")</f>
        <v/>
      </c>
      <c r="AD869" s="2">
        <f>IF($Y869="","",IF(OR(AND(설정!$B$5&lt;&gt;"",ISNUMBER(SEARCH(설정!$B$5,$AC869))),AND(설정!$B$6&lt;&gt;"",ISNUMBER(SEARCH(설정!$B$6,$AC869))),AND(설정!$B$7&lt;&gt;"",ISNUMBER(SEARCH(설정!$B$7,$AC869)))),"제외","포함"))</f>
        <v/>
      </c>
    </row>
    <row r="870">
      <c r="W870" s="2">
        <f>IF(OR($B$5="",$C$6="",ROW()&lt;$B$5),"",IF(INDEX($A:$U,ROW(),$C$6)="","",INDEX($A:$U,ROW(),$C$6)))</f>
        <v/>
      </c>
      <c r="X870" s="28">
        <f>IF($W870="","",IF(ISNUMBER($W870),IF($W870&gt;=10000000,IFERROR(DATE(INT($W870/10000),MOD(INT($W870/100),100),MOD($W870,100)),""),$W870),IF(ISNUMBER(--SUBSTITUTE(SUBSTITUTE(TRIM($W870),".","-"),"/","-")),IF(--SUBSTITUTE(SUBSTITUTE(TRIM($W870),".","-"),"/","-")&gt;=10000000,IFERROR(DATE(--LEFT(TRIM($W870),4),--MID(TRIM($W870),5,2),--RIGHT(TRIM($W870),2)),""),--SUBSTITUTE(SUBSTITUTE(TRIM($W870),".","-"),"/","-")),IFERROR(--LEFT(SUBSTITUTE(SUBSTITUTE(TRIM($W870),".","-"),"/","-"),10),""))))</f>
        <v/>
      </c>
      <c r="Y870" s="29">
        <f>IF($X870="","",INT($X870))</f>
        <v/>
      </c>
      <c r="Z870" s="30">
        <f>IF(OR($Y870="",$D$6=""),"",IF(INDEX($A:$U,ROW(),$D$6)="",0,IF(ISNUMBER(INDEX($A:$U,ROW(),$D$6)),INDEX($A:$U,ROW(),$D$6),IFERROR(--SUBSTITUTE(SUBSTITUTE(TRIM(INDEX($A:$U,ROW(),$D$6)),",",""),"원",""),0))))</f>
        <v/>
      </c>
      <c r="AA870" s="30">
        <f>IF(OR($Y870="",$E$6=""),"",IF(INDEX($A:$U,ROW(),$E$6)="",0,IF(ISNUMBER(INDEX($A:$U,ROW(),$E$6)),INDEX($A:$U,ROW(),$E$6),IFERROR(--SUBSTITUTE(SUBSTITUTE(TRIM(INDEX($A:$U,ROW(),$E$6)),",",""),"원",""),0))))</f>
        <v/>
      </c>
      <c r="AB870" s="30">
        <f>IF(OR($Y870="",$F$6=""),"",IF(INDEX($A:$U,ROW(),$F$6)="","",IF(ISNUMBER(INDEX($A:$U,ROW(),$F$6)),INDEX($A:$U,ROW(),$F$6),IFERROR(--SUBSTITUTE(SUBSTITUTE(TRIM(INDEX($A:$U,ROW(),$F$6)),",",""),"원",""),""))))</f>
        <v/>
      </c>
      <c r="AC870" s="2">
        <f>IF(OR($Y870="",$G$6=""),"",INDEX($A:$U,ROW(),$G$6)&amp;"")</f>
        <v/>
      </c>
      <c r="AD870" s="2">
        <f>IF($Y870="","",IF(OR(AND(설정!$B$5&lt;&gt;"",ISNUMBER(SEARCH(설정!$B$5,$AC870))),AND(설정!$B$6&lt;&gt;"",ISNUMBER(SEARCH(설정!$B$6,$AC870))),AND(설정!$B$7&lt;&gt;"",ISNUMBER(SEARCH(설정!$B$7,$AC870)))),"제외","포함"))</f>
        <v/>
      </c>
    </row>
    <row r="871">
      <c r="W871" s="2">
        <f>IF(OR($B$5="",$C$6="",ROW()&lt;$B$5),"",IF(INDEX($A:$U,ROW(),$C$6)="","",INDEX($A:$U,ROW(),$C$6)))</f>
        <v/>
      </c>
      <c r="X871" s="28">
        <f>IF($W871="","",IF(ISNUMBER($W871),IF($W871&gt;=10000000,IFERROR(DATE(INT($W871/10000),MOD(INT($W871/100),100),MOD($W871,100)),""),$W871),IF(ISNUMBER(--SUBSTITUTE(SUBSTITUTE(TRIM($W871),".","-"),"/","-")),IF(--SUBSTITUTE(SUBSTITUTE(TRIM($W871),".","-"),"/","-")&gt;=10000000,IFERROR(DATE(--LEFT(TRIM($W871),4),--MID(TRIM($W871),5,2),--RIGHT(TRIM($W871),2)),""),--SUBSTITUTE(SUBSTITUTE(TRIM($W871),".","-"),"/","-")),IFERROR(--LEFT(SUBSTITUTE(SUBSTITUTE(TRIM($W871),".","-"),"/","-"),10),""))))</f>
        <v/>
      </c>
      <c r="Y871" s="29">
        <f>IF($X871="","",INT($X871))</f>
        <v/>
      </c>
      <c r="Z871" s="30">
        <f>IF(OR($Y871="",$D$6=""),"",IF(INDEX($A:$U,ROW(),$D$6)="",0,IF(ISNUMBER(INDEX($A:$U,ROW(),$D$6)),INDEX($A:$U,ROW(),$D$6),IFERROR(--SUBSTITUTE(SUBSTITUTE(TRIM(INDEX($A:$U,ROW(),$D$6)),",",""),"원",""),0))))</f>
        <v/>
      </c>
      <c r="AA871" s="30">
        <f>IF(OR($Y871="",$E$6=""),"",IF(INDEX($A:$U,ROW(),$E$6)="",0,IF(ISNUMBER(INDEX($A:$U,ROW(),$E$6)),INDEX($A:$U,ROW(),$E$6),IFERROR(--SUBSTITUTE(SUBSTITUTE(TRIM(INDEX($A:$U,ROW(),$E$6)),",",""),"원",""),0))))</f>
        <v/>
      </c>
      <c r="AB871" s="30">
        <f>IF(OR($Y871="",$F$6=""),"",IF(INDEX($A:$U,ROW(),$F$6)="","",IF(ISNUMBER(INDEX($A:$U,ROW(),$F$6)),INDEX($A:$U,ROW(),$F$6),IFERROR(--SUBSTITUTE(SUBSTITUTE(TRIM(INDEX($A:$U,ROW(),$F$6)),",",""),"원",""),""))))</f>
        <v/>
      </c>
      <c r="AC871" s="2">
        <f>IF(OR($Y871="",$G$6=""),"",INDEX($A:$U,ROW(),$G$6)&amp;"")</f>
        <v/>
      </c>
      <c r="AD871" s="2">
        <f>IF($Y871="","",IF(OR(AND(설정!$B$5&lt;&gt;"",ISNUMBER(SEARCH(설정!$B$5,$AC871))),AND(설정!$B$6&lt;&gt;"",ISNUMBER(SEARCH(설정!$B$6,$AC871))),AND(설정!$B$7&lt;&gt;"",ISNUMBER(SEARCH(설정!$B$7,$AC871)))),"제외","포함"))</f>
        <v/>
      </c>
    </row>
    <row r="872">
      <c r="W872" s="2">
        <f>IF(OR($B$5="",$C$6="",ROW()&lt;$B$5),"",IF(INDEX($A:$U,ROW(),$C$6)="","",INDEX($A:$U,ROW(),$C$6)))</f>
        <v/>
      </c>
      <c r="X872" s="28">
        <f>IF($W872="","",IF(ISNUMBER($W872),IF($W872&gt;=10000000,IFERROR(DATE(INT($W872/10000),MOD(INT($W872/100),100),MOD($W872,100)),""),$W872),IF(ISNUMBER(--SUBSTITUTE(SUBSTITUTE(TRIM($W872),".","-"),"/","-")),IF(--SUBSTITUTE(SUBSTITUTE(TRIM($W872),".","-"),"/","-")&gt;=10000000,IFERROR(DATE(--LEFT(TRIM($W872),4),--MID(TRIM($W872),5,2),--RIGHT(TRIM($W872),2)),""),--SUBSTITUTE(SUBSTITUTE(TRIM($W872),".","-"),"/","-")),IFERROR(--LEFT(SUBSTITUTE(SUBSTITUTE(TRIM($W872),".","-"),"/","-"),10),""))))</f>
        <v/>
      </c>
      <c r="Y872" s="29">
        <f>IF($X872="","",INT($X872))</f>
        <v/>
      </c>
      <c r="Z872" s="30">
        <f>IF(OR($Y872="",$D$6=""),"",IF(INDEX($A:$U,ROW(),$D$6)="",0,IF(ISNUMBER(INDEX($A:$U,ROW(),$D$6)),INDEX($A:$U,ROW(),$D$6),IFERROR(--SUBSTITUTE(SUBSTITUTE(TRIM(INDEX($A:$U,ROW(),$D$6)),",",""),"원",""),0))))</f>
        <v/>
      </c>
      <c r="AA872" s="30">
        <f>IF(OR($Y872="",$E$6=""),"",IF(INDEX($A:$U,ROW(),$E$6)="",0,IF(ISNUMBER(INDEX($A:$U,ROW(),$E$6)),INDEX($A:$U,ROW(),$E$6),IFERROR(--SUBSTITUTE(SUBSTITUTE(TRIM(INDEX($A:$U,ROW(),$E$6)),",",""),"원",""),0))))</f>
        <v/>
      </c>
      <c r="AB872" s="30">
        <f>IF(OR($Y872="",$F$6=""),"",IF(INDEX($A:$U,ROW(),$F$6)="","",IF(ISNUMBER(INDEX($A:$U,ROW(),$F$6)),INDEX($A:$U,ROW(),$F$6),IFERROR(--SUBSTITUTE(SUBSTITUTE(TRIM(INDEX($A:$U,ROW(),$F$6)),",",""),"원",""),""))))</f>
        <v/>
      </c>
      <c r="AC872" s="2">
        <f>IF(OR($Y872="",$G$6=""),"",INDEX($A:$U,ROW(),$G$6)&amp;"")</f>
        <v/>
      </c>
      <c r="AD872" s="2">
        <f>IF($Y872="","",IF(OR(AND(설정!$B$5&lt;&gt;"",ISNUMBER(SEARCH(설정!$B$5,$AC872))),AND(설정!$B$6&lt;&gt;"",ISNUMBER(SEARCH(설정!$B$6,$AC872))),AND(설정!$B$7&lt;&gt;"",ISNUMBER(SEARCH(설정!$B$7,$AC872)))),"제외","포함"))</f>
        <v/>
      </c>
    </row>
    <row r="873">
      <c r="W873" s="2">
        <f>IF(OR($B$5="",$C$6="",ROW()&lt;$B$5),"",IF(INDEX($A:$U,ROW(),$C$6)="","",INDEX($A:$U,ROW(),$C$6)))</f>
        <v/>
      </c>
      <c r="X873" s="28">
        <f>IF($W873="","",IF(ISNUMBER($W873),IF($W873&gt;=10000000,IFERROR(DATE(INT($W873/10000),MOD(INT($W873/100),100),MOD($W873,100)),""),$W873),IF(ISNUMBER(--SUBSTITUTE(SUBSTITUTE(TRIM($W873),".","-"),"/","-")),IF(--SUBSTITUTE(SUBSTITUTE(TRIM($W873),".","-"),"/","-")&gt;=10000000,IFERROR(DATE(--LEFT(TRIM($W873),4),--MID(TRIM($W873),5,2),--RIGHT(TRIM($W873),2)),""),--SUBSTITUTE(SUBSTITUTE(TRIM($W873),".","-"),"/","-")),IFERROR(--LEFT(SUBSTITUTE(SUBSTITUTE(TRIM($W873),".","-"),"/","-"),10),""))))</f>
        <v/>
      </c>
      <c r="Y873" s="29">
        <f>IF($X873="","",INT($X873))</f>
        <v/>
      </c>
      <c r="Z873" s="30">
        <f>IF(OR($Y873="",$D$6=""),"",IF(INDEX($A:$U,ROW(),$D$6)="",0,IF(ISNUMBER(INDEX($A:$U,ROW(),$D$6)),INDEX($A:$U,ROW(),$D$6),IFERROR(--SUBSTITUTE(SUBSTITUTE(TRIM(INDEX($A:$U,ROW(),$D$6)),",",""),"원",""),0))))</f>
        <v/>
      </c>
      <c r="AA873" s="30">
        <f>IF(OR($Y873="",$E$6=""),"",IF(INDEX($A:$U,ROW(),$E$6)="",0,IF(ISNUMBER(INDEX($A:$U,ROW(),$E$6)),INDEX($A:$U,ROW(),$E$6),IFERROR(--SUBSTITUTE(SUBSTITUTE(TRIM(INDEX($A:$U,ROW(),$E$6)),",",""),"원",""),0))))</f>
        <v/>
      </c>
      <c r="AB873" s="30">
        <f>IF(OR($Y873="",$F$6=""),"",IF(INDEX($A:$U,ROW(),$F$6)="","",IF(ISNUMBER(INDEX($A:$U,ROW(),$F$6)),INDEX($A:$U,ROW(),$F$6),IFERROR(--SUBSTITUTE(SUBSTITUTE(TRIM(INDEX($A:$U,ROW(),$F$6)),",",""),"원",""),""))))</f>
        <v/>
      </c>
      <c r="AC873" s="2">
        <f>IF(OR($Y873="",$G$6=""),"",INDEX($A:$U,ROW(),$G$6)&amp;"")</f>
        <v/>
      </c>
      <c r="AD873" s="2">
        <f>IF($Y873="","",IF(OR(AND(설정!$B$5&lt;&gt;"",ISNUMBER(SEARCH(설정!$B$5,$AC873))),AND(설정!$B$6&lt;&gt;"",ISNUMBER(SEARCH(설정!$B$6,$AC873))),AND(설정!$B$7&lt;&gt;"",ISNUMBER(SEARCH(설정!$B$7,$AC873)))),"제외","포함"))</f>
        <v/>
      </c>
    </row>
    <row r="874">
      <c r="W874" s="2">
        <f>IF(OR($B$5="",$C$6="",ROW()&lt;$B$5),"",IF(INDEX($A:$U,ROW(),$C$6)="","",INDEX($A:$U,ROW(),$C$6)))</f>
        <v/>
      </c>
      <c r="X874" s="28">
        <f>IF($W874="","",IF(ISNUMBER($W874),IF($W874&gt;=10000000,IFERROR(DATE(INT($W874/10000),MOD(INT($W874/100),100),MOD($W874,100)),""),$W874),IF(ISNUMBER(--SUBSTITUTE(SUBSTITUTE(TRIM($W874),".","-"),"/","-")),IF(--SUBSTITUTE(SUBSTITUTE(TRIM($W874),".","-"),"/","-")&gt;=10000000,IFERROR(DATE(--LEFT(TRIM($W874),4),--MID(TRIM($W874),5,2),--RIGHT(TRIM($W874),2)),""),--SUBSTITUTE(SUBSTITUTE(TRIM($W874),".","-"),"/","-")),IFERROR(--LEFT(SUBSTITUTE(SUBSTITUTE(TRIM($W874),".","-"),"/","-"),10),""))))</f>
        <v/>
      </c>
      <c r="Y874" s="29">
        <f>IF($X874="","",INT($X874))</f>
        <v/>
      </c>
      <c r="Z874" s="30">
        <f>IF(OR($Y874="",$D$6=""),"",IF(INDEX($A:$U,ROW(),$D$6)="",0,IF(ISNUMBER(INDEX($A:$U,ROW(),$D$6)),INDEX($A:$U,ROW(),$D$6),IFERROR(--SUBSTITUTE(SUBSTITUTE(TRIM(INDEX($A:$U,ROW(),$D$6)),",",""),"원",""),0))))</f>
        <v/>
      </c>
      <c r="AA874" s="30">
        <f>IF(OR($Y874="",$E$6=""),"",IF(INDEX($A:$U,ROW(),$E$6)="",0,IF(ISNUMBER(INDEX($A:$U,ROW(),$E$6)),INDEX($A:$U,ROW(),$E$6),IFERROR(--SUBSTITUTE(SUBSTITUTE(TRIM(INDEX($A:$U,ROW(),$E$6)),",",""),"원",""),0))))</f>
        <v/>
      </c>
      <c r="AB874" s="30">
        <f>IF(OR($Y874="",$F$6=""),"",IF(INDEX($A:$U,ROW(),$F$6)="","",IF(ISNUMBER(INDEX($A:$U,ROW(),$F$6)),INDEX($A:$U,ROW(),$F$6),IFERROR(--SUBSTITUTE(SUBSTITUTE(TRIM(INDEX($A:$U,ROW(),$F$6)),",",""),"원",""),""))))</f>
        <v/>
      </c>
      <c r="AC874" s="2">
        <f>IF(OR($Y874="",$G$6=""),"",INDEX($A:$U,ROW(),$G$6)&amp;"")</f>
        <v/>
      </c>
      <c r="AD874" s="2">
        <f>IF($Y874="","",IF(OR(AND(설정!$B$5&lt;&gt;"",ISNUMBER(SEARCH(설정!$B$5,$AC874))),AND(설정!$B$6&lt;&gt;"",ISNUMBER(SEARCH(설정!$B$6,$AC874))),AND(설정!$B$7&lt;&gt;"",ISNUMBER(SEARCH(설정!$B$7,$AC874)))),"제외","포함"))</f>
        <v/>
      </c>
    </row>
    <row r="875">
      <c r="W875" s="2">
        <f>IF(OR($B$5="",$C$6="",ROW()&lt;$B$5),"",IF(INDEX($A:$U,ROW(),$C$6)="","",INDEX($A:$U,ROW(),$C$6)))</f>
        <v/>
      </c>
      <c r="X875" s="28">
        <f>IF($W875="","",IF(ISNUMBER($W875),IF($W875&gt;=10000000,IFERROR(DATE(INT($W875/10000),MOD(INT($W875/100),100),MOD($W875,100)),""),$W875),IF(ISNUMBER(--SUBSTITUTE(SUBSTITUTE(TRIM($W875),".","-"),"/","-")),IF(--SUBSTITUTE(SUBSTITUTE(TRIM($W875),".","-"),"/","-")&gt;=10000000,IFERROR(DATE(--LEFT(TRIM($W875),4),--MID(TRIM($W875),5,2),--RIGHT(TRIM($W875),2)),""),--SUBSTITUTE(SUBSTITUTE(TRIM($W875),".","-"),"/","-")),IFERROR(--LEFT(SUBSTITUTE(SUBSTITUTE(TRIM($W875),".","-"),"/","-"),10),""))))</f>
        <v/>
      </c>
      <c r="Y875" s="29">
        <f>IF($X875="","",INT($X875))</f>
        <v/>
      </c>
      <c r="Z875" s="30">
        <f>IF(OR($Y875="",$D$6=""),"",IF(INDEX($A:$U,ROW(),$D$6)="",0,IF(ISNUMBER(INDEX($A:$U,ROW(),$D$6)),INDEX($A:$U,ROW(),$D$6),IFERROR(--SUBSTITUTE(SUBSTITUTE(TRIM(INDEX($A:$U,ROW(),$D$6)),",",""),"원",""),0))))</f>
        <v/>
      </c>
      <c r="AA875" s="30">
        <f>IF(OR($Y875="",$E$6=""),"",IF(INDEX($A:$U,ROW(),$E$6)="",0,IF(ISNUMBER(INDEX($A:$U,ROW(),$E$6)),INDEX($A:$U,ROW(),$E$6),IFERROR(--SUBSTITUTE(SUBSTITUTE(TRIM(INDEX($A:$U,ROW(),$E$6)),",",""),"원",""),0))))</f>
        <v/>
      </c>
      <c r="AB875" s="30">
        <f>IF(OR($Y875="",$F$6=""),"",IF(INDEX($A:$U,ROW(),$F$6)="","",IF(ISNUMBER(INDEX($A:$U,ROW(),$F$6)),INDEX($A:$U,ROW(),$F$6),IFERROR(--SUBSTITUTE(SUBSTITUTE(TRIM(INDEX($A:$U,ROW(),$F$6)),",",""),"원",""),""))))</f>
        <v/>
      </c>
      <c r="AC875" s="2">
        <f>IF(OR($Y875="",$G$6=""),"",INDEX($A:$U,ROW(),$G$6)&amp;"")</f>
        <v/>
      </c>
      <c r="AD875" s="2">
        <f>IF($Y875="","",IF(OR(AND(설정!$B$5&lt;&gt;"",ISNUMBER(SEARCH(설정!$B$5,$AC875))),AND(설정!$B$6&lt;&gt;"",ISNUMBER(SEARCH(설정!$B$6,$AC875))),AND(설정!$B$7&lt;&gt;"",ISNUMBER(SEARCH(설정!$B$7,$AC875)))),"제외","포함"))</f>
        <v/>
      </c>
    </row>
    <row r="876">
      <c r="W876" s="2">
        <f>IF(OR($B$5="",$C$6="",ROW()&lt;$B$5),"",IF(INDEX($A:$U,ROW(),$C$6)="","",INDEX($A:$U,ROW(),$C$6)))</f>
        <v/>
      </c>
      <c r="X876" s="28">
        <f>IF($W876="","",IF(ISNUMBER($W876),IF($W876&gt;=10000000,IFERROR(DATE(INT($W876/10000),MOD(INT($W876/100),100),MOD($W876,100)),""),$W876),IF(ISNUMBER(--SUBSTITUTE(SUBSTITUTE(TRIM($W876),".","-"),"/","-")),IF(--SUBSTITUTE(SUBSTITUTE(TRIM($W876),".","-"),"/","-")&gt;=10000000,IFERROR(DATE(--LEFT(TRIM($W876),4),--MID(TRIM($W876),5,2),--RIGHT(TRIM($W876),2)),""),--SUBSTITUTE(SUBSTITUTE(TRIM($W876),".","-"),"/","-")),IFERROR(--LEFT(SUBSTITUTE(SUBSTITUTE(TRIM($W876),".","-"),"/","-"),10),""))))</f>
        <v/>
      </c>
      <c r="Y876" s="29">
        <f>IF($X876="","",INT($X876))</f>
        <v/>
      </c>
      <c r="Z876" s="30">
        <f>IF(OR($Y876="",$D$6=""),"",IF(INDEX($A:$U,ROW(),$D$6)="",0,IF(ISNUMBER(INDEX($A:$U,ROW(),$D$6)),INDEX($A:$U,ROW(),$D$6),IFERROR(--SUBSTITUTE(SUBSTITUTE(TRIM(INDEX($A:$U,ROW(),$D$6)),",",""),"원",""),0))))</f>
        <v/>
      </c>
      <c r="AA876" s="30">
        <f>IF(OR($Y876="",$E$6=""),"",IF(INDEX($A:$U,ROW(),$E$6)="",0,IF(ISNUMBER(INDEX($A:$U,ROW(),$E$6)),INDEX($A:$U,ROW(),$E$6),IFERROR(--SUBSTITUTE(SUBSTITUTE(TRIM(INDEX($A:$U,ROW(),$E$6)),",",""),"원",""),0))))</f>
        <v/>
      </c>
      <c r="AB876" s="30">
        <f>IF(OR($Y876="",$F$6=""),"",IF(INDEX($A:$U,ROW(),$F$6)="","",IF(ISNUMBER(INDEX($A:$U,ROW(),$F$6)),INDEX($A:$U,ROW(),$F$6),IFERROR(--SUBSTITUTE(SUBSTITUTE(TRIM(INDEX($A:$U,ROW(),$F$6)),",",""),"원",""),""))))</f>
        <v/>
      </c>
      <c r="AC876" s="2">
        <f>IF(OR($Y876="",$G$6=""),"",INDEX($A:$U,ROW(),$G$6)&amp;"")</f>
        <v/>
      </c>
      <c r="AD876" s="2">
        <f>IF($Y876="","",IF(OR(AND(설정!$B$5&lt;&gt;"",ISNUMBER(SEARCH(설정!$B$5,$AC876))),AND(설정!$B$6&lt;&gt;"",ISNUMBER(SEARCH(설정!$B$6,$AC876))),AND(설정!$B$7&lt;&gt;"",ISNUMBER(SEARCH(설정!$B$7,$AC876)))),"제외","포함"))</f>
        <v/>
      </c>
    </row>
    <row r="877">
      <c r="W877" s="2">
        <f>IF(OR($B$5="",$C$6="",ROW()&lt;$B$5),"",IF(INDEX($A:$U,ROW(),$C$6)="","",INDEX($A:$U,ROW(),$C$6)))</f>
        <v/>
      </c>
      <c r="X877" s="28">
        <f>IF($W877="","",IF(ISNUMBER($W877),IF($W877&gt;=10000000,IFERROR(DATE(INT($W877/10000),MOD(INT($W877/100),100),MOD($W877,100)),""),$W877),IF(ISNUMBER(--SUBSTITUTE(SUBSTITUTE(TRIM($W877),".","-"),"/","-")),IF(--SUBSTITUTE(SUBSTITUTE(TRIM($W877),".","-"),"/","-")&gt;=10000000,IFERROR(DATE(--LEFT(TRIM($W877),4),--MID(TRIM($W877),5,2),--RIGHT(TRIM($W877),2)),""),--SUBSTITUTE(SUBSTITUTE(TRIM($W877),".","-"),"/","-")),IFERROR(--LEFT(SUBSTITUTE(SUBSTITUTE(TRIM($W877),".","-"),"/","-"),10),""))))</f>
        <v/>
      </c>
      <c r="Y877" s="29">
        <f>IF($X877="","",INT($X877))</f>
        <v/>
      </c>
      <c r="Z877" s="30">
        <f>IF(OR($Y877="",$D$6=""),"",IF(INDEX($A:$U,ROW(),$D$6)="",0,IF(ISNUMBER(INDEX($A:$U,ROW(),$D$6)),INDEX($A:$U,ROW(),$D$6),IFERROR(--SUBSTITUTE(SUBSTITUTE(TRIM(INDEX($A:$U,ROW(),$D$6)),",",""),"원",""),0))))</f>
        <v/>
      </c>
      <c r="AA877" s="30">
        <f>IF(OR($Y877="",$E$6=""),"",IF(INDEX($A:$U,ROW(),$E$6)="",0,IF(ISNUMBER(INDEX($A:$U,ROW(),$E$6)),INDEX($A:$U,ROW(),$E$6),IFERROR(--SUBSTITUTE(SUBSTITUTE(TRIM(INDEX($A:$U,ROW(),$E$6)),",",""),"원",""),0))))</f>
        <v/>
      </c>
      <c r="AB877" s="30">
        <f>IF(OR($Y877="",$F$6=""),"",IF(INDEX($A:$U,ROW(),$F$6)="","",IF(ISNUMBER(INDEX($A:$U,ROW(),$F$6)),INDEX($A:$U,ROW(),$F$6),IFERROR(--SUBSTITUTE(SUBSTITUTE(TRIM(INDEX($A:$U,ROW(),$F$6)),",",""),"원",""),""))))</f>
        <v/>
      </c>
      <c r="AC877" s="2">
        <f>IF(OR($Y877="",$G$6=""),"",INDEX($A:$U,ROW(),$G$6)&amp;"")</f>
        <v/>
      </c>
      <c r="AD877" s="2">
        <f>IF($Y877="","",IF(OR(AND(설정!$B$5&lt;&gt;"",ISNUMBER(SEARCH(설정!$B$5,$AC877))),AND(설정!$B$6&lt;&gt;"",ISNUMBER(SEARCH(설정!$B$6,$AC877))),AND(설정!$B$7&lt;&gt;"",ISNUMBER(SEARCH(설정!$B$7,$AC877)))),"제외","포함"))</f>
        <v/>
      </c>
    </row>
    <row r="878">
      <c r="W878" s="2">
        <f>IF(OR($B$5="",$C$6="",ROW()&lt;$B$5),"",IF(INDEX($A:$U,ROW(),$C$6)="","",INDEX($A:$U,ROW(),$C$6)))</f>
        <v/>
      </c>
      <c r="X878" s="28">
        <f>IF($W878="","",IF(ISNUMBER($W878),IF($W878&gt;=10000000,IFERROR(DATE(INT($W878/10000),MOD(INT($W878/100),100),MOD($W878,100)),""),$W878),IF(ISNUMBER(--SUBSTITUTE(SUBSTITUTE(TRIM($W878),".","-"),"/","-")),IF(--SUBSTITUTE(SUBSTITUTE(TRIM($W878),".","-"),"/","-")&gt;=10000000,IFERROR(DATE(--LEFT(TRIM($W878),4),--MID(TRIM($W878),5,2),--RIGHT(TRIM($W878),2)),""),--SUBSTITUTE(SUBSTITUTE(TRIM($W878),".","-"),"/","-")),IFERROR(--LEFT(SUBSTITUTE(SUBSTITUTE(TRIM($W878),".","-"),"/","-"),10),""))))</f>
        <v/>
      </c>
      <c r="Y878" s="29">
        <f>IF($X878="","",INT($X878))</f>
        <v/>
      </c>
      <c r="Z878" s="30">
        <f>IF(OR($Y878="",$D$6=""),"",IF(INDEX($A:$U,ROW(),$D$6)="",0,IF(ISNUMBER(INDEX($A:$U,ROW(),$D$6)),INDEX($A:$U,ROW(),$D$6),IFERROR(--SUBSTITUTE(SUBSTITUTE(TRIM(INDEX($A:$U,ROW(),$D$6)),",",""),"원",""),0))))</f>
        <v/>
      </c>
      <c r="AA878" s="30">
        <f>IF(OR($Y878="",$E$6=""),"",IF(INDEX($A:$U,ROW(),$E$6)="",0,IF(ISNUMBER(INDEX($A:$U,ROW(),$E$6)),INDEX($A:$U,ROW(),$E$6),IFERROR(--SUBSTITUTE(SUBSTITUTE(TRIM(INDEX($A:$U,ROW(),$E$6)),",",""),"원",""),0))))</f>
        <v/>
      </c>
      <c r="AB878" s="30">
        <f>IF(OR($Y878="",$F$6=""),"",IF(INDEX($A:$U,ROW(),$F$6)="","",IF(ISNUMBER(INDEX($A:$U,ROW(),$F$6)),INDEX($A:$U,ROW(),$F$6),IFERROR(--SUBSTITUTE(SUBSTITUTE(TRIM(INDEX($A:$U,ROW(),$F$6)),",",""),"원",""),""))))</f>
        <v/>
      </c>
      <c r="AC878" s="2">
        <f>IF(OR($Y878="",$G$6=""),"",INDEX($A:$U,ROW(),$G$6)&amp;"")</f>
        <v/>
      </c>
      <c r="AD878" s="2">
        <f>IF($Y878="","",IF(OR(AND(설정!$B$5&lt;&gt;"",ISNUMBER(SEARCH(설정!$B$5,$AC878))),AND(설정!$B$6&lt;&gt;"",ISNUMBER(SEARCH(설정!$B$6,$AC878))),AND(설정!$B$7&lt;&gt;"",ISNUMBER(SEARCH(설정!$B$7,$AC878)))),"제외","포함"))</f>
        <v/>
      </c>
    </row>
    <row r="879">
      <c r="W879" s="2">
        <f>IF(OR($B$5="",$C$6="",ROW()&lt;$B$5),"",IF(INDEX($A:$U,ROW(),$C$6)="","",INDEX($A:$U,ROW(),$C$6)))</f>
        <v/>
      </c>
      <c r="X879" s="28">
        <f>IF($W879="","",IF(ISNUMBER($W879),IF($W879&gt;=10000000,IFERROR(DATE(INT($W879/10000),MOD(INT($W879/100),100),MOD($W879,100)),""),$W879),IF(ISNUMBER(--SUBSTITUTE(SUBSTITUTE(TRIM($W879),".","-"),"/","-")),IF(--SUBSTITUTE(SUBSTITUTE(TRIM($W879),".","-"),"/","-")&gt;=10000000,IFERROR(DATE(--LEFT(TRIM($W879),4),--MID(TRIM($W879),5,2),--RIGHT(TRIM($W879),2)),""),--SUBSTITUTE(SUBSTITUTE(TRIM($W879),".","-"),"/","-")),IFERROR(--LEFT(SUBSTITUTE(SUBSTITUTE(TRIM($W879),".","-"),"/","-"),10),""))))</f>
        <v/>
      </c>
      <c r="Y879" s="29">
        <f>IF($X879="","",INT($X879))</f>
        <v/>
      </c>
      <c r="Z879" s="30">
        <f>IF(OR($Y879="",$D$6=""),"",IF(INDEX($A:$U,ROW(),$D$6)="",0,IF(ISNUMBER(INDEX($A:$U,ROW(),$D$6)),INDEX($A:$U,ROW(),$D$6),IFERROR(--SUBSTITUTE(SUBSTITUTE(TRIM(INDEX($A:$U,ROW(),$D$6)),",",""),"원",""),0))))</f>
        <v/>
      </c>
      <c r="AA879" s="30">
        <f>IF(OR($Y879="",$E$6=""),"",IF(INDEX($A:$U,ROW(),$E$6)="",0,IF(ISNUMBER(INDEX($A:$U,ROW(),$E$6)),INDEX($A:$U,ROW(),$E$6),IFERROR(--SUBSTITUTE(SUBSTITUTE(TRIM(INDEX($A:$U,ROW(),$E$6)),",",""),"원",""),0))))</f>
        <v/>
      </c>
      <c r="AB879" s="30">
        <f>IF(OR($Y879="",$F$6=""),"",IF(INDEX($A:$U,ROW(),$F$6)="","",IF(ISNUMBER(INDEX($A:$U,ROW(),$F$6)),INDEX($A:$U,ROW(),$F$6),IFERROR(--SUBSTITUTE(SUBSTITUTE(TRIM(INDEX($A:$U,ROW(),$F$6)),",",""),"원",""),""))))</f>
        <v/>
      </c>
      <c r="AC879" s="2">
        <f>IF(OR($Y879="",$G$6=""),"",INDEX($A:$U,ROW(),$G$6)&amp;"")</f>
        <v/>
      </c>
      <c r="AD879" s="2">
        <f>IF($Y879="","",IF(OR(AND(설정!$B$5&lt;&gt;"",ISNUMBER(SEARCH(설정!$B$5,$AC879))),AND(설정!$B$6&lt;&gt;"",ISNUMBER(SEARCH(설정!$B$6,$AC879))),AND(설정!$B$7&lt;&gt;"",ISNUMBER(SEARCH(설정!$B$7,$AC879)))),"제외","포함"))</f>
        <v/>
      </c>
    </row>
    <row r="880">
      <c r="W880" s="2">
        <f>IF(OR($B$5="",$C$6="",ROW()&lt;$B$5),"",IF(INDEX($A:$U,ROW(),$C$6)="","",INDEX($A:$U,ROW(),$C$6)))</f>
        <v/>
      </c>
      <c r="X880" s="28">
        <f>IF($W880="","",IF(ISNUMBER($W880),IF($W880&gt;=10000000,IFERROR(DATE(INT($W880/10000),MOD(INT($W880/100),100),MOD($W880,100)),""),$W880),IF(ISNUMBER(--SUBSTITUTE(SUBSTITUTE(TRIM($W880),".","-"),"/","-")),IF(--SUBSTITUTE(SUBSTITUTE(TRIM($W880),".","-"),"/","-")&gt;=10000000,IFERROR(DATE(--LEFT(TRIM($W880),4),--MID(TRIM($W880),5,2),--RIGHT(TRIM($W880),2)),""),--SUBSTITUTE(SUBSTITUTE(TRIM($W880),".","-"),"/","-")),IFERROR(--LEFT(SUBSTITUTE(SUBSTITUTE(TRIM($W880),".","-"),"/","-"),10),""))))</f>
        <v/>
      </c>
      <c r="Y880" s="29">
        <f>IF($X880="","",INT($X880))</f>
        <v/>
      </c>
      <c r="Z880" s="30">
        <f>IF(OR($Y880="",$D$6=""),"",IF(INDEX($A:$U,ROW(),$D$6)="",0,IF(ISNUMBER(INDEX($A:$U,ROW(),$D$6)),INDEX($A:$U,ROW(),$D$6),IFERROR(--SUBSTITUTE(SUBSTITUTE(TRIM(INDEX($A:$U,ROW(),$D$6)),",",""),"원",""),0))))</f>
        <v/>
      </c>
      <c r="AA880" s="30">
        <f>IF(OR($Y880="",$E$6=""),"",IF(INDEX($A:$U,ROW(),$E$6)="",0,IF(ISNUMBER(INDEX($A:$U,ROW(),$E$6)),INDEX($A:$U,ROW(),$E$6),IFERROR(--SUBSTITUTE(SUBSTITUTE(TRIM(INDEX($A:$U,ROW(),$E$6)),",",""),"원",""),0))))</f>
        <v/>
      </c>
      <c r="AB880" s="30">
        <f>IF(OR($Y880="",$F$6=""),"",IF(INDEX($A:$U,ROW(),$F$6)="","",IF(ISNUMBER(INDEX($A:$U,ROW(),$F$6)),INDEX($A:$U,ROW(),$F$6),IFERROR(--SUBSTITUTE(SUBSTITUTE(TRIM(INDEX($A:$U,ROW(),$F$6)),",",""),"원",""),""))))</f>
        <v/>
      </c>
      <c r="AC880" s="2">
        <f>IF(OR($Y880="",$G$6=""),"",INDEX($A:$U,ROW(),$G$6)&amp;"")</f>
        <v/>
      </c>
      <c r="AD880" s="2">
        <f>IF($Y880="","",IF(OR(AND(설정!$B$5&lt;&gt;"",ISNUMBER(SEARCH(설정!$B$5,$AC880))),AND(설정!$B$6&lt;&gt;"",ISNUMBER(SEARCH(설정!$B$6,$AC880))),AND(설정!$B$7&lt;&gt;"",ISNUMBER(SEARCH(설정!$B$7,$AC880)))),"제외","포함"))</f>
        <v/>
      </c>
    </row>
    <row r="881">
      <c r="W881" s="2">
        <f>IF(OR($B$5="",$C$6="",ROW()&lt;$B$5),"",IF(INDEX($A:$U,ROW(),$C$6)="","",INDEX($A:$U,ROW(),$C$6)))</f>
        <v/>
      </c>
      <c r="X881" s="28">
        <f>IF($W881="","",IF(ISNUMBER($W881),IF($W881&gt;=10000000,IFERROR(DATE(INT($W881/10000),MOD(INT($W881/100),100),MOD($W881,100)),""),$W881),IF(ISNUMBER(--SUBSTITUTE(SUBSTITUTE(TRIM($W881),".","-"),"/","-")),IF(--SUBSTITUTE(SUBSTITUTE(TRIM($W881),".","-"),"/","-")&gt;=10000000,IFERROR(DATE(--LEFT(TRIM($W881),4),--MID(TRIM($W881),5,2),--RIGHT(TRIM($W881),2)),""),--SUBSTITUTE(SUBSTITUTE(TRIM($W881),".","-"),"/","-")),IFERROR(--LEFT(SUBSTITUTE(SUBSTITUTE(TRIM($W881),".","-"),"/","-"),10),""))))</f>
        <v/>
      </c>
      <c r="Y881" s="29">
        <f>IF($X881="","",INT($X881))</f>
        <v/>
      </c>
      <c r="Z881" s="30">
        <f>IF(OR($Y881="",$D$6=""),"",IF(INDEX($A:$U,ROW(),$D$6)="",0,IF(ISNUMBER(INDEX($A:$U,ROW(),$D$6)),INDEX($A:$U,ROW(),$D$6),IFERROR(--SUBSTITUTE(SUBSTITUTE(TRIM(INDEX($A:$U,ROW(),$D$6)),",",""),"원",""),0))))</f>
        <v/>
      </c>
      <c r="AA881" s="30">
        <f>IF(OR($Y881="",$E$6=""),"",IF(INDEX($A:$U,ROW(),$E$6)="",0,IF(ISNUMBER(INDEX($A:$U,ROW(),$E$6)),INDEX($A:$U,ROW(),$E$6),IFERROR(--SUBSTITUTE(SUBSTITUTE(TRIM(INDEX($A:$U,ROW(),$E$6)),",",""),"원",""),0))))</f>
        <v/>
      </c>
      <c r="AB881" s="30">
        <f>IF(OR($Y881="",$F$6=""),"",IF(INDEX($A:$U,ROW(),$F$6)="","",IF(ISNUMBER(INDEX($A:$U,ROW(),$F$6)),INDEX($A:$U,ROW(),$F$6),IFERROR(--SUBSTITUTE(SUBSTITUTE(TRIM(INDEX($A:$U,ROW(),$F$6)),",",""),"원",""),""))))</f>
        <v/>
      </c>
      <c r="AC881" s="2">
        <f>IF(OR($Y881="",$G$6=""),"",INDEX($A:$U,ROW(),$G$6)&amp;"")</f>
        <v/>
      </c>
      <c r="AD881" s="2">
        <f>IF($Y881="","",IF(OR(AND(설정!$B$5&lt;&gt;"",ISNUMBER(SEARCH(설정!$B$5,$AC881))),AND(설정!$B$6&lt;&gt;"",ISNUMBER(SEARCH(설정!$B$6,$AC881))),AND(설정!$B$7&lt;&gt;"",ISNUMBER(SEARCH(설정!$B$7,$AC881)))),"제외","포함"))</f>
        <v/>
      </c>
    </row>
    <row r="882">
      <c r="W882" s="2">
        <f>IF(OR($B$5="",$C$6="",ROW()&lt;$B$5),"",IF(INDEX($A:$U,ROW(),$C$6)="","",INDEX($A:$U,ROW(),$C$6)))</f>
        <v/>
      </c>
      <c r="X882" s="28">
        <f>IF($W882="","",IF(ISNUMBER($W882),IF($W882&gt;=10000000,IFERROR(DATE(INT($W882/10000),MOD(INT($W882/100),100),MOD($W882,100)),""),$W882),IF(ISNUMBER(--SUBSTITUTE(SUBSTITUTE(TRIM($W882),".","-"),"/","-")),IF(--SUBSTITUTE(SUBSTITUTE(TRIM($W882),".","-"),"/","-")&gt;=10000000,IFERROR(DATE(--LEFT(TRIM($W882),4),--MID(TRIM($W882),5,2),--RIGHT(TRIM($W882),2)),""),--SUBSTITUTE(SUBSTITUTE(TRIM($W882),".","-"),"/","-")),IFERROR(--LEFT(SUBSTITUTE(SUBSTITUTE(TRIM($W882),".","-"),"/","-"),10),""))))</f>
        <v/>
      </c>
      <c r="Y882" s="29">
        <f>IF($X882="","",INT($X882))</f>
        <v/>
      </c>
      <c r="Z882" s="30">
        <f>IF(OR($Y882="",$D$6=""),"",IF(INDEX($A:$U,ROW(),$D$6)="",0,IF(ISNUMBER(INDEX($A:$U,ROW(),$D$6)),INDEX($A:$U,ROW(),$D$6),IFERROR(--SUBSTITUTE(SUBSTITUTE(TRIM(INDEX($A:$U,ROW(),$D$6)),",",""),"원",""),0))))</f>
        <v/>
      </c>
      <c r="AA882" s="30">
        <f>IF(OR($Y882="",$E$6=""),"",IF(INDEX($A:$U,ROW(),$E$6)="",0,IF(ISNUMBER(INDEX($A:$U,ROW(),$E$6)),INDEX($A:$U,ROW(),$E$6),IFERROR(--SUBSTITUTE(SUBSTITUTE(TRIM(INDEX($A:$U,ROW(),$E$6)),",",""),"원",""),0))))</f>
        <v/>
      </c>
      <c r="AB882" s="30">
        <f>IF(OR($Y882="",$F$6=""),"",IF(INDEX($A:$U,ROW(),$F$6)="","",IF(ISNUMBER(INDEX($A:$U,ROW(),$F$6)),INDEX($A:$U,ROW(),$F$6),IFERROR(--SUBSTITUTE(SUBSTITUTE(TRIM(INDEX($A:$U,ROW(),$F$6)),",",""),"원",""),""))))</f>
        <v/>
      </c>
      <c r="AC882" s="2">
        <f>IF(OR($Y882="",$G$6=""),"",INDEX($A:$U,ROW(),$G$6)&amp;"")</f>
        <v/>
      </c>
      <c r="AD882" s="2">
        <f>IF($Y882="","",IF(OR(AND(설정!$B$5&lt;&gt;"",ISNUMBER(SEARCH(설정!$B$5,$AC882))),AND(설정!$B$6&lt;&gt;"",ISNUMBER(SEARCH(설정!$B$6,$AC882))),AND(설정!$B$7&lt;&gt;"",ISNUMBER(SEARCH(설정!$B$7,$AC882)))),"제외","포함"))</f>
        <v/>
      </c>
    </row>
    <row r="883">
      <c r="W883" s="2">
        <f>IF(OR($B$5="",$C$6="",ROW()&lt;$B$5),"",IF(INDEX($A:$U,ROW(),$C$6)="","",INDEX($A:$U,ROW(),$C$6)))</f>
        <v/>
      </c>
      <c r="X883" s="28">
        <f>IF($W883="","",IF(ISNUMBER($W883),IF($W883&gt;=10000000,IFERROR(DATE(INT($W883/10000),MOD(INT($W883/100),100),MOD($W883,100)),""),$W883),IF(ISNUMBER(--SUBSTITUTE(SUBSTITUTE(TRIM($W883),".","-"),"/","-")),IF(--SUBSTITUTE(SUBSTITUTE(TRIM($W883),".","-"),"/","-")&gt;=10000000,IFERROR(DATE(--LEFT(TRIM($W883),4),--MID(TRIM($W883),5,2),--RIGHT(TRIM($W883),2)),""),--SUBSTITUTE(SUBSTITUTE(TRIM($W883),".","-"),"/","-")),IFERROR(--LEFT(SUBSTITUTE(SUBSTITUTE(TRIM($W883),".","-"),"/","-"),10),""))))</f>
        <v/>
      </c>
      <c r="Y883" s="29">
        <f>IF($X883="","",INT($X883))</f>
        <v/>
      </c>
      <c r="Z883" s="30">
        <f>IF(OR($Y883="",$D$6=""),"",IF(INDEX($A:$U,ROW(),$D$6)="",0,IF(ISNUMBER(INDEX($A:$U,ROW(),$D$6)),INDEX($A:$U,ROW(),$D$6),IFERROR(--SUBSTITUTE(SUBSTITUTE(TRIM(INDEX($A:$U,ROW(),$D$6)),",",""),"원",""),0))))</f>
        <v/>
      </c>
      <c r="AA883" s="30">
        <f>IF(OR($Y883="",$E$6=""),"",IF(INDEX($A:$U,ROW(),$E$6)="",0,IF(ISNUMBER(INDEX($A:$U,ROW(),$E$6)),INDEX($A:$U,ROW(),$E$6),IFERROR(--SUBSTITUTE(SUBSTITUTE(TRIM(INDEX($A:$U,ROW(),$E$6)),",",""),"원",""),0))))</f>
        <v/>
      </c>
      <c r="AB883" s="30">
        <f>IF(OR($Y883="",$F$6=""),"",IF(INDEX($A:$U,ROW(),$F$6)="","",IF(ISNUMBER(INDEX($A:$U,ROW(),$F$6)),INDEX($A:$U,ROW(),$F$6),IFERROR(--SUBSTITUTE(SUBSTITUTE(TRIM(INDEX($A:$U,ROW(),$F$6)),",",""),"원",""),""))))</f>
        <v/>
      </c>
      <c r="AC883" s="2">
        <f>IF(OR($Y883="",$G$6=""),"",INDEX($A:$U,ROW(),$G$6)&amp;"")</f>
        <v/>
      </c>
      <c r="AD883" s="2">
        <f>IF($Y883="","",IF(OR(AND(설정!$B$5&lt;&gt;"",ISNUMBER(SEARCH(설정!$B$5,$AC883))),AND(설정!$B$6&lt;&gt;"",ISNUMBER(SEARCH(설정!$B$6,$AC883))),AND(설정!$B$7&lt;&gt;"",ISNUMBER(SEARCH(설정!$B$7,$AC883)))),"제외","포함"))</f>
        <v/>
      </c>
    </row>
    <row r="884">
      <c r="W884" s="2">
        <f>IF(OR($B$5="",$C$6="",ROW()&lt;$B$5),"",IF(INDEX($A:$U,ROW(),$C$6)="","",INDEX($A:$U,ROW(),$C$6)))</f>
        <v/>
      </c>
      <c r="X884" s="28">
        <f>IF($W884="","",IF(ISNUMBER($W884),IF($W884&gt;=10000000,IFERROR(DATE(INT($W884/10000),MOD(INT($W884/100),100),MOD($W884,100)),""),$W884),IF(ISNUMBER(--SUBSTITUTE(SUBSTITUTE(TRIM($W884),".","-"),"/","-")),IF(--SUBSTITUTE(SUBSTITUTE(TRIM($W884),".","-"),"/","-")&gt;=10000000,IFERROR(DATE(--LEFT(TRIM($W884),4),--MID(TRIM($W884),5,2),--RIGHT(TRIM($W884),2)),""),--SUBSTITUTE(SUBSTITUTE(TRIM($W884),".","-"),"/","-")),IFERROR(--LEFT(SUBSTITUTE(SUBSTITUTE(TRIM($W884),".","-"),"/","-"),10),""))))</f>
        <v/>
      </c>
      <c r="Y884" s="29">
        <f>IF($X884="","",INT($X884))</f>
        <v/>
      </c>
      <c r="Z884" s="30">
        <f>IF(OR($Y884="",$D$6=""),"",IF(INDEX($A:$U,ROW(),$D$6)="",0,IF(ISNUMBER(INDEX($A:$U,ROW(),$D$6)),INDEX($A:$U,ROW(),$D$6),IFERROR(--SUBSTITUTE(SUBSTITUTE(TRIM(INDEX($A:$U,ROW(),$D$6)),",",""),"원",""),0))))</f>
        <v/>
      </c>
      <c r="AA884" s="30">
        <f>IF(OR($Y884="",$E$6=""),"",IF(INDEX($A:$U,ROW(),$E$6)="",0,IF(ISNUMBER(INDEX($A:$U,ROW(),$E$6)),INDEX($A:$U,ROW(),$E$6),IFERROR(--SUBSTITUTE(SUBSTITUTE(TRIM(INDEX($A:$U,ROW(),$E$6)),",",""),"원",""),0))))</f>
        <v/>
      </c>
      <c r="AB884" s="30">
        <f>IF(OR($Y884="",$F$6=""),"",IF(INDEX($A:$U,ROW(),$F$6)="","",IF(ISNUMBER(INDEX($A:$U,ROW(),$F$6)),INDEX($A:$U,ROW(),$F$6),IFERROR(--SUBSTITUTE(SUBSTITUTE(TRIM(INDEX($A:$U,ROW(),$F$6)),",",""),"원",""),""))))</f>
        <v/>
      </c>
      <c r="AC884" s="2">
        <f>IF(OR($Y884="",$G$6=""),"",INDEX($A:$U,ROW(),$G$6)&amp;"")</f>
        <v/>
      </c>
      <c r="AD884" s="2">
        <f>IF($Y884="","",IF(OR(AND(설정!$B$5&lt;&gt;"",ISNUMBER(SEARCH(설정!$B$5,$AC884))),AND(설정!$B$6&lt;&gt;"",ISNUMBER(SEARCH(설정!$B$6,$AC884))),AND(설정!$B$7&lt;&gt;"",ISNUMBER(SEARCH(설정!$B$7,$AC884)))),"제외","포함"))</f>
        <v/>
      </c>
    </row>
    <row r="885">
      <c r="W885" s="2">
        <f>IF(OR($B$5="",$C$6="",ROW()&lt;$B$5),"",IF(INDEX($A:$U,ROW(),$C$6)="","",INDEX($A:$U,ROW(),$C$6)))</f>
        <v/>
      </c>
      <c r="X885" s="28">
        <f>IF($W885="","",IF(ISNUMBER($W885),IF($W885&gt;=10000000,IFERROR(DATE(INT($W885/10000),MOD(INT($W885/100),100),MOD($W885,100)),""),$W885),IF(ISNUMBER(--SUBSTITUTE(SUBSTITUTE(TRIM($W885),".","-"),"/","-")),IF(--SUBSTITUTE(SUBSTITUTE(TRIM($W885),".","-"),"/","-")&gt;=10000000,IFERROR(DATE(--LEFT(TRIM($W885),4),--MID(TRIM($W885),5,2),--RIGHT(TRIM($W885),2)),""),--SUBSTITUTE(SUBSTITUTE(TRIM($W885),".","-"),"/","-")),IFERROR(--LEFT(SUBSTITUTE(SUBSTITUTE(TRIM($W885),".","-"),"/","-"),10),""))))</f>
        <v/>
      </c>
      <c r="Y885" s="29">
        <f>IF($X885="","",INT($X885))</f>
        <v/>
      </c>
      <c r="Z885" s="30">
        <f>IF(OR($Y885="",$D$6=""),"",IF(INDEX($A:$U,ROW(),$D$6)="",0,IF(ISNUMBER(INDEX($A:$U,ROW(),$D$6)),INDEX($A:$U,ROW(),$D$6),IFERROR(--SUBSTITUTE(SUBSTITUTE(TRIM(INDEX($A:$U,ROW(),$D$6)),",",""),"원",""),0))))</f>
        <v/>
      </c>
      <c r="AA885" s="30">
        <f>IF(OR($Y885="",$E$6=""),"",IF(INDEX($A:$U,ROW(),$E$6)="",0,IF(ISNUMBER(INDEX($A:$U,ROW(),$E$6)),INDEX($A:$U,ROW(),$E$6),IFERROR(--SUBSTITUTE(SUBSTITUTE(TRIM(INDEX($A:$U,ROW(),$E$6)),",",""),"원",""),0))))</f>
        <v/>
      </c>
      <c r="AB885" s="30">
        <f>IF(OR($Y885="",$F$6=""),"",IF(INDEX($A:$U,ROW(),$F$6)="","",IF(ISNUMBER(INDEX($A:$U,ROW(),$F$6)),INDEX($A:$U,ROW(),$F$6),IFERROR(--SUBSTITUTE(SUBSTITUTE(TRIM(INDEX($A:$U,ROW(),$F$6)),",",""),"원",""),""))))</f>
        <v/>
      </c>
      <c r="AC885" s="2">
        <f>IF(OR($Y885="",$G$6=""),"",INDEX($A:$U,ROW(),$G$6)&amp;"")</f>
        <v/>
      </c>
      <c r="AD885" s="2">
        <f>IF($Y885="","",IF(OR(AND(설정!$B$5&lt;&gt;"",ISNUMBER(SEARCH(설정!$B$5,$AC885))),AND(설정!$B$6&lt;&gt;"",ISNUMBER(SEARCH(설정!$B$6,$AC885))),AND(설정!$B$7&lt;&gt;"",ISNUMBER(SEARCH(설정!$B$7,$AC885)))),"제외","포함"))</f>
        <v/>
      </c>
    </row>
    <row r="886">
      <c r="W886" s="2">
        <f>IF(OR($B$5="",$C$6="",ROW()&lt;$B$5),"",IF(INDEX($A:$U,ROW(),$C$6)="","",INDEX($A:$U,ROW(),$C$6)))</f>
        <v/>
      </c>
      <c r="X886" s="28">
        <f>IF($W886="","",IF(ISNUMBER($W886),IF($W886&gt;=10000000,IFERROR(DATE(INT($W886/10000),MOD(INT($W886/100),100),MOD($W886,100)),""),$W886),IF(ISNUMBER(--SUBSTITUTE(SUBSTITUTE(TRIM($W886),".","-"),"/","-")),IF(--SUBSTITUTE(SUBSTITUTE(TRIM($W886),".","-"),"/","-")&gt;=10000000,IFERROR(DATE(--LEFT(TRIM($W886),4),--MID(TRIM($W886),5,2),--RIGHT(TRIM($W886),2)),""),--SUBSTITUTE(SUBSTITUTE(TRIM($W886),".","-"),"/","-")),IFERROR(--LEFT(SUBSTITUTE(SUBSTITUTE(TRIM($W886),".","-"),"/","-"),10),""))))</f>
        <v/>
      </c>
      <c r="Y886" s="29">
        <f>IF($X886="","",INT($X886))</f>
        <v/>
      </c>
      <c r="Z886" s="30">
        <f>IF(OR($Y886="",$D$6=""),"",IF(INDEX($A:$U,ROW(),$D$6)="",0,IF(ISNUMBER(INDEX($A:$U,ROW(),$D$6)),INDEX($A:$U,ROW(),$D$6),IFERROR(--SUBSTITUTE(SUBSTITUTE(TRIM(INDEX($A:$U,ROW(),$D$6)),",",""),"원",""),0))))</f>
        <v/>
      </c>
      <c r="AA886" s="30">
        <f>IF(OR($Y886="",$E$6=""),"",IF(INDEX($A:$U,ROW(),$E$6)="",0,IF(ISNUMBER(INDEX($A:$U,ROW(),$E$6)),INDEX($A:$U,ROW(),$E$6),IFERROR(--SUBSTITUTE(SUBSTITUTE(TRIM(INDEX($A:$U,ROW(),$E$6)),",",""),"원",""),0))))</f>
        <v/>
      </c>
      <c r="AB886" s="30">
        <f>IF(OR($Y886="",$F$6=""),"",IF(INDEX($A:$U,ROW(),$F$6)="","",IF(ISNUMBER(INDEX($A:$U,ROW(),$F$6)),INDEX($A:$U,ROW(),$F$6),IFERROR(--SUBSTITUTE(SUBSTITUTE(TRIM(INDEX($A:$U,ROW(),$F$6)),",",""),"원",""),""))))</f>
        <v/>
      </c>
      <c r="AC886" s="2">
        <f>IF(OR($Y886="",$G$6=""),"",INDEX($A:$U,ROW(),$G$6)&amp;"")</f>
        <v/>
      </c>
      <c r="AD886" s="2">
        <f>IF($Y886="","",IF(OR(AND(설정!$B$5&lt;&gt;"",ISNUMBER(SEARCH(설정!$B$5,$AC886))),AND(설정!$B$6&lt;&gt;"",ISNUMBER(SEARCH(설정!$B$6,$AC886))),AND(설정!$B$7&lt;&gt;"",ISNUMBER(SEARCH(설정!$B$7,$AC886)))),"제외","포함"))</f>
        <v/>
      </c>
    </row>
    <row r="887">
      <c r="W887" s="2">
        <f>IF(OR($B$5="",$C$6="",ROW()&lt;$B$5),"",IF(INDEX($A:$U,ROW(),$C$6)="","",INDEX($A:$U,ROW(),$C$6)))</f>
        <v/>
      </c>
      <c r="X887" s="28">
        <f>IF($W887="","",IF(ISNUMBER($W887),IF($W887&gt;=10000000,IFERROR(DATE(INT($W887/10000),MOD(INT($W887/100),100),MOD($W887,100)),""),$W887),IF(ISNUMBER(--SUBSTITUTE(SUBSTITUTE(TRIM($W887),".","-"),"/","-")),IF(--SUBSTITUTE(SUBSTITUTE(TRIM($W887),".","-"),"/","-")&gt;=10000000,IFERROR(DATE(--LEFT(TRIM($W887),4),--MID(TRIM($W887),5,2),--RIGHT(TRIM($W887),2)),""),--SUBSTITUTE(SUBSTITUTE(TRIM($W887),".","-"),"/","-")),IFERROR(--LEFT(SUBSTITUTE(SUBSTITUTE(TRIM($W887),".","-"),"/","-"),10),""))))</f>
        <v/>
      </c>
      <c r="Y887" s="29">
        <f>IF($X887="","",INT($X887))</f>
        <v/>
      </c>
      <c r="Z887" s="30">
        <f>IF(OR($Y887="",$D$6=""),"",IF(INDEX($A:$U,ROW(),$D$6)="",0,IF(ISNUMBER(INDEX($A:$U,ROW(),$D$6)),INDEX($A:$U,ROW(),$D$6),IFERROR(--SUBSTITUTE(SUBSTITUTE(TRIM(INDEX($A:$U,ROW(),$D$6)),",",""),"원",""),0))))</f>
        <v/>
      </c>
      <c r="AA887" s="30">
        <f>IF(OR($Y887="",$E$6=""),"",IF(INDEX($A:$U,ROW(),$E$6)="",0,IF(ISNUMBER(INDEX($A:$U,ROW(),$E$6)),INDEX($A:$U,ROW(),$E$6),IFERROR(--SUBSTITUTE(SUBSTITUTE(TRIM(INDEX($A:$U,ROW(),$E$6)),",",""),"원",""),0))))</f>
        <v/>
      </c>
      <c r="AB887" s="30">
        <f>IF(OR($Y887="",$F$6=""),"",IF(INDEX($A:$U,ROW(),$F$6)="","",IF(ISNUMBER(INDEX($A:$U,ROW(),$F$6)),INDEX($A:$U,ROW(),$F$6),IFERROR(--SUBSTITUTE(SUBSTITUTE(TRIM(INDEX($A:$U,ROW(),$F$6)),",",""),"원",""),""))))</f>
        <v/>
      </c>
      <c r="AC887" s="2">
        <f>IF(OR($Y887="",$G$6=""),"",INDEX($A:$U,ROW(),$G$6)&amp;"")</f>
        <v/>
      </c>
      <c r="AD887" s="2">
        <f>IF($Y887="","",IF(OR(AND(설정!$B$5&lt;&gt;"",ISNUMBER(SEARCH(설정!$B$5,$AC887))),AND(설정!$B$6&lt;&gt;"",ISNUMBER(SEARCH(설정!$B$6,$AC887))),AND(설정!$B$7&lt;&gt;"",ISNUMBER(SEARCH(설정!$B$7,$AC887)))),"제외","포함"))</f>
        <v/>
      </c>
    </row>
    <row r="888">
      <c r="W888" s="2">
        <f>IF(OR($B$5="",$C$6="",ROW()&lt;$B$5),"",IF(INDEX($A:$U,ROW(),$C$6)="","",INDEX($A:$U,ROW(),$C$6)))</f>
        <v/>
      </c>
      <c r="X888" s="28">
        <f>IF($W888="","",IF(ISNUMBER($W888),IF($W888&gt;=10000000,IFERROR(DATE(INT($W888/10000),MOD(INT($W888/100),100),MOD($W888,100)),""),$W888),IF(ISNUMBER(--SUBSTITUTE(SUBSTITUTE(TRIM($W888),".","-"),"/","-")),IF(--SUBSTITUTE(SUBSTITUTE(TRIM($W888),".","-"),"/","-")&gt;=10000000,IFERROR(DATE(--LEFT(TRIM($W888),4),--MID(TRIM($W888),5,2),--RIGHT(TRIM($W888),2)),""),--SUBSTITUTE(SUBSTITUTE(TRIM($W888),".","-"),"/","-")),IFERROR(--LEFT(SUBSTITUTE(SUBSTITUTE(TRIM($W888),".","-"),"/","-"),10),""))))</f>
        <v/>
      </c>
      <c r="Y888" s="29">
        <f>IF($X888="","",INT($X888))</f>
        <v/>
      </c>
      <c r="Z888" s="30">
        <f>IF(OR($Y888="",$D$6=""),"",IF(INDEX($A:$U,ROW(),$D$6)="",0,IF(ISNUMBER(INDEX($A:$U,ROW(),$D$6)),INDEX($A:$U,ROW(),$D$6),IFERROR(--SUBSTITUTE(SUBSTITUTE(TRIM(INDEX($A:$U,ROW(),$D$6)),",",""),"원",""),0))))</f>
        <v/>
      </c>
      <c r="AA888" s="30">
        <f>IF(OR($Y888="",$E$6=""),"",IF(INDEX($A:$U,ROW(),$E$6)="",0,IF(ISNUMBER(INDEX($A:$U,ROW(),$E$6)),INDEX($A:$U,ROW(),$E$6),IFERROR(--SUBSTITUTE(SUBSTITUTE(TRIM(INDEX($A:$U,ROW(),$E$6)),",",""),"원",""),0))))</f>
        <v/>
      </c>
      <c r="AB888" s="30">
        <f>IF(OR($Y888="",$F$6=""),"",IF(INDEX($A:$U,ROW(),$F$6)="","",IF(ISNUMBER(INDEX($A:$U,ROW(),$F$6)),INDEX($A:$U,ROW(),$F$6),IFERROR(--SUBSTITUTE(SUBSTITUTE(TRIM(INDEX($A:$U,ROW(),$F$6)),",",""),"원",""),""))))</f>
        <v/>
      </c>
      <c r="AC888" s="2">
        <f>IF(OR($Y888="",$G$6=""),"",INDEX($A:$U,ROW(),$G$6)&amp;"")</f>
        <v/>
      </c>
      <c r="AD888" s="2">
        <f>IF($Y888="","",IF(OR(AND(설정!$B$5&lt;&gt;"",ISNUMBER(SEARCH(설정!$B$5,$AC888))),AND(설정!$B$6&lt;&gt;"",ISNUMBER(SEARCH(설정!$B$6,$AC888))),AND(설정!$B$7&lt;&gt;"",ISNUMBER(SEARCH(설정!$B$7,$AC888)))),"제외","포함"))</f>
        <v/>
      </c>
    </row>
    <row r="889">
      <c r="W889" s="2">
        <f>IF(OR($B$5="",$C$6="",ROW()&lt;$B$5),"",IF(INDEX($A:$U,ROW(),$C$6)="","",INDEX($A:$U,ROW(),$C$6)))</f>
        <v/>
      </c>
      <c r="X889" s="28">
        <f>IF($W889="","",IF(ISNUMBER($W889),IF($W889&gt;=10000000,IFERROR(DATE(INT($W889/10000),MOD(INT($W889/100),100),MOD($W889,100)),""),$W889),IF(ISNUMBER(--SUBSTITUTE(SUBSTITUTE(TRIM($W889),".","-"),"/","-")),IF(--SUBSTITUTE(SUBSTITUTE(TRIM($W889),".","-"),"/","-")&gt;=10000000,IFERROR(DATE(--LEFT(TRIM($W889),4),--MID(TRIM($W889),5,2),--RIGHT(TRIM($W889),2)),""),--SUBSTITUTE(SUBSTITUTE(TRIM($W889),".","-"),"/","-")),IFERROR(--LEFT(SUBSTITUTE(SUBSTITUTE(TRIM($W889),".","-"),"/","-"),10),""))))</f>
        <v/>
      </c>
      <c r="Y889" s="29">
        <f>IF($X889="","",INT($X889))</f>
        <v/>
      </c>
      <c r="Z889" s="30">
        <f>IF(OR($Y889="",$D$6=""),"",IF(INDEX($A:$U,ROW(),$D$6)="",0,IF(ISNUMBER(INDEX($A:$U,ROW(),$D$6)),INDEX($A:$U,ROW(),$D$6),IFERROR(--SUBSTITUTE(SUBSTITUTE(TRIM(INDEX($A:$U,ROW(),$D$6)),",",""),"원",""),0))))</f>
        <v/>
      </c>
      <c r="AA889" s="30">
        <f>IF(OR($Y889="",$E$6=""),"",IF(INDEX($A:$U,ROW(),$E$6)="",0,IF(ISNUMBER(INDEX($A:$U,ROW(),$E$6)),INDEX($A:$U,ROW(),$E$6),IFERROR(--SUBSTITUTE(SUBSTITUTE(TRIM(INDEX($A:$U,ROW(),$E$6)),",",""),"원",""),0))))</f>
        <v/>
      </c>
      <c r="AB889" s="30">
        <f>IF(OR($Y889="",$F$6=""),"",IF(INDEX($A:$U,ROW(),$F$6)="","",IF(ISNUMBER(INDEX($A:$U,ROW(),$F$6)),INDEX($A:$U,ROW(),$F$6),IFERROR(--SUBSTITUTE(SUBSTITUTE(TRIM(INDEX($A:$U,ROW(),$F$6)),",",""),"원",""),""))))</f>
        <v/>
      </c>
      <c r="AC889" s="2">
        <f>IF(OR($Y889="",$G$6=""),"",INDEX($A:$U,ROW(),$G$6)&amp;"")</f>
        <v/>
      </c>
      <c r="AD889" s="2">
        <f>IF($Y889="","",IF(OR(AND(설정!$B$5&lt;&gt;"",ISNUMBER(SEARCH(설정!$B$5,$AC889))),AND(설정!$B$6&lt;&gt;"",ISNUMBER(SEARCH(설정!$B$6,$AC889))),AND(설정!$B$7&lt;&gt;"",ISNUMBER(SEARCH(설정!$B$7,$AC889)))),"제외","포함"))</f>
        <v/>
      </c>
    </row>
    <row r="890">
      <c r="W890" s="2">
        <f>IF(OR($B$5="",$C$6="",ROW()&lt;$B$5),"",IF(INDEX($A:$U,ROW(),$C$6)="","",INDEX($A:$U,ROW(),$C$6)))</f>
        <v/>
      </c>
      <c r="X890" s="28">
        <f>IF($W890="","",IF(ISNUMBER($W890),IF($W890&gt;=10000000,IFERROR(DATE(INT($W890/10000),MOD(INT($W890/100),100),MOD($W890,100)),""),$W890),IF(ISNUMBER(--SUBSTITUTE(SUBSTITUTE(TRIM($W890),".","-"),"/","-")),IF(--SUBSTITUTE(SUBSTITUTE(TRIM($W890),".","-"),"/","-")&gt;=10000000,IFERROR(DATE(--LEFT(TRIM($W890),4),--MID(TRIM($W890),5,2),--RIGHT(TRIM($W890),2)),""),--SUBSTITUTE(SUBSTITUTE(TRIM($W890),".","-"),"/","-")),IFERROR(--LEFT(SUBSTITUTE(SUBSTITUTE(TRIM($W890),".","-"),"/","-"),10),""))))</f>
        <v/>
      </c>
      <c r="Y890" s="29">
        <f>IF($X890="","",INT($X890))</f>
        <v/>
      </c>
      <c r="Z890" s="30">
        <f>IF(OR($Y890="",$D$6=""),"",IF(INDEX($A:$U,ROW(),$D$6)="",0,IF(ISNUMBER(INDEX($A:$U,ROW(),$D$6)),INDEX($A:$U,ROW(),$D$6),IFERROR(--SUBSTITUTE(SUBSTITUTE(TRIM(INDEX($A:$U,ROW(),$D$6)),",",""),"원",""),0))))</f>
        <v/>
      </c>
      <c r="AA890" s="30">
        <f>IF(OR($Y890="",$E$6=""),"",IF(INDEX($A:$U,ROW(),$E$6)="",0,IF(ISNUMBER(INDEX($A:$U,ROW(),$E$6)),INDEX($A:$U,ROW(),$E$6),IFERROR(--SUBSTITUTE(SUBSTITUTE(TRIM(INDEX($A:$U,ROW(),$E$6)),",",""),"원",""),0))))</f>
        <v/>
      </c>
      <c r="AB890" s="30">
        <f>IF(OR($Y890="",$F$6=""),"",IF(INDEX($A:$U,ROW(),$F$6)="","",IF(ISNUMBER(INDEX($A:$U,ROW(),$F$6)),INDEX($A:$U,ROW(),$F$6),IFERROR(--SUBSTITUTE(SUBSTITUTE(TRIM(INDEX($A:$U,ROW(),$F$6)),",",""),"원",""),""))))</f>
        <v/>
      </c>
      <c r="AC890" s="2">
        <f>IF(OR($Y890="",$G$6=""),"",INDEX($A:$U,ROW(),$G$6)&amp;"")</f>
        <v/>
      </c>
      <c r="AD890" s="2">
        <f>IF($Y890="","",IF(OR(AND(설정!$B$5&lt;&gt;"",ISNUMBER(SEARCH(설정!$B$5,$AC890))),AND(설정!$B$6&lt;&gt;"",ISNUMBER(SEARCH(설정!$B$6,$AC890))),AND(설정!$B$7&lt;&gt;"",ISNUMBER(SEARCH(설정!$B$7,$AC890)))),"제외","포함"))</f>
        <v/>
      </c>
    </row>
    <row r="891">
      <c r="W891" s="2">
        <f>IF(OR($B$5="",$C$6="",ROW()&lt;$B$5),"",IF(INDEX($A:$U,ROW(),$C$6)="","",INDEX($A:$U,ROW(),$C$6)))</f>
        <v/>
      </c>
      <c r="X891" s="28">
        <f>IF($W891="","",IF(ISNUMBER($W891),IF($W891&gt;=10000000,IFERROR(DATE(INT($W891/10000),MOD(INT($W891/100),100),MOD($W891,100)),""),$W891),IF(ISNUMBER(--SUBSTITUTE(SUBSTITUTE(TRIM($W891),".","-"),"/","-")),IF(--SUBSTITUTE(SUBSTITUTE(TRIM($W891),".","-"),"/","-")&gt;=10000000,IFERROR(DATE(--LEFT(TRIM($W891),4),--MID(TRIM($W891),5,2),--RIGHT(TRIM($W891),2)),""),--SUBSTITUTE(SUBSTITUTE(TRIM($W891),".","-"),"/","-")),IFERROR(--LEFT(SUBSTITUTE(SUBSTITUTE(TRIM($W891),".","-"),"/","-"),10),""))))</f>
        <v/>
      </c>
      <c r="Y891" s="29">
        <f>IF($X891="","",INT($X891))</f>
        <v/>
      </c>
      <c r="Z891" s="30">
        <f>IF(OR($Y891="",$D$6=""),"",IF(INDEX($A:$U,ROW(),$D$6)="",0,IF(ISNUMBER(INDEX($A:$U,ROW(),$D$6)),INDEX($A:$U,ROW(),$D$6),IFERROR(--SUBSTITUTE(SUBSTITUTE(TRIM(INDEX($A:$U,ROW(),$D$6)),",",""),"원",""),0))))</f>
        <v/>
      </c>
      <c r="AA891" s="30">
        <f>IF(OR($Y891="",$E$6=""),"",IF(INDEX($A:$U,ROW(),$E$6)="",0,IF(ISNUMBER(INDEX($A:$U,ROW(),$E$6)),INDEX($A:$U,ROW(),$E$6),IFERROR(--SUBSTITUTE(SUBSTITUTE(TRIM(INDEX($A:$U,ROW(),$E$6)),",",""),"원",""),0))))</f>
        <v/>
      </c>
      <c r="AB891" s="30">
        <f>IF(OR($Y891="",$F$6=""),"",IF(INDEX($A:$U,ROW(),$F$6)="","",IF(ISNUMBER(INDEX($A:$U,ROW(),$F$6)),INDEX($A:$U,ROW(),$F$6),IFERROR(--SUBSTITUTE(SUBSTITUTE(TRIM(INDEX($A:$U,ROW(),$F$6)),",",""),"원",""),""))))</f>
        <v/>
      </c>
      <c r="AC891" s="2">
        <f>IF(OR($Y891="",$G$6=""),"",INDEX($A:$U,ROW(),$G$6)&amp;"")</f>
        <v/>
      </c>
      <c r="AD891" s="2">
        <f>IF($Y891="","",IF(OR(AND(설정!$B$5&lt;&gt;"",ISNUMBER(SEARCH(설정!$B$5,$AC891))),AND(설정!$B$6&lt;&gt;"",ISNUMBER(SEARCH(설정!$B$6,$AC891))),AND(설정!$B$7&lt;&gt;"",ISNUMBER(SEARCH(설정!$B$7,$AC891)))),"제외","포함"))</f>
        <v/>
      </c>
    </row>
    <row r="892">
      <c r="W892" s="2">
        <f>IF(OR($B$5="",$C$6="",ROW()&lt;$B$5),"",IF(INDEX($A:$U,ROW(),$C$6)="","",INDEX($A:$U,ROW(),$C$6)))</f>
        <v/>
      </c>
      <c r="X892" s="28">
        <f>IF($W892="","",IF(ISNUMBER($W892),IF($W892&gt;=10000000,IFERROR(DATE(INT($W892/10000),MOD(INT($W892/100),100),MOD($W892,100)),""),$W892),IF(ISNUMBER(--SUBSTITUTE(SUBSTITUTE(TRIM($W892),".","-"),"/","-")),IF(--SUBSTITUTE(SUBSTITUTE(TRIM($W892),".","-"),"/","-")&gt;=10000000,IFERROR(DATE(--LEFT(TRIM($W892),4),--MID(TRIM($W892),5,2),--RIGHT(TRIM($W892),2)),""),--SUBSTITUTE(SUBSTITUTE(TRIM($W892),".","-"),"/","-")),IFERROR(--LEFT(SUBSTITUTE(SUBSTITUTE(TRIM($W892),".","-"),"/","-"),10),""))))</f>
        <v/>
      </c>
      <c r="Y892" s="29">
        <f>IF($X892="","",INT($X892))</f>
        <v/>
      </c>
      <c r="Z892" s="30">
        <f>IF(OR($Y892="",$D$6=""),"",IF(INDEX($A:$U,ROW(),$D$6)="",0,IF(ISNUMBER(INDEX($A:$U,ROW(),$D$6)),INDEX($A:$U,ROW(),$D$6),IFERROR(--SUBSTITUTE(SUBSTITUTE(TRIM(INDEX($A:$U,ROW(),$D$6)),",",""),"원",""),0))))</f>
        <v/>
      </c>
      <c r="AA892" s="30">
        <f>IF(OR($Y892="",$E$6=""),"",IF(INDEX($A:$U,ROW(),$E$6)="",0,IF(ISNUMBER(INDEX($A:$U,ROW(),$E$6)),INDEX($A:$U,ROW(),$E$6),IFERROR(--SUBSTITUTE(SUBSTITUTE(TRIM(INDEX($A:$U,ROW(),$E$6)),",",""),"원",""),0))))</f>
        <v/>
      </c>
      <c r="AB892" s="30">
        <f>IF(OR($Y892="",$F$6=""),"",IF(INDEX($A:$U,ROW(),$F$6)="","",IF(ISNUMBER(INDEX($A:$U,ROW(),$F$6)),INDEX($A:$U,ROW(),$F$6),IFERROR(--SUBSTITUTE(SUBSTITUTE(TRIM(INDEX($A:$U,ROW(),$F$6)),",",""),"원",""),""))))</f>
        <v/>
      </c>
      <c r="AC892" s="2">
        <f>IF(OR($Y892="",$G$6=""),"",INDEX($A:$U,ROW(),$G$6)&amp;"")</f>
        <v/>
      </c>
      <c r="AD892" s="2">
        <f>IF($Y892="","",IF(OR(AND(설정!$B$5&lt;&gt;"",ISNUMBER(SEARCH(설정!$B$5,$AC892))),AND(설정!$B$6&lt;&gt;"",ISNUMBER(SEARCH(설정!$B$6,$AC892))),AND(설정!$B$7&lt;&gt;"",ISNUMBER(SEARCH(설정!$B$7,$AC892)))),"제외","포함"))</f>
        <v/>
      </c>
    </row>
    <row r="893">
      <c r="W893" s="2">
        <f>IF(OR($B$5="",$C$6="",ROW()&lt;$B$5),"",IF(INDEX($A:$U,ROW(),$C$6)="","",INDEX($A:$U,ROW(),$C$6)))</f>
        <v/>
      </c>
      <c r="X893" s="28">
        <f>IF($W893="","",IF(ISNUMBER($W893),IF($W893&gt;=10000000,IFERROR(DATE(INT($W893/10000),MOD(INT($W893/100),100),MOD($W893,100)),""),$W893),IF(ISNUMBER(--SUBSTITUTE(SUBSTITUTE(TRIM($W893),".","-"),"/","-")),IF(--SUBSTITUTE(SUBSTITUTE(TRIM($W893),".","-"),"/","-")&gt;=10000000,IFERROR(DATE(--LEFT(TRIM($W893),4),--MID(TRIM($W893),5,2),--RIGHT(TRIM($W893),2)),""),--SUBSTITUTE(SUBSTITUTE(TRIM($W893),".","-"),"/","-")),IFERROR(--LEFT(SUBSTITUTE(SUBSTITUTE(TRIM($W893),".","-"),"/","-"),10),""))))</f>
        <v/>
      </c>
      <c r="Y893" s="29">
        <f>IF($X893="","",INT($X893))</f>
        <v/>
      </c>
      <c r="Z893" s="30">
        <f>IF(OR($Y893="",$D$6=""),"",IF(INDEX($A:$U,ROW(),$D$6)="",0,IF(ISNUMBER(INDEX($A:$U,ROW(),$D$6)),INDEX($A:$U,ROW(),$D$6),IFERROR(--SUBSTITUTE(SUBSTITUTE(TRIM(INDEX($A:$U,ROW(),$D$6)),",",""),"원",""),0))))</f>
        <v/>
      </c>
      <c r="AA893" s="30">
        <f>IF(OR($Y893="",$E$6=""),"",IF(INDEX($A:$U,ROW(),$E$6)="",0,IF(ISNUMBER(INDEX($A:$U,ROW(),$E$6)),INDEX($A:$U,ROW(),$E$6),IFERROR(--SUBSTITUTE(SUBSTITUTE(TRIM(INDEX($A:$U,ROW(),$E$6)),",",""),"원",""),0))))</f>
        <v/>
      </c>
      <c r="AB893" s="30">
        <f>IF(OR($Y893="",$F$6=""),"",IF(INDEX($A:$U,ROW(),$F$6)="","",IF(ISNUMBER(INDEX($A:$U,ROW(),$F$6)),INDEX($A:$U,ROW(),$F$6),IFERROR(--SUBSTITUTE(SUBSTITUTE(TRIM(INDEX($A:$U,ROW(),$F$6)),",",""),"원",""),""))))</f>
        <v/>
      </c>
      <c r="AC893" s="2">
        <f>IF(OR($Y893="",$G$6=""),"",INDEX($A:$U,ROW(),$G$6)&amp;"")</f>
        <v/>
      </c>
      <c r="AD893" s="2">
        <f>IF($Y893="","",IF(OR(AND(설정!$B$5&lt;&gt;"",ISNUMBER(SEARCH(설정!$B$5,$AC893))),AND(설정!$B$6&lt;&gt;"",ISNUMBER(SEARCH(설정!$B$6,$AC893))),AND(설정!$B$7&lt;&gt;"",ISNUMBER(SEARCH(설정!$B$7,$AC893)))),"제외","포함"))</f>
        <v/>
      </c>
    </row>
    <row r="894">
      <c r="W894" s="2">
        <f>IF(OR($B$5="",$C$6="",ROW()&lt;$B$5),"",IF(INDEX($A:$U,ROW(),$C$6)="","",INDEX($A:$U,ROW(),$C$6)))</f>
        <v/>
      </c>
      <c r="X894" s="28">
        <f>IF($W894="","",IF(ISNUMBER($W894),IF($W894&gt;=10000000,IFERROR(DATE(INT($W894/10000),MOD(INT($W894/100),100),MOD($W894,100)),""),$W894),IF(ISNUMBER(--SUBSTITUTE(SUBSTITUTE(TRIM($W894),".","-"),"/","-")),IF(--SUBSTITUTE(SUBSTITUTE(TRIM($W894),".","-"),"/","-")&gt;=10000000,IFERROR(DATE(--LEFT(TRIM($W894),4),--MID(TRIM($W894),5,2),--RIGHT(TRIM($W894),2)),""),--SUBSTITUTE(SUBSTITUTE(TRIM($W894),".","-"),"/","-")),IFERROR(--LEFT(SUBSTITUTE(SUBSTITUTE(TRIM($W894),".","-"),"/","-"),10),""))))</f>
        <v/>
      </c>
      <c r="Y894" s="29">
        <f>IF($X894="","",INT($X894))</f>
        <v/>
      </c>
      <c r="Z894" s="30">
        <f>IF(OR($Y894="",$D$6=""),"",IF(INDEX($A:$U,ROW(),$D$6)="",0,IF(ISNUMBER(INDEX($A:$U,ROW(),$D$6)),INDEX($A:$U,ROW(),$D$6),IFERROR(--SUBSTITUTE(SUBSTITUTE(TRIM(INDEX($A:$U,ROW(),$D$6)),",",""),"원",""),0))))</f>
        <v/>
      </c>
      <c r="AA894" s="30">
        <f>IF(OR($Y894="",$E$6=""),"",IF(INDEX($A:$U,ROW(),$E$6)="",0,IF(ISNUMBER(INDEX($A:$U,ROW(),$E$6)),INDEX($A:$U,ROW(),$E$6),IFERROR(--SUBSTITUTE(SUBSTITUTE(TRIM(INDEX($A:$U,ROW(),$E$6)),",",""),"원",""),0))))</f>
        <v/>
      </c>
      <c r="AB894" s="30">
        <f>IF(OR($Y894="",$F$6=""),"",IF(INDEX($A:$U,ROW(),$F$6)="","",IF(ISNUMBER(INDEX($A:$U,ROW(),$F$6)),INDEX($A:$U,ROW(),$F$6),IFERROR(--SUBSTITUTE(SUBSTITUTE(TRIM(INDEX($A:$U,ROW(),$F$6)),",",""),"원",""),""))))</f>
        <v/>
      </c>
      <c r="AC894" s="2">
        <f>IF(OR($Y894="",$G$6=""),"",INDEX($A:$U,ROW(),$G$6)&amp;"")</f>
        <v/>
      </c>
      <c r="AD894" s="2">
        <f>IF($Y894="","",IF(OR(AND(설정!$B$5&lt;&gt;"",ISNUMBER(SEARCH(설정!$B$5,$AC894))),AND(설정!$B$6&lt;&gt;"",ISNUMBER(SEARCH(설정!$B$6,$AC894))),AND(설정!$B$7&lt;&gt;"",ISNUMBER(SEARCH(설정!$B$7,$AC894)))),"제외","포함"))</f>
        <v/>
      </c>
    </row>
    <row r="895">
      <c r="W895" s="2">
        <f>IF(OR($B$5="",$C$6="",ROW()&lt;$B$5),"",IF(INDEX($A:$U,ROW(),$C$6)="","",INDEX($A:$U,ROW(),$C$6)))</f>
        <v/>
      </c>
      <c r="X895" s="28">
        <f>IF($W895="","",IF(ISNUMBER($W895),IF($W895&gt;=10000000,IFERROR(DATE(INT($W895/10000),MOD(INT($W895/100),100),MOD($W895,100)),""),$W895),IF(ISNUMBER(--SUBSTITUTE(SUBSTITUTE(TRIM($W895),".","-"),"/","-")),IF(--SUBSTITUTE(SUBSTITUTE(TRIM($W895),".","-"),"/","-")&gt;=10000000,IFERROR(DATE(--LEFT(TRIM($W895),4),--MID(TRIM($W895),5,2),--RIGHT(TRIM($W895),2)),""),--SUBSTITUTE(SUBSTITUTE(TRIM($W895),".","-"),"/","-")),IFERROR(--LEFT(SUBSTITUTE(SUBSTITUTE(TRIM($W895),".","-"),"/","-"),10),""))))</f>
        <v/>
      </c>
      <c r="Y895" s="29">
        <f>IF($X895="","",INT($X895))</f>
        <v/>
      </c>
      <c r="Z895" s="30">
        <f>IF(OR($Y895="",$D$6=""),"",IF(INDEX($A:$U,ROW(),$D$6)="",0,IF(ISNUMBER(INDEX($A:$U,ROW(),$D$6)),INDEX($A:$U,ROW(),$D$6),IFERROR(--SUBSTITUTE(SUBSTITUTE(TRIM(INDEX($A:$U,ROW(),$D$6)),",",""),"원",""),0))))</f>
        <v/>
      </c>
      <c r="AA895" s="30">
        <f>IF(OR($Y895="",$E$6=""),"",IF(INDEX($A:$U,ROW(),$E$6)="",0,IF(ISNUMBER(INDEX($A:$U,ROW(),$E$6)),INDEX($A:$U,ROW(),$E$6),IFERROR(--SUBSTITUTE(SUBSTITUTE(TRIM(INDEX($A:$U,ROW(),$E$6)),",",""),"원",""),0))))</f>
        <v/>
      </c>
      <c r="AB895" s="30">
        <f>IF(OR($Y895="",$F$6=""),"",IF(INDEX($A:$U,ROW(),$F$6)="","",IF(ISNUMBER(INDEX($A:$U,ROW(),$F$6)),INDEX($A:$U,ROW(),$F$6),IFERROR(--SUBSTITUTE(SUBSTITUTE(TRIM(INDEX($A:$U,ROW(),$F$6)),",",""),"원",""),""))))</f>
        <v/>
      </c>
      <c r="AC895" s="2">
        <f>IF(OR($Y895="",$G$6=""),"",INDEX($A:$U,ROW(),$G$6)&amp;"")</f>
        <v/>
      </c>
      <c r="AD895" s="2">
        <f>IF($Y895="","",IF(OR(AND(설정!$B$5&lt;&gt;"",ISNUMBER(SEARCH(설정!$B$5,$AC895))),AND(설정!$B$6&lt;&gt;"",ISNUMBER(SEARCH(설정!$B$6,$AC895))),AND(설정!$B$7&lt;&gt;"",ISNUMBER(SEARCH(설정!$B$7,$AC895)))),"제외","포함"))</f>
        <v/>
      </c>
    </row>
    <row r="896">
      <c r="W896" s="2">
        <f>IF(OR($B$5="",$C$6="",ROW()&lt;$B$5),"",IF(INDEX($A:$U,ROW(),$C$6)="","",INDEX($A:$U,ROW(),$C$6)))</f>
        <v/>
      </c>
      <c r="X896" s="28">
        <f>IF($W896="","",IF(ISNUMBER($W896),IF($W896&gt;=10000000,IFERROR(DATE(INT($W896/10000),MOD(INT($W896/100),100),MOD($W896,100)),""),$W896),IF(ISNUMBER(--SUBSTITUTE(SUBSTITUTE(TRIM($W896),".","-"),"/","-")),IF(--SUBSTITUTE(SUBSTITUTE(TRIM($W896),".","-"),"/","-")&gt;=10000000,IFERROR(DATE(--LEFT(TRIM($W896),4),--MID(TRIM($W896),5,2),--RIGHT(TRIM($W896),2)),""),--SUBSTITUTE(SUBSTITUTE(TRIM($W896),".","-"),"/","-")),IFERROR(--LEFT(SUBSTITUTE(SUBSTITUTE(TRIM($W896),".","-"),"/","-"),10),""))))</f>
        <v/>
      </c>
      <c r="Y896" s="29">
        <f>IF($X896="","",INT($X896))</f>
        <v/>
      </c>
      <c r="Z896" s="30">
        <f>IF(OR($Y896="",$D$6=""),"",IF(INDEX($A:$U,ROW(),$D$6)="",0,IF(ISNUMBER(INDEX($A:$U,ROW(),$D$6)),INDEX($A:$U,ROW(),$D$6),IFERROR(--SUBSTITUTE(SUBSTITUTE(TRIM(INDEX($A:$U,ROW(),$D$6)),",",""),"원",""),0))))</f>
        <v/>
      </c>
      <c r="AA896" s="30">
        <f>IF(OR($Y896="",$E$6=""),"",IF(INDEX($A:$U,ROW(),$E$6)="",0,IF(ISNUMBER(INDEX($A:$U,ROW(),$E$6)),INDEX($A:$U,ROW(),$E$6),IFERROR(--SUBSTITUTE(SUBSTITUTE(TRIM(INDEX($A:$U,ROW(),$E$6)),",",""),"원",""),0))))</f>
        <v/>
      </c>
      <c r="AB896" s="30">
        <f>IF(OR($Y896="",$F$6=""),"",IF(INDEX($A:$U,ROW(),$F$6)="","",IF(ISNUMBER(INDEX($A:$U,ROW(),$F$6)),INDEX($A:$U,ROW(),$F$6),IFERROR(--SUBSTITUTE(SUBSTITUTE(TRIM(INDEX($A:$U,ROW(),$F$6)),",",""),"원",""),""))))</f>
        <v/>
      </c>
      <c r="AC896" s="2">
        <f>IF(OR($Y896="",$G$6=""),"",INDEX($A:$U,ROW(),$G$6)&amp;"")</f>
        <v/>
      </c>
      <c r="AD896" s="2">
        <f>IF($Y896="","",IF(OR(AND(설정!$B$5&lt;&gt;"",ISNUMBER(SEARCH(설정!$B$5,$AC896))),AND(설정!$B$6&lt;&gt;"",ISNUMBER(SEARCH(설정!$B$6,$AC896))),AND(설정!$B$7&lt;&gt;"",ISNUMBER(SEARCH(설정!$B$7,$AC896)))),"제외","포함"))</f>
        <v/>
      </c>
    </row>
    <row r="897">
      <c r="W897" s="2">
        <f>IF(OR($B$5="",$C$6="",ROW()&lt;$B$5),"",IF(INDEX($A:$U,ROW(),$C$6)="","",INDEX($A:$U,ROW(),$C$6)))</f>
        <v/>
      </c>
      <c r="X897" s="28">
        <f>IF($W897="","",IF(ISNUMBER($W897),IF($W897&gt;=10000000,IFERROR(DATE(INT($W897/10000),MOD(INT($W897/100),100),MOD($W897,100)),""),$W897),IF(ISNUMBER(--SUBSTITUTE(SUBSTITUTE(TRIM($W897),".","-"),"/","-")),IF(--SUBSTITUTE(SUBSTITUTE(TRIM($W897),".","-"),"/","-")&gt;=10000000,IFERROR(DATE(--LEFT(TRIM($W897),4),--MID(TRIM($W897),5,2),--RIGHT(TRIM($W897),2)),""),--SUBSTITUTE(SUBSTITUTE(TRIM($W897),".","-"),"/","-")),IFERROR(--LEFT(SUBSTITUTE(SUBSTITUTE(TRIM($W897),".","-"),"/","-"),10),""))))</f>
        <v/>
      </c>
      <c r="Y897" s="29">
        <f>IF($X897="","",INT($X897))</f>
        <v/>
      </c>
      <c r="Z897" s="30">
        <f>IF(OR($Y897="",$D$6=""),"",IF(INDEX($A:$U,ROW(),$D$6)="",0,IF(ISNUMBER(INDEX($A:$U,ROW(),$D$6)),INDEX($A:$U,ROW(),$D$6),IFERROR(--SUBSTITUTE(SUBSTITUTE(TRIM(INDEX($A:$U,ROW(),$D$6)),",",""),"원",""),0))))</f>
        <v/>
      </c>
      <c r="AA897" s="30">
        <f>IF(OR($Y897="",$E$6=""),"",IF(INDEX($A:$U,ROW(),$E$6)="",0,IF(ISNUMBER(INDEX($A:$U,ROW(),$E$6)),INDEX($A:$U,ROW(),$E$6),IFERROR(--SUBSTITUTE(SUBSTITUTE(TRIM(INDEX($A:$U,ROW(),$E$6)),",",""),"원",""),0))))</f>
        <v/>
      </c>
      <c r="AB897" s="30">
        <f>IF(OR($Y897="",$F$6=""),"",IF(INDEX($A:$U,ROW(),$F$6)="","",IF(ISNUMBER(INDEX($A:$U,ROW(),$F$6)),INDEX($A:$U,ROW(),$F$6),IFERROR(--SUBSTITUTE(SUBSTITUTE(TRIM(INDEX($A:$U,ROW(),$F$6)),",",""),"원",""),""))))</f>
        <v/>
      </c>
      <c r="AC897" s="2">
        <f>IF(OR($Y897="",$G$6=""),"",INDEX($A:$U,ROW(),$G$6)&amp;"")</f>
        <v/>
      </c>
      <c r="AD897" s="2">
        <f>IF($Y897="","",IF(OR(AND(설정!$B$5&lt;&gt;"",ISNUMBER(SEARCH(설정!$B$5,$AC897))),AND(설정!$B$6&lt;&gt;"",ISNUMBER(SEARCH(설정!$B$6,$AC897))),AND(설정!$B$7&lt;&gt;"",ISNUMBER(SEARCH(설정!$B$7,$AC897)))),"제외","포함"))</f>
        <v/>
      </c>
    </row>
    <row r="898">
      <c r="W898" s="2">
        <f>IF(OR($B$5="",$C$6="",ROW()&lt;$B$5),"",IF(INDEX($A:$U,ROW(),$C$6)="","",INDEX($A:$U,ROW(),$C$6)))</f>
        <v/>
      </c>
      <c r="X898" s="28">
        <f>IF($W898="","",IF(ISNUMBER($W898),IF($W898&gt;=10000000,IFERROR(DATE(INT($W898/10000),MOD(INT($W898/100),100),MOD($W898,100)),""),$W898),IF(ISNUMBER(--SUBSTITUTE(SUBSTITUTE(TRIM($W898),".","-"),"/","-")),IF(--SUBSTITUTE(SUBSTITUTE(TRIM($W898),".","-"),"/","-")&gt;=10000000,IFERROR(DATE(--LEFT(TRIM($W898),4),--MID(TRIM($W898),5,2),--RIGHT(TRIM($W898),2)),""),--SUBSTITUTE(SUBSTITUTE(TRIM($W898),".","-"),"/","-")),IFERROR(--LEFT(SUBSTITUTE(SUBSTITUTE(TRIM($W898),".","-"),"/","-"),10),""))))</f>
        <v/>
      </c>
      <c r="Y898" s="29">
        <f>IF($X898="","",INT($X898))</f>
        <v/>
      </c>
      <c r="Z898" s="30">
        <f>IF(OR($Y898="",$D$6=""),"",IF(INDEX($A:$U,ROW(),$D$6)="",0,IF(ISNUMBER(INDEX($A:$U,ROW(),$D$6)),INDEX($A:$U,ROW(),$D$6),IFERROR(--SUBSTITUTE(SUBSTITUTE(TRIM(INDEX($A:$U,ROW(),$D$6)),",",""),"원",""),0))))</f>
        <v/>
      </c>
      <c r="AA898" s="30">
        <f>IF(OR($Y898="",$E$6=""),"",IF(INDEX($A:$U,ROW(),$E$6)="",0,IF(ISNUMBER(INDEX($A:$U,ROW(),$E$6)),INDEX($A:$U,ROW(),$E$6),IFERROR(--SUBSTITUTE(SUBSTITUTE(TRIM(INDEX($A:$U,ROW(),$E$6)),",",""),"원",""),0))))</f>
        <v/>
      </c>
      <c r="AB898" s="30">
        <f>IF(OR($Y898="",$F$6=""),"",IF(INDEX($A:$U,ROW(),$F$6)="","",IF(ISNUMBER(INDEX($A:$U,ROW(),$F$6)),INDEX($A:$U,ROW(),$F$6),IFERROR(--SUBSTITUTE(SUBSTITUTE(TRIM(INDEX($A:$U,ROW(),$F$6)),",",""),"원",""),""))))</f>
        <v/>
      </c>
      <c r="AC898" s="2">
        <f>IF(OR($Y898="",$G$6=""),"",INDEX($A:$U,ROW(),$G$6)&amp;"")</f>
        <v/>
      </c>
      <c r="AD898" s="2">
        <f>IF($Y898="","",IF(OR(AND(설정!$B$5&lt;&gt;"",ISNUMBER(SEARCH(설정!$B$5,$AC898))),AND(설정!$B$6&lt;&gt;"",ISNUMBER(SEARCH(설정!$B$6,$AC898))),AND(설정!$B$7&lt;&gt;"",ISNUMBER(SEARCH(설정!$B$7,$AC898)))),"제외","포함"))</f>
        <v/>
      </c>
    </row>
    <row r="899">
      <c r="W899" s="2">
        <f>IF(OR($B$5="",$C$6="",ROW()&lt;$B$5),"",IF(INDEX($A:$U,ROW(),$C$6)="","",INDEX($A:$U,ROW(),$C$6)))</f>
        <v/>
      </c>
      <c r="X899" s="28">
        <f>IF($W899="","",IF(ISNUMBER($W899),IF($W899&gt;=10000000,IFERROR(DATE(INT($W899/10000),MOD(INT($W899/100),100),MOD($W899,100)),""),$W899),IF(ISNUMBER(--SUBSTITUTE(SUBSTITUTE(TRIM($W899),".","-"),"/","-")),IF(--SUBSTITUTE(SUBSTITUTE(TRIM($W899),".","-"),"/","-")&gt;=10000000,IFERROR(DATE(--LEFT(TRIM($W899),4),--MID(TRIM($W899),5,2),--RIGHT(TRIM($W899),2)),""),--SUBSTITUTE(SUBSTITUTE(TRIM($W899),".","-"),"/","-")),IFERROR(--LEFT(SUBSTITUTE(SUBSTITUTE(TRIM($W899),".","-"),"/","-"),10),""))))</f>
        <v/>
      </c>
      <c r="Y899" s="29">
        <f>IF($X899="","",INT($X899))</f>
        <v/>
      </c>
      <c r="Z899" s="30">
        <f>IF(OR($Y899="",$D$6=""),"",IF(INDEX($A:$U,ROW(),$D$6)="",0,IF(ISNUMBER(INDEX($A:$U,ROW(),$D$6)),INDEX($A:$U,ROW(),$D$6),IFERROR(--SUBSTITUTE(SUBSTITUTE(TRIM(INDEX($A:$U,ROW(),$D$6)),",",""),"원",""),0))))</f>
        <v/>
      </c>
      <c r="AA899" s="30">
        <f>IF(OR($Y899="",$E$6=""),"",IF(INDEX($A:$U,ROW(),$E$6)="",0,IF(ISNUMBER(INDEX($A:$U,ROW(),$E$6)),INDEX($A:$U,ROW(),$E$6),IFERROR(--SUBSTITUTE(SUBSTITUTE(TRIM(INDEX($A:$U,ROW(),$E$6)),",",""),"원",""),0))))</f>
        <v/>
      </c>
      <c r="AB899" s="30">
        <f>IF(OR($Y899="",$F$6=""),"",IF(INDEX($A:$U,ROW(),$F$6)="","",IF(ISNUMBER(INDEX($A:$U,ROW(),$F$6)),INDEX($A:$U,ROW(),$F$6),IFERROR(--SUBSTITUTE(SUBSTITUTE(TRIM(INDEX($A:$U,ROW(),$F$6)),",",""),"원",""),""))))</f>
        <v/>
      </c>
      <c r="AC899" s="2">
        <f>IF(OR($Y899="",$G$6=""),"",INDEX($A:$U,ROW(),$G$6)&amp;"")</f>
        <v/>
      </c>
      <c r="AD899" s="2">
        <f>IF($Y899="","",IF(OR(AND(설정!$B$5&lt;&gt;"",ISNUMBER(SEARCH(설정!$B$5,$AC899))),AND(설정!$B$6&lt;&gt;"",ISNUMBER(SEARCH(설정!$B$6,$AC899))),AND(설정!$B$7&lt;&gt;"",ISNUMBER(SEARCH(설정!$B$7,$AC899)))),"제외","포함"))</f>
        <v/>
      </c>
    </row>
    <row r="900">
      <c r="W900" s="2">
        <f>IF(OR($B$5="",$C$6="",ROW()&lt;$B$5),"",IF(INDEX($A:$U,ROW(),$C$6)="","",INDEX($A:$U,ROW(),$C$6)))</f>
        <v/>
      </c>
      <c r="X900" s="28">
        <f>IF($W900="","",IF(ISNUMBER($W900),IF($W900&gt;=10000000,IFERROR(DATE(INT($W900/10000),MOD(INT($W900/100),100),MOD($W900,100)),""),$W900),IF(ISNUMBER(--SUBSTITUTE(SUBSTITUTE(TRIM($W900),".","-"),"/","-")),IF(--SUBSTITUTE(SUBSTITUTE(TRIM($W900),".","-"),"/","-")&gt;=10000000,IFERROR(DATE(--LEFT(TRIM($W900),4),--MID(TRIM($W900),5,2),--RIGHT(TRIM($W900),2)),""),--SUBSTITUTE(SUBSTITUTE(TRIM($W900),".","-"),"/","-")),IFERROR(--LEFT(SUBSTITUTE(SUBSTITUTE(TRIM($W900),".","-"),"/","-"),10),""))))</f>
        <v/>
      </c>
      <c r="Y900" s="29">
        <f>IF($X900="","",INT($X900))</f>
        <v/>
      </c>
      <c r="Z900" s="30">
        <f>IF(OR($Y900="",$D$6=""),"",IF(INDEX($A:$U,ROW(),$D$6)="",0,IF(ISNUMBER(INDEX($A:$U,ROW(),$D$6)),INDEX($A:$U,ROW(),$D$6),IFERROR(--SUBSTITUTE(SUBSTITUTE(TRIM(INDEX($A:$U,ROW(),$D$6)),",",""),"원",""),0))))</f>
        <v/>
      </c>
      <c r="AA900" s="30">
        <f>IF(OR($Y900="",$E$6=""),"",IF(INDEX($A:$U,ROW(),$E$6)="",0,IF(ISNUMBER(INDEX($A:$U,ROW(),$E$6)),INDEX($A:$U,ROW(),$E$6),IFERROR(--SUBSTITUTE(SUBSTITUTE(TRIM(INDEX($A:$U,ROW(),$E$6)),",",""),"원",""),0))))</f>
        <v/>
      </c>
      <c r="AB900" s="30">
        <f>IF(OR($Y900="",$F$6=""),"",IF(INDEX($A:$U,ROW(),$F$6)="","",IF(ISNUMBER(INDEX($A:$U,ROW(),$F$6)),INDEX($A:$U,ROW(),$F$6),IFERROR(--SUBSTITUTE(SUBSTITUTE(TRIM(INDEX($A:$U,ROW(),$F$6)),",",""),"원",""),""))))</f>
        <v/>
      </c>
      <c r="AC900" s="2">
        <f>IF(OR($Y900="",$G$6=""),"",INDEX($A:$U,ROW(),$G$6)&amp;"")</f>
        <v/>
      </c>
      <c r="AD900" s="2">
        <f>IF($Y900="","",IF(OR(AND(설정!$B$5&lt;&gt;"",ISNUMBER(SEARCH(설정!$B$5,$AC900))),AND(설정!$B$6&lt;&gt;"",ISNUMBER(SEARCH(설정!$B$6,$AC900))),AND(설정!$B$7&lt;&gt;"",ISNUMBER(SEARCH(설정!$B$7,$AC900)))),"제외","포함"))</f>
        <v/>
      </c>
    </row>
    <row r="901">
      <c r="W901" s="2">
        <f>IF(OR($B$5="",$C$6="",ROW()&lt;$B$5),"",IF(INDEX($A:$U,ROW(),$C$6)="","",INDEX($A:$U,ROW(),$C$6)))</f>
        <v/>
      </c>
      <c r="X901" s="28">
        <f>IF($W901="","",IF(ISNUMBER($W901),IF($W901&gt;=10000000,IFERROR(DATE(INT($W901/10000),MOD(INT($W901/100),100),MOD($W901,100)),""),$W901),IF(ISNUMBER(--SUBSTITUTE(SUBSTITUTE(TRIM($W901),".","-"),"/","-")),IF(--SUBSTITUTE(SUBSTITUTE(TRIM($W901),".","-"),"/","-")&gt;=10000000,IFERROR(DATE(--LEFT(TRIM($W901),4),--MID(TRIM($W901),5,2),--RIGHT(TRIM($W901),2)),""),--SUBSTITUTE(SUBSTITUTE(TRIM($W901),".","-"),"/","-")),IFERROR(--LEFT(SUBSTITUTE(SUBSTITUTE(TRIM($W901),".","-"),"/","-"),10),""))))</f>
        <v/>
      </c>
      <c r="Y901" s="29">
        <f>IF($X901="","",INT($X901))</f>
        <v/>
      </c>
      <c r="Z901" s="30">
        <f>IF(OR($Y901="",$D$6=""),"",IF(INDEX($A:$U,ROW(),$D$6)="",0,IF(ISNUMBER(INDEX($A:$U,ROW(),$D$6)),INDEX($A:$U,ROW(),$D$6),IFERROR(--SUBSTITUTE(SUBSTITUTE(TRIM(INDEX($A:$U,ROW(),$D$6)),",",""),"원",""),0))))</f>
        <v/>
      </c>
      <c r="AA901" s="30">
        <f>IF(OR($Y901="",$E$6=""),"",IF(INDEX($A:$U,ROW(),$E$6)="",0,IF(ISNUMBER(INDEX($A:$U,ROW(),$E$6)),INDEX($A:$U,ROW(),$E$6),IFERROR(--SUBSTITUTE(SUBSTITUTE(TRIM(INDEX($A:$U,ROW(),$E$6)),",",""),"원",""),0))))</f>
        <v/>
      </c>
      <c r="AB901" s="30">
        <f>IF(OR($Y901="",$F$6=""),"",IF(INDEX($A:$U,ROW(),$F$6)="","",IF(ISNUMBER(INDEX($A:$U,ROW(),$F$6)),INDEX($A:$U,ROW(),$F$6),IFERROR(--SUBSTITUTE(SUBSTITUTE(TRIM(INDEX($A:$U,ROW(),$F$6)),",",""),"원",""),""))))</f>
        <v/>
      </c>
      <c r="AC901" s="2">
        <f>IF(OR($Y901="",$G$6=""),"",INDEX($A:$U,ROW(),$G$6)&amp;"")</f>
        <v/>
      </c>
      <c r="AD901" s="2">
        <f>IF($Y901="","",IF(OR(AND(설정!$B$5&lt;&gt;"",ISNUMBER(SEARCH(설정!$B$5,$AC901))),AND(설정!$B$6&lt;&gt;"",ISNUMBER(SEARCH(설정!$B$6,$AC901))),AND(설정!$B$7&lt;&gt;"",ISNUMBER(SEARCH(설정!$B$7,$AC901)))),"제외","포함"))</f>
        <v/>
      </c>
    </row>
    <row r="902">
      <c r="W902" s="2">
        <f>IF(OR($B$5="",$C$6="",ROW()&lt;$B$5),"",IF(INDEX($A:$U,ROW(),$C$6)="","",INDEX($A:$U,ROW(),$C$6)))</f>
        <v/>
      </c>
      <c r="X902" s="28">
        <f>IF($W902="","",IF(ISNUMBER($W902),IF($W902&gt;=10000000,IFERROR(DATE(INT($W902/10000),MOD(INT($W902/100),100),MOD($W902,100)),""),$W902),IF(ISNUMBER(--SUBSTITUTE(SUBSTITUTE(TRIM($W902),".","-"),"/","-")),IF(--SUBSTITUTE(SUBSTITUTE(TRIM($W902),".","-"),"/","-")&gt;=10000000,IFERROR(DATE(--LEFT(TRIM($W902),4),--MID(TRIM($W902),5,2),--RIGHT(TRIM($W902),2)),""),--SUBSTITUTE(SUBSTITUTE(TRIM($W902),".","-"),"/","-")),IFERROR(--LEFT(SUBSTITUTE(SUBSTITUTE(TRIM($W902),".","-"),"/","-"),10),""))))</f>
        <v/>
      </c>
      <c r="Y902" s="29">
        <f>IF($X902="","",INT($X902))</f>
        <v/>
      </c>
      <c r="Z902" s="30">
        <f>IF(OR($Y902="",$D$6=""),"",IF(INDEX($A:$U,ROW(),$D$6)="",0,IF(ISNUMBER(INDEX($A:$U,ROW(),$D$6)),INDEX($A:$U,ROW(),$D$6),IFERROR(--SUBSTITUTE(SUBSTITUTE(TRIM(INDEX($A:$U,ROW(),$D$6)),",",""),"원",""),0))))</f>
        <v/>
      </c>
      <c r="AA902" s="30">
        <f>IF(OR($Y902="",$E$6=""),"",IF(INDEX($A:$U,ROW(),$E$6)="",0,IF(ISNUMBER(INDEX($A:$U,ROW(),$E$6)),INDEX($A:$U,ROW(),$E$6),IFERROR(--SUBSTITUTE(SUBSTITUTE(TRIM(INDEX($A:$U,ROW(),$E$6)),",",""),"원",""),0))))</f>
        <v/>
      </c>
      <c r="AB902" s="30">
        <f>IF(OR($Y902="",$F$6=""),"",IF(INDEX($A:$U,ROW(),$F$6)="","",IF(ISNUMBER(INDEX($A:$U,ROW(),$F$6)),INDEX($A:$U,ROW(),$F$6),IFERROR(--SUBSTITUTE(SUBSTITUTE(TRIM(INDEX($A:$U,ROW(),$F$6)),",",""),"원",""),""))))</f>
        <v/>
      </c>
      <c r="AC902" s="2">
        <f>IF(OR($Y902="",$G$6=""),"",INDEX($A:$U,ROW(),$G$6)&amp;"")</f>
        <v/>
      </c>
      <c r="AD902" s="2">
        <f>IF($Y902="","",IF(OR(AND(설정!$B$5&lt;&gt;"",ISNUMBER(SEARCH(설정!$B$5,$AC902))),AND(설정!$B$6&lt;&gt;"",ISNUMBER(SEARCH(설정!$B$6,$AC902))),AND(설정!$B$7&lt;&gt;"",ISNUMBER(SEARCH(설정!$B$7,$AC902)))),"제외","포함"))</f>
        <v/>
      </c>
    </row>
    <row r="903">
      <c r="W903" s="2">
        <f>IF(OR($B$5="",$C$6="",ROW()&lt;$B$5),"",IF(INDEX($A:$U,ROW(),$C$6)="","",INDEX($A:$U,ROW(),$C$6)))</f>
        <v/>
      </c>
      <c r="X903" s="28">
        <f>IF($W903="","",IF(ISNUMBER($W903),IF($W903&gt;=10000000,IFERROR(DATE(INT($W903/10000),MOD(INT($W903/100),100),MOD($W903,100)),""),$W903),IF(ISNUMBER(--SUBSTITUTE(SUBSTITUTE(TRIM($W903),".","-"),"/","-")),IF(--SUBSTITUTE(SUBSTITUTE(TRIM($W903),".","-"),"/","-")&gt;=10000000,IFERROR(DATE(--LEFT(TRIM($W903),4),--MID(TRIM($W903),5,2),--RIGHT(TRIM($W903),2)),""),--SUBSTITUTE(SUBSTITUTE(TRIM($W903),".","-"),"/","-")),IFERROR(--LEFT(SUBSTITUTE(SUBSTITUTE(TRIM($W903),".","-"),"/","-"),10),""))))</f>
        <v/>
      </c>
      <c r="Y903" s="29">
        <f>IF($X903="","",INT($X903))</f>
        <v/>
      </c>
      <c r="Z903" s="30">
        <f>IF(OR($Y903="",$D$6=""),"",IF(INDEX($A:$U,ROW(),$D$6)="",0,IF(ISNUMBER(INDEX($A:$U,ROW(),$D$6)),INDEX($A:$U,ROW(),$D$6),IFERROR(--SUBSTITUTE(SUBSTITUTE(TRIM(INDEX($A:$U,ROW(),$D$6)),",",""),"원",""),0))))</f>
        <v/>
      </c>
      <c r="AA903" s="30">
        <f>IF(OR($Y903="",$E$6=""),"",IF(INDEX($A:$U,ROW(),$E$6)="",0,IF(ISNUMBER(INDEX($A:$U,ROW(),$E$6)),INDEX($A:$U,ROW(),$E$6),IFERROR(--SUBSTITUTE(SUBSTITUTE(TRIM(INDEX($A:$U,ROW(),$E$6)),",",""),"원",""),0))))</f>
        <v/>
      </c>
      <c r="AB903" s="30">
        <f>IF(OR($Y903="",$F$6=""),"",IF(INDEX($A:$U,ROW(),$F$6)="","",IF(ISNUMBER(INDEX($A:$U,ROW(),$F$6)),INDEX($A:$U,ROW(),$F$6),IFERROR(--SUBSTITUTE(SUBSTITUTE(TRIM(INDEX($A:$U,ROW(),$F$6)),",",""),"원",""),""))))</f>
        <v/>
      </c>
      <c r="AC903" s="2">
        <f>IF(OR($Y903="",$G$6=""),"",INDEX($A:$U,ROW(),$G$6)&amp;"")</f>
        <v/>
      </c>
      <c r="AD903" s="2">
        <f>IF($Y903="","",IF(OR(AND(설정!$B$5&lt;&gt;"",ISNUMBER(SEARCH(설정!$B$5,$AC903))),AND(설정!$B$6&lt;&gt;"",ISNUMBER(SEARCH(설정!$B$6,$AC903))),AND(설정!$B$7&lt;&gt;"",ISNUMBER(SEARCH(설정!$B$7,$AC903)))),"제외","포함"))</f>
        <v/>
      </c>
    </row>
    <row r="904">
      <c r="W904" s="2">
        <f>IF(OR($B$5="",$C$6="",ROW()&lt;$B$5),"",IF(INDEX($A:$U,ROW(),$C$6)="","",INDEX($A:$U,ROW(),$C$6)))</f>
        <v/>
      </c>
      <c r="X904" s="28">
        <f>IF($W904="","",IF(ISNUMBER($W904),IF($W904&gt;=10000000,IFERROR(DATE(INT($W904/10000),MOD(INT($W904/100),100),MOD($W904,100)),""),$W904),IF(ISNUMBER(--SUBSTITUTE(SUBSTITUTE(TRIM($W904),".","-"),"/","-")),IF(--SUBSTITUTE(SUBSTITUTE(TRIM($W904),".","-"),"/","-")&gt;=10000000,IFERROR(DATE(--LEFT(TRIM($W904),4),--MID(TRIM($W904),5,2),--RIGHT(TRIM($W904),2)),""),--SUBSTITUTE(SUBSTITUTE(TRIM($W904),".","-"),"/","-")),IFERROR(--LEFT(SUBSTITUTE(SUBSTITUTE(TRIM($W904),".","-"),"/","-"),10),""))))</f>
        <v/>
      </c>
      <c r="Y904" s="29">
        <f>IF($X904="","",INT($X904))</f>
        <v/>
      </c>
      <c r="Z904" s="30">
        <f>IF(OR($Y904="",$D$6=""),"",IF(INDEX($A:$U,ROW(),$D$6)="",0,IF(ISNUMBER(INDEX($A:$U,ROW(),$D$6)),INDEX($A:$U,ROW(),$D$6),IFERROR(--SUBSTITUTE(SUBSTITUTE(TRIM(INDEX($A:$U,ROW(),$D$6)),",",""),"원",""),0))))</f>
        <v/>
      </c>
      <c r="AA904" s="30">
        <f>IF(OR($Y904="",$E$6=""),"",IF(INDEX($A:$U,ROW(),$E$6)="",0,IF(ISNUMBER(INDEX($A:$U,ROW(),$E$6)),INDEX($A:$U,ROW(),$E$6),IFERROR(--SUBSTITUTE(SUBSTITUTE(TRIM(INDEX($A:$U,ROW(),$E$6)),",",""),"원",""),0))))</f>
        <v/>
      </c>
      <c r="AB904" s="30">
        <f>IF(OR($Y904="",$F$6=""),"",IF(INDEX($A:$U,ROW(),$F$6)="","",IF(ISNUMBER(INDEX($A:$U,ROW(),$F$6)),INDEX($A:$U,ROW(),$F$6),IFERROR(--SUBSTITUTE(SUBSTITUTE(TRIM(INDEX($A:$U,ROW(),$F$6)),",",""),"원",""),""))))</f>
        <v/>
      </c>
      <c r="AC904" s="2">
        <f>IF(OR($Y904="",$G$6=""),"",INDEX($A:$U,ROW(),$G$6)&amp;"")</f>
        <v/>
      </c>
      <c r="AD904" s="2">
        <f>IF($Y904="","",IF(OR(AND(설정!$B$5&lt;&gt;"",ISNUMBER(SEARCH(설정!$B$5,$AC904))),AND(설정!$B$6&lt;&gt;"",ISNUMBER(SEARCH(설정!$B$6,$AC904))),AND(설정!$B$7&lt;&gt;"",ISNUMBER(SEARCH(설정!$B$7,$AC904)))),"제외","포함"))</f>
        <v/>
      </c>
    </row>
    <row r="905">
      <c r="W905" s="2">
        <f>IF(OR($B$5="",$C$6="",ROW()&lt;$B$5),"",IF(INDEX($A:$U,ROW(),$C$6)="","",INDEX($A:$U,ROW(),$C$6)))</f>
        <v/>
      </c>
      <c r="X905" s="28">
        <f>IF($W905="","",IF(ISNUMBER($W905),IF($W905&gt;=10000000,IFERROR(DATE(INT($W905/10000),MOD(INT($W905/100),100),MOD($W905,100)),""),$W905),IF(ISNUMBER(--SUBSTITUTE(SUBSTITUTE(TRIM($W905),".","-"),"/","-")),IF(--SUBSTITUTE(SUBSTITUTE(TRIM($W905),".","-"),"/","-")&gt;=10000000,IFERROR(DATE(--LEFT(TRIM($W905),4),--MID(TRIM($W905),5,2),--RIGHT(TRIM($W905),2)),""),--SUBSTITUTE(SUBSTITUTE(TRIM($W905),".","-"),"/","-")),IFERROR(--LEFT(SUBSTITUTE(SUBSTITUTE(TRIM($W905),".","-"),"/","-"),10),""))))</f>
        <v/>
      </c>
      <c r="Y905" s="29">
        <f>IF($X905="","",INT($X905))</f>
        <v/>
      </c>
      <c r="Z905" s="30">
        <f>IF(OR($Y905="",$D$6=""),"",IF(INDEX($A:$U,ROW(),$D$6)="",0,IF(ISNUMBER(INDEX($A:$U,ROW(),$D$6)),INDEX($A:$U,ROW(),$D$6),IFERROR(--SUBSTITUTE(SUBSTITUTE(TRIM(INDEX($A:$U,ROW(),$D$6)),",",""),"원",""),0))))</f>
        <v/>
      </c>
      <c r="AA905" s="30">
        <f>IF(OR($Y905="",$E$6=""),"",IF(INDEX($A:$U,ROW(),$E$6)="",0,IF(ISNUMBER(INDEX($A:$U,ROW(),$E$6)),INDEX($A:$U,ROW(),$E$6),IFERROR(--SUBSTITUTE(SUBSTITUTE(TRIM(INDEX($A:$U,ROW(),$E$6)),",",""),"원",""),0))))</f>
        <v/>
      </c>
      <c r="AB905" s="30">
        <f>IF(OR($Y905="",$F$6=""),"",IF(INDEX($A:$U,ROW(),$F$6)="","",IF(ISNUMBER(INDEX($A:$U,ROW(),$F$6)),INDEX($A:$U,ROW(),$F$6),IFERROR(--SUBSTITUTE(SUBSTITUTE(TRIM(INDEX($A:$U,ROW(),$F$6)),",",""),"원",""),""))))</f>
        <v/>
      </c>
      <c r="AC905" s="2">
        <f>IF(OR($Y905="",$G$6=""),"",INDEX($A:$U,ROW(),$G$6)&amp;"")</f>
        <v/>
      </c>
      <c r="AD905" s="2">
        <f>IF($Y905="","",IF(OR(AND(설정!$B$5&lt;&gt;"",ISNUMBER(SEARCH(설정!$B$5,$AC905))),AND(설정!$B$6&lt;&gt;"",ISNUMBER(SEARCH(설정!$B$6,$AC905))),AND(설정!$B$7&lt;&gt;"",ISNUMBER(SEARCH(설정!$B$7,$AC905)))),"제외","포함"))</f>
        <v/>
      </c>
    </row>
    <row r="906">
      <c r="W906" s="2">
        <f>IF(OR($B$5="",$C$6="",ROW()&lt;$B$5),"",IF(INDEX($A:$U,ROW(),$C$6)="","",INDEX($A:$U,ROW(),$C$6)))</f>
        <v/>
      </c>
      <c r="X906" s="28">
        <f>IF($W906="","",IF(ISNUMBER($W906),IF($W906&gt;=10000000,IFERROR(DATE(INT($W906/10000),MOD(INT($W906/100),100),MOD($W906,100)),""),$W906),IF(ISNUMBER(--SUBSTITUTE(SUBSTITUTE(TRIM($W906),".","-"),"/","-")),IF(--SUBSTITUTE(SUBSTITUTE(TRIM($W906),".","-"),"/","-")&gt;=10000000,IFERROR(DATE(--LEFT(TRIM($W906),4),--MID(TRIM($W906),5,2),--RIGHT(TRIM($W906),2)),""),--SUBSTITUTE(SUBSTITUTE(TRIM($W906),".","-"),"/","-")),IFERROR(--LEFT(SUBSTITUTE(SUBSTITUTE(TRIM($W906),".","-"),"/","-"),10),""))))</f>
        <v/>
      </c>
      <c r="Y906" s="29">
        <f>IF($X906="","",INT($X906))</f>
        <v/>
      </c>
      <c r="Z906" s="30">
        <f>IF(OR($Y906="",$D$6=""),"",IF(INDEX($A:$U,ROW(),$D$6)="",0,IF(ISNUMBER(INDEX($A:$U,ROW(),$D$6)),INDEX($A:$U,ROW(),$D$6),IFERROR(--SUBSTITUTE(SUBSTITUTE(TRIM(INDEX($A:$U,ROW(),$D$6)),",",""),"원",""),0))))</f>
        <v/>
      </c>
      <c r="AA906" s="30">
        <f>IF(OR($Y906="",$E$6=""),"",IF(INDEX($A:$U,ROW(),$E$6)="",0,IF(ISNUMBER(INDEX($A:$U,ROW(),$E$6)),INDEX($A:$U,ROW(),$E$6),IFERROR(--SUBSTITUTE(SUBSTITUTE(TRIM(INDEX($A:$U,ROW(),$E$6)),",",""),"원",""),0))))</f>
        <v/>
      </c>
      <c r="AB906" s="30">
        <f>IF(OR($Y906="",$F$6=""),"",IF(INDEX($A:$U,ROW(),$F$6)="","",IF(ISNUMBER(INDEX($A:$U,ROW(),$F$6)),INDEX($A:$U,ROW(),$F$6),IFERROR(--SUBSTITUTE(SUBSTITUTE(TRIM(INDEX($A:$U,ROW(),$F$6)),",",""),"원",""),""))))</f>
        <v/>
      </c>
      <c r="AC906" s="2">
        <f>IF(OR($Y906="",$G$6=""),"",INDEX($A:$U,ROW(),$G$6)&amp;"")</f>
        <v/>
      </c>
      <c r="AD906" s="2">
        <f>IF($Y906="","",IF(OR(AND(설정!$B$5&lt;&gt;"",ISNUMBER(SEARCH(설정!$B$5,$AC906))),AND(설정!$B$6&lt;&gt;"",ISNUMBER(SEARCH(설정!$B$6,$AC906))),AND(설정!$B$7&lt;&gt;"",ISNUMBER(SEARCH(설정!$B$7,$AC906)))),"제외","포함"))</f>
        <v/>
      </c>
    </row>
    <row r="907">
      <c r="W907" s="2">
        <f>IF(OR($B$5="",$C$6="",ROW()&lt;$B$5),"",IF(INDEX($A:$U,ROW(),$C$6)="","",INDEX($A:$U,ROW(),$C$6)))</f>
        <v/>
      </c>
      <c r="X907" s="28">
        <f>IF($W907="","",IF(ISNUMBER($W907),IF($W907&gt;=10000000,IFERROR(DATE(INT($W907/10000),MOD(INT($W907/100),100),MOD($W907,100)),""),$W907),IF(ISNUMBER(--SUBSTITUTE(SUBSTITUTE(TRIM($W907),".","-"),"/","-")),IF(--SUBSTITUTE(SUBSTITUTE(TRIM($W907),".","-"),"/","-")&gt;=10000000,IFERROR(DATE(--LEFT(TRIM($W907),4),--MID(TRIM($W907),5,2),--RIGHT(TRIM($W907),2)),""),--SUBSTITUTE(SUBSTITUTE(TRIM($W907),".","-"),"/","-")),IFERROR(--LEFT(SUBSTITUTE(SUBSTITUTE(TRIM($W907),".","-"),"/","-"),10),""))))</f>
        <v/>
      </c>
      <c r="Y907" s="29">
        <f>IF($X907="","",INT($X907))</f>
        <v/>
      </c>
      <c r="Z907" s="30">
        <f>IF(OR($Y907="",$D$6=""),"",IF(INDEX($A:$U,ROW(),$D$6)="",0,IF(ISNUMBER(INDEX($A:$U,ROW(),$D$6)),INDEX($A:$U,ROW(),$D$6),IFERROR(--SUBSTITUTE(SUBSTITUTE(TRIM(INDEX($A:$U,ROW(),$D$6)),",",""),"원",""),0))))</f>
        <v/>
      </c>
      <c r="AA907" s="30">
        <f>IF(OR($Y907="",$E$6=""),"",IF(INDEX($A:$U,ROW(),$E$6)="",0,IF(ISNUMBER(INDEX($A:$U,ROW(),$E$6)),INDEX($A:$U,ROW(),$E$6),IFERROR(--SUBSTITUTE(SUBSTITUTE(TRIM(INDEX($A:$U,ROW(),$E$6)),",",""),"원",""),0))))</f>
        <v/>
      </c>
      <c r="AB907" s="30">
        <f>IF(OR($Y907="",$F$6=""),"",IF(INDEX($A:$U,ROW(),$F$6)="","",IF(ISNUMBER(INDEX($A:$U,ROW(),$F$6)),INDEX($A:$U,ROW(),$F$6),IFERROR(--SUBSTITUTE(SUBSTITUTE(TRIM(INDEX($A:$U,ROW(),$F$6)),",",""),"원",""),""))))</f>
        <v/>
      </c>
      <c r="AC907" s="2">
        <f>IF(OR($Y907="",$G$6=""),"",INDEX($A:$U,ROW(),$G$6)&amp;"")</f>
        <v/>
      </c>
      <c r="AD907" s="2">
        <f>IF($Y907="","",IF(OR(AND(설정!$B$5&lt;&gt;"",ISNUMBER(SEARCH(설정!$B$5,$AC907))),AND(설정!$B$6&lt;&gt;"",ISNUMBER(SEARCH(설정!$B$6,$AC907))),AND(설정!$B$7&lt;&gt;"",ISNUMBER(SEARCH(설정!$B$7,$AC907)))),"제외","포함"))</f>
        <v/>
      </c>
    </row>
    <row r="908">
      <c r="W908" s="2">
        <f>IF(OR($B$5="",$C$6="",ROW()&lt;$B$5),"",IF(INDEX($A:$U,ROW(),$C$6)="","",INDEX($A:$U,ROW(),$C$6)))</f>
        <v/>
      </c>
      <c r="X908" s="28">
        <f>IF($W908="","",IF(ISNUMBER($W908),IF($W908&gt;=10000000,IFERROR(DATE(INT($W908/10000),MOD(INT($W908/100),100),MOD($W908,100)),""),$W908),IF(ISNUMBER(--SUBSTITUTE(SUBSTITUTE(TRIM($W908),".","-"),"/","-")),IF(--SUBSTITUTE(SUBSTITUTE(TRIM($W908),".","-"),"/","-")&gt;=10000000,IFERROR(DATE(--LEFT(TRIM($W908),4),--MID(TRIM($W908),5,2),--RIGHT(TRIM($W908),2)),""),--SUBSTITUTE(SUBSTITUTE(TRIM($W908),".","-"),"/","-")),IFERROR(--LEFT(SUBSTITUTE(SUBSTITUTE(TRIM($W908),".","-"),"/","-"),10),""))))</f>
        <v/>
      </c>
      <c r="Y908" s="29">
        <f>IF($X908="","",INT($X908))</f>
        <v/>
      </c>
      <c r="Z908" s="30">
        <f>IF(OR($Y908="",$D$6=""),"",IF(INDEX($A:$U,ROW(),$D$6)="",0,IF(ISNUMBER(INDEX($A:$U,ROW(),$D$6)),INDEX($A:$U,ROW(),$D$6),IFERROR(--SUBSTITUTE(SUBSTITUTE(TRIM(INDEX($A:$U,ROW(),$D$6)),",",""),"원",""),0))))</f>
        <v/>
      </c>
      <c r="AA908" s="30">
        <f>IF(OR($Y908="",$E$6=""),"",IF(INDEX($A:$U,ROW(),$E$6)="",0,IF(ISNUMBER(INDEX($A:$U,ROW(),$E$6)),INDEX($A:$U,ROW(),$E$6),IFERROR(--SUBSTITUTE(SUBSTITUTE(TRIM(INDEX($A:$U,ROW(),$E$6)),",",""),"원",""),0))))</f>
        <v/>
      </c>
      <c r="AB908" s="30">
        <f>IF(OR($Y908="",$F$6=""),"",IF(INDEX($A:$U,ROW(),$F$6)="","",IF(ISNUMBER(INDEX($A:$U,ROW(),$F$6)),INDEX($A:$U,ROW(),$F$6),IFERROR(--SUBSTITUTE(SUBSTITUTE(TRIM(INDEX($A:$U,ROW(),$F$6)),",",""),"원",""),""))))</f>
        <v/>
      </c>
      <c r="AC908" s="2">
        <f>IF(OR($Y908="",$G$6=""),"",INDEX($A:$U,ROW(),$G$6)&amp;"")</f>
        <v/>
      </c>
      <c r="AD908" s="2">
        <f>IF($Y908="","",IF(OR(AND(설정!$B$5&lt;&gt;"",ISNUMBER(SEARCH(설정!$B$5,$AC908))),AND(설정!$B$6&lt;&gt;"",ISNUMBER(SEARCH(설정!$B$6,$AC908))),AND(설정!$B$7&lt;&gt;"",ISNUMBER(SEARCH(설정!$B$7,$AC908)))),"제외","포함"))</f>
        <v/>
      </c>
    </row>
    <row r="909">
      <c r="W909" s="2">
        <f>IF(OR($B$5="",$C$6="",ROW()&lt;$B$5),"",IF(INDEX($A:$U,ROW(),$C$6)="","",INDEX($A:$U,ROW(),$C$6)))</f>
        <v/>
      </c>
      <c r="X909" s="28">
        <f>IF($W909="","",IF(ISNUMBER($W909),IF($W909&gt;=10000000,IFERROR(DATE(INT($W909/10000),MOD(INT($W909/100),100),MOD($W909,100)),""),$W909),IF(ISNUMBER(--SUBSTITUTE(SUBSTITUTE(TRIM($W909),".","-"),"/","-")),IF(--SUBSTITUTE(SUBSTITUTE(TRIM($W909),".","-"),"/","-")&gt;=10000000,IFERROR(DATE(--LEFT(TRIM($W909),4),--MID(TRIM($W909),5,2),--RIGHT(TRIM($W909),2)),""),--SUBSTITUTE(SUBSTITUTE(TRIM($W909),".","-"),"/","-")),IFERROR(--LEFT(SUBSTITUTE(SUBSTITUTE(TRIM($W909),".","-"),"/","-"),10),""))))</f>
        <v/>
      </c>
      <c r="Y909" s="29">
        <f>IF($X909="","",INT($X909))</f>
        <v/>
      </c>
      <c r="Z909" s="30">
        <f>IF(OR($Y909="",$D$6=""),"",IF(INDEX($A:$U,ROW(),$D$6)="",0,IF(ISNUMBER(INDEX($A:$U,ROW(),$D$6)),INDEX($A:$U,ROW(),$D$6),IFERROR(--SUBSTITUTE(SUBSTITUTE(TRIM(INDEX($A:$U,ROW(),$D$6)),",",""),"원",""),0))))</f>
        <v/>
      </c>
      <c r="AA909" s="30">
        <f>IF(OR($Y909="",$E$6=""),"",IF(INDEX($A:$U,ROW(),$E$6)="",0,IF(ISNUMBER(INDEX($A:$U,ROW(),$E$6)),INDEX($A:$U,ROW(),$E$6),IFERROR(--SUBSTITUTE(SUBSTITUTE(TRIM(INDEX($A:$U,ROW(),$E$6)),",",""),"원",""),0))))</f>
        <v/>
      </c>
      <c r="AB909" s="30">
        <f>IF(OR($Y909="",$F$6=""),"",IF(INDEX($A:$U,ROW(),$F$6)="","",IF(ISNUMBER(INDEX($A:$U,ROW(),$F$6)),INDEX($A:$U,ROW(),$F$6),IFERROR(--SUBSTITUTE(SUBSTITUTE(TRIM(INDEX($A:$U,ROW(),$F$6)),",",""),"원",""),""))))</f>
        <v/>
      </c>
      <c r="AC909" s="2">
        <f>IF(OR($Y909="",$G$6=""),"",INDEX($A:$U,ROW(),$G$6)&amp;"")</f>
        <v/>
      </c>
      <c r="AD909" s="2">
        <f>IF($Y909="","",IF(OR(AND(설정!$B$5&lt;&gt;"",ISNUMBER(SEARCH(설정!$B$5,$AC909))),AND(설정!$B$6&lt;&gt;"",ISNUMBER(SEARCH(설정!$B$6,$AC909))),AND(설정!$B$7&lt;&gt;"",ISNUMBER(SEARCH(설정!$B$7,$AC909)))),"제외","포함"))</f>
        <v/>
      </c>
    </row>
    <row r="910">
      <c r="W910" s="2">
        <f>IF(OR($B$5="",$C$6="",ROW()&lt;$B$5),"",IF(INDEX($A:$U,ROW(),$C$6)="","",INDEX($A:$U,ROW(),$C$6)))</f>
        <v/>
      </c>
      <c r="X910" s="28">
        <f>IF($W910="","",IF(ISNUMBER($W910),IF($W910&gt;=10000000,IFERROR(DATE(INT($W910/10000),MOD(INT($W910/100),100),MOD($W910,100)),""),$W910),IF(ISNUMBER(--SUBSTITUTE(SUBSTITUTE(TRIM($W910),".","-"),"/","-")),IF(--SUBSTITUTE(SUBSTITUTE(TRIM($W910),".","-"),"/","-")&gt;=10000000,IFERROR(DATE(--LEFT(TRIM($W910),4),--MID(TRIM($W910),5,2),--RIGHT(TRIM($W910),2)),""),--SUBSTITUTE(SUBSTITUTE(TRIM($W910),".","-"),"/","-")),IFERROR(--LEFT(SUBSTITUTE(SUBSTITUTE(TRIM($W910),".","-"),"/","-"),10),""))))</f>
        <v/>
      </c>
      <c r="Y910" s="29">
        <f>IF($X910="","",INT($X910))</f>
        <v/>
      </c>
      <c r="Z910" s="30">
        <f>IF(OR($Y910="",$D$6=""),"",IF(INDEX($A:$U,ROW(),$D$6)="",0,IF(ISNUMBER(INDEX($A:$U,ROW(),$D$6)),INDEX($A:$U,ROW(),$D$6),IFERROR(--SUBSTITUTE(SUBSTITUTE(TRIM(INDEX($A:$U,ROW(),$D$6)),",",""),"원",""),0))))</f>
        <v/>
      </c>
      <c r="AA910" s="30">
        <f>IF(OR($Y910="",$E$6=""),"",IF(INDEX($A:$U,ROW(),$E$6)="",0,IF(ISNUMBER(INDEX($A:$U,ROW(),$E$6)),INDEX($A:$U,ROW(),$E$6),IFERROR(--SUBSTITUTE(SUBSTITUTE(TRIM(INDEX($A:$U,ROW(),$E$6)),",",""),"원",""),0))))</f>
        <v/>
      </c>
      <c r="AB910" s="30">
        <f>IF(OR($Y910="",$F$6=""),"",IF(INDEX($A:$U,ROW(),$F$6)="","",IF(ISNUMBER(INDEX($A:$U,ROW(),$F$6)),INDEX($A:$U,ROW(),$F$6),IFERROR(--SUBSTITUTE(SUBSTITUTE(TRIM(INDEX($A:$U,ROW(),$F$6)),",",""),"원",""),""))))</f>
        <v/>
      </c>
      <c r="AC910" s="2">
        <f>IF(OR($Y910="",$G$6=""),"",INDEX($A:$U,ROW(),$G$6)&amp;"")</f>
        <v/>
      </c>
      <c r="AD910" s="2">
        <f>IF($Y910="","",IF(OR(AND(설정!$B$5&lt;&gt;"",ISNUMBER(SEARCH(설정!$B$5,$AC910))),AND(설정!$B$6&lt;&gt;"",ISNUMBER(SEARCH(설정!$B$6,$AC910))),AND(설정!$B$7&lt;&gt;"",ISNUMBER(SEARCH(설정!$B$7,$AC910)))),"제외","포함"))</f>
        <v/>
      </c>
    </row>
    <row r="911">
      <c r="W911" s="2">
        <f>IF(OR($B$5="",$C$6="",ROW()&lt;$B$5),"",IF(INDEX($A:$U,ROW(),$C$6)="","",INDEX($A:$U,ROW(),$C$6)))</f>
        <v/>
      </c>
      <c r="X911" s="28">
        <f>IF($W911="","",IF(ISNUMBER($W911),IF($W911&gt;=10000000,IFERROR(DATE(INT($W911/10000),MOD(INT($W911/100),100),MOD($W911,100)),""),$W911),IF(ISNUMBER(--SUBSTITUTE(SUBSTITUTE(TRIM($W911),".","-"),"/","-")),IF(--SUBSTITUTE(SUBSTITUTE(TRIM($W911),".","-"),"/","-")&gt;=10000000,IFERROR(DATE(--LEFT(TRIM($W911),4),--MID(TRIM($W911),5,2),--RIGHT(TRIM($W911),2)),""),--SUBSTITUTE(SUBSTITUTE(TRIM($W911),".","-"),"/","-")),IFERROR(--LEFT(SUBSTITUTE(SUBSTITUTE(TRIM($W911),".","-"),"/","-"),10),""))))</f>
        <v/>
      </c>
      <c r="Y911" s="29">
        <f>IF($X911="","",INT($X911))</f>
        <v/>
      </c>
      <c r="Z911" s="30">
        <f>IF(OR($Y911="",$D$6=""),"",IF(INDEX($A:$U,ROW(),$D$6)="",0,IF(ISNUMBER(INDEX($A:$U,ROW(),$D$6)),INDEX($A:$U,ROW(),$D$6),IFERROR(--SUBSTITUTE(SUBSTITUTE(TRIM(INDEX($A:$U,ROW(),$D$6)),",",""),"원",""),0))))</f>
        <v/>
      </c>
      <c r="AA911" s="30">
        <f>IF(OR($Y911="",$E$6=""),"",IF(INDEX($A:$U,ROW(),$E$6)="",0,IF(ISNUMBER(INDEX($A:$U,ROW(),$E$6)),INDEX($A:$U,ROW(),$E$6),IFERROR(--SUBSTITUTE(SUBSTITUTE(TRIM(INDEX($A:$U,ROW(),$E$6)),",",""),"원",""),0))))</f>
        <v/>
      </c>
      <c r="AB911" s="30">
        <f>IF(OR($Y911="",$F$6=""),"",IF(INDEX($A:$U,ROW(),$F$6)="","",IF(ISNUMBER(INDEX($A:$U,ROW(),$F$6)),INDEX($A:$U,ROW(),$F$6),IFERROR(--SUBSTITUTE(SUBSTITUTE(TRIM(INDEX($A:$U,ROW(),$F$6)),",",""),"원",""),""))))</f>
        <v/>
      </c>
      <c r="AC911" s="2">
        <f>IF(OR($Y911="",$G$6=""),"",INDEX($A:$U,ROW(),$G$6)&amp;"")</f>
        <v/>
      </c>
      <c r="AD911" s="2">
        <f>IF($Y911="","",IF(OR(AND(설정!$B$5&lt;&gt;"",ISNUMBER(SEARCH(설정!$B$5,$AC911))),AND(설정!$B$6&lt;&gt;"",ISNUMBER(SEARCH(설정!$B$6,$AC911))),AND(설정!$B$7&lt;&gt;"",ISNUMBER(SEARCH(설정!$B$7,$AC911)))),"제외","포함"))</f>
        <v/>
      </c>
    </row>
    <row r="912">
      <c r="W912" s="2">
        <f>IF(OR($B$5="",$C$6="",ROW()&lt;$B$5),"",IF(INDEX($A:$U,ROW(),$C$6)="","",INDEX($A:$U,ROW(),$C$6)))</f>
        <v/>
      </c>
      <c r="X912" s="28">
        <f>IF($W912="","",IF(ISNUMBER($W912),IF($W912&gt;=10000000,IFERROR(DATE(INT($W912/10000),MOD(INT($W912/100),100),MOD($W912,100)),""),$W912),IF(ISNUMBER(--SUBSTITUTE(SUBSTITUTE(TRIM($W912),".","-"),"/","-")),IF(--SUBSTITUTE(SUBSTITUTE(TRIM($W912),".","-"),"/","-")&gt;=10000000,IFERROR(DATE(--LEFT(TRIM($W912),4),--MID(TRIM($W912),5,2),--RIGHT(TRIM($W912),2)),""),--SUBSTITUTE(SUBSTITUTE(TRIM($W912),".","-"),"/","-")),IFERROR(--LEFT(SUBSTITUTE(SUBSTITUTE(TRIM($W912),".","-"),"/","-"),10),""))))</f>
        <v/>
      </c>
      <c r="Y912" s="29">
        <f>IF($X912="","",INT($X912))</f>
        <v/>
      </c>
      <c r="Z912" s="30">
        <f>IF(OR($Y912="",$D$6=""),"",IF(INDEX($A:$U,ROW(),$D$6)="",0,IF(ISNUMBER(INDEX($A:$U,ROW(),$D$6)),INDEX($A:$U,ROW(),$D$6),IFERROR(--SUBSTITUTE(SUBSTITUTE(TRIM(INDEX($A:$U,ROW(),$D$6)),",",""),"원",""),0))))</f>
        <v/>
      </c>
      <c r="AA912" s="30">
        <f>IF(OR($Y912="",$E$6=""),"",IF(INDEX($A:$U,ROW(),$E$6)="",0,IF(ISNUMBER(INDEX($A:$U,ROW(),$E$6)),INDEX($A:$U,ROW(),$E$6),IFERROR(--SUBSTITUTE(SUBSTITUTE(TRIM(INDEX($A:$U,ROW(),$E$6)),",",""),"원",""),0))))</f>
        <v/>
      </c>
      <c r="AB912" s="30">
        <f>IF(OR($Y912="",$F$6=""),"",IF(INDEX($A:$U,ROW(),$F$6)="","",IF(ISNUMBER(INDEX($A:$U,ROW(),$F$6)),INDEX($A:$U,ROW(),$F$6),IFERROR(--SUBSTITUTE(SUBSTITUTE(TRIM(INDEX($A:$U,ROW(),$F$6)),",",""),"원",""),""))))</f>
        <v/>
      </c>
      <c r="AC912" s="2">
        <f>IF(OR($Y912="",$G$6=""),"",INDEX($A:$U,ROW(),$G$6)&amp;"")</f>
        <v/>
      </c>
      <c r="AD912" s="2">
        <f>IF($Y912="","",IF(OR(AND(설정!$B$5&lt;&gt;"",ISNUMBER(SEARCH(설정!$B$5,$AC912))),AND(설정!$B$6&lt;&gt;"",ISNUMBER(SEARCH(설정!$B$6,$AC912))),AND(설정!$B$7&lt;&gt;"",ISNUMBER(SEARCH(설정!$B$7,$AC912)))),"제외","포함"))</f>
        <v/>
      </c>
    </row>
    <row r="913">
      <c r="W913" s="2">
        <f>IF(OR($B$5="",$C$6="",ROW()&lt;$B$5),"",IF(INDEX($A:$U,ROW(),$C$6)="","",INDEX($A:$U,ROW(),$C$6)))</f>
        <v/>
      </c>
      <c r="X913" s="28">
        <f>IF($W913="","",IF(ISNUMBER($W913),IF($W913&gt;=10000000,IFERROR(DATE(INT($W913/10000),MOD(INT($W913/100),100),MOD($W913,100)),""),$W913),IF(ISNUMBER(--SUBSTITUTE(SUBSTITUTE(TRIM($W913),".","-"),"/","-")),IF(--SUBSTITUTE(SUBSTITUTE(TRIM($W913),".","-"),"/","-")&gt;=10000000,IFERROR(DATE(--LEFT(TRIM($W913),4),--MID(TRIM($W913),5,2),--RIGHT(TRIM($W913),2)),""),--SUBSTITUTE(SUBSTITUTE(TRIM($W913),".","-"),"/","-")),IFERROR(--LEFT(SUBSTITUTE(SUBSTITUTE(TRIM($W913),".","-"),"/","-"),10),""))))</f>
        <v/>
      </c>
      <c r="Y913" s="29">
        <f>IF($X913="","",INT($X913))</f>
        <v/>
      </c>
      <c r="Z913" s="30">
        <f>IF(OR($Y913="",$D$6=""),"",IF(INDEX($A:$U,ROW(),$D$6)="",0,IF(ISNUMBER(INDEX($A:$U,ROW(),$D$6)),INDEX($A:$U,ROW(),$D$6),IFERROR(--SUBSTITUTE(SUBSTITUTE(TRIM(INDEX($A:$U,ROW(),$D$6)),",",""),"원",""),0))))</f>
        <v/>
      </c>
      <c r="AA913" s="30">
        <f>IF(OR($Y913="",$E$6=""),"",IF(INDEX($A:$U,ROW(),$E$6)="",0,IF(ISNUMBER(INDEX($A:$U,ROW(),$E$6)),INDEX($A:$U,ROW(),$E$6),IFERROR(--SUBSTITUTE(SUBSTITUTE(TRIM(INDEX($A:$U,ROW(),$E$6)),",",""),"원",""),0))))</f>
        <v/>
      </c>
      <c r="AB913" s="30">
        <f>IF(OR($Y913="",$F$6=""),"",IF(INDEX($A:$U,ROW(),$F$6)="","",IF(ISNUMBER(INDEX($A:$U,ROW(),$F$6)),INDEX($A:$U,ROW(),$F$6),IFERROR(--SUBSTITUTE(SUBSTITUTE(TRIM(INDEX($A:$U,ROW(),$F$6)),",",""),"원",""),""))))</f>
        <v/>
      </c>
      <c r="AC913" s="2">
        <f>IF(OR($Y913="",$G$6=""),"",INDEX($A:$U,ROW(),$G$6)&amp;"")</f>
        <v/>
      </c>
      <c r="AD913" s="2">
        <f>IF($Y913="","",IF(OR(AND(설정!$B$5&lt;&gt;"",ISNUMBER(SEARCH(설정!$B$5,$AC913))),AND(설정!$B$6&lt;&gt;"",ISNUMBER(SEARCH(설정!$B$6,$AC913))),AND(설정!$B$7&lt;&gt;"",ISNUMBER(SEARCH(설정!$B$7,$AC913)))),"제외","포함"))</f>
        <v/>
      </c>
    </row>
    <row r="914">
      <c r="W914" s="2">
        <f>IF(OR($B$5="",$C$6="",ROW()&lt;$B$5),"",IF(INDEX($A:$U,ROW(),$C$6)="","",INDEX($A:$U,ROW(),$C$6)))</f>
        <v/>
      </c>
      <c r="X914" s="28">
        <f>IF($W914="","",IF(ISNUMBER($W914),IF($W914&gt;=10000000,IFERROR(DATE(INT($W914/10000),MOD(INT($W914/100),100),MOD($W914,100)),""),$W914),IF(ISNUMBER(--SUBSTITUTE(SUBSTITUTE(TRIM($W914),".","-"),"/","-")),IF(--SUBSTITUTE(SUBSTITUTE(TRIM($W914),".","-"),"/","-")&gt;=10000000,IFERROR(DATE(--LEFT(TRIM($W914),4),--MID(TRIM($W914),5,2),--RIGHT(TRIM($W914),2)),""),--SUBSTITUTE(SUBSTITUTE(TRIM($W914),".","-"),"/","-")),IFERROR(--LEFT(SUBSTITUTE(SUBSTITUTE(TRIM($W914),".","-"),"/","-"),10),""))))</f>
        <v/>
      </c>
      <c r="Y914" s="29">
        <f>IF($X914="","",INT($X914))</f>
        <v/>
      </c>
      <c r="Z914" s="30">
        <f>IF(OR($Y914="",$D$6=""),"",IF(INDEX($A:$U,ROW(),$D$6)="",0,IF(ISNUMBER(INDEX($A:$U,ROW(),$D$6)),INDEX($A:$U,ROW(),$D$6),IFERROR(--SUBSTITUTE(SUBSTITUTE(TRIM(INDEX($A:$U,ROW(),$D$6)),",",""),"원",""),0))))</f>
        <v/>
      </c>
      <c r="AA914" s="30">
        <f>IF(OR($Y914="",$E$6=""),"",IF(INDEX($A:$U,ROW(),$E$6)="",0,IF(ISNUMBER(INDEX($A:$U,ROW(),$E$6)),INDEX($A:$U,ROW(),$E$6),IFERROR(--SUBSTITUTE(SUBSTITUTE(TRIM(INDEX($A:$U,ROW(),$E$6)),",",""),"원",""),0))))</f>
        <v/>
      </c>
      <c r="AB914" s="30">
        <f>IF(OR($Y914="",$F$6=""),"",IF(INDEX($A:$U,ROW(),$F$6)="","",IF(ISNUMBER(INDEX($A:$U,ROW(),$F$6)),INDEX($A:$U,ROW(),$F$6),IFERROR(--SUBSTITUTE(SUBSTITUTE(TRIM(INDEX($A:$U,ROW(),$F$6)),",",""),"원",""),""))))</f>
        <v/>
      </c>
      <c r="AC914" s="2">
        <f>IF(OR($Y914="",$G$6=""),"",INDEX($A:$U,ROW(),$G$6)&amp;"")</f>
        <v/>
      </c>
      <c r="AD914" s="2">
        <f>IF($Y914="","",IF(OR(AND(설정!$B$5&lt;&gt;"",ISNUMBER(SEARCH(설정!$B$5,$AC914))),AND(설정!$B$6&lt;&gt;"",ISNUMBER(SEARCH(설정!$B$6,$AC914))),AND(설정!$B$7&lt;&gt;"",ISNUMBER(SEARCH(설정!$B$7,$AC914)))),"제외","포함"))</f>
        <v/>
      </c>
    </row>
    <row r="915">
      <c r="W915" s="2">
        <f>IF(OR($B$5="",$C$6="",ROW()&lt;$B$5),"",IF(INDEX($A:$U,ROW(),$C$6)="","",INDEX($A:$U,ROW(),$C$6)))</f>
        <v/>
      </c>
      <c r="X915" s="28">
        <f>IF($W915="","",IF(ISNUMBER($W915),IF($W915&gt;=10000000,IFERROR(DATE(INT($W915/10000),MOD(INT($W915/100),100),MOD($W915,100)),""),$W915),IF(ISNUMBER(--SUBSTITUTE(SUBSTITUTE(TRIM($W915),".","-"),"/","-")),IF(--SUBSTITUTE(SUBSTITUTE(TRIM($W915),".","-"),"/","-")&gt;=10000000,IFERROR(DATE(--LEFT(TRIM($W915),4),--MID(TRIM($W915),5,2),--RIGHT(TRIM($W915),2)),""),--SUBSTITUTE(SUBSTITUTE(TRIM($W915),".","-"),"/","-")),IFERROR(--LEFT(SUBSTITUTE(SUBSTITUTE(TRIM($W915),".","-"),"/","-"),10),""))))</f>
        <v/>
      </c>
      <c r="Y915" s="29">
        <f>IF($X915="","",INT($X915))</f>
        <v/>
      </c>
      <c r="Z915" s="30">
        <f>IF(OR($Y915="",$D$6=""),"",IF(INDEX($A:$U,ROW(),$D$6)="",0,IF(ISNUMBER(INDEX($A:$U,ROW(),$D$6)),INDEX($A:$U,ROW(),$D$6),IFERROR(--SUBSTITUTE(SUBSTITUTE(TRIM(INDEX($A:$U,ROW(),$D$6)),",",""),"원",""),0))))</f>
        <v/>
      </c>
      <c r="AA915" s="30">
        <f>IF(OR($Y915="",$E$6=""),"",IF(INDEX($A:$U,ROW(),$E$6)="",0,IF(ISNUMBER(INDEX($A:$U,ROW(),$E$6)),INDEX($A:$U,ROW(),$E$6),IFERROR(--SUBSTITUTE(SUBSTITUTE(TRIM(INDEX($A:$U,ROW(),$E$6)),",",""),"원",""),0))))</f>
        <v/>
      </c>
      <c r="AB915" s="30">
        <f>IF(OR($Y915="",$F$6=""),"",IF(INDEX($A:$U,ROW(),$F$6)="","",IF(ISNUMBER(INDEX($A:$U,ROW(),$F$6)),INDEX($A:$U,ROW(),$F$6),IFERROR(--SUBSTITUTE(SUBSTITUTE(TRIM(INDEX($A:$U,ROW(),$F$6)),",",""),"원",""),""))))</f>
        <v/>
      </c>
      <c r="AC915" s="2">
        <f>IF(OR($Y915="",$G$6=""),"",INDEX($A:$U,ROW(),$G$6)&amp;"")</f>
        <v/>
      </c>
      <c r="AD915" s="2">
        <f>IF($Y915="","",IF(OR(AND(설정!$B$5&lt;&gt;"",ISNUMBER(SEARCH(설정!$B$5,$AC915))),AND(설정!$B$6&lt;&gt;"",ISNUMBER(SEARCH(설정!$B$6,$AC915))),AND(설정!$B$7&lt;&gt;"",ISNUMBER(SEARCH(설정!$B$7,$AC915)))),"제외","포함"))</f>
        <v/>
      </c>
    </row>
    <row r="916">
      <c r="W916" s="2">
        <f>IF(OR($B$5="",$C$6="",ROW()&lt;$B$5),"",IF(INDEX($A:$U,ROW(),$C$6)="","",INDEX($A:$U,ROW(),$C$6)))</f>
        <v/>
      </c>
      <c r="X916" s="28">
        <f>IF($W916="","",IF(ISNUMBER($W916),IF($W916&gt;=10000000,IFERROR(DATE(INT($W916/10000),MOD(INT($W916/100),100),MOD($W916,100)),""),$W916),IF(ISNUMBER(--SUBSTITUTE(SUBSTITUTE(TRIM($W916),".","-"),"/","-")),IF(--SUBSTITUTE(SUBSTITUTE(TRIM($W916),".","-"),"/","-")&gt;=10000000,IFERROR(DATE(--LEFT(TRIM($W916),4),--MID(TRIM($W916),5,2),--RIGHT(TRIM($W916),2)),""),--SUBSTITUTE(SUBSTITUTE(TRIM($W916),".","-"),"/","-")),IFERROR(--LEFT(SUBSTITUTE(SUBSTITUTE(TRIM($W916),".","-"),"/","-"),10),""))))</f>
        <v/>
      </c>
      <c r="Y916" s="29">
        <f>IF($X916="","",INT($X916))</f>
        <v/>
      </c>
      <c r="Z916" s="30">
        <f>IF(OR($Y916="",$D$6=""),"",IF(INDEX($A:$U,ROW(),$D$6)="",0,IF(ISNUMBER(INDEX($A:$U,ROW(),$D$6)),INDEX($A:$U,ROW(),$D$6),IFERROR(--SUBSTITUTE(SUBSTITUTE(TRIM(INDEX($A:$U,ROW(),$D$6)),",",""),"원",""),0))))</f>
        <v/>
      </c>
      <c r="AA916" s="30">
        <f>IF(OR($Y916="",$E$6=""),"",IF(INDEX($A:$U,ROW(),$E$6)="",0,IF(ISNUMBER(INDEX($A:$U,ROW(),$E$6)),INDEX($A:$U,ROW(),$E$6),IFERROR(--SUBSTITUTE(SUBSTITUTE(TRIM(INDEX($A:$U,ROW(),$E$6)),",",""),"원",""),0))))</f>
        <v/>
      </c>
      <c r="AB916" s="30">
        <f>IF(OR($Y916="",$F$6=""),"",IF(INDEX($A:$U,ROW(),$F$6)="","",IF(ISNUMBER(INDEX($A:$U,ROW(),$F$6)),INDEX($A:$U,ROW(),$F$6),IFERROR(--SUBSTITUTE(SUBSTITUTE(TRIM(INDEX($A:$U,ROW(),$F$6)),",",""),"원",""),""))))</f>
        <v/>
      </c>
      <c r="AC916" s="2">
        <f>IF(OR($Y916="",$G$6=""),"",INDEX($A:$U,ROW(),$G$6)&amp;"")</f>
        <v/>
      </c>
      <c r="AD916" s="2">
        <f>IF($Y916="","",IF(OR(AND(설정!$B$5&lt;&gt;"",ISNUMBER(SEARCH(설정!$B$5,$AC916))),AND(설정!$B$6&lt;&gt;"",ISNUMBER(SEARCH(설정!$B$6,$AC916))),AND(설정!$B$7&lt;&gt;"",ISNUMBER(SEARCH(설정!$B$7,$AC916)))),"제외","포함"))</f>
        <v/>
      </c>
    </row>
    <row r="917">
      <c r="W917" s="2">
        <f>IF(OR($B$5="",$C$6="",ROW()&lt;$B$5),"",IF(INDEX($A:$U,ROW(),$C$6)="","",INDEX($A:$U,ROW(),$C$6)))</f>
        <v/>
      </c>
      <c r="X917" s="28">
        <f>IF($W917="","",IF(ISNUMBER($W917),IF($W917&gt;=10000000,IFERROR(DATE(INT($W917/10000),MOD(INT($W917/100),100),MOD($W917,100)),""),$W917),IF(ISNUMBER(--SUBSTITUTE(SUBSTITUTE(TRIM($W917),".","-"),"/","-")),IF(--SUBSTITUTE(SUBSTITUTE(TRIM($W917),".","-"),"/","-")&gt;=10000000,IFERROR(DATE(--LEFT(TRIM($W917),4),--MID(TRIM($W917),5,2),--RIGHT(TRIM($W917),2)),""),--SUBSTITUTE(SUBSTITUTE(TRIM($W917),".","-"),"/","-")),IFERROR(--LEFT(SUBSTITUTE(SUBSTITUTE(TRIM($W917),".","-"),"/","-"),10),""))))</f>
        <v/>
      </c>
      <c r="Y917" s="29">
        <f>IF($X917="","",INT($X917))</f>
        <v/>
      </c>
      <c r="Z917" s="30">
        <f>IF(OR($Y917="",$D$6=""),"",IF(INDEX($A:$U,ROW(),$D$6)="",0,IF(ISNUMBER(INDEX($A:$U,ROW(),$D$6)),INDEX($A:$U,ROW(),$D$6),IFERROR(--SUBSTITUTE(SUBSTITUTE(TRIM(INDEX($A:$U,ROW(),$D$6)),",",""),"원",""),0))))</f>
        <v/>
      </c>
      <c r="AA917" s="30">
        <f>IF(OR($Y917="",$E$6=""),"",IF(INDEX($A:$U,ROW(),$E$6)="",0,IF(ISNUMBER(INDEX($A:$U,ROW(),$E$6)),INDEX($A:$U,ROW(),$E$6),IFERROR(--SUBSTITUTE(SUBSTITUTE(TRIM(INDEX($A:$U,ROW(),$E$6)),",",""),"원",""),0))))</f>
        <v/>
      </c>
      <c r="AB917" s="30">
        <f>IF(OR($Y917="",$F$6=""),"",IF(INDEX($A:$U,ROW(),$F$6)="","",IF(ISNUMBER(INDEX($A:$U,ROW(),$F$6)),INDEX($A:$U,ROW(),$F$6),IFERROR(--SUBSTITUTE(SUBSTITUTE(TRIM(INDEX($A:$U,ROW(),$F$6)),",",""),"원",""),""))))</f>
        <v/>
      </c>
      <c r="AC917" s="2">
        <f>IF(OR($Y917="",$G$6=""),"",INDEX($A:$U,ROW(),$G$6)&amp;"")</f>
        <v/>
      </c>
      <c r="AD917" s="2">
        <f>IF($Y917="","",IF(OR(AND(설정!$B$5&lt;&gt;"",ISNUMBER(SEARCH(설정!$B$5,$AC917))),AND(설정!$B$6&lt;&gt;"",ISNUMBER(SEARCH(설정!$B$6,$AC917))),AND(설정!$B$7&lt;&gt;"",ISNUMBER(SEARCH(설정!$B$7,$AC917)))),"제외","포함"))</f>
        <v/>
      </c>
    </row>
    <row r="918">
      <c r="W918" s="2">
        <f>IF(OR($B$5="",$C$6="",ROW()&lt;$B$5),"",IF(INDEX($A:$U,ROW(),$C$6)="","",INDEX($A:$U,ROW(),$C$6)))</f>
        <v/>
      </c>
      <c r="X918" s="28">
        <f>IF($W918="","",IF(ISNUMBER($W918),IF($W918&gt;=10000000,IFERROR(DATE(INT($W918/10000),MOD(INT($W918/100),100),MOD($W918,100)),""),$W918),IF(ISNUMBER(--SUBSTITUTE(SUBSTITUTE(TRIM($W918),".","-"),"/","-")),IF(--SUBSTITUTE(SUBSTITUTE(TRIM($W918),".","-"),"/","-")&gt;=10000000,IFERROR(DATE(--LEFT(TRIM($W918),4),--MID(TRIM($W918),5,2),--RIGHT(TRIM($W918),2)),""),--SUBSTITUTE(SUBSTITUTE(TRIM($W918),".","-"),"/","-")),IFERROR(--LEFT(SUBSTITUTE(SUBSTITUTE(TRIM($W918),".","-"),"/","-"),10),""))))</f>
        <v/>
      </c>
      <c r="Y918" s="29">
        <f>IF($X918="","",INT($X918))</f>
        <v/>
      </c>
      <c r="Z918" s="30">
        <f>IF(OR($Y918="",$D$6=""),"",IF(INDEX($A:$U,ROW(),$D$6)="",0,IF(ISNUMBER(INDEX($A:$U,ROW(),$D$6)),INDEX($A:$U,ROW(),$D$6),IFERROR(--SUBSTITUTE(SUBSTITUTE(TRIM(INDEX($A:$U,ROW(),$D$6)),",",""),"원",""),0))))</f>
        <v/>
      </c>
      <c r="AA918" s="30">
        <f>IF(OR($Y918="",$E$6=""),"",IF(INDEX($A:$U,ROW(),$E$6)="",0,IF(ISNUMBER(INDEX($A:$U,ROW(),$E$6)),INDEX($A:$U,ROW(),$E$6),IFERROR(--SUBSTITUTE(SUBSTITUTE(TRIM(INDEX($A:$U,ROW(),$E$6)),",",""),"원",""),0))))</f>
        <v/>
      </c>
      <c r="AB918" s="30">
        <f>IF(OR($Y918="",$F$6=""),"",IF(INDEX($A:$U,ROW(),$F$6)="","",IF(ISNUMBER(INDEX($A:$U,ROW(),$F$6)),INDEX($A:$U,ROW(),$F$6),IFERROR(--SUBSTITUTE(SUBSTITUTE(TRIM(INDEX($A:$U,ROW(),$F$6)),",",""),"원",""),""))))</f>
        <v/>
      </c>
      <c r="AC918" s="2">
        <f>IF(OR($Y918="",$G$6=""),"",INDEX($A:$U,ROW(),$G$6)&amp;"")</f>
        <v/>
      </c>
      <c r="AD918" s="2">
        <f>IF($Y918="","",IF(OR(AND(설정!$B$5&lt;&gt;"",ISNUMBER(SEARCH(설정!$B$5,$AC918))),AND(설정!$B$6&lt;&gt;"",ISNUMBER(SEARCH(설정!$B$6,$AC918))),AND(설정!$B$7&lt;&gt;"",ISNUMBER(SEARCH(설정!$B$7,$AC918)))),"제외","포함"))</f>
        <v/>
      </c>
    </row>
    <row r="919">
      <c r="W919" s="2">
        <f>IF(OR($B$5="",$C$6="",ROW()&lt;$B$5),"",IF(INDEX($A:$U,ROW(),$C$6)="","",INDEX($A:$U,ROW(),$C$6)))</f>
        <v/>
      </c>
      <c r="X919" s="28">
        <f>IF($W919="","",IF(ISNUMBER($W919),IF($W919&gt;=10000000,IFERROR(DATE(INT($W919/10000),MOD(INT($W919/100),100),MOD($W919,100)),""),$W919),IF(ISNUMBER(--SUBSTITUTE(SUBSTITUTE(TRIM($W919),".","-"),"/","-")),IF(--SUBSTITUTE(SUBSTITUTE(TRIM($W919),".","-"),"/","-")&gt;=10000000,IFERROR(DATE(--LEFT(TRIM($W919),4),--MID(TRIM($W919),5,2),--RIGHT(TRIM($W919),2)),""),--SUBSTITUTE(SUBSTITUTE(TRIM($W919),".","-"),"/","-")),IFERROR(--LEFT(SUBSTITUTE(SUBSTITUTE(TRIM($W919),".","-"),"/","-"),10),""))))</f>
        <v/>
      </c>
      <c r="Y919" s="29">
        <f>IF($X919="","",INT($X919))</f>
        <v/>
      </c>
      <c r="Z919" s="30">
        <f>IF(OR($Y919="",$D$6=""),"",IF(INDEX($A:$U,ROW(),$D$6)="",0,IF(ISNUMBER(INDEX($A:$U,ROW(),$D$6)),INDEX($A:$U,ROW(),$D$6),IFERROR(--SUBSTITUTE(SUBSTITUTE(TRIM(INDEX($A:$U,ROW(),$D$6)),",",""),"원",""),0))))</f>
        <v/>
      </c>
      <c r="AA919" s="30">
        <f>IF(OR($Y919="",$E$6=""),"",IF(INDEX($A:$U,ROW(),$E$6)="",0,IF(ISNUMBER(INDEX($A:$U,ROW(),$E$6)),INDEX($A:$U,ROW(),$E$6),IFERROR(--SUBSTITUTE(SUBSTITUTE(TRIM(INDEX($A:$U,ROW(),$E$6)),",",""),"원",""),0))))</f>
        <v/>
      </c>
      <c r="AB919" s="30">
        <f>IF(OR($Y919="",$F$6=""),"",IF(INDEX($A:$U,ROW(),$F$6)="","",IF(ISNUMBER(INDEX($A:$U,ROW(),$F$6)),INDEX($A:$U,ROW(),$F$6),IFERROR(--SUBSTITUTE(SUBSTITUTE(TRIM(INDEX($A:$U,ROW(),$F$6)),",",""),"원",""),""))))</f>
        <v/>
      </c>
      <c r="AC919" s="2">
        <f>IF(OR($Y919="",$G$6=""),"",INDEX($A:$U,ROW(),$G$6)&amp;"")</f>
        <v/>
      </c>
      <c r="AD919" s="2">
        <f>IF($Y919="","",IF(OR(AND(설정!$B$5&lt;&gt;"",ISNUMBER(SEARCH(설정!$B$5,$AC919))),AND(설정!$B$6&lt;&gt;"",ISNUMBER(SEARCH(설정!$B$6,$AC919))),AND(설정!$B$7&lt;&gt;"",ISNUMBER(SEARCH(설정!$B$7,$AC919)))),"제외","포함"))</f>
        <v/>
      </c>
    </row>
    <row r="920">
      <c r="W920" s="2">
        <f>IF(OR($B$5="",$C$6="",ROW()&lt;$B$5),"",IF(INDEX($A:$U,ROW(),$C$6)="","",INDEX($A:$U,ROW(),$C$6)))</f>
        <v/>
      </c>
      <c r="X920" s="28">
        <f>IF($W920="","",IF(ISNUMBER($W920),IF($W920&gt;=10000000,IFERROR(DATE(INT($W920/10000),MOD(INT($W920/100),100),MOD($W920,100)),""),$W920),IF(ISNUMBER(--SUBSTITUTE(SUBSTITUTE(TRIM($W920),".","-"),"/","-")),IF(--SUBSTITUTE(SUBSTITUTE(TRIM($W920),".","-"),"/","-")&gt;=10000000,IFERROR(DATE(--LEFT(TRIM($W920),4),--MID(TRIM($W920),5,2),--RIGHT(TRIM($W920),2)),""),--SUBSTITUTE(SUBSTITUTE(TRIM($W920),".","-"),"/","-")),IFERROR(--LEFT(SUBSTITUTE(SUBSTITUTE(TRIM($W920),".","-"),"/","-"),10),""))))</f>
        <v/>
      </c>
      <c r="Y920" s="29">
        <f>IF($X920="","",INT($X920))</f>
        <v/>
      </c>
      <c r="Z920" s="30">
        <f>IF(OR($Y920="",$D$6=""),"",IF(INDEX($A:$U,ROW(),$D$6)="",0,IF(ISNUMBER(INDEX($A:$U,ROW(),$D$6)),INDEX($A:$U,ROW(),$D$6),IFERROR(--SUBSTITUTE(SUBSTITUTE(TRIM(INDEX($A:$U,ROW(),$D$6)),",",""),"원",""),0))))</f>
        <v/>
      </c>
      <c r="AA920" s="30">
        <f>IF(OR($Y920="",$E$6=""),"",IF(INDEX($A:$U,ROW(),$E$6)="",0,IF(ISNUMBER(INDEX($A:$U,ROW(),$E$6)),INDEX($A:$U,ROW(),$E$6),IFERROR(--SUBSTITUTE(SUBSTITUTE(TRIM(INDEX($A:$U,ROW(),$E$6)),",",""),"원",""),0))))</f>
        <v/>
      </c>
      <c r="AB920" s="30">
        <f>IF(OR($Y920="",$F$6=""),"",IF(INDEX($A:$U,ROW(),$F$6)="","",IF(ISNUMBER(INDEX($A:$U,ROW(),$F$6)),INDEX($A:$U,ROW(),$F$6),IFERROR(--SUBSTITUTE(SUBSTITUTE(TRIM(INDEX($A:$U,ROW(),$F$6)),",",""),"원",""),""))))</f>
        <v/>
      </c>
      <c r="AC920" s="2">
        <f>IF(OR($Y920="",$G$6=""),"",INDEX($A:$U,ROW(),$G$6)&amp;"")</f>
        <v/>
      </c>
      <c r="AD920" s="2">
        <f>IF($Y920="","",IF(OR(AND(설정!$B$5&lt;&gt;"",ISNUMBER(SEARCH(설정!$B$5,$AC920))),AND(설정!$B$6&lt;&gt;"",ISNUMBER(SEARCH(설정!$B$6,$AC920))),AND(설정!$B$7&lt;&gt;"",ISNUMBER(SEARCH(설정!$B$7,$AC920)))),"제외","포함"))</f>
        <v/>
      </c>
    </row>
    <row r="921">
      <c r="W921" s="2">
        <f>IF(OR($B$5="",$C$6="",ROW()&lt;$B$5),"",IF(INDEX($A:$U,ROW(),$C$6)="","",INDEX($A:$U,ROW(),$C$6)))</f>
        <v/>
      </c>
      <c r="X921" s="28">
        <f>IF($W921="","",IF(ISNUMBER($W921),IF($W921&gt;=10000000,IFERROR(DATE(INT($W921/10000),MOD(INT($W921/100),100),MOD($W921,100)),""),$W921),IF(ISNUMBER(--SUBSTITUTE(SUBSTITUTE(TRIM($W921),".","-"),"/","-")),IF(--SUBSTITUTE(SUBSTITUTE(TRIM($W921),".","-"),"/","-")&gt;=10000000,IFERROR(DATE(--LEFT(TRIM($W921),4),--MID(TRIM($W921),5,2),--RIGHT(TRIM($W921),2)),""),--SUBSTITUTE(SUBSTITUTE(TRIM($W921),".","-"),"/","-")),IFERROR(--LEFT(SUBSTITUTE(SUBSTITUTE(TRIM($W921),".","-"),"/","-"),10),""))))</f>
        <v/>
      </c>
      <c r="Y921" s="29">
        <f>IF($X921="","",INT($X921))</f>
        <v/>
      </c>
      <c r="Z921" s="30">
        <f>IF(OR($Y921="",$D$6=""),"",IF(INDEX($A:$U,ROW(),$D$6)="",0,IF(ISNUMBER(INDEX($A:$U,ROW(),$D$6)),INDEX($A:$U,ROW(),$D$6),IFERROR(--SUBSTITUTE(SUBSTITUTE(TRIM(INDEX($A:$U,ROW(),$D$6)),",",""),"원",""),0))))</f>
        <v/>
      </c>
      <c r="AA921" s="30">
        <f>IF(OR($Y921="",$E$6=""),"",IF(INDEX($A:$U,ROW(),$E$6)="",0,IF(ISNUMBER(INDEX($A:$U,ROW(),$E$6)),INDEX($A:$U,ROW(),$E$6),IFERROR(--SUBSTITUTE(SUBSTITUTE(TRIM(INDEX($A:$U,ROW(),$E$6)),",",""),"원",""),0))))</f>
        <v/>
      </c>
      <c r="AB921" s="30">
        <f>IF(OR($Y921="",$F$6=""),"",IF(INDEX($A:$U,ROW(),$F$6)="","",IF(ISNUMBER(INDEX($A:$U,ROW(),$F$6)),INDEX($A:$U,ROW(),$F$6),IFERROR(--SUBSTITUTE(SUBSTITUTE(TRIM(INDEX($A:$U,ROW(),$F$6)),",",""),"원",""),""))))</f>
        <v/>
      </c>
      <c r="AC921" s="2">
        <f>IF(OR($Y921="",$G$6=""),"",INDEX($A:$U,ROW(),$G$6)&amp;"")</f>
        <v/>
      </c>
      <c r="AD921" s="2">
        <f>IF($Y921="","",IF(OR(AND(설정!$B$5&lt;&gt;"",ISNUMBER(SEARCH(설정!$B$5,$AC921))),AND(설정!$B$6&lt;&gt;"",ISNUMBER(SEARCH(설정!$B$6,$AC921))),AND(설정!$B$7&lt;&gt;"",ISNUMBER(SEARCH(설정!$B$7,$AC921)))),"제외","포함"))</f>
        <v/>
      </c>
    </row>
    <row r="922">
      <c r="W922" s="2">
        <f>IF(OR($B$5="",$C$6="",ROW()&lt;$B$5),"",IF(INDEX($A:$U,ROW(),$C$6)="","",INDEX($A:$U,ROW(),$C$6)))</f>
        <v/>
      </c>
      <c r="X922" s="28">
        <f>IF($W922="","",IF(ISNUMBER($W922),IF($W922&gt;=10000000,IFERROR(DATE(INT($W922/10000),MOD(INT($W922/100),100),MOD($W922,100)),""),$W922),IF(ISNUMBER(--SUBSTITUTE(SUBSTITUTE(TRIM($W922),".","-"),"/","-")),IF(--SUBSTITUTE(SUBSTITUTE(TRIM($W922),".","-"),"/","-")&gt;=10000000,IFERROR(DATE(--LEFT(TRIM($W922),4),--MID(TRIM($W922),5,2),--RIGHT(TRIM($W922),2)),""),--SUBSTITUTE(SUBSTITUTE(TRIM($W922),".","-"),"/","-")),IFERROR(--LEFT(SUBSTITUTE(SUBSTITUTE(TRIM($W922),".","-"),"/","-"),10),""))))</f>
        <v/>
      </c>
      <c r="Y922" s="29">
        <f>IF($X922="","",INT($X922))</f>
        <v/>
      </c>
      <c r="Z922" s="30">
        <f>IF(OR($Y922="",$D$6=""),"",IF(INDEX($A:$U,ROW(),$D$6)="",0,IF(ISNUMBER(INDEX($A:$U,ROW(),$D$6)),INDEX($A:$U,ROW(),$D$6),IFERROR(--SUBSTITUTE(SUBSTITUTE(TRIM(INDEX($A:$U,ROW(),$D$6)),",",""),"원",""),0))))</f>
        <v/>
      </c>
      <c r="AA922" s="30">
        <f>IF(OR($Y922="",$E$6=""),"",IF(INDEX($A:$U,ROW(),$E$6)="",0,IF(ISNUMBER(INDEX($A:$U,ROW(),$E$6)),INDEX($A:$U,ROW(),$E$6),IFERROR(--SUBSTITUTE(SUBSTITUTE(TRIM(INDEX($A:$U,ROW(),$E$6)),",",""),"원",""),0))))</f>
        <v/>
      </c>
      <c r="AB922" s="30">
        <f>IF(OR($Y922="",$F$6=""),"",IF(INDEX($A:$U,ROW(),$F$6)="","",IF(ISNUMBER(INDEX($A:$U,ROW(),$F$6)),INDEX($A:$U,ROW(),$F$6),IFERROR(--SUBSTITUTE(SUBSTITUTE(TRIM(INDEX($A:$U,ROW(),$F$6)),",",""),"원",""),""))))</f>
        <v/>
      </c>
      <c r="AC922" s="2">
        <f>IF(OR($Y922="",$G$6=""),"",INDEX($A:$U,ROW(),$G$6)&amp;"")</f>
        <v/>
      </c>
      <c r="AD922" s="2">
        <f>IF($Y922="","",IF(OR(AND(설정!$B$5&lt;&gt;"",ISNUMBER(SEARCH(설정!$B$5,$AC922))),AND(설정!$B$6&lt;&gt;"",ISNUMBER(SEARCH(설정!$B$6,$AC922))),AND(설정!$B$7&lt;&gt;"",ISNUMBER(SEARCH(설정!$B$7,$AC922)))),"제외","포함"))</f>
        <v/>
      </c>
    </row>
    <row r="923">
      <c r="W923" s="2">
        <f>IF(OR($B$5="",$C$6="",ROW()&lt;$B$5),"",IF(INDEX($A:$U,ROW(),$C$6)="","",INDEX($A:$U,ROW(),$C$6)))</f>
        <v/>
      </c>
      <c r="X923" s="28">
        <f>IF($W923="","",IF(ISNUMBER($W923),IF($W923&gt;=10000000,IFERROR(DATE(INT($W923/10000),MOD(INT($W923/100),100),MOD($W923,100)),""),$W923),IF(ISNUMBER(--SUBSTITUTE(SUBSTITUTE(TRIM($W923),".","-"),"/","-")),IF(--SUBSTITUTE(SUBSTITUTE(TRIM($W923),".","-"),"/","-")&gt;=10000000,IFERROR(DATE(--LEFT(TRIM($W923),4),--MID(TRIM($W923),5,2),--RIGHT(TRIM($W923),2)),""),--SUBSTITUTE(SUBSTITUTE(TRIM($W923),".","-"),"/","-")),IFERROR(--LEFT(SUBSTITUTE(SUBSTITUTE(TRIM($W923),".","-"),"/","-"),10),""))))</f>
        <v/>
      </c>
      <c r="Y923" s="29">
        <f>IF($X923="","",INT($X923))</f>
        <v/>
      </c>
      <c r="Z923" s="30">
        <f>IF(OR($Y923="",$D$6=""),"",IF(INDEX($A:$U,ROW(),$D$6)="",0,IF(ISNUMBER(INDEX($A:$U,ROW(),$D$6)),INDEX($A:$U,ROW(),$D$6),IFERROR(--SUBSTITUTE(SUBSTITUTE(TRIM(INDEX($A:$U,ROW(),$D$6)),",",""),"원",""),0))))</f>
        <v/>
      </c>
      <c r="AA923" s="30">
        <f>IF(OR($Y923="",$E$6=""),"",IF(INDEX($A:$U,ROW(),$E$6)="",0,IF(ISNUMBER(INDEX($A:$U,ROW(),$E$6)),INDEX($A:$U,ROW(),$E$6),IFERROR(--SUBSTITUTE(SUBSTITUTE(TRIM(INDEX($A:$U,ROW(),$E$6)),",",""),"원",""),0))))</f>
        <v/>
      </c>
      <c r="AB923" s="30">
        <f>IF(OR($Y923="",$F$6=""),"",IF(INDEX($A:$U,ROW(),$F$6)="","",IF(ISNUMBER(INDEX($A:$U,ROW(),$F$6)),INDEX($A:$U,ROW(),$F$6),IFERROR(--SUBSTITUTE(SUBSTITUTE(TRIM(INDEX($A:$U,ROW(),$F$6)),",",""),"원",""),""))))</f>
        <v/>
      </c>
      <c r="AC923" s="2">
        <f>IF(OR($Y923="",$G$6=""),"",INDEX($A:$U,ROW(),$G$6)&amp;"")</f>
        <v/>
      </c>
      <c r="AD923" s="2">
        <f>IF($Y923="","",IF(OR(AND(설정!$B$5&lt;&gt;"",ISNUMBER(SEARCH(설정!$B$5,$AC923))),AND(설정!$B$6&lt;&gt;"",ISNUMBER(SEARCH(설정!$B$6,$AC923))),AND(설정!$B$7&lt;&gt;"",ISNUMBER(SEARCH(설정!$B$7,$AC923)))),"제외","포함"))</f>
        <v/>
      </c>
    </row>
    <row r="924">
      <c r="W924" s="2">
        <f>IF(OR($B$5="",$C$6="",ROW()&lt;$B$5),"",IF(INDEX($A:$U,ROW(),$C$6)="","",INDEX($A:$U,ROW(),$C$6)))</f>
        <v/>
      </c>
      <c r="X924" s="28">
        <f>IF($W924="","",IF(ISNUMBER($W924),IF($W924&gt;=10000000,IFERROR(DATE(INT($W924/10000),MOD(INT($W924/100),100),MOD($W924,100)),""),$W924),IF(ISNUMBER(--SUBSTITUTE(SUBSTITUTE(TRIM($W924),".","-"),"/","-")),IF(--SUBSTITUTE(SUBSTITUTE(TRIM($W924),".","-"),"/","-")&gt;=10000000,IFERROR(DATE(--LEFT(TRIM($W924),4),--MID(TRIM($W924),5,2),--RIGHT(TRIM($W924),2)),""),--SUBSTITUTE(SUBSTITUTE(TRIM($W924),".","-"),"/","-")),IFERROR(--LEFT(SUBSTITUTE(SUBSTITUTE(TRIM($W924),".","-"),"/","-"),10),""))))</f>
        <v/>
      </c>
      <c r="Y924" s="29">
        <f>IF($X924="","",INT($X924))</f>
        <v/>
      </c>
      <c r="Z924" s="30">
        <f>IF(OR($Y924="",$D$6=""),"",IF(INDEX($A:$U,ROW(),$D$6)="",0,IF(ISNUMBER(INDEX($A:$U,ROW(),$D$6)),INDEX($A:$U,ROW(),$D$6),IFERROR(--SUBSTITUTE(SUBSTITUTE(TRIM(INDEX($A:$U,ROW(),$D$6)),",",""),"원",""),0))))</f>
        <v/>
      </c>
      <c r="AA924" s="30">
        <f>IF(OR($Y924="",$E$6=""),"",IF(INDEX($A:$U,ROW(),$E$6)="",0,IF(ISNUMBER(INDEX($A:$U,ROW(),$E$6)),INDEX($A:$U,ROW(),$E$6),IFERROR(--SUBSTITUTE(SUBSTITUTE(TRIM(INDEX($A:$U,ROW(),$E$6)),",",""),"원",""),0))))</f>
        <v/>
      </c>
      <c r="AB924" s="30">
        <f>IF(OR($Y924="",$F$6=""),"",IF(INDEX($A:$U,ROW(),$F$6)="","",IF(ISNUMBER(INDEX($A:$U,ROW(),$F$6)),INDEX($A:$U,ROW(),$F$6),IFERROR(--SUBSTITUTE(SUBSTITUTE(TRIM(INDEX($A:$U,ROW(),$F$6)),",",""),"원",""),""))))</f>
        <v/>
      </c>
      <c r="AC924" s="2">
        <f>IF(OR($Y924="",$G$6=""),"",INDEX($A:$U,ROW(),$G$6)&amp;"")</f>
        <v/>
      </c>
      <c r="AD924" s="2">
        <f>IF($Y924="","",IF(OR(AND(설정!$B$5&lt;&gt;"",ISNUMBER(SEARCH(설정!$B$5,$AC924))),AND(설정!$B$6&lt;&gt;"",ISNUMBER(SEARCH(설정!$B$6,$AC924))),AND(설정!$B$7&lt;&gt;"",ISNUMBER(SEARCH(설정!$B$7,$AC924)))),"제외","포함"))</f>
        <v/>
      </c>
    </row>
    <row r="925">
      <c r="W925" s="2">
        <f>IF(OR($B$5="",$C$6="",ROW()&lt;$B$5),"",IF(INDEX($A:$U,ROW(),$C$6)="","",INDEX($A:$U,ROW(),$C$6)))</f>
        <v/>
      </c>
      <c r="X925" s="28">
        <f>IF($W925="","",IF(ISNUMBER($W925),IF($W925&gt;=10000000,IFERROR(DATE(INT($W925/10000),MOD(INT($W925/100),100),MOD($W925,100)),""),$W925),IF(ISNUMBER(--SUBSTITUTE(SUBSTITUTE(TRIM($W925),".","-"),"/","-")),IF(--SUBSTITUTE(SUBSTITUTE(TRIM($W925),".","-"),"/","-")&gt;=10000000,IFERROR(DATE(--LEFT(TRIM($W925),4),--MID(TRIM($W925),5,2),--RIGHT(TRIM($W925),2)),""),--SUBSTITUTE(SUBSTITUTE(TRIM($W925),".","-"),"/","-")),IFERROR(--LEFT(SUBSTITUTE(SUBSTITUTE(TRIM($W925),".","-"),"/","-"),10),""))))</f>
        <v/>
      </c>
      <c r="Y925" s="29">
        <f>IF($X925="","",INT($X925))</f>
        <v/>
      </c>
      <c r="Z925" s="30">
        <f>IF(OR($Y925="",$D$6=""),"",IF(INDEX($A:$U,ROW(),$D$6)="",0,IF(ISNUMBER(INDEX($A:$U,ROW(),$D$6)),INDEX($A:$U,ROW(),$D$6),IFERROR(--SUBSTITUTE(SUBSTITUTE(TRIM(INDEX($A:$U,ROW(),$D$6)),",",""),"원",""),0))))</f>
        <v/>
      </c>
      <c r="AA925" s="30">
        <f>IF(OR($Y925="",$E$6=""),"",IF(INDEX($A:$U,ROW(),$E$6)="",0,IF(ISNUMBER(INDEX($A:$U,ROW(),$E$6)),INDEX($A:$U,ROW(),$E$6),IFERROR(--SUBSTITUTE(SUBSTITUTE(TRIM(INDEX($A:$U,ROW(),$E$6)),",",""),"원",""),0))))</f>
        <v/>
      </c>
      <c r="AB925" s="30">
        <f>IF(OR($Y925="",$F$6=""),"",IF(INDEX($A:$U,ROW(),$F$6)="","",IF(ISNUMBER(INDEX($A:$U,ROW(),$F$6)),INDEX($A:$U,ROW(),$F$6),IFERROR(--SUBSTITUTE(SUBSTITUTE(TRIM(INDEX($A:$U,ROW(),$F$6)),",",""),"원",""),""))))</f>
        <v/>
      </c>
      <c r="AC925" s="2">
        <f>IF(OR($Y925="",$G$6=""),"",INDEX($A:$U,ROW(),$G$6)&amp;"")</f>
        <v/>
      </c>
      <c r="AD925" s="2">
        <f>IF($Y925="","",IF(OR(AND(설정!$B$5&lt;&gt;"",ISNUMBER(SEARCH(설정!$B$5,$AC925))),AND(설정!$B$6&lt;&gt;"",ISNUMBER(SEARCH(설정!$B$6,$AC925))),AND(설정!$B$7&lt;&gt;"",ISNUMBER(SEARCH(설정!$B$7,$AC925)))),"제외","포함"))</f>
        <v/>
      </c>
    </row>
    <row r="926">
      <c r="W926" s="2">
        <f>IF(OR($B$5="",$C$6="",ROW()&lt;$B$5),"",IF(INDEX($A:$U,ROW(),$C$6)="","",INDEX($A:$U,ROW(),$C$6)))</f>
        <v/>
      </c>
      <c r="X926" s="28">
        <f>IF($W926="","",IF(ISNUMBER($W926),IF($W926&gt;=10000000,IFERROR(DATE(INT($W926/10000),MOD(INT($W926/100),100),MOD($W926,100)),""),$W926),IF(ISNUMBER(--SUBSTITUTE(SUBSTITUTE(TRIM($W926),".","-"),"/","-")),IF(--SUBSTITUTE(SUBSTITUTE(TRIM($W926),".","-"),"/","-")&gt;=10000000,IFERROR(DATE(--LEFT(TRIM($W926),4),--MID(TRIM($W926),5,2),--RIGHT(TRIM($W926),2)),""),--SUBSTITUTE(SUBSTITUTE(TRIM($W926),".","-"),"/","-")),IFERROR(--LEFT(SUBSTITUTE(SUBSTITUTE(TRIM($W926),".","-"),"/","-"),10),""))))</f>
        <v/>
      </c>
      <c r="Y926" s="29">
        <f>IF($X926="","",INT($X926))</f>
        <v/>
      </c>
      <c r="Z926" s="30">
        <f>IF(OR($Y926="",$D$6=""),"",IF(INDEX($A:$U,ROW(),$D$6)="",0,IF(ISNUMBER(INDEX($A:$U,ROW(),$D$6)),INDEX($A:$U,ROW(),$D$6),IFERROR(--SUBSTITUTE(SUBSTITUTE(TRIM(INDEX($A:$U,ROW(),$D$6)),",",""),"원",""),0))))</f>
        <v/>
      </c>
      <c r="AA926" s="30">
        <f>IF(OR($Y926="",$E$6=""),"",IF(INDEX($A:$U,ROW(),$E$6)="",0,IF(ISNUMBER(INDEX($A:$U,ROW(),$E$6)),INDEX($A:$U,ROW(),$E$6),IFERROR(--SUBSTITUTE(SUBSTITUTE(TRIM(INDEX($A:$U,ROW(),$E$6)),",",""),"원",""),0))))</f>
        <v/>
      </c>
      <c r="AB926" s="30">
        <f>IF(OR($Y926="",$F$6=""),"",IF(INDEX($A:$U,ROW(),$F$6)="","",IF(ISNUMBER(INDEX($A:$U,ROW(),$F$6)),INDEX($A:$U,ROW(),$F$6),IFERROR(--SUBSTITUTE(SUBSTITUTE(TRIM(INDEX($A:$U,ROW(),$F$6)),",",""),"원",""),""))))</f>
        <v/>
      </c>
      <c r="AC926" s="2">
        <f>IF(OR($Y926="",$G$6=""),"",INDEX($A:$U,ROW(),$G$6)&amp;"")</f>
        <v/>
      </c>
      <c r="AD926" s="2">
        <f>IF($Y926="","",IF(OR(AND(설정!$B$5&lt;&gt;"",ISNUMBER(SEARCH(설정!$B$5,$AC926))),AND(설정!$B$6&lt;&gt;"",ISNUMBER(SEARCH(설정!$B$6,$AC926))),AND(설정!$B$7&lt;&gt;"",ISNUMBER(SEARCH(설정!$B$7,$AC926)))),"제외","포함"))</f>
        <v/>
      </c>
    </row>
    <row r="927">
      <c r="W927" s="2">
        <f>IF(OR($B$5="",$C$6="",ROW()&lt;$B$5),"",IF(INDEX($A:$U,ROW(),$C$6)="","",INDEX($A:$U,ROW(),$C$6)))</f>
        <v/>
      </c>
      <c r="X927" s="28">
        <f>IF($W927="","",IF(ISNUMBER($W927),IF($W927&gt;=10000000,IFERROR(DATE(INT($W927/10000),MOD(INT($W927/100),100),MOD($W927,100)),""),$W927),IF(ISNUMBER(--SUBSTITUTE(SUBSTITUTE(TRIM($W927),".","-"),"/","-")),IF(--SUBSTITUTE(SUBSTITUTE(TRIM($W927),".","-"),"/","-")&gt;=10000000,IFERROR(DATE(--LEFT(TRIM($W927),4),--MID(TRIM($W927),5,2),--RIGHT(TRIM($W927),2)),""),--SUBSTITUTE(SUBSTITUTE(TRIM($W927),".","-"),"/","-")),IFERROR(--LEFT(SUBSTITUTE(SUBSTITUTE(TRIM($W927),".","-"),"/","-"),10),""))))</f>
        <v/>
      </c>
      <c r="Y927" s="29">
        <f>IF($X927="","",INT($X927))</f>
        <v/>
      </c>
      <c r="Z927" s="30">
        <f>IF(OR($Y927="",$D$6=""),"",IF(INDEX($A:$U,ROW(),$D$6)="",0,IF(ISNUMBER(INDEX($A:$U,ROW(),$D$6)),INDEX($A:$U,ROW(),$D$6),IFERROR(--SUBSTITUTE(SUBSTITUTE(TRIM(INDEX($A:$U,ROW(),$D$6)),",",""),"원",""),0))))</f>
        <v/>
      </c>
      <c r="AA927" s="30">
        <f>IF(OR($Y927="",$E$6=""),"",IF(INDEX($A:$U,ROW(),$E$6)="",0,IF(ISNUMBER(INDEX($A:$U,ROW(),$E$6)),INDEX($A:$U,ROW(),$E$6),IFERROR(--SUBSTITUTE(SUBSTITUTE(TRIM(INDEX($A:$U,ROW(),$E$6)),",",""),"원",""),0))))</f>
        <v/>
      </c>
      <c r="AB927" s="30">
        <f>IF(OR($Y927="",$F$6=""),"",IF(INDEX($A:$U,ROW(),$F$6)="","",IF(ISNUMBER(INDEX($A:$U,ROW(),$F$6)),INDEX($A:$U,ROW(),$F$6),IFERROR(--SUBSTITUTE(SUBSTITUTE(TRIM(INDEX($A:$U,ROW(),$F$6)),",",""),"원",""),""))))</f>
        <v/>
      </c>
      <c r="AC927" s="2">
        <f>IF(OR($Y927="",$G$6=""),"",INDEX($A:$U,ROW(),$G$6)&amp;"")</f>
        <v/>
      </c>
      <c r="AD927" s="2">
        <f>IF($Y927="","",IF(OR(AND(설정!$B$5&lt;&gt;"",ISNUMBER(SEARCH(설정!$B$5,$AC927))),AND(설정!$B$6&lt;&gt;"",ISNUMBER(SEARCH(설정!$B$6,$AC927))),AND(설정!$B$7&lt;&gt;"",ISNUMBER(SEARCH(설정!$B$7,$AC927)))),"제외","포함"))</f>
        <v/>
      </c>
    </row>
    <row r="928">
      <c r="W928" s="2">
        <f>IF(OR($B$5="",$C$6="",ROW()&lt;$B$5),"",IF(INDEX($A:$U,ROW(),$C$6)="","",INDEX($A:$U,ROW(),$C$6)))</f>
        <v/>
      </c>
      <c r="X928" s="28">
        <f>IF($W928="","",IF(ISNUMBER($W928),IF($W928&gt;=10000000,IFERROR(DATE(INT($W928/10000),MOD(INT($W928/100),100),MOD($W928,100)),""),$W928),IF(ISNUMBER(--SUBSTITUTE(SUBSTITUTE(TRIM($W928),".","-"),"/","-")),IF(--SUBSTITUTE(SUBSTITUTE(TRIM($W928),".","-"),"/","-")&gt;=10000000,IFERROR(DATE(--LEFT(TRIM($W928),4),--MID(TRIM($W928),5,2),--RIGHT(TRIM($W928),2)),""),--SUBSTITUTE(SUBSTITUTE(TRIM($W928),".","-"),"/","-")),IFERROR(--LEFT(SUBSTITUTE(SUBSTITUTE(TRIM($W928),".","-"),"/","-"),10),""))))</f>
        <v/>
      </c>
      <c r="Y928" s="29">
        <f>IF($X928="","",INT($X928))</f>
        <v/>
      </c>
      <c r="Z928" s="30">
        <f>IF(OR($Y928="",$D$6=""),"",IF(INDEX($A:$U,ROW(),$D$6)="",0,IF(ISNUMBER(INDEX($A:$U,ROW(),$D$6)),INDEX($A:$U,ROW(),$D$6),IFERROR(--SUBSTITUTE(SUBSTITUTE(TRIM(INDEX($A:$U,ROW(),$D$6)),",",""),"원",""),0))))</f>
        <v/>
      </c>
      <c r="AA928" s="30">
        <f>IF(OR($Y928="",$E$6=""),"",IF(INDEX($A:$U,ROW(),$E$6)="",0,IF(ISNUMBER(INDEX($A:$U,ROW(),$E$6)),INDEX($A:$U,ROW(),$E$6),IFERROR(--SUBSTITUTE(SUBSTITUTE(TRIM(INDEX($A:$U,ROW(),$E$6)),",",""),"원",""),0))))</f>
        <v/>
      </c>
      <c r="AB928" s="30">
        <f>IF(OR($Y928="",$F$6=""),"",IF(INDEX($A:$U,ROW(),$F$6)="","",IF(ISNUMBER(INDEX($A:$U,ROW(),$F$6)),INDEX($A:$U,ROW(),$F$6),IFERROR(--SUBSTITUTE(SUBSTITUTE(TRIM(INDEX($A:$U,ROW(),$F$6)),",",""),"원",""),""))))</f>
        <v/>
      </c>
      <c r="AC928" s="2">
        <f>IF(OR($Y928="",$G$6=""),"",INDEX($A:$U,ROW(),$G$6)&amp;"")</f>
        <v/>
      </c>
      <c r="AD928" s="2">
        <f>IF($Y928="","",IF(OR(AND(설정!$B$5&lt;&gt;"",ISNUMBER(SEARCH(설정!$B$5,$AC928))),AND(설정!$B$6&lt;&gt;"",ISNUMBER(SEARCH(설정!$B$6,$AC928))),AND(설정!$B$7&lt;&gt;"",ISNUMBER(SEARCH(설정!$B$7,$AC928)))),"제외","포함"))</f>
        <v/>
      </c>
    </row>
    <row r="929">
      <c r="W929" s="2">
        <f>IF(OR($B$5="",$C$6="",ROW()&lt;$B$5),"",IF(INDEX($A:$U,ROW(),$C$6)="","",INDEX($A:$U,ROW(),$C$6)))</f>
        <v/>
      </c>
      <c r="X929" s="28">
        <f>IF($W929="","",IF(ISNUMBER($W929),IF($W929&gt;=10000000,IFERROR(DATE(INT($W929/10000),MOD(INT($W929/100),100),MOD($W929,100)),""),$W929),IF(ISNUMBER(--SUBSTITUTE(SUBSTITUTE(TRIM($W929),".","-"),"/","-")),IF(--SUBSTITUTE(SUBSTITUTE(TRIM($W929),".","-"),"/","-")&gt;=10000000,IFERROR(DATE(--LEFT(TRIM($W929),4),--MID(TRIM($W929),5,2),--RIGHT(TRIM($W929),2)),""),--SUBSTITUTE(SUBSTITUTE(TRIM($W929),".","-"),"/","-")),IFERROR(--LEFT(SUBSTITUTE(SUBSTITUTE(TRIM($W929),".","-"),"/","-"),10),""))))</f>
        <v/>
      </c>
      <c r="Y929" s="29">
        <f>IF($X929="","",INT($X929))</f>
        <v/>
      </c>
      <c r="Z929" s="30">
        <f>IF(OR($Y929="",$D$6=""),"",IF(INDEX($A:$U,ROW(),$D$6)="",0,IF(ISNUMBER(INDEX($A:$U,ROW(),$D$6)),INDEX($A:$U,ROW(),$D$6),IFERROR(--SUBSTITUTE(SUBSTITUTE(TRIM(INDEX($A:$U,ROW(),$D$6)),",",""),"원",""),0))))</f>
        <v/>
      </c>
      <c r="AA929" s="30">
        <f>IF(OR($Y929="",$E$6=""),"",IF(INDEX($A:$U,ROW(),$E$6)="",0,IF(ISNUMBER(INDEX($A:$U,ROW(),$E$6)),INDEX($A:$U,ROW(),$E$6),IFERROR(--SUBSTITUTE(SUBSTITUTE(TRIM(INDEX($A:$U,ROW(),$E$6)),",",""),"원",""),0))))</f>
        <v/>
      </c>
      <c r="AB929" s="30">
        <f>IF(OR($Y929="",$F$6=""),"",IF(INDEX($A:$U,ROW(),$F$6)="","",IF(ISNUMBER(INDEX($A:$U,ROW(),$F$6)),INDEX($A:$U,ROW(),$F$6),IFERROR(--SUBSTITUTE(SUBSTITUTE(TRIM(INDEX($A:$U,ROW(),$F$6)),",",""),"원",""),""))))</f>
        <v/>
      </c>
      <c r="AC929" s="2">
        <f>IF(OR($Y929="",$G$6=""),"",INDEX($A:$U,ROW(),$G$6)&amp;"")</f>
        <v/>
      </c>
      <c r="AD929" s="2">
        <f>IF($Y929="","",IF(OR(AND(설정!$B$5&lt;&gt;"",ISNUMBER(SEARCH(설정!$B$5,$AC929))),AND(설정!$B$6&lt;&gt;"",ISNUMBER(SEARCH(설정!$B$6,$AC929))),AND(설정!$B$7&lt;&gt;"",ISNUMBER(SEARCH(설정!$B$7,$AC929)))),"제외","포함"))</f>
        <v/>
      </c>
    </row>
    <row r="930">
      <c r="W930" s="2">
        <f>IF(OR($B$5="",$C$6="",ROW()&lt;$B$5),"",IF(INDEX($A:$U,ROW(),$C$6)="","",INDEX($A:$U,ROW(),$C$6)))</f>
        <v/>
      </c>
      <c r="X930" s="28">
        <f>IF($W930="","",IF(ISNUMBER($W930),IF($W930&gt;=10000000,IFERROR(DATE(INT($W930/10000),MOD(INT($W930/100),100),MOD($W930,100)),""),$W930),IF(ISNUMBER(--SUBSTITUTE(SUBSTITUTE(TRIM($W930),".","-"),"/","-")),IF(--SUBSTITUTE(SUBSTITUTE(TRIM($W930),".","-"),"/","-")&gt;=10000000,IFERROR(DATE(--LEFT(TRIM($W930),4),--MID(TRIM($W930),5,2),--RIGHT(TRIM($W930),2)),""),--SUBSTITUTE(SUBSTITUTE(TRIM($W930),".","-"),"/","-")),IFERROR(--LEFT(SUBSTITUTE(SUBSTITUTE(TRIM($W930),".","-"),"/","-"),10),""))))</f>
        <v/>
      </c>
      <c r="Y930" s="29">
        <f>IF($X930="","",INT($X930))</f>
        <v/>
      </c>
      <c r="Z930" s="30">
        <f>IF(OR($Y930="",$D$6=""),"",IF(INDEX($A:$U,ROW(),$D$6)="",0,IF(ISNUMBER(INDEX($A:$U,ROW(),$D$6)),INDEX($A:$U,ROW(),$D$6),IFERROR(--SUBSTITUTE(SUBSTITUTE(TRIM(INDEX($A:$U,ROW(),$D$6)),",",""),"원",""),0))))</f>
        <v/>
      </c>
      <c r="AA930" s="30">
        <f>IF(OR($Y930="",$E$6=""),"",IF(INDEX($A:$U,ROW(),$E$6)="",0,IF(ISNUMBER(INDEX($A:$U,ROW(),$E$6)),INDEX($A:$U,ROW(),$E$6),IFERROR(--SUBSTITUTE(SUBSTITUTE(TRIM(INDEX($A:$U,ROW(),$E$6)),",",""),"원",""),0))))</f>
        <v/>
      </c>
      <c r="AB930" s="30">
        <f>IF(OR($Y930="",$F$6=""),"",IF(INDEX($A:$U,ROW(),$F$6)="","",IF(ISNUMBER(INDEX($A:$U,ROW(),$F$6)),INDEX($A:$U,ROW(),$F$6),IFERROR(--SUBSTITUTE(SUBSTITUTE(TRIM(INDEX($A:$U,ROW(),$F$6)),",",""),"원",""),""))))</f>
        <v/>
      </c>
      <c r="AC930" s="2">
        <f>IF(OR($Y930="",$G$6=""),"",INDEX($A:$U,ROW(),$G$6)&amp;"")</f>
        <v/>
      </c>
      <c r="AD930" s="2">
        <f>IF($Y930="","",IF(OR(AND(설정!$B$5&lt;&gt;"",ISNUMBER(SEARCH(설정!$B$5,$AC930))),AND(설정!$B$6&lt;&gt;"",ISNUMBER(SEARCH(설정!$B$6,$AC930))),AND(설정!$B$7&lt;&gt;"",ISNUMBER(SEARCH(설정!$B$7,$AC930)))),"제외","포함"))</f>
        <v/>
      </c>
    </row>
    <row r="931">
      <c r="W931" s="2">
        <f>IF(OR($B$5="",$C$6="",ROW()&lt;$B$5),"",IF(INDEX($A:$U,ROW(),$C$6)="","",INDEX($A:$U,ROW(),$C$6)))</f>
        <v/>
      </c>
      <c r="X931" s="28">
        <f>IF($W931="","",IF(ISNUMBER($W931),IF($W931&gt;=10000000,IFERROR(DATE(INT($W931/10000),MOD(INT($W931/100),100),MOD($W931,100)),""),$W931),IF(ISNUMBER(--SUBSTITUTE(SUBSTITUTE(TRIM($W931),".","-"),"/","-")),IF(--SUBSTITUTE(SUBSTITUTE(TRIM($W931),".","-"),"/","-")&gt;=10000000,IFERROR(DATE(--LEFT(TRIM($W931),4),--MID(TRIM($W931),5,2),--RIGHT(TRIM($W931),2)),""),--SUBSTITUTE(SUBSTITUTE(TRIM($W931),".","-"),"/","-")),IFERROR(--LEFT(SUBSTITUTE(SUBSTITUTE(TRIM($W931),".","-"),"/","-"),10),""))))</f>
        <v/>
      </c>
      <c r="Y931" s="29">
        <f>IF($X931="","",INT($X931))</f>
        <v/>
      </c>
      <c r="Z931" s="30">
        <f>IF(OR($Y931="",$D$6=""),"",IF(INDEX($A:$U,ROW(),$D$6)="",0,IF(ISNUMBER(INDEX($A:$U,ROW(),$D$6)),INDEX($A:$U,ROW(),$D$6),IFERROR(--SUBSTITUTE(SUBSTITUTE(TRIM(INDEX($A:$U,ROW(),$D$6)),",",""),"원",""),0))))</f>
        <v/>
      </c>
      <c r="AA931" s="30">
        <f>IF(OR($Y931="",$E$6=""),"",IF(INDEX($A:$U,ROW(),$E$6)="",0,IF(ISNUMBER(INDEX($A:$U,ROW(),$E$6)),INDEX($A:$U,ROW(),$E$6),IFERROR(--SUBSTITUTE(SUBSTITUTE(TRIM(INDEX($A:$U,ROW(),$E$6)),",",""),"원",""),0))))</f>
        <v/>
      </c>
      <c r="AB931" s="30">
        <f>IF(OR($Y931="",$F$6=""),"",IF(INDEX($A:$U,ROW(),$F$6)="","",IF(ISNUMBER(INDEX($A:$U,ROW(),$F$6)),INDEX($A:$U,ROW(),$F$6),IFERROR(--SUBSTITUTE(SUBSTITUTE(TRIM(INDEX($A:$U,ROW(),$F$6)),",",""),"원",""),""))))</f>
        <v/>
      </c>
      <c r="AC931" s="2">
        <f>IF(OR($Y931="",$G$6=""),"",INDEX($A:$U,ROW(),$G$6)&amp;"")</f>
        <v/>
      </c>
      <c r="AD931" s="2">
        <f>IF($Y931="","",IF(OR(AND(설정!$B$5&lt;&gt;"",ISNUMBER(SEARCH(설정!$B$5,$AC931))),AND(설정!$B$6&lt;&gt;"",ISNUMBER(SEARCH(설정!$B$6,$AC931))),AND(설정!$B$7&lt;&gt;"",ISNUMBER(SEARCH(설정!$B$7,$AC931)))),"제외","포함"))</f>
        <v/>
      </c>
    </row>
    <row r="932">
      <c r="W932" s="2">
        <f>IF(OR($B$5="",$C$6="",ROW()&lt;$B$5),"",IF(INDEX($A:$U,ROW(),$C$6)="","",INDEX($A:$U,ROW(),$C$6)))</f>
        <v/>
      </c>
      <c r="X932" s="28">
        <f>IF($W932="","",IF(ISNUMBER($W932),IF($W932&gt;=10000000,IFERROR(DATE(INT($W932/10000),MOD(INT($W932/100),100),MOD($W932,100)),""),$W932),IF(ISNUMBER(--SUBSTITUTE(SUBSTITUTE(TRIM($W932),".","-"),"/","-")),IF(--SUBSTITUTE(SUBSTITUTE(TRIM($W932),".","-"),"/","-")&gt;=10000000,IFERROR(DATE(--LEFT(TRIM($W932),4),--MID(TRIM($W932),5,2),--RIGHT(TRIM($W932),2)),""),--SUBSTITUTE(SUBSTITUTE(TRIM($W932),".","-"),"/","-")),IFERROR(--LEFT(SUBSTITUTE(SUBSTITUTE(TRIM($W932),".","-"),"/","-"),10),""))))</f>
        <v/>
      </c>
      <c r="Y932" s="29">
        <f>IF($X932="","",INT($X932))</f>
        <v/>
      </c>
      <c r="Z932" s="30">
        <f>IF(OR($Y932="",$D$6=""),"",IF(INDEX($A:$U,ROW(),$D$6)="",0,IF(ISNUMBER(INDEX($A:$U,ROW(),$D$6)),INDEX($A:$U,ROW(),$D$6),IFERROR(--SUBSTITUTE(SUBSTITUTE(TRIM(INDEX($A:$U,ROW(),$D$6)),",",""),"원",""),0))))</f>
        <v/>
      </c>
      <c r="AA932" s="30">
        <f>IF(OR($Y932="",$E$6=""),"",IF(INDEX($A:$U,ROW(),$E$6)="",0,IF(ISNUMBER(INDEX($A:$U,ROW(),$E$6)),INDEX($A:$U,ROW(),$E$6),IFERROR(--SUBSTITUTE(SUBSTITUTE(TRIM(INDEX($A:$U,ROW(),$E$6)),",",""),"원",""),0))))</f>
        <v/>
      </c>
      <c r="AB932" s="30">
        <f>IF(OR($Y932="",$F$6=""),"",IF(INDEX($A:$U,ROW(),$F$6)="","",IF(ISNUMBER(INDEX($A:$U,ROW(),$F$6)),INDEX($A:$U,ROW(),$F$6),IFERROR(--SUBSTITUTE(SUBSTITUTE(TRIM(INDEX($A:$U,ROW(),$F$6)),",",""),"원",""),""))))</f>
        <v/>
      </c>
      <c r="AC932" s="2">
        <f>IF(OR($Y932="",$G$6=""),"",INDEX($A:$U,ROW(),$G$6)&amp;"")</f>
        <v/>
      </c>
      <c r="AD932" s="2">
        <f>IF($Y932="","",IF(OR(AND(설정!$B$5&lt;&gt;"",ISNUMBER(SEARCH(설정!$B$5,$AC932))),AND(설정!$B$6&lt;&gt;"",ISNUMBER(SEARCH(설정!$B$6,$AC932))),AND(설정!$B$7&lt;&gt;"",ISNUMBER(SEARCH(설정!$B$7,$AC932)))),"제외","포함"))</f>
        <v/>
      </c>
    </row>
    <row r="933">
      <c r="W933" s="2">
        <f>IF(OR($B$5="",$C$6="",ROW()&lt;$B$5),"",IF(INDEX($A:$U,ROW(),$C$6)="","",INDEX($A:$U,ROW(),$C$6)))</f>
        <v/>
      </c>
      <c r="X933" s="28">
        <f>IF($W933="","",IF(ISNUMBER($W933),IF($W933&gt;=10000000,IFERROR(DATE(INT($W933/10000),MOD(INT($W933/100),100),MOD($W933,100)),""),$W933),IF(ISNUMBER(--SUBSTITUTE(SUBSTITUTE(TRIM($W933),".","-"),"/","-")),IF(--SUBSTITUTE(SUBSTITUTE(TRIM($W933),".","-"),"/","-")&gt;=10000000,IFERROR(DATE(--LEFT(TRIM($W933),4),--MID(TRIM($W933),5,2),--RIGHT(TRIM($W933),2)),""),--SUBSTITUTE(SUBSTITUTE(TRIM($W933),".","-"),"/","-")),IFERROR(--LEFT(SUBSTITUTE(SUBSTITUTE(TRIM($W933),".","-"),"/","-"),10),""))))</f>
        <v/>
      </c>
      <c r="Y933" s="29">
        <f>IF($X933="","",INT($X933))</f>
        <v/>
      </c>
      <c r="Z933" s="30">
        <f>IF(OR($Y933="",$D$6=""),"",IF(INDEX($A:$U,ROW(),$D$6)="",0,IF(ISNUMBER(INDEX($A:$U,ROW(),$D$6)),INDEX($A:$U,ROW(),$D$6),IFERROR(--SUBSTITUTE(SUBSTITUTE(TRIM(INDEX($A:$U,ROW(),$D$6)),",",""),"원",""),0))))</f>
        <v/>
      </c>
      <c r="AA933" s="30">
        <f>IF(OR($Y933="",$E$6=""),"",IF(INDEX($A:$U,ROW(),$E$6)="",0,IF(ISNUMBER(INDEX($A:$U,ROW(),$E$6)),INDEX($A:$U,ROW(),$E$6),IFERROR(--SUBSTITUTE(SUBSTITUTE(TRIM(INDEX($A:$U,ROW(),$E$6)),",",""),"원",""),0))))</f>
        <v/>
      </c>
      <c r="AB933" s="30">
        <f>IF(OR($Y933="",$F$6=""),"",IF(INDEX($A:$U,ROW(),$F$6)="","",IF(ISNUMBER(INDEX($A:$U,ROW(),$F$6)),INDEX($A:$U,ROW(),$F$6),IFERROR(--SUBSTITUTE(SUBSTITUTE(TRIM(INDEX($A:$U,ROW(),$F$6)),",",""),"원",""),""))))</f>
        <v/>
      </c>
      <c r="AC933" s="2">
        <f>IF(OR($Y933="",$G$6=""),"",INDEX($A:$U,ROW(),$G$6)&amp;"")</f>
        <v/>
      </c>
      <c r="AD933" s="2">
        <f>IF($Y933="","",IF(OR(AND(설정!$B$5&lt;&gt;"",ISNUMBER(SEARCH(설정!$B$5,$AC933))),AND(설정!$B$6&lt;&gt;"",ISNUMBER(SEARCH(설정!$B$6,$AC933))),AND(설정!$B$7&lt;&gt;"",ISNUMBER(SEARCH(설정!$B$7,$AC933)))),"제외","포함"))</f>
        <v/>
      </c>
    </row>
    <row r="934">
      <c r="W934" s="2">
        <f>IF(OR($B$5="",$C$6="",ROW()&lt;$B$5),"",IF(INDEX($A:$U,ROW(),$C$6)="","",INDEX($A:$U,ROW(),$C$6)))</f>
        <v/>
      </c>
      <c r="X934" s="28">
        <f>IF($W934="","",IF(ISNUMBER($W934),IF($W934&gt;=10000000,IFERROR(DATE(INT($W934/10000),MOD(INT($W934/100),100),MOD($W934,100)),""),$W934),IF(ISNUMBER(--SUBSTITUTE(SUBSTITUTE(TRIM($W934),".","-"),"/","-")),IF(--SUBSTITUTE(SUBSTITUTE(TRIM($W934),".","-"),"/","-")&gt;=10000000,IFERROR(DATE(--LEFT(TRIM($W934),4),--MID(TRIM($W934),5,2),--RIGHT(TRIM($W934),2)),""),--SUBSTITUTE(SUBSTITUTE(TRIM($W934),".","-"),"/","-")),IFERROR(--LEFT(SUBSTITUTE(SUBSTITUTE(TRIM($W934),".","-"),"/","-"),10),""))))</f>
        <v/>
      </c>
      <c r="Y934" s="29">
        <f>IF($X934="","",INT($X934))</f>
        <v/>
      </c>
      <c r="Z934" s="30">
        <f>IF(OR($Y934="",$D$6=""),"",IF(INDEX($A:$U,ROW(),$D$6)="",0,IF(ISNUMBER(INDEX($A:$U,ROW(),$D$6)),INDEX($A:$U,ROW(),$D$6),IFERROR(--SUBSTITUTE(SUBSTITUTE(TRIM(INDEX($A:$U,ROW(),$D$6)),",",""),"원",""),0))))</f>
        <v/>
      </c>
      <c r="AA934" s="30">
        <f>IF(OR($Y934="",$E$6=""),"",IF(INDEX($A:$U,ROW(),$E$6)="",0,IF(ISNUMBER(INDEX($A:$U,ROW(),$E$6)),INDEX($A:$U,ROW(),$E$6),IFERROR(--SUBSTITUTE(SUBSTITUTE(TRIM(INDEX($A:$U,ROW(),$E$6)),",",""),"원",""),0))))</f>
        <v/>
      </c>
      <c r="AB934" s="30">
        <f>IF(OR($Y934="",$F$6=""),"",IF(INDEX($A:$U,ROW(),$F$6)="","",IF(ISNUMBER(INDEX($A:$U,ROW(),$F$6)),INDEX($A:$U,ROW(),$F$6),IFERROR(--SUBSTITUTE(SUBSTITUTE(TRIM(INDEX($A:$U,ROW(),$F$6)),",",""),"원",""),""))))</f>
        <v/>
      </c>
      <c r="AC934" s="2">
        <f>IF(OR($Y934="",$G$6=""),"",INDEX($A:$U,ROW(),$G$6)&amp;"")</f>
        <v/>
      </c>
      <c r="AD934" s="2">
        <f>IF($Y934="","",IF(OR(AND(설정!$B$5&lt;&gt;"",ISNUMBER(SEARCH(설정!$B$5,$AC934))),AND(설정!$B$6&lt;&gt;"",ISNUMBER(SEARCH(설정!$B$6,$AC934))),AND(설정!$B$7&lt;&gt;"",ISNUMBER(SEARCH(설정!$B$7,$AC934)))),"제외","포함"))</f>
        <v/>
      </c>
    </row>
    <row r="935">
      <c r="W935" s="2">
        <f>IF(OR($B$5="",$C$6="",ROW()&lt;$B$5),"",IF(INDEX($A:$U,ROW(),$C$6)="","",INDEX($A:$U,ROW(),$C$6)))</f>
        <v/>
      </c>
      <c r="X935" s="28">
        <f>IF($W935="","",IF(ISNUMBER($W935),IF($W935&gt;=10000000,IFERROR(DATE(INT($W935/10000),MOD(INT($W935/100),100),MOD($W935,100)),""),$W935),IF(ISNUMBER(--SUBSTITUTE(SUBSTITUTE(TRIM($W935),".","-"),"/","-")),IF(--SUBSTITUTE(SUBSTITUTE(TRIM($W935),".","-"),"/","-")&gt;=10000000,IFERROR(DATE(--LEFT(TRIM($W935),4),--MID(TRIM($W935),5,2),--RIGHT(TRIM($W935),2)),""),--SUBSTITUTE(SUBSTITUTE(TRIM($W935),".","-"),"/","-")),IFERROR(--LEFT(SUBSTITUTE(SUBSTITUTE(TRIM($W935),".","-"),"/","-"),10),""))))</f>
        <v/>
      </c>
      <c r="Y935" s="29">
        <f>IF($X935="","",INT($X935))</f>
        <v/>
      </c>
      <c r="Z935" s="30">
        <f>IF(OR($Y935="",$D$6=""),"",IF(INDEX($A:$U,ROW(),$D$6)="",0,IF(ISNUMBER(INDEX($A:$U,ROW(),$D$6)),INDEX($A:$U,ROW(),$D$6),IFERROR(--SUBSTITUTE(SUBSTITUTE(TRIM(INDEX($A:$U,ROW(),$D$6)),",",""),"원",""),0))))</f>
        <v/>
      </c>
      <c r="AA935" s="30">
        <f>IF(OR($Y935="",$E$6=""),"",IF(INDEX($A:$U,ROW(),$E$6)="",0,IF(ISNUMBER(INDEX($A:$U,ROW(),$E$6)),INDEX($A:$U,ROW(),$E$6),IFERROR(--SUBSTITUTE(SUBSTITUTE(TRIM(INDEX($A:$U,ROW(),$E$6)),",",""),"원",""),0))))</f>
        <v/>
      </c>
      <c r="AB935" s="30">
        <f>IF(OR($Y935="",$F$6=""),"",IF(INDEX($A:$U,ROW(),$F$6)="","",IF(ISNUMBER(INDEX($A:$U,ROW(),$F$6)),INDEX($A:$U,ROW(),$F$6),IFERROR(--SUBSTITUTE(SUBSTITUTE(TRIM(INDEX($A:$U,ROW(),$F$6)),",",""),"원",""),""))))</f>
        <v/>
      </c>
      <c r="AC935" s="2">
        <f>IF(OR($Y935="",$G$6=""),"",INDEX($A:$U,ROW(),$G$6)&amp;"")</f>
        <v/>
      </c>
      <c r="AD935" s="2">
        <f>IF($Y935="","",IF(OR(AND(설정!$B$5&lt;&gt;"",ISNUMBER(SEARCH(설정!$B$5,$AC935))),AND(설정!$B$6&lt;&gt;"",ISNUMBER(SEARCH(설정!$B$6,$AC935))),AND(설정!$B$7&lt;&gt;"",ISNUMBER(SEARCH(설정!$B$7,$AC935)))),"제외","포함"))</f>
        <v/>
      </c>
    </row>
    <row r="936">
      <c r="W936" s="2">
        <f>IF(OR($B$5="",$C$6="",ROW()&lt;$B$5),"",IF(INDEX($A:$U,ROW(),$C$6)="","",INDEX($A:$U,ROW(),$C$6)))</f>
        <v/>
      </c>
      <c r="X936" s="28">
        <f>IF($W936="","",IF(ISNUMBER($W936),IF($W936&gt;=10000000,IFERROR(DATE(INT($W936/10000),MOD(INT($W936/100),100),MOD($W936,100)),""),$W936),IF(ISNUMBER(--SUBSTITUTE(SUBSTITUTE(TRIM($W936),".","-"),"/","-")),IF(--SUBSTITUTE(SUBSTITUTE(TRIM($W936),".","-"),"/","-")&gt;=10000000,IFERROR(DATE(--LEFT(TRIM($W936),4),--MID(TRIM($W936),5,2),--RIGHT(TRIM($W936),2)),""),--SUBSTITUTE(SUBSTITUTE(TRIM($W936),".","-"),"/","-")),IFERROR(--LEFT(SUBSTITUTE(SUBSTITUTE(TRIM($W936),".","-"),"/","-"),10),""))))</f>
        <v/>
      </c>
      <c r="Y936" s="29">
        <f>IF($X936="","",INT($X936))</f>
        <v/>
      </c>
      <c r="Z936" s="30">
        <f>IF(OR($Y936="",$D$6=""),"",IF(INDEX($A:$U,ROW(),$D$6)="",0,IF(ISNUMBER(INDEX($A:$U,ROW(),$D$6)),INDEX($A:$U,ROW(),$D$6),IFERROR(--SUBSTITUTE(SUBSTITUTE(TRIM(INDEX($A:$U,ROW(),$D$6)),",",""),"원",""),0))))</f>
        <v/>
      </c>
      <c r="AA936" s="30">
        <f>IF(OR($Y936="",$E$6=""),"",IF(INDEX($A:$U,ROW(),$E$6)="",0,IF(ISNUMBER(INDEX($A:$U,ROW(),$E$6)),INDEX($A:$U,ROW(),$E$6),IFERROR(--SUBSTITUTE(SUBSTITUTE(TRIM(INDEX($A:$U,ROW(),$E$6)),",",""),"원",""),0))))</f>
        <v/>
      </c>
      <c r="AB936" s="30">
        <f>IF(OR($Y936="",$F$6=""),"",IF(INDEX($A:$U,ROW(),$F$6)="","",IF(ISNUMBER(INDEX($A:$U,ROW(),$F$6)),INDEX($A:$U,ROW(),$F$6),IFERROR(--SUBSTITUTE(SUBSTITUTE(TRIM(INDEX($A:$U,ROW(),$F$6)),",",""),"원",""),""))))</f>
        <v/>
      </c>
      <c r="AC936" s="2">
        <f>IF(OR($Y936="",$G$6=""),"",INDEX($A:$U,ROW(),$G$6)&amp;"")</f>
        <v/>
      </c>
      <c r="AD936" s="2">
        <f>IF($Y936="","",IF(OR(AND(설정!$B$5&lt;&gt;"",ISNUMBER(SEARCH(설정!$B$5,$AC936))),AND(설정!$B$6&lt;&gt;"",ISNUMBER(SEARCH(설정!$B$6,$AC936))),AND(설정!$B$7&lt;&gt;"",ISNUMBER(SEARCH(설정!$B$7,$AC936)))),"제외","포함"))</f>
        <v/>
      </c>
    </row>
    <row r="937">
      <c r="W937" s="2">
        <f>IF(OR($B$5="",$C$6="",ROW()&lt;$B$5),"",IF(INDEX($A:$U,ROW(),$C$6)="","",INDEX($A:$U,ROW(),$C$6)))</f>
        <v/>
      </c>
      <c r="X937" s="28">
        <f>IF($W937="","",IF(ISNUMBER($W937),IF($W937&gt;=10000000,IFERROR(DATE(INT($W937/10000),MOD(INT($W937/100),100),MOD($W937,100)),""),$W937),IF(ISNUMBER(--SUBSTITUTE(SUBSTITUTE(TRIM($W937),".","-"),"/","-")),IF(--SUBSTITUTE(SUBSTITUTE(TRIM($W937),".","-"),"/","-")&gt;=10000000,IFERROR(DATE(--LEFT(TRIM($W937),4),--MID(TRIM($W937),5,2),--RIGHT(TRIM($W937),2)),""),--SUBSTITUTE(SUBSTITUTE(TRIM($W937),".","-"),"/","-")),IFERROR(--LEFT(SUBSTITUTE(SUBSTITUTE(TRIM($W937),".","-"),"/","-"),10),""))))</f>
        <v/>
      </c>
      <c r="Y937" s="29">
        <f>IF($X937="","",INT($X937))</f>
        <v/>
      </c>
      <c r="Z937" s="30">
        <f>IF(OR($Y937="",$D$6=""),"",IF(INDEX($A:$U,ROW(),$D$6)="",0,IF(ISNUMBER(INDEX($A:$U,ROW(),$D$6)),INDEX($A:$U,ROW(),$D$6),IFERROR(--SUBSTITUTE(SUBSTITUTE(TRIM(INDEX($A:$U,ROW(),$D$6)),",",""),"원",""),0))))</f>
        <v/>
      </c>
      <c r="AA937" s="30">
        <f>IF(OR($Y937="",$E$6=""),"",IF(INDEX($A:$U,ROW(),$E$6)="",0,IF(ISNUMBER(INDEX($A:$U,ROW(),$E$6)),INDEX($A:$U,ROW(),$E$6),IFERROR(--SUBSTITUTE(SUBSTITUTE(TRIM(INDEX($A:$U,ROW(),$E$6)),",",""),"원",""),0))))</f>
        <v/>
      </c>
      <c r="AB937" s="30">
        <f>IF(OR($Y937="",$F$6=""),"",IF(INDEX($A:$U,ROW(),$F$6)="","",IF(ISNUMBER(INDEX($A:$U,ROW(),$F$6)),INDEX($A:$U,ROW(),$F$6),IFERROR(--SUBSTITUTE(SUBSTITUTE(TRIM(INDEX($A:$U,ROW(),$F$6)),",",""),"원",""),""))))</f>
        <v/>
      </c>
      <c r="AC937" s="2">
        <f>IF(OR($Y937="",$G$6=""),"",INDEX($A:$U,ROW(),$G$6)&amp;"")</f>
        <v/>
      </c>
      <c r="AD937" s="2">
        <f>IF($Y937="","",IF(OR(AND(설정!$B$5&lt;&gt;"",ISNUMBER(SEARCH(설정!$B$5,$AC937))),AND(설정!$B$6&lt;&gt;"",ISNUMBER(SEARCH(설정!$B$6,$AC937))),AND(설정!$B$7&lt;&gt;"",ISNUMBER(SEARCH(설정!$B$7,$AC937)))),"제외","포함"))</f>
        <v/>
      </c>
    </row>
    <row r="938">
      <c r="W938" s="2">
        <f>IF(OR($B$5="",$C$6="",ROW()&lt;$B$5),"",IF(INDEX($A:$U,ROW(),$C$6)="","",INDEX($A:$U,ROW(),$C$6)))</f>
        <v/>
      </c>
      <c r="X938" s="28">
        <f>IF($W938="","",IF(ISNUMBER($W938),IF($W938&gt;=10000000,IFERROR(DATE(INT($W938/10000),MOD(INT($W938/100),100),MOD($W938,100)),""),$W938),IF(ISNUMBER(--SUBSTITUTE(SUBSTITUTE(TRIM($W938),".","-"),"/","-")),IF(--SUBSTITUTE(SUBSTITUTE(TRIM($W938),".","-"),"/","-")&gt;=10000000,IFERROR(DATE(--LEFT(TRIM($W938),4),--MID(TRIM($W938),5,2),--RIGHT(TRIM($W938),2)),""),--SUBSTITUTE(SUBSTITUTE(TRIM($W938),".","-"),"/","-")),IFERROR(--LEFT(SUBSTITUTE(SUBSTITUTE(TRIM($W938),".","-"),"/","-"),10),""))))</f>
        <v/>
      </c>
      <c r="Y938" s="29">
        <f>IF($X938="","",INT($X938))</f>
        <v/>
      </c>
      <c r="Z938" s="30">
        <f>IF(OR($Y938="",$D$6=""),"",IF(INDEX($A:$U,ROW(),$D$6)="",0,IF(ISNUMBER(INDEX($A:$U,ROW(),$D$6)),INDEX($A:$U,ROW(),$D$6),IFERROR(--SUBSTITUTE(SUBSTITUTE(TRIM(INDEX($A:$U,ROW(),$D$6)),",",""),"원",""),0))))</f>
        <v/>
      </c>
      <c r="AA938" s="30">
        <f>IF(OR($Y938="",$E$6=""),"",IF(INDEX($A:$U,ROW(),$E$6)="",0,IF(ISNUMBER(INDEX($A:$U,ROW(),$E$6)),INDEX($A:$U,ROW(),$E$6),IFERROR(--SUBSTITUTE(SUBSTITUTE(TRIM(INDEX($A:$U,ROW(),$E$6)),",",""),"원",""),0))))</f>
        <v/>
      </c>
      <c r="AB938" s="30">
        <f>IF(OR($Y938="",$F$6=""),"",IF(INDEX($A:$U,ROW(),$F$6)="","",IF(ISNUMBER(INDEX($A:$U,ROW(),$F$6)),INDEX($A:$U,ROW(),$F$6),IFERROR(--SUBSTITUTE(SUBSTITUTE(TRIM(INDEX($A:$U,ROW(),$F$6)),",",""),"원",""),""))))</f>
        <v/>
      </c>
      <c r="AC938" s="2">
        <f>IF(OR($Y938="",$G$6=""),"",INDEX($A:$U,ROW(),$G$6)&amp;"")</f>
        <v/>
      </c>
      <c r="AD938" s="2">
        <f>IF($Y938="","",IF(OR(AND(설정!$B$5&lt;&gt;"",ISNUMBER(SEARCH(설정!$B$5,$AC938))),AND(설정!$B$6&lt;&gt;"",ISNUMBER(SEARCH(설정!$B$6,$AC938))),AND(설정!$B$7&lt;&gt;"",ISNUMBER(SEARCH(설정!$B$7,$AC938)))),"제외","포함"))</f>
        <v/>
      </c>
    </row>
    <row r="939">
      <c r="W939" s="2">
        <f>IF(OR($B$5="",$C$6="",ROW()&lt;$B$5),"",IF(INDEX($A:$U,ROW(),$C$6)="","",INDEX($A:$U,ROW(),$C$6)))</f>
        <v/>
      </c>
      <c r="X939" s="28">
        <f>IF($W939="","",IF(ISNUMBER($W939),IF($W939&gt;=10000000,IFERROR(DATE(INT($W939/10000),MOD(INT($W939/100),100),MOD($W939,100)),""),$W939),IF(ISNUMBER(--SUBSTITUTE(SUBSTITUTE(TRIM($W939),".","-"),"/","-")),IF(--SUBSTITUTE(SUBSTITUTE(TRIM($W939),".","-"),"/","-")&gt;=10000000,IFERROR(DATE(--LEFT(TRIM($W939),4),--MID(TRIM($W939),5,2),--RIGHT(TRIM($W939),2)),""),--SUBSTITUTE(SUBSTITUTE(TRIM($W939),".","-"),"/","-")),IFERROR(--LEFT(SUBSTITUTE(SUBSTITUTE(TRIM($W939),".","-"),"/","-"),10),""))))</f>
        <v/>
      </c>
      <c r="Y939" s="29">
        <f>IF($X939="","",INT($X939))</f>
        <v/>
      </c>
      <c r="Z939" s="30">
        <f>IF(OR($Y939="",$D$6=""),"",IF(INDEX($A:$U,ROW(),$D$6)="",0,IF(ISNUMBER(INDEX($A:$U,ROW(),$D$6)),INDEX($A:$U,ROW(),$D$6),IFERROR(--SUBSTITUTE(SUBSTITUTE(TRIM(INDEX($A:$U,ROW(),$D$6)),",",""),"원",""),0))))</f>
        <v/>
      </c>
      <c r="AA939" s="30">
        <f>IF(OR($Y939="",$E$6=""),"",IF(INDEX($A:$U,ROW(),$E$6)="",0,IF(ISNUMBER(INDEX($A:$U,ROW(),$E$6)),INDEX($A:$U,ROW(),$E$6),IFERROR(--SUBSTITUTE(SUBSTITUTE(TRIM(INDEX($A:$U,ROW(),$E$6)),",",""),"원",""),0))))</f>
        <v/>
      </c>
      <c r="AB939" s="30">
        <f>IF(OR($Y939="",$F$6=""),"",IF(INDEX($A:$U,ROW(),$F$6)="","",IF(ISNUMBER(INDEX($A:$U,ROW(),$F$6)),INDEX($A:$U,ROW(),$F$6),IFERROR(--SUBSTITUTE(SUBSTITUTE(TRIM(INDEX($A:$U,ROW(),$F$6)),",",""),"원",""),""))))</f>
        <v/>
      </c>
      <c r="AC939" s="2">
        <f>IF(OR($Y939="",$G$6=""),"",INDEX($A:$U,ROW(),$G$6)&amp;"")</f>
        <v/>
      </c>
      <c r="AD939" s="2">
        <f>IF($Y939="","",IF(OR(AND(설정!$B$5&lt;&gt;"",ISNUMBER(SEARCH(설정!$B$5,$AC939))),AND(설정!$B$6&lt;&gt;"",ISNUMBER(SEARCH(설정!$B$6,$AC939))),AND(설정!$B$7&lt;&gt;"",ISNUMBER(SEARCH(설정!$B$7,$AC939)))),"제외","포함"))</f>
        <v/>
      </c>
    </row>
    <row r="940">
      <c r="W940" s="2">
        <f>IF(OR($B$5="",$C$6="",ROW()&lt;$B$5),"",IF(INDEX($A:$U,ROW(),$C$6)="","",INDEX($A:$U,ROW(),$C$6)))</f>
        <v/>
      </c>
      <c r="X940" s="28">
        <f>IF($W940="","",IF(ISNUMBER($W940),IF($W940&gt;=10000000,IFERROR(DATE(INT($W940/10000),MOD(INT($W940/100),100),MOD($W940,100)),""),$W940),IF(ISNUMBER(--SUBSTITUTE(SUBSTITUTE(TRIM($W940),".","-"),"/","-")),IF(--SUBSTITUTE(SUBSTITUTE(TRIM($W940),".","-"),"/","-")&gt;=10000000,IFERROR(DATE(--LEFT(TRIM($W940),4),--MID(TRIM($W940),5,2),--RIGHT(TRIM($W940),2)),""),--SUBSTITUTE(SUBSTITUTE(TRIM($W940),".","-"),"/","-")),IFERROR(--LEFT(SUBSTITUTE(SUBSTITUTE(TRIM($W940),".","-"),"/","-"),10),""))))</f>
        <v/>
      </c>
      <c r="Y940" s="29">
        <f>IF($X940="","",INT($X940))</f>
        <v/>
      </c>
      <c r="Z940" s="30">
        <f>IF(OR($Y940="",$D$6=""),"",IF(INDEX($A:$U,ROW(),$D$6)="",0,IF(ISNUMBER(INDEX($A:$U,ROW(),$D$6)),INDEX($A:$U,ROW(),$D$6),IFERROR(--SUBSTITUTE(SUBSTITUTE(TRIM(INDEX($A:$U,ROW(),$D$6)),",",""),"원",""),0))))</f>
        <v/>
      </c>
      <c r="AA940" s="30">
        <f>IF(OR($Y940="",$E$6=""),"",IF(INDEX($A:$U,ROW(),$E$6)="",0,IF(ISNUMBER(INDEX($A:$U,ROW(),$E$6)),INDEX($A:$U,ROW(),$E$6),IFERROR(--SUBSTITUTE(SUBSTITUTE(TRIM(INDEX($A:$U,ROW(),$E$6)),",",""),"원",""),0))))</f>
        <v/>
      </c>
      <c r="AB940" s="30">
        <f>IF(OR($Y940="",$F$6=""),"",IF(INDEX($A:$U,ROW(),$F$6)="","",IF(ISNUMBER(INDEX($A:$U,ROW(),$F$6)),INDEX($A:$U,ROW(),$F$6),IFERROR(--SUBSTITUTE(SUBSTITUTE(TRIM(INDEX($A:$U,ROW(),$F$6)),",",""),"원",""),""))))</f>
        <v/>
      </c>
      <c r="AC940" s="2">
        <f>IF(OR($Y940="",$G$6=""),"",INDEX($A:$U,ROW(),$G$6)&amp;"")</f>
        <v/>
      </c>
      <c r="AD940" s="2">
        <f>IF($Y940="","",IF(OR(AND(설정!$B$5&lt;&gt;"",ISNUMBER(SEARCH(설정!$B$5,$AC940))),AND(설정!$B$6&lt;&gt;"",ISNUMBER(SEARCH(설정!$B$6,$AC940))),AND(설정!$B$7&lt;&gt;"",ISNUMBER(SEARCH(설정!$B$7,$AC940)))),"제외","포함"))</f>
        <v/>
      </c>
    </row>
    <row r="941">
      <c r="W941" s="2">
        <f>IF(OR($B$5="",$C$6="",ROW()&lt;$B$5),"",IF(INDEX($A:$U,ROW(),$C$6)="","",INDEX($A:$U,ROW(),$C$6)))</f>
        <v/>
      </c>
      <c r="X941" s="28">
        <f>IF($W941="","",IF(ISNUMBER($W941),IF($W941&gt;=10000000,IFERROR(DATE(INT($W941/10000),MOD(INT($W941/100),100),MOD($W941,100)),""),$W941),IF(ISNUMBER(--SUBSTITUTE(SUBSTITUTE(TRIM($W941),".","-"),"/","-")),IF(--SUBSTITUTE(SUBSTITUTE(TRIM($W941),".","-"),"/","-")&gt;=10000000,IFERROR(DATE(--LEFT(TRIM($W941),4),--MID(TRIM($W941),5,2),--RIGHT(TRIM($W941),2)),""),--SUBSTITUTE(SUBSTITUTE(TRIM($W941),".","-"),"/","-")),IFERROR(--LEFT(SUBSTITUTE(SUBSTITUTE(TRIM($W941),".","-"),"/","-"),10),""))))</f>
        <v/>
      </c>
      <c r="Y941" s="29">
        <f>IF($X941="","",INT($X941))</f>
        <v/>
      </c>
      <c r="Z941" s="30">
        <f>IF(OR($Y941="",$D$6=""),"",IF(INDEX($A:$U,ROW(),$D$6)="",0,IF(ISNUMBER(INDEX($A:$U,ROW(),$D$6)),INDEX($A:$U,ROW(),$D$6),IFERROR(--SUBSTITUTE(SUBSTITUTE(TRIM(INDEX($A:$U,ROW(),$D$6)),",",""),"원",""),0))))</f>
        <v/>
      </c>
      <c r="AA941" s="30">
        <f>IF(OR($Y941="",$E$6=""),"",IF(INDEX($A:$U,ROW(),$E$6)="",0,IF(ISNUMBER(INDEX($A:$U,ROW(),$E$6)),INDEX($A:$U,ROW(),$E$6),IFERROR(--SUBSTITUTE(SUBSTITUTE(TRIM(INDEX($A:$U,ROW(),$E$6)),",",""),"원",""),0))))</f>
        <v/>
      </c>
      <c r="AB941" s="30">
        <f>IF(OR($Y941="",$F$6=""),"",IF(INDEX($A:$U,ROW(),$F$6)="","",IF(ISNUMBER(INDEX($A:$U,ROW(),$F$6)),INDEX($A:$U,ROW(),$F$6),IFERROR(--SUBSTITUTE(SUBSTITUTE(TRIM(INDEX($A:$U,ROW(),$F$6)),",",""),"원",""),""))))</f>
        <v/>
      </c>
      <c r="AC941" s="2">
        <f>IF(OR($Y941="",$G$6=""),"",INDEX($A:$U,ROW(),$G$6)&amp;"")</f>
        <v/>
      </c>
      <c r="AD941" s="2">
        <f>IF($Y941="","",IF(OR(AND(설정!$B$5&lt;&gt;"",ISNUMBER(SEARCH(설정!$B$5,$AC941))),AND(설정!$B$6&lt;&gt;"",ISNUMBER(SEARCH(설정!$B$6,$AC941))),AND(설정!$B$7&lt;&gt;"",ISNUMBER(SEARCH(설정!$B$7,$AC941)))),"제외","포함"))</f>
        <v/>
      </c>
    </row>
    <row r="942">
      <c r="W942" s="2">
        <f>IF(OR($B$5="",$C$6="",ROW()&lt;$B$5),"",IF(INDEX($A:$U,ROW(),$C$6)="","",INDEX($A:$U,ROW(),$C$6)))</f>
        <v/>
      </c>
      <c r="X942" s="28">
        <f>IF($W942="","",IF(ISNUMBER($W942),IF($W942&gt;=10000000,IFERROR(DATE(INT($W942/10000),MOD(INT($W942/100),100),MOD($W942,100)),""),$W942),IF(ISNUMBER(--SUBSTITUTE(SUBSTITUTE(TRIM($W942),".","-"),"/","-")),IF(--SUBSTITUTE(SUBSTITUTE(TRIM($W942),".","-"),"/","-")&gt;=10000000,IFERROR(DATE(--LEFT(TRIM($W942),4),--MID(TRIM($W942),5,2),--RIGHT(TRIM($W942),2)),""),--SUBSTITUTE(SUBSTITUTE(TRIM($W942),".","-"),"/","-")),IFERROR(--LEFT(SUBSTITUTE(SUBSTITUTE(TRIM($W942),".","-"),"/","-"),10),""))))</f>
        <v/>
      </c>
      <c r="Y942" s="29">
        <f>IF($X942="","",INT($X942))</f>
        <v/>
      </c>
      <c r="Z942" s="30">
        <f>IF(OR($Y942="",$D$6=""),"",IF(INDEX($A:$U,ROW(),$D$6)="",0,IF(ISNUMBER(INDEX($A:$U,ROW(),$D$6)),INDEX($A:$U,ROW(),$D$6),IFERROR(--SUBSTITUTE(SUBSTITUTE(TRIM(INDEX($A:$U,ROW(),$D$6)),",",""),"원",""),0))))</f>
        <v/>
      </c>
      <c r="AA942" s="30">
        <f>IF(OR($Y942="",$E$6=""),"",IF(INDEX($A:$U,ROW(),$E$6)="",0,IF(ISNUMBER(INDEX($A:$U,ROW(),$E$6)),INDEX($A:$U,ROW(),$E$6),IFERROR(--SUBSTITUTE(SUBSTITUTE(TRIM(INDEX($A:$U,ROW(),$E$6)),",",""),"원",""),0))))</f>
        <v/>
      </c>
      <c r="AB942" s="30">
        <f>IF(OR($Y942="",$F$6=""),"",IF(INDEX($A:$U,ROW(),$F$6)="","",IF(ISNUMBER(INDEX($A:$U,ROW(),$F$6)),INDEX($A:$U,ROW(),$F$6),IFERROR(--SUBSTITUTE(SUBSTITUTE(TRIM(INDEX($A:$U,ROW(),$F$6)),",",""),"원",""),""))))</f>
        <v/>
      </c>
      <c r="AC942" s="2">
        <f>IF(OR($Y942="",$G$6=""),"",INDEX($A:$U,ROW(),$G$6)&amp;"")</f>
        <v/>
      </c>
      <c r="AD942" s="2">
        <f>IF($Y942="","",IF(OR(AND(설정!$B$5&lt;&gt;"",ISNUMBER(SEARCH(설정!$B$5,$AC942))),AND(설정!$B$6&lt;&gt;"",ISNUMBER(SEARCH(설정!$B$6,$AC942))),AND(설정!$B$7&lt;&gt;"",ISNUMBER(SEARCH(설정!$B$7,$AC942)))),"제외","포함"))</f>
        <v/>
      </c>
    </row>
    <row r="943">
      <c r="W943" s="2">
        <f>IF(OR($B$5="",$C$6="",ROW()&lt;$B$5),"",IF(INDEX($A:$U,ROW(),$C$6)="","",INDEX($A:$U,ROW(),$C$6)))</f>
        <v/>
      </c>
      <c r="X943" s="28">
        <f>IF($W943="","",IF(ISNUMBER($W943),IF($W943&gt;=10000000,IFERROR(DATE(INT($W943/10000),MOD(INT($W943/100),100),MOD($W943,100)),""),$W943),IF(ISNUMBER(--SUBSTITUTE(SUBSTITUTE(TRIM($W943),".","-"),"/","-")),IF(--SUBSTITUTE(SUBSTITUTE(TRIM($W943),".","-"),"/","-")&gt;=10000000,IFERROR(DATE(--LEFT(TRIM($W943),4),--MID(TRIM($W943),5,2),--RIGHT(TRIM($W943),2)),""),--SUBSTITUTE(SUBSTITUTE(TRIM($W943),".","-"),"/","-")),IFERROR(--LEFT(SUBSTITUTE(SUBSTITUTE(TRIM($W943),".","-"),"/","-"),10),""))))</f>
        <v/>
      </c>
      <c r="Y943" s="29">
        <f>IF($X943="","",INT($X943))</f>
        <v/>
      </c>
      <c r="Z943" s="30">
        <f>IF(OR($Y943="",$D$6=""),"",IF(INDEX($A:$U,ROW(),$D$6)="",0,IF(ISNUMBER(INDEX($A:$U,ROW(),$D$6)),INDEX($A:$U,ROW(),$D$6),IFERROR(--SUBSTITUTE(SUBSTITUTE(TRIM(INDEX($A:$U,ROW(),$D$6)),",",""),"원",""),0))))</f>
        <v/>
      </c>
      <c r="AA943" s="30">
        <f>IF(OR($Y943="",$E$6=""),"",IF(INDEX($A:$U,ROW(),$E$6)="",0,IF(ISNUMBER(INDEX($A:$U,ROW(),$E$6)),INDEX($A:$U,ROW(),$E$6),IFERROR(--SUBSTITUTE(SUBSTITUTE(TRIM(INDEX($A:$U,ROW(),$E$6)),",",""),"원",""),0))))</f>
        <v/>
      </c>
      <c r="AB943" s="30">
        <f>IF(OR($Y943="",$F$6=""),"",IF(INDEX($A:$U,ROW(),$F$6)="","",IF(ISNUMBER(INDEX($A:$U,ROW(),$F$6)),INDEX($A:$U,ROW(),$F$6),IFERROR(--SUBSTITUTE(SUBSTITUTE(TRIM(INDEX($A:$U,ROW(),$F$6)),",",""),"원",""),""))))</f>
        <v/>
      </c>
      <c r="AC943" s="2">
        <f>IF(OR($Y943="",$G$6=""),"",INDEX($A:$U,ROW(),$G$6)&amp;"")</f>
        <v/>
      </c>
      <c r="AD943" s="2">
        <f>IF($Y943="","",IF(OR(AND(설정!$B$5&lt;&gt;"",ISNUMBER(SEARCH(설정!$B$5,$AC943))),AND(설정!$B$6&lt;&gt;"",ISNUMBER(SEARCH(설정!$B$6,$AC943))),AND(설정!$B$7&lt;&gt;"",ISNUMBER(SEARCH(설정!$B$7,$AC943)))),"제외","포함"))</f>
        <v/>
      </c>
    </row>
    <row r="944">
      <c r="W944" s="2">
        <f>IF(OR($B$5="",$C$6="",ROW()&lt;$B$5),"",IF(INDEX($A:$U,ROW(),$C$6)="","",INDEX($A:$U,ROW(),$C$6)))</f>
        <v/>
      </c>
      <c r="X944" s="28">
        <f>IF($W944="","",IF(ISNUMBER($W944),IF($W944&gt;=10000000,IFERROR(DATE(INT($W944/10000),MOD(INT($W944/100),100),MOD($W944,100)),""),$W944),IF(ISNUMBER(--SUBSTITUTE(SUBSTITUTE(TRIM($W944),".","-"),"/","-")),IF(--SUBSTITUTE(SUBSTITUTE(TRIM($W944),".","-"),"/","-")&gt;=10000000,IFERROR(DATE(--LEFT(TRIM($W944),4),--MID(TRIM($W944),5,2),--RIGHT(TRIM($W944),2)),""),--SUBSTITUTE(SUBSTITUTE(TRIM($W944),".","-"),"/","-")),IFERROR(--LEFT(SUBSTITUTE(SUBSTITUTE(TRIM($W944),".","-"),"/","-"),10),""))))</f>
        <v/>
      </c>
      <c r="Y944" s="29">
        <f>IF($X944="","",INT($X944))</f>
        <v/>
      </c>
      <c r="Z944" s="30">
        <f>IF(OR($Y944="",$D$6=""),"",IF(INDEX($A:$U,ROW(),$D$6)="",0,IF(ISNUMBER(INDEX($A:$U,ROW(),$D$6)),INDEX($A:$U,ROW(),$D$6),IFERROR(--SUBSTITUTE(SUBSTITUTE(TRIM(INDEX($A:$U,ROW(),$D$6)),",",""),"원",""),0))))</f>
        <v/>
      </c>
      <c r="AA944" s="30">
        <f>IF(OR($Y944="",$E$6=""),"",IF(INDEX($A:$U,ROW(),$E$6)="",0,IF(ISNUMBER(INDEX($A:$U,ROW(),$E$6)),INDEX($A:$U,ROW(),$E$6),IFERROR(--SUBSTITUTE(SUBSTITUTE(TRIM(INDEX($A:$U,ROW(),$E$6)),",",""),"원",""),0))))</f>
        <v/>
      </c>
      <c r="AB944" s="30">
        <f>IF(OR($Y944="",$F$6=""),"",IF(INDEX($A:$U,ROW(),$F$6)="","",IF(ISNUMBER(INDEX($A:$U,ROW(),$F$6)),INDEX($A:$U,ROW(),$F$6),IFERROR(--SUBSTITUTE(SUBSTITUTE(TRIM(INDEX($A:$U,ROW(),$F$6)),",",""),"원",""),""))))</f>
        <v/>
      </c>
      <c r="AC944" s="2">
        <f>IF(OR($Y944="",$G$6=""),"",INDEX($A:$U,ROW(),$G$6)&amp;"")</f>
        <v/>
      </c>
      <c r="AD944" s="2">
        <f>IF($Y944="","",IF(OR(AND(설정!$B$5&lt;&gt;"",ISNUMBER(SEARCH(설정!$B$5,$AC944))),AND(설정!$B$6&lt;&gt;"",ISNUMBER(SEARCH(설정!$B$6,$AC944))),AND(설정!$B$7&lt;&gt;"",ISNUMBER(SEARCH(설정!$B$7,$AC944)))),"제외","포함"))</f>
        <v/>
      </c>
    </row>
    <row r="945">
      <c r="W945" s="2">
        <f>IF(OR($B$5="",$C$6="",ROW()&lt;$B$5),"",IF(INDEX($A:$U,ROW(),$C$6)="","",INDEX($A:$U,ROW(),$C$6)))</f>
        <v/>
      </c>
      <c r="X945" s="28">
        <f>IF($W945="","",IF(ISNUMBER($W945),IF($W945&gt;=10000000,IFERROR(DATE(INT($W945/10000),MOD(INT($W945/100),100),MOD($W945,100)),""),$W945),IF(ISNUMBER(--SUBSTITUTE(SUBSTITUTE(TRIM($W945),".","-"),"/","-")),IF(--SUBSTITUTE(SUBSTITUTE(TRIM($W945),".","-"),"/","-")&gt;=10000000,IFERROR(DATE(--LEFT(TRIM($W945),4),--MID(TRIM($W945),5,2),--RIGHT(TRIM($W945),2)),""),--SUBSTITUTE(SUBSTITUTE(TRIM($W945),".","-"),"/","-")),IFERROR(--LEFT(SUBSTITUTE(SUBSTITUTE(TRIM($W945),".","-"),"/","-"),10),""))))</f>
        <v/>
      </c>
      <c r="Y945" s="29">
        <f>IF($X945="","",INT($X945))</f>
        <v/>
      </c>
      <c r="Z945" s="30">
        <f>IF(OR($Y945="",$D$6=""),"",IF(INDEX($A:$U,ROW(),$D$6)="",0,IF(ISNUMBER(INDEX($A:$U,ROW(),$D$6)),INDEX($A:$U,ROW(),$D$6),IFERROR(--SUBSTITUTE(SUBSTITUTE(TRIM(INDEX($A:$U,ROW(),$D$6)),",",""),"원",""),0))))</f>
        <v/>
      </c>
      <c r="AA945" s="30">
        <f>IF(OR($Y945="",$E$6=""),"",IF(INDEX($A:$U,ROW(),$E$6)="",0,IF(ISNUMBER(INDEX($A:$U,ROW(),$E$6)),INDEX($A:$U,ROW(),$E$6),IFERROR(--SUBSTITUTE(SUBSTITUTE(TRIM(INDEX($A:$U,ROW(),$E$6)),",",""),"원",""),0))))</f>
        <v/>
      </c>
      <c r="AB945" s="30">
        <f>IF(OR($Y945="",$F$6=""),"",IF(INDEX($A:$U,ROW(),$F$6)="","",IF(ISNUMBER(INDEX($A:$U,ROW(),$F$6)),INDEX($A:$U,ROW(),$F$6),IFERROR(--SUBSTITUTE(SUBSTITUTE(TRIM(INDEX($A:$U,ROW(),$F$6)),",",""),"원",""),""))))</f>
        <v/>
      </c>
      <c r="AC945" s="2">
        <f>IF(OR($Y945="",$G$6=""),"",INDEX($A:$U,ROW(),$G$6)&amp;"")</f>
        <v/>
      </c>
      <c r="AD945" s="2">
        <f>IF($Y945="","",IF(OR(AND(설정!$B$5&lt;&gt;"",ISNUMBER(SEARCH(설정!$B$5,$AC945))),AND(설정!$B$6&lt;&gt;"",ISNUMBER(SEARCH(설정!$B$6,$AC945))),AND(설정!$B$7&lt;&gt;"",ISNUMBER(SEARCH(설정!$B$7,$AC945)))),"제외","포함"))</f>
        <v/>
      </c>
    </row>
    <row r="946">
      <c r="W946" s="2">
        <f>IF(OR($B$5="",$C$6="",ROW()&lt;$B$5),"",IF(INDEX($A:$U,ROW(),$C$6)="","",INDEX($A:$U,ROW(),$C$6)))</f>
        <v/>
      </c>
      <c r="X946" s="28">
        <f>IF($W946="","",IF(ISNUMBER($W946),IF($W946&gt;=10000000,IFERROR(DATE(INT($W946/10000),MOD(INT($W946/100),100),MOD($W946,100)),""),$W946),IF(ISNUMBER(--SUBSTITUTE(SUBSTITUTE(TRIM($W946),".","-"),"/","-")),IF(--SUBSTITUTE(SUBSTITUTE(TRIM($W946),".","-"),"/","-")&gt;=10000000,IFERROR(DATE(--LEFT(TRIM($W946),4),--MID(TRIM($W946),5,2),--RIGHT(TRIM($W946),2)),""),--SUBSTITUTE(SUBSTITUTE(TRIM($W946),".","-"),"/","-")),IFERROR(--LEFT(SUBSTITUTE(SUBSTITUTE(TRIM($W946),".","-"),"/","-"),10),""))))</f>
        <v/>
      </c>
      <c r="Y946" s="29">
        <f>IF($X946="","",INT($X946))</f>
        <v/>
      </c>
      <c r="Z946" s="30">
        <f>IF(OR($Y946="",$D$6=""),"",IF(INDEX($A:$U,ROW(),$D$6)="",0,IF(ISNUMBER(INDEX($A:$U,ROW(),$D$6)),INDEX($A:$U,ROW(),$D$6),IFERROR(--SUBSTITUTE(SUBSTITUTE(TRIM(INDEX($A:$U,ROW(),$D$6)),",",""),"원",""),0))))</f>
        <v/>
      </c>
      <c r="AA946" s="30">
        <f>IF(OR($Y946="",$E$6=""),"",IF(INDEX($A:$U,ROW(),$E$6)="",0,IF(ISNUMBER(INDEX($A:$U,ROW(),$E$6)),INDEX($A:$U,ROW(),$E$6),IFERROR(--SUBSTITUTE(SUBSTITUTE(TRIM(INDEX($A:$U,ROW(),$E$6)),",",""),"원",""),0))))</f>
        <v/>
      </c>
      <c r="AB946" s="30">
        <f>IF(OR($Y946="",$F$6=""),"",IF(INDEX($A:$U,ROW(),$F$6)="","",IF(ISNUMBER(INDEX($A:$U,ROW(),$F$6)),INDEX($A:$U,ROW(),$F$6),IFERROR(--SUBSTITUTE(SUBSTITUTE(TRIM(INDEX($A:$U,ROW(),$F$6)),",",""),"원",""),""))))</f>
        <v/>
      </c>
      <c r="AC946" s="2">
        <f>IF(OR($Y946="",$G$6=""),"",INDEX($A:$U,ROW(),$G$6)&amp;"")</f>
        <v/>
      </c>
      <c r="AD946" s="2">
        <f>IF($Y946="","",IF(OR(AND(설정!$B$5&lt;&gt;"",ISNUMBER(SEARCH(설정!$B$5,$AC946))),AND(설정!$B$6&lt;&gt;"",ISNUMBER(SEARCH(설정!$B$6,$AC946))),AND(설정!$B$7&lt;&gt;"",ISNUMBER(SEARCH(설정!$B$7,$AC946)))),"제외","포함"))</f>
        <v/>
      </c>
    </row>
    <row r="947">
      <c r="W947" s="2">
        <f>IF(OR($B$5="",$C$6="",ROW()&lt;$B$5),"",IF(INDEX($A:$U,ROW(),$C$6)="","",INDEX($A:$U,ROW(),$C$6)))</f>
        <v/>
      </c>
      <c r="X947" s="28">
        <f>IF($W947="","",IF(ISNUMBER($W947),IF($W947&gt;=10000000,IFERROR(DATE(INT($W947/10000),MOD(INT($W947/100),100),MOD($W947,100)),""),$W947),IF(ISNUMBER(--SUBSTITUTE(SUBSTITUTE(TRIM($W947),".","-"),"/","-")),IF(--SUBSTITUTE(SUBSTITUTE(TRIM($W947),".","-"),"/","-")&gt;=10000000,IFERROR(DATE(--LEFT(TRIM($W947),4),--MID(TRIM($W947),5,2),--RIGHT(TRIM($W947),2)),""),--SUBSTITUTE(SUBSTITUTE(TRIM($W947),".","-"),"/","-")),IFERROR(--LEFT(SUBSTITUTE(SUBSTITUTE(TRIM($W947),".","-"),"/","-"),10),""))))</f>
        <v/>
      </c>
      <c r="Y947" s="29">
        <f>IF($X947="","",INT($X947))</f>
        <v/>
      </c>
      <c r="Z947" s="30">
        <f>IF(OR($Y947="",$D$6=""),"",IF(INDEX($A:$U,ROW(),$D$6)="",0,IF(ISNUMBER(INDEX($A:$U,ROW(),$D$6)),INDEX($A:$U,ROW(),$D$6),IFERROR(--SUBSTITUTE(SUBSTITUTE(TRIM(INDEX($A:$U,ROW(),$D$6)),",",""),"원",""),0))))</f>
        <v/>
      </c>
      <c r="AA947" s="30">
        <f>IF(OR($Y947="",$E$6=""),"",IF(INDEX($A:$U,ROW(),$E$6)="",0,IF(ISNUMBER(INDEX($A:$U,ROW(),$E$6)),INDEX($A:$U,ROW(),$E$6),IFERROR(--SUBSTITUTE(SUBSTITUTE(TRIM(INDEX($A:$U,ROW(),$E$6)),",",""),"원",""),0))))</f>
        <v/>
      </c>
      <c r="AB947" s="30">
        <f>IF(OR($Y947="",$F$6=""),"",IF(INDEX($A:$U,ROW(),$F$6)="","",IF(ISNUMBER(INDEX($A:$U,ROW(),$F$6)),INDEX($A:$U,ROW(),$F$6),IFERROR(--SUBSTITUTE(SUBSTITUTE(TRIM(INDEX($A:$U,ROW(),$F$6)),",",""),"원",""),""))))</f>
        <v/>
      </c>
      <c r="AC947" s="2">
        <f>IF(OR($Y947="",$G$6=""),"",INDEX($A:$U,ROW(),$G$6)&amp;"")</f>
        <v/>
      </c>
      <c r="AD947" s="2">
        <f>IF($Y947="","",IF(OR(AND(설정!$B$5&lt;&gt;"",ISNUMBER(SEARCH(설정!$B$5,$AC947))),AND(설정!$B$6&lt;&gt;"",ISNUMBER(SEARCH(설정!$B$6,$AC947))),AND(설정!$B$7&lt;&gt;"",ISNUMBER(SEARCH(설정!$B$7,$AC947)))),"제외","포함"))</f>
        <v/>
      </c>
    </row>
    <row r="948">
      <c r="W948" s="2">
        <f>IF(OR($B$5="",$C$6="",ROW()&lt;$B$5),"",IF(INDEX($A:$U,ROW(),$C$6)="","",INDEX($A:$U,ROW(),$C$6)))</f>
        <v/>
      </c>
      <c r="X948" s="28">
        <f>IF($W948="","",IF(ISNUMBER($W948),IF($W948&gt;=10000000,IFERROR(DATE(INT($W948/10000),MOD(INT($W948/100),100),MOD($W948,100)),""),$W948),IF(ISNUMBER(--SUBSTITUTE(SUBSTITUTE(TRIM($W948),".","-"),"/","-")),IF(--SUBSTITUTE(SUBSTITUTE(TRIM($W948),".","-"),"/","-")&gt;=10000000,IFERROR(DATE(--LEFT(TRIM($W948),4),--MID(TRIM($W948),5,2),--RIGHT(TRIM($W948),2)),""),--SUBSTITUTE(SUBSTITUTE(TRIM($W948),".","-"),"/","-")),IFERROR(--LEFT(SUBSTITUTE(SUBSTITUTE(TRIM($W948),".","-"),"/","-"),10),""))))</f>
        <v/>
      </c>
      <c r="Y948" s="29">
        <f>IF($X948="","",INT($X948))</f>
        <v/>
      </c>
      <c r="Z948" s="30">
        <f>IF(OR($Y948="",$D$6=""),"",IF(INDEX($A:$U,ROW(),$D$6)="",0,IF(ISNUMBER(INDEX($A:$U,ROW(),$D$6)),INDEX($A:$U,ROW(),$D$6),IFERROR(--SUBSTITUTE(SUBSTITUTE(TRIM(INDEX($A:$U,ROW(),$D$6)),",",""),"원",""),0))))</f>
        <v/>
      </c>
      <c r="AA948" s="30">
        <f>IF(OR($Y948="",$E$6=""),"",IF(INDEX($A:$U,ROW(),$E$6)="",0,IF(ISNUMBER(INDEX($A:$U,ROW(),$E$6)),INDEX($A:$U,ROW(),$E$6),IFERROR(--SUBSTITUTE(SUBSTITUTE(TRIM(INDEX($A:$U,ROW(),$E$6)),",",""),"원",""),0))))</f>
        <v/>
      </c>
      <c r="AB948" s="30">
        <f>IF(OR($Y948="",$F$6=""),"",IF(INDEX($A:$U,ROW(),$F$6)="","",IF(ISNUMBER(INDEX($A:$U,ROW(),$F$6)),INDEX($A:$U,ROW(),$F$6),IFERROR(--SUBSTITUTE(SUBSTITUTE(TRIM(INDEX($A:$U,ROW(),$F$6)),",",""),"원",""),""))))</f>
        <v/>
      </c>
      <c r="AC948" s="2">
        <f>IF(OR($Y948="",$G$6=""),"",INDEX($A:$U,ROW(),$G$6)&amp;"")</f>
        <v/>
      </c>
      <c r="AD948" s="2">
        <f>IF($Y948="","",IF(OR(AND(설정!$B$5&lt;&gt;"",ISNUMBER(SEARCH(설정!$B$5,$AC948))),AND(설정!$B$6&lt;&gt;"",ISNUMBER(SEARCH(설정!$B$6,$AC948))),AND(설정!$B$7&lt;&gt;"",ISNUMBER(SEARCH(설정!$B$7,$AC948)))),"제외","포함"))</f>
        <v/>
      </c>
    </row>
    <row r="949">
      <c r="W949" s="2">
        <f>IF(OR($B$5="",$C$6="",ROW()&lt;$B$5),"",IF(INDEX($A:$U,ROW(),$C$6)="","",INDEX($A:$U,ROW(),$C$6)))</f>
        <v/>
      </c>
      <c r="X949" s="28">
        <f>IF($W949="","",IF(ISNUMBER($W949),IF($W949&gt;=10000000,IFERROR(DATE(INT($W949/10000),MOD(INT($W949/100),100),MOD($W949,100)),""),$W949),IF(ISNUMBER(--SUBSTITUTE(SUBSTITUTE(TRIM($W949),".","-"),"/","-")),IF(--SUBSTITUTE(SUBSTITUTE(TRIM($W949),".","-"),"/","-")&gt;=10000000,IFERROR(DATE(--LEFT(TRIM($W949),4),--MID(TRIM($W949),5,2),--RIGHT(TRIM($W949),2)),""),--SUBSTITUTE(SUBSTITUTE(TRIM($W949),".","-"),"/","-")),IFERROR(--LEFT(SUBSTITUTE(SUBSTITUTE(TRIM($W949),".","-"),"/","-"),10),""))))</f>
        <v/>
      </c>
      <c r="Y949" s="29">
        <f>IF($X949="","",INT($X949))</f>
        <v/>
      </c>
      <c r="Z949" s="30">
        <f>IF(OR($Y949="",$D$6=""),"",IF(INDEX($A:$U,ROW(),$D$6)="",0,IF(ISNUMBER(INDEX($A:$U,ROW(),$D$6)),INDEX($A:$U,ROW(),$D$6),IFERROR(--SUBSTITUTE(SUBSTITUTE(TRIM(INDEX($A:$U,ROW(),$D$6)),",",""),"원",""),0))))</f>
        <v/>
      </c>
      <c r="AA949" s="30">
        <f>IF(OR($Y949="",$E$6=""),"",IF(INDEX($A:$U,ROW(),$E$6)="",0,IF(ISNUMBER(INDEX($A:$U,ROW(),$E$6)),INDEX($A:$U,ROW(),$E$6),IFERROR(--SUBSTITUTE(SUBSTITUTE(TRIM(INDEX($A:$U,ROW(),$E$6)),",",""),"원",""),0))))</f>
        <v/>
      </c>
      <c r="AB949" s="30">
        <f>IF(OR($Y949="",$F$6=""),"",IF(INDEX($A:$U,ROW(),$F$6)="","",IF(ISNUMBER(INDEX($A:$U,ROW(),$F$6)),INDEX($A:$U,ROW(),$F$6),IFERROR(--SUBSTITUTE(SUBSTITUTE(TRIM(INDEX($A:$U,ROW(),$F$6)),",",""),"원",""),""))))</f>
        <v/>
      </c>
      <c r="AC949" s="2">
        <f>IF(OR($Y949="",$G$6=""),"",INDEX($A:$U,ROW(),$G$6)&amp;"")</f>
        <v/>
      </c>
      <c r="AD949" s="2">
        <f>IF($Y949="","",IF(OR(AND(설정!$B$5&lt;&gt;"",ISNUMBER(SEARCH(설정!$B$5,$AC949))),AND(설정!$B$6&lt;&gt;"",ISNUMBER(SEARCH(설정!$B$6,$AC949))),AND(설정!$B$7&lt;&gt;"",ISNUMBER(SEARCH(설정!$B$7,$AC949)))),"제외","포함"))</f>
        <v/>
      </c>
    </row>
    <row r="950">
      <c r="W950" s="2">
        <f>IF(OR($B$5="",$C$6="",ROW()&lt;$B$5),"",IF(INDEX($A:$U,ROW(),$C$6)="","",INDEX($A:$U,ROW(),$C$6)))</f>
        <v/>
      </c>
      <c r="X950" s="28">
        <f>IF($W950="","",IF(ISNUMBER($W950),IF($W950&gt;=10000000,IFERROR(DATE(INT($W950/10000),MOD(INT($W950/100),100),MOD($W950,100)),""),$W950),IF(ISNUMBER(--SUBSTITUTE(SUBSTITUTE(TRIM($W950),".","-"),"/","-")),IF(--SUBSTITUTE(SUBSTITUTE(TRIM($W950),".","-"),"/","-")&gt;=10000000,IFERROR(DATE(--LEFT(TRIM($W950),4),--MID(TRIM($W950),5,2),--RIGHT(TRIM($W950),2)),""),--SUBSTITUTE(SUBSTITUTE(TRIM($W950),".","-"),"/","-")),IFERROR(--LEFT(SUBSTITUTE(SUBSTITUTE(TRIM($W950),".","-"),"/","-"),10),""))))</f>
        <v/>
      </c>
      <c r="Y950" s="29">
        <f>IF($X950="","",INT($X950))</f>
        <v/>
      </c>
      <c r="Z950" s="30">
        <f>IF(OR($Y950="",$D$6=""),"",IF(INDEX($A:$U,ROW(),$D$6)="",0,IF(ISNUMBER(INDEX($A:$U,ROW(),$D$6)),INDEX($A:$U,ROW(),$D$6),IFERROR(--SUBSTITUTE(SUBSTITUTE(TRIM(INDEX($A:$U,ROW(),$D$6)),",",""),"원",""),0))))</f>
        <v/>
      </c>
      <c r="AA950" s="30">
        <f>IF(OR($Y950="",$E$6=""),"",IF(INDEX($A:$U,ROW(),$E$6)="",0,IF(ISNUMBER(INDEX($A:$U,ROW(),$E$6)),INDEX($A:$U,ROW(),$E$6),IFERROR(--SUBSTITUTE(SUBSTITUTE(TRIM(INDEX($A:$U,ROW(),$E$6)),",",""),"원",""),0))))</f>
        <v/>
      </c>
      <c r="AB950" s="30">
        <f>IF(OR($Y950="",$F$6=""),"",IF(INDEX($A:$U,ROW(),$F$6)="","",IF(ISNUMBER(INDEX($A:$U,ROW(),$F$6)),INDEX($A:$U,ROW(),$F$6),IFERROR(--SUBSTITUTE(SUBSTITUTE(TRIM(INDEX($A:$U,ROW(),$F$6)),",",""),"원",""),""))))</f>
        <v/>
      </c>
      <c r="AC950" s="2">
        <f>IF(OR($Y950="",$G$6=""),"",INDEX($A:$U,ROW(),$G$6)&amp;"")</f>
        <v/>
      </c>
      <c r="AD950" s="2">
        <f>IF($Y950="","",IF(OR(AND(설정!$B$5&lt;&gt;"",ISNUMBER(SEARCH(설정!$B$5,$AC950))),AND(설정!$B$6&lt;&gt;"",ISNUMBER(SEARCH(설정!$B$6,$AC950))),AND(설정!$B$7&lt;&gt;"",ISNUMBER(SEARCH(설정!$B$7,$AC950)))),"제외","포함"))</f>
        <v/>
      </c>
    </row>
    <row r="951">
      <c r="W951" s="2">
        <f>IF(OR($B$5="",$C$6="",ROW()&lt;$B$5),"",IF(INDEX($A:$U,ROW(),$C$6)="","",INDEX($A:$U,ROW(),$C$6)))</f>
        <v/>
      </c>
      <c r="X951" s="28">
        <f>IF($W951="","",IF(ISNUMBER($W951),IF($W951&gt;=10000000,IFERROR(DATE(INT($W951/10000),MOD(INT($W951/100),100),MOD($W951,100)),""),$W951),IF(ISNUMBER(--SUBSTITUTE(SUBSTITUTE(TRIM($W951),".","-"),"/","-")),IF(--SUBSTITUTE(SUBSTITUTE(TRIM($W951),".","-"),"/","-")&gt;=10000000,IFERROR(DATE(--LEFT(TRIM($W951),4),--MID(TRIM($W951),5,2),--RIGHT(TRIM($W951),2)),""),--SUBSTITUTE(SUBSTITUTE(TRIM($W951),".","-"),"/","-")),IFERROR(--LEFT(SUBSTITUTE(SUBSTITUTE(TRIM($W951),".","-"),"/","-"),10),""))))</f>
        <v/>
      </c>
      <c r="Y951" s="29">
        <f>IF($X951="","",INT($X951))</f>
        <v/>
      </c>
      <c r="Z951" s="30">
        <f>IF(OR($Y951="",$D$6=""),"",IF(INDEX($A:$U,ROW(),$D$6)="",0,IF(ISNUMBER(INDEX($A:$U,ROW(),$D$6)),INDEX($A:$U,ROW(),$D$6),IFERROR(--SUBSTITUTE(SUBSTITUTE(TRIM(INDEX($A:$U,ROW(),$D$6)),",",""),"원",""),0))))</f>
        <v/>
      </c>
      <c r="AA951" s="30">
        <f>IF(OR($Y951="",$E$6=""),"",IF(INDEX($A:$U,ROW(),$E$6)="",0,IF(ISNUMBER(INDEX($A:$U,ROW(),$E$6)),INDEX($A:$U,ROW(),$E$6),IFERROR(--SUBSTITUTE(SUBSTITUTE(TRIM(INDEX($A:$U,ROW(),$E$6)),",",""),"원",""),0))))</f>
        <v/>
      </c>
      <c r="AB951" s="30">
        <f>IF(OR($Y951="",$F$6=""),"",IF(INDEX($A:$U,ROW(),$F$6)="","",IF(ISNUMBER(INDEX($A:$U,ROW(),$F$6)),INDEX($A:$U,ROW(),$F$6),IFERROR(--SUBSTITUTE(SUBSTITUTE(TRIM(INDEX($A:$U,ROW(),$F$6)),",",""),"원",""),""))))</f>
        <v/>
      </c>
      <c r="AC951" s="2">
        <f>IF(OR($Y951="",$G$6=""),"",INDEX($A:$U,ROW(),$G$6)&amp;"")</f>
        <v/>
      </c>
      <c r="AD951" s="2">
        <f>IF($Y951="","",IF(OR(AND(설정!$B$5&lt;&gt;"",ISNUMBER(SEARCH(설정!$B$5,$AC951))),AND(설정!$B$6&lt;&gt;"",ISNUMBER(SEARCH(설정!$B$6,$AC951))),AND(설정!$B$7&lt;&gt;"",ISNUMBER(SEARCH(설정!$B$7,$AC951)))),"제외","포함"))</f>
        <v/>
      </c>
    </row>
    <row r="952">
      <c r="W952" s="2">
        <f>IF(OR($B$5="",$C$6="",ROW()&lt;$B$5),"",IF(INDEX($A:$U,ROW(),$C$6)="","",INDEX($A:$U,ROW(),$C$6)))</f>
        <v/>
      </c>
      <c r="X952" s="28">
        <f>IF($W952="","",IF(ISNUMBER($W952),IF($W952&gt;=10000000,IFERROR(DATE(INT($W952/10000),MOD(INT($W952/100),100),MOD($W952,100)),""),$W952),IF(ISNUMBER(--SUBSTITUTE(SUBSTITUTE(TRIM($W952),".","-"),"/","-")),IF(--SUBSTITUTE(SUBSTITUTE(TRIM($W952),".","-"),"/","-")&gt;=10000000,IFERROR(DATE(--LEFT(TRIM($W952),4),--MID(TRIM($W952),5,2),--RIGHT(TRIM($W952),2)),""),--SUBSTITUTE(SUBSTITUTE(TRIM($W952),".","-"),"/","-")),IFERROR(--LEFT(SUBSTITUTE(SUBSTITUTE(TRIM($W952),".","-"),"/","-"),10),""))))</f>
        <v/>
      </c>
      <c r="Y952" s="29">
        <f>IF($X952="","",INT($X952))</f>
        <v/>
      </c>
      <c r="Z952" s="30">
        <f>IF(OR($Y952="",$D$6=""),"",IF(INDEX($A:$U,ROW(),$D$6)="",0,IF(ISNUMBER(INDEX($A:$U,ROW(),$D$6)),INDEX($A:$U,ROW(),$D$6),IFERROR(--SUBSTITUTE(SUBSTITUTE(TRIM(INDEX($A:$U,ROW(),$D$6)),",",""),"원",""),0))))</f>
        <v/>
      </c>
      <c r="AA952" s="30">
        <f>IF(OR($Y952="",$E$6=""),"",IF(INDEX($A:$U,ROW(),$E$6)="",0,IF(ISNUMBER(INDEX($A:$U,ROW(),$E$6)),INDEX($A:$U,ROW(),$E$6),IFERROR(--SUBSTITUTE(SUBSTITUTE(TRIM(INDEX($A:$U,ROW(),$E$6)),",",""),"원",""),0))))</f>
        <v/>
      </c>
      <c r="AB952" s="30">
        <f>IF(OR($Y952="",$F$6=""),"",IF(INDEX($A:$U,ROW(),$F$6)="","",IF(ISNUMBER(INDEX($A:$U,ROW(),$F$6)),INDEX($A:$U,ROW(),$F$6),IFERROR(--SUBSTITUTE(SUBSTITUTE(TRIM(INDEX($A:$U,ROW(),$F$6)),",",""),"원",""),""))))</f>
        <v/>
      </c>
      <c r="AC952" s="2">
        <f>IF(OR($Y952="",$G$6=""),"",INDEX($A:$U,ROW(),$G$6)&amp;"")</f>
        <v/>
      </c>
      <c r="AD952" s="2">
        <f>IF($Y952="","",IF(OR(AND(설정!$B$5&lt;&gt;"",ISNUMBER(SEARCH(설정!$B$5,$AC952))),AND(설정!$B$6&lt;&gt;"",ISNUMBER(SEARCH(설정!$B$6,$AC952))),AND(설정!$B$7&lt;&gt;"",ISNUMBER(SEARCH(설정!$B$7,$AC952)))),"제외","포함"))</f>
        <v/>
      </c>
    </row>
    <row r="953">
      <c r="W953" s="2">
        <f>IF(OR($B$5="",$C$6="",ROW()&lt;$B$5),"",IF(INDEX($A:$U,ROW(),$C$6)="","",INDEX($A:$U,ROW(),$C$6)))</f>
        <v/>
      </c>
      <c r="X953" s="28">
        <f>IF($W953="","",IF(ISNUMBER($W953),IF($W953&gt;=10000000,IFERROR(DATE(INT($W953/10000),MOD(INT($W953/100),100),MOD($W953,100)),""),$W953),IF(ISNUMBER(--SUBSTITUTE(SUBSTITUTE(TRIM($W953),".","-"),"/","-")),IF(--SUBSTITUTE(SUBSTITUTE(TRIM($W953),".","-"),"/","-")&gt;=10000000,IFERROR(DATE(--LEFT(TRIM($W953),4),--MID(TRIM($W953),5,2),--RIGHT(TRIM($W953),2)),""),--SUBSTITUTE(SUBSTITUTE(TRIM($W953),".","-"),"/","-")),IFERROR(--LEFT(SUBSTITUTE(SUBSTITUTE(TRIM($W953),".","-"),"/","-"),10),""))))</f>
        <v/>
      </c>
      <c r="Y953" s="29">
        <f>IF($X953="","",INT($X953))</f>
        <v/>
      </c>
      <c r="Z953" s="30">
        <f>IF(OR($Y953="",$D$6=""),"",IF(INDEX($A:$U,ROW(),$D$6)="",0,IF(ISNUMBER(INDEX($A:$U,ROW(),$D$6)),INDEX($A:$U,ROW(),$D$6),IFERROR(--SUBSTITUTE(SUBSTITUTE(TRIM(INDEX($A:$U,ROW(),$D$6)),",",""),"원",""),0))))</f>
        <v/>
      </c>
      <c r="AA953" s="30">
        <f>IF(OR($Y953="",$E$6=""),"",IF(INDEX($A:$U,ROW(),$E$6)="",0,IF(ISNUMBER(INDEX($A:$U,ROW(),$E$6)),INDEX($A:$U,ROW(),$E$6),IFERROR(--SUBSTITUTE(SUBSTITUTE(TRIM(INDEX($A:$U,ROW(),$E$6)),",",""),"원",""),0))))</f>
        <v/>
      </c>
      <c r="AB953" s="30">
        <f>IF(OR($Y953="",$F$6=""),"",IF(INDEX($A:$U,ROW(),$F$6)="","",IF(ISNUMBER(INDEX($A:$U,ROW(),$F$6)),INDEX($A:$U,ROW(),$F$6),IFERROR(--SUBSTITUTE(SUBSTITUTE(TRIM(INDEX($A:$U,ROW(),$F$6)),",",""),"원",""),""))))</f>
        <v/>
      </c>
      <c r="AC953" s="2">
        <f>IF(OR($Y953="",$G$6=""),"",INDEX($A:$U,ROW(),$G$6)&amp;"")</f>
        <v/>
      </c>
      <c r="AD953" s="2">
        <f>IF($Y953="","",IF(OR(AND(설정!$B$5&lt;&gt;"",ISNUMBER(SEARCH(설정!$B$5,$AC953))),AND(설정!$B$6&lt;&gt;"",ISNUMBER(SEARCH(설정!$B$6,$AC953))),AND(설정!$B$7&lt;&gt;"",ISNUMBER(SEARCH(설정!$B$7,$AC953)))),"제외","포함"))</f>
        <v/>
      </c>
    </row>
    <row r="954">
      <c r="W954" s="2">
        <f>IF(OR($B$5="",$C$6="",ROW()&lt;$B$5),"",IF(INDEX($A:$U,ROW(),$C$6)="","",INDEX($A:$U,ROW(),$C$6)))</f>
        <v/>
      </c>
      <c r="X954" s="28">
        <f>IF($W954="","",IF(ISNUMBER($W954),IF($W954&gt;=10000000,IFERROR(DATE(INT($W954/10000),MOD(INT($W954/100),100),MOD($W954,100)),""),$W954),IF(ISNUMBER(--SUBSTITUTE(SUBSTITUTE(TRIM($W954),".","-"),"/","-")),IF(--SUBSTITUTE(SUBSTITUTE(TRIM($W954),".","-"),"/","-")&gt;=10000000,IFERROR(DATE(--LEFT(TRIM($W954),4),--MID(TRIM($W954),5,2),--RIGHT(TRIM($W954),2)),""),--SUBSTITUTE(SUBSTITUTE(TRIM($W954),".","-"),"/","-")),IFERROR(--LEFT(SUBSTITUTE(SUBSTITUTE(TRIM($W954),".","-"),"/","-"),10),""))))</f>
        <v/>
      </c>
      <c r="Y954" s="29">
        <f>IF($X954="","",INT($X954))</f>
        <v/>
      </c>
      <c r="Z954" s="30">
        <f>IF(OR($Y954="",$D$6=""),"",IF(INDEX($A:$U,ROW(),$D$6)="",0,IF(ISNUMBER(INDEX($A:$U,ROW(),$D$6)),INDEX($A:$U,ROW(),$D$6),IFERROR(--SUBSTITUTE(SUBSTITUTE(TRIM(INDEX($A:$U,ROW(),$D$6)),",",""),"원",""),0))))</f>
        <v/>
      </c>
      <c r="AA954" s="30">
        <f>IF(OR($Y954="",$E$6=""),"",IF(INDEX($A:$U,ROW(),$E$6)="",0,IF(ISNUMBER(INDEX($A:$U,ROW(),$E$6)),INDEX($A:$U,ROW(),$E$6),IFERROR(--SUBSTITUTE(SUBSTITUTE(TRIM(INDEX($A:$U,ROW(),$E$6)),",",""),"원",""),0))))</f>
        <v/>
      </c>
      <c r="AB954" s="30">
        <f>IF(OR($Y954="",$F$6=""),"",IF(INDEX($A:$U,ROW(),$F$6)="","",IF(ISNUMBER(INDEX($A:$U,ROW(),$F$6)),INDEX($A:$U,ROW(),$F$6),IFERROR(--SUBSTITUTE(SUBSTITUTE(TRIM(INDEX($A:$U,ROW(),$F$6)),",",""),"원",""),""))))</f>
        <v/>
      </c>
      <c r="AC954" s="2">
        <f>IF(OR($Y954="",$G$6=""),"",INDEX($A:$U,ROW(),$G$6)&amp;"")</f>
        <v/>
      </c>
      <c r="AD954" s="2">
        <f>IF($Y954="","",IF(OR(AND(설정!$B$5&lt;&gt;"",ISNUMBER(SEARCH(설정!$B$5,$AC954))),AND(설정!$B$6&lt;&gt;"",ISNUMBER(SEARCH(설정!$B$6,$AC954))),AND(설정!$B$7&lt;&gt;"",ISNUMBER(SEARCH(설정!$B$7,$AC954)))),"제외","포함"))</f>
        <v/>
      </c>
    </row>
    <row r="955">
      <c r="W955" s="2">
        <f>IF(OR($B$5="",$C$6="",ROW()&lt;$B$5),"",IF(INDEX($A:$U,ROW(),$C$6)="","",INDEX($A:$U,ROW(),$C$6)))</f>
        <v/>
      </c>
      <c r="X955" s="28">
        <f>IF($W955="","",IF(ISNUMBER($W955),IF($W955&gt;=10000000,IFERROR(DATE(INT($W955/10000),MOD(INT($W955/100),100),MOD($W955,100)),""),$W955),IF(ISNUMBER(--SUBSTITUTE(SUBSTITUTE(TRIM($W955),".","-"),"/","-")),IF(--SUBSTITUTE(SUBSTITUTE(TRIM($W955),".","-"),"/","-")&gt;=10000000,IFERROR(DATE(--LEFT(TRIM($W955),4),--MID(TRIM($W955),5,2),--RIGHT(TRIM($W955),2)),""),--SUBSTITUTE(SUBSTITUTE(TRIM($W955),".","-"),"/","-")),IFERROR(--LEFT(SUBSTITUTE(SUBSTITUTE(TRIM($W955),".","-"),"/","-"),10),""))))</f>
        <v/>
      </c>
      <c r="Y955" s="29">
        <f>IF($X955="","",INT($X955))</f>
        <v/>
      </c>
      <c r="Z955" s="30">
        <f>IF(OR($Y955="",$D$6=""),"",IF(INDEX($A:$U,ROW(),$D$6)="",0,IF(ISNUMBER(INDEX($A:$U,ROW(),$D$6)),INDEX($A:$U,ROW(),$D$6),IFERROR(--SUBSTITUTE(SUBSTITUTE(TRIM(INDEX($A:$U,ROW(),$D$6)),",",""),"원",""),0))))</f>
        <v/>
      </c>
      <c r="AA955" s="30">
        <f>IF(OR($Y955="",$E$6=""),"",IF(INDEX($A:$U,ROW(),$E$6)="",0,IF(ISNUMBER(INDEX($A:$U,ROW(),$E$6)),INDEX($A:$U,ROW(),$E$6),IFERROR(--SUBSTITUTE(SUBSTITUTE(TRIM(INDEX($A:$U,ROW(),$E$6)),",",""),"원",""),0))))</f>
        <v/>
      </c>
      <c r="AB955" s="30">
        <f>IF(OR($Y955="",$F$6=""),"",IF(INDEX($A:$U,ROW(),$F$6)="","",IF(ISNUMBER(INDEX($A:$U,ROW(),$F$6)),INDEX($A:$U,ROW(),$F$6),IFERROR(--SUBSTITUTE(SUBSTITUTE(TRIM(INDEX($A:$U,ROW(),$F$6)),",",""),"원",""),""))))</f>
        <v/>
      </c>
      <c r="AC955" s="2">
        <f>IF(OR($Y955="",$G$6=""),"",INDEX($A:$U,ROW(),$G$6)&amp;"")</f>
        <v/>
      </c>
      <c r="AD955" s="2">
        <f>IF($Y955="","",IF(OR(AND(설정!$B$5&lt;&gt;"",ISNUMBER(SEARCH(설정!$B$5,$AC955))),AND(설정!$B$6&lt;&gt;"",ISNUMBER(SEARCH(설정!$B$6,$AC955))),AND(설정!$B$7&lt;&gt;"",ISNUMBER(SEARCH(설정!$B$7,$AC955)))),"제외","포함"))</f>
        <v/>
      </c>
    </row>
    <row r="956">
      <c r="W956" s="2">
        <f>IF(OR($B$5="",$C$6="",ROW()&lt;$B$5),"",IF(INDEX($A:$U,ROW(),$C$6)="","",INDEX($A:$U,ROW(),$C$6)))</f>
        <v/>
      </c>
      <c r="X956" s="28">
        <f>IF($W956="","",IF(ISNUMBER($W956),IF($W956&gt;=10000000,IFERROR(DATE(INT($W956/10000),MOD(INT($W956/100),100),MOD($W956,100)),""),$W956),IF(ISNUMBER(--SUBSTITUTE(SUBSTITUTE(TRIM($W956),".","-"),"/","-")),IF(--SUBSTITUTE(SUBSTITUTE(TRIM($W956),".","-"),"/","-")&gt;=10000000,IFERROR(DATE(--LEFT(TRIM($W956),4),--MID(TRIM($W956),5,2),--RIGHT(TRIM($W956),2)),""),--SUBSTITUTE(SUBSTITUTE(TRIM($W956),".","-"),"/","-")),IFERROR(--LEFT(SUBSTITUTE(SUBSTITUTE(TRIM($W956),".","-"),"/","-"),10),""))))</f>
        <v/>
      </c>
      <c r="Y956" s="29">
        <f>IF($X956="","",INT($X956))</f>
        <v/>
      </c>
      <c r="Z956" s="30">
        <f>IF(OR($Y956="",$D$6=""),"",IF(INDEX($A:$U,ROW(),$D$6)="",0,IF(ISNUMBER(INDEX($A:$U,ROW(),$D$6)),INDEX($A:$U,ROW(),$D$6),IFERROR(--SUBSTITUTE(SUBSTITUTE(TRIM(INDEX($A:$U,ROW(),$D$6)),",",""),"원",""),0))))</f>
        <v/>
      </c>
      <c r="AA956" s="30">
        <f>IF(OR($Y956="",$E$6=""),"",IF(INDEX($A:$U,ROW(),$E$6)="",0,IF(ISNUMBER(INDEX($A:$U,ROW(),$E$6)),INDEX($A:$U,ROW(),$E$6),IFERROR(--SUBSTITUTE(SUBSTITUTE(TRIM(INDEX($A:$U,ROW(),$E$6)),",",""),"원",""),0))))</f>
        <v/>
      </c>
      <c r="AB956" s="30">
        <f>IF(OR($Y956="",$F$6=""),"",IF(INDEX($A:$U,ROW(),$F$6)="","",IF(ISNUMBER(INDEX($A:$U,ROW(),$F$6)),INDEX($A:$U,ROW(),$F$6),IFERROR(--SUBSTITUTE(SUBSTITUTE(TRIM(INDEX($A:$U,ROW(),$F$6)),",",""),"원",""),""))))</f>
        <v/>
      </c>
      <c r="AC956" s="2">
        <f>IF(OR($Y956="",$G$6=""),"",INDEX($A:$U,ROW(),$G$6)&amp;"")</f>
        <v/>
      </c>
      <c r="AD956" s="2">
        <f>IF($Y956="","",IF(OR(AND(설정!$B$5&lt;&gt;"",ISNUMBER(SEARCH(설정!$B$5,$AC956))),AND(설정!$B$6&lt;&gt;"",ISNUMBER(SEARCH(설정!$B$6,$AC956))),AND(설정!$B$7&lt;&gt;"",ISNUMBER(SEARCH(설정!$B$7,$AC956)))),"제외","포함"))</f>
        <v/>
      </c>
    </row>
    <row r="957">
      <c r="W957" s="2">
        <f>IF(OR($B$5="",$C$6="",ROW()&lt;$B$5),"",IF(INDEX($A:$U,ROW(),$C$6)="","",INDEX($A:$U,ROW(),$C$6)))</f>
        <v/>
      </c>
      <c r="X957" s="28">
        <f>IF($W957="","",IF(ISNUMBER($W957),IF($W957&gt;=10000000,IFERROR(DATE(INT($W957/10000),MOD(INT($W957/100),100),MOD($W957,100)),""),$W957),IF(ISNUMBER(--SUBSTITUTE(SUBSTITUTE(TRIM($W957),".","-"),"/","-")),IF(--SUBSTITUTE(SUBSTITUTE(TRIM($W957),".","-"),"/","-")&gt;=10000000,IFERROR(DATE(--LEFT(TRIM($W957),4),--MID(TRIM($W957),5,2),--RIGHT(TRIM($W957),2)),""),--SUBSTITUTE(SUBSTITUTE(TRIM($W957),".","-"),"/","-")),IFERROR(--LEFT(SUBSTITUTE(SUBSTITUTE(TRIM($W957),".","-"),"/","-"),10),""))))</f>
        <v/>
      </c>
      <c r="Y957" s="29">
        <f>IF($X957="","",INT($X957))</f>
        <v/>
      </c>
      <c r="Z957" s="30">
        <f>IF(OR($Y957="",$D$6=""),"",IF(INDEX($A:$U,ROW(),$D$6)="",0,IF(ISNUMBER(INDEX($A:$U,ROW(),$D$6)),INDEX($A:$U,ROW(),$D$6),IFERROR(--SUBSTITUTE(SUBSTITUTE(TRIM(INDEX($A:$U,ROW(),$D$6)),",",""),"원",""),0))))</f>
        <v/>
      </c>
      <c r="AA957" s="30">
        <f>IF(OR($Y957="",$E$6=""),"",IF(INDEX($A:$U,ROW(),$E$6)="",0,IF(ISNUMBER(INDEX($A:$U,ROW(),$E$6)),INDEX($A:$U,ROW(),$E$6),IFERROR(--SUBSTITUTE(SUBSTITUTE(TRIM(INDEX($A:$U,ROW(),$E$6)),",",""),"원",""),0))))</f>
        <v/>
      </c>
      <c r="AB957" s="30">
        <f>IF(OR($Y957="",$F$6=""),"",IF(INDEX($A:$U,ROW(),$F$6)="","",IF(ISNUMBER(INDEX($A:$U,ROW(),$F$6)),INDEX($A:$U,ROW(),$F$6),IFERROR(--SUBSTITUTE(SUBSTITUTE(TRIM(INDEX($A:$U,ROW(),$F$6)),",",""),"원",""),""))))</f>
        <v/>
      </c>
      <c r="AC957" s="2">
        <f>IF(OR($Y957="",$G$6=""),"",INDEX($A:$U,ROW(),$G$6)&amp;"")</f>
        <v/>
      </c>
      <c r="AD957" s="2">
        <f>IF($Y957="","",IF(OR(AND(설정!$B$5&lt;&gt;"",ISNUMBER(SEARCH(설정!$B$5,$AC957))),AND(설정!$B$6&lt;&gt;"",ISNUMBER(SEARCH(설정!$B$6,$AC957))),AND(설정!$B$7&lt;&gt;"",ISNUMBER(SEARCH(설정!$B$7,$AC957)))),"제외","포함"))</f>
        <v/>
      </c>
    </row>
    <row r="958">
      <c r="W958" s="2">
        <f>IF(OR($B$5="",$C$6="",ROW()&lt;$B$5),"",IF(INDEX($A:$U,ROW(),$C$6)="","",INDEX($A:$U,ROW(),$C$6)))</f>
        <v/>
      </c>
      <c r="X958" s="28">
        <f>IF($W958="","",IF(ISNUMBER($W958),IF($W958&gt;=10000000,IFERROR(DATE(INT($W958/10000),MOD(INT($W958/100),100),MOD($W958,100)),""),$W958),IF(ISNUMBER(--SUBSTITUTE(SUBSTITUTE(TRIM($W958),".","-"),"/","-")),IF(--SUBSTITUTE(SUBSTITUTE(TRIM($W958),".","-"),"/","-")&gt;=10000000,IFERROR(DATE(--LEFT(TRIM($W958),4),--MID(TRIM($W958),5,2),--RIGHT(TRIM($W958),2)),""),--SUBSTITUTE(SUBSTITUTE(TRIM($W958),".","-"),"/","-")),IFERROR(--LEFT(SUBSTITUTE(SUBSTITUTE(TRIM($W958),".","-"),"/","-"),10),""))))</f>
        <v/>
      </c>
      <c r="Y958" s="29">
        <f>IF($X958="","",INT($X958))</f>
        <v/>
      </c>
      <c r="Z958" s="30">
        <f>IF(OR($Y958="",$D$6=""),"",IF(INDEX($A:$U,ROW(),$D$6)="",0,IF(ISNUMBER(INDEX($A:$U,ROW(),$D$6)),INDEX($A:$U,ROW(),$D$6),IFERROR(--SUBSTITUTE(SUBSTITUTE(TRIM(INDEX($A:$U,ROW(),$D$6)),",",""),"원",""),0))))</f>
        <v/>
      </c>
      <c r="AA958" s="30">
        <f>IF(OR($Y958="",$E$6=""),"",IF(INDEX($A:$U,ROW(),$E$6)="",0,IF(ISNUMBER(INDEX($A:$U,ROW(),$E$6)),INDEX($A:$U,ROW(),$E$6),IFERROR(--SUBSTITUTE(SUBSTITUTE(TRIM(INDEX($A:$U,ROW(),$E$6)),",",""),"원",""),0))))</f>
        <v/>
      </c>
      <c r="AB958" s="30">
        <f>IF(OR($Y958="",$F$6=""),"",IF(INDEX($A:$U,ROW(),$F$6)="","",IF(ISNUMBER(INDEX($A:$U,ROW(),$F$6)),INDEX($A:$U,ROW(),$F$6),IFERROR(--SUBSTITUTE(SUBSTITUTE(TRIM(INDEX($A:$U,ROW(),$F$6)),",",""),"원",""),""))))</f>
        <v/>
      </c>
      <c r="AC958" s="2">
        <f>IF(OR($Y958="",$G$6=""),"",INDEX($A:$U,ROW(),$G$6)&amp;"")</f>
        <v/>
      </c>
      <c r="AD958" s="2">
        <f>IF($Y958="","",IF(OR(AND(설정!$B$5&lt;&gt;"",ISNUMBER(SEARCH(설정!$B$5,$AC958))),AND(설정!$B$6&lt;&gt;"",ISNUMBER(SEARCH(설정!$B$6,$AC958))),AND(설정!$B$7&lt;&gt;"",ISNUMBER(SEARCH(설정!$B$7,$AC958)))),"제외","포함"))</f>
        <v/>
      </c>
    </row>
    <row r="959">
      <c r="W959" s="2">
        <f>IF(OR($B$5="",$C$6="",ROW()&lt;$B$5),"",IF(INDEX($A:$U,ROW(),$C$6)="","",INDEX($A:$U,ROW(),$C$6)))</f>
        <v/>
      </c>
      <c r="X959" s="28">
        <f>IF($W959="","",IF(ISNUMBER($W959),IF($W959&gt;=10000000,IFERROR(DATE(INT($W959/10000),MOD(INT($W959/100),100),MOD($W959,100)),""),$W959),IF(ISNUMBER(--SUBSTITUTE(SUBSTITUTE(TRIM($W959),".","-"),"/","-")),IF(--SUBSTITUTE(SUBSTITUTE(TRIM($W959),".","-"),"/","-")&gt;=10000000,IFERROR(DATE(--LEFT(TRIM($W959),4),--MID(TRIM($W959),5,2),--RIGHT(TRIM($W959),2)),""),--SUBSTITUTE(SUBSTITUTE(TRIM($W959),".","-"),"/","-")),IFERROR(--LEFT(SUBSTITUTE(SUBSTITUTE(TRIM($W959),".","-"),"/","-"),10),""))))</f>
        <v/>
      </c>
      <c r="Y959" s="29">
        <f>IF($X959="","",INT($X959))</f>
        <v/>
      </c>
      <c r="Z959" s="30">
        <f>IF(OR($Y959="",$D$6=""),"",IF(INDEX($A:$U,ROW(),$D$6)="",0,IF(ISNUMBER(INDEX($A:$U,ROW(),$D$6)),INDEX($A:$U,ROW(),$D$6),IFERROR(--SUBSTITUTE(SUBSTITUTE(TRIM(INDEX($A:$U,ROW(),$D$6)),",",""),"원",""),0))))</f>
        <v/>
      </c>
      <c r="AA959" s="30">
        <f>IF(OR($Y959="",$E$6=""),"",IF(INDEX($A:$U,ROW(),$E$6)="",0,IF(ISNUMBER(INDEX($A:$U,ROW(),$E$6)),INDEX($A:$U,ROW(),$E$6),IFERROR(--SUBSTITUTE(SUBSTITUTE(TRIM(INDEX($A:$U,ROW(),$E$6)),",",""),"원",""),0))))</f>
        <v/>
      </c>
      <c r="AB959" s="30">
        <f>IF(OR($Y959="",$F$6=""),"",IF(INDEX($A:$U,ROW(),$F$6)="","",IF(ISNUMBER(INDEX($A:$U,ROW(),$F$6)),INDEX($A:$U,ROW(),$F$6),IFERROR(--SUBSTITUTE(SUBSTITUTE(TRIM(INDEX($A:$U,ROW(),$F$6)),",",""),"원",""),""))))</f>
        <v/>
      </c>
      <c r="AC959" s="2">
        <f>IF(OR($Y959="",$G$6=""),"",INDEX($A:$U,ROW(),$G$6)&amp;"")</f>
        <v/>
      </c>
      <c r="AD959" s="2">
        <f>IF($Y959="","",IF(OR(AND(설정!$B$5&lt;&gt;"",ISNUMBER(SEARCH(설정!$B$5,$AC959))),AND(설정!$B$6&lt;&gt;"",ISNUMBER(SEARCH(설정!$B$6,$AC959))),AND(설정!$B$7&lt;&gt;"",ISNUMBER(SEARCH(설정!$B$7,$AC959)))),"제외","포함"))</f>
        <v/>
      </c>
    </row>
    <row r="960">
      <c r="W960" s="2">
        <f>IF(OR($B$5="",$C$6="",ROW()&lt;$B$5),"",IF(INDEX($A:$U,ROW(),$C$6)="","",INDEX($A:$U,ROW(),$C$6)))</f>
        <v/>
      </c>
      <c r="X960" s="28">
        <f>IF($W960="","",IF(ISNUMBER($W960),IF($W960&gt;=10000000,IFERROR(DATE(INT($W960/10000),MOD(INT($W960/100),100),MOD($W960,100)),""),$W960),IF(ISNUMBER(--SUBSTITUTE(SUBSTITUTE(TRIM($W960),".","-"),"/","-")),IF(--SUBSTITUTE(SUBSTITUTE(TRIM($W960),".","-"),"/","-")&gt;=10000000,IFERROR(DATE(--LEFT(TRIM($W960),4),--MID(TRIM($W960),5,2),--RIGHT(TRIM($W960),2)),""),--SUBSTITUTE(SUBSTITUTE(TRIM($W960),".","-"),"/","-")),IFERROR(--LEFT(SUBSTITUTE(SUBSTITUTE(TRIM($W960),".","-"),"/","-"),10),""))))</f>
        <v/>
      </c>
      <c r="Y960" s="29">
        <f>IF($X960="","",INT($X960))</f>
        <v/>
      </c>
      <c r="Z960" s="30">
        <f>IF(OR($Y960="",$D$6=""),"",IF(INDEX($A:$U,ROW(),$D$6)="",0,IF(ISNUMBER(INDEX($A:$U,ROW(),$D$6)),INDEX($A:$U,ROW(),$D$6),IFERROR(--SUBSTITUTE(SUBSTITUTE(TRIM(INDEX($A:$U,ROW(),$D$6)),",",""),"원",""),0))))</f>
        <v/>
      </c>
      <c r="AA960" s="30">
        <f>IF(OR($Y960="",$E$6=""),"",IF(INDEX($A:$U,ROW(),$E$6)="",0,IF(ISNUMBER(INDEX($A:$U,ROW(),$E$6)),INDEX($A:$U,ROW(),$E$6),IFERROR(--SUBSTITUTE(SUBSTITUTE(TRIM(INDEX($A:$U,ROW(),$E$6)),",",""),"원",""),0))))</f>
        <v/>
      </c>
      <c r="AB960" s="30">
        <f>IF(OR($Y960="",$F$6=""),"",IF(INDEX($A:$U,ROW(),$F$6)="","",IF(ISNUMBER(INDEX($A:$U,ROW(),$F$6)),INDEX($A:$U,ROW(),$F$6),IFERROR(--SUBSTITUTE(SUBSTITUTE(TRIM(INDEX($A:$U,ROW(),$F$6)),",",""),"원",""),""))))</f>
        <v/>
      </c>
      <c r="AC960" s="2">
        <f>IF(OR($Y960="",$G$6=""),"",INDEX($A:$U,ROW(),$G$6)&amp;"")</f>
        <v/>
      </c>
      <c r="AD960" s="2">
        <f>IF($Y960="","",IF(OR(AND(설정!$B$5&lt;&gt;"",ISNUMBER(SEARCH(설정!$B$5,$AC960))),AND(설정!$B$6&lt;&gt;"",ISNUMBER(SEARCH(설정!$B$6,$AC960))),AND(설정!$B$7&lt;&gt;"",ISNUMBER(SEARCH(설정!$B$7,$AC960)))),"제외","포함"))</f>
        <v/>
      </c>
    </row>
    <row r="961">
      <c r="W961" s="2">
        <f>IF(OR($B$5="",$C$6="",ROW()&lt;$B$5),"",IF(INDEX($A:$U,ROW(),$C$6)="","",INDEX($A:$U,ROW(),$C$6)))</f>
        <v/>
      </c>
      <c r="X961" s="28">
        <f>IF($W961="","",IF(ISNUMBER($W961),IF($W961&gt;=10000000,IFERROR(DATE(INT($W961/10000),MOD(INT($W961/100),100),MOD($W961,100)),""),$W961),IF(ISNUMBER(--SUBSTITUTE(SUBSTITUTE(TRIM($W961),".","-"),"/","-")),IF(--SUBSTITUTE(SUBSTITUTE(TRIM($W961),".","-"),"/","-")&gt;=10000000,IFERROR(DATE(--LEFT(TRIM($W961),4),--MID(TRIM($W961),5,2),--RIGHT(TRIM($W961),2)),""),--SUBSTITUTE(SUBSTITUTE(TRIM($W961),".","-"),"/","-")),IFERROR(--LEFT(SUBSTITUTE(SUBSTITUTE(TRIM($W961),".","-"),"/","-"),10),""))))</f>
        <v/>
      </c>
      <c r="Y961" s="29">
        <f>IF($X961="","",INT($X961))</f>
        <v/>
      </c>
      <c r="Z961" s="30">
        <f>IF(OR($Y961="",$D$6=""),"",IF(INDEX($A:$U,ROW(),$D$6)="",0,IF(ISNUMBER(INDEX($A:$U,ROW(),$D$6)),INDEX($A:$U,ROW(),$D$6),IFERROR(--SUBSTITUTE(SUBSTITUTE(TRIM(INDEX($A:$U,ROW(),$D$6)),",",""),"원",""),0))))</f>
        <v/>
      </c>
      <c r="AA961" s="30">
        <f>IF(OR($Y961="",$E$6=""),"",IF(INDEX($A:$U,ROW(),$E$6)="",0,IF(ISNUMBER(INDEX($A:$U,ROW(),$E$6)),INDEX($A:$U,ROW(),$E$6),IFERROR(--SUBSTITUTE(SUBSTITUTE(TRIM(INDEX($A:$U,ROW(),$E$6)),",",""),"원",""),0))))</f>
        <v/>
      </c>
      <c r="AB961" s="30">
        <f>IF(OR($Y961="",$F$6=""),"",IF(INDEX($A:$U,ROW(),$F$6)="","",IF(ISNUMBER(INDEX($A:$U,ROW(),$F$6)),INDEX($A:$U,ROW(),$F$6),IFERROR(--SUBSTITUTE(SUBSTITUTE(TRIM(INDEX($A:$U,ROW(),$F$6)),",",""),"원",""),""))))</f>
        <v/>
      </c>
      <c r="AC961" s="2">
        <f>IF(OR($Y961="",$G$6=""),"",INDEX($A:$U,ROW(),$G$6)&amp;"")</f>
        <v/>
      </c>
      <c r="AD961" s="2">
        <f>IF($Y961="","",IF(OR(AND(설정!$B$5&lt;&gt;"",ISNUMBER(SEARCH(설정!$B$5,$AC961))),AND(설정!$B$6&lt;&gt;"",ISNUMBER(SEARCH(설정!$B$6,$AC961))),AND(설정!$B$7&lt;&gt;"",ISNUMBER(SEARCH(설정!$B$7,$AC961)))),"제외","포함"))</f>
        <v/>
      </c>
    </row>
    <row r="962">
      <c r="W962" s="2">
        <f>IF(OR($B$5="",$C$6="",ROW()&lt;$B$5),"",IF(INDEX($A:$U,ROW(),$C$6)="","",INDEX($A:$U,ROW(),$C$6)))</f>
        <v/>
      </c>
      <c r="X962" s="28">
        <f>IF($W962="","",IF(ISNUMBER($W962),IF($W962&gt;=10000000,IFERROR(DATE(INT($W962/10000),MOD(INT($W962/100),100),MOD($W962,100)),""),$W962),IF(ISNUMBER(--SUBSTITUTE(SUBSTITUTE(TRIM($W962),".","-"),"/","-")),IF(--SUBSTITUTE(SUBSTITUTE(TRIM($W962),".","-"),"/","-")&gt;=10000000,IFERROR(DATE(--LEFT(TRIM($W962),4),--MID(TRIM($W962),5,2),--RIGHT(TRIM($W962),2)),""),--SUBSTITUTE(SUBSTITUTE(TRIM($W962),".","-"),"/","-")),IFERROR(--LEFT(SUBSTITUTE(SUBSTITUTE(TRIM($W962),".","-"),"/","-"),10),""))))</f>
        <v/>
      </c>
      <c r="Y962" s="29">
        <f>IF($X962="","",INT($X962))</f>
        <v/>
      </c>
      <c r="Z962" s="30">
        <f>IF(OR($Y962="",$D$6=""),"",IF(INDEX($A:$U,ROW(),$D$6)="",0,IF(ISNUMBER(INDEX($A:$U,ROW(),$D$6)),INDEX($A:$U,ROW(),$D$6),IFERROR(--SUBSTITUTE(SUBSTITUTE(TRIM(INDEX($A:$U,ROW(),$D$6)),",",""),"원",""),0))))</f>
        <v/>
      </c>
      <c r="AA962" s="30">
        <f>IF(OR($Y962="",$E$6=""),"",IF(INDEX($A:$U,ROW(),$E$6)="",0,IF(ISNUMBER(INDEX($A:$U,ROW(),$E$6)),INDEX($A:$U,ROW(),$E$6),IFERROR(--SUBSTITUTE(SUBSTITUTE(TRIM(INDEX($A:$U,ROW(),$E$6)),",",""),"원",""),0))))</f>
        <v/>
      </c>
      <c r="AB962" s="30">
        <f>IF(OR($Y962="",$F$6=""),"",IF(INDEX($A:$U,ROW(),$F$6)="","",IF(ISNUMBER(INDEX($A:$U,ROW(),$F$6)),INDEX($A:$U,ROW(),$F$6),IFERROR(--SUBSTITUTE(SUBSTITUTE(TRIM(INDEX($A:$U,ROW(),$F$6)),",",""),"원",""),""))))</f>
        <v/>
      </c>
      <c r="AC962" s="2">
        <f>IF(OR($Y962="",$G$6=""),"",INDEX($A:$U,ROW(),$G$6)&amp;"")</f>
        <v/>
      </c>
      <c r="AD962" s="2">
        <f>IF($Y962="","",IF(OR(AND(설정!$B$5&lt;&gt;"",ISNUMBER(SEARCH(설정!$B$5,$AC962))),AND(설정!$B$6&lt;&gt;"",ISNUMBER(SEARCH(설정!$B$6,$AC962))),AND(설정!$B$7&lt;&gt;"",ISNUMBER(SEARCH(설정!$B$7,$AC962)))),"제외","포함"))</f>
        <v/>
      </c>
    </row>
    <row r="963">
      <c r="W963" s="2">
        <f>IF(OR($B$5="",$C$6="",ROW()&lt;$B$5),"",IF(INDEX($A:$U,ROW(),$C$6)="","",INDEX($A:$U,ROW(),$C$6)))</f>
        <v/>
      </c>
      <c r="X963" s="28">
        <f>IF($W963="","",IF(ISNUMBER($W963),IF($W963&gt;=10000000,IFERROR(DATE(INT($W963/10000),MOD(INT($W963/100),100),MOD($W963,100)),""),$W963),IF(ISNUMBER(--SUBSTITUTE(SUBSTITUTE(TRIM($W963),".","-"),"/","-")),IF(--SUBSTITUTE(SUBSTITUTE(TRIM($W963),".","-"),"/","-")&gt;=10000000,IFERROR(DATE(--LEFT(TRIM($W963),4),--MID(TRIM($W963),5,2),--RIGHT(TRIM($W963),2)),""),--SUBSTITUTE(SUBSTITUTE(TRIM($W963),".","-"),"/","-")),IFERROR(--LEFT(SUBSTITUTE(SUBSTITUTE(TRIM($W963),".","-"),"/","-"),10),""))))</f>
        <v/>
      </c>
      <c r="Y963" s="29">
        <f>IF($X963="","",INT($X963))</f>
        <v/>
      </c>
      <c r="Z963" s="30">
        <f>IF(OR($Y963="",$D$6=""),"",IF(INDEX($A:$U,ROW(),$D$6)="",0,IF(ISNUMBER(INDEX($A:$U,ROW(),$D$6)),INDEX($A:$U,ROW(),$D$6),IFERROR(--SUBSTITUTE(SUBSTITUTE(TRIM(INDEX($A:$U,ROW(),$D$6)),",",""),"원",""),0))))</f>
        <v/>
      </c>
      <c r="AA963" s="30">
        <f>IF(OR($Y963="",$E$6=""),"",IF(INDEX($A:$U,ROW(),$E$6)="",0,IF(ISNUMBER(INDEX($A:$U,ROW(),$E$6)),INDEX($A:$U,ROW(),$E$6),IFERROR(--SUBSTITUTE(SUBSTITUTE(TRIM(INDEX($A:$U,ROW(),$E$6)),",",""),"원",""),0))))</f>
        <v/>
      </c>
      <c r="AB963" s="30">
        <f>IF(OR($Y963="",$F$6=""),"",IF(INDEX($A:$U,ROW(),$F$6)="","",IF(ISNUMBER(INDEX($A:$U,ROW(),$F$6)),INDEX($A:$U,ROW(),$F$6),IFERROR(--SUBSTITUTE(SUBSTITUTE(TRIM(INDEX($A:$U,ROW(),$F$6)),",",""),"원",""),""))))</f>
        <v/>
      </c>
      <c r="AC963" s="2">
        <f>IF(OR($Y963="",$G$6=""),"",INDEX($A:$U,ROW(),$G$6)&amp;"")</f>
        <v/>
      </c>
      <c r="AD963" s="2">
        <f>IF($Y963="","",IF(OR(AND(설정!$B$5&lt;&gt;"",ISNUMBER(SEARCH(설정!$B$5,$AC963))),AND(설정!$B$6&lt;&gt;"",ISNUMBER(SEARCH(설정!$B$6,$AC963))),AND(설정!$B$7&lt;&gt;"",ISNUMBER(SEARCH(설정!$B$7,$AC963)))),"제외","포함"))</f>
        <v/>
      </c>
    </row>
    <row r="964">
      <c r="W964" s="2">
        <f>IF(OR($B$5="",$C$6="",ROW()&lt;$B$5),"",IF(INDEX($A:$U,ROW(),$C$6)="","",INDEX($A:$U,ROW(),$C$6)))</f>
        <v/>
      </c>
      <c r="X964" s="28">
        <f>IF($W964="","",IF(ISNUMBER($W964),IF($W964&gt;=10000000,IFERROR(DATE(INT($W964/10000),MOD(INT($W964/100),100),MOD($W964,100)),""),$W964),IF(ISNUMBER(--SUBSTITUTE(SUBSTITUTE(TRIM($W964),".","-"),"/","-")),IF(--SUBSTITUTE(SUBSTITUTE(TRIM($W964),".","-"),"/","-")&gt;=10000000,IFERROR(DATE(--LEFT(TRIM($W964),4),--MID(TRIM($W964),5,2),--RIGHT(TRIM($W964),2)),""),--SUBSTITUTE(SUBSTITUTE(TRIM($W964),".","-"),"/","-")),IFERROR(--LEFT(SUBSTITUTE(SUBSTITUTE(TRIM($W964),".","-"),"/","-"),10),""))))</f>
        <v/>
      </c>
      <c r="Y964" s="29">
        <f>IF($X964="","",INT($X964))</f>
        <v/>
      </c>
      <c r="Z964" s="30">
        <f>IF(OR($Y964="",$D$6=""),"",IF(INDEX($A:$U,ROW(),$D$6)="",0,IF(ISNUMBER(INDEX($A:$U,ROW(),$D$6)),INDEX($A:$U,ROW(),$D$6),IFERROR(--SUBSTITUTE(SUBSTITUTE(TRIM(INDEX($A:$U,ROW(),$D$6)),",",""),"원",""),0))))</f>
        <v/>
      </c>
      <c r="AA964" s="30">
        <f>IF(OR($Y964="",$E$6=""),"",IF(INDEX($A:$U,ROW(),$E$6)="",0,IF(ISNUMBER(INDEX($A:$U,ROW(),$E$6)),INDEX($A:$U,ROW(),$E$6),IFERROR(--SUBSTITUTE(SUBSTITUTE(TRIM(INDEX($A:$U,ROW(),$E$6)),",",""),"원",""),0))))</f>
        <v/>
      </c>
      <c r="AB964" s="30">
        <f>IF(OR($Y964="",$F$6=""),"",IF(INDEX($A:$U,ROW(),$F$6)="","",IF(ISNUMBER(INDEX($A:$U,ROW(),$F$6)),INDEX($A:$U,ROW(),$F$6),IFERROR(--SUBSTITUTE(SUBSTITUTE(TRIM(INDEX($A:$U,ROW(),$F$6)),",",""),"원",""),""))))</f>
        <v/>
      </c>
      <c r="AC964" s="2">
        <f>IF(OR($Y964="",$G$6=""),"",INDEX($A:$U,ROW(),$G$6)&amp;"")</f>
        <v/>
      </c>
      <c r="AD964" s="2">
        <f>IF($Y964="","",IF(OR(AND(설정!$B$5&lt;&gt;"",ISNUMBER(SEARCH(설정!$B$5,$AC964))),AND(설정!$B$6&lt;&gt;"",ISNUMBER(SEARCH(설정!$B$6,$AC964))),AND(설정!$B$7&lt;&gt;"",ISNUMBER(SEARCH(설정!$B$7,$AC964)))),"제외","포함"))</f>
        <v/>
      </c>
    </row>
    <row r="965">
      <c r="W965" s="2">
        <f>IF(OR($B$5="",$C$6="",ROW()&lt;$B$5),"",IF(INDEX($A:$U,ROW(),$C$6)="","",INDEX($A:$U,ROW(),$C$6)))</f>
        <v/>
      </c>
      <c r="X965" s="28">
        <f>IF($W965="","",IF(ISNUMBER($W965),IF($W965&gt;=10000000,IFERROR(DATE(INT($W965/10000),MOD(INT($W965/100),100),MOD($W965,100)),""),$W965),IF(ISNUMBER(--SUBSTITUTE(SUBSTITUTE(TRIM($W965),".","-"),"/","-")),IF(--SUBSTITUTE(SUBSTITUTE(TRIM($W965),".","-"),"/","-")&gt;=10000000,IFERROR(DATE(--LEFT(TRIM($W965),4),--MID(TRIM($W965),5,2),--RIGHT(TRIM($W965),2)),""),--SUBSTITUTE(SUBSTITUTE(TRIM($W965),".","-"),"/","-")),IFERROR(--LEFT(SUBSTITUTE(SUBSTITUTE(TRIM($W965),".","-"),"/","-"),10),""))))</f>
        <v/>
      </c>
      <c r="Y965" s="29">
        <f>IF($X965="","",INT($X965))</f>
        <v/>
      </c>
      <c r="Z965" s="30">
        <f>IF(OR($Y965="",$D$6=""),"",IF(INDEX($A:$U,ROW(),$D$6)="",0,IF(ISNUMBER(INDEX($A:$U,ROW(),$D$6)),INDEX($A:$U,ROW(),$D$6),IFERROR(--SUBSTITUTE(SUBSTITUTE(TRIM(INDEX($A:$U,ROW(),$D$6)),",",""),"원",""),0))))</f>
        <v/>
      </c>
      <c r="AA965" s="30">
        <f>IF(OR($Y965="",$E$6=""),"",IF(INDEX($A:$U,ROW(),$E$6)="",0,IF(ISNUMBER(INDEX($A:$U,ROW(),$E$6)),INDEX($A:$U,ROW(),$E$6),IFERROR(--SUBSTITUTE(SUBSTITUTE(TRIM(INDEX($A:$U,ROW(),$E$6)),",",""),"원",""),0))))</f>
        <v/>
      </c>
      <c r="AB965" s="30">
        <f>IF(OR($Y965="",$F$6=""),"",IF(INDEX($A:$U,ROW(),$F$6)="","",IF(ISNUMBER(INDEX($A:$U,ROW(),$F$6)),INDEX($A:$U,ROW(),$F$6),IFERROR(--SUBSTITUTE(SUBSTITUTE(TRIM(INDEX($A:$U,ROW(),$F$6)),",",""),"원",""),""))))</f>
        <v/>
      </c>
      <c r="AC965" s="2">
        <f>IF(OR($Y965="",$G$6=""),"",INDEX($A:$U,ROW(),$G$6)&amp;"")</f>
        <v/>
      </c>
      <c r="AD965" s="2">
        <f>IF($Y965="","",IF(OR(AND(설정!$B$5&lt;&gt;"",ISNUMBER(SEARCH(설정!$B$5,$AC965))),AND(설정!$B$6&lt;&gt;"",ISNUMBER(SEARCH(설정!$B$6,$AC965))),AND(설정!$B$7&lt;&gt;"",ISNUMBER(SEARCH(설정!$B$7,$AC965)))),"제외","포함"))</f>
        <v/>
      </c>
    </row>
    <row r="966">
      <c r="W966" s="2">
        <f>IF(OR($B$5="",$C$6="",ROW()&lt;$B$5),"",IF(INDEX($A:$U,ROW(),$C$6)="","",INDEX($A:$U,ROW(),$C$6)))</f>
        <v/>
      </c>
      <c r="X966" s="28">
        <f>IF($W966="","",IF(ISNUMBER($W966),IF($W966&gt;=10000000,IFERROR(DATE(INT($W966/10000),MOD(INT($W966/100),100),MOD($W966,100)),""),$W966),IF(ISNUMBER(--SUBSTITUTE(SUBSTITUTE(TRIM($W966),".","-"),"/","-")),IF(--SUBSTITUTE(SUBSTITUTE(TRIM($W966),".","-"),"/","-")&gt;=10000000,IFERROR(DATE(--LEFT(TRIM($W966),4),--MID(TRIM($W966),5,2),--RIGHT(TRIM($W966),2)),""),--SUBSTITUTE(SUBSTITUTE(TRIM($W966),".","-"),"/","-")),IFERROR(--LEFT(SUBSTITUTE(SUBSTITUTE(TRIM($W966),".","-"),"/","-"),10),""))))</f>
        <v/>
      </c>
      <c r="Y966" s="29">
        <f>IF($X966="","",INT($X966))</f>
        <v/>
      </c>
      <c r="Z966" s="30">
        <f>IF(OR($Y966="",$D$6=""),"",IF(INDEX($A:$U,ROW(),$D$6)="",0,IF(ISNUMBER(INDEX($A:$U,ROW(),$D$6)),INDEX($A:$U,ROW(),$D$6),IFERROR(--SUBSTITUTE(SUBSTITUTE(TRIM(INDEX($A:$U,ROW(),$D$6)),",",""),"원",""),0))))</f>
        <v/>
      </c>
      <c r="AA966" s="30">
        <f>IF(OR($Y966="",$E$6=""),"",IF(INDEX($A:$U,ROW(),$E$6)="",0,IF(ISNUMBER(INDEX($A:$U,ROW(),$E$6)),INDEX($A:$U,ROW(),$E$6),IFERROR(--SUBSTITUTE(SUBSTITUTE(TRIM(INDEX($A:$U,ROW(),$E$6)),",",""),"원",""),0))))</f>
        <v/>
      </c>
      <c r="AB966" s="30">
        <f>IF(OR($Y966="",$F$6=""),"",IF(INDEX($A:$U,ROW(),$F$6)="","",IF(ISNUMBER(INDEX($A:$U,ROW(),$F$6)),INDEX($A:$U,ROW(),$F$6),IFERROR(--SUBSTITUTE(SUBSTITUTE(TRIM(INDEX($A:$U,ROW(),$F$6)),",",""),"원",""),""))))</f>
        <v/>
      </c>
      <c r="AC966" s="2">
        <f>IF(OR($Y966="",$G$6=""),"",INDEX($A:$U,ROW(),$G$6)&amp;"")</f>
        <v/>
      </c>
      <c r="AD966" s="2">
        <f>IF($Y966="","",IF(OR(AND(설정!$B$5&lt;&gt;"",ISNUMBER(SEARCH(설정!$B$5,$AC966))),AND(설정!$B$6&lt;&gt;"",ISNUMBER(SEARCH(설정!$B$6,$AC966))),AND(설정!$B$7&lt;&gt;"",ISNUMBER(SEARCH(설정!$B$7,$AC966)))),"제외","포함"))</f>
        <v/>
      </c>
    </row>
    <row r="967">
      <c r="W967" s="2">
        <f>IF(OR($B$5="",$C$6="",ROW()&lt;$B$5),"",IF(INDEX($A:$U,ROW(),$C$6)="","",INDEX($A:$U,ROW(),$C$6)))</f>
        <v/>
      </c>
      <c r="X967" s="28">
        <f>IF($W967="","",IF(ISNUMBER($W967),IF($W967&gt;=10000000,IFERROR(DATE(INT($W967/10000),MOD(INT($W967/100),100),MOD($W967,100)),""),$W967),IF(ISNUMBER(--SUBSTITUTE(SUBSTITUTE(TRIM($W967),".","-"),"/","-")),IF(--SUBSTITUTE(SUBSTITUTE(TRIM($W967),".","-"),"/","-")&gt;=10000000,IFERROR(DATE(--LEFT(TRIM($W967),4),--MID(TRIM($W967),5,2),--RIGHT(TRIM($W967),2)),""),--SUBSTITUTE(SUBSTITUTE(TRIM($W967),".","-"),"/","-")),IFERROR(--LEFT(SUBSTITUTE(SUBSTITUTE(TRIM($W967),".","-"),"/","-"),10),""))))</f>
        <v/>
      </c>
      <c r="Y967" s="29">
        <f>IF($X967="","",INT($X967))</f>
        <v/>
      </c>
      <c r="Z967" s="30">
        <f>IF(OR($Y967="",$D$6=""),"",IF(INDEX($A:$U,ROW(),$D$6)="",0,IF(ISNUMBER(INDEX($A:$U,ROW(),$D$6)),INDEX($A:$U,ROW(),$D$6),IFERROR(--SUBSTITUTE(SUBSTITUTE(TRIM(INDEX($A:$U,ROW(),$D$6)),",",""),"원",""),0))))</f>
        <v/>
      </c>
      <c r="AA967" s="30">
        <f>IF(OR($Y967="",$E$6=""),"",IF(INDEX($A:$U,ROW(),$E$6)="",0,IF(ISNUMBER(INDEX($A:$U,ROW(),$E$6)),INDEX($A:$U,ROW(),$E$6),IFERROR(--SUBSTITUTE(SUBSTITUTE(TRIM(INDEX($A:$U,ROW(),$E$6)),",",""),"원",""),0))))</f>
        <v/>
      </c>
      <c r="AB967" s="30">
        <f>IF(OR($Y967="",$F$6=""),"",IF(INDEX($A:$U,ROW(),$F$6)="","",IF(ISNUMBER(INDEX($A:$U,ROW(),$F$6)),INDEX($A:$U,ROW(),$F$6),IFERROR(--SUBSTITUTE(SUBSTITUTE(TRIM(INDEX($A:$U,ROW(),$F$6)),",",""),"원",""),""))))</f>
        <v/>
      </c>
      <c r="AC967" s="2">
        <f>IF(OR($Y967="",$G$6=""),"",INDEX($A:$U,ROW(),$G$6)&amp;"")</f>
        <v/>
      </c>
      <c r="AD967" s="2">
        <f>IF($Y967="","",IF(OR(AND(설정!$B$5&lt;&gt;"",ISNUMBER(SEARCH(설정!$B$5,$AC967))),AND(설정!$B$6&lt;&gt;"",ISNUMBER(SEARCH(설정!$B$6,$AC967))),AND(설정!$B$7&lt;&gt;"",ISNUMBER(SEARCH(설정!$B$7,$AC967)))),"제외","포함"))</f>
        <v/>
      </c>
    </row>
    <row r="968">
      <c r="W968" s="2">
        <f>IF(OR($B$5="",$C$6="",ROW()&lt;$B$5),"",IF(INDEX($A:$U,ROW(),$C$6)="","",INDEX($A:$U,ROW(),$C$6)))</f>
        <v/>
      </c>
      <c r="X968" s="28">
        <f>IF($W968="","",IF(ISNUMBER($W968),IF($W968&gt;=10000000,IFERROR(DATE(INT($W968/10000),MOD(INT($W968/100),100),MOD($W968,100)),""),$W968),IF(ISNUMBER(--SUBSTITUTE(SUBSTITUTE(TRIM($W968),".","-"),"/","-")),IF(--SUBSTITUTE(SUBSTITUTE(TRIM($W968),".","-"),"/","-")&gt;=10000000,IFERROR(DATE(--LEFT(TRIM($W968),4),--MID(TRIM($W968),5,2),--RIGHT(TRIM($W968),2)),""),--SUBSTITUTE(SUBSTITUTE(TRIM($W968),".","-"),"/","-")),IFERROR(--LEFT(SUBSTITUTE(SUBSTITUTE(TRIM($W968),".","-"),"/","-"),10),""))))</f>
        <v/>
      </c>
      <c r="Y968" s="29">
        <f>IF($X968="","",INT($X968))</f>
        <v/>
      </c>
      <c r="Z968" s="30">
        <f>IF(OR($Y968="",$D$6=""),"",IF(INDEX($A:$U,ROW(),$D$6)="",0,IF(ISNUMBER(INDEX($A:$U,ROW(),$D$6)),INDEX($A:$U,ROW(),$D$6),IFERROR(--SUBSTITUTE(SUBSTITUTE(TRIM(INDEX($A:$U,ROW(),$D$6)),",",""),"원",""),0))))</f>
        <v/>
      </c>
      <c r="AA968" s="30">
        <f>IF(OR($Y968="",$E$6=""),"",IF(INDEX($A:$U,ROW(),$E$6)="",0,IF(ISNUMBER(INDEX($A:$U,ROW(),$E$6)),INDEX($A:$U,ROW(),$E$6),IFERROR(--SUBSTITUTE(SUBSTITUTE(TRIM(INDEX($A:$U,ROW(),$E$6)),",",""),"원",""),0))))</f>
        <v/>
      </c>
      <c r="AB968" s="30">
        <f>IF(OR($Y968="",$F$6=""),"",IF(INDEX($A:$U,ROW(),$F$6)="","",IF(ISNUMBER(INDEX($A:$U,ROW(),$F$6)),INDEX($A:$U,ROW(),$F$6),IFERROR(--SUBSTITUTE(SUBSTITUTE(TRIM(INDEX($A:$U,ROW(),$F$6)),",",""),"원",""),""))))</f>
        <v/>
      </c>
      <c r="AC968" s="2">
        <f>IF(OR($Y968="",$G$6=""),"",INDEX($A:$U,ROW(),$G$6)&amp;"")</f>
        <v/>
      </c>
      <c r="AD968" s="2">
        <f>IF($Y968="","",IF(OR(AND(설정!$B$5&lt;&gt;"",ISNUMBER(SEARCH(설정!$B$5,$AC968))),AND(설정!$B$6&lt;&gt;"",ISNUMBER(SEARCH(설정!$B$6,$AC968))),AND(설정!$B$7&lt;&gt;"",ISNUMBER(SEARCH(설정!$B$7,$AC968)))),"제외","포함"))</f>
        <v/>
      </c>
    </row>
    <row r="969">
      <c r="W969" s="2">
        <f>IF(OR($B$5="",$C$6="",ROW()&lt;$B$5),"",IF(INDEX($A:$U,ROW(),$C$6)="","",INDEX($A:$U,ROW(),$C$6)))</f>
        <v/>
      </c>
      <c r="X969" s="28">
        <f>IF($W969="","",IF(ISNUMBER($W969),IF($W969&gt;=10000000,IFERROR(DATE(INT($W969/10000),MOD(INT($W969/100),100),MOD($W969,100)),""),$W969),IF(ISNUMBER(--SUBSTITUTE(SUBSTITUTE(TRIM($W969),".","-"),"/","-")),IF(--SUBSTITUTE(SUBSTITUTE(TRIM($W969),".","-"),"/","-")&gt;=10000000,IFERROR(DATE(--LEFT(TRIM($W969),4),--MID(TRIM($W969),5,2),--RIGHT(TRIM($W969),2)),""),--SUBSTITUTE(SUBSTITUTE(TRIM($W969),".","-"),"/","-")),IFERROR(--LEFT(SUBSTITUTE(SUBSTITUTE(TRIM($W969),".","-"),"/","-"),10),""))))</f>
        <v/>
      </c>
      <c r="Y969" s="29">
        <f>IF($X969="","",INT($X969))</f>
        <v/>
      </c>
      <c r="Z969" s="30">
        <f>IF(OR($Y969="",$D$6=""),"",IF(INDEX($A:$U,ROW(),$D$6)="",0,IF(ISNUMBER(INDEX($A:$U,ROW(),$D$6)),INDEX($A:$U,ROW(),$D$6),IFERROR(--SUBSTITUTE(SUBSTITUTE(TRIM(INDEX($A:$U,ROW(),$D$6)),",",""),"원",""),0))))</f>
        <v/>
      </c>
      <c r="AA969" s="30">
        <f>IF(OR($Y969="",$E$6=""),"",IF(INDEX($A:$U,ROW(),$E$6)="",0,IF(ISNUMBER(INDEX($A:$U,ROW(),$E$6)),INDEX($A:$U,ROW(),$E$6),IFERROR(--SUBSTITUTE(SUBSTITUTE(TRIM(INDEX($A:$U,ROW(),$E$6)),",",""),"원",""),0))))</f>
        <v/>
      </c>
      <c r="AB969" s="30">
        <f>IF(OR($Y969="",$F$6=""),"",IF(INDEX($A:$U,ROW(),$F$6)="","",IF(ISNUMBER(INDEX($A:$U,ROW(),$F$6)),INDEX($A:$U,ROW(),$F$6),IFERROR(--SUBSTITUTE(SUBSTITUTE(TRIM(INDEX($A:$U,ROW(),$F$6)),",",""),"원",""),""))))</f>
        <v/>
      </c>
      <c r="AC969" s="2">
        <f>IF(OR($Y969="",$G$6=""),"",INDEX($A:$U,ROW(),$G$6)&amp;"")</f>
        <v/>
      </c>
      <c r="AD969" s="2">
        <f>IF($Y969="","",IF(OR(AND(설정!$B$5&lt;&gt;"",ISNUMBER(SEARCH(설정!$B$5,$AC969))),AND(설정!$B$6&lt;&gt;"",ISNUMBER(SEARCH(설정!$B$6,$AC969))),AND(설정!$B$7&lt;&gt;"",ISNUMBER(SEARCH(설정!$B$7,$AC969)))),"제외","포함"))</f>
        <v/>
      </c>
    </row>
    <row r="970">
      <c r="W970" s="2">
        <f>IF(OR($B$5="",$C$6="",ROW()&lt;$B$5),"",IF(INDEX($A:$U,ROW(),$C$6)="","",INDEX($A:$U,ROW(),$C$6)))</f>
        <v/>
      </c>
      <c r="X970" s="28">
        <f>IF($W970="","",IF(ISNUMBER($W970),IF($W970&gt;=10000000,IFERROR(DATE(INT($W970/10000),MOD(INT($W970/100),100),MOD($W970,100)),""),$W970),IF(ISNUMBER(--SUBSTITUTE(SUBSTITUTE(TRIM($W970),".","-"),"/","-")),IF(--SUBSTITUTE(SUBSTITUTE(TRIM($W970),".","-"),"/","-")&gt;=10000000,IFERROR(DATE(--LEFT(TRIM($W970),4),--MID(TRIM($W970),5,2),--RIGHT(TRIM($W970),2)),""),--SUBSTITUTE(SUBSTITUTE(TRIM($W970),".","-"),"/","-")),IFERROR(--LEFT(SUBSTITUTE(SUBSTITUTE(TRIM($W970),".","-"),"/","-"),10),""))))</f>
        <v/>
      </c>
      <c r="Y970" s="29">
        <f>IF($X970="","",INT($X970))</f>
        <v/>
      </c>
      <c r="Z970" s="30">
        <f>IF(OR($Y970="",$D$6=""),"",IF(INDEX($A:$U,ROW(),$D$6)="",0,IF(ISNUMBER(INDEX($A:$U,ROW(),$D$6)),INDEX($A:$U,ROW(),$D$6),IFERROR(--SUBSTITUTE(SUBSTITUTE(TRIM(INDEX($A:$U,ROW(),$D$6)),",",""),"원",""),0))))</f>
        <v/>
      </c>
      <c r="AA970" s="30">
        <f>IF(OR($Y970="",$E$6=""),"",IF(INDEX($A:$U,ROW(),$E$6)="",0,IF(ISNUMBER(INDEX($A:$U,ROW(),$E$6)),INDEX($A:$U,ROW(),$E$6),IFERROR(--SUBSTITUTE(SUBSTITUTE(TRIM(INDEX($A:$U,ROW(),$E$6)),",",""),"원",""),0))))</f>
        <v/>
      </c>
      <c r="AB970" s="30">
        <f>IF(OR($Y970="",$F$6=""),"",IF(INDEX($A:$U,ROW(),$F$6)="","",IF(ISNUMBER(INDEX($A:$U,ROW(),$F$6)),INDEX($A:$U,ROW(),$F$6),IFERROR(--SUBSTITUTE(SUBSTITUTE(TRIM(INDEX($A:$U,ROW(),$F$6)),",",""),"원",""),""))))</f>
        <v/>
      </c>
      <c r="AC970" s="2">
        <f>IF(OR($Y970="",$G$6=""),"",INDEX($A:$U,ROW(),$G$6)&amp;"")</f>
        <v/>
      </c>
      <c r="AD970" s="2">
        <f>IF($Y970="","",IF(OR(AND(설정!$B$5&lt;&gt;"",ISNUMBER(SEARCH(설정!$B$5,$AC970))),AND(설정!$B$6&lt;&gt;"",ISNUMBER(SEARCH(설정!$B$6,$AC970))),AND(설정!$B$7&lt;&gt;"",ISNUMBER(SEARCH(설정!$B$7,$AC970)))),"제외","포함"))</f>
        <v/>
      </c>
    </row>
    <row r="971">
      <c r="W971" s="2">
        <f>IF(OR($B$5="",$C$6="",ROW()&lt;$B$5),"",IF(INDEX($A:$U,ROW(),$C$6)="","",INDEX($A:$U,ROW(),$C$6)))</f>
        <v/>
      </c>
      <c r="X971" s="28">
        <f>IF($W971="","",IF(ISNUMBER($W971),IF($W971&gt;=10000000,IFERROR(DATE(INT($W971/10000),MOD(INT($W971/100),100),MOD($W971,100)),""),$W971),IF(ISNUMBER(--SUBSTITUTE(SUBSTITUTE(TRIM($W971),".","-"),"/","-")),IF(--SUBSTITUTE(SUBSTITUTE(TRIM($W971),".","-"),"/","-")&gt;=10000000,IFERROR(DATE(--LEFT(TRIM($W971),4),--MID(TRIM($W971),5,2),--RIGHT(TRIM($W971),2)),""),--SUBSTITUTE(SUBSTITUTE(TRIM($W971),".","-"),"/","-")),IFERROR(--LEFT(SUBSTITUTE(SUBSTITUTE(TRIM($W971),".","-"),"/","-"),10),""))))</f>
        <v/>
      </c>
      <c r="Y971" s="29">
        <f>IF($X971="","",INT($X971))</f>
        <v/>
      </c>
      <c r="Z971" s="30">
        <f>IF(OR($Y971="",$D$6=""),"",IF(INDEX($A:$U,ROW(),$D$6)="",0,IF(ISNUMBER(INDEX($A:$U,ROW(),$D$6)),INDEX($A:$U,ROW(),$D$6),IFERROR(--SUBSTITUTE(SUBSTITUTE(TRIM(INDEX($A:$U,ROW(),$D$6)),",",""),"원",""),0))))</f>
        <v/>
      </c>
      <c r="AA971" s="30">
        <f>IF(OR($Y971="",$E$6=""),"",IF(INDEX($A:$U,ROW(),$E$6)="",0,IF(ISNUMBER(INDEX($A:$U,ROW(),$E$6)),INDEX($A:$U,ROW(),$E$6),IFERROR(--SUBSTITUTE(SUBSTITUTE(TRIM(INDEX($A:$U,ROW(),$E$6)),",",""),"원",""),0))))</f>
        <v/>
      </c>
      <c r="AB971" s="30">
        <f>IF(OR($Y971="",$F$6=""),"",IF(INDEX($A:$U,ROW(),$F$6)="","",IF(ISNUMBER(INDEX($A:$U,ROW(),$F$6)),INDEX($A:$U,ROW(),$F$6),IFERROR(--SUBSTITUTE(SUBSTITUTE(TRIM(INDEX($A:$U,ROW(),$F$6)),",",""),"원",""),""))))</f>
        <v/>
      </c>
      <c r="AC971" s="2">
        <f>IF(OR($Y971="",$G$6=""),"",INDEX($A:$U,ROW(),$G$6)&amp;"")</f>
        <v/>
      </c>
      <c r="AD971" s="2">
        <f>IF($Y971="","",IF(OR(AND(설정!$B$5&lt;&gt;"",ISNUMBER(SEARCH(설정!$B$5,$AC971))),AND(설정!$B$6&lt;&gt;"",ISNUMBER(SEARCH(설정!$B$6,$AC971))),AND(설정!$B$7&lt;&gt;"",ISNUMBER(SEARCH(설정!$B$7,$AC971)))),"제외","포함"))</f>
        <v/>
      </c>
    </row>
    <row r="972">
      <c r="W972" s="2">
        <f>IF(OR($B$5="",$C$6="",ROW()&lt;$B$5),"",IF(INDEX($A:$U,ROW(),$C$6)="","",INDEX($A:$U,ROW(),$C$6)))</f>
        <v/>
      </c>
      <c r="X972" s="28">
        <f>IF($W972="","",IF(ISNUMBER($W972),IF($W972&gt;=10000000,IFERROR(DATE(INT($W972/10000),MOD(INT($W972/100),100),MOD($W972,100)),""),$W972),IF(ISNUMBER(--SUBSTITUTE(SUBSTITUTE(TRIM($W972),".","-"),"/","-")),IF(--SUBSTITUTE(SUBSTITUTE(TRIM($W972),".","-"),"/","-")&gt;=10000000,IFERROR(DATE(--LEFT(TRIM($W972),4),--MID(TRIM($W972),5,2),--RIGHT(TRIM($W972),2)),""),--SUBSTITUTE(SUBSTITUTE(TRIM($W972),".","-"),"/","-")),IFERROR(--LEFT(SUBSTITUTE(SUBSTITUTE(TRIM($W972),".","-"),"/","-"),10),""))))</f>
        <v/>
      </c>
      <c r="Y972" s="29">
        <f>IF($X972="","",INT($X972))</f>
        <v/>
      </c>
      <c r="Z972" s="30">
        <f>IF(OR($Y972="",$D$6=""),"",IF(INDEX($A:$U,ROW(),$D$6)="",0,IF(ISNUMBER(INDEX($A:$U,ROW(),$D$6)),INDEX($A:$U,ROW(),$D$6),IFERROR(--SUBSTITUTE(SUBSTITUTE(TRIM(INDEX($A:$U,ROW(),$D$6)),",",""),"원",""),0))))</f>
        <v/>
      </c>
      <c r="AA972" s="30">
        <f>IF(OR($Y972="",$E$6=""),"",IF(INDEX($A:$U,ROW(),$E$6)="",0,IF(ISNUMBER(INDEX($A:$U,ROW(),$E$6)),INDEX($A:$U,ROW(),$E$6),IFERROR(--SUBSTITUTE(SUBSTITUTE(TRIM(INDEX($A:$U,ROW(),$E$6)),",",""),"원",""),0))))</f>
        <v/>
      </c>
      <c r="AB972" s="30">
        <f>IF(OR($Y972="",$F$6=""),"",IF(INDEX($A:$U,ROW(),$F$6)="","",IF(ISNUMBER(INDEX($A:$U,ROW(),$F$6)),INDEX($A:$U,ROW(),$F$6),IFERROR(--SUBSTITUTE(SUBSTITUTE(TRIM(INDEX($A:$U,ROW(),$F$6)),",",""),"원",""),""))))</f>
        <v/>
      </c>
      <c r="AC972" s="2">
        <f>IF(OR($Y972="",$G$6=""),"",INDEX($A:$U,ROW(),$G$6)&amp;"")</f>
        <v/>
      </c>
      <c r="AD972" s="2">
        <f>IF($Y972="","",IF(OR(AND(설정!$B$5&lt;&gt;"",ISNUMBER(SEARCH(설정!$B$5,$AC972))),AND(설정!$B$6&lt;&gt;"",ISNUMBER(SEARCH(설정!$B$6,$AC972))),AND(설정!$B$7&lt;&gt;"",ISNUMBER(SEARCH(설정!$B$7,$AC972)))),"제외","포함"))</f>
        <v/>
      </c>
    </row>
    <row r="973">
      <c r="W973" s="2">
        <f>IF(OR($B$5="",$C$6="",ROW()&lt;$B$5),"",IF(INDEX($A:$U,ROW(),$C$6)="","",INDEX($A:$U,ROW(),$C$6)))</f>
        <v/>
      </c>
      <c r="X973" s="28">
        <f>IF($W973="","",IF(ISNUMBER($W973),IF($W973&gt;=10000000,IFERROR(DATE(INT($W973/10000),MOD(INT($W973/100),100),MOD($W973,100)),""),$W973),IF(ISNUMBER(--SUBSTITUTE(SUBSTITUTE(TRIM($W973),".","-"),"/","-")),IF(--SUBSTITUTE(SUBSTITUTE(TRIM($W973),".","-"),"/","-")&gt;=10000000,IFERROR(DATE(--LEFT(TRIM($W973),4),--MID(TRIM($W973),5,2),--RIGHT(TRIM($W973),2)),""),--SUBSTITUTE(SUBSTITUTE(TRIM($W973),".","-"),"/","-")),IFERROR(--LEFT(SUBSTITUTE(SUBSTITUTE(TRIM($W973),".","-"),"/","-"),10),""))))</f>
        <v/>
      </c>
      <c r="Y973" s="29">
        <f>IF($X973="","",INT($X973))</f>
        <v/>
      </c>
      <c r="Z973" s="30">
        <f>IF(OR($Y973="",$D$6=""),"",IF(INDEX($A:$U,ROW(),$D$6)="",0,IF(ISNUMBER(INDEX($A:$U,ROW(),$D$6)),INDEX($A:$U,ROW(),$D$6),IFERROR(--SUBSTITUTE(SUBSTITUTE(TRIM(INDEX($A:$U,ROW(),$D$6)),",",""),"원",""),0))))</f>
        <v/>
      </c>
      <c r="AA973" s="30">
        <f>IF(OR($Y973="",$E$6=""),"",IF(INDEX($A:$U,ROW(),$E$6)="",0,IF(ISNUMBER(INDEX($A:$U,ROW(),$E$6)),INDEX($A:$U,ROW(),$E$6),IFERROR(--SUBSTITUTE(SUBSTITUTE(TRIM(INDEX($A:$U,ROW(),$E$6)),",",""),"원",""),0))))</f>
        <v/>
      </c>
      <c r="AB973" s="30">
        <f>IF(OR($Y973="",$F$6=""),"",IF(INDEX($A:$U,ROW(),$F$6)="","",IF(ISNUMBER(INDEX($A:$U,ROW(),$F$6)),INDEX($A:$U,ROW(),$F$6),IFERROR(--SUBSTITUTE(SUBSTITUTE(TRIM(INDEX($A:$U,ROW(),$F$6)),",",""),"원",""),""))))</f>
        <v/>
      </c>
      <c r="AC973" s="2">
        <f>IF(OR($Y973="",$G$6=""),"",INDEX($A:$U,ROW(),$G$6)&amp;"")</f>
        <v/>
      </c>
      <c r="AD973" s="2">
        <f>IF($Y973="","",IF(OR(AND(설정!$B$5&lt;&gt;"",ISNUMBER(SEARCH(설정!$B$5,$AC973))),AND(설정!$B$6&lt;&gt;"",ISNUMBER(SEARCH(설정!$B$6,$AC973))),AND(설정!$B$7&lt;&gt;"",ISNUMBER(SEARCH(설정!$B$7,$AC973)))),"제외","포함"))</f>
        <v/>
      </c>
    </row>
    <row r="974">
      <c r="W974" s="2">
        <f>IF(OR($B$5="",$C$6="",ROW()&lt;$B$5),"",IF(INDEX($A:$U,ROW(),$C$6)="","",INDEX($A:$U,ROW(),$C$6)))</f>
        <v/>
      </c>
      <c r="X974" s="28">
        <f>IF($W974="","",IF(ISNUMBER($W974),IF($W974&gt;=10000000,IFERROR(DATE(INT($W974/10000),MOD(INT($W974/100),100),MOD($W974,100)),""),$W974),IF(ISNUMBER(--SUBSTITUTE(SUBSTITUTE(TRIM($W974),".","-"),"/","-")),IF(--SUBSTITUTE(SUBSTITUTE(TRIM($W974),".","-"),"/","-")&gt;=10000000,IFERROR(DATE(--LEFT(TRIM($W974),4),--MID(TRIM($W974),5,2),--RIGHT(TRIM($W974),2)),""),--SUBSTITUTE(SUBSTITUTE(TRIM($W974),".","-"),"/","-")),IFERROR(--LEFT(SUBSTITUTE(SUBSTITUTE(TRIM($W974),".","-"),"/","-"),10),""))))</f>
        <v/>
      </c>
      <c r="Y974" s="29">
        <f>IF($X974="","",INT($X974))</f>
        <v/>
      </c>
      <c r="Z974" s="30">
        <f>IF(OR($Y974="",$D$6=""),"",IF(INDEX($A:$U,ROW(),$D$6)="",0,IF(ISNUMBER(INDEX($A:$U,ROW(),$D$6)),INDEX($A:$U,ROW(),$D$6),IFERROR(--SUBSTITUTE(SUBSTITUTE(TRIM(INDEX($A:$U,ROW(),$D$6)),",",""),"원",""),0))))</f>
        <v/>
      </c>
      <c r="AA974" s="30">
        <f>IF(OR($Y974="",$E$6=""),"",IF(INDEX($A:$U,ROW(),$E$6)="",0,IF(ISNUMBER(INDEX($A:$U,ROW(),$E$6)),INDEX($A:$U,ROW(),$E$6),IFERROR(--SUBSTITUTE(SUBSTITUTE(TRIM(INDEX($A:$U,ROW(),$E$6)),",",""),"원",""),0))))</f>
        <v/>
      </c>
      <c r="AB974" s="30">
        <f>IF(OR($Y974="",$F$6=""),"",IF(INDEX($A:$U,ROW(),$F$6)="","",IF(ISNUMBER(INDEX($A:$U,ROW(),$F$6)),INDEX($A:$U,ROW(),$F$6),IFERROR(--SUBSTITUTE(SUBSTITUTE(TRIM(INDEX($A:$U,ROW(),$F$6)),",",""),"원",""),""))))</f>
        <v/>
      </c>
      <c r="AC974" s="2">
        <f>IF(OR($Y974="",$G$6=""),"",INDEX($A:$U,ROW(),$G$6)&amp;"")</f>
        <v/>
      </c>
      <c r="AD974" s="2">
        <f>IF($Y974="","",IF(OR(AND(설정!$B$5&lt;&gt;"",ISNUMBER(SEARCH(설정!$B$5,$AC974))),AND(설정!$B$6&lt;&gt;"",ISNUMBER(SEARCH(설정!$B$6,$AC974))),AND(설정!$B$7&lt;&gt;"",ISNUMBER(SEARCH(설정!$B$7,$AC974)))),"제외","포함"))</f>
        <v/>
      </c>
    </row>
    <row r="975">
      <c r="W975" s="2">
        <f>IF(OR($B$5="",$C$6="",ROW()&lt;$B$5),"",IF(INDEX($A:$U,ROW(),$C$6)="","",INDEX($A:$U,ROW(),$C$6)))</f>
        <v/>
      </c>
      <c r="X975" s="28">
        <f>IF($W975="","",IF(ISNUMBER($W975),IF($W975&gt;=10000000,IFERROR(DATE(INT($W975/10000),MOD(INT($W975/100),100),MOD($W975,100)),""),$W975),IF(ISNUMBER(--SUBSTITUTE(SUBSTITUTE(TRIM($W975),".","-"),"/","-")),IF(--SUBSTITUTE(SUBSTITUTE(TRIM($W975),".","-"),"/","-")&gt;=10000000,IFERROR(DATE(--LEFT(TRIM($W975),4),--MID(TRIM($W975),5,2),--RIGHT(TRIM($W975),2)),""),--SUBSTITUTE(SUBSTITUTE(TRIM($W975),".","-"),"/","-")),IFERROR(--LEFT(SUBSTITUTE(SUBSTITUTE(TRIM($W975),".","-"),"/","-"),10),""))))</f>
        <v/>
      </c>
      <c r="Y975" s="29">
        <f>IF($X975="","",INT($X975))</f>
        <v/>
      </c>
      <c r="Z975" s="30">
        <f>IF(OR($Y975="",$D$6=""),"",IF(INDEX($A:$U,ROW(),$D$6)="",0,IF(ISNUMBER(INDEX($A:$U,ROW(),$D$6)),INDEX($A:$U,ROW(),$D$6),IFERROR(--SUBSTITUTE(SUBSTITUTE(TRIM(INDEX($A:$U,ROW(),$D$6)),",",""),"원",""),0))))</f>
        <v/>
      </c>
      <c r="AA975" s="30">
        <f>IF(OR($Y975="",$E$6=""),"",IF(INDEX($A:$U,ROW(),$E$6)="",0,IF(ISNUMBER(INDEX($A:$U,ROW(),$E$6)),INDEX($A:$U,ROW(),$E$6),IFERROR(--SUBSTITUTE(SUBSTITUTE(TRIM(INDEX($A:$U,ROW(),$E$6)),",",""),"원",""),0))))</f>
        <v/>
      </c>
      <c r="AB975" s="30">
        <f>IF(OR($Y975="",$F$6=""),"",IF(INDEX($A:$U,ROW(),$F$6)="","",IF(ISNUMBER(INDEX($A:$U,ROW(),$F$6)),INDEX($A:$U,ROW(),$F$6),IFERROR(--SUBSTITUTE(SUBSTITUTE(TRIM(INDEX($A:$U,ROW(),$F$6)),",",""),"원",""),""))))</f>
        <v/>
      </c>
      <c r="AC975" s="2">
        <f>IF(OR($Y975="",$G$6=""),"",INDEX($A:$U,ROW(),$G$6)&amp;"")</f>
        <v/>
      </c>
      <c r="AD975" s="2">
        <f>IF($Y975="","",IF(OR(AND(설정!$B$5&lt;&gt;"",ISNUMBER(SEARCH(설정!$B$5,$AC975))),AND(설정!$B$6&lt;&gt;"",ISNUMBER(SEARCH(설정!$B$6,$AC975))),AND(설정!$B$7&lt;&gt;"",ISNUMBER(SEARCH(설정!$B$7,$AC975)))),"제외","포함"))</f>
        <v/>
      </c>
    </row>
    <row r="976">
      <c r="W976" s="2">
        <f>IF(OR($B$5="",$C$6="",ROW()&lt;$B$5),"",IF(INDEX($A:$U,ROW(),$C$6)="","",INDEX($A:$U,ROW(),$C$6)))</f>
        <v/>
      </c>
      <c r="X976" s="28">
        <f>IF($W976="","",IF(ISNUMBER($W976),IF($W976&gt;=10000000,IFERROR(DATE(INT($W976/10000),MOD(INT($W976/100),100),MOD($W976,100)),""),$W976),IF(ISNUMBER(--SUBSTITUTE(SUBSTITUTE(TRIM($W976),".","-"),"/","-")),IF(--SUBSTITUTE(SUBSTITUTE(TRIM($W976),".","-"),"/","-")&gt;=10000000,IFERROR(DATE(--LEFT(TRIM($W976),4),--MID(TRIM($W976),5,2),--RIGHT(TRIM($W976),2)),""),--SUBSTITUTE(SUBSTITUTE(TRIM($W976),".","-"),"/","-")),IFERROR(--LEFT(SUBSTITUTE(SUBSTITUTE(TRIM($W976),".","-"),"/","-"),10),""))))</f>
        <v/>
      </c>
      <c r="Y976" s="29">
        <f>IF($X976="","",INT($X976))</f>
        <v/>
      </c>
      <c r="Z976" s="30">
        <f>IF(OR($Y976="",$D$6=""),"",IF(INDEX($A:$U,ROW(),$D$6)="",0,IF(ISNUMBER(INDEX($A:$U,ROW(),$D$6)),INDEX($A:$U,ROW(),$D$6),IFERROR(--SUBSTITUTE(SUBSTITUTE(TRIM(INDEX($A:$U,ROW(),$D$6)),",",""),"원",""),0))))</f>
        <v/>
      </c>
      <c r="AA976" s="30">
        <f>IF(OR($Y976="",$E$6=""),"",IF(INDEX($A:$U,ROW(),$E$6)="",0,IF(ISNUMBER(INDEX($A:$U,ROW(),$E$6)),INDEX($A:$U,ROW(),$E$6),IFERROR(--SUBSTITUTE(SUBSTITUTE(TRIM(INDEX($A:$U,ROW(),$E$6)),",",""),"원",""),0))))</f>
        <v/>
      </c>
      <c r="AB976" s="30">
        <f>IF(OR($Y976="",$F$6=""),"",IF(INDEX($A:$U,ROW(),$F$6)="","",IF(ISNUMBER(INDEX($A:$U,ROW(),$F$6)),INDEX($A:$U,ROW(),$F$6),IFERROR(--SUBSTITUTE(SUBSTITUTE(TRIM(INDEX($A:$U,ROW(),$F$6)),",",""),"원",""),""))))</f>
        <v/>
      </c>
      <c r="AC976" s="2">
        <f>IF(OR($Y976="",$G$6=""),"",INDEX($A:$U,ROW(),$G$6)&amp;"")</f>
        <v/>
      </c>
      <c r="AD976" s="2">
        <f>IF($Y976="","",IF(OR(AND(설정!$B$5&lt;&gt;"",ISNUMBER(SEARCH(설정!$B$5,$AC976))),AND(설정!$B$6&lt;&gt;"",ISNUMBER(SEARCH(설정!$B$6,$AC976))),AND(설정!$B$7&lt;&gt;"",ISNUMBER(SEARCH(설정!$B$7,$AC976)))),"제외","포함"))</f>
        <v/>
      </c>
    </row>
    <row r="977">
      <c r="W977" s="2">
        <f>IF(OR($B$5="",$C$6="",ROW()&lt;$B$5),"",IF(INDEX($A:$U,ROW(),$C$6)="","",INDEX($A:$U,ROW(),$C$6)))</f>
        <v/>
      </c>
      <c r="X977" s="28">
        <f>IF($W977="","",IF(ISNUMBER($W977),IF($W977&gt;=10000000,IFERROR(DATE(INT($W977/10000),MOD(INT($W977/100),100),MOD($W977,100)),""),$W977),IF(ISNUMBER(--SUBSTITUTE(SUBSTITUTE(TRIM($W977),".","-"),"/","-")),IF(--SUBSTITUTE(SUBSTITUTE(TRIM($W977),".","-"),"/","-")&gt;=10000000,IFERROR(DATE(--LEFT(TRIM($W977),4),--MID(TRIM($W977),5,2),--RIGHT(TRIM($W977),2)),""),--SUBSTITUTE(SUBSTITUTE(TRIM($W977),".","-"),"/","-")),IFERROR(--LEFT(SUBSTITUTE(SUBSTITUTE(TRIM($W977),".","-"),"/","-"),10),""))))</f>
        <v/>
      </c>
      <c r="Y977" s="29">
        <f>IF($X977="","",INT($X977))</f>
        <v/>
      </c>
      <c r="Z977" s="30">
        <f>IF(OR($Y977="",$D$6=""),"",IF(INDEX($A:$U,ROW(),$D$6)="",0,IF(ISNUMBER(INDEX($A:$U,ROW(),$D$6)),INDEX($A:$U,ROW(),$D$6),IFERROR(--SUBSTITUTE(SUBSTITUTE(TRIM(INDEX($A:$U,ROW(),$D$6)),",",""),"원",""),0))))</f>
        <v/>
      </c>
      <c r="AA977" s="30">
        <f>IF(OR($Y977="",$E$6=""),"",IF(INDEX($A:$U,ROW(),$E$6)="",0,IF(ISNUMBER(INDEX($A:$U,ROW(),$E$6)),INDEX($A:$U,ROW(),$E$6),IFERROR(--SUBSTITUTE(SUBSTITUTE(TRIM(INDEX($A:$U,ROW(),$E$6)),",",""),"원",""),0))))</f>
        <v/>
      </c>
      <c r="AB977" s="30">
        <f>IF(OR($Y977="",$F$6=""),"",IF(INDEX($A:$U,ROW(),$F$6)="","",IF(ISNUMBER(INDEX($A:$U,ROW(),$F$6)),INDEX($A:$U,ROW(),$F$6),IFERROR(--SUBSTITUTE(SUBSTITUTE(TRIM(INDEX($A:$U,ROW(),$F$6)),",",""),"원",""),""))))</f>
        <v/>
      </c>
      <c r="AC977" s="2">
        <f>IF(OR($Y977="",$G$6=""),"",INDEX($A:$U,ROW(),$G$6)&amp;"")</f>
        <v/>
      </c>
      <c r="AD977" s="2">
        <f>IF($Y977="","",IF(OR(AND(설정!$B$5&lt;&gt;"",ISNUMBER(SEARCH(설정!$B$5,$AC977))),AND(설정!$B$6&lt;&gt;"",ISNUMBER(SEARCH(설정!$B$6,$AC977))),AND(설정!$B$7&lt;&gt;"",ISNUMBER(SEARCH(설정!$B$7,$AC977)))),"제외","포함"))</f>
        <v/>
      </c>
    </row>
    <row r="978">
      <c r="W978" s="2">
        <f>IF(OR($B$5="",$C$6="",ROW()&lt;$B$5),"",IF(INDEX($A:$U,ROW(),$C$6)="","",INDEX($A:$U,ROW(),$C$6)))</f>
        <v/>
      </c>
      <c r="X978" s="28">
        <f>IF($W978="","",IF(ISNUMBER($W978),IF($W978&gt;=10000000,IFERROR(DATE(INT($W978/10000),MOD(INT($W978/100),100),MOD($W978,100)),""),$W978),IF(ISNUMBER(--SUBSTITUTE(SUBSTITUTE(TRIM($W978),".","-"),"/","-")),IF(--SUBSTITUTE(SUBSTITUTE(TRIM($W978),".","-"),"/","-")&gt;=10000000,IFERROR(DATE(--LEFT(TRIM($W978),4),--MID(TRIM($W978),5,2),--RIGHT(TRIM($W978),2)),""),--SUBSTITUTE(SUBSTITUTE(TRIM($W978),".","-"),"/","-")),IFERROR(--LEFT(SUBSTITUTE(SUBSTITUTE(TRIM($W978),".","-"),"/","-"),10),""))))</f>
        <v/>
      </c>
      <c r="Y978" s="29">
        <f>IF($X978="","",INT($X978))</f>
        <v/>
      </c>
      <c r="Z978" s="30">
        <f>IF(OR($Y978="",$D$6=""),"",IF(INDEX($A:$U,ROW(),$D$6)="",0,IF(ISNUMBER(INDEX($A:$U,ROW(),$D$6)),INDEX($A:$U,ROW(),$D$6),IFERROR(--SUBSTITUTE(SUBSTITUTE(TRIM(INDEX($A:$U,ROW(),$D$6)),",",""),"원",""),0))))</f>
        <v/>
      </c>
      <c r="AA978" s="30">
        <f>IF(OR($Y978="",$E$6=""),"",IF(INDEX($A:$U,ROW(),$E$6)="",0,IF(ISNUMBER(INDEX($A:$U,ROW(),$E$6)),INDEX($A:$U,ROW(),$E$6),IFERROR(--SUBSTITUTE(SUBSTITUTE(TRIM(INDEX($A:$U,ROW(),$E$6)),",",""),"원",""),0))))</f>
        <v/>
      </c>
      <c r="AB978" s="30">
        <f>IF(OR($Y978="",$F$6=""),"",IF(INDEX($A:$U,ROW(),$F$6)="","",IF(ISNUMBER(INDEX($A:$U,ROW(),$F$6)),INDEX($A:$U,ROW(),$F$6),IFERROR(--SUBSTITUTE(SUBSTITUTE(TRIM(INDEX($A:$U,ROW(),$F$6)),",",""),"원",""),""))))</f>
        <v/>
      </c>
      <c r="AC978" s="2">
        <f>IF(OR($Y978="",$G$6=""),"",INDEX($A:$U,ROW(),$G$6)&amp;"")</f>
        <v/>
      </c>
      <c r="AD978" s="2">
        <f>IF($Y978="","",IF(OR(AND(설정!$B$5&lt;&gt;"",ISNUMBER(SEARCH(설정!$B$5,$AC978))),AND(설정!$B$6&lt;&gt;"",ISNUMBER(SEARCH(설정!$B$6,$AC978))),AND(설정!$B$7&lt;&gt;"",ISNUMBER(SEARCH(설정!$B$7,$AC978)))),"제외","포함"))</f>
        <v/>
      </c>
    </row>
    <row r="979">
      <c r="W979" s="2">
        <f>IF(OR($B$5="",$C$6="",ROW()&lt;$B$5),"",IF(INDEX($A:$U,ROW(),$C$6)="","",INDEX($A:$U,ROW(),$C$6)))</f>
        <v/>
      </c>
      <c r="X979" s="28">
        <f>IF($W979="","",IF(ISNUMBER($W979),IF($W979&gt;=10000000,IFERROR(DATE(INT($W979/10000),MOD(INT($W979/100),100),MOD($W979,100)),""),$W979),IF(ISNUMBER(--SUBSTITUTE(SUBSTITUTE(TRIM($W979),".","-"),"/","-")),IF(--SUBSTITUTE(SUBSTITUTE(TRIM($W979),".","-"),"/","-")&gt;=10000000,IFERROR(DATE(--LEFT(TRIM($W979),4),--MID(TRIM($W979),5,2),--RIGHT(TRIM($W979),2)),""),--SUBSTITUTE(SUBSTITUTE(TRIM($W979),".","-"),"/","-")),IFERROR(--LEFT(SUBSTITUTE(SUBSTITUTE(TRIM($W979),".","-"),"/","-"),10),""))))</f>
        <v/>
      </c>
      <c r="Y979" s="29">
        <f>IF($X979="","",INT($X979))</f>
        <v/>
      </c>
      <c r="Z979" s="30">
        <f>IF(OR($Y979="",$D$6=""),"",IF(INDEX($A:$U,ROW(),$D$6)="",0,IF(ISNUMBER(INDEX($A:$U,ROW(),$D$6)),INDEX($A:$U,ROW(),$D$6),IFERROR(--SUBSTITUTE(SUBSTITUTE(TRIM(INDEX($A:$U,ROW(),$D$6)),",",""),"원",""),0))))</f>
        <v/>
      </c>
      <c r="AA979" s="30">
        <f>IF(OR($Y979="",$E$6=""),"",IF(INDEX($A:$U,ROW(),$E$6)="",0,IF(ISNUMBER(INDEX($A:$U,ROW(),$E$6)),INDEX($A:$U,ROW(),$E$6),IFERROR(--SUBSTITUTE(SUBSTITUTE(TRIM(INDEX($A:$U,ROW(),$E$6)),",",""),"원",""),0))))</f>
        <v/>
      </c>
      <c r="AB979" s="30">
        <f>IF(OR($Y979="",$F$6=""),"",IF(INDEX($A:$U,ROW(),$F$6)="","",IF(ISNUMBER(INDEX($A:$U,ROW(),$F$6)),INDEX($A:$U,ROW(),$F$6),IFERROR(--SUBSTITUTE(SUBSTITUTE(TRIM(INDEX($A:$U,ROW(),$F$6)),",",""),"원",""),""))))</f>
        <v/>
      </c>
      <c r="AC979" s="2">
        <f>IF(OR($Y979="",$G$6=""),"",INDEX($A:$U,ROW(),$G$6)&amp;"")</f>
        <v/>
      </c>
      <c r="AD979" s="2">
        <f>IF($Y979="","",IF(OR(AND(설정!$B$5&lt;&gt;"",ISNUMBER(SEARCH(설정!$B$5,$AC979))),AND(설정!$B$6&lt;&gt;"",ISNUMBER(SEARCH(설정!$B$6,$AC979))),AND(설정!$B$7&lt;&gt;"",ISNUMBER(SEARCH(설정!$B$7,$AC979)))),"제외","포함"))</f>
        <v/>
      </c>
    </row>
    <row r="980">
      <c r="W980" s="2">
        <f>IF(OR($B$5="",$C$6="",ROW()&lt;$B$5),"",IF(INDEX($A:$U,ROW(),$C$6)="","",INDEX($A:$U,ROW(),$C$6)))</f>
        <v/>
      </c>
      <c r="X980" s="28">
        <f>IF($W980="","",IF(ISNUMBER($W980),IF($W980&gt;=10000000,IFERROR(DATE(INT($W980/10000),MOD(INT($W980/100),100),MOD($W980,100)),""),$W980),IF(ISNUMBER(--SUBSTITUTE(SUBSTITUTE(TRIM($W980),".","-"),"/","-")),IF(--SUBSTITUTE(SUBSTITUTE(TRIM($W980),".","-"),"/","-")&gt;=10000000,IFERROR(DATE(--LEFT(TRIM($W980),4),--MID(TRIM($W980),5,2),--RIGHT(TRIM($W980),2)),""),--SUBSTITUTE(SUBSTITUTE(TRIM($W980),".","-"),"/","-")),IFERROR(--LEFT(SUBSTITUTE(SUBSTITUTE(TRIM($W980),".","-"),"/","-"),10),""))))</f>
        <v/>
      </c>
      <c r="Y980" s="29">
        <f>IF($X980="","",INT($X980))</f>
        <v/>
      </c>
      <c r="Z980" s="30">
        <f>IF(OR($Y980="",$D$6=""),"",IF(INDEX($A:$U,ROW(),$D$6)="",0,IF(ISNUMBER(INDEX($A:$U,ROW(),$D$6)),INDEX($A:$U,ROW(),$D$6),IFERROR(--SUBSTITUTE(SUBSTITUTE(TRIM(INDEX($A:$U,ROW(),$D$6)),",",""),"원",""),0))))</f>
        <v/>
      </c>
      <c r="AA980" s="30">
        <f>IF(OR($Y980="",$E$6=""),"",IF(INDEX($A:$U,ROW(),$E$6)="",0,IF(ISNUMBER(INDEX($A:$U,ROW(),$E$6)),INDEX($A:$U,ROW(),$E$6),IFERROR(--SUBSTITUTE(SUBSTITUTE(TRIM(INDEX($A:$U,ROW(),$E$6)),",",""),"원",""),0))))</f>
        <v/>
      </c>
      <c r="AB980" s="30">
        <f>IF(OR($Y980="",$F$6=""),"",IF(INDEX($A:$U,ROW(),$F$6)="","",IF(ISNUMBER(INDEX($A:$U,ROW(),$F$6)),INDEX($A:$U,ROW(),$F$6),IFERROR(--SUBSTITUTE(SUBSTITUTE(TRIM(INDEX($A:$U,ROW(),$F$6)),",",""),"원",""),""))))</f>
        <v/>
      </c>
      <c r="AC980" s="2">
        <f>IF(OR($Y980="",$G$6=""),"",INDEX($A:$U,ROW(),$G$6)&amp;"")</f>
        <v/>
      </c>
      <c r="AD980" s="2">
        <f>IF($Y980="","",IF(OR(AND(설정!$B$5&lt;&gt;"",ISNUMBER(SEARCH(설정!$B$5,$AC980))),AND(설정!$B$6&lt;&gt;"",ISNUMBER(SEARCH(설정!$B$6,$AC980))),AND(설정!$B$7&lt;&gt;"",ISNUMBER(SEARCH(설정!$B$7,$AC980)))),"제외","포함"))</f>
        <v/>
      </c>
    </row>
    <row r="981">
      <c r="W981" s="2">
        <f>IF(OR($B$5="",$C$6="",ROW()&lt;$B$5),"",IF(INDEX($A:$U,ROW(),$C$6)="","",INDEX($A:$U,ROW(),$C$6)))</f>
        <v/>
      </c>
      <c r="X981" s="28">
        <f>IF($W981="","",IF(ISNUMBER($W981),IF($W981&gt;=10000000,IFERROR(DATE(INT($W981/10000),MOD(INT($W981/100),100),MOD($W981,100)),""),$W981),IF(ISNUMBER(--SUBSTITUTE(SUBSTITUTE(TRIM($W981),".","-"),"/","-")),IF(--SUBSTITUTE(SUBSTITUTE(TRIM($W981),".","-"),"/","-")&gt;=10000000,IFERROR(DATE(--LEFT(TRIM($W981),4),--MID(TRIM($W981),5,2),--RIGHT(TRIM($W981),2)),""),--SUBSTITUTE(SUBSTITUTE(TRIM($W981),".","-"),"/","-")),IFERROR(--LEFT(SUBSTITUTE(SUBSTITUTE(TRIM($W981),".","-"),"/","-"),10),""))))</f>
        <v/>
      </c>
      <c r="Y981" s="29">
        <f>IF($X981="","",INT($X981))</f>
        <v/>
      </c>
      <c r="Z981" s="30">
        <f>IF(OR($Y981="",$D$6=""),"",IF(INDEX($A:$U,ROW(),$D$6)="",0,IF(ISNUMBER(INDEX($A:$U,ROW(),$D$6)),INDEX($A:$U,ROW(),$D$6),IFERROR(--SUBSTITUTE(SUBSTITUTE(TRIM(INDEX($A:$U,ROW(),$D$6)),",",""),"원",""),0))))</f>
        <v/>
      </c>
      <c r="AA981" s="30">
        <f>IF(OR($Y981="",$E$6=""),"",IF(INDEX($A:$U,ROW(),$E$6)="",0,IF(ISNUMBER(INDEX($A:$U,ROW(),$E$6)),INDEX($A:$U,ROW(),$E$6),IFERROR(--SUBSTITUTE(SUBSTITUTE(TRIM(INDEX($A:$U,ROW(),$E$6)),",",""),"원",""),0))))</f>
        <v/>
      </c>
      <c r="AB981" s="30">
        <f>IF(OR($Y981="",$F$6=""),"",IF(INDEX($A:$U,ROW(),$F$6)="","",IF(ISNUMBER(INDEX($A:$U,ROW(),$F$6)),INDEX($A:$U,ROW(),$F$6),IFERROR(--SUBSTITUTE(SUBSTITUTE(TRIM(INDEX($A:$U,ROW(),$F$6)),",",""),"원",""),""))))</f>
        <v/>
      </c>
      <c r="AC981" s="2">
        <f>IF(OR($Y981="",$G$6=""),"",INDEX($A:$U,ROW(),$G$6)&amp;"")</f>
        <v/>
      </c>
      <c r="AD981" s="2">
        <f>IF($Y981="","",IF(OR(AND(설정!$B$5&lt;&gt;"",ISNUMBER(SEARCH(설정!$B$5,$AC981))),AND(설정!$B$6&lt;&gt;"",ISNUMBER(SEARCH(설정!$B$6,$AC981))),AND(설정!$B$7&lt;&gt;"",ISNUMBER(SEARCH(설정!$B$7,$AC981)))),"제외","포함"))</f>
        <v/>
      </c>
    </row>
    <row r="982">
      <c r="W982" s="2">
        <f>IF(OR($B$5="",$C$6="",ROW()&lt;$B$5),"",IF(INDEX($A:$U,ROW(),$C$6)="","",INDEX($A:$U,ROW(),$C$6)))</f>
        <v/>
      </c>
      <c r="X982" s="28">
        <f>IF($W982="","",IF(ISNUMBER($W982),IF($W982&gt;=10000000,IFERROR(DATE(INT($W982/10000),MOD(INT($W982/100),100),MOD($W982,100)),""),$W982),IF(ISNUMBER(--SUBSTITUTE(SUBSTITUTE(TRIM($W982),".","-"),"/","-")),IF(--SUBSTITUTE(SUBSTITUTE(TRIM($W982),".","-"),"/","-")&gt;=10000000,IFERROR(DATE(--LEFT(TRIM($W982),4),--MID(TRIM($W982),5,2),--RIGHT(TRIM($W982),2)),""),--SUBSTITUTE(SUBSTITUTE(TRIM($W982),".","-"),"/","-")),IFERROR(--LEFT(SUBSTITUTE(SUBSTITUTE(TRIM($W982),".","-"),"/","-"),10),""))))</f>
        <v/>
      </c>
      <c r="Y982" s="29">
        <f>IF($X982="","",INT($X982))</f>
        <v/>
      </c>
      <c r="Z982" s="30">
        <f>IF(OR($Y982="",$D$6=""),"",IF(INDEX($A:$U,ROW(),$D$6)="",0,IF(ISNUMBER(INDEX($A:$U,ROW(),$D$6)),INDEX($A:$U,ROW(),$D$6),IFERROR(--SUBSTITUTE(SUBSTITUTE(TRIM(INDEX($A:$U,ROW(),$D$6)),",",""),"원",""),0))))</f>
        <v/>
      </c>
      <c r="AA982" s="30">
        <f>IF(OR($Y982="",$E$6=""),"",IF(INDEX($A:$U,ROW(),$E$6)="",0,IF(ISNUMBER(INDEX($A:$U,ROW(),$E$6)),INDEX($A:$U,ROW(),$E$6),IFERROR(--SUBSTITUTE(SUBSTITUTE(TRIM(INDEX($A:$U,ROW(),$E$6)),",",""),"원",""),0))))</f>
        <v/>
      </c>
      <c r="AB982" s="30">
        <f>IF(OR($Y982="",$F$6=""),"",IF(INDEX($A:$U,ROW(),$F$6)="","",IF(ISNUMBER(INDEX($A:$U,ROW(),$F$6)),INDEX($A:$U,ROW(),$F$6),IFERROR(--SUBSTITUTE(SUBSTITUTE(TRIM(INDEX($A:$U,ROW(),$F$6)),",",""),"원",""),""))))</f>
        <v/>
      </c>
      <c r="AC982" s="2">
        <f>IF(OR($Y982="",$G$6=""),"",INDEX($A:$U,ROW(),$G$6)&amp;"")</f>
        <v/>
      </c>
      <c r="AD982" s="2">
        <f>IF($Y982="","",IF(OR(AND(설정!$B$5&lt;&gt;"",ISNUMBER(SEARCH(설정!$B$5,$AC982))),AND(설정!$B$6&lt;&gt;"",ISNUMBER(SEARCH(설정!$B$6,$AC982))),AND(설정!$B$7&lt;&gt;"",ISNUMBER(SEARCH(설정!$B$7,$AC982)))),"제외","포함"))</f>
        <v/>
      </c>
    </row>
    <row r="983">
      <c r="W983" s="2">
        <f>IF(OR($B$5="",$C$6="",ROW()&lt;$B$5),"",IF(INDEX($A:$U,ROW(),$C$6)="","",INDEX($A:$U,ROW(),$C$6)))</f>
        <v/>
      </c>
      <c r="X983" s="28">
        <f>IF($W983="","",IF(ISNUMBER($W983),IF($W983&gt;=10000000,IFERROR(DATE(INT($W983/10000),MOD(INT($W983/100),100),MOD($W983,100)),""),$W983),IF(ISNUMBER(--SUBSTITUTE(SUBSTITUTE(TRIM($W983),".","-"),"/","-")),IF(--SUBSTITUTE(SUBSTITUTE(TRIM($W983),".","-"),"/","-")&gt;=10000000,IFERROR(DATE(--LEFT(TRIM($W983),4),--MID(TRIM($W983),5,2),--RIGHT(TRIM($W983),2)),""),--SUBSTITUTE(SUBSTITUTE(TRIM($W983),".","-"),"/","-")),IFERROR(--LEFT(SUBSTITUTE(SUBSTITUTE(TRIM($W983),".","-"),"/","-"),10),""))))</f>
        <v/>
      </c>
      <c r="Y983" s="29">
        <f>IF($X983="","",INT($X983))</f>
        <v/>
      </c>
      <c r="Z983" s="30">
        <f>IF(OR($Y983="",$D$6=""),"",IF(INDEX($A:$U,ROW(),$D$6)="",0,IF(ISNUMBER(INDEX($A:$U,ROW(),$D$6)),INDEX($A:$U,ROW(),$D$6),IFERROR(--SUBSTITUTE(SUBSTITUTE(TRIM(INDEX($A:$U,ROW(),$D$6)),",",""),"원",""),0))))</f>
        <v/>
      </c>
      <c r="AA983" s="30">
        <f>IF(OR($Y983="",$E$6=""),"",IF(INDEX($A:$U,ROW(),$E$6)="",0,IF(ISNUMBER(INDEX($A:$U,ROW(),$E$6)),INDEX($A:$U,ROW(),$E$6),IFERROR(--SUBSTITUTE(SUBSTITUTE(TRIM(INDEX($A:$U,ROW(),$E$6)),",",""),"원",""),0))))</f>
        <v/>
      </c>
      <c r="AB983" s="30">
        <f>IF(OR($Y983="",$F$6=""),"",IF(INDEX($A:$U,ROW(),$F$6)="","",IF(ISNUMBER(INDEX($A:$U,ROW(),$F$6)),INDEX($A:$U,ROW(),$F$6),IFERROR(--SUBSTITUTE(SUBSTITUTE(TRIM(INDEX($A:$U,ROW(),$F$6)),",",""),"원",""),""))))</f>
        <v/>
      </c>
      <c r="AC983" s="2">
        <f>IF(OR($Y983="",$G$6=""),"",INDEX($A:$U,ROW(),$G$6)&amp;"")</f>
        <v/>
      </c>
      <c r="AD983" s="2">
        <f>IF($Y983="","",IF(OR(AND(설정!$B$5&lt;&gt;"",ISNUMBER(SEARCH(설정!$B$5,$AC983))),AND(설정!$B$6&lt;&gt;"",ISNUMBER(SEARCH(설정!$B$6,$AC983))),AND(설정!$B$7&lt;&gt;"",ISNUMBER(SEARCH(설정!$B$7,$AC983)))),"제외","포함"))</f>
        <v/>
      </c>
    </row>
    <row r="984">
      <c r="W984" s="2">
        <f>IF(OR($B$5="",$C$6="",ROW()&lt;$B$5),"",IF(INDEX($A:$U,ROW(),$C$6)="","",INDEX($A:$U,ROW(),$C$6)))</f>
        <v/>
      </c>
      <c r="X984" s="28">
        <f>IF($W984="","",IF(ISNUMBER($W984),IF($W984&gt;=10000000,IFERROR(DATE(INT($W984/10000),MOD(INT($W984/100),100),MOD($W984,100)),""),$W984),IF(ISNUMBER(--SUBSTITUTE(SUBSTITUTE(TRIM($W984),".","-"),"/","-")),IF(--SUBSTITUTE(SUBSTITUTE(TRIM($W984),".","-"),"/","-")&gt;=10000000,IFERROR(DATE(--LEFT(TRIM($W984),4),--MID(TRIM($W984),5,2),--RIGHT(TRIM($W984),2)),""),--SUBSTITUTE(SUBSTITUTE(TRIM($W984),".","-"),"/","-")),IFERROR(--LEFT(SUBSTITUTE(SUBSTITUTE(TRIM($W984),".","-"),"/","-"),10),""))))</f>
        <v/>
      </c>
      <c r="Y984" s="29">
        <f>IF($X984="","",INT($X984))</f>
        <v/>
      </c>
      <c r="Z984" s="30">
        <f>IF(OR($Y984="",$D$6=""),"",IF(INDEX($A:$U,ROW(),$D$6)="",0,IF(ISNUMBER(INDEX($A:$U,ROW(),$D$6)),INDEX($A:$U,ROW(),$D$6),IFERROR(--SUBSTITUTE(SUBSTITUTE(TRIM(INDEX($A:$U,ROW(),$D$6)),",",""),"원",""),0))))</f>
        <v/>
      </c>
      <c r="AA984" s="30">
        <f>IF(OR($Y984="",$E$6=""),"",IF(INDEX($A:$U,ROW(),$E$6)="",0,IF(ISNUMBER(INDEX($A:$U,ROW(),$E$6)),INDEX($A:$U,ROW(),$E$6),IFERROR(--SUBSTITUTE(SUBSTITUTE(TRIM(INDEX($A:$U,ROW(),$E$6)),",",""),"원",""),0))))</f>
        <v/>
      </c>
      <c r="AB984" s="30">
        <f>IF(OR($Y984="",$F$6=""),"",IF(INDEX($A:$U,ROW(),$F$6)="","",IF(ISNUMBER(INDEX($A:$U,ROW(),$F$6)),INDEX($A:$U,ROW(),$F$6),IFERROR(--SUBSTITUTE(SUBSTITUTE(TRIM(INDEX($A:$U,ROW(),$F$6)),",",""),"원",""),""))))</f>
        <v/>
      </c>
      <c r="AC984" s="2">
        <f>IF(OR($Y984="",$G$6=""),"",INDEX($A:$U,ROW(),$G$6)&amp;"")</f>
        <v/>
      </c>
      <c r="AD984" s="2">
        <f>IF($Y984="","",IF(OR(AND(설정!$B$5&lt;&gt;"",ISNUMBER(SEARCH(설정!$B$5,$AC984))),AND(설정!$B$6&lt;&gt;"",ISNUMBER(SEARCH(설정!$B$6,$AC984))),AND(설정!$B$7&lt;&gt;"",ISNUMBER(SEARCH(설정!$B$7,$AC984)))),"제외","포함"))</f>
        <v/>
      </c>
    </row>
    <row r="985">
      <c r="W985" s="2">
        <f>IF(OR($B$5="",$C$6="",ROW()&lt;$B$5),"",IF(INDEX($A:$U,ROW(),$C$6)="","",INDEX($A:$U,ROW(),$C$6)))</f>
        <v/>
      </c>
      <c r="X985" s="28">
        <f>IF($W985="","",IF(ISNUMBER($W985),IF($W985&gt;=10000000,IFERROR(DATE(INT($W985/10000),MOD(INT($W985/100),100),MOD($W985,100)),""),$W985),IF(ISNUMBER(--SUBSTITUTE(SUBSTITUTE(TRIM($W985),".","-"),"/","-")),IF(--SUBSTITUTE(SUBSTITUTE(TRIM($W985),".","-"),"/","-")&gt;=10000000,IFERROR(DATE(--LEFT(TRIM($W985),4),--MID(TRIM($W985),5,2),--RIGHT(TRIM($W985),2)),""),--SUBSTITUTE(SUBSTITUTE(TRIM($W985),".","-"),"/","-")),IFERROR(--LEFT(SUBSTITUTE(SUBSTITUTE(TRIM($W985),".","-"),"/","-"),10),""))))</f>
        <v/>
      </c>
      <c r="Y985" s="29">
        <f>IF($X985="","",INT($X985))</f>
        <v/>
      </c>
      <c r="Z985" s="30">
        <f>IF(OR($Y985="",$D$6=""),"",IF(INDEX($A:$U,ROW(),$D$6)="",0,IF(ISNUMBER(INDEX($A:$U,ROW(),$D$6)),INDEX($A:$U,ROW(),$D$6),IFERROR(--SUBSTITUTE(SUBSTITUTE(TRIM(INDEX($A:$U,ROW(),$D$6)),",",""),"원",""),0))))</f>
        <v/>
      </c>
      <c r="AA985" s="30">
        <f>IF(OR($Y985="",$E$6=""),"",IF(INDEX($A:$U,ROW(),$E$6)="",0,IF(ISNUMBER(INDEX($A:$U,ROW(),$E$6)),INDEX($A:$U,ROW(),$E$6),IFERROR(--SUBSTITUTE(SUBSTITUTE(TRIM(INDEX($A:$U,ROW(),$E$6)),",",""),"원",""),0))))</f>
        <v/>
      </c>
      <c r="AB985" s="30">
        <f>IF(OR($Y985="",$F$6=""),"",IF(INDEX($A:$U,ROW(),$F$6)="","",IF(ISNUMBER(INDEX($A:$U,ROW(),$F$6)),INDEX($A:$U,ROW(),$F$6),IFERROR(--SUBSTITUTE(SUBSTITUTE(TRIM(INDEX($A:$U,ROW(),$F$6)),",",""),"원",""),""))))</f>
        <v/>
      </c>
      <c r="AC985" s="2">
        <f>IF(OR($Y985="",$G$6=""),"",INDEX($A:$U,ROW(),$G$6)&amp;"")</f>
        <v/>
      </c>
      <c r="AD985" s="2">
        <f>IF($Y985="","",IF(OR(AND(설정!$B$5&lt;&gt;"",ISNUMBER(SEARCH(설정!$B$5,$AC985))),AND(설정!$B$6&lt;&gt;"",ISNUMBER(SEARCH(설정!$B$6,$AC985))),AND(설정!$B$7&lt;&gt;"",ISNUMBER(SEARCH(설정!$B$7,$AC985)))),"제외","포함"))</f>
        <v/>
      </c>
    </row>
    <row r="986">
      <c r="W986" s="2">
        <f>IF(OR($B$5="",$C$6="",ROW()&lt;$B$5),"",IF(INDEX($A:$U,ROW(),$C$6)="","",INDEX($A:$U,ROW(),$C$6)))</f>
        <v/>
      </c>
      <c r="X986" s="28">
        <f>IF($W986="","",IF(ISNUMBER($W986),IF($W986&gt;=10000000,IFERROR(DATE(INT($W986/10000),MOD(INT($W986/100),100),MOD($W986,100)),""),$W986),IF(ISNUMBER(--SUBSTITUTE(SUBSTITUTE(TRIM($W986),".","-"),"/","-")),IF(--SUBSTITUTE(SUBSTITUTE(TRIM($W986),".","-"),"/","-")&gt;=10000000,IFERROR(DATE(--LEFT(TRIM($W986),4),--MID(TRIM($W986),5,2),--RIGHT(TRIM($W986),2)),""),--SUBSTITUTE(SUBSTITUTE(TRIM($W986),".","-"),"/","-")),IFERROR(--LEFT(SUBSTITUTE(SUBSTITUTE(TRIM($W986),".","-"),"/","-"),10),""))))</f>
        <v/>
      </c>
      <c r="Y986" s="29">
        <f>IF($X986="","",INT($X986))</f>
        <v/>
      </c>
      <c r="Z986" s="30">
        <f>IF(OR($Y986="",$D$6=""),"",IF(INDEX($A:$U,ROW(),$D$6)="",0,IF(ISNUMBER(INDEX($A:$U,ROW(),$D$6)),INDEX($A:$U,ROW(),$D$6),IFERROR(--SUBSTITUTE(SUBSTITUTE(TRIM(INDEX($A:$U,ROW(),$D$6)),",",""),"원",""),0))))</f>
        <v/>
      </c>
      <c r="AA986" s="30">
        <f>IF(OR($Y986="",$E$6=""),"",IF(INDEX($A:$U,ROW(),$E$6)="",0,IF(ISNUMBER(INDEX($A:$U,ROW(),$E$6)),INDEX($A:$U,ROW(),$E$6),IFERROR(--SUBSTITUTE(SUBSTITUTE(TRIM(INDEX($A:$U,ROW(),$E$6)),",",""),"원",""),0))))</f>
        <v/>
      </c>
      <c r="AB986" s="30">
        <f>IF(OR($Y986="",$F$6=""),"",IF(INDEX($A:$U,ROW(),$F$6)="","",IF(ISNUMBER(INDEX($A:$U,ROW(),$F$6)),INDEX($A:$U,ROW(),$F$6),IFERROR(--SUBSTITUTE(SUBSTITUTE(TRIM(INDEX($A:$U,ROW(),$F$6)),",",""),"원",""),""))))</f>
        <v/>
      </c>
      <c r="AC986" s="2">
        <f>IF(OR($Y986="",$G$6=""),"",INDEX($A:$U,ROW(),$G$6)&amp;"")</f>
        <v/>
      </c>
      <c r="AD986" s="2">
        <f>IF($Y986="","",IF(OR(AND(설정!$B$5&lt;&gt;"",ISNUMBER(SEARCH(설정!$B$5,$AC986))),AND(설정!$B$6&lt;&gt;"",ISNUMBER(SEARCH(설정!$B$6,$AC986))),AND(설정!$B$7&lt;&gt;"",ISNUMBER(SEARCH(설정!$B$7,$AC986)))),"제외","포함"))</f>
        <v/>
      </c>
    </row>
    <row r="987">
      <c r="W987" s="2">
        <f>IF(OR($B$5="",$C$6="",ROW()&lt;$B$5),"",IF(INDEX($A:$U,ROW(),$C$6)="","",INDEX($A:$U,ROW(),$C$6)))</f>
        <v/>
      </c>
      <c r="X987" s="28">
        <f>IF($W987="","",IF(ISNUMBER($W987),IF($W987&gt;=10000000,IFERROR(DATE(INT($W987/10000),MOD(INT($W987/100),100),MOD($W987,100)),""),$W987),IF(ISNUMBER(--SUBSTITUTE(SUBSTITUTE(TRIM($W987),".","-"),"/","-")),IF(--SUBSTITUTE(SUBSTITUTE(TRIM($W987),".","-"),"/","-")&gt;=10000000,IFERROR(DATE(--LEFT(TRIM($W987),4),--MID(TRIM($W987),5,2),--RIGHT(TRIM($W987),2)),""),--SUBSTITUTE(SUBSTITUTE(TRIM($W987),".","-"),"/","-")),IFERROR(--LEFT(SUBSTITUTE(SUBSTITUTE(TRIM($W987),".","-"),"/","-"),10),""))))</f>
        <v/>
      </c>
      <c r="Y987" s="29">
        <f>IF($X987="","",INT($X987))</f>
        <v/>
      </c>
      <c r="Z987" s="30">
        <f>IF(OR($Y987="",$D$6=""),"",IF(INDEX($A:$U,ROW(),$D$6)="",0,IF(ISNUMBER(INDEX($A:$U,ROW(),$D$6)),INDEX($A:$U,ROW(),$D$6),IFERROR(--SUBSTITUTE(SUBSTITUTE(TRIM(INDEX($A:$U,ROW(),$D$6)),",",""),"원",""),0))))</f>
        <v/>
      </c>
      <c r="AA987" s="30">
        <f>IF(OR($Y987="",$E$6=""),"",IF(INDEX($A:$U,ROW(),$E$6)="",0,IF(ISNUMBER(INDEX($A:$U,ROW(),$E$6)),INDEX($A:$U,ROW(),$E$6),IFERROR(--SUBSTITUTE(SUBSTITUTE(TRIM(INDEX($A:$U,ROW(),$E$6)),",",""),"원",""),0))))</f>
        <v/>
      </c>
      <c r="AB987" s="30">
        <f>IF(OR($Y987="",$F$6=""),"",IF(INDEX($A:$U,ROW(),$F$6)="","",IF(ISNUMBER(INDEX($A:$U,ROW(),$F$6)),INDEX($A:$U,ROW(),$F$6),IFERROR(--SUBSTITUTE(SUBSTITUTE(TRIM(INDEX($A:$U,ROW(),$F$6)),",",""),"원",""),""))))</f>
        <v/>
      </c>
      <c r="AC987" s="2">
        <f>IF(OR($Y987="",$G$6=""),"",INDEX($A:$U,ROW(),$G$6)&amp;"")</f>
        <v/>
      </c>
      <c r="AD987" s="2">
        <f>IF($Y987="","",IF(OR(AND(설정!$B$5&lt;&gt;"",ISNUMBER(SEARCH(설정!$B$5,$AC987))),AND(설정!$B$6&lt;&gt;"",ISNUMBER(SEARCH(설정!$B$6,$AC987))),AND(설정!$B$7&lt;&gt;"",ISNUMBER(SEARCH(설정!$B$7,$AC987)))),"제외","포함"))</f>
        <v/>
      </c>
    </row>
    <row r="988">
      <c r="W988" s="2">
        <f>IF(OR($B$5="",$C$6="",ROW()&lt;$B$5),"",IF(INDEX($A:$U,ROW(),$C$6)="","",INDEX($A:$U,ROW(),$C$6)))</f>
        <v/>
      </c>
      <c r="X988" s="28">
        <f>IF($W988="","",IF(ISNUMBER($W988),IF($W988&gt;=10000000,IFERROR(DATE(INT($W988/10000),MOD(INT($W988/100),100),MOD($W988,100)),""),$W988),IF(ISNUMBER(--SUBSTITUTE(SUBSTITUTE(TRIM($W988),".","-"),"/","-")),IF(--SUBSTITUTE(SUBSTITUTE(TRIM($W988),".","-"),"/","-")&gt;=10000000,IFERROR(DATE(--LEFT(TRIM($W988),4),--MID(TRIM($W988),5,2),--RIGHT(TRIM($W988),2)),""),--SUBSTITUTE(SUBSTITUTE(TRIM($W988),".","-"),"/","-")),IFERROR(--LEFT(SUBSTITUTE(SUBSTITUTE(TRIM($W988),".","-"),"/","-"),10),""))))</f>
        <v/>
      </c>
      <c r="Y988" s="29">
        <f>IF($X988="","",INT($X988))</f>
        <v/>
      </c>
      <c r="Z988" s="30">
        <f>IF(OR($Y988="",$D$6=""),"",IF(INDEX($A:$U,ROW(),$D$6)="",0,IF(ISNUMBER(INDEX($A:$U,ROW(),$D$6)),INDEX($A:$U,ROW(),$D$6),IFERROR(--SUBSTITUTE(SUBSTITUTE(TRIM(INDEX($A:$U,ROW(),$D$6)),",",""),"원",""),0))))</f>
        <v/>
      </c>
      <c r="AA988" s="30">
        <f>IF(OR($Y988="",$E$6=""),"",IF(INDEX($A:$U,ROW(),$E$6)="",0,IF(ISNUMBER(INDEX($A:$U,ROW(),$E$6)),INDEX($A:$U,ROW(),$E$6),IFERROR(--SUBSTITUTE(SUBSTITUTE(TRIM(INDEX($A:$U,ROW(),$E$6)),",",""),"원",""),0))))</f>
        <v/>
      </c>
      <c r="AB988" s="30">
        <f>IF(OR($Y988="",$F$6=""),"",IF(INDEX($A:$U,ROW(),$F$6)="","",IF(ISNUMBER(INDEX($A:$U,ROW(),$F$6)),INDEX($A:$U,ROW(),$F$6),IFERROR(--SUBSTITUTE(SUBSTITUTE(TRIM(INDEX($A:$U,ROW(),$F$6)),",",""),"원",""),""))))</f>
        <v/>
      </c>
      <c r="AC988" s="2">
        <f>IF(OR($Y988="",$G$6=""),"",INDEX($A:$U,ROW(),$G$6)&amp;"")</f>
        <v/>
      </c>
      <c r="AD988" s="2">
        <f>IF($Y988="","",IF(OR(AND(설정!$B$5&lt;&gt;"",ISNUMBER(SEARCH(설정!$B$5,$AC988))),AND(설정!$B$6&lt;&gt;"",ISNUMBER(SEARCH(설정!$B$6,$AC988))),AND(설정!$B$7&lt;&gt;"",ISNUMBER(SEARCH(설정!$B$7,$AC988)))),"제외","포함"))</f>
        <v/>
      </c>
    </row>
    <row r="989">
      <c r="W989" s="2">
        <f>IF(OR($B$5="",$C$6="",ROW()&lt;$B$5),"",IF(INDEX($A:$U,ROW(),$C$6)="","",INDEX($A:$U,ROW(),$C$6)))</f>
        <v/>
      </c>
      <c r="X989" s="28">
        <f>IF($W989="","",IF(ISNUMBER($W989),IF($W989&gt;=10000000,IFERROR(DATE(INT($W989/10000),MOD(INT($W989/100),100),MOD($W989,100)),""),$W989),IF(ISNUMBER(--SUBSTITUTE(SUBSTITUTE(TRIM($W989),".","-"),"/","-")),IF(--SUBSTITUTE(SUBSTITUTE(TRIM($W989),".","-"),"/","-")&gt;=10000000,IFERROR(DATE(--LEFT(TRIM($W989),4),--MID(TRIM($W989),5,2),--RIGHT(TRIM($W989),2)),""),--SUBSTITUTE(SUBSTITUTE(TRIM($W989),".","-"),"/","-")),IFERROR(--LEFT(SUBSTITUTE(SUBSTITUTE(TRIM($W989),".","-"),"/","-"),10),""))))</f>
        <v/>
      </c>
      <c r="Y989" s="29">
        <f>IF($X989="","",INT($X989))</f>
        <v/>
      </c>
      <c r="Z989" s="30">
        <f>IF(OR($Y989="",$D$6=""),"",IF(INDEX($A:$U,ROW(),$D$6)="",0,IF(ISNUMBER(INDEX($A:$U,ROW(),$D$6)),INDEX($A:$U,ROW(),$D$6),IFERROR(--SUBSTITUTE(SUBSTITUTE(TRIM(INDEX($A:$U,ROW(),$D$6)),",",""),"원",""),0))))</f>
        <v/>
      </c>
      <c r="AA989" s="30">
        <f>IF(OR($Y989="",$E$6=""),"",IF(INDEX($A:$U,ROW(),$E$6)="",0,IF(ISNUMBER(INDEX($A:$U,ROW(),$E$6)),INDEX($A:$U,ROW(),$E$6),IFERROR(--SUBSTITUTE(SUBSTITUTE(TRIM(INDEX($A:$U,ROW(),$E$6)),",",""),"원",""),0))))</f>
        <v/>
      </c>
      <c r="AB989" s="30">
        <f>IF(OR($Y989="",$F$6=""),"",IF(INDEX($A:$U,ROW(),$F$6)="","",IF(ISNUMBER(INDEX($A:$U,ROW(),$F$6)),INDEX($A:$U,ROW(),$F$6),IFERROR(--SUBSTITUTE(SUBSTITUTE(TRIM(INDEX($A:$U,ROW(),$F$6)),",",""),"원",""),""))))</f>
        <v/>
      </c>
      <c r="AC989" s="2">
        <f>IF(OR($Y989="",$G$6=""),"",INDEX($A:$U,ROW(),$G$6)&amp;"")</f>
        <v/>
      </c>
      <c r="AD989" s="2">
        <f>IF($Y989="","",IF(OR(AND(설정!$B$5&lt;&gt;"",ISNUMBER(SEARCH(설정!$B$5,$AC989))),AND(설정!$B$6&lt;&gt;"",ISNUMBER(SEARCH(설정!$B$6,$AC989))),AND(설정!$B$7&lt;&gt;"",ISNUMBER(SEARCH(설정!$B$7,$AC989)))),"제외","포함"))</f>
        <v/>
      </c>
    </row>
    <row r="990">
      <c r="W990" s="2">
        <f>IF(OR($B$5="",$C$6="",ROW()&lt;$B$5),"",IF(INDEX($A:$U,ROW(),$C$6)="","",INDEX($A:$U,ROW(),$C$6)))</f>
        <v/>
      </c>
      <c r="X990" s="28">
        <f>IF($W990="","",IF(ISNUMBER($W990),IF($W990&gt;=10000000,IFERROR(DATE(INT($W990/10000),MOD(INT($W990/100),100),MOD($W990,100)),""),$W990),IF(ISNUMBER(--SUBSTITUTE(SUBSTITUTE(TRIM($W990),".","-"),"/","-")),IF(--SUBSTITUTE(SUBSTITUTE(TRIM($W990),".","-"),"/","-")&gt;=10000000,IFERROR(DATE(--LEFT(TRIM($W990),4),--MID(TRIM($W990),5,2),--RIGHT(TRIM($W990),2)),""),--SUBSTITUTE(SUBSTITUTE(TRIM($W990),".","-"),"/","-")),IFERROR(--LEFT(SUBSTITUTE(SUBSTITUTE(TRIM($W990),".","-"),"/","-"),10),""))))</f>
        <v/>
      </c>
      <c r="Y990" s="29">
        <f>IF($X990="","",INT($X990))</f>
        <v/>
      </c>
      <c r="Z990" s="30">
        <f>IF(OR($Y990="",$D$6=""),"",IF(INDEX($A:$U,ROW(),$D$6)="",0,IF(ISNUMBER(INDEX($A:$U,ROW(),$D$6)),INDEX($A:$U,ROW(),$D$6),IFERROR(--SUBSTITUTE(SUBSTITUTE(TRIM(INDEX($A:$U,ROW(),$D$6)),",",""),"원",""),0))))</f>
        <v/>
      </c>
      <c r="AA990" s="30">
        <f>IF(OR($Y990="",$E$6=""),"",IF(INDEX($A:$U,ROW(),$E$6)="",0,IF(ISNUMBER(INDEX($A:$U,ROW(),$E$6)),INDEX($A:$U,ROW(),$E$6),IFERROR(--SUBSTITUTE(SUBSTITUTE(TRIM(INDEX($A:$U,ROW(),$E$6)),",",""),"원",""),0))))</f>
        <v/>
      </c>
      <c r="AB990" s="30">
        <f>IF(OR($Y990="",$F$6=""),"",IF(INDEX($A:$U,ROW(),$F$6)="","",IF(ISNUMBER(INDEX($A:$U,ROW(),$F$6)),INDEX($A:$U,ROW(),$F$6),IFERROR(--SUBSTITUTE(SUBSTITUTE(TRIM(INDEX($A:$U,ROW(),$F$6)),",",""),"원",""),""))))</f>
        <v/>
      </c>
      <c r="AC990" s="2">
        <f>IF(OR($Y990="",$G$6=""),"",INDEX($A:$U,ROW(),$G$6)&amp;"")</f>
        <v/>
      </c>
      <c r="AD990" s="2">
        <f>IF($Y990="","",IF(OR(AND(설정!$B$5&lt;&gt;"",ISNUMBER(SEARCH(설정!$B$5,$AC990))),AND(설정!$B$6&lt;&gt;"",ISNUMBER(SEARCH(설정!$B$6,$AC990))),AND(설정!$B$7&lt;&gt;"",ISNUMBER(SEARCH(설정!$B$7,$AC990)))),"제외","포함"))</f>
        <v/>
      </c>
    </row>
    <row r="991">
      <c r="W991" s="2">
        <f>IF(OR($B$5="",$C$6="",ROW()&lt;$B$5),"",IF(INDEX($A:$U,ROW(),$C$6)="","",INDEX($A:$U,ROW(),$C$6)))</f>
        <v/>
      </c>
      <c r="X991" s="28">
        <f>IF($W991="","",IF(ISNUMBER($W991),IF($W991&gt;=10000000,IFERROR(DATE(INT($W991/10000),MOD(INT($W991/100),100),MOD($W991,100)),""),$W991),IF(ISNUMBER(--SUBSTITUTE(SUBSTITUTE(TRIM($W991),".","-"),"/","-")),IF(--SUBSTITUTE(SUBSTITUTE(TRIM($W991),".","-"),"/","-")&gt;=10000000,IFERROR(DATE(--LEFT(TRIM($W991),4),--MID(TRIM($W991),5,2),--RIGHT(TRIM($W991),2)),""),--SUBSTITUTE(SUBSTITUTE(TRIM($W991),".","-"),"/","-")),IFERROR(--LEFT(SUBSTITUTE(SUBSTITUTE(TRIM($W991),".","-"),"/","-"),10),""))))</f>
        <v/>
      </c>
      <c r="Y991" s="29">
        <f>IF($X991="","",INT($X991))</f>
        <v/>
      </c>
      <c r="Z991" s="30">
        <f>IF(OR($Y991="",$D$6=""),"",IF(INDEX($A:$U,ROW(),$D$6)="",0,IF(ISNUMBER(INDEX($A:$U,ROW(),$D$6)),INDEX($A:$U,ROW(),$D$6),IFERROR(--SUBSTITUTE(SUBSTITUTE(TRIM(INDEX($A:$U,ROW(),$D$6)),",",""),"원",""),0))))</f>
        <v/>
      </c>
      <c r="AA991" s="30">
        <f>IF(OR($Y991="",$E$6=""),"",IF(INDEX($A:$U,ROW(),$E$6)="",0,IF(ISNUMBER(INDEX($A:$U,ROW(),$E$6)),INDEX($A:$U,ROW(),$E$6),IFERROR(--SUBSTITUTE(SUBSTITUTE(TRIM(INDEX($A:$U,ROW(),$E$6)),",",""),"원",""),0))))</f>
        <v/>
      </c>
      <c r="AB991" s="30">
        <f>IF(OR($Y991="",$F$6=""),"",IF(INDEX($A:$U,ROW(),$F$6)="","",IF(ISNUMBER(INDEX($A:$U,ROW(),$F$6)),INDEX($A:$U,ROW(),$F$6),IFERROR(--SUBSTITUTE(SUBSTITUTE(TRIM(INDEX($A:$U,ROW(),$F$6)),",",""),"원",""),""))))</f>
        <v/>
      </c>
      <c r="AC991" s="2">
        <f>IF(OR($Y991="",$G$6=""),"",INDEX($A:$U,ROW(),$G$6)&amp;"")</f>
        <v/>
      </c>
      <c r="AD991" s="2">
        <f>IF($Y991="","",IF(OR(AND(설정!$B$5&lt;&gt;"",ISNUMBER(SEARCH(설정!$B$5,$AC991))),AND(설정!$B$6&lt;&gt;"",ISNUMBER(SEARCH(설정!$B$6,$AC991))),AND(설정!$B$7&lt;&gt;"",ISNUMBER(SEARCH(설정!$B$7,$AC991)))),"제외","포함"))</f>
        <v/>
      </c>
    </row>
    <row r="992">
      <c r="W992" s="2">
        <f>IF(OR($B$5="",$C$6="",ROW()&lt;$B$5),"",IF(INDEX($A:$U,ROW(),$C$6)="","",INDEX($A:$U,ROW(),$C$6)))</f>
        <v/>
      </c>
      <c r="X992" s="28">
        <f>IF($W992="","",IF(ISNUMBER($W992),IF($W992&gt;=10000000,IFERROR(DATE(INT($W992/10000),MOD(INT($W992/100),100),MOD($W992,100)),""),$W992),IF(ISNUMBER(--SUBSTITUTE(SUBSTITUTE(TRIM($W992),".","-"),"/","-")),IF(--SUBSTITUTE(SUBSTITUTE(TRIM($W992),".","-"),"/","-")&gt;=10000000,IFERROR(DATE(--LEFT(TRIM($W992),4),--MID(TRIM($W992),5,2),--RIGHT(TRIM($W992),2)),""),--SUBSTITUTE(SUBSTITUTE(TRIM($W992),".","-"),"/","-")),IFERROR(--LEFT(SUBSTITUTE(SUBSTITUTE(TRIM($W992),".","-"),"/","-"),10),""))))</f>
        <v/>
      </c>
      <c r="Y992" s="29">
        <f>IF($X992="","",INT($X992))</f>
        <v/>
      </c>
      <c r="Z992" s="30">
        <f>IF(OR($Y992="",$D$6=""),"",IF(INDEX($A:$U,ROW(),$D$6)="",0,IF(ISNUMBER(INDEX($A:$U,ROW(),$D$6)),INDEX($A:$U,ROW(),$D$6),IFERROR(--SUBSTITUTE(SUBSTITUTE(TRIM(INDEX($A:$U,ROW(),$D$6)),",",""),"원",""),0))))</f>
        <v/>
      </c>
      <c r="AA992" s="30">
        <f>IF(OR($Y992="",$E$6=""),"",IF(INDEX($A:$U,ROW(),$E$6)="",0,IF(ISNUMBER(INDEX($A:$U,ROW(),$E$6)),INDEX($A:$U,ROW(),$E$6),IFERROR(--SUBSTITUTE(SUBSTITUTE(TRIM(INDEX($A:$U,ROW(),$E$6)),",",""),"원",""),0))))</f>
        <v/>
      </c>
      <c r="AB992" s="30">
        <f>IF(OR($Y992="",$F$6=""),"",IF(INDEX($A:$U,ROW(),$F$6)="","",IF(ISNUMBER(INDEX($A:$U,ROW(),$F$6)),INDEX($A:$U,ROW(),$F$6),IFERROR(--SUBSTITUTE(SUBSTITUTE(TRIM(INDEX($A:$U,ROW(),$F$6)),",",""),"원",""),""))))</f>
        <v/>
      </c>
      <c r="AC992" s="2">
        <f>IF(OR($Y992="",$G$6=""),"",INDEX($A:$U,ROW(),$G$6)&amp;"")</f>
        <v/>
      </c>
      <c r="AD992" s="2">
        <f>IF($Y992="","",IF(OR(AND(설정!$B$5&lt;&gt;"",ISNUMBER(SEARCH(설정!$B$5,$AC992))),AND(설정!$B$6&lt;&gt;"",ISNUMBER(SEARCH(설정!$B$6,$AC992))),AND(설정!$B$7&lt;&gt;"",ISNUMBER(SEARCH(설정!$B$7,$AC992)))),"제외","포함"))</f>
        <v/>
      </c>
    </row>
    <row r="993">
      <c r="W993" s="2">
        <f>IF(OR($B$5="",$C$6="",ROW()&lt;$B$5),"",IF(INDEX($A:$U,ROW(),$C$6)="","",INDEX($A:$U,ROW(),$C$6)))</f>
        <v/>
      </c>
      <c r="X993" s="28">
        <f>IF($W993="","",IF(ISNUMBER($W993),IF($W993&gt;=10000000,IFERROR(DATE(INT($W993/10000),MOD(INT($W993/100),100),MOD($W993,100)),""),$W993),IF(ISNUMBER(--SUBSTITUTE(SUBSTITUTE(TRIM($W993),".","-"),"/","-")),IF(--SUBSTITUTE(SUBSTITUTE(TRIM($W993),".","-"),"/","-")&gt;=10000000,IFERROR(DATE(--LEFT(TRIM($W993),4),--MID(TRIM($W993),5,2),--RIGHT(TRIM($W993),2)),""),--SUBSTITUTE(SUBSTITUTE(TRIM($W993),".","-"),"/","-")),IFERROR(--LEFT(SUBSTITUTE(SUBSTITUTE(TRIM($W993),".","-"),"/","-"),10),""))))</f>
        <v/>
      </c>
      <c r="Y993" s="29">
        <f>IF($X993="","",INT($X993))</f>
        <v/>
      </c>
      <c r="Z993" s="30">
        <f>IF(OR($Y993="",$D$6=""),"",IF(INDEX($A:$U,ROW(),$D$6)="",0,IF(ISNUMBER(INDEX($A:$U,ROW(),$D$6)),INDEX($A:$U,ROW(),$D$6),IFERROR(--SUBSTITUTE(SUBSTITUTE(TRIM(INDEX($A:$U,ROW(),$D$6)),",",""),"원",""),0))))</f>
        <v/>
      </c>
      <c r="AA993" s="30">
        <f>IF(OR($Y993="",$E$6=""),"",IF(INDEX($A:$U,ROW(),$E$6)="",0,IF(ISNUMBER(INDEX($A:$U,ROW(),$E$6)),INDEX($A:$U,ROW(),$E$6),IFERROR(--SUBSTITUTE(SUBSTITUTE(TRIM(INDEX($A:$U,ROW(),$E$6)),",",""),"원",""),0))))</f>
        <v/>
      </c>
      <c r="AB993" s="30">
        <f>IF(OR($Y993="",$F$6=""),"",IF(INDEX($A:$U,ROW(),$F$6)="","",IF(ISNUMBER(INDEX($A:$U,ROW(),$F$6)),INDEX($A:$U,ROW(),$F$6),IFERROR(--SUBSTITUTE(SUBSTITUTE(TRIM(INDEX($A:$U,ROW(),$F$6)),",",""),"원",""),""))))</f>
        <v/>
      </c>
      <c r="AC993" s="2">
        <f>IF(OR($Y993="",$G$6=""),"",INDEX($A:$U,ROW(),$G$6)&amp;"")</f>
        <v/>
      </c>
      <c r="AD993" s="2">
        <f>IF($Y993="","",IF(OR(AND(설정!$B$5&lt;&gt;"",ISNUMBER(SEARCH(설정!$B$5,$AC993))),AND(설정!$B$6&lt;&gt;"",ISNUMBER(SEARCH(설정!$B$6,$AC993))),AND(설정!$B$7&lt;&gt;"",ISNUMBER(SEARCH(설정!$B$7,$AC993)))),"제외","포함"))</f>
        <v/>
      </c>
    </row>
    <row r="994">
      <c r="W994" s="2">
        <f>IF(OR($B$5="",$C$6="",ROW()&lt;$B$5),"",IF(INDEX($A:$U,ROW(),$C$6)="","",INDEX($A:$U,ROW(),$C$6)))</f>
        <v/>
      </c>
      <c r="X994" s="28">
        <f>IF($W994="","",IF(ISNUMBER($W994),IF($W994&gt;=10000000,IFERROR(DATE(INT($W994/10000),MOD(INT($W994/100),100),MOD($W994,100)),""),$W994),IF(ISNUMBER(--SUBSTITUTE(SUBSTITUTE(TRIM($W994),".","-"),"/","-")),IF(--SUBSTITUTE(SUBSTITUTE(TRIM($W994),".","-"),"/","-")&gt;=10000000,IFERROR(DATE(--LEFT(TRIM($W994),4),--MID(TRIM($W994),5,2),--RIGHT(TRIM($W994),2)),""),--SUBSTITUTE(SUBSTITUTE(TRIM($W994),".","-"),"/","-")),IFERROR(--LEFT(SUBSTITUTE(SUBSTITUTE(TRIM($W994),".","-"),"/","-"),10),""))))</f>
        <v/>
      </c>
      <c r="Y994" s="29">
        <f>IF($X994="","",INT($X994))</f>
        <v/>
      </c>
      <c r="Z994" s="30">
        <f>IF(OR($Y994="",$D$6=""),"",IF(INDEX($A:$U,ROW(),$D$6)="",0,IF(ISNUMBER(INDEX($A:$U,ROW(),$D$6)),INDEX($A:$U,ROW(),$D$6),IFERROR(--SUBSTITUTE(SUBSTITUTE(TRIM(INDEX($A:$U,ROW(),$D$6)),",",""),"원",""),0))))</f>
        <v/>
      </c>
      <c r="AA994" s="30">
        <f>IF(OR($Y994="",$E$6=""),"",IF(INDEX($A:$U,ROW(),$E$6)="",0,IF(ISNUMBER(INDEX($A:$U,ROW(),$E$6)),INDEX($A:$U,ROW(),$E$6),IFERROR(--SUBSTITUTE(SUBSTITUTE(TRIM(INDEX($A:$U,ROW(),$E$6)),",",""),"원",""),0))))</f>
        <v/>
      </c>
      <c r="AB994" s="30">
        <f>IF(OR($Y994="",$F$6=""),"",IF(INDEX($A:$U,ROW(),$F$6)="","",IF(ISNUMBER(INDEX($A:$U,ROW(),$F$6)),INDEX($A:$U,ROW(),$F$6),IFERROR(--SUBSTITUTE(SUBSTITUTE(TRIM(INDEX($A:$U,ROW(),$F$6)),",",""),"원",""),""))))</f>
        <v/>
      </c>
      <c r="AC994" s="2">
        <f>IF(OR($Y994="",$G$6=""),"",INDEX($A:$U,ROW(),$G$6)&amp;"")</f>
        <v/>
      </c>
      <c r="AD994" s="2">
        <f>IF($Y994="","",IF(OR(AND(설정!$B$5&lt;&gt;"",ISNUMBER(SEARCH(설정!$B$5,$AC994))),AND(설정!$B$6&lt;&gt;"",ISNUMBER(SEARCH(설정!$B$6,$AC994))),AND(설정!$B$7&lt;&gt;"",ISNUMBER(SEARCH(설정!$B$7,$AC994)))),"제외","포함"))</f>
        <v/>
      </c>
    </row>
    <row r="995">
      <c r="W995" s="2">
        <f>IF(OR($B$5="",$C$6="",ROW()&lt;$B$5),"",IF(INDEX($A:$U,ROW(),$C$6)="","",INDEX($A:$U,ROW(),$C$6)))</f>
        <v/>
      </c>
      <c r="X995" s="28">
        <f>IF($W995="","",IF(ISNUMBER($W995),IF($W995&gt;=10000000,IFERROR(DATE(INT($W995/10000),MOD(INT($W995/100),100),MOD($W995,100)),""),$W995),IF(ISNUMBER(--SUBSTITUTE(SUBSTITUTE(TRIM($W995),".","-"),"/","-")),IF(--SUBSTITUTE(SUBSTITUTE(TRIM($W995),".","-"),"/","-")&gt;=10000000,IFERROR(DATE(--LEFT(TRIM($W995),4),--MID(TRIM($W995),5,2),--RIGHT(TRIM($W995),2)),""),--SUBSTITUTE(SUBSTITUTE(TRIM($W995),".","-"),"/","-")),IFERROR(--LEFT(SUBSTITUTE(SUBSTITUTE(TRIM($W995),".","-"),"/","-"),10),""))))</f>
        <v/>
      </c>
      <c r="Y995" s="29">
        <f>IF($X995="","",INT($X995))</f>
        <v/>
      </c>
      <c r="Z995" s="30">
        <f>IF(OR($Y995="",$D$6=""),"",IF(INDEX($A:$U,ROW(),$D$6)="",0,IF(ISNUMBER(INDEX($A:$U,ROW(),$D$6)),INDEX($A:$U,ROW(),$D$6),IFERROR(--SUBSTITUTE(SUBSTITUTE(TRIM(INDEX($A:$U,ROW(),$D$6)),",",""),"원",""),0))))</f>
        <v/>
      </c>
      <c r="AA995" s="30">
        <f>IF(OR($Y995="",$E$6=""),"",IF(INDEX($A:$U,ROW(),$E$6)="",0,IF(ISNUMBER(INDEX($A:$U,ROW(),$E$6)),INDEX($A:$U,ROW(),$E$6),IFERROR(--SUBSTITUTE(SUBSTITUTE(TRIM(INDEX($A:$U,ROW(),$E$6)),",",""),"원",""),0))))</f>
        <v/>
      </c>
      <c r="AB995" s="30">
        <f>IF(OR($Y995="",$F$6=""),"",IF(INDEX($A:$U,ROW(),$F$6)="","",IF(ISNUMBER(INDEX($A:$U,ROW(),$F$6)),INDEX($A:$U,ROW(),$F$6),IFERROR(--SUBSTITUTE(SUBSTITUTE(TRIM(INDEX($A:$U,ROW(),$F$6)),",",""),"원",""),""))))</f>
        <v/>
      </c>
      <c r="AC995" s="2">
        <f>IF(OR($Y995="",$G$6=""),"",INDEX($A:$U,ROW(),$G$6)&amp;"")</f>
        <v/>
      </c>
      <c r="AD995" s="2">
        <f>IF($Y995="","",IF(OR(AND(설정!$B$5&lt;&gt;"",ISNUMBER(SEARCH(설정!$B$5,$AC995))),AND(설정!$B$6&lt;&gt;"",ISNUMBER(SEARCH(설정!$B$6,$AC995))),AND(설정!$B$7&lt;&gt;"",ISNUMBER(SEARCH(설정!$B$7,$AC995)))),"제외","포함"))</f>
        <v/>
      </c>
    </row>
    <row r="996">
      <c r="W996" s="2">
        <f>IF(OR($B$5="",$C$6="",ROW()&lt;$B$5),"",IF(INDEX($A:$U,ROW(),$C$6)="","",INDEX($A:$U,ROW(),$C$6)))</f>
        <v/>
      </c>
      <c r="X996" s="28">
        <f>IF($W996="","",IF(ISNUMBER($W996),IF($W996&gt;=10000000,IFERROR(DATE(INT($W996/10000),MOD(INT($W996/100),100),MOD($W996,100)),""),$W996),IF(ISNUMBER(--SUBSTITUTE(SUBSTITUTE(TRIM($W996),".","-"),"/","-")),IF(--SUBSTITUTE(SUBSTITUTE(TRIM($W996),".","-"),"/","-")&gt;=10000000,IFERROR(DATE(--LEFT(TRIM($W996),4),--MID(TRIM($W996),5,2),--RIGHT(TRIM($W996),2)),""),--SUBSTITUTE(SUBSTITUTE(TRIM($W996),".","-"),"/","-")),IFERROR(--LEFT(SUBSTITUTE(SUBSTITUTE(TRIM($W996),".","-"),"/","-"),10),""))))</f>
        <v/>
      </c>
      <c r="Y996" s="29">
        <f>IF($X996="","",INT($X996))</f>
        <v/>
      </c>
      <c r="Z996" s="30">
        <f>IF(OR($Y996="",$D$6=""),"",IF(INDEX($A:$U,ROW(),$D$6)="",0,IF(ISNUMBER(INDEX($A:$U,ROW(),$D$6)),INDEX($A:$U,ROW(),$D$6),IFERROR(--SUBSTITUTE(SUBSTITUTE(TRIM(INDEX($A:$U,ROW(),$D$6)),",",""),"원",""),0))))</f>
        <v/>
      </c>
      <c r="AA996" s="30">
        <f>IF(OR($Y996="",$E$6=""),"",IF(INDEX($A:$U,ROW(),$E$6)="",0,IF(ISNUMBER(INDEX($A:$U,ROW(),$E$6)),INDEX($A:$U,ROW(),$E$6),IFERROR(--SUBSTITUTE(SUBSTITUTE(TRIM(INDEX($A:$U,ROW(),$E$6)),",",""),"원",""),0))))</f>
        <v/>
      </c>
      <c r="AB996" s="30">
        <f>IF(OR($Y996="",$F$6=""),"",IF(INDEX($A:$U,ROW(),$F$6)="","",IF(ISNUMBER(INDEX($A:$U,ROW(),$F$6)),INDEX($A:$U,ROW(),$F$6),IFERROR(--SUBSTITUTE(SUBSTITUTE(TRIM(INDEX($A:$U,ROW(),$F$6)),",",""),"원",""),""))))</f>
        <v/>
      </c>
      <c r="AC996" s="2">
        <f>IF(OR($Y996="",$G$6=""),"",INDEX($A:$U,ROW(),$G$6)&amp;"")</f>
        <v/>
      </c>
      <c r="AD996" s="2">
        <f>IF($Y996="","",IF(OR(AND(설정!$B$5&lt;&gt;"",ISNUMBER(SEARCH(설정!$B$5,$AC996))),AND(설정!$B$6&lt;&gt;"",ISNUMBER(SEARCH(설정!$B$6,$AC996))),AND(설정!$B$7&lt;&gt;"",ISNUMBER(SEARCH(설정!$B$7,$AC996)))),"제외","포함"))</f>
        <v/>
      </c>
    </row>
    <row r="997">
      <c r="W997" s="2">
        <f>IF(OR($B$5="",$C$6="",ROW()&lt;$B$5),"",IF(INDEX($A:$U,ROW(),$C$6)="","",INDEX($A:$U,ROW(),$C$6)))</f>
        <v/>
      </c>
      <c r="X997" s="28">
        <f>IF($W997="","",IF(ISNUMBER($W997),IF($W997&gt;=10000000,IFERROR(DATE(INT($W997/10000),MOD(INT($W997/100),100),MOD($W997,100)),""),$W997),IF(ISNUMBER(--SUBSTITUTE(SUBSTITUTE(TRIM($W997),".","-"),"/","-")),IF(--SUBSTITUTE(SUBSTITUTE(TRIM($W997),".","-"),"/","-")&gt;=10000000,IFERROR(DATE(--LEFT(TRIM($W997),4),--MID(TRIM($W997),5,2),--RIGHT(TRIM($W997),2)),""),--SUBSTITUTE(SUBSTITUTE(TRIM($W997),".","-"),"/","-")),IFERROR(--LEFT(SUBSTITUTE(SUBSTITUTE(TRIM($W997),".","-"),"/","-"),10),""))))</f>
        <v/>
      </c>
      <c r="Y997" s="29">
        <f>IF($X997="","",INT($X997))</f>
        <v/>
      </c>
      <c r="Z997" s="30">
        <f>IF(OR($Y997="",$D$6=""),"",IF(INDEX($A:$U,ROW(),$D$6)="",0,IF(ISNUMBER(INDEX($A:$U,ROW(),$D$6)),INDEX($A:$U,ROW(),$D$6),IFERROR(--SUBSTITUTE(SUBSTITUTE(TRIM(INDEX($A:$U,ROW(),$D$6)),",",""),"원",""),0))))</f>
        <v/>
      </c>
      <c r="AA997" s="30">
        <f>IF(OR($Y997="",$E$6=""),"",IF(INDEX($A:$U,ROW(),$E$6)="",0,IF(ISNUMBER(INDEX($A:$U,ROW(),$E$6)),INDEX($A:$U,ROW(),$E$6),IFERROR(--SUBSTITUTE(SUBSTITUTE(TRIM(INDEX($A:$U,ROW(),$E$6)),",",""),"원",""),0))))</f>
        <v/>
      </c>
      <c r="AB997" s="30">
        <f>IF(OR($Y997="",$F$6=""),"",IF(INDEX($A:$U,ROW(),$F$6)="","",IF(ISNUMBER(INDEX($A:$U,ROW(),$F$6)),INDEX($A:$U,ROW(),$F$6),IFERROR(--SUBSTITUTE(SUBSTITUTE(TRIM(INDEX($A:$U,ROW(),$F$6)),",",""),"원",""),""))))</f>
        <v/>
      </c>
      <c r="AC997" s="2">
        <f>IF(OR($Y997="",$G$6=""),"",INDEX($A:$U,ROW(),$G$6)&amp;"")</f>
        <v/>
      </c>
      <c r="AD997" s="2">
        <f>IF($Y997="","",IF(OR(AND(설정!$B$5&lt;&gt;"",ISNUMBER(SEARCH(설정!$B$5,$AC997))),AND(설정!$B$6&lt;&gt;"",ISNUMBER(SEARCH(설정!$B$6,$AC997))),AND(설정!$B$7&lt;&gt;"",ISNUMBER(SEARCH(설정!$B$7,$AC997)))),"제외","포함"))</f>
        <v/>
      </c>
    </row>
    <row r="998">
      <c r="W998" s="2">
        <f>IF(OR($B$5="",$C$6="",ROW()&lt;$B$5),"",IF(INDEX($A:$U,ROW(),$C$6)="","",INDEX($A:$U,ROW(),$C$6)))</f>
        <v/>
      </c>
      <c r="X998" s="28">
        <f>IF($W998="","",IF(ISNUMBER($W998),IF($W998&gt;=10000000,IFERROR(DATE(INT($W998/10000),MOD(INT($W998/100),100),MOD($W998,100)),""),$W998),IF(ISNUMBER(--SUBSTITUTE(SUBSTITUTE(TRIM($W998),".","-"),"/","-")),IF(--SUBSTITUTE(SUBSTITUTE(TRIM($W998),".","-"),"/","-")&gt;=10000000,IFERROR(DATE(--LEFT(TRIM($W998),4),--MID(TRIM($W998),5,2),--RIGHT(TRIM($W998),2)),""),--SUBSTITUTE(SUBSTITUTE(TRIM($W998),".","-"),"/","-")),IFERROR(--LEFT(SUBSTITUTE(SUBSTITUTE(TRIM($W998),".","-"),"/","-"),10),""))))</f>
        <v/>
      </c>
      <c r="Y998" s="29">
        <f>IF($X998="","",INT($X998))</f>
        <v/>
      </c>
      <c r="Z998" s="30">
        <f>IF(OR($Y998="",$D$6=""),"",IF(INDEX($A:$U,ROW(),$D$6)="",0,IF(ISNUMBER(INDEX($A:$U,ROW(),$D$6)),INDEX($A:$U,ROW(),$D$6),IFERROR(--SUBSTITUTE(SUBSTITUTE(TRIM(INDEX($A:$U,ROW(),$D$6)),",",""),"원",""),0))))</f>
        <v/>
      </c>
      <c r="AA998" s="30">
        <f>IF(OR($Y998="",$E$6=""),"",IF(INDEX($A:$U,ROW(),$E$6)="",0,IF(ISNUMBER(INDEX($A:$U,ROW(),$E$6)),INDEX($A:$U,ROW(),$E$6),IFERROR(--SUBSTITUTE(SUBSTITUTE(TRIM(INDEX($A:$U,ROW(),$E$6)),",",""),"원",""),0))))</f>
        <v/>
      </c>
      <c r="AB998" s="30">
        <f>IF(OR($Y998="",$F$6=""),"",IF(INDEX($A:$U,ROW(),$F$6)="","",IF(ISNUMBER(INDEX($A:$U,ROW(),$F$6)),INDEX($A:$U,ROW(),$F$6),IFERROR(--SUBSTITUTE(SUBSTITUTE(TRIM(INDEX($A:$U,ROW(),$F$6)),",",""),"원",""),""))))</f>
        <v/>
      </c>
      <c r="AC998" s="2">
        <f>IF(OR($Y998="",$G$6=""),"",INDEX($A:$U,ROW(),$G$6)&amp;"")</f>
        <v/>
      </c>
      <c r="AD998" s="2">
        <f>IF($Y998="","",IF(OR(AND(설정!$B$5&lt;&gt;"",ISNUMBER(SEARCH(설정!$B$5,$AC998))),AND(설정!$B$6&lt;&gt;"",ISNUMBER(SEARCH(설정!$B$6,$AC998))),AND(설정!$B$7&lt;&gt;"",ISNUMBER(SEARCH(설정!$B$7,$AC998)))),"제외","포함"))</f>
        <v/>
      </c>
    </row>
    <row r="999">
      <c r="W999" s="2">
        <f>IF(OR($B$5="",$C$6="",ROW()&lt;$B$5),"",IF(INDEX($A:$U,ROW(),$C$6)="","",INDEX($A:$U,ROW(),$C$6)))</f>
        <v/>
      </c>
      <c r="X999" s="28">
        <f>IF($W999="","",IF(ISNUMBER($W999),IF($W999&gt;=10000000,IFERROR(DATE(INT($W999/10000),MOD(INT($W999/100),100),MOD($W999,100)),""),$W999),IF(ISNUMBER(--SUBSTITUTE(SUBSTITUTE(TRIM($W999),".","-"),"/","-")),IF(--SUBSTITUTE(SUBSTITUTE(TRIM($W999),".","-"),"/","-")&gt;=10000000,IFERROR(DATE(--LEFT(TRIM($W999),4),--MID(TRIM($W999),5,2),--RIGHT(TRIM($W999),2)),""),--SUBSTITUTE(SUBSTITUTE(TRIM($W999),".","-"),"/","-")),IFERROR(--LEFT(SUBSTITUTE(SUBSTITUTE(TRIM($W999),".","-"),"/","-"),10),""))))</f>
        <v/>
      </c>
      <c r="Y999" s="29">
        <f>IF($X999="","",INT($X999))</f>
        <v/>
      </c>
      <c r="Z999" s="30">
        <f>IF(OR($Y999="",$D$6=""),"",IF(INDEX($A:$U,ROW(),$D$6)="",0,IF(ISNUMBER(INDEX($A:$U,ROW(),$D$6)),INDEX($A:$U,ROW(),$D$6),IFERROR(--SUBSTITUTE(SUBSTITUTE(TRIM(INDEX($A:$U,ROW(),$D$6)),",",""),"원",""),0))))</f>
        <v/>
      </c>
      <c r="AA999" s="30">
        <f>IF(OR($Y999="",$E$6=""),"",IF(INDEX($A:$U,ROW(),$E$6)="",0,IF(ISNUMBER(INDEX($A:$U,ROW(),$E$6)),INDEX($A:$U,ROW(),$E$6),IFERROR(--SUBSTITUTE(SUBSTITUTE(TRIM(INDEX($A:$U,ROW(),$E$6)),",",""),"원",""),0))))</f>
        <v/>
      </c>
      <c r="AB999" s="30">
        <f>IF(OR($Y999="",$F$6=""),"",IF(INDEX($A:$U,ROW(),$F$6)="","",IF(ISNUMBER(INDEX($A:$U,ROW(),$F$6)),INDEX($A:$U,ROW(),$F$6),IFERROR(--SUBSTITUTE(SUBSTITUTE(TRIM(INDEX($A:$U,ROW(),$F$6)),",",""),"원",""),""))))</f>
        <v/>
      </c>
      <c r="AC999" s="2">
        <f>IF(OR($Y999="",$G$6=""),"",INDEX($A:$U,ROW(),$G$6)&amp;"")</f>
        <v/>
      </c>
      <c r="AD999" s="2">
        <f>IF($Y999="","",IF(OR(AND(설정!$B$5&lt;&gt;"",ISNUMBER(SEARCH(설정!$B$5,$AC999))),AND(설정!$B$6&lt;&gt;"",ISNUMBER(SEARCH(설정!$B$6,$AC999))),AND(설정!$B$7&lt;&gt;"",ISNUMBER(SEARCH(설정!$B$7,$AC999)))),"제외","포함"))</f>
        <v/>
      </c>
    </row>
    <row r="1000">
      <c r="W1000" s="2">
        <f>IF(OR($B$5="",$C$6="",ROW()&lt;$B$5),"",IF(INDEX($A:$U,ROW(),$C$6)="","",INDEX($A:$U,ROW(),$C$6)))</f>
        <v/>
      </c>
      <c r="X1000" s="28">
        <f>IF($W1000="","",IF(ISNUMBER($W1000),IF($W1000&gt;=10000000,IFERROR(DATE(INT($W1000/10000),MOD(INT($W1000/100),100),MOD($W1000,100)),""),$W1000),IF(ISNUMBER(--SUBSTITUTE(SUBSTITUTE(TRIM($W1000),".","-"),"/","-")),IF(--SUBSTITUTE(SUBSTITUTE(TRIM($W1000),".","-"),"/","-")&gt;=10000000,IFERROR(DATE(--LEFT(TRIM($W1000),4),--MID(TRIM($W1000),5,2),--RIGHT(TRIM($W1000),2)),""),--SUBSTITUTE(SUBSTITUTE(TRIM($W1000),".","-"),"/","-")),IFERROR(--LEFT(SUBSTITUTE(SUBSTITUTE(TRIM($W1000),".","-"),"/","-"),10),""))))</f>
        <v/>
      </c>
      <c r="Y1000" s="29">
        <f>IF($X1000="","",INT($X1000))</f>
        <v/>
      </c>
      <c r="Z1000" s="30">
        <f>IF(OR($Y1000="",$D$6=""),"",IF(INDEX($A:$U,ROW(),$D$6)="",0,IF(ISNUMBER(INDEX($A:$U,ROW(),$D$6)),INDEX($A:$U,ROW(),$D$6),IFERROR(--SUBSTITUTE(SUBSTITUTE(TRIM(INDEX($A:$U,ROW(),$D$6)),",",""),"원",""),0))))</f>
        <v/>
      </c>
      <c r="AA1000" s="30">
        <f>IF(OR($Y1000="",$E$6=""),"",IF(INDEX($A:$U,ROW(),$E$6)="",0,IF(ISNUMBER(INDEX($A:$U,ROW(),$E$6)),INDEX($A:$U,ROW(),$E$6),IFERROR(--SUBSTITUTE(SUBSTITUTE(TRIM(INDEX($A:$U,ROW(),$E$6)),",",""),"원",""),0))))</f>
        <v/>
      </c>
      <c r="AB1000" s="30">
        <f>IF(OR($Y1000="",$F$6=""),"",IF(INDEX($A:$U,ROW(),$F$6)="","",IF(ISNUMBER(INDEX($A:$U,ROW(),$F$6)),INDEX($A:$U,ROW(),$F$6),IFERROR(--SUBSTITUTE(SUBSTITUTE(TRIM(INDEX($A:$U,ROW(),$F$6)),",",""),"원",""),""))))</f>
        <v/>
      </c>
      <c r="AC1000" s="2">
        <f>IF(OR($Y1000="",$G$6=""),"",INDEX($A:$U,ROW(),$G$6)&amp;"")</f>
        <v/>
      </c>
      <c r="AD1000" s="2">
        <f>IF($Y1000="","",IF(OR(AND(설정!$B$5&lt;&gt;"",ISNUMBER(SEARCH(설정!$B$5,$AC1000))),AND(설정!$B$6&lt;&gt;"",ISNUMBER(SEARCH(설정!$B$6,$AC1000))),AND(설정!$B$7&lt;&gt;"",ISNUMBER(SEARCH(설정!$B$7,$AC1000)))),"제외","포함"))</f>
        <v/>
      </c>
    </row>
    <row r="1001">
      <c r="W1001" s="2">
        <f>IF(OR($B$5="",$C$6="",ROW()&lt;$B$5),"",IF(INDEX($A:$U,ROW(),$C$6)="","",INDEX($A:$U,ROW(),$C$6)))</f>
        <v/>
      </c>
      <c r="X1001" s="28">
        <f>IF($W1001="","",IF(ISNUMBER($W1001),IF($W1001&gt;=10000000,IFERROR(DATE(INT($W1001/10000),MOD(INT($W1001/100),100),MOD($W1001,100)),""),$W1001),IF(ISNUMBER(--SUBSTITUTE(SUBSTITUTE(TRIM($W1001),".","-"),"/","-")),IF(--SUBSTITUTE(SUBSTITUTE(TRIM($W1001),".","-"),"/","-")&gt;=10000000,IFERROR(DATE(--LEFT(TRIM($W1001),4),--MID(TRIM($W1001),5,2),--RIGHT(TRIM($W1001),2)),""),--SUBSTITUTE(SUBSTITUTE(TRIM($W1001),".","-"),"/","-")),IFERROR(--LEFT(SUBSTITUTE(SUBSTITUTE(TRIM($W1001),".","-"),"/","-"),10),""))))</f>
        <v/>
      </c>
      <c r="Y1001" s="29">
        <f>IF($X1001="","",INT($X1001))</f>
        <v/>
      </c>
      <c r="Z1001" s="30">
        <f>IF(OR($Y1001="",$D$6=""),"",IF(INDEX($A:$U,ROW(),$D$6)="",0,IF(ISNUMBER(INDEX($A:$U,ROW(),$D$6)),INDEX($A:$U,ROW(),$D$6),IFERROR(--SUBSTITUTE(SUBSTITUTE(TRIM(INDEX($A:$U,ROW(),$D$6)),",",""),"원",""),0))))</f>
        <v/>
      </c>
      <c r="AA1001" s="30">
        <f>IF(OR($Y1001="",$E$6=""),"",IF(INDEX($A:$U,ROW(),$E$6)="",0,IF(ISNUMBER(INDEX($A:$U,ROW(),$E$6)),INDEX($A:$U,ROW(),$E$6),IFERROR(--SUBSTITUTE(SUBSTITUTE(TRIM(INDEX($A:$U,ROW(),$E$6)),",",""),"원",""),0))))</f>
        <v/>
      </c>
      <c r="AB1001" s="30">
        <f>IF(OR($Y1001="",$F$6=""),"",IF(INDEX($A:$U,ROW(),$F$6)="","",IF(ISNUMBER(INDEX($A:$U,ROW(),$F$6)),INDEX($A:$U,ROW(),$F$6),IFERROR(--SUBSTITUTE(SUBSTITUTE(TRIM(INDEX($A:$U,ROW(),$F$6)),",",""),"원",""),""))))</f>
        <v/>
      </c>
      <c r="AC1001" s="2">
        <f>IF(OR($Y1001="",$G$6=""),"",INDEX($A:$U,ROW(),$G$6)&amp;"")</f>
        <v/>
      </c>
      <c r="AD1001" s="2">
        <f>IF($Y1001="","",IF(OR(AND(설정!$B$5&lt;&gt;"",ISNUMBER(SEARCH(설정!$B$5,$AC1001))),AND(설정!$B$6&lt;&gt;"",ISNUMBER(SEARCH(설정!$B$6,$AC1001))),AND(설정!$B$7&lt;&gt;"",ISNUMBER(SEARCH(설정!$B$7,$AC1001)))),"제외","포함"))</f>
        <v/>
      </c>
    </row>
    <row r="1002">
      <c r="W1002" s="2">
        <f>IF(OR($B$5="",$C$6="",ROW()&lt;$B$5),"",IF(INDEX($A:$U,ROW(),$C$6)="","",INDEX($A:$U,ROW(),$C$6)))</f>
        <v/>
      </c>
      <c r="X1002" s="28">
        <f>IF($W1002="","",IF(ISNUMBER($W1002),IF($W1002&gt;=10000000,IFERROR(DATE(INT($W1002/10000),MOD(INT($W1002/100),100),MOD($W1002,100)),""),$W1002),IF(ISNUMBER(--SUBSTITUTE(SUBSTITUTE(TRIM($W1002),".","-"),"/","-")),IF(--SUBSTITUTE(SUBSTITUTE(TRIM($W1002),".","-"),"/","-")&gt;=10000000,IFERROR(DATE(--LEFT(TRIM($W1002),4),--MID(TRIM($W1002),5,2),--RIGHT(TRIM($W1002),2)),""),--SUBSTITUTE(SUBSTITUTE(TRIM($W1002),".","-"),"/","-")),IFERROR(--LEFT(SUBSTITUTE(SUBSTITUTE(TRIM($W1002),".","-"),"/","-"),10),""))))</f>
        <v/>
      </c>
      <c r="Y1002" s="29">
        <f>IF($X1002="","",INT($X1002))</f>
        <v/>
      </c>
      <c r="Z1002" s="30">
        <f>IF(OR($Y1002="",$D$6=""),"",IF(INDEX($A:$U,ROW(),$D$6)="",0,IF(ISNUMBER(INDEX($A:$U,ROW(),$D$6)),INDEX($A:$U,ROW(),$D$6),IFERROR(--SUBSTITUTE(SUBSTITUTE(TRIM(INDEX($A:$U,ROW(),$D$6)),",",""),"원",""),0))))</f>
        <v/>
      </c>
      <c r="AA1002" s="30">
        <f>IF(OR($Y1002="",$E$6=""),"",IF(INDEX($A:$U,ROW(),$E$6)="",0,IF(ISNUMBER(INDEX($A:$U,ROW(),$E$6)),INDEX($A:$U,ROW(),$E$6),IFERROR(--SUBSTITUTE(SUBSTITUTE(TRIM(INDEX($A:$U,ROW(),$E$6)),",",""),"원",""),0))))</f>
        <v/>
      </c>
      <c r="AB1002" s="30">
        <f>IF(OR($Y1002="",$F$6=""),"",IF(INDEX($A:$U,ROW(),$F$6)="","",IF(ISNUMBER(INDEX($A:$U,ROW(),$F$6)),INDEX($A:$U,ROW(),$F$6),IFERROR(--SUBSTITUTE(SUBSTITUTE(TRIM(INDEX($A:$U,ROW(),$F$6)),",",""),"원",""),""))))</f>
        <v/>
      </c>
      <c r="AC1002" s="2">
        <f>IF(OR($Y1002="",$G$6=""),"",INDEX($A:$U,ROW(),$G$6)&amp;"")</f>
        <v/>
      </c>
      <c r="AD1002" s="2">
        <f>IF($Y1002="","",IF(OR(AND(설정!$B$5&lt;&gt;"",ISNUMBER(SEARCH(설정!$B$5,$AC1002))),AND(설정!$B$6&lt;&gt;"",ISNUMBER(SEARCH(설정!$B$6,$AC1002))),AND(설정!$B$7&lt;&gt;"",ISNUMBER(SEARCH(설정!$B$7,$AC1002)))),"제외","포함"))</f>
        <v/>
      </c>
    </row>
    <row r="1003">
      <c r="W1003" s="2">
        <f>IF(OR($B$5="",$C$6="",ROW()&lt;$B$5),"",IF(INDEX($A:$U,ROW(),$C$6)="","",INDEX($A:$U,ROW(),$C$6)))</f>
        <v/>
      </c>
      <c r="X1003" s="28">
        <f>IF($W1003="","",IF(ISNUMBER($W1003),IF($W1003&gt;=10000000,IFERROR(DATE(INT($W1003/10000),MOD(INT($W1003/100),100),MOD($W1003,100)),""),$W1003),IF(ISNUMBER(--SUBSTITUTE(SUBSTITUTE(TRIM($W1003),".","-"),"/","-")),IF(--SUBSTITUTE(SUBSTITUTE(TRIM($W1003),".","-"),"/","-")&gt;=10000000,IFERROR(DATE(--LEFT(TRIM($W1003),4),--MID(TRIM($W1003),5,2),--RIGHT(TRIM($W1003),2)),""),--SUBSTITUTE(SUBSTITUTE(TRIM($W1003),".","-"),"/","-")),IFERROR(--LEFT(SUBSTITUTE(SUBSTITUTE(TRIM($W1003),".","-"),"/","-"),10),""))))</f>
        <v/>
      </c>
      <c r="Y1003" s="29">
        <f>IF($X1003="","",INT($X1003))</f>
        <v/>
      </c>
      <c r="Z1003" s="30">
        <f>IF(OR($Y1003="",$D$6=""),"",IF(INDEX($A:$U,ROW(),$D$6)="",0,IF(ISNUMBER(INDEX($A:$U,ROW(),$D$6)),INDEX($A:$U,ROW(),$D$6),IFERROR(--SUBSTITUTE(SUBSTITUTE(TRIM(INDEX($A:$U,ROW(),$D$6)),",",""),"원",""),0))))</f>
        <v/>
      </c>
      <c r="AA1003" s="30">
        <f>IF(OR($Y1003="",$E$6=""),"",IF(INDEX($A:$U,ROW(),$E$6)="",0,IF(ISNUMBER(INDEX($A:$U,ROW(),$E$6)),INDEX($A:$U,ROW(),$E$6),IFERROR(--SUBSTITUTE(SUBSTITUTE(TRIM(INDEX($A:$U,ROW(),$E$6)),",",""),"원",""),0))))</f>
        <v/>
      </c>
      <c r="AB1003" s="30">
        <f>IF(OR($Y1003="",$F$6=""),"",IF(INDEX($A:$U,ROW(),$F$6)="","",IF(ISNUMBER(INDEX($A:$U,ROW(),$F$6)),INDEX($A:$U,ROW(),$F$6),IFERROR(--SUBSTITUTE(SUBSTITUTE(TRIM(INDEX($A:$U,ROW(),$F$6)),",",""),"원",""),""))))</f>
        <v/>
      </c>
      <c r="AC1003" s="2">
        <f>IF(OR($Y1003="",$G$6=""),"",INDEX($A:$U,ROW(),$G$6)&amp;"")</f>
        <v/>
      </c>
      <c r="AD1003" s="2">
        <f>IF($Y1003="","",IF(OR(AND(설정!$B$5&lt;&gt;"",ISNUMBER(SEARCH(설정!$B$5,$AC1003))),AND(설정!$B$6&lt;&gt;"",ISNUMBER(SEARCH(설정!$B$6,$AC1003))),AND(설정!$B$7&lt;&gt;"",ISNUMBER(SEARCH(설정!$B$7,$AC1003)))),"제외","포함"))</f>
        <v/>
      </c>
    </row>
    <row r="1004">
      <c r="W1004" s="2">
        <f>IF(OR($B$5="",$C$6="",ROW()&lt;$B$5),"",IF(INDEX($A:$U,ROW(),$C$6)="","",INDEX($A:$U,ROW(),$C$6)))</f>
        <v/>
      </c>
      <c r="X1004" s="28">
        <f>IF($W1004="","",IF(ISNUMBER($W1004),IF($W1004&gt;=10000000,IFERROR(DATE(INT($W1004/10000),MOD(INT($W1004/100),100),MOD($W1004,100)),""),$W1004),IF(ISNUMBER(--SUBSTITUTE(SUBSTITUTE(TRIM($W1004),".","-"),"/","-")),IF(--SUBSTITUTE(SUBSTITUTE(TRIM($W1004),".","-"),"/","-")&gt;=10000000,IFERROR(DATE(--LEFT(TRIM($W1004),4),--MID(TRIM($W1004),5,2),--RIGHT(TRIM($W1004),2)),""),--SUBSTITUTE(SUBSTITUTE(TRIM($W1004),".","-"),"/","-")),IFERROR(--LEFT(SUBSTITUTE(SUBSTITUTE(TRIM($W1004),".","-"),"/","-"),10),""))))</f>
        <v/>
      </c>
      <c r="Y1004" s="29">
        <f>IF($X1004="","",INT($X1004))</f>
        <v/>
      </c>
      <c r="Z1004" s="30">
        <f>IF(OR($Y1004="",$D$6=""),"",IF(INDEX($A:$U,ROW(),$D$6)="",0,IF(ISNUMBER(INDEX($A:$U,ROW(),$D$6)),INDEX($A:$U,ROW(),$D$6),IFERROR(--SUBSTITUTE(SUBSTITUTE(TRIM(INDEX($A:$U,ROW(),$D$6)),",",""),"원",""),0))))</f>
        <v/>
      </c>
      <c r="AA1004" s="30">
        <f>IF(OR($Y1004="",$E$6=""),"",IF(INDEX($A:$U,ROW(),$E$6)="",0,IF(ISNUMBER(INDEX($A:$U,ROW(),$E$6)),INDEX($A:$U,ROW(),$E$6),IFERROR(--SUBSTITUTE(SUBSTITUTE(TRIM(INDEX($A:$U,ROW(),$E$6)),",",""),"원",""),0))))</f>
        <v/>
      </c>
      <c r="AB1004" s="30">
        <f>IF(OR($Y1004="",$F$6=""),"",IF(INDEX($A:$U,ROW(),$F$6)="","",IF(ISNUMBER(INDEX($A:$U,ROW(),$F$6)),INDEX($A:$U,ROW(),$F$6),IFERROR(--SUBSTITUTE(SUBSTITUTE(TRIM(INDEX($A:$U,ROW(),$F$6)),",",""),"원",""),""))))</f>
        <v/>
      </c>
      <c r="AC1004" s="2">
        <f>IF(OR($Y1004="",$G$6=""),"",INDEX($A:$U,ROW(),$G$6)&amp;"")</f>
        <v/>
      </c>
      <c r="AD1004" s="2">
        <f>IF($Y1004="","",IF(OR(AND(설정!$B$5&lt;&gt;"",ISNUMBER(SEARCH(설정!$B$5,$AC1004))),AND(설정!$B$6&lt;&gt;"",ISNUMBER(SEARCH(설정!$B$6,$AC1004))),AND(설정!$B$7&lt;&gt;"",ISNUMBER(SEARCH(설정!$B$7,$AC1004)))),"제외","포함"))</f>
        <v/>
      </c>
    </row>
    <row r="1005">
      <c r="W1005" s="2">
        <f>IF(OR($B$5="",$C$6="",ROW()&lt;$B$5),"",IF(INDEX($A:$U,ROW(),$C$6)="","",INDEX($A:$U,ROW(),$C$6)))</f>
        <v/>
      </c>
      <c r="X1005" s="28">
        <f>IF($W1005="","",IF(ISNUMBER($W1005),IF($W1005&gt;=10000000,IFERROR(DATE(INT($W1005/10000),MOD(INT($W1005/100),100),MOD($W1005,100)),""),$W1005),IF(ISNUMBER(--SUBSTITUTE(SUBSTITUTE(TRIM($W1005),".","-"),"/","-")),IF(--SUBSTITUTE(SUBSTITUTE(TRIM($W1005),".","-"),"/","-")&gt;=10000000,IFERROR(DATE(--LEFT(TRIM($W1005),4),--MID(TRIM($W1005),5,2),--RIGHT(TRIM($W1005),2)),""),--SUBSTITUTE(SUBSTITUTE(TRIM($W1005),".","-"),"/","-")),IFERROR(--LEFT(SUBSTITUTE(SUBSTITUTE(TRIM($W1005),".","-"),"/","-"),10),""))))</f>
        <v/>
      </c>
      <c r="Y1005" s="29">
        <f>IF($X1005="","",INT($X1005))</f>
        <v/>
      </c>
      <c r="Z1005" s="30">
        <f>IF(OR($Y1005="",$D$6=""),"",IF(INDEX($A:$U,ROW(),$D$6)="",0,IF(ISNUMBER(INDEX($A:$U,ROW(),$D$6)),INDEX($A:$U,ROW(),$D$6),IFERROR(--SUBSTITUTE(SUBSTITUTE(TRIM(INDEX($A:$U,ROW(),$D$6)),",",""),"원",""),0))))</f>
        <v/>
      </c>
      <c r="AA1005" s="30">
        <f>IF(OR($Y1005="",$E$6=""),"",IF(INDEX($A:$U,ROW(),$E$6)="",0,IF(ISNUMBER(INDEX($A:$U,ROW(),$E$6)),INDEX($A:$U,ROW(),$E$6),IFERROR(--SUBSTITUTE(SUBSTITUTE(TRIM(INDEX($A:$U,ROW(),$E$6)),",",""),"원",""),0))))</f>
        <v/>
      </c>
      <c r="AB1005" s="30">
        <f>IF(OR($Y1005="",$F$6=""),"",IF(INDEX($A:$U,ROW(),$F$6)="","",IF(ISNUMBER(INDEX($A:$U,ROW(),$F$6)),INDEX($A:$U,ROW(),$F$6),IFERROR(--SUBSTITUTE(SUBSTITUTE(TRIM(INDEX($A:$U,ROW(),$F$6)),",",""),"원",""),""))))</f>
        <v/>
      </c>
      <c r="AC1005" s="2">
        <f>IF(OR($Y1005="",$G$6=""),"",INDEX($A:$U,ROW(),$G$6)&amp;"")</f>
        <v/>
      </c>
      <c r="AD1005" s="2">
        <f>IF($Y1005="","",IF(OR(AND(설정!$B$5&lt;&gt;"",ISNUMBER(SEARCH(설정!$B$5,$AC1005))),AND(설정!$B$6&lt;&gt;"",ISNUMBER(SEARCH(설정!$B$6,$AC1005))),AND(설정!$B$7&lt;&gt;"",ISNUMBER(SEARCH(설정!$B$7,$AC1005)))),"제외","포함"))</f>
        <v/>
      </c>
    </row>
    <row r="1006">
      <c r="W1006" s="2">
        <f>IF(OR($B$5="",$C$6="",ROW()&lt;$B$5),"",IF(INDEX($A:$U,ROW(),$C$6)="","",INDEX($A:$U,ROW(),$C$6)))</f>
        <v/>
      </c>
      <c r="X1006" s="28">
        <f>IF($W1006="","",IF(ISNUMBER($W1006),IF($W1006&gt;=10000000,IFERROR(DATE(INT($W1006/10000),MOD(INT($W1006/100),100),MOD($W1006,100)),""),$W1006),IF(ISNUMBER(--SUBSTITUTE(SUBSTITUTE(TRIM($W1006),".","-"),"/","-")),IF(--SUBSTITUTE(SUBSTITUTE(TRIM($W1006),".","-"),"/","-")&gt;=10000000,IFERROR(DATE(--LEFT(TRIM($W1006),4),--MID(TRIM($W1006),5,2),--RIGHT(TRIM($W1006),2)),""),--SUBSTITUTE(SUBSTITUTE(TRIM($W1006),".","-"),"/","-")),IFERROR(--LEFT(SUBSTITUTE(SUBSTITUTE(TRIM($W1006),".","-"),"/","-"),10),""))))</f>
        <v/>
      </c>
      <c r="Y1006" s="29">
        <f>IF($X1006="","",INT($X1006))</f>
        <v/>
      </c>
      <c r="Z1006" s="30">
        <f>IF(OR($Y1006="",$D$6=""),"",IF(INDEX($A:$U,ROW(),$D$6)="",0,IF(ISNUMBER(INDEX($A:$U,ROW(),$D$6)),INDEX($A:$U,ROW(),$D$6),IFERROR(--SUBSTITUTE(SUBSTITUTE(TRIM(INDEX($A:$U,ROW(),$D$6)),",",""),"원",""),0))))</f>
        <v/>
      </c>
      <c r="AA1006" s="30">
        <f>IF(OR($Y1006="",$E$6=""),"",IF(INDEX($A:$U,ROW(),$E$6)="",0,IF(ISNUMBER(INDEX($A:$U,ROW(),$E$6)),INDEX($A:$U,ROW(),$E$6),IFERROR(--SUBSTITUTE(SUBSTITUTE(TRIM(INDEX($A:$U,ROW(),$E$6)),",",""),"원",""),0))))</f>
        <v/>
      </c>
      <c r="AB1006" s="30">
        <f>IF(OR($Y1006="",$F$6=""),"",IF(INDEX($A:$U,ROW(),$F$6)="","",IF(ISNUMBER(INDEX($A:$U,ROW(),$F$6)),INDEX($A:$U,ROW(),$F$6),IFERROR(--SUBSTITUTE(SUBSTITUTE(TRIM(INDEX($A:$U,ROW(),$F$6)),",",""),"원",""),""))))</f>
        <v/>
      </c>
      <c r="AC1006" s="2">
        <f>IF(OR($Y1006="",$G$6=""),"",INDEX($A:$U,ROW(),$G$6)&amp;"")</f>
        <v/>
      </c>
      <c r="AD1006" s="2">
        <f>IF($Y1006="","",IF(OR(AND(설정!$B$5&lt;&gt;"",ISNUMBER(SEARCH(설정!$B$5,$AC1006))),AND(설정!$B$6&lt;&gt;"",ISNUMBER(SEARCH(설정!$B$6,$AC1006))),AND(설정!$B$7&lt;&gt;"",ISNUMBER(SEARCH(설정!$B$7,$AC1006)))),"제외","포함"))</f>
        <v/>
      </c>
    </row>
    <row r="1007">
      <c r="W1007" s="2">
        <f>IF(OR($B$5="",$C$6="",ROW()&lt;$B$5),"",IF(INDEX($A:$U,ROW(),$C$6)="","",INDEX($A:$U,ROW(),$C$6)))</f>
        <v/>
      </c>
      <c r="X1007" s="28">
        <f>IF($W1007="","",IF(ISNUMBER($W1007),IF($W1007&gt;=10000000,IFERROR(DATE(INT($W1007/10000),MOD(INT($W1007/100),100),MOD($W1007,100)),""),$W1007),IF(ISNUMBER(--SUBSTITUTE(SUBSTITUTE(TRIM($W1007),".","-"),"/","-")),IF(--SUBSTITUTE(SUBSTITUTE(TRIM($W1007),".","-"),"/","-")&gt;=10000000,IFERROR(DATE(--LEFT(TRIM($W1007),4),--MID(TRIM($W1007),5,2),--RIGHT(TRIM($W1007),2)),""),--SUBSTITUTE(SUBSTITUTE(TRIM($W1007),".","-"),"/","-")),IFERROR(--LEFT(SUBSTITUTE(SUBSTITUTE(TRIM($W1007),".","-"),"/","-"),10),""))))</f>
        <v/>
      </c>
      <c r="Y1007" s="29">
        <f>IF($X1007="","",INT($X1007))</f>
        <v/>
      </c>
      <c r="Z1007" s="30">
        <f>IF(OR($Y1007="",$D$6=""),"",IF(INDEX($A:$U,ROW(),$D$6)="",0,IF(ISNUMBER(INDEX($A:$U,ROW(),$D$6)),INDEX($A:$U,ROW(),$D$6),IFERROR(--SUBSTITUTE(SUBSTITUTE(TRIM(INDEX($A:$U,ROW(),$D$6)),",",""),"원",""),0))))</f>
        <v/>
      </c>
      <c r="AA1007" s="30">
        <f>IF(OR($Y1007="",$E$6=""),"",IF(INDEX($A:$U,ROW(),$E$6)="",0,IF(ISNUMBER(INDEX($A:$U,ROW(),$E$6)),INDEX($A:$U,ROW(),$E$6),IFERROR(--SUBSTITUTE(SUBSTITUTE(TRIM(INDEX($A:$U,ROW(),$E$6)),",",""),"원",""),0))))</f>
        <v/>
      </c>
      <c r="AB1007" s="30">
        <f>IF(OR($Y1007="",$F$6=""),"",IF(INDEX($A:$U,ROW(),$F$6)="","",IF(ISNUMBER(INDEX($A:$U,ROW(),$F$6)),INDEX($A:$U,ROW(),$F$6),IFERROR(--SUBSTITUTE(SUBSTITUTE(TRIM(INDEX($A:$U,ROW(),$F$6)),",",""),"원",""),""))))</f>
        <v/>
      </c>
      <c r="AC1007" s="2">
        <f>IF(OR($Y1007="",$G$6=""),"",INDEX($A:$U,ROW(),$G$6)&amp;"")</f>
        <v/>
      </c>
      <c r="AD1007" s="2">
        <f>IF($Y1007="","",IF(OR(AND(설정!$B$5&lt;&gt;"",ISNUMBER(SEARCH(설정!$B$5,$AC1007))),AND(설정!$B$6&lt;&gt;"",ISNUMBER(SEARCH(설정!$B$6,$AC1007))),AND(설정!$B$7&lt;&gt;"",ISNUMBER(SEARCH(설정!$B$7,$AC1007)))),"제외","포함"))</f>
        <v/>
      </c>
    </row>
    <row r="1008">
      <c r="W1008" s="2">
        <f>IF(OR($B$5="",$C$6="",ROW()&lt;$B$5),"",IF(INDEX($A:$U,ROW(),$C$6)="","",INDEX($A:$U,ROW(),$C$6)))</f>
        <v/>
      </c>
      <c r="X1008" s="28">
        <f>IF($W1008="","",IF(ISNUMBER($W1008),IF($W1008&gt;=10000000,IFERROR(DATE(INT($W1008/10000),MOD(INT($W1008/100),100),MOD($W1008,100)),""),$W1008),IF(ISNUMBER(--SUBSTITUTE(SUBSTITUTE(TRIM($W1008),".","-"),"/","-")),IF(--SUBSTITUTE(SUBSTITUTE(TRIM($W1008),".","-"),"/","-")&gt;=10000000,IFERROR(DATE(--LEFT(TRIM($W1008),4),--MID(TRIM($W1008),5,2),--RIGHT(TRIM($W1008),2)),""),--SUBSTITUTE(SUBSTITUTE(TRIM($W1008),".","-"),"/","-")),IFERROR(--LEFT(SUBSTITUTE(SUBSTITUTE(TRIM($W1008),".","-"),"/","-"),10),""))))</f>
        <v/>
      </c>
      <c r="Y1008" s="29">
        <f>IF($X1008="","",INT($X1008))</f>
        <v/>
      </c>
      <c r="Z1008" s="30">
        <f>IF(OR($Y1008="",$D$6=""),"",IF(INDEX($A:$U,ROW(),$D$6)="",0,IF(ISNUMBER(INDEX($A:$U,ROW(),$D$6)),INDEX($A:$U,ROW(),$D$6),IFERROR(--SUBSTITUTE(SUBSTITUTE(TRIM(INDEX($A:$U,ROW(),$D$6)),",",""),"원",""),0))))</f>
        <v/>
      </c>
      <c r="AA1008" s="30">
        <f>IF(OR($Y1008="",$E$6=""),"",IF(INDEX($A:$U,ROW(),$E$6)="",0,IF(ISNUMBER(INDEX($A:$U,ROW(),$E$6)),INDEX($A:$U,ROW(),$E$6),IFERROR(--SUBSTITUTE(SUBSTITUTE(TRIM(INDEX($A:$U,ROW(),$E$6)),",",""),"원",""),0))))</f>
        <v/>
      </c>
      <c r="AB1008" s="30">
        <f>IF(OR($Y1008="",$F$6=""),"",IF(INDEX($A:$U,ROW(),$F$6)="","",IF(ISNUMBER(INDEX($A:$U,ROW(),$F$6)),INDEX($A:$U,ROW(),$F$6),IFERROR(--SUBSTITUTE(SUBSTITUTE(TRIM(INDEX($A:$U,ROW(),$F$6)),",",""),"원",""),""))))</f>
        <v/>
      </c>
      <c r="AC1008" s="2">
        <f>IF(OR($Y1008="",$G$6=""),"",INDEX($A:$U,ROW(),$G$6)&amp;"")</f>
        <v/>
      </c>
      <c r="AD1008" s="2">
        <f>IF($Y1008="","",IF(OR(AND(설정!$B$5&lt;&gt;"",ISNUMBER(SEARCH(설정!$B$5,$AC1008))),AND(설정!$B$6&lt;&gt;"",ISNUMBER(SEARCH(설정!$B$6,$AC1008))),AND(설정!$B$7&lt;&gt;"",ISNUMBER(SEARCH(설정!$B$7,$AC1008)))),"제외","포함"))</f>
        <v/>
      </c>
    </row>
    <row r="1009">
      <c r="W1009" s="2">
        <f>IF(OR($B$5="",$C$6="",ROW()&lt;$B$5),"",IF(INDEX($A:$U,ROW(),$C$6)="","",INDEX($A:$U,ROW(),$C$6)))</f>
        <v/>
      </c>
      <c r="X1009" s="28">
        <f>IF($W1009="","",IF(ISNUMBER($W1009),IF($W1009&gt;=10000000,IFERROR(DATE(INT($W1009/10000),MOD(INT($W1009/100),100),MOD($W1009,100)),""),$W1009),IF(ISNUMBER(--SUBSTITUTE(SUBSTITUTE(TRIM($W1009),".","-"),"/","-")),IF(--SUBSTITUTE(SUBSTITUTE(TRIM($W1009),".","-"),"/","-")&gt;=10000000,IFERROR(DATE(--LEFT(TRIM($W1009),4),--MID(TRIM($W1009),5,2),--RIGHT(TRIM($W1009),2)),""),--SUBSTITUTE(SUBSTITUTE(TRIM($W1009),".","-"),"/","-")),IFERROR(--LEFT(SUBSTITUTE(SUBSTITUTE(TRIM($W1009),".","-"),"/","-"),10),""))))</f>
        <v/>
      </c>
      <c r="Y1009" s="29">
        <f>IF($X1009="","",INT($X1009))</f>
        <v/>
      </c>
      <c r="Z1009" s="30">
        <f>IF(OR($Y1009="",$D$6=""),"",IF(INDEX($A:$U,ROW(),$D$6)="",0,IF(ISNUMBER(INDEX($A:$U,ROW(),$D$6)),INDEX($A:$U,ROW(),$D$6),IFERROR(--SUBSTITUTE(SUBSTITUTE(TRIM(INDEX($A:$U,ROW(),$D$6)),",",""),"원",""),0))))</f>
        <v/>
      </c>
      <c r="AA1009" s="30">
        <f>IF(OR($Y1009="",$E$6=""),"",IF(INDEX($A:$U,ROW(),$E$6)="",0,IF(ISNUMBER(INDEX($A:$U,ROW(),$E$6)),INDEX($A:$U,ROW(),$E$6),IFERROR(--SUBSTITUTE(SUBSTITUTE(TRIM(INDEX($A:$U,ROW(),$E$6)),",",""),"원",""),0))))</f>
        <v/>
      </c>
      <c r="AB1009" s="30">
        <f>IF(OR($Y1009="",$F$6=""),"",IF(INDEX($A:$U,ROW(),$F$6)="","",IF(ISNUMBER(INDEX($A:$U,ROW(),$F$6)),INDEX($A:$U,ROW(),$F$6),IFERROR(--SUBSTITUTE(SUBSTITUTE(TRIM(INDEX($A:$U,ROW(),$F$6)),",",""),"원",""),""))))</f>
        <v/>
      </c>
      <c r="AC1009" s="2">
        <f>IF(OR($Y1009="",$G$6=""),"",INDEX($A:$U,ROW(),$G$6)&amp;"")</f>
        <v/>
      </c>
      <c r="AD1009" s="2">
        <f>IF($Y1009="","",IF(OR(AND(설정!$B$5&lt;&gt;"",ISNUMBER(SEARCH(설정!$B$5,$AC1009))),AND(설정!$B$6&lt;&gt;"",ISNUMBER(SEARCH(설정!$B$6,$AC1009))),AND(설정!$B$7&lt;&gt;"",ISNUMBER(SEARCH(설정!$B$7,$AC1009)))),"제외","포함"))</f>
        <v/>
      </c>
    </row>
    <row r="1010">
      <c r="W1010" s="2">
        <f>IF(OR($B$5="",$C$6="",ROW()&lt;$B$5),"",IF(INDEX($A:$U,ROW(),$C$6)="","",INDEX($A:$U,ROW(),$C$6)))</f>
        <v/>
      </c>
      <c r="X1010" s="28">
        <f>IF($W1010="","",IF(ISNUMBER($W1010),IF($W1010&gt;=10000000,IFERROR(DATE(INT($W1010/10000),MOD(INT($W1010/100),100),MOD($W1010,100)),""),$W1010),IF(ISNUMBER(--SUBSTITUTE(SUBSTITUTE(TRIM($W1010),".","-"),"/","-")),IF(--SUBSTITUTE(SUBSTITUTE(TRIM($W1010),".","-"),"/","-")&gt;=10000000,IFERROR(DATE(--LEFT(TRIM($W1010),4),--MID(TRIM($W1010),5,2),--RIGHT(TRIM($W1010),2)),""),--SUBSTITUTE(SUBSTITUTE(TRIM($W1010),".","-"),"/","-")),IFERROR(--LEFT(SUBSTITUTE(SUBSTITUTE(TRIM($W1010),".","-"),"/","-"),10),""))))</f>
        <v/>
      </c>
      <c r="Y1010" s="29">
        <f>IF($X1010="","",INT($X1010))</f>
        <v/>
      </c>
      <c r="Z1010" s="30">
        <f>IF(OR($Y1010="",$D$6=""),"",IF(INDEX($A:$U,ROW(),$D$6)="",0,IF(ISNUMBER(INDEX($A:$U,ROW(),$D$6)),INDEX($A:$U,ROW(),$D$6),IFERROR(--SUBSTITUTE(SUBSTITUTE(TRIM(INDEX($A:$U,ROW(),$D$6)),",",""),"원",""),0))))</f>
        <v/>
      </c>
      <c r="AA1010" s="30">
        <f>IF(OR($Y1010="",$E$6=""),"",IF(INDEX($A:$U,ROW(),$E$6)="",0,IF(ISNUMBER(INDEX($A:$U,ROW(),$E$6)),INDEX($A:$U,ROW(),$E$6),IFERROR(--SUBSTITUTE(SUBSTITUTE(TRIM(INDEX($A:$U,ROW(),$E$6)),",",""),"원",""),0))))</f>
        <v/>
      </c>
      <c r="AB1010" s="30">
        <f>IF(OR($Y1010="",$F$6=""),"",IF(INDEX($A:$U,ROW(),$F$6)="","",IF(ISNUMBER(INDEX($A:$U,ROW(),$F$6)),INDEX($A:$U,ROW(),$F$6),IFERROR(--SUBSTITUTE(SUBSTITUTE(TRIM(INDEX($A:$U,ROW(),$F$6)),",",""),"원",""),""))))</f>
        <v/>
      </c>
      <c r="AC1010" s="2">
        <f>IF(OR($Y1010="",$G$6=""),"",INDEX($A:$U,ROW(),$G$6)&amp;"")</f>
        <v/>
      </c>
      <c r="AD1010" s="2">
        <f>IF($Y1010="","",IF(OR(AND(설정!$B$5&lt;&gt;"",ISNUMBER(SEARCH(설정!$B$5,$AC1010))),AND(설정!$B$6&lt;&gt;"",ISNUMBER(SEARCH(설정!$B$6,$AC1010))),AND(설정!$B$7&lt;&gt;"",ISNUMBER(SEARCH(설정!$B$7,$AC1010)))),"제외","포함"))</f>
        <v/>
      </c>
    </row>
    <row r="1011">
      <c r="W1011" s="2">
        <f>IF(OR($B$5="",$C$6="",ROW()&lt;$B$5),"",IF(INDEX($A:$U,ROW(),$C$6)="","",INDEX($A:$U,ROW(),$C$6)))</f>
        <v/>
      </c>
      <c r="X1011" s="28">
        <f>IF($W1011="","",IF(ISNUMBER($W1011),IF($W1011&gt;=10000000,IFERROR(DATE(INT($W1011/10000),MOD(INT($W1011/100),100),MOD($W1011,100)),""),$W1011),IF(ISNUMBER(--SUBSTITUTE(SUBSTITUTE(TRIM($W1011),".","-"),"/","-")),IF(--SUBSTITUTE(SUBSTITUTE(TRIM($W1011),".","-"),"/","-")&gt;=10000000,IFERROR(DATE(--LEFT(TRIM($W1011),4),--MID(TRIM($W1011),5,2),--RIGHT(TRIM($W1011),2)),""),--SUBSTITUTE(SUBSTITUTE(TRIM($W1011),".","-"),"/","-")),IFERROR(--LEFT(SUBSTITUTE(SUBSTITUTE(TRIM($W1011),".","-"),"/","-"),10),""))))</f>
        <v/>
      </c>
      <c r="Y1011" s="29">
        <f>IF($X1011="","",INT($X1011))</f>
        <v/>
      </c>
      <c r="Z1011" s="30">
        <f>IF(OR($Y1011="",$D$6=""),"",IF(INDEX($A:$U,ROW(),$D$6)="",0,IF(ISNUMBER(INDEX($A:$U,ROW(),$D$6)),INDEX($A:$U,ROW(),$D$6),IFERROR(--SUBSTITUTE(SUBSTITUTE(TRIM(INDEX($A:$U,ROW(),$D$6)),",",""),"원",""),0))))</f>
        <v/>
      </c>
      <c r="AA1011" s="30">
        <f>IF(OR($Y1011="",$E$6=""),"",IF(INDEX($A:$U,ROW(),$E$6)="",0,IF(ISNUMBER(INDEX($A:$U,ROW(),$E$6)),INDEX($A:$U,ROW(),$E$6),IFERROR(--SUBSTITUTE(SUBSTITUTE(TRIM(INDEX($A:$U,ROW(),$E$6)),",",""),"원",""),0))))</f>
        <v/>
      </c>
      <c r="AB1011" s="30">
        <f>IF(OR($Y1011="",$F$6=""),"",IF(INDEX($A:$U,ROW(),$F$6)="","",IF(ISNUMBER(INDEX($A:$U,ROW(),$F$6)),INDEX($A:$U,ROW(),$F$6),IFERROR(--SUBSTITUTE(SUBSTITUTE(TRIM(INDEX($A:$U,ROW(),$F$6)),",",""),"원",""),""))))</f>
        <v/>
      </c>
      <c r="AC1011" s="2">
        <f>IF(OR($Y1011="",$G$6=""),"",INDEX($A:$U,ROW(),$G$6)&amp;"")</f>
        <v/>
      </c>
      <c r="AD1011" s="2">
        <f>IF($Y1011="","",IF(OR(AND(설정!$B$5&lt;&gt;"",ISNUMBER(SEARCH(설정!$B$5,$AC1011))),AND(설정!$B$6&lt;&gt;"",ISNUMBER(SEARCH(설정!$B$6,$AC1011))),AND(설정!$B$7&lt;&gt;"",ISNUMBER(SEARCH(설정!$B$7,$AC1011)))),"제외","포함"))</f>
        <v/>
      </c>
    </row>
    <row r="1012">
      <c r="W1012" s="2">
        <f>IF(OR($B$5="",$C$6="",ROW()&lt;$B$5),"",IF(INDEX($A:$U,ROW(),$C$6)="","",INDEX($A:$U,ROW(),$C$6)))</f>
        <v/>
      </c>
      <c r="X1012" s="28">
        <f>IF($W1012="","",IF(ISNUMBER($W1012),IF($W1012&gt;=10000000,IFERROR(DATE(INT($W1012/10000),MOD(INT($W1012/100),100),MOD($W1012,100)),""),$W1012),IF(ISNUMBER(--SUBSTITUTE(SUBSTITUTE(TRIM($W1012),".","-"),"/","-")),IF(--SUBSTITUTE(SUBSTITUTE(TRIM($W1012),".","-"),"/","-")&gt;=10000000,IFERROR(DATE(--LEFT(TRIM($W1012),4),--MID(TRIM($W1012),5,2),--RIGHT(TRIM($W1012),2)),""),--SUBSTITUTE(SUBSTITUTE(TRIM($W1012),".","-"),"/","-")),IFERROR(--LEFT(SUBSTITUTE(SUBSTITUTE(TRIM($W1012),".","-"),"/","-"),10),""))))</f>
        <v/>
      </c>
      <c r="Y1012" s="29">
        <f>IF($X1012="","",INT($X1012))</f>
        <v/>
      </c>
      <c r="Z1012" s="30">
        <f>IF(OR($Y1012="",$D$6=""),"",IF(INDEX($A:$U,ROW(),$D$6)="",0,IF(ISNUMBER(INDEX($A:$U,ROW(),$D$6)),INDEX($A:$U,ROW(),$D$6),IFERROR(--SUBSTITUTE(SUBSTITUTE(TRIM(INDEX($A:$U,ROW(),$D$6)),",",""),"원",""),0))))</f>
        <v/>
      </c>
      <c r="AA1012" s="30">
        <f>IF(OR($Y1012="",$E$6=""),"",IF(INDEX($A:$U,ROW(),$E$6)="",0,IF(ISNUMBER(INDEX($A:$U,ROW(),$E$6)),INDEX($A:$U,ROW(),$E$6),IFERROR(--SUBSTITUTE(SUBSTITUTE(TRIM(INDEX($A:$U,ROW(),$E$6)),",",""),"원",""),0))))</f>
        <v/>
      </c>
      <c r="AB1012" s="30">
        <f>IF(OR($Y1012="",$F$6=""),"",IF(INDEX($A:$U,ROW(),$F$6)="","",IF(ISNUMBER(INDEX($A:$U,ROW(),$F$6)),INDEX($A:$U,ROW(),$F$6),IFERROR(--SUBSTITUTE(SUBSTITUTE(TRIM(INDEX($A:$U,ROW(),$F$6)),",",""),"원",""),""))))</f>
        <v/>
      </c>
      <c r="AC1012" s="2">
        <f>IF(OR($Y1012="",$G$6=""),"",INDEX($A:$U,ROW(),$G$6)&amp;"")</f>
        <v/>
      </c>
      <c r="AD1012" s="2">
        <f>IF($Y1012="","",IF(OR(AND(설정!$B$5&lt;&gt;"",ISNUMBER(SEARCH(설정!$B$5,$AC1012))),AND(설정!$B$6&lt;&gt;"",ISNUMBER(SEARCH(설정!$B$6,$AC1012))),AND(설정!$B$7&lt;&gt;"",ISNUMBER(SEARCH(설정!$B$7,$AC1012)))),"제외","포함"))</f>
        <v/>
      </c>
    </row>
    <row r="1013">
      <c r="W1013" s="2">
        <f>IF(OR($B$5="",$C$6="",ROW()&lt;$B$5),"",IF(INDEX($A:$U,ROW(),$C$6)="","",INDEX($A:$U,ROW(),$C$6)))</f>
        <v/>
      </c>
      <c r="X1013" s="28">
        <f>IF($W1013="","",IF(ISNUMBER($W1013),IF($W1013&gt;=10000000,IFERROR(DATE(INT($W1013/10000),MOD(INT($W1013/100),100),MOD($W1013,100)),""),$W1013),IF(ISNUMBER(--SUBSTITUTE(SUBSTITUTE(TRIM($W1013),".","-"),"/","-")),IF(--SUBSTITUTE(SUBSTITUTE(TRIM($W1013),".","-"),"/","-")&gt;=10000000,IFERROR(DATE(--LEFT(TRIM($W1013),4),--MID(TRIM($W1013),5,2),--RIGHT(TRIM($W1013),2)),""),--SUBSTITUTE(SUBSTITUTE(TRIM($W1013),".","-"),"/","-")),IFERROR(--LEFT(SUBSTITUTE(SUBSTITUTE(TRIM($W1013),".","-"),"/","-"),10),""))))</f>
        <v/>
      </c>
      <c r="Y1013" s="29">
        <f>IF($X1013="","",INT($X1013))</f>
        <v/>
      </c>
      <c r="Z1013" s="30">
        <f>IF(OR($Y1013="",$D$6=""),"",IF(INDEX($A:$U,ROW(),$D$6)="",0,IF(ISNUMBER(INDEX($A:$U,ROW(),$D$6)),INDEX($A:$U,ROW(),$D$6),IFERROR(--SUBSTITUTE(SUBSTITUTE(TRIM(INDEX($A:$U,ROW(),$D$6)),",",""),"원",""),0))))</f>
        <v/>
      </c>
      <c r="AA1013" s="30">
        <f>IF(OR($Y1013="",$E$6=""),"",IF(INDEX($A:$U,ROW(),$E$6)="",0,IF(ISNUMBER(INDEX($A:$U,ROW(),$E$6)),INDEX($A:$U,ROW(),$E$6),IFERROR(--SUBSTITUTE(SUBSTITUTE(TRIM(INDEX($A:$U,ROW(),$E$6)),",",""),"원",""),0))))</f>
        <v/>
      </c>
      <c r="AB1013" s="30">
        <f>IF(OR($Y1013="",$F$6=""),"",IF(INDEX($A:$U,ROW(),$F$6)="","",IF(ISNUMBER(INDEX($A:$U,ROW(),$F$6)),INDEX($A:$U,ROW(),$F$6),IFERROR(--SUBSTITUTE(SUBSTITUTE(TRIM(INDEX($A:$U,ROW(),$F$6)),",",""),"원",""),""))))</f>
        <v/>
      </c>
      <c r="AC1013" s="2">
        <f>IF(OR($Y1013="",$G$6=""),"",INDEX($A:$U,ROW(),$G$6)&amp;"")</f>
        <v/>
      </c>
      <c r="AD1013" s="2">
        <f>IF($Y1013="","",IF(OR(AND(설정!$B$5&lt;&gt;"",ISNUMBER(SEARCH(설정!$B$5,$AC1013))),AND(설정!$B$6&lt;&gt;"",ISNUMBER(SEARCH(설정!$B$6,$AC1013))),AND(설정!$B$7&lt;&gt;"",ISNUMBER(SEARCH(설정!$B$7,$AC1013)))),"제외","포함"))</f>
        <v/>
      </c>
    </row>
    <row r="1014">
      <c r="W1014" s="2">
        <f>IF(OR($B$5="",$C$6="",ROW()&lt;$B$5),"",IF(INDEX($A:$U,ROW(),$C$6)="","",INDEX($A:$U,ROW(),$C$6)))</f>
        <v/>
      </c>
      <c r="X1014" s="28">
        <f>IF($W1014="","",IF(ISNUMBER($W1014),IF($W1014&gt;=10000000,IFERROR(DATE(INT($W1014/10000),MOD(INT($W1014/100),100),MOD($W1014,100)),""),$W1014),IF(ISNUMBER(--SUBSTITUTE(SUBSTITUTE(TRIM($W1014),".","-"),"/","-")),IF(--SUBSTITUTE(SUBSTITUTE(TRIM($W1014),".","-"),"/","-")&gt;=10000000,IFERROR(DATE(--LEFT(TRIM($W1014),4),--MID(TRIM($W1014),5,2),--RIGHT(TRIM($W1014),2)),""),--SUBSTITUTE(SUBSTITUTE(TRIM($W1014),".","-"),"/","-")),IFERROR(--LEFT(SUBSTITUTE(SUBSTITUTE(TRIM($W1014),".","-"),"/","-"),10),""))))</f>
        <v/>
      </c>
      <c r="Y1014" s="29">
        <f>IF($X1014="","",INT($X1014))</f>
        <v/>
      </c>
      <c r="Z1014" s="30">
        <f>IF(OR($Y1014="",$D$6=""),"",IF(INDEX($A:$U,ROW(),$D$6)="",0,IF(ISNUMBER(INDEX($A:$U,ROW(),$D$6)),INDEX($A:$U,ROW(),$D$6),IFERROR(--SUBSTITUTE(SUBSTITUTE(TRIM(INDEX($A:$U,ROW(),$D$6)),",",""),"원",""),0))))</f>
        <v/>
      </c>
      <c r="AA1014" s="30">
        <f>IF(OR($Y1014="",$E$6=""),"",IF(INDEX($A:$U,ROW(),$E$6)="",0,IF(ISNUMBER(INDEX($A:$U,ROW(),$E$6)),INDEX($A:$U,ROW(),$E$6),IFERROR(--SUBSTITUTE(SUBSTITUTE(TRIM(INDEX($A:$U,ROW(),$E$6)),",",""),"원",""),0))))</f>
        <v/>
      </c>
      <c r="AB1014" s="30">
        <f>IF(OR($Y1014="",$F$6=""),"",IF(INDEX($A:$U,ROW(),$F$6)="","",IF(ISNUMBER(INDEX($A:$U,ROW(),$F$6)),INDEX($A:$U,ROW(),$F$6),IFERROR(--SUBSTITUTE(SUBSTITUTE(TRIM(INDEX($A:$U,ROW(),$F$6)),",",""),"원",""),""))))</f>
        <v/>
      </c>
      <c r="AC1014" s="2">
        <f>IF(OR($Y1014="",$G$6=""),"",INDEX($A:$U,ROW(),$G$6)&amp;"")</f>
        <v/>
      </c>
      <c r="AD1014" s="2">
        <f>IF($Y1014="","",IF(OR(AND(설정!$B$5&lt;&gt;"",ISNUMBER(SEARCH(설정!$B$5,$AC1014))),AND(설정!$B$6&lt;&gt;"",ISNUMBER(SEARCH(설정!$B$6,$AC1014))),AND(설정!$B$7&lt;&gt;"",ISNUMBER(SEARCH(설정!$B$7,$AC1014)))),"제외","포함"))</f>
        <v/>
      </c>
    </row>
    <row r="1015">
      <c r="W1015" s="2">
        <f>IF(OR($B$5="",$C$6="",ROW()&lt;$B$5),"",IF(INDEX($A:$U,ROW(),$C$6)="","",INDEX($A:$U,ROW(),$C$6)))</f>
        <v/>
      </c>
      <c r="X1015" s="28">
        <f>IF($W1015="","",IF(ISNUMBER($W1015),IF($W1015&gt;=10000000,IFERROR(DATE(INT($W1015/10000),MOD(INT($W1015/100),100),MOD($W1015,100)),""),$W1015),IF(ISNUMBER(--SUBSTITUTE(SUBSTITUTE(TRIM($W1015),".","-"),"/","-")),IF(--SUBSTITUTE(SUBSTITUTE(TRIM($W1015),".","-"),"/","-")&gt;=10000000,IFERROR(DATE(--LEFT(TRIM($W1015),4),--MID(TRIM($W1015),5,2),--RIGHT(TRIM($W1015),2)),""),--SUBSTITUTE(SUBSTITUTE(TRIM($W1015),".","-"),"/","-")),IFERROR(--LEFT(SUBSTITUTE(SUBSTITUTE(TRIM($W1015),".","-"),"/","-"),10),""))))</f>
        <v/>
      </c>
      <c r="Y1015" s="29">
        <f>IF($X1015="","",INT($X1015))</f>
        <v/>
      </c>
      <c r="Z1015" s="30">
        <f>IF(OR($Y1015="",$D$6=""),"",IF(INDEX($A:$U,ROW(),$D$6)="",0,IF(ISNUMBER(INDEX($A:$U,ROW(),$D$6)),INDEX($A:$U,ROW(),$D$6),IFERROR(--SUBSTITUTE(SUBSTITUTE(TRIM(INDEX($A:$U,ROW(),$D$6)),",",""),"원",""),0))))</f>
        <v/>
      </c>
      <c r="AA1015" s="30">
        <f>IF(OR($Y1015="",$E$6=""),"",IF(INDEX($A:$U,ROW(),$E$6)="",0,IF(ISNUMBER(INDEX($A:$U,ROW(),$E$6)),INDEX($A:$U,ROW(),$E$6),IFERROR(--SUBSTITUTE(SUBSTITUTE(TRIM(INDEX($A:$U,ROW(),$E$6)),",",""),"원",""),0))))</f>
        <v/>
      </c>
      <c r="AB1015" s="30">
        <f>IF(OR($Y1015="",$F$6=""),"",IF(INDEX($A:$U,ROW(),$F$6)="","",IF(ISNUMBER(INDEX($A:$U,ROW(),$F$6)),INDEX($A:$U,ROW(),$F$6),IFERROR(--SUBSTITUTE(SUBSTITUTE(TRIM(INDEX($A:$U,ROW(),$F$6)),",",""),"원",""),""))))</f>
        <v/>
      </c>
      <c r="AC1015" s="2">
        <f>IF(OR($Y1015="",$G$6=""),"",INDEX($A:$U,ROW(),$G$6)&amp;"")</f>
        <v/>
      </c>
      <c r="AD1015" s="2">
        <f>IF($Y1015="","",IF(OR(AND(설정!$B$5&lt;&gt;"",ISNUMBER(SEARCH(설정!$B$5,$AC1015))),AND(설정!$B$6&lt;&gt;"",ISNUMBER(SEARCH(설정!$B$6,$AC1015))),AND(설정!$B$7&lt;&gt;"",ISNUMBER(SEARCH(설정!$B$7,$AC1015)))),"제외","포함"))</f>
        <v/>
      </c>
    </row>
    <row r="1016">
      <c r="W1016" s="2">
        <f>IF(OR($B$5="",$C$6="",ROW()&lt;$B$5),"",IF(INDEX($A:$U,ROW(),$C$6)="","",INDEX($A:$U,ROW(),$C$6)))</f>
        <v/>
      </c>
      <c r="X1016" s="28">
        <f>IF($W1016="","",IF(ISNUMBER($W1016),IF($W1016&gt;=10000000,IFERROR(DATE(INT($W1016/10000),MOD(INT($W1016/100),100),MOD($W1016,100)),""),$W1016),IF(ISNUMBER(--SUBSTITUTE(SUBSTITUTE(TRIM($W1016),".","-"),"/","-")),IF(--SUBSTITUTE(SUBSTITUTE(TRIM($W1016),".","-"),"/","-")&gt;=10000000,IFERROR(DATE(--LEFT(TRIM($W1016),4),--MID(TRIM($W1016),5,2),--RIGHT(TRIM($W1016),2)),""),--SUBSTITUTE(SUBSTITUTE(TRIM($W1016),".","-"),"/","-")),IFERROR(--LEFT(SUBSTITUTE(SUBSTITUTE(TRIM($W1016),".","-"),"/","-"),10),""))))</f>
        <v/>
      </c>
      <c r="Y1016" s="29">
        <f>IF($X1016="","",INT($X1016))</f>
        <v/>
      </c>
      <c r="Z1016" s="30">
        <f>IF(OR($Y1016="",$D$6=""),"",IF(INDEX($A:$U,ROW(),$D$6)="",0,IF(ISNUMBER(INDEX($A:$U,ROW(),$D$6)),INDEX($A:$U,ROW(),$D$6),IFERROR(--SUBSTITUTE(SUBSTITUTE(TRIM(INDEX($A:$U,ROW(),$D$6)),",",""),"원",""),0))))</f>
        <v/>
      </c>
      <c r="AA1016" s="30">
        <f>IF(OR($Y1016="",$E$6=""),"",IF(INDEX($A:$U,ROW(),$E$6)="",0,IF(ISNUMBER(INDEX($A:$U,ROW(),$E$6)),INDEX($A:$U,ROW(),$E$6),IFERROR(--SUBSTITUTE(SUBSTITUTE(TRIM(INDEX($A:$U,ROW(),$E$6)),",",""),"원",""),0))))</f>
        <v/>
      </c>
      <c r="AB1016" s="30">
        <f>IF(OR($Y1016="",$F$6=""),"",IF(INDEX($A:$U,ROW(),$F$6)="","",IF(ISNUMBER(INDEX($A:$U,ROW(),$F$6)),INDEX($A:$U,ROW(),$F$6),IFERROR(--SUBSTITUTE(SUBSTITUTE(TRIM(INDEX($A:$U,ROW(),$F$6)),",",""),"원",""),""))))</f>
        <v/>
      </c>
      <c r="AC1016" s="2">
        <f>IF(OR($Y1016="",$G$6=""),"",INDEX($A:$U,ROW(),$G$6)&amp;"")</f>
        <v/>
      </c>
      <c r="AD1016" s="2">
        <f>IF($Y1016="","",IF(OR(AND(설정!$B$5&lt;&gt;"",ISNUMBER(SEARCH(설정!$B$5,$AC1016))),AND(설정!$B$6&lt;&gt;"",ISNUMBER(SEARCH(설정!$B$6,$AC1016))),AND(설정!$B$7&lt;&gt;"",ISNUMBER(SEARCH(설정!$B$7,$AC1016)))),"제외","포함"))</f>
        <v/>
      </c>
    </row>
    <row r="1017">
      <c r="W1017" s="2">
        <f>IF(OR($B$5="",$C$6="",ROW()&lt;$B$5),"",IF(INDEX($A:$U,ROW(),$C$6)="","",INDEX($A:$U,ROW(),$C$6)))</f>
        <v/>
      </c>
      <c r="X1017" s="28">
        <f>IF($W1017="","",IF(ISNUMBER($W1017),IF($W1017&gt;=10000000,IFERROR(DATE(INT($W1017/10000),MOD(INT($W1017/100),100),MOD($W1017,100)),""),$W1017),IF(ISNUMBER(--SUBSTITUTE(SUBSTITUTE(TRIM($W1017),".","-"),"/","-")),IF(--SUBSTITUTE(SUBSTITUTE(TRIM($W1017),".","-"),"/","-")&gt;=10000000,IFERROR(DATE(--LEFT(TRIM($W1017),4),--MID(TRIM($W1017),5,2),--RIGHT(TRIM($W1017),2)),""),--SUBSTITUTE(SUBSTITUTE(TRIM($W1017),".","-"),"/","-")),IFERROR(--LEFT(SUBSTITUTE(SUBSTITUTE(TRIM($W1017),".","-"),"/","-"),10),""))))</f>
        <v/>
      </c>
      <c r="Y1017" s="29">
        <f>IF($X1017="","",INT($X1017))</f>
        <v/>
      </c>
      <c r="Z1017" s="30">
        <f>IF(OR($Y1017="",$D$6=""),"",IF(INDEX($A:$U,ROW(),$D$6)="",0,IF(ISNUMBER(INDEX($A:$U,ROW(),$D$6)),INDEX($A:$U,ROW(),$D$6),IFERROR(--SUBSTITUTE(SUBSTITUTE(TRIM(INDEX($A:$U,ROW(),$D$6)),",",""),"원",""),0))))</f>
        <v/>
      </c>
      <c r="AA1017" s="30">
        <f>IF(OR($Y1017="",$E$6=""),"",IF(INDEX($A:$U,ROW(),$E$6)="",0,IF(ISNUMBER(INDEX($A:$U,ROW(),$E$6)),INDEX($A:$U,ROW(),$E$6),IFERROR(--SUBSTITUTE(SUBSTITUTE(TRIM(INDEX($A:$U,ROW(),$E$6)),",",""),"원",""),0))))</f>
        <v/>
      </c>
      <c r="AB1017" s="30">
        <f>IF(OR($Y1017="",$F$6=""),"",IF(INDEX($A:$U,ROW(),$F$6)="","",IF(ISNUMBER(INDEX($A:$U,ROW(),$F$6)),INDEX($A:$U,ROW(),$F$6),IFERROR(--SUBSTITUTE(SUBSTITUTE(TRIM(INDEX($A:$U,ROW(),$F$6)),",",""),"원",""),""))))</f>
        <v/>
      </c>
      <c r="AC1017" s="2">
        <f>IF(OR($Y1017="",$G$6=""),"",INDEX($A:$U,ROW(),$G$6)&amp;"")</f>
        <v/>
      </c>
      <c r="AD1017" s="2">
        <f>IF($Y1017="","",IF(OR(AND(설정!$B$5&lt;&gt;"",ISNUMBER(SEARCH(설정!$B$5,$AC1017))),AND(설정!$B$6&lt;&gt;"",ISNUMBER(SEARCH(설정!$B$6,$AC1017))),AND(설정!$B$7&lt;&gt;"",ISNUMBER(SEARCH(설정!$B$7,$AC1017)))),"제외","포함"))</f>
        <v/>
      </c>
    </row>
    <row r="1018">
      <c r="W1018" s="2">
        <f>IF(OR($B$5="",$C$6="",ROW()&lt;$B$5),"",IF(INDEX($A:$U,ROW(),$C$6)="","",INDEX($A:$U,ROW(),$C$6)))</f>
        <v/>
      </c>
      <c r="X1018" s="28">
        <f>IF($W1018="","",IF(ISNUMBER($W1018),IF($W1018&gt;=10000000,IFERROR(DATE(INT($W1018/10000),MOD(INT($W1018/100),100),MOD($W1018,100)),""),$W1018),IF(ISNUMBER(--SUBSTITUTE(SUBSTITUTE(TRIM($W1018),".","-"),"/","-")),IF(--SUBSTITUTE(SUBSTITUTE(TRIM($W1018),".","-"),"/","-")&gt;=10000000,IFERROR(DATE(--LEFT(TRIM($W1018),4),--MID(TRIM($W1018),5,2),--RIGHT(TRIM($W1018),2)),""),--SUBSTITUTE(SUBSTITUTE(TRIM($W1018),".","-"),"/","-")),IFERROR(--LEFT(SUBSTITUTE(SUBSTITUTE(TRIM($W1018),".","-"),"/","-"),10),""))))</f>
        <v/>
      </c>
      <c r="Y1018" s="29">
        <f>IF($X1018="","",INT($X1018))</f>
        <v/>
      </c>
      <c r="Z1018" s="30">
        <f>IF(OR($Y1018="",$D$6=""),"",IF(INDEX($A:$U,ROW(),$D$6)="",0,IF(ISNUMBER(INDEX($A:$U,ROW(),$D$6)),INDEX($A:$U,ROW(),$D$6),IFERROR(--SUBSTITUTE(SUBSTITUTE(TRIM(INDEX($A:$U,ROW(),$D$6)),",",""),"원",""),0))))</f>
        <v/>
      </c>
      <c r="AA1018" s="30">
        <f>IF(OR($Y1018="",$E$6=""),"",IF(INDEX($A:$U,ROW(),$E$6)="",0,IF(ISNUMBER(INDEX($A:$U,ROW(),$E$6)),INDEX($A:$U,ROW(),$E$6),IFERROR(--SUBSTITUTE(SUBSTITUTE(TRIM(INDEX($A:$U,ROW(),$E$6)),",",""),"원",""),0))))</f>
        <v/>
      </c>
      <c r="AB1018" s="30">
        <f>IF(OR($Y1018="",$F$6=""),"",IF(INDEX($A:$U,ROW(),$F$6)="","",IF(ISNUMBER(INDEX($A:$U,ROW(),$F$6)),INDEX($A:$U,ROW(),$F$6),IFERROR(--SUBSTITUTE(SUBSTITUTE(TRIM(INDEX($A:$U,ROW(),$F$6)),",",""),"원",""),""))))</f>
        <v/>
      </c>
      <c r="AC1018" s="2">
        <f>IF(OR($Y1018="",$G$6=""),"",INDEX($A:$U,ROW(),$G$6)&amp;"")</f>
        <v/>
      </c>
      <c r="AD1018" s="2">
        <f>IF($Y1018="","",IF(OR(AND(설정!$B$5&lt;&gt;"",ISNUMBER(SEARCH(설정!$B$5,$AC1018))),AND(설정!$B$6&lt;&gt;"",ISNUMBER(SEARCH(설정!$B$6,$AC1018))),AND(설정!$B$7&lt;&gt;"",ISNUMBER(SEARCH(설정!$B$7,$AC1018)))),"제외","포함"))</f>
        <v/>
      </c>
    </row>
    <row r="1019">
      <c r="W1019" s="2">
        <f>IF(OR($B$5="",$C$6="",ROW()&lt;$B$5),"",IF(INDEX($A:$U,ROW(),$C$6)="","",INDEX($A:$U,ROW(),$C$6)))</f>
        <v/>
      </c>
      <c r="X1019" s="28">
        <f>IF($W1019="","",IF(ISNUMBER($W1019),IF($W1019&gt;=10000000,IFERROR(DATE(INT($W1019/10000),MOD(INT($W1019/100),100),MOD($W1019,100)),""),$W1019),IF(ISNUMBER(--SUBSTITUTE(SUBSTITUTE(TRIM($W1019),".","-"),"/","-")),IF(--SUBSTITUTE(SUBSTITUTE(TRIM($W1019),".","-"),"/","-")&gt;=10000000,IFERROR(DATE(--LEFT(TRIM($W1019),4),--MID(TRIM($W1019),5,2),--RIGHT(TRIM($W1019),2)),""),--SUBSTITUTE(SUBSTITUTE(TRIM($W1019),".","-"),"/","-")),IFERROR(--LEFT(SUBSTITUTE(SUBSTITUTE(TRIM($W1019),".","-"),"/","-"),10),""))))</f>
        <v/>
      </c>
      <c r="Y1019" s="29">
        <f>IF($X1019="","",INT($X1019))</f>
        <v/>
      </c>
      <c r="Z1019" s="30">
        <f>IF(OR($Y1019="",$D$6=""),"",IF(INDEX($A:$U,ROW(),$D$6)="",0,IF(ISNUMBER(INDEX($A:$U,ROW(),$D$6)),INDEX($A:$U,ROW(),$D$6),IFERROR(--SUBSTITUTE(SUBSTITUTE(TRIM(INDEX($A:$U,ROW(),$D$6)),",",""),"원",""),0))))</f>
        <v/>
      </c>
      <c r="AA1019" s="30">
        <f>IF(OR($Y1019="",$E$6=""),"",IF(INDEX($A:$U,ROW(),$E$6)="",0,IF(ISNUMBER(INDEX($A:$U,ROW(),$E$6)),INDEX($A:$U,ROW(),$E$6),IFERROR(--SUBSTITUTE(SUBSTITUTE(TRIM(INDEX($A:$U,ROW(),$E$6)),",",""),"원",""),0))))</f>
        <v/>
      </c>
      <c r="AB1019" s="30">
        <f>IF(OR($Y1019="",$F$6=""),"",IF(INDEX($A:$U,ROW(),$F$6)="","",IF(ISNUMBER(INDEX($A:$U,ROW(),$F$6)),INDEX($A:$U,ROW(),$F$6),IFERROR(--SUBSTITUTE(SUBSTITUTE(TRIM(INDEX($A:$U,ROW(),$F$6)),",",""),"원",""),""))))</f>
        <v/>
      </c>
      <c r="AC1019" s="2">
        <f>IF(OR($Y1019="",$G$6=""),"",INDEX($A:$U,ROW(),$G$6)&amp;"")</f>
        <v/>
      </c>
      <c r="AD1019" s="2">
        <f>IF($Y1019="","",IF(OR(AND(설정!$B$5&lt;&gt;"",ISNUMBER(SEARCH(설정!$B$5,$AC1019))),AND(설정!$B$6&lt;&gt;"",ISNUMBER(SEARCH(설정!$B$6,$AC1019))),AND(설정!$B$7&lt;&gt;"",ISNUMBER(SEARCH(설정!$B$7,$AC1019)))),"제외","포함"))</f>
        <v/>
      </c>
    </row>
    <row r="1020">
      <c r="W1020" s="2">
        <f>IF(OR($B$5="",$C$6="",ROW()&lt;$B$5),"",IF(INDEX($A:$U,ROW(),$C$6)="","",INDEX($A:$U,ROW(),$C$6)))</f>
        <v/>
      </c>
      <c r="X1020" s="28">
        <f>IF($W1020="","",IF(ISNUMBER($W1020),IF($W1020&gt;=10000000,IFERROR(DATE(INT($W1020/10000),MOD(INT($W1020/100),100),MOD($W1020,100)),""),$W1020),IF(ISNUMBER(--SUBSTITUTE(SUBSTITUTE(TRIM($W1020),".","-"),"/","-")),IF(--SUBSTITUTE(SUBSTITUTE(TRIM($W1020),".","-"),"/","-")&gt;=10000000,IFERROR(DATE(--LEFT(TRIM($W1020),4),--MID(TRIM($W1020),5,2),--RIGHT(TRIM($W1020),2)),""),--SUBSTITUTE(SUBSTITUTE(TRIM($W1020),".","-"),"/","-")),IFERROR(--LEFT(SUBSTITUTE(SUBSTITUTE(TRIM($W1020),".","-"),"/","-"),10),""))))</f>
        <v/>
      </c>
      <c r="Y1020" s="29">
        <f>IF($X1020="","",INT($X1020))</f>
        <v/>
      </c>
      <c r="Z1020" s="30">
        <f>IF(OR($Y1020="",$D$6=""),"",IF(INDEX($A:$U,ROW(),$D$6)="",0,IF(ISNUMBER(INDEX($A:$U,ROW(),$D$6)),INDEX($A:$U,ROW(),$D$6),IFERROR(--SUBSTITUTE(SUBSTITUTE(TRIM(INDEX($A:$U,ROW(),$D$6)),",",""),"원",""),0))))</f>
        <v/>
      </c>
      <c r="AA1020" s="30">
        <f>IF(OR($Y1020="",$E$6=""),"",IF(INDEX($A:$U,ROW(),$E$6)="",0,IF(ISNUMBER(INDEX($A:$U,ROW(),$E$6)),INDEX($A:$U,ROW(),$E$6),IFERROR(--SUBSTITUTE(SUBSTITUTE(TRIM(INDEX($A:$U,ROW(),$E$6)),",",""),"원",""),0))))</f>
        <v/>
      </c>
      <c r="AB1020" s="30">
        <f>IF(OR($Y1020="",$F$6=""),"",IF(INDEX($A:$U,ROW(),$F$6)="","",IF(ISNUMBER(INDEX($A:$U,ROW(),$F$6)),INDEX($A:$U,ROW(),$F$6),IFERROR(--SUBSTITUTE(SUBSTITUTE(TRIM(INDEX($A:$U,ROW(),$F$6)),",",""),"원",""),""))))</f>
        <v/>
      </c>
      <c r="AC1020" s="2">
        <f>IF(OR($Y1020="",$G$6=""),"",INDEX($A:$U,ROW(),$G$6)&amp;"")</f>
        <v/>
      </c>
      <c r="AD1020" s="2">
        <f>IF($Y1020="","",IF(OR(AND(설정!$B$5&lt;&gt;"",ISNUMBER(SEARCH(설정!$B$5,$AC1020))),AND(설정!$B$6&lt;&gt;"",ISNUMBER(SEARCH(설정!$B$6,$AC1020))),AND(설정!$B$7&lt;&gt;"",ISNUMBER(SEARCH(설정!$B$7,$AC1020)))),"제외","포함"))</f>
        <v/>
      </c>
    </row>
    <row r="1021">
      <c r="W1021" s="2">
        <f>IF(OR($B$5="",$C$6="",ROW()&lt;$B$5),"",IF(INDEX($A:$U,ROW(),$C$6)="","",INDEX($A:$U,ROW(),$C$6)))</f>
        <v/>
      </c>
      <c r="X1021" s="28">
        <f>IF($W1021="","",IF(ISNUMBER($W1021),IF($W1021&gt;=10000000,IFERROR(DATE(INT($W1021/10000),MOD(INT($W1021/100),100),MOD($W1021,100)),""),$W1021),IF(ISNUMBER(--SUBSTITUTE(SUBSTITUTE(TRIM($W1021),".","-"),"/","-")),IF(--SUBSTITUTE(SUBSTITUTE(TRIM($W1021),".","-"),"/","-")&gt;=10000000,IFERROR(DATE(--LEFT(TRIM($W1021),4),--MID(TRIM($W1021),5,2),--RIGHT(TRIM($W1021),2)),""),--SUBSTITUTE(SUBSTITUTE(TRIM($W1021),".","-"),"/","-")),IFERROR(--LEFT(SUBSTITUTE(SUBSTITUTE(TRIM($W1021),".","-"),"/","-"),10),""))))</f>
        <v/>
      </c>
      <c r="Y1021" s="29">
        <f>IF($X1021="","",INT($X1021))</f>
        <v/>
      </c>
      <c r="Z1021" s="30">
        <f>IF(OR($Y1021="",$D$6=""),"",IF(INDEX($A:$U,ROW(),$D$6)="",0,IF(ISNUMBER(INDEX($A:$U,ROW(),$D$6)),INDEX($A:$U,ROW(),$D$6),IFERROR(--SUBSTITUTE(SUBSTITUTE(TRIM(INDEX($A:$U,ROW(),$D$6)),",",""),"원",""),0))))</f>
        <v/>
      </c>
      <c r="AA1021" s="30">
        <f>IF(OR($Y1021="",$E$6=""),"",IF(INDEX($A:$U,ROW(),$E$6)="",0,IF(ISNUMBER(INDEX($A:$U,ROW(),$E$6)),INDEX($A:$U,ROW(),$E$6),IFERROR(--SUBSTITUTE(SUBSTITUTE(TRIM(INDEX($A:$U,ROW(),$E$6)),",",""),"원",""),0))))</f>
        <v/>
      </c>
      <c r="AB1021" s="30">
        <f>IF(OR($Y1021="",$F$6=""),"",IF(INDEX($A:$U,ROW(),$F$6)="","",IF(ISNUMBER(INDEX($A:$U,ROW(),$F$6)),INDEX($A:$U,ROW(),$F$6),IFERROR(--SUBSTITUTE(SUBSTITUTE(TRIM(INDEX($A:$U,ROW(),$F$6)),",",""),"원",""),""))))</f>
        <v/>
      </c>
      <c r="AC1021" s="2">
        <f>IF(OR($Y1021="",$G$6=""),"",INDEX($A:$U,ROW(),$G$6)&amp;"")</f>
        <v/>
      </c>
      <c r="AD1021" s="2">
        <f>IF($Y1021="","",IF(OR(AND(설정!$B$5&lt;&gt;"",ISNUMBER(SEARCH(설정!$B$5,$AC1021))),AND(설정!$B$6&lt;&gt;"",ISNUMBER(SEARCH(설정!$B$6,$AC1021))),AND(설정!$B$7&lt;&gt;"",ISNUMBER(SEARCH(설정!$B$7,$AC1021)))),"제외","포함"))</f>
        <v/>
      </c>
    </row>
    <row r="1022">
      <c r="W1022" s="2">
        <f>IF(OR($B$5="",$C$6="",ROW()&lt;$B$5),"",IF(INDEX($A:$U,ROW(),$C$6)="","",INDEX($A:$U,ROW(),$C$6)))</f>
        <v/>
      </c>
      <c r="X1022" s="28">
        <f>IF($W1022="","",IF(ISNUMBER($W1022),IF($W1022&gt;=10000000,IFERROR(DATE(INT($W1022/10000),MOD(INT($W1022/100),100),MOD($W1022,100)),""),$W1022),IF(ISNUMBER(--SUBSTITUTE(SUBSTITUTE(TRIM($W1022),".","-"),"/","-")),IF(--SUBSTITUTE(SUBSTITUTE(TRIM($W1022),".","-"),"/","-")&gt;=10000000,IFERROR(DATE(--LEFT(TRIM($W1022),4),--MID(TRIM($W1022),5,2),--RIGHT(TRIM($W1022),2)),""),--SUBSTITUTE(SUBSTITUTE(TRIM($W1022),".","-"),"/","-")),IFERROR(--LEFT(SUBSTITUTE(SUBSTITUTE(TRIM($W1022),".","-"),"/","-"),10),""))))</f>
        <v/>
      </c>
      <c r="Y1022" s="29">
        <f>IF($X1022="","",INT($X1022))</f>
        <v/>
      </c>
      <c r="Z1022" s="30">
        <f>IF(OR($Y1022="",$D$6=""),"",IF(INDEX($A:$U,ROW(),$D$6)="",0,IF(ISNUMBER(INDEX($A:$U,ROW(),$D$6)),INDEX($A:$U,ROW(),$D$6),IFERROR(--SUBSTITUTE(SUBSTITUTE(TRIM(INDEX($A:$U,ROW(),$D$6)),",",""),"원",""),0))))</f>
        <v/>
      </c>
      <c r="AA1022" s="30">
        <f>IF(OR($Y1022="",$E$6=""),"",IF(INDEX($A:$U,ROW(),$E$6)="",0,IF(ISNUMBER(INDEX($A:$U,ROW(),$E$6)),INDEX($A:$U,ROW(),$E$6),IFERROR(--SUBSTITUTE(SUBSTITUTE(TRIM(INDEX($A:$U,ROW(),$E$6)),",",""),"원",""),0))))</f>
        <v/>
      </c>
      <c r="AB1022" s="30">
        <f>IF(OR($Y1022="",$F$6=""),"",IF(INDEX($A:$U,ROW(),$F$6)="","",IF(ISNUMBER(INDEX($A:$U,ROW(),$F$6)),INDEX($A:$U,ROW(),$F$6),IFERROR(--SUBSTITUTE(SUBSTITUTE(TRIM(INDEX($A:$U,ROW(),$F$6)),",",""),"원",""),""))))</f>
        <v/>
      </c>
      <c r="AC1022" s="2">
        <f>IF(OR($Y1022="",$G$6=""),"",INDEX($A:$U,ROW(),$G$6)&amp;"")</f>
        <v/>
      </c>
      <c r="AD1022" s="2">
        <f>IF($Y1022="","",IF(OR(AND(설정!$B$5&lt;&gt;"",ISNUMBER(SEARCH(설정!$B$5,$AC1022))),AND(설정!$B$6&lt;&gt;"",ISNUMBER(SEARCH(설정!$B$6,$AC1022))),AND(설정!$B$7&lt;&gt;"",ISNUMBER(SEARCH(설정!$B$7,$AC1022)))),"제외","포함"))</f>
        <v/>
      </c>
    </row>
    <row r="1023">
      <c r="W1023" s="2">
        <f>IF(OR($B$5="",$C$6="",ROW()&lt;$B$5),"",IF(INDEX($A:$U,ROW(),$C$6)="","",INDEX($A:$U,ROW(),$C$6)))</f>
        <v/>
      </c>
      <c r="X1023" s="28">
        <f>IF($W1023="","",IF(ISNUMBER($W1023),IF($W1023&gt;=10000000,IFERROR(DATE(INT($W1023/10000),MOD(INT($W1023/100),100),MOD($W1023,100)),""),$W1023),IF(ISNUMBER(--SUBSTITUTE(SUBSTITUTE(TRIM($W1023),".","-"),"/","-")),IF(--SUBSTITUTE(SUBSTITUTE(TRIM($W1023),".","-"),"/","-")&gt;=10000000,IFERROR(DATE(--LEFT(TRIM($W1023),4),--MID(TRIM($W1023),5,2),--RIGHT(TRIM($W1023),2)),""),--SUBSTITUTE(SUBSTITUTE(TRIM($W1023),".","-"),"/","-")),IFERROR(--LEFT(SUBSTITUTE(SUBSTITUTE(TRIM($W1023),".","-"),"/","-"),10),""))))</f>
        <v/>
      </c>
      <c r="Y1023" s="29">
        <f>IF($X1023="","",INT($X1023))</f>
        <v/>
      </c>
      <c r="Z1023" s="30">
        <f>IF(OR($Y1023="",$D$6=""),"",IF(INDEX($A:$U,ROW(),$D$6)="",0,IF(ISNUMBER(INDEX($A:$U,ROW(),$D$6)),INDEX($A:$U,ROW(),$D$6),IFERROR(--SUBSTITUTE(SUBSTITUTE(TRIM(INDEX($A:$U,ROW(),$D$6)),",",""),"원",""),0))))</f>
        <v/>
      </c>
      <c r="AA1023" s="30">
        <f>IF(OR($Y1023="",$E$6=""),"",IF(INDEX($A:$U,ROW(),$E$6)="",0,IF(ISNUMBER(INDEX($A:$U,ROW(),$E$6)),INDEX($A:$U,ROW(),$E$6),IFERROR(--SUBSTITUTE(SUBSTITUTE(TRIM(INDEX($A:$U,ROW(),$E$6)),",",""),"원",""),0))))</f>
        <v/>
      </c>
      <c r="AB1023" s="30">
        <f>IF(OR($Y1023="",$F$6=""),"",IF(INDEX($A:$U,ROW(),$F$6)="","",IF(ISNUMBER(INDEX($A:$U,ROW(),$F$6)),INDEX($A:$U,ROW(),$F$6),IFERROR(--SUBSTITUTE(SUBSTITUTE(TRIM(INDEX($A:$U,ROW(),$F$6)),",",""),"원",""),""))))</f>
        <v/>
      </c>
      <c r="AC1023" s="2">
        <f>IF(OR($Y1023="",$G$6=""),"",INDEX($A:$U,ROW(),$G$6)&amp;"")</f>
        <v/>
      </c>
      <c r="AD1023" s="2">
        <f>IF($Y1023="","",IF(OR(AND(설정!$B$5&lt;&gt;"",ISNUMBER(SEARCH(설정!$B$5,$AC1023))),AND(설정!$B$6&lt;&gt;"",ISNUMBER(SEARCH(설정!$B$6,$AC1023))),AND(설정!$B$7&lt;&gt;"",ISNUMBER(SEARCH(설정!$B$7,$AC1023)))),"제외","포함"))</f>
        <v/>
      </c>
    </row>
    <row r="1024">
      <c r="W1024" s="2">
        <f>IF(OR($B$5="",$C$6="",ROW()&lt;$B$5),"",IF(INDEX($A:$U,ROW(),$C$6)="","",INDEX($A:$U,ROW(),$C$6)))</f>
        <v/>
      </c>
      <c r="X1024" s="28">
        <f>IF($W1024="","",IF(ISNUMBER($W1024),IF($W1024&gt;=10000000,IFERROR(DATE(INT($W1024/10000),MOD(INT($W1024/100),100),MOD($W1024,100)),""),$W1024),IF(ISNUMBER(--SUBSTITUTE(SUBSTITUTE(TRIM($W1024),".","-"),"/","-")),IF(--SUBSTITUTE(SUBSTITUTE(TRIM($W1024),".","-"),"/","-")&gt;=10000000,IFERROR(DATE(--LEFT(TRIM($W1024),4),--MID(TRIM($W1024),5,2),--RIGHT(TRIM($W1024),2)),""),--SUBSTITUTE(SUBSTITUTE(TRIM($W1024),".","-"),"/","-")),IFERROR(--LEFT(SUBSTITUTE(SUBSTITUTE(TRIM($W1024),".","-"),"/","-"),10),""))))</f>
        <v/>
      </c>
      <c r="Y1024" s="29">
        <f>IF($X1024="","",INT($X1024))</f>
        <v/>
      </c>
      <c r="Z1024" s="30">
        <f>IF(OR($Y1024="",$D$6=""),"",IF(INDEX($A:$U,ROW(),$D$6)="",0,IF(ISNUMBER(INDEX($A:$U,ROW(),$D$6)),INDEX($A:$U,ROW(),$D$6),IFERROR(--SUBSTITUTE(SUBSTITUTE(TRIM(INDEX($A:$U,ROW(),$D$6)),",",""),"원",""),0))))</f>
        <v/>
      </c>
      <c r="AA1024" s="30">
        <f>IF(OR($Y1024="",$E$6=""),"",IF(INDEX($A:$U,ROW(),$E$6)="",0,IF(ISNUMBER(INDEX($A:$U,ROW(),$E$6)),INDEX($A:$U,ROW(),$E$6),IFERROR(--SUBSTITUTE(SUBSTITUTE(TRIM(INDEX($A:$U,ROW(),$E$6)),",",""),"원",""),0))))</f>
        <v/>
      </c>
      <c r="AB1024" s="30">
        <f>IF(OR($Y1024="",$F$6=""),"",IF(INDEX($A:$U,ROW(),$F$6)="","",IF(ISNUMBER(INDEX($A:$U,ROW(),$F$6)),INDEX($A:$U,ROW(),$F$6),IFERROR(--SUBSTITUTE(SUBSTITUTE(TRIM(INDEX($A:$U,ROW(),$F$6)),",",""),"원",""),""))))</f>
        <v/>
      </c>
      <c r="AC1024" s="2">
        <f>IF(OR($Y1024="",$G$6=""),"",INDEX($A:$U,ROW(),$G$6)&amp;"")</f>
        <v/>
      </c>
      <c r="AD1024" s="2">
        <f>IF($Y1024="","",IF(OR(AND(설정!$B$5&lt;&gt;"",ISNUMBER(SEARCH(설정!$B$5,$AC1024))),AND(설정!$B$6&lt;&gt;"",ISNUMBER(SEARCH(설정!$B$6,$AC1024))),AND(설정!$B$7&lt;&gt;"",ISNUMBER(SEARCH(설정!$B$7,$AC1024)))),"제외","포함"))</f>
        <v/>
      </c>
    </row>
    <row r="1025">
      <c r="W1025" s="2">
        <f>IF(OR($B$5="",$C$6="",ROW()&lt;$B$5),"",IF(INDEX($A:$U,ROW(),$C$6)="","",INDEX($A:$U,ROW(),$C$6)))</f>
        <v/>
      </c>
      <c r="X1025" s="28">
        <f>IF($W1025="","",IF(ISNUMBER($W1025),IF($W1025&gt;=10000000,IFERROR(DATE(INT($W1025/10000),MOD(INT($W1025/100),100),MOD($W1025,100)),""),$W1025),IF(ISNUMBER(--SUBSTITUTE(SUBSTITUTE(TRIM($W1025),".","-"),"/","-")),IF(--SUBSTITUTE(SUBSTITUTE(TRIM($W1025),".","-"),"/","-")&gt;=10000000,IFERROR(DATE(--LEFT(TRIM($W1025),4),--MID(TRIM($W1025),5,2),--RIGHT(TRIM($W1025),2)),""),--SUBSTITUTE(SUBSTITUTE(TRIM($W1025),".","-"),"/","-")),IFERROR(--LEFT(SUBSTITUTE(SUBSTITUTE(TRIM($W1025),".","-"),"/","-"),10),""))))</f>
        <v/>
      </c>
      <c r="Y1025" s="29">
        <f>IF($X1025="","",INT($X1025))</f>
        <v/>
      </c>
      <c r="Z1025" s="30">
        <f>IF(OR($Y1025="",$D$6=""),"",IF(INDEX($A:$U,ROW(),$D$6)="",0,IF(ISNUMBER(INDEX($A:$U,ROW(),$D$6)),INDEX($A:$U,ROW(),$D$6),IFERROR(--SUBSTITUTE(SUBSTITUTE(TRIM(INDEX($A:$U,ROW(),$D$6)),",",""),"원",""),0))))</f>
        <v/>
      </c>
      <c r="AA1025" s="30">
        <f>IF(OR($Y1025="",$E$6=""),"",IF(INDEX($A:$U,ROW(),$E$6)="",0,IF(ISNUMBER(INDEX($A:$U,ROW(),$E$6)),INDEX($A:$U,ROW(),$E$6),IFERROR(--SUBSTITUTE(SUBSTITUTE(TRIM(INDEX($A:$U,ROW(),$E$6)),",",""),"원",""),0))))</f>
        <v/>
      </c>
      <c r="AB1025" s="30">
        <f>IF(OR($Y1025="",$F$6=""),"",IF(INDEX($A:$U,ROW(),$F$6)="","",IF(ISNUMBER(INDEX($A:$U,ROW(),$F$6)),INDEX($A:$U,ROW(),$F$6),IFERROR(--SUBSTITUTE(SUBSTITUTE(TRIM(INDEX($A:$U,ROW(),$F$6)),",",""),"원",""),""))))</f>
        <v/>
      </c>
      <c r="AC1025" s="2">
        <f>IF(OR($Y1025="",$G$6=""),"",INDEX($A:$U,ROW(),$G$6)&amp;"")</f>
        <v/>
      </c>
      <c r="AD1025" s="2">
        <f>IF($Y1025="","",IF(OR(AND(설정!$B$5&lt;&gt;"",ISNUMBER(SEARCH(설정!$B$5,$AC1025))),AND(설정!$B$6&lt;&gt;"",ISNUMBER(SEARCH(설정!$B$6,$AC1025))),AND(설정!$B$7&lt;&gt;"",ISNUMBER(SEARCH(설정!$B$7,$AC1025)))),"제외","포함"))</f>
        <v/>
      </c>
    </row>
    <row r="1026">
      <c r="W1026" s="2">
        <f>IF(OR($B$5="",$C$6="",ROW()&lt;$B$5),"",IF(INDEX($A:$U,ROW(),$C$6)="","",INDEX($A:$U,ROW(),$C$6)))</f>
        <v/>
      </c>
      <c r="X1026" s="28">
        <f>IF($W1026="","",IF(ISNUMBER($W1026),IF($W1026&gt;=10000000,IFERROR(DATE(INT($W1026/10000),MOD(INT($W1026/100),100),MOD($W1026,100)),""),$W1026),IF(ISNUMBER(--SUBSTITUTE(SUBSTITUTE(TRIM($W1026),".","-"),"/","-")),IF(--SUBSTITUTE(SUBSTITUTE(TRIM($W1026),".","-"),"/","-")&gt;=10000000,IFERROR(DATE(--LEFT(TRIM($W1026),4),--MID(TRIM($W1026),5,2),--RIGHT(TRIM($W1026),2)),""),--SUBSTITUTE(SUBSTITUTE(TRIM($W1026),".","-"),"/","-")),IFERROR(--LEFT(SUBSTITUTE(SUBSTITUTE(TRIM($W1026),".","-"),"/","-"),10),""))))</f>
        <v/>
      </c>
      <c r="Y1026" s="29">
        <f>IF($X1026="","",INT($X1026))</f>
        <v/>
      </c>
      <c r="Z1026" s="30">
        <f>IF(OR($Y1026="",$D$6=""),"",IF(INDEX($A:$U,ROW(),$D$6)="",0,IF(ISNUMBER(INDEX($A:$U,ROW(),$D$6)),INDEX($A:$U,ROW(),$D$6),IFERROR(--SUBSTITUTE(SUBSTITUTE(TRIM(INDEX($A:$U,ROW(),$D$6)),",",""),"원",""),0))))</f>
        <v/>
      </c>
      <c r="AA1026" s="30">
        <f>IF(OR($Y1026="",$E$6=""),"",IF(INDEX($A:$U,ROW(),$E$6)="",0,IF(ISNUMBER(INDEX($A:$U,ROW(),$E$6)),INDEX($A:$U,ROW(),$E$6),IFERROR(--SUBSTITUTE(SUBSTITUTE(TRIM(INDEX($A:$U,ROW(),$E$6)),",",""),"원",""),0))))</f>
        <v/>
      </c>
      <c r="AB1026" s="30">
        <f>IF(OR($Y1026="",$F$6=""),"",IF(INDEX($A:$U,ROW(),$F$6)="","",IF(ISNUMBER(INDEX($A:$U,ROW(),$F$6)),INDEX($A:$U,ROW(),$F$6),IFERROR(--SUBSTITUTE(SUBSTITUTE(TRIM(INDEX($A:$U,ROW(),$F$6)),",",""),"원",""),""))))</f>
        <v/>
      </c>
      <c r="AC1026" s="2">
        <f>IF(OR($Y1026="",$G$6=""),"",INDEX($A:$U,ROW(),$G$6)&amp;"")</f>
        <v/>
      </c>
      <c r="AD1026" s="2">
        <f>IF($Y1026="","",IF(OR(AND(설정!$B$5&lt;&gt;"",ISNUMBER(SEARCH(설정!$B$5,$AC1026))),AND(설정!$B$6&lt;&gt;"",ISNUMBER(SEARCH(설정!$B$6,$AC1026))),AND(설정!$B$7&lt;&gt;"",ISNUMBER(SEARCH(설정!$B$7,$AC1026)))),"제외","포함"))</f>
        <v/>
      </c>
    </row>
    <row r="1027">
      <c r="W1027" s="2">
        <f>IF(OR($B$5="",$C$6="",ROW()&lt;$B$5),"",IF(INDEX($A:$U,ROW(),$C$6)="","",INDEX($A:$U,ROW(),$C$6)))</f>
        <v/>
      </c>
      <c r="X1027" s="28">
        <f>IF($W1027="","",IF(ISNUMBER($W1027),IF($W1027&gt;=10000000,IFERROR(DATE(INT($W1027/10000),MOD(INT($W1027/100),100),MOD($W1027,100)),""),$W1027),IF(ISNUMBER(--SUBSTITUTE(SUBSTITUTE(TRIM($W1027),".","-"),"/","-")),IF(--SUBSTITUTE(SUBSTITUTE(TRIM($W1027),".","-"),"/","-")&gt;=10000000,IFERROR(DATE(--LEFT(TRIM($W1027),4),--MID(TRIM($W1027),5,2),--RIGHT(TRIM($W1027),2)),""),--SUBSTITUTE(SUBSTITUTE(TRIM($W1027),".","-"),"/","-")),IFERROR(--LEFT(SUBSTITUTE(SUBSTITUTE(TRIM($W1027),".","-"),"/","-"),10),""))))</f>
        <v/>
      </c>
      <c r="Y1027" s="29">
        <f>IF($X1027="","",INT($X1027))</f>
        <v/>
      </c>
      <c r="Z1027" s="30">
        <f>IF(OR($Y1027="",$D$6=""),"",IF(INDEX($A:$U,ROW(),$D$6)="",0,IF(ISNUMBER(INDEX($A:$U,ROW(),$D$6)),INDEX($A:$U,ROW(),$D$6),IFERROR(--SUBSTITUTE(SUBSTITUTE(TRIM(INDEX($A:$U,ROW(),$D$6)),",",""),"원",""),0))))</f>
        <v/>
      </c>
      <c r="AA1027" s="30">
        <f>IF(OR($Y1027="",$E$6=""),"",IF(INDEX($A:$U,ROW(),$E$6)="",0,IF(ISNUMBER(INDEX($A:$U,ROW(),$E$6)),INDEX($A:$U,ROW(),$E$6),IFERROR(--SUBSTITUTE(SUBSTITUTE(TRIM(INDEX($A:$U,ROW(),$E$6)),",",""),"원",""),0))))</f>
        <v/>
      </c>
      <c r="AB1027" s="30">
        <f>IF(OR($Y1027="",$F$6=""),"",IF(INDEX($A:$U,ROW(),$F$6)="","",IF(ISNUMBER(INDEX($A:$U,ROW(),$F$6)),INDEX($A:$U,ROW(),$F$6),IFERROR(--SUBSTITUTE(SUBSTITUTE(TRIM(INDEX($A:$U,ROW(),$F$6)),",",""),"원",""),""))))</f>
        <v/>
      </c>
      <c r="AC1027" s="2">
        <f>IF(OR($Y1027="",$G$6=""),"",INDEX($A:$U,ROW(),$G$6)&amp;"")</f>
        <v/>
      </c>
      <c r="AD1027" s="2">
        <f>IF($Y1027="","",IF(OR(AND(설정!$B$5&lt;&gt;"",ISNUMBER(SEARCH(설정!$B$5,$AC1027))),AND(설정!$B$6&lt;&gt;"",ISNUMBER(SEARCH(설정!$B$6,$AC1027))),AND(설정!$B$7&lt;&gt;"",ISNUMBER(SEARCH(설정!$B$7,$AC1027)))),"제외","포함"))</f>
        <v/>
      </c>
    </row>
    <row r="1028">
      <c r="W1028" s="2">
        <f>IF(OR($B$5="",$C$6="",ROW()&lt;$B$5),"",IF(INDEX($A:$U,ROW(),$C$6)="","",INDEX($A:$U,ROW(),$C$6)))</f>
        <v/>
      </c>
      <c r="X1028" s="28">
        <f>IF($W1028="","",IF(ISNUMBER($W1028),IF($W1028&gt;=10000000,IFERROR(DATE(INT($W1028/10000),MOD(INT($W1028/100),100),MOD($W1028,100)),""),$W1028),IF(ISNUMBER(--SUBSTITUTE(SUBSTITUTE(TRIM($W1028),".","-"),"/","-")),IF(--SUBSTITUTE(SUBSTITUTE(TRIM($W1028),".","-"),"/","-")&gt;=10000000,IFERROR(DATE(--LEFT(TRIM($W1028),4),--MID(TRIM($W1028),5,2),--RIGHT(TRIM($W1028),2)),""),--SUBSTITUTE(SUBSTITUTE(TRIM($W1028),".","-"),"/","-")),IFERROR(--LEFT(SUBSTITUTE(SUBSTITUTE(TRIM($W1028),".","-"),"/","-"),10),""))))</f>
        <v/>
      </c>
      <c r="Y1028" s="29">
        <f>IF($X1028="","",INT($X1028))</f>
        <v/>
      </c>
      <c r="Z1028" s="30">
        <f>IF(OR($Y1028="",$D$6=""),"",IF(INDEX($A:$U,ROW(),$D$6)="",0,IF(ISNUMBER(INDEX($A:$U,ROW(),$D$6)),INDEX($A:$U,ROW(),$D$6),IFERROR(--SUBSTITUTE(SUBSTITUTE(TRIM(INDEX($A:$U,ROW(),$D$6)),",",""),"원",""),0))))</f>
        <v/>
      </c>
      <c r="AA1028" s="30">
        <f>IF(OR($Y1028="",$E$6=""),"",IF(INDEX($A:$U,ROW(),$E$6)="",0,IF(ISNUMBER(INDEX($A:$U,ROW(),$E$6)),INDEX($A:$U,ROW(),$E$6),IFERROR(--SUBSTITUTE(SUBSTITUTE(TRIM(INDEX($A:$U,ROW(),$E$6)),",",""),"원",""),0))))</f>
        <v/>
      </c>
      <c r="AB1028" s="30">
        <f>IF(OR($Y1028="",$F$6=""),"",IF(INDEX($A:$U,ROW(),$F$6)="","",IF(ISNUMBER(INDEX($A:$U,ROW(),$F$6)),INDEX($A:$U,ROW(),$F$6),IFERROR(--SUBSTITUTE(SUBSTITUTE(TRIM(INDEX($A:$U,ROW(),$F$6)),",",""),"원",""),""))))</f>
        <v/>
      </c>
      <c r="AC1028" s="2">
        <f>IF(OR($Y1028="",$G$6=""),"",INDEX($A:$U,ROW(),$G$6)&amp;"")</f>
        <v/>
      </c>
      <c r="AD1028" s="2">
        <f>IF($Y1028="","",IF(OR(AND(설정!$B$5&lt;&gt;"",ISNUMBER(SEARCH(설정!$B$5,$AC1028))),AND(설정!$B$6&lt;&gt;"",ISNUMBER(SEARCH(설정!$B$6,$AC1028))),AND(설정!$B$7&lt;&gt;"",ISNUMBER(SEARCH(설정!$B$7,$AC1028)))),"제외","포함"))</f>
        <v/>
      </c>
    </row>
    <row r="1029">
      <c r="W1029" s="2">
        <f>IF(OR($B$5="",$C$6="",ROW()&lt;$B$5),"",IF(INDEX($A:$U,ROW(),$C$6)="","",INDEX($A:$U,ROW(),$C$6)))</f>
        <v/>
      </c>
      <c r="X1029" s="28">
        <f>IF($W1029="","",IF(ISNUMBER($W1029),IF($W1029&gt;=10000000,IFERROR(DATE(INT($W1029/10000),MOD(INT($W1029/100),100),MOD($W1029,100)),""),$W1029),IF(ISNUMBER(--SUBSTITUTE(SUBSTITUTE(TRIM($W1029),".","-"),"/","-")),IF(--SUBSTITUTE(SUBSTITUTE(TRIM($W1029),".","-"),"/","-")&gt;=10000000,IFERROR(DATE(--LEFT(TRIM($W1029),4),--MID(TRIM($W1029),5,2),--RIGHT(TRIM($W1029),2)),""),--SUBSTITUTE(SUBSTITUTE(TRIM($W1029),".","-"),"/","-")),IFERROR(--LEFT(SUBSTITUTE(SUBSTITUTE(TRIM($W1029),".","-"),"/","-"),10),""))))</f>
        <v/>
      </c>
      <c r="Y1029" s="29">
        <f>IF($X1029="","",INT($X1029))</f>
        <v/>
      </c>
      <c r="Z1029" s="30">
        <f>IF(OR($Y1029="",$D$6=""),"",IF(INDEX($A:$U,ROW(),$D$6)="",0,IF(ISNUMBER(INDEX($A:$U,ROW(),$D$6)),INDEX($A:$U,ROW(),$D$6),IFERROR(--SUBSTITUTE(SUBSTITUTE(TRIM(INDEX($A:$U,ROW(),$D$6)),",",""),"원",""),0))))</f>
        <v/>
      </c>
      <c r="AA1029" s="30">
        <f>IF(OR($Y1029="",$E$6=""),"",IF(INDEX($A:$U,ROW(),$E$6)="",0,IF(ISNUMBER(INDEX($A:$U,ROW(),$E$6)),INDEX($A:$U,ROW(),$E$6),IFERROR(--SUBSTITUTE(SUBSTITUTE(TRIM(INDEX($A:$U,ROW(),$E$6)),",",""),"원",""),0))))</f>
        <v/>
      </c>
      <c r="AB1029" s="30">
        <f>IF(OR($Y1029="",$F$6=""),"",IF(INDEX($A:$U,ROW(),$F$6)="","",IF(ISNUMBER(INDEX($A:$U,ROW(),$F$6)),INDEX($A:$U,ROW(),$F$6),IFERROR(--SUBSTITUTE(SUBSTITUTE(TRIM(INDEX($A:$U,ROW(),$F$6)),",",""),"원",""),""))))</f>
        <v/>
      </c>
      <c r="AC1029" s="2">
        <f>IF(OR($Y1029="",$G$6=""),"",INDEX($A:$U,ROW(),$G$6)&amp;"")</f>
        <v/>
      </c>
      <c r="AD1029" s="2">
        <f>IF($Y1029="","",IF(OR(AND(설정!$B$5&lt;&gt;"",ISNUMBER(SEARCH(설정!$B$5,$AC1029))),AND(설정!$B$6&lt;&gt;"",ISNUMBER(SEARCH(설정!$B$6,$AC1029))),AND(설정!$B$7&lt;&gt;"",ISNUMBER(SEARCH(설정!$B$7,$AC1029)))),"제외","포함"))</f>
        <v/>
      </c>
    </row>
    <row r="1030">
      <c r="W1030" s="2">
        <f>IF(OR($B$5="",$C$6="",ROW()&lt;$B$5),"",IF(INDEX($A:$U,ROW(),$C$6)="","",INDEX($A:$U,ROW(),$C$6)))</f>
        <v/>
      </c>
      <c r="X1030" s="28">
        <f>IF($W1030="","",IF(ISNUMBER($W1030),IF($W1030&gt;=10000000,IFERROR(DATE(INT($W1030/10000),MOD(INT($W1030/100),100),MOD($W1030,100)),""),$W1030),IF(ISNUMBER(--SUBSTITUTE(SUBSTITUTE(TRIM($W1030),".","-"),"/","-")),IF(--SUBSTITUTE(SUBSTITUTE(TRIM($W1030),".","-"),"/","-")&gt;=10000000,IFERROR(DATE(--LEFT(TRIM($W1030),4),--MID(TRIM($W1030),5,2),--RIGHT(TRIM($W1030),2)),""),--SUBSTITUTE(SUBSTITUTE(TRIM($W1030),".","-"),"/","-")),IFERROR(--LEFT(SUBSTITUTE(SUBSTITUTE(TRIM($W1030),".","-"),"/","-"),10),""))))</f>
        <v/>
      </c>
      <c r="Y1030" s="29">
        <f>IF($X1030="","",INT($X1030))</f>
        <v/>
      </c>
      <c r="Z1030" s="30">
        <f>IF(OR($Y1030="",$D$6=""),"",IF(INDEX($A:$U,ROW(),$D$6)="",0,IF(ISNUMBER(INDEX($A:$U,ROW(),$D$6)),INDEX($A:$U,ROW(),$D$6),IFERROR(--SUBSTITUTE(SUBSTITUTE(TRIM(INDEX($A:$U,ROW(),$D$6)),",",""),"원",""),0))))</f>
        <v/>
      </c>
      <c r="AA1030" s="30">
        <f>IF(OR($Y1030="",$E$6=""),"",IF(INDEX($A:$U,ROW(),$E$6)="",0,IF(ISNUMBER(INDEX($A:$U,ROW(),$E$6)),INDEX($A:$U,ROW(),$E$6),IFERROR(--SUBSTITUTE(SUBSTITUTE(TRIM(INDEX($A:$U,ROW(),$E$6)),",",""),"원",""),0))))</f>
        <v/>
      </c>
      <c r="AB1030" s="30">
        <f>IF(OR($Y1030="",$F$6=""),"",IF(INDEX($A:$U,ROW(),$F$6)="","",IF(ISNUMBER(INDEX($A:$U,ROW(),$F$6)),INDEX($A:$U,ROW(),$F$6),IFERROR(--SUBSTITUTE(SUBSTITUTE(TRIM(INDEX($A:$U,ROW(),$F$6)),",",""),"원",""),""))))</f>
        <v/>
      </c>
      <c r="AC1030" s="2">
        <f>IF(OR($Y1030="",$G$6=""),"",INDEX($A:$U,ROW(),$G$6)&amp;"")</f>
        <v/>
      </c>
      <c r="AD1030" s="2">
        <f>IF($Y1030="","",IF(OR(AND(설정!$B$5&lt;&gt;"",ISNUMBER(SEARCH(설정!$B$5,$AC1030))),AND(설정!$B$6&lt;&gt;"",ISNUMBER(SEARCH(설정!$B$6,$AC1030))),AND(설정!$B$7&lt;&gt;"",ISNUMBER(SEARCH(설정!$B$7,$AC1030)))),"제외","포함"))</f>
        <v/>
      </c>
    </row>
    <row r="1031">
      <c r="W1031" s="2">
        <f>IF(OR($B$5="",$C$6="",ROW()&lt;$B$5),"",IF(INDEX($A:$U,ROW(),$C$6)="","",INDEX($A:$U,ROW(),$C$6)))</f>
        <v/>
      </c>
      <c r="X1031" s="28">
        <f>IF($W1031="","",IF(ISNUMBER($W1031),IF($W1031&gt;=10000000,IFERROR(DATE(INT($W1031/10000),MOD(INT($W1031/100),100),MOD($W1031,100)),""),$W1031),IF(ISNUMBER(--SUBSTITUTE(SUBSTITUTE(TRIM($W1031),".","-"),"/","-")),IF(--SUBSTITUTE(SUBSTITUTE(TRIM($W1031),".","-"),"/","-")&gt;=10000000,IFERROR(DATE(--LEFT(TRIM($W1031),4),--MID(TRIM($W1031),5,2),--RIGHT(TRIM($W1031),2)),""),--SUBSTITUTE(SUBSTITUTE(TRIM($W1031),".","-"),"/","-")),IFERROR(--LEFT(SUBSTITUTE(SUBSTITUTE(TRIM($W1031),".","-"),"/","-"),10),""))))</f>
        <v/>
      </c>
      <c r="Y1031" s="29">
        <f>IF($X1031="","",INT($X1031))</f>
        <v/>
      </c>
      <c r="Z1031" s="30">
        <f>IF(OR($Y1031="",$D$6=""),"",IF(INDEX($A:$U,ROW(),$D$6)="",0,IF(ISNUMBER(INDEX($A:$U,ROW(),$D$6)),INDEX($A:$U,ROW(),$D$6),IFERROR(--SUBSTITUTE(SUBSTITUTE(TRIM(INDEX($A:$U,ROW(),$D$6)),",",""),"원",""),0))))</f>
        <v/>
      </c>
      <c r="AA1031" s="30">
        <f>IF(OR($Y1031="",$E$6=""),"",IF(INDEX($A:$U,ROW(),$E$6)="",0,IF(ISNUMBER(INDEX($A:$U,ROW(),$E$6)),INDEX($A:$U,ROW(),$E$6),IFERROR(--SUBSTITUTE(SUBSTITUTE(TRIM(INDEX($A:$U,ROW(),$E$6)),",",""),"원",""),0))))</f>
        <v/>
      </c>
      <c r="AB1031" s="30">
        <f>IF(OR($Y1031="",$F$6=""),"",IF(INDEX($A:$U,ROW(),$F$6)="","",IF(ISNUMBER(INDEX($A:$U,ROW(),$F$6)),INDEX($A:$U,ROW(),$F$6),IFERROR(--SUBSTITUTE(SUBSTITUTE(TRIM(INDEX($A:$U,ROW(),$F$6)),",",""),"원",""),""))))</f>
        <v/>
      </c>
      <c r="AC1031" s="2">
        <f>IF(OR($Y1031="",$G$6=""),"",INDEX($A:$U,ROW(),$G$6)&amp;"")</f>
        <v/>
      </c>
      <c r="AD1031" s="2">
        <f>IF($Y1031="","",IF(OR(AND(설정!$B$5&lt;&gt;"",ISNUMBER(SEARCH(설정!$B$5,$AC1031))),AND(설정!$B$6&lt;&gt;"",ISNUMBER(SEARCH(설정!$B$6,$AC1031))),AND(설정!$B$7&lt;&gt;"",ISNUMBER(SEARCH(설정!$B$7,$AC1031)))),"제외","포함"))</f>
        <v/>
      </c>
    </row>
    <row r="1032">
      <c r="W1032" s="2">
        <f>IF(OR($B$5="",$C$6="",ROW()&lt;$B$5),"",IF(INDEX($A:$U,ROW(),$C$6)="","",INDEX($A:$U,ROW(),$C$6)))</f>
        <v/>
      </c>
      <c r="X1032" s="28">
        <f>IF($W1032="","",IF(ISNUMBER($W1032),IF($W1032&gt;=10000000,IFERROR(DATE(INT($W1032/10000),MOD(INT($W1032/100),100),MOD($W1032,100)),""),$W1032),IF(ISNUMBER(--SUBSTITUTE(SUBSTITUTE(TRIM($W1032),".","-"),"/","-")),IF(--SUBSTITUTE(SUBSTITUTE(TRIM($W1032),".","-"),"/","-")&gt;=10000000,IFERROR(DATE(--LEFT(TRIM($W1032),4),--MID(TRIM($W1032),5,2),--RIGHT(TRIM($W1032),2)),""),--SUBSTITUTE(SUBSTITUTE(TRIM($W1032),".","-"),"/","-")),IFERROR(--LEFT(SUBSTITUTE(SUBSTITUTE(TRIM($W1032),".","-"),"/","-"),10),""))))</f>
        <v/>
      </c>
      <c r="Y1032" s="29">
        <f>IF($X1032="","",INT($X1032))</f>
        <v/>
      </c>
      <c r="Z1032" s="30">
        <f>IF(OR($Y1032="",$D$6=""),"",IF(INDEX($A:$U,ROW(),$D$6)="",0,IF(ISNUMBER(INDEX($A:$U,ROW(),$D$6)),INDEX($A:$U,ROW(),$D$6),IFERROR(--SUBSTITUTE(SUBSTITUTE(TRIM(INDEX($A:$U,ROW(),$D$6)),",",""),"원",""),0))))</f>
        <v/>
      </c>
      <c r="AA1032" s="30">
        <f>IF(OR($Y1032="",$E$6=""),"",IF(INDEX($A:$U,ROW(),$E$6)="",0,IF(ISNUMBER(INDEX($A:$U,ROW(),$E$6)),INDEX($A:$U,ROW(),$E$6),IFERROR(--SUBSTITUTE(SUBSTITUTE(TRIM(INDEX($A:$U,ROW(),$E$6)),",",""),"원",""),0))))</f>
        <v/>
      </c>
      <c r="AB1032" s="30">
        <f>IF(OR($Y1032="",$F$6=""),"",IF(INDEX($A:$U,ROW(),$F$6)="","",IF(ISNUMBER(INDEX($A:$U,ROW(),$F$6)),INDEX($A:$U,ROW(),$F$6),IFERROR(--SUBSTITUTE(SUBSTITUTE(TRIM(INDEX($A:$U,ROW(),$F$6)),",",""),"원",""),""))))</f>
        <v/>
      </c>
      <c r="AC1032" s="2">
        <f>IF(OR($Y1032="",$G$6=""),"",INDEX($A:$U,ROW(),$G$6)&amp;"")</f>
        <v/>
      </c>
      <c r="AD1032" s="2">
        <f>IF($Y1032="","",IF(OR(AND(설정!$B$5&lt;&gt;"",ISNUMBER(SEARCH(설정!$B$5,$AC1032))),AND(설정!$B$6&lt;&gt;"",ISNUMBER(SEARCH(설정!$B$6,$AC1032))),AND(설정!$B$7&lt;&gt;"",ISNUMBER(SEARCH(설정!$B$7,$AC1032)))),"제외","포함"))</f>
        <v/>
      </c>
    </row>
    <row r="1033">
      <c r="W1033" s="2">
        <f>IF(OR($B$5="",$C$6="",ROW()&lt;$B$5),"",IF(INDEX($A:$U,ROW(),$C$6)="","",INDEX($A:$U,ROW(),$C$6)))</f>
        <v/>
      </c>
      <c r="X1033" s="28">
        <f>IF($W1033="","",IF(ISNUMBER($W1033),IF($W1033&gt;=10000000,IFERROR(DATE(INT($W1033/10000),MOD(INT($W1033/100),100),MOD($W1033,100)),""),$W1033),IF(ISNUMBER(--SUBSTITUTE(SUBSTITUTE(TRIM($W1033),".","-"),"/","-")),IF(--SUBSTITUTE(SUBSTITUTE(TRIM($W1033),".","-"),"/","-")&gt;=10000000,IFERROR(DATE(--LEFT(TRIM($W1033),4),--MID(TRIM($W1033),5,2),--RIGHT(TRIM($W1033),2)),""),--SUBSTITUTE(SUBSTITUTE(TRIM($W1033),".","-"),"/","-")),IFERROR(--LEFT(SUBSTITUTE(SUBSTITUTE(TRIM($W1033),".","-"),"/","-"),10),""))))</f>
        <v/>
      </c>
      <c r="Y1033" s="29">
        <f>IF($X1033="","",INT($X1033))</f>
        <v/>
      </c>
      <c r="Z1033" s="30">
        <f>IF(OR($Y1033="",$D$6=""),"",IF(INDEX($A:$U,ROW(),$D$6)="",0,IF(ISNUMBER(INDEX($A:$U,ROW(),$D$6)),INDEX($A:$U,ROW(),$D$6),IFERROR(--SUBSTITUTE(SUBSTITUTE(TRIM(INDEX($A:$U,ROW(),$D$6)),",",""),"원",""),0))))</f>
        <v/>
      </c>
      <c r="AA1033" s="30">
        <f>IF(OR($Y1033="",$E$6=""),"",IF(INDEX($A:$U,ROW(),$E$6)="",0,IF(ISNUMBER(INDEX($A:$U,ROW(),$E$6)),INDEX($A:$U,ROW(),$E$6),IFERROR(--SUBSTITUTE(SUBSTITUTE(TRIM(INDEX($A:$U,ROW(),$E$6)),",",""),"원",""),0))))</f>
        <v/>
      </c>
      <c r="AB1033" s="30">
        <f>IF(OR($Y1033="",$F$6=""),"",IF(INDEX($A:$U,ROW(),$F$6)="","",IF(ISNUMBER(INDEX($A:$U,ROW(),$F$6)),INDEX($A:$U,ROW(),$F$6),IFERROR(--SUBSTITUTE(SUBSTITUTE(TRIM(INDEX($A:$U,ROW(),$F$6)),",",""),"원",""),""))))</f>
        <v/>
      </c>
      <c r="AC1033" s="2">
        <f>IF(OR($Y1033="",$G$6=""),"",INDEX($A:$U,ROW(),$G$6)&amp;"")</f>
        <v/>
      </c>
      <c r="AD1033" s="2">
        <f>IF($Y1033="","",IF(OR(AND(설정!$B$5&lt;&gt;"",ISNUMBER(SEARCH(설정!$B$5,$AC1033))),AND(설정!$B$6&lt;&gt;"",ISNUMBER(SEARCH(설정!$B$6,$AC1033))),AND(설정!$B$7&lt;&gt;"",ISNUMBER(SEARCH(설정!$B$7,$AC1033)))),"제외","포함"))</f>
        <v/>
      </c>
    </row>
    <row r="1034">
      <c r="W1034" s="2">
        <f>IF(OR($B$5="",$C$6="",ROW()&lt;$B$5),"",IF(INDEX($A:$U,ROW(),$C$6)="","",INDEX($A:$U,ROW(),$C$6)))</f>
        <v/>
      </c>
      <c r="X1034" s="28">
        <f>IF($W1034="","",IF(ISNUMBER($W1034),IF($W1034&gt;=10000000,IFERROR(DATE(INT($W1034/10000),MOD(INT($W1034/100),100),MOD($W1034,100)),""),$W1034),IF(ISNUMBER(--SUBSTITUTE(SUBSTITUTE(TRIM($W1034),".","-"),"/","-")),IF(--SUBSTITUTE(SUBSTITUTE(TRIM($W1034),".","-"),"/","-")&gt;=10000000,IFERROR(DATE(--LEFT(TRIM($W1034),4),--MID(TRIM($W1034),5,2),--RIGHT(TRIM($W1034),2)),""),--SUBSTITUTE(SUBSTITUTE(TRIM($W1034),".","-"),"/","-")),IFERROR(--LEFT(SUBSTITUTE(SUBSTITUTE(TRIM($W1034),".","-"),"/","-"),10),""))))</f>
        <v/>
      </c>
      <c r="Y1034" s="29">
        <f>IF($X1034="","",INT($X1034))</f>
        <v/>
      </c>
      <c r="Z1034" s="30">
        <f>IF(OR($Y1034="",$D$6=""),"",IF(INDEX($A:$U,ROW(),$D$6)="",0,IF(ISNUMBER(INDEX($A:$U,ROW(),$D$6)),INDEX($A:$U,ROW(),$D$6),IFERROR(--SUBSTITUTE(SUBSTITUTE(TRIM(INDEX($A:$U,ROW(),$D$6)),",",""),"원",""),0))))</f>
        <v/>
      </c>
      <c r="AA1034" s="30">
        <f>IF(OR($Y1034="",$E$6=""),"",IF(INDEX($A:$U,ROW(),$E$6)="",0,IF(ISNUMBER(INDEX($A:$U,ROW(),$E$6)),INDEX($A:$U,ROW(),$E$6),IFERROR(--SUBSTITUTE(SUBSTITUTE(TRIM(INDEX($A:$U,ROW(),$E$6)),",",""),"원",""),0))))</f>
        <v/>
      </c>
      <c r="AB1034" s="30">
        <f>IF(OR($Y1034="",$F$6=""),"",IF(INDEX($A:$U,ROW(),$F$6)="","",IF(ISNUMBER(INDEX($A:$U,ROW(),$F$6)),INDEX($A:$U,ROW(),$F$6),IFERROR(--SUBSTITUTE(SUBSTITUTE(TRIM(INDEX($A:$U,ROW(),$F$6)),",",""),"원",""),""))))</f>
        <v/>
      </c>
      <c r="AC1034" s="2">
        <f>IF(OR($Y1034="",$G$6=""),"",INDEX($A:$U,ROW(),$G$6)&amp;"")</f>
        <v/>
      </c>
      <c r="AD1034" s="2">
        <f>IF($Y1034="","",IF(OR(AND(설정!$B$5&lt;&gt;"",ISNUMBER(SEARCH(설정!$B$5,$AC1034))),AND(설정!$B$6&lt;&gt;"",ISNUMBER(SEARCH(설정!$B$6,$AC1034))),AND(설정!$B$7&lt;&gt;"",ISNUMBER(SEARCH(설정!$B$7,$AC1034)))),"제외","포함"))</f>
        <v/>
      </c>
    </row>
    <row r="1035">
      <c r="W1035" s="2">
        <f>IF(OR($B$5="",$C$6="",ROW()&lt;$B$5),"",IF(INDEX($A:$U,ROW(),$C$6)="","",INDEX($A:$U,ROW(),$C$6)))</f>
        <v/>
      </c>
      <c r="X1035" s="28">
        <f>IF($W1035="","",IF(ISNUMBER($W1035),IF($W1035&gt;=10000000,IFERROR(DATE(INT($W1035/10000),MOD(INT($W1035/100),100),MOD($W1035,100)),""),$W1035),IF(ISNUMBER(--SUBSTITUTE(SUBSTITUTE(TRIM($W1035),".","-"),"/","-")),IF(--SUBSTITUTE(SUBSTITUTE(TRIM($W1035),".","-"),"/","-")&gt;=10000000,IFERROR(DATE(--LEFT(TRIM($W1035),4),--MID(TRIM($W1035),5,2),--RIGHT(TRIM($W1035),2)),""),--SUBSTITUTE(SUBSTITUTE(TRIM($W1035),".","-"),"/","-")),IFERROR(--LEFT(SUBSTITUTE(SUBSTITUTE(TRIM($W1035),".","-"),"/","-"),10),""))))</f>
        <v/>
      </c>
      <c r="Y1035" s="29">
        <f>IF($X1035="","",INT($X1035))</f>
        <v/>
      </c>
      <c r="Z1035" s="30">
        <f>IF(OR($Y1035="",$D$6=""),"",IF(INDEX($A:$U,ROW(),$D$6)="",0,IF(ISNUMBER(INDEX($A:$U,ROW(),$D$6)),INDEX($A:$U,ROW(),$D$6),IFERROR(--SUBSTITUTE(SUBSTITUTE(TRIM(INDEX($A:$U,ROW(),$D$6)),",",""),"원",""),0))))</f>
        <v/>
      </c>
      <c r="AA1035" s="30">
        <f>IF(OR($Y1035="",$E$6=""),"",IF(INDEX($A:$U,ROW(),$E$6)="",0,IF(ISNUMBER(INDEX($A:$U,ROW(),$E$6)),INDEX($A:$U,ROW(),$E$6),IFERROR(--SUBSTITUTE(SUBSTITUTE(TRIM(INDEX($A:$U,ROW(),$E$6)),",",""),"원",""),0))))</f>
        <v/>
      </c>
      <c r="AB1035" s="30">
        <f>IF(OR($Y1035="",$F$6=""),"",IF(INDEX($A:$U,ROW(),$F$6)="","",IF(ISNUMBER(INDEX($A:$U,ROW(),$F$6)),INDEX($A:$U,ROW(),$F$6),IFERROR(--SUBSTITUTE(SUBSTITUTE(TRIM(INDEX($A:$U,ROW(),$F$6)),",",""),"원",""),""))))</f>
        <v/>
      </c>
      <c r="AC1035" s="2">
        <f>IF(OR($Y1035="",$G$6=""),"",INDEX($A:$U,ROW(),$G$6)&amp;"")</f>
        <v/>
      </c>
      <c r="AD1035" s="2">
        <f>IF($Y1035="","",IF(OR(AND(설정!$B$5&lt;&gt;"",ISNUMBER(SEARCH(설정!$B$5,$AC1035))),AND(설정!$B$6&lt;&gt;"",ISNUMBER(SEARCH(설정!$B$6,$AC1035))),AND(설정!$B$7&lt;&gt;"",ISNUMBER(SEARCH(설정!$B$7,$AC1035)))),"제외","포함"))</f>
        <v/>
      </c>
    </row>
    <row r="1036">
      <c r="W1036" s="2">
        <f>IF(OR($B$5="",$C$6="",ROW()&lt;$B$5),"",IF(INDEX($A:$U,ROW(),$C$6)="","",INDEX($A:$U,ROW(),$C$6)))</f>
        <v/>
      </c>
      <c r="X1036" s="28">
        <f>IF($W1036="","",IF(ISNUMBER($W1036),IF($W1036&gt;=10000000,IFERROR(DATE(INT($W1036/10000),MOD(INT($W1036/100),100),MOD($W1036,100)),""),$W1036),IF(ISNUMBER(--SUBSTITUTE(SUBSTITUTE(TRIM($W1036),".","-"),"/","-")),IF(--SUBSTITUTE(SUBSTITUTE(TRIM($W1036),".","-"),"/","-")&gt;=10000000,IFERROR(DATE(--LEFT(TRIM($W1036),4),--MID(TRIM($W1036),5,2),--RIGHT(TRIM($W1036),2)),""),--SUBSTITUTE(SUBSTITUTE(TRIM($W1036),".","-"),"/","-")),IFERROR(--LEFT(SUBSTITUTE(SUBSTITUTE(TRIM($W1036),".","-"),"/","-"),10),""))))</f>
        <v/>
      </c>
      <c r="Y1036" s="29">
        <f>IF($X1036="","",INT($X1036))</f>
        <v/>
      </c>
      <c r="Z1036" s="30">
        <f>IF(OR($Y1036="",$D$6=""),"",IF(INDEX($A:$U,ROW(),$D$6)="",0,IF(ISNUMBER(INDEX($A:$U,ROW(),$D$6)),INDEX($A:$U,ROW(),$D$6),IFERROR(--SUBSTITUTE(SUBSTITUTE(TRIM(INDEX($A:$U,ROW(),$D$6)),",",""),"원",""),0))))</f>
        <v/>
      </c>
      <c r="AA1036" s="30">
        <f>IF(OR($Y1036="",$E$6=""),"",IF(INDEX($A:$U,ROW(),$E$6)="",0,IF(ISNUMBER(INDEX($A:$U,ROW(),$E$6)),INDEX($A:$U,ROW(),$E$6),IFERROR(--SUBSTITUTE(SUBSTITUTE(TRIM(INDEX($A:$U,ROW(),$E$6)),",",""),"원",""),0))))</f>
        <v/>
      </c>
      <c r="AB1036" s="30">
        <f>IF(OR($Y1036="",$F$6=""),"",IF(INDEX($A:$U,ROW(),$F$6)="","",IF(ISNUMBER(INDEX($A:$U,ROW(),$F$6)),INDEX($A:$U,ROW(),$F$6),IFERROR(--SUBSTITUTE(SUBSTITUTE(TRIM(INDEX($A:$U,ROW(),$F$6)),",",""),"원",""),""))))</f>
        <v/>
      </c>
      <c r="AC1036" s="2">
        <f>IF(OR($Y1036="",$G$6=""),"",INDEX($A:$U,ROW(),$G$6)&amp;"")</f>
        <v/>
      </c>
      <c r="AD1036" s="2">
        <f>IF($Y1036="","",IF(OR(AND(설정!$B$5&lt;&gt;"",ISNUMBER(SEARCH(설정!$B$5,$AC1036))),AND(설정!$B$6&lt;&gt;"",ISNUMBER(SEARCH(설정!$B$6,$AC1036))),AND(설정!$B$7&lt;&gt;"",ISNUMBER(SEARCH(설정!$B$7,$AC1036)))),"제외","포함"))</f>
        <v/>
      </c>
    </row>
    <row r="1037">
      <c r="W1037" s="2">
        <f>IF(OR($B$5="",$C$6="",ROW()&lt;$B$5),"",IF(INDEX($A:$U,ROW(),$C$6)="","",INDEX($A:$U,ROW(),$C$6)))</f>
        <v/>
      </c>
      <c r="X1037" s="28">
        <f>IF($W1037="","",IF(ISNUMBER($W1037),IF($W1037&gt;=10000000,IFERROR(DATE(INT($W1037/10000),MOD(INT($W1037/100),100),MOD($W1037,100)),""),$W1037),IF(ISNUMBER(--SUBSTITUTE(SUBSTITUTE(TRIM($W1037),".","-"),"/","-")),IF(--SUBSTITUTE(SUBSTITUTE(TRIM($W1037),".","-"),"/","-")&gt;=10000000,IFERROR(DATE(--LEFT(TRIM($W1037),4),--MID(TRIM($W1037),5,2),--RIGHT(TRIM($W1037),2)),""),--SUBSTITUTE(SUBSTITUTE(TRIM($W1037),".","-"),"/","-")),IFERROR(--LEFT(SUBSTITUTE(SUBSTITUTE(TRIM($W1037),".","-"),"/","-"),10),""))))</f>
        <v/>
      </c>
      <c r="Y1037" s="29">
        <f>IF($X1037="","",INT($X1037))</f>
        <v/>
      </c>
      <c r="Z1037" s="30">
        <f>IF(OR($Y1037="",$D$6=""),"",IF(INDEX($A:$U,ROW(),$D$6)="",0,IF(ISNUMBER(INDEX($A:$U,ROW(),$D$6)),INDEX($A:$U,ROW(),$D$6),IFERROR(--SUBSTITUTE(SUBSTITUTE(TRIM(INDEX($A:$U,ROW(),$D$6)),",",""),"원",""),0))))</f>
        <v/>
      </c>
      <c r="AA1037" s="30">
        <f>IF(OR($Y1037="",$E$6=""),"",IF(INDEX($A:$U,ROW(),$E$6)="",0,IF(ISNUMBER(INDEX($A:$U,ROW(),$E$6)),INDEX($A:$U,ROW(),$E$6),IFERROR(--SUBSTITUTE(SUBSTITUTE(TRIM(INDEX($A:$U,ROW(),$E$6)),",",""),"원",""),0))))</f>
        <v/>
      </c>
      <c r="AB1037" s="30">
        <f>IF(OR($Y1037="",$F$6=""),"",IF(INDEX($A:$U,ROW(),$F$6)="","",IF(ISNUMBER(INDEX($A:$U,ROW(),$F$6)),INDEX($A:$U,ROW(),$F$6),IFERROR(--SUBSTITUTE(SUBSTITUTE(TRIM(INDEX($A:$U,ROW(),$F$6)),",",""),"원",""),""))))</f>
        <v/>
      </c>
      <c r="AC1037" s="2">
        <f>IF(OR($Y1037="",$G$6=""),"",INDEX($A:$U,ROW(),$G$6)&amp;"")</f>
        <v/>
      </c>
      <c r="AD1037" s="2">
        <f>IF($Y1037="","",IF(OR(AND(설정!$B$5&lt;&gt;"",ISNUMBER(SEARCH(설정!$B$5,$AC1037))),AND(설정!$B$6&lt;&gt;"",ISNUMBER(SEARCH(설정!$B$6,$AC1037))),AND(설정!$B$7&lt;&gt;"",ISNUMBER(SEARCH(설정!$B$7,$AC1037)))),"제외","포함"))</f>
        <v/>
      </c>
    </row>
    <row r="1038">
      <c r="W1038" s="2">
        <f>IF(OR($B$5="",$C$6="",ROW()&lt;$B$5),"",IF(INDEX($A:$U,ROW(),$C$6)="","",INDEX($A:$U,ROW(),$C$6)))</f>
        <v/>
      </c>
      <c r="X1038" s="28">
        <f>IF($W1038="","",IF(ISNUMBER($W1038),IF($W1038&gt;=10000000,IFERROR(DATE(INT($W1038/10000),MOD(INT($W1038/100),100),MOD($W1038,100)),""),$W1038),IF(ISNUMBER(--SUBSTITUTE(SUBSTITUTE(TRIM($W1038),".","-"),"/","-")),IF(--SUBSTITUTE(SUBSTITUTE(TRIM($W1038),".","-"),"/","-")&gt;=10000000,IFERROR(DATE(--LEFT(TRIM($W1038),4),--MID(TRIM($W1038),5,2),--RIGHT(TRIM($W1038),2)),""),--SUBSTITUTE(SUBSTITUTE(TRIM($W1038),".","-"),"/","-")),IFERROR(--LEFT(SUBSTITUTE(SUBSTITUTE(TRIM($W1038),".","-"),"/","-"),10),""))))</f>
        <v/>
      </c>
      <c r="Y1038" s="29">
        <f>IF($X1038="","",INT($X1038))</f>
        <v/>
      </c>
      <c r="Z1038" s="30">
        <f>IF(OR($Y1038="",$D$6=""),"",IF(INDEX($A:$U,ROW(),$D$6)="",0,IF(ISNUMBER(INDEX($A:$U,ROW(),$D$6)),INDEX($A:$U,ROW(),$D$6),IFERROR(--SUBSTITUTE(SUBSTITUTE(TRIM(INDEX($A:$U,ROW(),$D$6)),",",""),"원",""),0))))</f>
        <v/>
      </c>
      <c r="AA1038" s="30">
        <f>IF(OR($Y1038="",$E$6=""),"",IF(INDEX($A:$U,ROW(),$E$6)="",0,IF(ISNUMBER(INDEX($A:$U,ROW(),$E$6)),INDEX($A:$U,ROW(),$E$6),IFERROR(--SUBSTITUTE(SUBSTITUTE(TRIM(INDEX($A:$U,ROW(),$E$6)),",",""),"원",""),0))))</f>
        <v/>
      </c>
      <c r="AB1038" s="30">
        <f>IF(OR($Y1038="",$F$6=""),"",IF(INDEX($A:$U,ROW(),$F$6)="","",IF(ISNUMBER(INDEX($A:$U,ROW(),$F$6)),INDEX($A:$U,ROW(),$F$6),IFERROR(--SUBSTITUTE(SUBSTITUTE(TRIM(INDEX($A:$U,ROW(),$F$6)),",",""),"원",""),""))))</f>
        <v/>
      </c>
      <c r="AC1038" s="2">
        <f>IF(OR($Y1038="",$G$6=""),"",INDEX($A:$U,ROW(),$G$6)&amp;"")</f>
        <v/>
      </c>
      <c r="AD1038" s="2">
        <f>IF($Y1038="","",IF(OR(AND(설정!$B$5&lt;&gt;"",ISNUMBER(SEARCH(설정!$B$5,$AC1038))),AND(설정!$B$6&lt;&gt;"",ISNUMBER(SEARCH(설정!$B$6,$AC1038))),AND(설정!$B$7&lt;&gt;"",ISNUMBER(SEARCH(설정!$B$7,$AC1038)))),"제외","포함"))</f>
        <v/>
      </c>
    </row>
    <row r="1039">
      <c r="W1039" s="2">
        <f>IF(OR($B$5="",$C$6="",ROW()&lt;$B$5),"",IF(INDEX($A:$U,ROW(),$C$6)="","",INDEX($A:$U,ROW(),$C$6)))</f>
        <v/>
      </c>
      <c r="X1039" s="28">
        <f>IF($W1039="","",IF(ISNUMBER($W1039),IF($W1039&gt;=10000000,IFERROR(DATE(INT($W1039/10000),MOD(INT($W1039/100),100),MOD($W1039,100)),""),$W1039),IF(ISNUMBER(--SUBSTITUTE(SUBSTITUTE(TRIM($W1039),".","-"),"/","-")),IF(--SUBSTITUTE(SUBSTITUTE(TRIM($W1039),".","-"),"/","-")&gt;=10000000,IFERROR(DATE(--LEFT(TRIM($W1039),4),--MID(TRIM($W1039),5,2),--RIGHT(TRIM($W1039),2)),""),--SUBSTITUTE(SUBSTITUTE(TRIM($W1039),".","-"),"/","-")),IFERROR(--LEFT(SUBSTITUTE(SUBSTITUTE(TRIM($W1039),".","-"),"/","-"),10),""))))</f>
        <v/>
      </c>
      <c r="Y1039" s="29">
        <f>IF($X1039="","",INT($X1039))</f>
        <v/>
      </c>
      <c r="Z1039" s="30">
        <f>IF(OR($Y1039="",$D$6=""),"",IF(INDEX($A:$U,ROW(),$D$6)="",0,IF(ISNUMBER(INDEX($A:$U,ROW(),$D$6)),INDEX($A:$U,ROW(),$D$6),IFERROR(--SUBSTITUTE(SUBSTITUTE(TRIM(INDEX($A:$U,ROW(),$D$6)),",",""),"원",""),0))))</f>
        <v/>
      </c>
      <c r="AA1039" s="30">
        <f>IF(OR($Y1039="",$E$6=""),"",IF(INDEX($A:$U,ROW(),$E$6)="",0,IF(ISNUMBER(INDEX($A:$U,ROW(),$E$6)),INDEX($A:$U,ROW(),$E$6),IFERROR(--SUBSTITUTE(SUBSTITUTE(TRIM(INDEX($A:$U,ROW(),$E$6)),",",""),"원",""),0))))</f>
        <v/>
      </c>
      <c r="AB1039" s="30">
        <f>IF(OR($Y1039="",$F$6=""),"",IF(INDEX($A:$U,ROW(),$F$6)="","",IF(ISNUMBER(INDEX($A:$U,ROW(),$F$6)),INDEX($A:$U,ROW(),$F$6),IFERROR(--SUBSTITUTE(SUBSTITUTE(TRIM(INDEX($A:$U,ROW(),$F$6)),",",""),"원",""),""))))</f>
        <v/>
      </c>
      <c r="AC1039" s="2">
        <f>IF(OR($Y1039="",$G$6=""),"",INDEX($A:$U,ROW(),$G$6)&amp;"")</f>
        <v/>
      </c>
      <c r="AD1039" s="2">
        <f>IF($Y1039="","",IF(OR(AND(설정!$B$5&lt;&gt;"",ISNUMBER(SEARCH(설정!$B$5,$AC1039))),AND(설정!$B$6&lt;&gt;"",ISNUMBER(SEARCH(설정!$B$6,$AC1039))),AND(설정!$B$7&lt;&gt;"",ISNUMBER(SEARCH(설정!$B$7,$AC1039)))),"제외","포함"))</f>
        <v/>
      </c>
    </row>
    <row r="1040">
      <c r="W1040" s="2">
        <f>IF(OR($B$5="",$C$6="",ROW()&lt;$B$5),"",IF(INDEX($A:$U,ROW(),$C$6)="","",INDEX($A:$U,ROW(),$C$6)))</f>
        <v/>
      </c>
      <c r="X1040" s="28">
        <f>IF($W1040="","",IF(ISNUMBER($W1040),IF($W1040&gt;=10000000,IFERROR(DATE(INT($W1040/10000),MOD(INT($W1040/100),100),MOD($W1040,100)),""),$W1040),IF(ISNUMBER(--SUBSTITUTE(SUBSTITUTE(TRIM($W1040),".","-"),"/","-")),IF(--SUBSTITUTE(SUBSTITUTE(TRIM($W1040),".","-"),"/","-")&gt;=10000000,IFERROR(DATE(--LEFT(TRIM($W1040),4),--MID(TRIM($W1040),5,2),--RIGHT(TRIM($W1040),2)),""),--SUBSTITUTE(SUBSTITUTE(TRIM($W1040),".","-"),"/","-")),IFERROR(--LEFT(SUBSTITUTE(SUBSTITUTE(TRIM($W1040),".","-"),"/","-"),10),""))))</f>
        <v/>
      </c>
      <c r="Y1040" s="29">
        <f>IF($X1040="","",INT($X1040))</f>
        <v/>
      </c>
      <c r="Z1040" s="30">
        <f>IF(OR($Y1040="",$D$6=""),"",IF(INDEX($A:$U,ROW(),$D$6)="",0,IF(ISNUMBER(INDEX($A:$U,ROW(),$D$6)),INDEX($A:$U,ROW(),$D$6),IFERROR(--SUBSTITUTE(SUBSTITUTE(TRIM(INDEX($A:$U,ROW(),$D$6)),",",""),"원",""),0))))</f>
        <v/>
      </c>
      <c r="AA1040" s="30">
        <f>IF(OR($Y1040="",$E$6=""),"",IF(INDEX($A:$U,ROW(),$E$6)="",0,IF(ISNUMBER(INDEX($A:$U,ROW(),$E$6)),INDEX($A:$U,ROW(),$E$6),IFERROR(--SUBSTITUTE(SUBSTITUTE(TRIM(INDEX($A:$U,ROW(),$E$6)),",",""),"원",""),0))))</f>
        <v/>
      </c>
      <c r="AB1040" s="30">
        <f>IF(OR($Y1040="",$F$6=""),"",IF(INDEX($A:$U,ROW(),$F$6)="","",IF(ISNUMBER(INDEX($A:$U,ROW(),$F$6)),INDEX($A:$U,ROW(),$F$6),IFERROR(--SUBSTITUTE(SUBSTITUTE(TRIM(INDEX($A:$U,ROW(),$F$6)),",",""),"원",""),""))))</f>
        <v/>
      </c>
      <c r="AC1040" s="2">
        <f>IF(OR($Y1040="",$G$6=""),"",INDEX($A:$U,ROW(),$G$6)&amp;"")</f>
        <v/>
      </c>
      <c r="AD1040" s="2">
        <f>IF($Y1040="","",IF(OR(AND(설정!$B$5&lt;&gt;"",ISNUMBER(SEARCH(설정!$B$5,$AC1040))),AND(설정!$B$6&lt;&gt;"",ISNUMBER(SEARCH(설정!$B$6,$AC1040))),AND(설정!$B$7&lt;&gt;"",ISNUMBER(SEARCH(설정!$B$7,$AC1040)))),"제외","포함"))</f>
        <v/>
      </c>
    </row>
    <row r="1041">
      <c r="W1041" s="2">
        <f>IF(OR($B$5="",$C$6="",ROW()&lt;$B$5),"",IF(INDEX($A:$U,ROW(),$C$6)="","",INDEX($A:$U,ROW(),$C$6)))</f>
        <v/>
      </c>
      <c r="X1041" s="28">
        <f>IF($W1041="","",IF(ISNUMBER($W1041),IF($W1041&gt;=10000000,IFERROR(DATE(INT($W1041/10000),MOD(INT($W1041/100),100),MOD($W1041,100)),""),$W1041),IF(ISNUMBER(--SUBSTITUTE(SUBSTITUTE(TRIM($W1041),".","-"),"/","-")),IF(--SUBSTITUTE(SUBSTITUTE(TRIM($W1041),".","-"),"/","-")&gt;=10000000,IFERROR(DATE(--LEFT(TRIM($W1041),4),--MID(TRIM($W1041),5,2),--RIGHT(TRIM($W1041),2)),""),--SUBSTITUTE(SUBSTITUTE(TRIM($W1041),".","-"),"/","-")),IFERROR(--LEFT(SUBSTITUTE(SUBSTITUTE(TRIM($W1041),".","-"),"/","-"),10),""))))</f>
        <v/>
      </c>
      <c r="Y1041" s="29">
        <f>IF($X1041="","",INT($X1041))</f>
        <v/>
      </c>
      <c r="Z1041" s="30">
        <f>IF(OR($Y1041="",$D$6=""),"",IF(INDEX($A:$U,ROW(),$D$6)="",0,IF(ISNUMBER(INDEX($A:$U,ROW(),$D$6)),INDEX($A:$U,ROW(),$D$6),IFERROR(--SUBSTITUTE(SUBSTITUTE(TRIM(INDEX($A:$U,ROW(),$D$6)),",",""),"원",""),0))))</f>
        <v/>
      </c>
      <c r="AA1041" s="30">
        <f>IF(OR($Y1041="",$E$6=""),"",IF(INDEX($A:$U,ROW(),$E$6)="",0,IF(ISNUMBER(INDEX($A:$U,ROW(),$E$6)),INDEX($A:$U,ROW(),$E$6),IFERROR(--SUBSTITUTE(SUBSTITUTE(TRIM(INDEX($A:$U,ROW(),$E$6)),",",""),"원",""),0))))</f>
        <v/>
      </c>
      <c r="AB1041" s="30">
        <f>IF(OR($Y1041="",$F$6=""),"",IF(INDEX($A:$U,ROW(),$F$6)="","",IF(ISNUMBER(INDEX($A:$U,ROW(),$F$6)),INDEX($A:$U,ROW(),$F$6),IFERROR(--SUBSTITUTE(SUBSTITUTE(TRIM(INDEX($A:$U,ROW(),$F$6)),",",""),"원",""),""))))</f>
        <v/>
      </c>
      <c r="AC1041" s="2">
        <f>IF(OR($Y1041="",$G$6=""),"",INDEX($A:$U,ROW(),$G$6)&amp;"")</f>
        <v/>
      </c>
      <c r="AD1041" s="2">
        <f>IF($Y1041="","",IF(OR(AND(설정!$B$5&lt;&gt;"",ISNUMBER(SEARCH(설정!$B$5,$AC1041))),AND(설정!$B$6&lt;&gt;"",ISNUMBER(SEARCH(설정!$B$6,$AC1041))),AND(설정!$B$7&lt;&gt;"",ISNUMBER(SEARCH(설정!$B$7,$AC1041)))),"제외","포함"))</f>
        <v/>
      </c>
    </row>
    <row r="1042">
      <c r="W1042" s="2">
        <f>IF(OR($B$5="",$C$6="",ROW()&lt;$B$5),"",IF(INDEX($A:$U,ROW(),$C$6)="","",INDEX($A:$U,ROW(),$C$6)))</f>
        <v/>
      </c>
      <c r="X1042" s="28">
        <f>IF($W1042="","",IF(ISNUMBER($W1042),IF($W1042&gt;=10000000,IFERROR(DATE(INT($W1042/10000),MOD(INT($W1042/100),100),MOD($W1042,100)),""),$W1042),IF(ISNUMBER(--SUBSTITUTE(SUBSTITUTE(TRIM($W1042),".","-"),"/","-")),IF(--SUBSTITUTE(SUBSTITUTE(TRIM($W1042),".","-"),"/","-")&gt;=10000000,IFERROR(DATE(--LEFT(TRIM($W1042),4),--MID(TRIM($W1042),5,2),--RIGHT(TRIM($W1042),2)),""),--SUBSTITUTE(SUBSTITUTE(TRIM($W1042),".","-"),"/","-")),IFERROR(--LEFT(SUBSTITUTE(SUBSTITUTE(TRIM($W1042),".","-"),"/","-"),10),""))))</f>
        <v/>
      </c>
      <c r="Y1042" s="29">
        <f>IF($X1042="","",INT($X1042))</f>
        <v/>
      </c>
      <c r="Z1042" s="30">
        <f>IF(OR($Y1042="",$D$6=""),"",IF(INDEX($A:$U,ROW(),$D$6)="",0,IF(ISNUMBER(INDEX($A:$U,ROW(),$D$6)),INDEX($A:$U,ROW(),$D$6),IFERROR(--SUBSTITUTE(SUBSTITUTE(TRIM(INDEX($A:$U,ROW(),$D$6)),",",""),"원",""),0))))</f>
        <v/>
      </c>
      <c r="AA1042" s="30">
        <f>IF(OR($Y1042="",$E$6=""),"",IF(INDEX($A:$U,ROW(),$E$6)="",0,IF(ISNUMBER(INDEX($A:$U,ROW(),$E$6)),INDEX($A:$U,ROW(),$E$6),IFERROR(--SUBSTITUTE(SUBSTITUTE(TRIM(INDEX($A:$U,ROW(),$E$6)),",",""),"원",""),0))))</f>
        <v/>
      </c>
      <c r="AB1042" s="30">
        <f>IF(OR($Y1042="",$F$6=""),"",IF(INDEX($A:$U,ROW(),$F$6)="","",IF(ISNUMBER(INDEX($A:$U,ROW(),$F$6)),INDEX($A:$U,ROW(),$F$6),IFERROR(--SUBSTITUTE(SUBSTITUTE(TRIM(INDEX($A:$U,ROW(),$F$6)),",",""),"원",""),""))))</f>
        <v/>
      </c>
      <c r="AC1042" s="2">
        <f>IF(OR($Y1042="",$G$6=""),"",INDEX($A:$U,ROW(),$G$6)&amp;"")</f>
        <v/>
      </c>
      <c r="AD1042" s="2">
        <f>IF($Y1042="","",IF(OR(AND(설정!$B$5&lt;&gt;"",ISNUMBER(SEARCH(설정!$B$5,$AC1042))),AND(설정!$B$6&lt;&gt;"",ISNUMBER(SEARCH(설정!$B$6,$AC1042))),AND(설정!$B$7&lt;&gt;"",ISNUMBER(SEARCH(설정!$B$7,$AC1042)))),"제외","포함"))</f>
        <v/>
      </c>
    </row>
    <row r="1043">
      <c r="W1043" s="2">
        <f>IF(OR($B$5="",$C$6="",ROW()&lt;$B$5),"",IF(INDEX($A:$U,ROW(),$C$6)="","",INDEX($A:$U,ROW(),$C$6)))</f>
        <v/>
      </c>
      <c r="X1043" s="28">
        <f>IF($W1043="","",IF(ISNUMBER($W1043),IF($W1043&gt;=10000000,IFERROR(DATE(INT($W1043/10000),MOD(INT($W1043/100),100),MOD($W1043,100)),""),$W1043),IF(ISNUMBER(--SUBSTITUTE(SUBSTITUTE(TRIM($W1043),".","-"),"/","-")),IF(--SUBSTITUTE(SUBSTITUTE(TRIM($W1043),".","-"),"/","-")&gt;=10000000,IFERROR(DATE(--LEFT(TRIM($W1043),4),--MID(TRIM($W1043),5,2),--RIGHT(TRIM($W1043),2)),""),--SUBSTITUTE(SUBSTITUTE(TRIM($W1043),".","-"),"/","-")),IFERROR(--LEFT(SUBSTITUTE(SUBSTITUTE(TRIM($W1043),".","-"),"/","-"),10),""))))</f>
        <v/>
      </c>
      <c r="Y1043" s="29">
        <f>IF($X1043="","",INT($X1043))</f>
        <v/>
      </c>
      <c r="Z1043" s="30">
        <f>IF(OR($Y1043="",$D$6=""),"",IF(INDEX($A:$U,ROW(),$D$6)="",0,IF(ISNUMBER(INDEX($A:$U,ROW(),$D$6)),INDEX($A:$U,ROW(),$D$6),IFERROR(--SUBSTITUTE(SUBSTITUTE(TRIM(INDEX($A:$U,ROW(),$D$6)),",",""),"원",""),0))))</f>
        <v/>
      </c>
      <c r="AA1043" s="30">
        <f>IF(OR($Y1043="",$E$6=""),"",IF(INDEX($A:$U,ROW(),$E$6)="",0,IF(ISNUMBER(INDEX($A:$U,ROW(),$E$6)),INDEX($A:$U,ROW(),$E$6),IFERROR(--SUBSTITUTE(SUBSTITUTE(TRIM(INDEX($A:$U,ROW(),$E$6)),",",""),"원",""),0))))</f>
        <v/>
      </c>
      <c r="AB1043" s="30">
        <f>IF(OR($Y1043="",$F$6=""),"",IF(INDEX($A:$U,ROW(),$F$6)="","",IF(ISNUMBER(INDEX($A:$U,ROW(),$F$6)),INDEX($A:$U,ROW(),$F$6),IFERROR(--SUBSTITUTE(SUBSTITUTE(TRIM(INDEX($A:$U,ROW(),$F$6)),",",""),"원",""),""))))</f>
        <v/>
      </c>
      <c r="AC1043" s="2">
        <f>IF(OR($Y1043="",$G$6=""),"",INDEX($A:$U,ROW(),$G$6)&amp;"")</f>
        <v/>
      </c>
      <c r="AD1043" s="2">
        <f>IF($Y1043="","",IF(OR(AND(설정!$B$5&lt;&gt;"",ISNUMBER(SEARCH(설정!$B$5,$AC1043))),AND(설정!$B$6&lt;&gt;"",ISNUMBER(SEARCH(설정!$B$6,$AC1043))),AND(설정!$B$7&lt;&gt;"",ISNUMBER(SEARCH(설정!$B$7,$AC1043)))),"제외","포함"))</f>
        <v/>
      </c>
    </row>
    <row r="1044">
      <c r="W1044" s="2">
        <f>IF(OR($B$5="",$C$6="",ROW()&lt;$B$5),"",IF(INDEX($A:$U,ROW(),$C$6)="","",INDEX($A:$U,ROW(),$C$6)))</f>
        <v/>
      </c>
      <c r="X1044" s="28">
        <f>IF($W1044="","",IF(ISNUMBER($W1044),IF($W1044&gt;=10000000,IFERROR(DATE(INT($W1044/10000),MOD(INT($W1044/100),100),MOD($W1044,100)),""),$W1044),IF(ISNUMBER(--SUBSTITUTE(SUBSTITUTE(TRIM($W1044),".","-"),"/","-")),IF(--SUBSTITUTE(SUBSTITUTE(TRIM($W1044),".","-"),"/","-")&gt;=10000000,IFERROR(DATE(--LEFT(TRIM($W1044),4),--MID(TRIM($W1044),5,2),--RIGHT(TRIM($W1044),2)),""),--SUBSTITUTE(SUBSTITUTE(TRIM($W1044),".","-"),"/","-")),IFERROR(--LEFT(SUBSTITUTE(SUBSTITUTE(TRIM($W1044),".","-"),"/","-"),10),""))))</f>
        <v/>
      </c>
      <c r="Y1044" s="29">
        <f>IF($X1044="","",INT($X1044))</f>
        <v/>
      </c>
      <c r="Z1044" s="30">
        <f>IF(OR($Y1044="",$D$6=""),"",IF(INDEX($A:$U,ROW(),$D$6)="",0,IF(ISNUMBER(INDEX($A:$U,ROW(),$D$6)),INDEX($A:$U,ROW(),$D$6),IFERROR(--SUBSTITUTE(SUBSTITUTE(TRIM(INDEX($A:$U,ROW(),$D$6)),",",""),"원",""),0))))</f>
        <v/>
      </c>
      <c r="AA1044" s="30">
        <f>IF(OR($Y1044="",$E$6=""),"",IF(INDEX($A:$U,ROW(),$E$6)="",0,IF(ISNUMBER(INDEX($A:$U,ROW(),$E$6)),INDEX($A:$U,ROW(),$E$6),IFERROR(--SUBSTITUTE(SUBSTITUTE(TRIM(INDEX($A:$U,ROW(),$E$6)),",",""),"원",""),0))))</f>
        <v/>
      </c>
      <c r="AB1044" s="30">
        <f>IF(OR($Y1044="",$F$6=""),"",IF(INDEX($A:$U,ROW(),$F$6)="","",IF(ISNUMBER(INDEX($A:$U,ROW(),$F$6)),INDEX($A:$U,ROW(),$F$6),IFERROR(--SUBSTITUTE(SUBSTITUTE(TRIM(INDEX($A:$U,ROW(),$F$6)),",",""),"원",""),""))))</f>
        <v/>
      </c>
      <c r="AC1044" s="2">
        <f>IF(OR($Y1044="",$G$6=""),"",INDEX($A:$U,ROW(),$G$6)&amp;"")</f>
        <v/>
      </c>
      <c r="AD1044" s="2">
        <f>IF($Y1044="","",IF(OR(AND(설정!$B$5&lt;&gt;"",ISNUMBER(SEARCH(설정!$B$5,$AC1044))),AND(설정!$B$6&lt;&gt;"",ISNUMBER(SEARCH(설정!$B$6,$AC1044))),AND(설정!$B$7&lt;&gt;"",ISNUMBER(SEARCH(설정!$B$7,$AC1044)))),"제외","포함"))</f>
        <v/>
      </c>
    </row>
    <row r="1045">
      <c r="W1045" s="2">
        <f>IF(OR($B$5="",$C$6="",ROW()&lt;$B$5),"",IF(INDEX($A:$U,ROW(),$C$6)="","",INDEX($A:$U,ROW(),$C$6)))</f>
        <v/>
      </c>
      <c r="X1045" s="28">
        <f>IF($W1045="","",IF(ISNUMBER($W1045),IF($W1045&gt;=10000000,IFERROR(DATE(INT($W1045/10000),MOD(INT($W1045/100),100),MOD($W1045,100)),""),$W1045),IF(ISNUMBER(--SUBSTITUTE(SUBSTITUTE(TRIM($W1045),".","-"),"/","-")),IF(--SUBSTITUTE(SUBSTITUTE(TRIM($W1045),".","-"),"/","-")&gt;=10000000,IFERROR(DATE(--LEFT(TRIM($W1045),4),--MID(TRIM($W1045),5,2),--RIGHT(TRIM($W1045),2)),""),--SUBSTITUTE(SUBSTITUTE(TRIM($W1045),".","-"),"/","-")),IFERROR(--LEFT(SUBSTITUTE(SUBSTITUTE(TRIM($W1045),".","-"),"/","-"),10),""))))</f>
        <v/>
      </c>
      <c r="Y1045" s="29">
        <f>IF($X1045="","",INT($X1045))</f>
        <v/>
      </c>
      <c r="Z1045" s="30">
        <f>IF(OR($Y1045="",$D$6=""),"",IF(INDEX($A:$U,ROW(),$D$6)="",0,IF(ISNUMBER(INDEX($A:$U,ROW(),$D$6)),INDEX($A:$U,ROW(),$D$6),IFERROR(--SUBSTITUTE(SUBSTITUTE(TRIM(INDEX($A:$U,ROW(),$D$6)),",",""),"원",""),0))))</f>
        <v/>
      </c>
      <c r="AA1045" s="30">
        <f>IF(OR($Y1045="",$E$6=""),"",IF(INDEX($A:$U,ROW(),$E$6)="",0,IF(ISNUMBER(INDEX($A:$U,ROW(),$E$6)),INDEX($A:$U,ROW(),$E$6),IFERROR(--SUBSTITUTE(SUBSTITUTE(TRIM(INDEX($A:$U,ROW(),$E$6)),",",""),"원",""),0))))</f>
        <v/>
      </c>
      <c r="AB1045" s="30">
        <f>IF(OR($Y1045="",$F$6=""),"",IF(INDEX($A:$U,ROW(),$F$6)="","",IF(ISNUMBER(INDEX($A:$U,ROW(),$F$6)),INDEX($A:$U,ROW(),$F$6),IFERROR(--SUBSTITUTE(SUBSTITUTE(TRIM(INDEX($A:$U,ROW(),$F$6)),",",""),"원",""),""))))</f>
        <v/>
      </c>
      <c r="AC1045" s="2">
        <f>IF(OR($Y1045="",$G$6=""),"",INDEX($A:$U,ROW(),$G$6)&amp;"")</f>
        <v/>
      </c>
      <c r="AD1045" s="2">
        <f>IF($Y1045="","",IF(OR(AND(설정!$B$5&lt;&gt;"",ISNUMBER(SEARCH(설정!$B$5,$AC1045))),AND(설정!$B$6&lt;&gt;"",ISNUMBER(SEARCH(설정!$B$6,$AC1045))),AND(설정!$B$7&lt;&gt;"",ISNUMBER(SEARCH(설정!$B$7,$AC1045)))),"제외","포함"))</f>
        <v/>
      </c>
    </row>
    <row r="1046">
      <c r="W1046" s="2">
        <f>IF(OR($B$5="",$C$6="",ROW()&lt;$B$5),"",IF(INDEX($A:$U,ROW(),$C$6)="","",INDEX($A:$U,ROW(),$C$6)))</f>
        <v/>
      </c>
      <c r="X1046" s="28">
        <f>IF($W1046="","",IF(ISNUMBER($W1046),IF($W1046&gt;=10000000,IFERROR(DATE(INT($W1046/10000),MOD(INT($W1046/100),100),MOD($W1046,100)),""),$W1046),IF(ISNUMBER(--SUBSTITUTE(SUBSTITUTE(TRIM($W1046),".","-"),"/","-")),IF(--SUBSTITUTE(SUBSTITUTE(TRIM($W1046),".","-"),"/","-")&gt;=10000000,IFERROR(DATE(--LEFT(TRIM($W1046),4),--MID(TRIM($W1046),5,2),--RIGHT(TRIM($W1046),2)),""),--SUBSTITUTE(SUBSTITUTE(TRIM($W1046),".","-"),"/","-")),IFERROR(--LEFT(SUBSTITUTE(SUBSTITUTE(TRIM($W1046),".","-"),"/","-"),10),""))))</f>
        <v/>
      </c>
      <c r="Y1046" s="29">
        <f>IF($X1046="","",INT($X1046))</f>
        <v/>
      </c>
      <c r="Z1046" s="30">
        <f>IF(OR($Y1046="",$D$6=""),"",IF(INDEX($A:$U,ROW(),$D$6)="",0,IF(ISNUMBER(INDEX($A:$U,ROW(),$D$6)),INDEX($A:$U,ROW(),$D$6),IFERROR(--SUBSTITUTE(SUBSTITUTE(TRIM(INDEX($A:$U,ROW(),$D$6)),",",""),"원",""),0))))</f>
        <v/>
      </c>
      <c r="AA1046" s="30">
        <f>IF(OR($Y1046="",$E$6=""),"",IF(INDEX($A:$U,ROW(),$E$6)="",0,IF(ISNUMBER(INDEX($A:$U,ROW(),$E$6)),INDEX($A:$U,ROW(),$E$6),IFERROR(--SUBSTITUTE(SUBSTITUTE(TRIM(INDEX($A:$U,ROW(),$E$6)),",",""),"원",""),0))))</f>
        <v/>
      </c>
      <c r="AB1046" s="30">
        <f>IF(OR($Y1046="",$F$6=""),"",IF(INDEX($A:$U,ROW(),$F$6)="","",IF(ISNUMBER(INDEX($A:$U,ROW(),$F$6)),INDEX($A:$U,ROW(),$F$6),IFERROR(--SUBSTITUTE(SUBSTITUTE(TRIM(INDEX($A:$U,ROW(),$F$6)),",",""),"원",""),""))))</f>
        <v/>
      </c>
      <c r="AC1046" s="2">
        <f>IF(OR($Y1046="",$G$6=""),"",INDEX($A:$U,ROW(),$G$6)&amp;"")</f>
        <v/>
      </c>
      <c r="AD1046" s="2">
        <f>IF($Y1046="","",IF(OR(AND(설정!$B$5&lt;&gt;"",ISNUMBER(SEARCH(설정!$B$5,$AC1046))),AND(설정!$B$6&lt;&gt;"",ISNUMBER(SEARCH(설정!$B$6,$AC1046))),AND(설정!$B$7&lt;&gt;"",ISNUMBER(SEARCH(설정!$B$7,$AC1046)))),"제외","포함"))</f>
        <v/>
      </c>
    </row>
    <row r="1047">
      <c r="W1047" s="2">
        <f>IF(OR($B$5="",$C$6="",ROW()&lt;$B$5),"",IF(INDEX($A:$U,ROW(),$C$6)="","",INDEX($A:$U,ROW(),$C$6)))</f>
        <v/>
      </c>
      <c r="X1047" s="28">
        <f>IF($W1047="","",IF(ISNUMBER($W1047),IF($W1047&gt;=10000000,IFERROR(DATE(INT($W1047/10000),MOD(INT($W1047/100),100),MOD($W1047,100)),""),$W1047),IF(ISNUMBER(--SUBSTITUTE(SUBSTITUTE(TRIM($W1047),".","-"),"/","-")),IF(--SUBSTITUTE(SUBSTITUTE(TRIM($W1047),".","-"),"/","-")&gt;=10000000,IFERROR(DATE(--LEFT(TRIM($W1047),4),--MID(TRIM($W1047),5,2),--RIGHT(TRIM($W1047),2)),""),--SUBSTITUTE(SUBSTITUTE(TRIM($W1047),".","-"),"/","-")),IFERROR(--LEFT(SUBSTITUTE(SUBSTITUTE(TRIM($W1047),".","-"),"/","-"),10),""))))</f>
        <v/>
      </c>
      <c r="Y1047" s="29">
        <f>IF($X1047="","",INT($X1047))</f>
        <v/>
      </c>
      <c r="Z1047" s="30">
        <f>IF(OR($Y1047="",$D$6=""),"",IF(INDEX($A:$U,ROW(),$D$6)="",0,IF(ISNUMBER(INDEX($A:$U,ROW(),$D$6)),INDEX($A:$U,ROW(),$D$6),IFERROR(--SUBSTITUTE(SUBSTITUTE(TRIM(INDEX($A:$U,ROW(),$D$6)),",",""),"원",""),0))))</f>
        <v/>
      </c>
      <c r="AA1047" s="30">
        <f>IF(OR($Y1047="",$E$6=""),"",IF(INDEX($A:$U,ROW(),$E$6)="",0,IF(ISNUMBER(INDEX($A:$U,ROW(),$E$6)),INDEX($A:$U,ROW(),$E$6),IFERROR(--SUBSTITUTE(SUBSTITUTE(TRIM(INDEX($A:$U,ROW(),$E$6)),",",""),"원",""),0))))</f>
        <v/>
      </c>
      <c r="AB1047" s="30">
        <f>IF(OR($Y1047="",$F$6=""),"",IF(INDEX($A:$U,ROW(),$F$6)="","",IF(ISNUMBER(INDEX($A:$U,ROW(),$F$6)),INDEX($A:$U,ROW(),$F$6),IFERROR(--SUBSTITUTE(SUBSTITUTE(TRIM(INDEX($A:$U,ROW(),$F$6)),",",""),"원",""),""))))</f>
        <v/>
      </c>
      <c r="AC1047" s="2">
        <f>IF(OR($Y1047="",$G$6=""),"",INDEX($A:$U,ROW(),$G$6)&amp;"")</f>
        <v/>
      </c>
      <c r="AD1047" s="2">
        <f>IF($Y1047="","",IF(OR(AND(설정!$B$5&lt;&gt;"",ISNUMBER(SEARCH(설정!$B$5,$AC1047))),AND(설정!$B$6&lt;&gt;"",ISNUMBER(SEARCH(설정!$B$6,$AC1047))),AND(설정!$B$7&lt;&gt;"",ISNUMBER(SEARCH(설정!$B$7,$AC1047)))),"제외","포함"))</f>
        <v/>
      </c>
    </row>
    <row r="1048">
      <c r="W1048" s="2">
        <f>IF(OR($B$5="",$C$6="",ROW()&lt;$B$5),"",IF(INDEX($A:$U,ROW(),$C$6)="","",INDEX($A:$U,ROW(),$C$6)))</f>
        <v/>
      </c>
      <c r="X1048" s="28">
        <f>IF($W1048="","",IF(ISNUMBER($W1048),IF($W1048&gt;=10000000,IFERROR(DATE(INT($W1048/10000),MOD(INT($W1048/100),100),MOD($W1048,100)),""),$W1048),IF(ISNUMBER(--SUBSTITUTE(SUBSTITUTE(TRIM($W1048),".","-"),"/","-")),IF(--SUBSTITUTE(SUBSTITUTE(TRIM($W1048),".","-"),"/","-")&gt;=10000000,IFERROR(DATE(--LEFT(TRIM($W1048),4),--MID(TRIM($W1048),5,2),--RIGHT(TRIM($W1048),2)),""),--SUBSTITUTE(SUBSTITUTE(TRIM($W1048),".","-"),"/","-")),IFERROR(--LEFT(SUBSTITUTE(SUBSTITUTE(TRIM($W1048),".","-"),"/","-"),10),""))))</f>
        <v/>
      </c>
      <c r="Y1048" s="29">
        <f>IF($X1048="","",INT($X1048))</f>
        <v/>
      </c>
      <c r="Z1048" s="30">
        <f>IF(OR($Y1048="",$D$6=""),"",IF(INDEX($A:$U,ROW(),$D$6)="",0,IF(ISNUMBER(INDEX($A:$U,ROW(),$D$6)),INDEX($A:$U,ROW(),$D$6),IFERROR(--SUBSTITUTE(SUBSTITUTE(TRIM(INDEX($A:$U,ROW(),$D$6)),",",""),"원",""),0))))</f>
        <v/>
      </c>
      <c r="AA1048" s="30">
        <f>IF(OR($Y1048="",$E$6=""),"",IF(INDEX($A:$U,ROW(),$E$6)="",0,IF(ISNUMBER(INDEX($A:$U,ROW(),$E$6)),INDEX($A:$U,ROW(),$E$6),IFERROR(--SUBSTITUTE(SUBSTITUTE(TRIM(INDEX($A:$U,ROW(),$E$6)),",",""),"원",""),0))))</f>
        <v/>
      </c>
      <c r="AB1048" s="30">
        <f>IF(OR($Y1048="",$F$6=""),"",IF(INDEX($A:$U,ROW(),$F$6)="","",IF(ISNUMBER(INDEX($A:$U,ROW(),$F$6)),INDEX($A:$U,ROW(),$F$6),IFERROR(--SUBSTITUTE(SUBSTITUTE(TRIM(INDEX($A:$U,ROW(),$F$6)),",",""),"원",""),""))))</f>
        <v/>
      </c>
      <c r="AC1048" s="2">
        <f>IF(OR($Y1048="",$G$6=""),"",INDEX($A:$U,ROW(),$G$6)&amp;"")</f>
        <v/>
      </c>
      <c r="AD1048" s="2">
        <f>IF($Y1048="","",IF(OR(AND(설정!$B$5&lt;&gt;"",ISNUMBER(SEARCH(설정!$B$5,$AC1048))),AND(설정!$B$6&lt;&gt;"",ISNUMBER(SEARCH(설정!$B$6,$AC1048))),AND(설정!$B$7&lt;&gt;"",ISNUMBER(SEARCH(설정!$B$7,$AC1048)))),"제외","포함"))</f>
        <v/>
      </c>
    </row>
    <row r="1049">
      <c r="W1049" s="2">
        <f>IF(OR($B$5="",$C$6="",ROW()&lt;$B$5),"",IF(INDEX($A:$U,ROW(),$C$6)="","",INDEX($A:$U,ROW(),$C$6)))</f>
        <v/>
      </c>
      <c r="X1049" s="28">
        <f>IF($W1049="","",IF(ISNUMBER($W1049),IF($W1049&gt;=10000000,IFERROR(DATE(INT($W1049/10000),MOD(INT($W1049/100),100),MOD($W1049,100)),""),$W1049),IF(ISNUMBER(--SUBSTITUTE(SUBSTITUTE(TRIM($W1049),".","-"),"/","-")),IF(--SUBSTITUTE(SUBSTITUTE(TRIM($W1049),".","-"),"/","-")&gt;=10000000,IFERROR(DATE(--LEFT(TRIM($W1049),4),--MID(TRIM($W1049),5,2),--RIGHT(TRIM($W1049),2)),""),--SUBSTITUTE(SUBSTITUTE(TRIM($W1049),".","-"),"/","-")),IFERROR(--LEFT(SUBSTITUTE(SUBSTITUTE(TRIM($W1049),".","-"),"/","-"),10),""))))</f>
        <v/>
      </c>
      <c r="Y1049" s="29">
        <f>IF($X1049="","",INT($X1049))</f>
        <v/>
      </c>
      <c r="Z1049" s="30">
        <f>IF(OR($Y1049="",$D$6=""),"",IF(INDEX($A:$U,ROW(),$D$6)="",0,IF(ISNUMBER(INDEX($A:$U,ROW(),$D$6)),INDEX($A:$U,ROW(),$D$6),IFERROR(--SUBSTITUTE(SUBSTITUTE(TRIM(INDEX($A:$U,ROW(),$D$6)),",",""),"원",""),0))))</f>
        <v/>
      </c>
      <c r="AA1049" s="30">
        <f>IF(OR($Y1049="",$E$6=""),"",IF(INDEX($A:$U,ROW(),$E$6)="",0,IF(ISNUMBER(INDEX($A:$U,ROW(),$E$6)),INDEX($A:$U,ROW(),$E$6),IFERROR(--SUBSTITUTE(SUBSTITUTE(TRIM(INDEX($A:$U,ROW(),$E$6)),",",""),"원",""),0))))</f>
        <v/>
      </c>
      <c r="AB1049" s="30">
        <f>IF(OR($Y1049="",$F$6=""),"",IF(INDEX($A:$U,ROW(),$F$6)="","",IF(ISNUMBER(INDEX($A:$U,ROW(),$F$6)),INDEX($A:$U,ROW(),$F$6),IFERROR(--SUBSTITUTE(SUBSTITUTE(TRIM(INDEX($A:$U,ROW(),$F$6)),",",""),"원",""),""))))</f>
        <v/>
      </c>
      <c r="AC1049" s="2">
        <f>IF(OR($Y1049="",$G$6=""),"",INDEX($A:$U,ROW(),$G$6)&amp;"")</f>
        <v/>
      </c>
      <c r="AD1049" s="2">
        <f>IF($Y1049="","",IF(OR(AND(설정!$B$5&lt;&gt;"",ISNUMBER(SEARCH(설정!$B$5,$AC1049))),AND(설정!$B$6&lt;&gt;"",ISNUMBER(SEARCH(설정!$B$6,$AC1049))),AND(설정!$B$7&lt;&gt;"",ISNUMBER(SEARCH(설정!$B$7,$AC1049)))),"제외","포함"))</f>
        <v/>
      </c>
    </row>
    <row r="1050">
      <c r="W1050" s="2">
        <f>IF(OR($B$5="",$C$6="",ROW()&lt;$B$5),"",IF(INDEX($A:$U,ROW(),$C$6)="","",INDEX($A:$U,ROW(),$C$6)))</f>
        <v/>
      </c>
      <c r="X1050" s="28">
        <f>IF($W1050="","",IF(ISNUMBER($W1050),IF($W1050&gt;=10000000,IFERROR(DATE(INT($W1050/10000),MOD(INT($W1050/100),100),MOD($W1050,100)),""),$W1050),IF(ISNUMBER(--SUBSTITUTE(SUBSTITUTE(TRIM($W1050),".","-"),"/","-")),IF(--SUBSTITUTE(SUBSTITUTE(TRIM($W1050),".","-"),"/","-")&gt;=10000000,IFERROR(DATE(--LEFT(TRIM($W1050),4),--MID(TRIM($W1050),5,2),--RIGHT(TRIM($W1050),2)),""),--SUBSTITUTE(SUBSTITUTE(TRIM($W1050),".","-"),"/","-")),IFERROR(--LEFT(SUBSTITUTE(SUBSTITUTE(TRIM($W1050),".","-"),"/","-"),10),""))))</f>
        <v/>
      </c>
      <c r="Y1050" s="29">
        <f>IF($X1050="","",INT($X1050))</f>
        <v/>
      </c>
      <c r="Z1050" s="30">
        <f>IF(OR($Y1050="",$D$6=""),"",IF(INDEX($A:$U,ROW(),$D$6)="",0,IF(ISNUMBER(INDEX($A:$U,ROW(),$D$6)),INDEX($A:$U,ROW(),$D$6),IFERROR(--SUBSTITUTE(SUBSTITUTE(TRIM(INDEX($A:$U,ROW(),$D$6)),",",""),"원",""),0))))</f>
        <v/>
      </c>
      <c r="AA1050" s="30">
        <f>IF(OR($Y1050="",$E$6=""),"",IF(INDEX($A:$U,ROW(),$E$6)="",0,IF(ISNUMBER(INDEX($A:$U,ROW(),$E$6)),INDEX($A:$U,ROW(),$E$6),IFERROR(--SUBSTITUTE(SUBSTITUTE(TRIM(INDEX($A:$U,ROW(),$E$6)),",",""),"원",""),0))))</f>
        <v/>
      </c>
      <c r="AB1050" s="30">
        <f>IF(OR($Y1050="",$F$6=""),"",IF(INDEX($A:$U,ROW(),$F$6)="","",IF(ISNUMBER(INDEX($A:$U,ROW(),$F$6)),INDEX($A:$U,ROW(),$F$6),IFERROR(--SUBSTITUTE(SUBSTITUTE(TRIM(INDEX($A:$U,ROW(),$F$6)),",",""),"원",""),""))))</f>
        <v/>
      </c>
      <c r="AC1050" s="2">
        <f>IF(OR($Y1050="",$G$6=""),"",INDEX($A:$U,ROW(),$G$6)&amp;"")</f>
        <v/>
      </c>
      <c r="AD1050" s="2">
        <f>IF($Y1050="","",IF(OR(AND(설정!$B$5&lt;&gt;"",ISNUMBER(SEARCH(설정!$B$5,$AC1050))),AND(설정!$B$6&lt;&gt;"",ISNUMBER(SEARCH(설정!$B$6,$AC1050))),AND(설정!$B$7&lt;&gt;"",ISNUMBER(SEARCH(설정!$B$7,$AC1050)))),"제외","포함"))</f>
        <v/>
      </c>
    </row>
    <row r="1051">
      <c r="W1051" s="2">
        <f>IF(OR($B$5="",$C$6="",ROW()&lt;$B$5),"",IF(INDEX($A:$U,ROW(),$C$6)="","",INDEX($A:$U,ROW(),$C$6)))</f>
        <v/>
      </c>
      <c r="X1051" s="28">
        <f>IF($W1051="","",IF(ISNUMBER($W1051),IF($W1051&gt;=10000000,IFERROR(DATE(INT($W1051/10000),MOD(INT($W1051/100),100),MOD($W1051,100)),""),$W1051),IF(ISNUMBER(--SUBSTITUTE(SUBSTITUTE(TRIM($W1051),".","-"),"/","-")),IF(--SUBSTITUTE(SUBSTITUTE(TRIM($W1051),".","-"),"/","-")&gt;=10000000,IFERROR(DATE(--LEFT(TRIM($W1051),4),--MID(TRIM($W1051),5,2),--RIGHT(TRIM($W1051),2)),""),--SUBSTITUTE(SUBSTITUTE(TRIM($W1051),".","-"),"/","-")),IFERROR(--LEFT(SUBSTITUTE(SUBSTITUTE(TRIM($W1051),".","-"),"/","-"),10),""))))</f>
        <v/>
      </c>
      <c r="Y1051" s="29">
        <f>IF($X1051="","",INT($X1051))</f>
        <v/>
      </c>
      <c r="Z1051" s="30">
        <f>IF(OR($Y1051="",$D$6=""),"",IF(INDEX($A:$U,ROW(),$D$6)="",0,IF(ISNUMBER(INDEX($A:$U,ROW(),$D$6)),INDEX($A:$U,ROW(),$D$6),IFERROR(--SUBSTITUTE(SUBSTITUTE(TRIM(INDEX($A:$U,ROW(),$D$6)),",",""),"원",""),0))))</f>
        <v/>
      </c>
      <c r="AA1051" s="30">
        <f>IF(OR($Y1051="",$E$6=""),"",IF(INDEX($A:$U,ROW(),$E$6)="",0,IF(ISNUMBER(INDEX($A:$U,ROW(),$E$6)),INDEX($A:$U,ROW(),$E$6),IFERROR(--SUBSTITUTE(SUBSTITUTE(TRIM(INDEX($A:$U,ROW(),$E$6)),",",""),"원",""),0))))</f>
        <v/>
      </c>
      <c r="AB1051" s="30">
        <f>IF(OR($Y1051="",$F$6=""),"",IF(INDEX($A:$U,ROW(),$F$6)="","",IF(ISNUMBER(INDEX($A:$U,ROW(),$F$6)),INDEX($A:$U,ROW(),$F$6),IFERROR(--SUBSTITUTE(SUBSTITUTE(TRIM(INDEX($A:$U,ROW(),$F$6)),",",""),"원",""),""))))</f>
        <v/>
      </c>
      <c r="AC1051" s="2">
        <f>IF(OR($Y1051="",$G$6=""),"",INDEX($A:$U,ROW(),$G$6)&amp;"")</f>
        <v/>
      </c>
      <c r="AD1051" s="2">
        <f>IF($Y1051="","",IF(OR(AND(설정!$B$5&lt;&gt;"",ISNUMBER(SEARCH(설정!$B$5,$AC1051))),AND(설정!$B$6&lt;&gt;"",ISNUMBER(SEARCH(설정!$B$6,$AC1051))),AND(설정!$B$7&lt;&gt;"",ISNUMBER(SEARCH(설정!$B$7,$AC1051)))),"제외","포함"))</f>
        <v/>
      </c>
    </row>
    <row r="1052">
      <c r="W1052" s="2">
        <f>IF(OR($B$5="",$C$6="",ROW()&lt;$B$5),"",IF(INDEX($A:$U,ROW(),$C$6)="","",INDEX($A:$U,ROW(),$C$6)))</f>
        <v/>
      </c>
      <c r="X1052" s="28">
        <f>IF($W1052="","",IF(ISNUMBER($W1052),IF($W1052&gt;=10000000,IFERROR(DATE(INT($W1052/10000),MOD(INT($W1052/100),100),MOD($W1052,100)),""),$W1052),IF(ISNUMBER(--SUBSTITUTE(SUBSTITUTE(TRIM($W1052),".","-"),"/","-")),IF(--SUBSTITUTE(SUBSTITUTE(TRIM($W1052),".","-"),"/","-")&gt;=10000000,IFERROR(DATE(--LEFT(TRIM($W1052),4),--MID(TRIM($W1052),5,2),--RIGHT(TRIM($W1052),2)),""),--SUBSTITUTE(SUBSTITUTE(TRIM($W1052),".","-"),"/","-")),IFERROR(--LEFT(SUBSTITUTE(SUBSTITUTE(TRIM($W1052),".","-"),"/","-"),10),""))))</f>
        <v/>
      </c>
      <c r="Y1052" s="29">
        <f>IF($X1052="","",INT($X1052))</f>
        <v/>
      </c>
      <c r="Z1052" s="30">
        <f>IF(OR($Y1052="",$D$6=""),"",IF(INDEX($A:$U,ROW(),$D$6)="",0,IF(ISNUMBER(INDEX($A:$U,ROW(),$D$6)),INDEX($A:$U,ROW(),$D$6),IFERROR(--SUBSTITUTE(SUBSTITUTE(TRIM(INDEX($A:$U,ROW(),$D$6)),",",""),"원",""),0))))</f>
        <v/>
      </c>
      <c r="AA1052" s="30">
        <f>IF(OR($Y1052="",$E$6=""),"",IF(INDEX($A:$U,ROW(),$E$6)="",0,IF(ISNUMBER(INDEX($A:$U,ROW(),$E$6)),INDEX($A:$U,ROW(),$E$6),IFERROR(--SUBSTITUTE(SUBSTITUTE(TRIM(INDEX($A:$U,ROW(),$E$6)),",",""),"원",""),0))))</f>
        <v/>
      </c>
      <c r="AB1052" s="30">
        <f>IF(OR($Y1052="",$F$6=""),"",IF(INDEX($A:$U,ROW(),$F$6)="","",IF(ISNUMBER(INDEX($A:$U,ROW(),$F$6)),INDEX($A:$U,ROW(),$F$6),IFERROR(--SUBSTITUTE(SUBSTITUTE(TRIM(INDEX($A:$U,ROW(),$F$6)),",",""),"원",""),""))))</f>
        <v/>
      </c>
      <c r="AC1052" s="2">
        <f>IF(OR($Y1052="",$G$6=""),"",INDEX($A:$U,ROW(),$G$6)&amp;"")</f>
        <v/>
      </c>
      <c r="AD1052" s="2">
        <f>IF($Y1052="","",IF(OR(AND(설정!$B$5&lt;&gt;"",ISNUMBER(SEARCH(설정!$B$5,$AC1052))),AND(설정!$B$6&lt;&gt;"",ISNUMBER(SEARCH(설정!$B$6,$AC1052))),AND(설정!$B$7&lt;&gt;"",ISNUMBER(SEARCH(설정!$B$7,$AC1052)))),"제외","포함"))</f>
        <v/>
      </c>
    </row>
    <row r="1053">
      <c r="W1053" s="2">
        <f>IF(OR($B$5="",$C$6="",ROW()&lt;$B$5),"",IF(INDEX($A:$U,ROW(),$C$6)="","",INDEX($A:$U,ROW(),$C$6)))</f>
        <v/>
      </c>
      <c r="X1053" s="28">
        <f>IF($W1053="","",IF(ISNUMBER($W1053),IF($W1053&gt;=10000000,IFERROR(DATE(INT($W1053/10000),MOD(INT($W1053/100),100),MOD($W1053,100)),""),$W1053),IF(ISNUMBER(--SUBSTITUTE(SUBSTITUTE(TRIM($W1053),".","-"),"/","-")),IF(--SUBSTITUTE(SUBSTITUTE(TRIM($W1053),".","-"),"/","-")&gt;=10000000,IFERROR(DATE(--LEFT(TRIM($W1053),4),--MID(TRIM($W1053),5,2),--RIGHT(TRIM($W1053),2)),""),--SUBSTITUTE(SUBSTITUTE(TRIM($W1053),".","-"),"/","-")),IFERROR(--LEFT(SUBSTITUTE(SUBSTITUTE(TRIM($W1053),".","-"),"/","-"),10),""))))</f>
        <v/>
      </c>
      <c r="Y1053" s="29">
        <f>IF($X1053="","",INT($X1053))</f>
        <v/>
      </c>
      <c r="Z1053" s="30">
        <f>IF(OR($Y1053="",$D$6=""),"",IF(INDEX($A:$U,ROW(),$D$6)="",0,IF(ISNUMBER(INDEX($A:$U,ROW(),$D$6)),INDEX($A:$U,ROW(),$D$6),IFERROR(--SUBSTITUTE(SUBSTITUTE(TRIM(INDEX($A:$U,ROW(),$D$6)),",",""),"원",""),0))))</f>
        <v/>
      </c>
      <c r="AA1053" s="30">
        <f>IF(OR($Y1053="",$E$6=""),"",IF(INDEX($A:$U,ROW(),$E$6)="",0,IF(ISNUMBER(INDEX($A:$U,ROW(),$E$6)),INDEX($A:$U,ROW(),$E$6),IFERROR(--SUBSTITUTE(SUBSTITUTE(TRIM(INDEX($A:$U,ROW(),$E$6)),",",""),"원",""),0))))</f>
        <v/>
      </c>
      <c r="AB1053" s="30">
        <f>IF(OR($Y1053="",$F$6=""),"",IF(INDEX($A:$U,ROW(),$F$6)="","",IF(ISNUMBER(INDEX($A:$U,ROW(),$F$6)),INDEX($A:$U,ROW(),$F$6),IFERROR(--SUBSTITUTE(SUBSTITUTE(TRIM(INDEX($A:$U,ROW(),$F$6)),",",""),"원",""),""))))</f>
        <v/>
      </c>
      <c r="AC1053" s="2">
        <f>IF(OR($Y1053="",$G$6=""),"",INDEX($A:$U,ROW(),$G$6)&amp;"")</f>
        <v/>
      </c>
      <c r="AD1053" s="2">
        <f>IF($Y1053="","",IF(OR(AND(설정!$B$5&lt;&gt;"",ISNUMBER(SEARCH(설정!$B$5,$AC1053))),AND(설정!$B$6&lt;&gt;"",ISNUMBER(SEARCH(설정!$B$6,$AC1053))),AND(설정!$B$7&lt;&gt;"",ISNUMBER(SEARCH(설정!$B$7,$AC1053)))),"제외","포함"))</f>
        <v/>
      </c>
    </row>
    <row r="1054">
      <c r="W1054" s="2">
        <f>IF(OR($B$5="",$C$6="",ROW()&lt;$B$5),"",IF(INDEX($A:$U,ROW(),$C$6)="","",INDEX($A:$U,ROW(),$C$6)))</f>
        <v/>
      </c>
      <c r="X1054" s="28">
        <f>IF($W1054="","",IF(ISNUMBER($W1054),IF($W1054&gt;=10000000,IFERROR(DATE(INT($W1054/10000),MOD(INT($W1054/100),100),MOD($W1054,100)),""),$W1054),IF(ISNUMBER(--SUBSTITUTE(SUBSTITUTE(TRIM($W1054),".","-"),"/","-")),IF(--SUBSTITUTE(SUBSTITUTE(TRIM($W1054),".","-"),"/","-")&gt;=10000000,IFERROR(DATE(--LEFT(TRIM($W1054),4),--MID(TRIM($W1054),5,2),--RIGHT(TRIM($W1054),2)),""),--SUBSTITUTE(SUBSTITUTE(TRIM($W1054),".","-"),"/","-")),IFERROR(--LEFT(SUBSTITUTE(SUBSTITUTE(TRIM($W1054),".","-"),"/","-"),10),""))))</f>
        <v/>
      </c>
      <c r="Y1054" s="29">
        <f>IF($X1054="","",INT($X1054))</f>
        <v/>
      </c>
      <c r="Z1054" s="30">
        <f>IF(OR($Y1054="",$D$6=""),"",IF(INDEX($A:$U,ROW(),$D$6)="",0,IF(ISNUMBER(INDEX($A:$U,ROW(),$D$6)),INDEX($A:$U,ROW(),$D$6),IFERROR(--SUBSTITUTE(SUBSTITUTE(TRIM(INDEX($A:$U,ROW(),$D$6)),",",""),"원",""),0))))</f>
        <v/>
      </c>
      <c r="AA1054" s="30">
        <f>IF(OR($Y1054="",$E$6=""),"",IF(INDEX($A:$U,ROW(),$E$6)="",0,IF(ISNUMBER(INDEX($A:$U,ROW(),$E$6)),INDEX($A:$U,ROW(),$E$6),IFERROR(--SUBSTITUTE(SUBSTITUTE(TRIM(INDEX($A:$U,ROW(),$E$6)),",",""),"원",""),0))))</f>
        <v/>
      </c>
      <c r="AB1054" s="30">
        <f>IF(OR($Y1054="",$F$6=""),"",IF(INDEX($A:$U,ROW(),$F$6)="","",IF(ISNUMBER(INDEX($A:$U,ROW(),$F$6)),INDEX($A:$U,ROW(),$F$6),IFERROR(--SUBSTITUTE(SUBSTITUTE(TRIM(INDEX($A:$U,ROW(),$F$6)),",",""),"원",""),""))))</f>
        <v/>
      </c>
      <c r="AC1054" s="2">
        <f>IF(OR($Y1054="",$G$6=""),"",INDEX($A:$U,ROW(),$G$6)&amp;"")</f>
        <v/>
      </c>
      <c r="AD1054" s="2">
        <f>IF($Y1054="","",IF(OR(AND(설정!$B$5&lt;&gt;"",ISNUMBER(SEARCH(설정!$B$5,$AC1054))),AND(설정!$B$6&lt;&gt;"",ISNUMBER(SEARCH(설정!$B$6,$AC1054))),AND(설정!$B$7&lt;&gt;"",ISNUMBER(SEARCH(설정!$B$7,$AC1054)))),"제외","포함"))</f>
        <v/>
      </c>
    </row>
    <row r="1055">
      <c r="W1055" s="2">
        <f>IF(OR($B$5="",$C$6="",ROW()&lt;$B$5),"",IF(INDEX($A:$U,ROW(),$C$6)="","",INDEX($A:$U,ROW(),$C$6)))</f>
        <v/>
      </c>
      <c r="X1055" s="28">
        <f>IF($W1055="","",IF(ISNUMBER($W1055),IF($W1055&gt;=10000000,IFERROR(DATE(INT($W1055/10000),MOD(INT($W1055/100),100),MOD($W1055,100)),""),$W1055),IF(ISNUMBER(--SUBSTITUTE(SUBSTITUTE(TRIM($W1055),".","-"),"/","-")),IF(--SUBSTITUTE(SUBSTITUTE(TRIM($W1055),".","-"),"/","-")&gt;=10000000,IFERROR(DATE(--LEFT(TRIM($W1055),4),--MID(TRIM($W1055),5,2),--RIGHT(TRIM($W1055),2)),""),--SUBSTITUTE(SUBSTITUTE(TRIM($W1055),".","-"),"/","-")),IFERROR(--LEFT(SUBSTITUTE(SUBSTITUTE(TRIM($W1055),".","-"),"/","-"),10),""))))</f>
        <v/>
      </c>
      <c r="Y1055" s="29">
        <f>IF($X1055="","",INT($X1055))</f>
        <v/>
      </c>
      <c r="Z1055" s="30">
        <f>IF(OR($Y1055="",$D$6=""),"",IF(INDEX($A:$U,ROW(),$D$6)="",0,IF(ISNUMBER(INDEX($A:$U,ROW(),$D$6)),INDEX($A:$U,ROW(),$D$6),IFERROR(--SUBSTITUTE(SUBSTITUTE(TRIM(INDEX($A:$U,ROW(),$D$6)),",",""),"원",""),0))))</f>
        <v/>
      </c>
      <c r="AA1055" s="30">
        <f>IF(OR($Y1055="",$E$6=""),"",IF(INDEX($A:$U,ROW(),$E$6)="",0,IF(ISNUMBER(INDEX($A:$U,ROW(),$E$6)),INDEX($A:$U,ROW(),$E$6),IFERROR(--SUBSTITUTE(SUBSTITUTE(TRIM(INDEX($A:$U,ROW(),$E$6)),",",""),"원",""),0))))</f>
        <v/>
      </c>
      <c r="AB1055" s="30">
        <f>IF(OR($Y1055="",$F$6=""),"",IF(INDEX($A:$U,ROW(),$F$6)="","",IF(ISNUMBER(INDEX($A:$U,ROW(),$F$6)),INDEX($A:$U,ROW(),$F$6),IFERROR(--SUBSTITUTE(SUBSTITUTE(TRIM(INDEX($A:$U,ROW(),$F$6)),",",""),"원",""),""))))</f>
        <v/>
      </c>
      <c r="AC1055" s="2">
        <f>IF(OR($Y1055="",$G$6=""),"",INDEX($A:$U,ROW(),$G$6)&amp;"")</f>
        <v/>
      </c>
      <c r="AD1055" s="2">
        <f>IF($Y1055="","",IF(OR(AND(설정!$B$5&lt;&gt;"",ISNUMBER(SEARCH(설정!$B$5,$AC1055))),AND(설정!$B$6&lt;&gt;"",ISNUMBER(SEARCH(설정!$B$6,$AC1055))),AND(설정!$B$7&lt;&gt;"",ISNUMBER(SEARCH(설정!$B$7,$AC1055)))),"제외","포함"))</f>
        <v/>
      </c>
    </row>
    <row r="1056">
      <c r="W1056" s="2">
        <f>IF(OR($B$5="",$C$6="",ROW()&lt;$B$5),"",IF(INDEX($A:$U,ROW(),$C$6)="","",INDEX($A:$U,ROW(),$C$6)))</f>
        <v/>
      </c>
      <c r="X1056" s="28">
        <f>IF($W1056="","",IF(ISNUMBER($W1056),IF($W1056&gt;=10000000,IFERROR(DATE(INT($W1056/10000),MOD(INT($W1056/100),100),MOD($W1056,100)),""),$W1056),IF(ISNUMBER(--SUBSTITUTE(SUBSTITUTE(TRIM($W1056),".","-"),"/","-")),IF(--SUBSTITUTE(SUBSTITUTE(TRIM($W1056),".","-"),"/","-")&gt;=10000000,IFERROR(DATE(--LEFT(TRIM($W1056),4),--MID(TRIM($W1056),5,2),--RIGHT(TRIM($W1056),2)),""),--SUBSTITUTE(SUBSTITUTE(TRIM($W1056),".","-"),"/","-")),IFERROR(--LEFT(SUBSTITUTE(SUBSTITUTE(TRIM($W1056),".","-"),"/","-"),10),""))))</f>
        <v/>
      </c>
      <c r="Y1056" s="29">
        <f>IF($X1056="","",INT($X1056))</f>
        <v/>
      </c>
      <c r="Z1056" s="30">
        <f>IF(OR($Y1056="",$D$6=""),"",IF(INDEX($A:$U,ROW(),$D$6)="",0,IF(ISNUMBER(INDEX($A:$U,ROW(),$D$6)),INDEX($A:$U,ROW(),$D$6),IFERROR(--SUBSTITUTE(SUBSTITUTE(TRIM(INDEX($A:$U,ROW(),$D$6)),",",""),"원",""),0))))</f>
        <v/>
      </c>
      <c r="AA1056" s="30">
        <f>IF(OR($Y1056="",$E$6=""),"",IF(INDEX($A:$U,ROW(),$E$6)="",0,IF(ISNUMBER(INDEX($A:$U,ROW(),$E$6)),INDEX($A:$U,ROW(),$E$6),IFERROR(--SUBSTITUTE(SUBSTITUTE(TRIM(INDEX($A:$U,ROW(),$E$6)),",",""),"원",""),0))))</f>
        <v/>
      </c>
      <c r="AB1056" s="30">
        <f>IF(OR($Y1056="",$F$6=""),"",IF(INDEX($A:$U,ROW(),$F$6)="","",IF(ISNUMBER(INDEX($A:$U,ROW(),$F$6)),INDEX($A:$U,ROW(),$F$6),IFERROR(--SUBSTITUTE(SUBSTITUTE(TRIM(INDEX($A:$U,ROW(),$F$6)),",",""),"원",""),""))))</f>
        <v/>
      </c>
      <c r="AC1056" s="2">
        <f>IF(OR($Y1056="",$G$6=""),"",INDEX($A:$U,ROW(),$G$6)&amp;"")</f>
        <v/>
      </c>
      <c r="AD1056" s="2">
        <f>IF($Y1056="","",IF(OR(AND(설정!$B$5&lt;&gt;"",ISNUMBER(SEARCH(설정!$B$5,$AC1056))),AND(설정!$B$6&lt;&gt;"",ISNUMBER(SEARCH(설정!$B$6,$AC1056))),AND(설정!$B$7&lt;&gt;"",ISNUMBER(SEARCH(설정!$B$7,$AC1056)))),"제외","포함"))</f>
        <v/>
      </c>
    </row>
    <row r="1057">
      <c r="W1057" s="2">
        <f>IF(OR($B$5="",$C$6="",ROW()&lt;$B$5),"",IF(INDEX($A:$U,ROW(),$C$6)="","",INDEX($A:$U,ROW(),$C$6)))</f>
        <v/>
      </c>
      <c r="X1057" s="28">
        <f>IF($W1057="","",IF(ISNUMBER($W1057),IF($W1057&gt;=10000000,IFERROR(DATE(INT($W1057/10000),MOD(INT($W1057/100),100),MOD($W1057,100)),""),$W1057),IF(ISNUMBER(--SUBSTITUTE(SUBSTITUTE(TRIM($W1057),".","-"),"/","-")),IF(--SUBSTITUTE(SUBSTITUTE(TRIM($W1057),".","-"),"/","-")&gt;=10000000,IFERROR(DATE(--LEFT(TRIM($W1057),4),--MID(TRIM($W1057),5,2),--RIGHT(TRIM($W1057),2)),""),--SUBSTITUTE(SUBSTITUTE(TRIM($W1057),".","-"),"/","-")),IFERROR(--LEFT(SUBSTITUTE(SUBSTITUTE(TRIM($W1057),".","-"),"/","-"),10),""))))</f>
        <v/>
      </c>
      <c r="Y1057" s="29">
        <f>IF($X1057="","",INT($X1057))</f>
        <v/>
      </c>
      <c r="Z1057" s="30">
        <f>IF(OR($Y1057="",$D$6=""),"",IF(INDEX($A:$U,ROW(),$D$6)="",0,IF(ISNUMBER(INDEX($A:$U,ROW(),$D$6)),INDEX($A:$U,ROW(),$D$6),IFERROR(--SUBSTITUTE(SUBSTITUTE(TRIM(INDEX($A:$U,ROW(),$D$6)),",",""),"원",""),0))))</f>
        <v/>
      </c>
      <c r="AA1057" s="30">
        <f>IF(OR($Y1057="",$E$6=""),"",IF(INDEX($A:$U,ROW(),$E$6)="",0,IF(ISNUMBER(INDEX($A:$U,ROW(),$E$6)),INDEX($A:$U,ROW(),$E$6),IFERROR(--SUBSTITUTE(SUBSTITUTE(TRIM(INDEX($A:$U,ROW(),$E$6)),",",""),"원",""),0))))</f>
        <v/>
      </c>
      <c r="AB1057" s="30">
        <f>IF(OR($Y1057="",$F$6=""),"",IF(INDEX($A:$U,ROW(),$F$6)="","",IF(ISNUMBER(INDEX($A:$U,ROW(),$F$6)),INDEX($A:$U,ROW(),$F$6),IFERROR(--SUBSTITUTE(SUBSTITUTE(TRIM(INDEX($A:$U,ROW(),$F$6)),",",""),"원",""),""))))</f>
        <v/>
      </c>
      <c r="AC1057" s="2">
        <f>IF(OR($Y1057="",$G$6=""),"",INDEX($A:$U,ROW(),$G$6)&amp;"")</f>
        <v/>
      </c>
      <c r="AD1057" s="2">
        <f>IF($Y1057="","",IF(OR(AND(설정!$B$5&lt;&gt;"",ISNUMBER(SEARCH(설정!$B$5,$AC1057))),AND(설정!$B$6&lt;&gt;"",ISNUMBER(SEARCH(설정!$B$6,$AC1057))),AND(설정!$B$7&lt;&gt;"",ISNUMBER(SEARCH(설정!$B$7,$AC1057)))),"제외","포함"))</f>
        <v/>
      </c>
    </row>
    <row r="1058">
      <c r="W1058" s="2">
        <f>IF(OR($B$5="",$C$6="",ROW()&lt;$B$5),"",IF(INDEX($A:$U,ROW(),$C$6)="","",INDEX($A:$U,ROW(),$C$6)))</f>
        <v/>
      </c>
      <c r="X1058" s="28">
        <f>IF($W1058="","",IF(ISNUMBER($W1058),IF($W1058&gt;=10000000,IFERROR(DATE(INT($W1058/10000),MOD(INT($W1058/100),100),MOD($W1058,100)),""),$W1058),IF(ISNUMBER(--SUBSTITUTE(SUBSTITUTE(TRIM($W1058),".","-"),"/","-")),IF(--SUBSTITUTE(SUBSTITUTE(TRIM($W1058),".","-"),"/","-")&gt;=10000000,IFERROR(DATE(--LEFT(TRIM($W1058),4),--MID(TRIM($W1058),5,2),--RIGHT(TRIM($W1058),2)),""),--SUBSTITUTE(SUBSTITUTE(TRIM($W1058),".","-"),"/","-")),IFERROR(--LEFT(SUBSTITUTE(SUBSTITUTE(TRIM($W1058),".","-"),"/","-"),10),""))))</f>
        <v/>
      </c>
      <c r="Y1058" s="29">
        <f>IF($X1058="","",INT($X1058))</f>
        <v/>
      </c>
      <c r="Z1058" s="30">
        <f>IF(OR($Y1058="",$D$6=""),"",IF(INDEX($A:$U,ROW(),$D$6)="",0,IF(ISNUMBER(INDEX($A:$U,ROW(),$D$6)),INDEX($A:$U,ROW(),$D$6),IFERROR(--SUBSTITUTE(SUBSTITUTE(TRIM(INDEX($A:$U,ROW(),$D$6)),",",""),"원",""),0))))</f>
        <v/>
      </c>
      <c r="AA1058" s="30">
        <f>IF(OR($Y1058="",$E$6=""),"",IF(INDEX($A:$U,ROW(),$E$6)="",0,IF(ISNUMBER(INDEX($A:$U,ROW(),$E$6)),INDEX($A:$U,ROW(),$E$6),IFERROR(--SUBSTITUTE(SUBSTITUTE(TRIM(INDEX($A:$U,ROW(),$E$6)),",",""),"원",""),0))))</f>
        <v/>
      </c>
      <c r="AB1058" s="30">
        <f>IF(OR($Y1058="",$F$6=""),"",IF(INDEX($A:$U,ROW(),$F$6)="","",IF(ISNUMBER(INDEX($A:$U,ROW(),$F$6)),INDEX($A:$U,ROW(),$F$6),IFERROR(--SUBSTITUTE(SUBSTITUTE(TRIM(INDEX($A:$U,ROW(),$F$6)),",",""),"원",""),""))))</f>
        <v/>
      </c>
      <c r="AC1058" s="2">
        <f>IF(OR($Y1058="",$G$6=""),"",INDEX($A:$U,ROW(),$G$6)&amp;"")</f>
        <v/>
      </c>
      <c r="AD1058" s="2">
        <f>IF($Y1058="","",IF(OR(AND(설정!$B$5&lt;&gt;"",ISNUMBER(SEARCH(설정!$B$5,$AC1058))),AND(설정!$B$6&lt;&gt;"",ISNUMBER(SEARCH(설정!$B$6,$AC1058))),AND(설정!$B$7&lt;&gt;"",ISNUMBER(SEARCH(설정!$B$7,$AC1058)))),"제외","포함"))</f>
        <v/>
      </c>
    </row>
    <row r="1059">
      <c r="W1059" s="2">
        <f>IF(OR($B$5="",$C$6="",ROW()&lt;$B$5),"",IF(INDEX($A:$U,ROW(),$C$6)="","",INDEX($A:$U,ROW(),$C$6)))</f>
        <v/>
      </c>
      <c r="X1059" s="28">
        <f>IF($W1059="","",IF(ISNUMBER($W1059),IF($W1059&gt;=10000000,IFERROR(DATE(INT($W1059/10000),MOD(INT($W1059/100),100),MOD($W1059,100)),""),$W1059),IF(ISNUMBER(--SUBSTITUTE(SUBSTITUTE(TRIM($W1059),".","-"),"/","-")),IF(--SUBSTITUTE(SUBSTITUTE(TRIM($W1059),".","-"),"/","-")&gt;=10000000,IFERROR(DATE(--LEFT(TRIM($W1059),4),--MID(TRIM($W1059),5,2),--RIGHT(TRIM($W1059),2)),""),--SUBSTITUTE(SUBSTITUTE(TRIM($W1059),".","-"),"/","-")),IFERROR(--LEFT(SUBSTITUTE(SUBSTITUTE(TRIM($W1059),".","-"),"/","-"),10),""))))</f>
        <v/>
      </c>
      <c r="Y1059" s="29">
        <f>IF($X1059="","",INT($X1059))</f>
        <v/>
      </c>
      <c r="Z1059" s="30">
        <f>IF(OR($Y1059="",$D$6=""),"",IF(INDEX($A:$U,ROW(),$D$6)="",0,IF(ISNUMBER(INDEX($A:$U,ROW(),$D$6)),INDEX($A:$U,ROW(),$D$6),IFERROR(--SUBSTITUTE(SUBSTITUTE(TRIM(INDEX($A:$U,ROW(),$D$6)),",",""),"원",""),0))))</f>
        <v/>
      </c>
      <c r="AA1059" s="30">
        <f>IF(OR($Y1059="",$E$6=""),"",IF(INDEX($A:$U,ROW(),$E$6)="",0,IF(ISNUMBER(INDEX($A:$U,ROW(),$E$6)),INDEX($A:$U,ROW(),$E$6),IFERROR(--SUBSTITUTE(SUBSTITUTE(TRIM(INDEX($A:$U,ROW(),$E$6)),",",""),"원",""),0))))</f>
        <v/>
      </c>
      <c r="AB1059" s="30">
        <f>IF(OR($Y1059="",$F$6=""),"",IF(INDEX($A:$U,ROW(),$F$6)="","",IF(ISNUMBER(INDEX($A:$U,ROW(),$F$6)),INDEX($A:$U,ROW(),$F$6),IFERROR(--SUBSTITUTE(SUBSTITUTE(TRIM(INDEX($A:$U,ROW(),$F$6)),",",""),"원",""),""))))</f>
        <v/>
      </c>
      <c r="AC1059" s="2">
        <f>IF(OR($Y1059="",$G$6=""),"",INDEX($A:$U,ROW(),$G$6)&amp;"")</f>
        <v/>
      </c>
      <c r="AD1059" s="2">
        <f>IF($Y1059="","",IF(OR(AND(설정!$B$5&lt;&gt;"",ISNUMBER(SEARCH(설정!$B$5,$AC1059))),AND(설정!$B$6&lt;&gt;"",ISNUMBER(SEARCH(설정!$B$6,$AC1059))),AND(설정!$B$7&lt;&gt;"",ISNUMBER(SEARCH(설정!$B$7,$AC1059)))),"제외","포함"))</f>
        <v/>
      </c>
    </row>
    <row r="1060">
      <c r="W1060" s="2">
        <f>IF(OR($B$5="",$C$6="",ROW()&lt;$B$5),"",IF(INDEX($A:$U,ROW(),$C$6)="","",INDEX($A:$U,ROW(),$C$6)))</f>
        <v/>
      </c>
      <c r="X1060" s="28">
        <f>IF($W1060="","",IF(ISNUMBER($W1060),IF($W1060&gt;=10000000,IFERROR(DATE(INT($W1060/10000),MOD(INT($W1060/100),100),MOD($W1060,100)),""),$W1060),IF(ISNUMBER(--SUBSTITUTE(SUBSTITUTE(TRIM($W1060),".","-"),"/","-")),IF(--SUBSTITUTE(SUBSTITUTE(TRIM($W1060),".","-"),"/","-")&gt;=10000000,IFERROR(DATE(--LEFT(TRIM($W1060),4),--MID(TRIM($W1060),5,2),--RIGHT(TRIM($W1060),2)),""),--SUBSTITUTE(SUBSTITUTE(TRIM($W1060),".","-"),"/","-")),IFERROR(--LEFT(SUBSTITUTE(SUBSTITUTE(TRIM($W1060),".","-"),"/","-"),10),""))))</f>
        <v/>
      </c>
      <c r="Y1060" s="29">
        <f>IF($X1060="","",INT($X1060))</f>
        <v/>
      </c>
      <c r="Z1060" s="30">
        <f>IF(OR($Y1060="",$D$6=""),"",IF(INDEX($A:$U,ROW(),$D$6)="",0,IF(ISNUMBER(INDEX($A:$U,ROW(),$D$6)),INDEX($A:$U,ROW(),$D$6),IFERROR(--SUBSTITUTE(SUBSTITUTE(TRIM(INDEX($A:$U,ROW(),$D$6)),",",""),"원",""),0))))</f>
        <v/>
      </c>
      <c r="AA1060" s="30">
        <f>IF(OR($Y1060="",$E$6=""),"",IF(INDEX($A:$U,ROW(),$E$6)="",0,IF(ISNUMBER(INDEX($A:$U,ROW(),$E$6)),INDEX($A:$U,ROW(),$E$6),IFERROR(--SUBSTITUTE(SUBSTITUTE(TRIM(INDEX($A:$U,ROW(),$E$6)),",",""),"원",""),0))))</f>
        <v/>
      </c>
      <c r="AB1060" s="30">
        <f>IF(OR($Y1060="",$F$6=""),"",IF(INDEX($A:$U,ROW(),$F$6)="","",IF(ISNUMBER(INDEX($A:$U,ROW(),$F$6)),INDEX($A:$U,ROW(),$F$6),IFERROR(--SUBSTITUTE(SUBSTITUTE(TRIM(INDEX($A:$U,ROW(),$F$6)),",",""),"원",""),""))))</f>
        <v/>
      </c>
      <c r="AC1060" s="2">
        <f>IF(OR($Y1060="",$G$6=""),"",INDEX($A:$U,ROW(),$G$6)&amp;"")</f>
        <v/>
      </c>
      <c r="AD1060" s="2">
        <f>IF($Y1060="","",IF(OR(AND(설정!$B$5&lt;&gt;"",ISNUMBER(SEARCH(설정!$B$5,$AC1060))),AND(설정!$B$6&lt;&gt;"",ISNUMBER(SEARCH(설정!$B$6,$AC1060))),AND(설정!$B$7&lt;&gt;"",ISNUMBER(SEARCH(설정!$B$7,$AC1060)))),"제외","포함"))</f>
        <v/>
      </c>
    </row>
    <row r="1061">
      <c r="W1061" s="2">
        <f>IF(OR($B$5="",$C$6="",ROW()&lt;$B$5),"",IF(INDEX($A:$U,ROW(),$C$6)="","",INDEX($A:$U,ROW(),$C$6)))</f>
        <v/>
      </c>
      <c r="X1061" s="28">
        <f>IF($W1061="","",IF(ISNUMBER($W1061),IF($W1061&gt;=10000000,IFERROR(DATE(INT($W1061/10000),MOD(INT($W1061/100),100),MOD($W1061,100)),""),$W1061),IF(ISNUMBER(--SUBSTITUTE(SUBSTITUTE(TRIM($W1061),".","-"),"/","-")),IF(--SUBSTITUTE(SUBSTITUTE(TRIM($W1061),".","-"),"/","-")&gt;=10000000,IFERROR(DATE(--LEFT(TRIM($W1061),4),--MID(TRIM($W1061),5,2),--RIGHT(TRIM($W1061),2)),""),--SUBSTITUTE(SUBSTITUTE(TRIM($W1061),".","-"),"/","-")),IFERROR(--LEFT(SUBSTITUTE(SUBSTITUTE(TRIM($W1061),".","-"),"/","-"),10),""))))</f>
        <v/>
      </c>
      <c r="Y1061" s="29">
        <f>IF($X1061="","",INT($X1061))</f>
        <v/>
      </c>
      <c r="Z1061" s="30">
        <f>IF(OR($Y1061="",$D$6=""),"",IF(INDEX($A:$U,ROW(),$D$6)="",0,IF(ISNUMBER(INDEX($A:$U,ROW(),$D$6)),INDEX($A:$U,ROW(),$D$6),IFERROR(--SUBSTITUTE(SUBSTITUTE(TRIM(INDEX($A:$U,ROW(),$D$6)),",",""),"원",""),0))))</f>
        <v/>
      </c>
      <c r="AA1061" s="30">
        <f>IF(OR($Y1061="",$E$6=""),"",IF(INDEX($A:$U,ROW(),$E$6)="",0,IF(ISNUMBER(INDEX($A:$U,ROW(),$E$6)),INDEX($A:$U,ROW(),$E$6),IFERROR(--SUBSTITUTE(SUBSTITUTE(TRIM(INDEX($A:$U,ROW(),$E$6)),",",""),"원",""),0))))</f>
        <v/>
      </c>
      <c r="AB1061" s="30">
        <f>IF(OR($Y1061="",$F$6=""),"",IF(INDEX($A:$U,ROW(),$F$6)="","",IF(ISNUMBER(INDEX($A:$U,ROW(),$F$6)),INDEX($A:$U,ROW(),$F$6),IFERROR(--SUBSTITUTE(SUBSTITUTE(TRIM(INDEX($A:$U,ROW(),$F$6)),",",""),"원",""),""))))</f>
        <v/>
      </c>
      <c r="AC1061" s="2">
        <f>IF(OR($Y1061="",$G$6=""),"",INDEX($A:$U,ROW(),$G$6)&amp;"")</f>
        <v/>
      </c>
      <c r="AD1061" s="2">
        <f>IF($Y1061="","",IF(OR(AND(설정!$B$5&lt;&gt;"",ISNUMBER(SEARCH(설정!$B$5,$AC1061))),AND(설정!$B$6&lt;&gt;"",ISNUMBER(SEARCH(설정!$B$6,$AC1061))),AND(설정!$B$7&lt;&gt;"",ISNUMBER(SEARCH(설정!$B$7,$AC1061)))),"제외","포함"))</f>
        <v/>
      </c>
    </row>
    <row r="1062">
      <c r="W1062" s="2">
        <f>IF(OR($B$5="",$C$6="",ROW()&lt;$B$5),"",IF(INDEX($A:$U,ROW(),$C$6)="","",INDEX($A:$U,ROW(),$C$6)))</f>
        <v/>
      </c>
      <c r="X1062" s="28">
        <f>IF($W1062="","",IF(ISNUMBER($W1062),IF($W1062&gt;=10000000,IFERROR(DATE(INT($W1062/10000),MOD(INT($W1062/100),100),MOD($W1062,100)),""),$W1062),IF(ISNUMBER(--SUBSTITUTE(SUBSTITUTE(TRIM($W1062),".","-"),"/","-")),IF(--SUBSTITUTE(SUBSTITUTE(TRIM($W1062),".","-"),"/","-")&gt;=10000000,IFERROR(DATE(--LEFT(TRIM($W1062),4),--MID(TRIM($W1062),5,2),--RIGHT(TRIM($W1062),2)),""),--SUBSTITUTE(SUBSTITUTE(TRIM($W1062),".","-"),"/","-")),IFERROR(--LEFT(SUBSTITUTE(SUBSTITUTE(TRIM($W1062),".","-"),"/","-"),10),""))))</f>
        <v/>
      </c>
      <c r="Y1062" s="29">
        <f>IF($X1062="","",INT($X1062))</f>
        <v/>
      </c>
      <c r="Z1062" s="30">
        <f>IF(OR($Y1062="",$D$6=""),"",IF(INDEX($A:$U,ROW(),$D$6)="",0,IF(ISNUMBER(INDEX($A:$U,ROW(),$D$6)),INDEX($A:$U,ROW(),$D$6),IFERROR(--SUBSTITUTE(SUBSTITUTE(TRIM(INDEX($A:$U,ROW(),$D$6)),",",""),"원",""),0))))</f>
        <v/>
      </c>
      <c r="AA1062" s="30">
        <f>IF(OR($Y1062="",$E$6=""),"",IF(INDEX($A:$U,ROW(),$E$6)="",0,IF(ISNUMBER(INDEX($A:$U,ROW(),$E$6)),INDEX($A:$U,ROW(),$E$6),IFERROR(--SUBSTITUTE(SUBSTITUTE(TRIM(INDEX($A:$U,ROW(),$E$6)),",",""),"원",""),0))))</f>
        <v/>
      </c>
      <c r="AB1062" s="30">
        <f>IF(OR($Y1062="",$F$6=""),"",IF(INDEX($A:$U,ROW(),$F$6)="","",IF(ISNUMBER(INDEX($A:$U,ROW(),$F$6)),INDEX($A:$U,ROW(),$F$6),IFERROR(--SUBSTITUTE(SUBSTITUTE(TRIM(INDEX($A:$U,ROW(),$F$6)),",",""),"원",""),""))))</f>
        <v/>
      </c>
      <c r="AC1062" s="2">
        <f>IF(OR($Y1062="",$G$6=""),"",INDEX($A:$U,ROW(),$G$6)&amp;"")</f>
        <v/>
      </c>
      <c r="AD1062" s="2">
        <f>IF($Y1062="","",IF(OR(AND(설정!$B$5&lt;&gt;"",ISNUMBER(SEARCH(설정!$B$5,$AC1062))),AND(설정!$B$6&lt;&gt;"",ISNUMBER(SEARCH(설정!$B$6,$AC1062))),AND(설정!$B$7&lt;&gt;"",ISNUMBER(SEARCH(설정!$B$7,$AC1062)))),"제외","포함"))</f>
        <v/>
      </c>
    </row>
    <row r="1063">
      <c r="W1063" s="2">
        <f>IF(OR($B$5="",$C$6="",ROW()&lt;$B$5),"",IF(INDEX($A:$U,ROW(),$C$6)="","",INDEX($A:$U,ROW(),$C$6)))</f>
        <v/>
      </c>
      <c r="X1063" s="28">
        <f>IF($W1063="","",IF(ISNUMBER($W1063),IF($W1063&gt;=10000000,IFERROR(DATE(INT($W1063/10000),MOD(INT($W1063/100),100),MOD($W1063,100)),""),$W1063),IF(ISNUMBER(--SUBSTITUTE(SUBSTITUTE(TRIM($W1063),".","-"),"/","-")),IF(--SUBSTITUTE(SUBSTITUTE(TRIM($W1063),".","-"),"/","-")&gt;=10000000,IFERROR(DATE(--LEFT(TRIM($W1063),4),--MID(TRIM($W1063),5,2),--RIGHT(TRIM($W1063),2)),""),--SUBSTITUTE(SUBSTITUTE(TRIM($W1063),".","-"),"/","-")),IFERROR(--LEFT(SUBSTITUTE(SUBSTITUTE(TRIM($W1063),".","-"),"/","-"),10),""))))</f>
        <v/>
      </c>
      <c r="Y1063" s="29">
        <f>IF($X1063="","",INT($X1063))</f>
        <v/>
      </c>
      <c r="Z1063" s="30">
        <f>IF(OR($Y1063="",$D$6=""),"",IF(INDEX($A:$U,ROW(),$D$6)="",0,IF(ISNUMBER(INDEX($A:$U,ROW(),$D$6)),INDEX($A:$U,ROW(),$D$6),IFERROR(--SUBSTITUTE(SUBSTITUTE(TRIM(INDEX($A:$U,ROW(),$D$6)),",",""),"원",""),0))))</f>
        <v/>
      </c>
      <c r="AA1063" s="30">
        <f>IF(OR($Y1063="",$E$6=""),"",IF(INDEX($A:$U,ROW(),$E$6)="",0,IF(ISNUMBER(INDEX($A:$U,ROW(),$E$6)),INDEX($A:$U,ROW(),$E$6),IFERROR(--SUBSTITUTE(SUBSTITUTE(TRIM(INDEX($A:$U,ROW(),$E$6)),",",""),"원",""),0))))</f>
        <v/>
      </c>
      <c r="AB1063" s="30">
        <f>IF(OR($Y1063="",$F$6=""),"",IF(INDEX($A:$U,ROW(),$F$6)="","",IF(ISNUMBER(INDEX($A:$U,ROW(),$F$6)),INDEX($A:$U,ROW(),$F$6),IFERROR(--SUBSTITUTE(SUBSTITUTE(TRIM(INDEX($A:$U,ROW(),$F$6)),",",""),"원",""),""))))</f>
        <v/>
      </c>
      <c r="AC1063" s="2">
        <f>IF(OR($Y1063="",$G$6=""),"",INDEX($A:$U,ROW(),$G$6)&amp;"")</f>
        <v/>
      </c>
      <c r="AD1063" s="2">
        <f>IF($Y1063="","",IF(OR(AND(설정!$B$5&lt;&gt;"",ISNUMBER(SEARCH(설정!$B$5,$AC1063))),AND(설정!$B$6&lt;&gt;"",ISNUMBER(SEARCH(설정!$B$6,$AC1063))),AND(설정!$B$7&lt;&gt;"",ISNUMBER(SEARCH(설정!$B$7,$AC1063)))),"제외","포함"))</f>
        <v/>
      </c>
    </row>
    <row r="1064">
      <c r="W1064" s="2">
        <f>IF(OR($B$5="",$C$6="",ROW()&lt;$B$5),"",IF(INDEX($A:$U,ROW(),$C$6)="","",INDEX($A:$U,ROW(),$C$6)))</f>
        <v/>
      </c>
      <c r="X1064" s="28">
        <f>IF($W1064="","",IF(ISNUMBER($W1064),IF($W1064&gt;=10000000,IFERROR(DATE(INT($W1064/10000),MOD(INT($W1064/100),100),MOD($W1064,100)),""),$W1064),IF(ISNUMBER(--SUBSTITUTE(SUBSTITUTE(TRIM($W1064),".","-"),"/","-")),IF(--SUBSTITUTE(SUBSTITUTE(TRIM($W1064),".","-"),"/","-")&gt;=10000000,IFERROR(DATE(--LEFT(TRIM($W1064),4),--MID(TRIM($W1064),5,2),--RIGHT(TRIM($W1064),2)),""),--SUBSTITUTE(SUBSTITUTE(TRIM($W1064),".","-"),"/","-")),IFERROR(--LEFT(SUBSTITUTE(SUBSTITUTE(TRIM($W1064),".","-"),"/","-"),10),""))))</f>
        <v/>
      </c>
      <c r="Y1064" s="29">
        <f>IF($X1064="","",INT($X1064))</f>
        <v/>
      </c>
      <c r="Z1064" s="30">
        <f>IF(OR($Y1064="",$D$6=""),"",IF(INDEX($A:$U,ROW(),$D$6)="",0,IF(ISNUMBER(INDEX($A:$U,ROW(),$D$6)),INDEX($A:$U,ROW(),$D$6),IFERROR(--SUBSTITUTE(SUBSTITUTE(TRIM(INDEX($A:$U,ROW(),$D$6)),",",""),"원",""),0))))</f>
        <v/>
      </c>
      <c r="AA1064" s="30">
        <f>IF(OR($Y1064="",$E$6=""),"",IF(INDEX($A:$U,ROW(),$E$6)="",0,IF(ISNUMBER(INDEX($A:$U,ROW(),$E$6)),INDEX($A:$U,ROW(),$E$6),IFERROR(--SUBSTITUTE(SUBSTITUTE(TRIM(INDEX($A:$U,ROW(),$E$6)),",",""),"원",""),0))))</f>
        <v/>
      </c>
      <c r="AB1064" s="30">
        <f>IF(OR($Y1064="",$F$6=""),"",IF(INDEX($A:$U,ROW(),$F$6)="","",IF(ISNUMBER(INDEX($A:$U,ROW(),$F$6)),INDEX($A:$U,ROW(),$F$6),IFERROR(--SUBSTITUTE(SUBSTITUTE(TRIM(INDEX($A:$U,ROW(),$F$6)),",",""),"원",""),""))))</f>
        <v/>
      </c>
      <c r="AC1064" s="2">
        <f>IF(OR($Y1064="",$G$6=""),"",INDEX($A:$U,ROW(),$G$6)&amp;"")</f>
        <v/>
      </c>
      <c r="AD1064" s="2">
        <f>IF($Y1064="","",IF(OR(AND(설정!$B$5&lt;&gt;"",ISNUMBER(SEARCH(설정!$B$5,$AC1064))),AND(설정!$B$6&lt;&gt;"",ISNUMBER(SEARCH(설정!$B$6,$AC1064))),AND(설정!$B$7&lt;&gt;"",ISNUMBER(SEARCH(설정!$B$7,$AC1064)))),"제외","포함"))</f>
        <v/>
      </c>
    </row>
    <row r="1065">
      <c r="W1065" s="2">
        <f>IF(OR($B$5="",$C$6="",ROW()&lt;$B$5),"",IF(INDEX($A:$U,ROW(),$C$6)="","",INDEX($A:$U,ROW(),$C$6)))</f>
        <v/>
      </c>
      <c r="X1065" s="28">
        <f>IF($W1065="","",IF(ISNUMBER($W1065),IF($W1065&gt;=10000000,IFERROR(DATE(INT($W1065/10000),MOD(INT($W1065/100),100),MOD($W1065,100)),""),$W1065),IF(ISNUMBER(--SUBSTITUTE(SUBSTITUTE(TRIM($W1065),".","-"),"/","-")),IF(--SUBSTITUTE(SUBSTITUTE(TRIM($W1065),".","-"),"/","-")&gt;=10000000,IFERROR(DATE(--LEFT(TRIM($W1065),4),--MID(TRIM($W1065),5,2),--RIGHT(TRIM($W1065),2)),""),--SUBSTITUTE(SUBSTITUTE(TRIM($W1065),".","-"),"/","-")),IFERROR(--LEFT(SUBSTITUTE(SUBSTITUTE(TRIM($W1065),".","-"),"/","-"),10),""))))</f>
        <v/>
      </c>
      <c r="Y1065" s="29">
        <f>IF($X1065="","",INT($X1065))</f>
        <v/>
      </c>
      <c r="Z1065" s="30">
        <f>IF(OR($Y1065="",$D$6=""),"",IF(INDEX($A:$U,ROW(),$D$6)="",0,IF(ISNUMBER(INDEX($A:$U,ROW(),$D$6)),INDEX($A:$U,ROW(),$D$6),IFERROR(--SUBSTITUTE(SUBSTITUTE(TRIM(INDEX($A:$U,ROW(),$D$6)),",",""),"원",""),0))))</f>
        <v/>
      </c>
      <c r="AA1065" s="30">
        <f>IF(OR($Y1065="",$E$6=""),"",IF(INDEX($A:$U,ROW(),$E$6)="",0,IF(ISNUMBER(INDEX($A:$U,ROW(),$E$6)),INDEX($A:$U,ROW(),$E$6),IFERROR(--SUBSTITUTE(SUBSTITUTE(TRIM(INDEX($A:$U,ROW(),$E$6)),",",""),"원",""),0))))</f>
        <v/>
      </c>
      <c r="AB1065" s="30">
        <f>IF(OR($Y1065="",$F$6=""),"",IF(INDEX($A:$U,ROW(),$F$6)="","",IF(ISNUMBER(INDEX($A:$U,ROW(),$F$6)),INDEX($A:$U,ROW(),$F$6),IFERROR(--SUBSTITUTE(SUBSTITUTE(TRIM(INDEX($A:$U,ROW(),$F$6)),",",""),"원",""),""))))</f>
        <v/>
      </c>
      <c r="AC1065" s="2">
        <f>IF(OR($Y1065="",$G$6=""),"",INDEX($A:$U,ROW(),$G$6)&amp;"")</f>
        <v/>
      </c>
      <c r="AD1065" s="2">
        <f>IF($Y1065="","",IF(OR(AND(설정!$B$5&lt;&gt;"",ISNUMBER(SEARCH(설정!$B$5,$AC1065))),AND(설정!$B$6&lt;&gt;"",ISNUMBER(SEARCH(설정!$B$6,$AC1065))),AND(설정!$B$7&lt;&gt;"",ISNUMBER(SEARCH(설정!$B$7,$AC1065)))),"제외","포함"))</f>
        <v/>
      </c>
    </row>
    <row r="1066">
      <c r="W1066" s="2">
        <f>IF(OR($B$5="",$C$6="",ROW()&lt;$B$5),"",IF(INDEX($A:$U,ROW(),$C$6)="","",INDEX($A:$U,ROW(),$C$6)))</f>
        <v/>
      </c>
      <c r="X1066" s="28">
        <f>IF($W1066="","",IF(ISNUMBER($W1066),IF($W1066&gt;=10000000,IFERROR(DATE(INT($W1066/10000),MOD(INT($W1066/100),100),MOD($W1066,100)),""),$W1066),IF(ISNUMBER(--SUBSTITUTE(SUBSTITUTE(TRIM($W1066),".","-"),"/","-")),IF(--SUBSTITUTE(SUBSTITUTE(TRIM($W1066),".","-"),"/","-")&gt;=10000000,IFERROR(DATE(--LEFT(TRIM($W1066),4),--MID(TRIM($W1066),5,2),--RIGHT(TRIM($W1066),2)),""),--SUBSTITUTE(SUBSTITUTE(TRIM($W1066),".","-"),"/","-")),IFERROR(--LEFT(SUBSTITUTE(SUBSTITUTE(TRIM($W1066),".","-"),"/","-"),10),""))))</f>
        <v/>
      </c>
      <c r="Y1066" s="29">
        <f>IF($X1066="","",INT($X1066))</f>
        <v/>
      </c>
      <c r="Z1066" s="30">
        <f>IF(OR($Y1066="",$D$6=""),"",IF(INDEX($A:$U,ROW(),$D$6)="",0,IF(ISNUMBER(INDEX($A:$U,ROW(),$D$6)),INDEX($A:$U,ROW(),$D$6),IFERROR(--SUBSTITUTE(SUBSTITUTE(TRIM(INDEX($A:$U,ROW(),$D$6)),",",""),"원",""),0))))</f>
        <v/>
      </c>
      <c r="AA1066" s="30">
        <f>IF(OR($Y1066="",$E$6=""),"",IF(INDEX($A:$U,ROW(),$E$6)="",0,IF(ISNUMBER(INDEX($A:$U,ROW(),$E$6)),INDEX($A:$U,ROW(),$E$6),IFERROR(--SUBSTITUTE(SUBSTITUTE(TRIM(INDEX($A:$U,ROW(),$E$6)),",",""),"원",""),0))))</f>
        <v/>
      </c>
      <c r="AB1066" s="30">
        <f>IF(OR($Y1066="",$F$6=""),"",IF(INDEX($A:$U,ROW(),$F$6)="","",IF(ISNUMBER(INDEX($A:$U,ROW(),$F$6)),INDEX($A:$U,ROW(),$F$6),IFERROR(--SUBSTITUTE(SUBSTITUTE(TRIM(INDEX($A:$U,ROW(),$F$6)),",",""),"원",""),""))))</f>
        <v/>
      </c>
      <c r="AC1066" s="2">
        <f>IF(OR($Y1066="",$G$6=""),"",INDEX($A:$U,ROW(),$G$6)&amp;"")</f>
        <v/>
      </c>
      <c r="AD1066" s="2">
        <f>IF($Y1066="","",IF(OR(AND(설정!$B$5&lt;&gt;"",ISNUMBER(SEARCH(설정!$B$5,$AC1066))),AND(설정!$B$6&lt;&gt;"",ISNUMBER(SEARCH(설정!$B$6,$AC1066))),AND(설정!$B$7&lt;&gt;"",ISNUMBER(SEARCH(설정!$B$7,$AC1066)))),"제외","포함"))</f>
        <v/>
      </c>
    </row>
    <row r="1067">
      <c r="W1067" s="2">
        <f>IF(OR($B$5="",$C$6="",ROW()&lt;$B$5),"",IF(INDEX($A:$U,ROW(),$C$6)="","",INDEX($A:$U,ROW(),$C$6)))</f>
        <v/>
      </c>
      <c r="X1067" s="28">
        <f>IF($W1067="","",IF(ISNUMBER($W1067),IF($W1067&gt;=10000000,IFERROR(DATE(INT($W1067/10000),MOD(INT($W1067/100),100),MOD($W1067,100)),""),$W1067),IF(ISNUMBER(--SUBSTITUTE(SUBSTITUTE(TRIM($W1067),".","-"),"/","-")),IF(--SUBSTITUTE(SUBSTITUTE(TRIM($W1067),".","-"),"/","-")&gt;=10000000,IFERROR(DATE(--LEFT(TRIM($W1067),4),--MID(TRIM($W1067),5,2),--RIGHT(TRIM($W1067),2)),""),--SUBSTITUTE(SUBSTITUTE(TRIM($W1067),".","-"),"/","-")),IFERROR(--LEFT(SUBSTITUTE(SUBSTITUTE(TRIM($W1067),".","-"),"/","-"),10),""))))</f>
        <v/>
      </c>
      <c r="Y1067" s="29">
        <f>IF($X1067="","",INT($X1067))</f>
        <v/>
      </c>
      <c r="Z1067" s="30">
        <f>IF(OR($Y1067="",$D$6=""),"",IF(INDEX($A:$U,ROW(),$D$6)="",0,IF(ISNUMBER(INDEX($A:$U,ROW(),$D$6)),INDEX($A:$U,ROW(),$D$6),IFERROR(--SUBSTITUTE(SUBSTITUTE(TRIM(INDEX($A:$U,ROW(),$D$6)),",",""),"원",""),0))))</f>
        <v/>
      </c>
      <c r="AA1067" s="30">
        <f>IF(OR($Y1067="",$E$6=""),"",IF(INDEX($A:$U,ROW(),$E$6)="",0,IF(ISNUMBER(INDEX($A:$U,ROW(),$E$6)),INDEX($A:$U,ROW(),$E$6),IFERROR(--SUBSTITUTE(SUBSTITUTE(TRIM(INDEX($A:$U,ROW(),$E$6)),",",""),"원",""),0))))</f>
        <v/>
      </c>
      <c r="AB1067" s="30">
        <f>IF(OR($Y1067="",$F$6=""),"",IF(INDEX($A:$U,ROW(),$F$6)="","",IF(ISNUMBER(INDEX($A:$U,ROW(),$F$6)),INDEX($A:$U,ROW(),$F$6),IFERROR(--SUBSTITUTE(SUBSTITUTE(TRIM(INDEX($A:$U,ROW(),$F$6)),",",""),"원",""),""))))</f>
        <v/>
      </c>
      <c r="AC1067" s="2">
        <f>IF(OR($Y1067="",$G$6=""),"",INDEX($A:$U,ROW(),$G$6)&amp;"")</f>
        <v/>
      </c>
      <c r="AD1067" s="2">
        <f>IF($Y1067="","",IF(OR(AND(설정!$B$5&lt;&gt;"",ISNUMBER(SEARCH(설정!$B$5,$AC1067))),AND(설정!$B$6&lt;&gt;"",ISNUMBER(SEARCH(설정!$B$6,$AC1067))),AND(설정!$B$7&lt;&gt;"",ISNUMBER(SEARCH(설정!$B$7,$AC1067)))),"제외","포함"))</f>
        <v/>
      </c>
    </row>
    <row r="1068">
      <c r="W1068" s="2">
        <f>IF(OR($B$5="",$C$6="",ROW()&lt;$B$5),"",IF(INDEX($A:$U,ROW(),$C$6)="","",INDEX($A:$U,ROW(),$C$6)))</f>
        <v/>
      </c>
      <c r="X1068" s="28">
        <f>IF($W1068="","",IF(ISNUMBER($W1068),IF($W1068&gt;=10000000,IFERROR(DATE(INT($W1068/10000),MOD(INT($W1068/100),100),MOD($W1068,100)),""),$W1068),IF(ISNUMBER(--SUBSTITUTE(SUBSTITUTE(TRIM($W1068),".","-"),"/","-")),IF(--SUBSTITUTE(SUBSTITUTE(TRIM($W1068),".","-"),"/","-")&gt;=10000000,IFERROR(DATE(--LEFT(TRIM($W1068),4),--MID(TRIM($W1068),5,2),--RIGHT(TRIM($W1068),2)),""),--SUBSTITUTE(SUBSTITUTE(TRIM($W1068),".","-"),"/","-")),IFERROR(--LEFT(SUBSTITUTE(SUBSTITUTE(TRIM($W1068),".","-"),"/","-"),10),""))))</f>
        <v/>
      </c>
      <c r="Y1068" s="29">
        <f>IF($X1068="","",INT($X1068))</f>
        <v/>
      </c>
      <c r="Z1068" s="30">
        <f>IF(OR($Y1068="",$D$6=""),"",IF(INDEX($A:$U,ROW(),$D$6)="",0,IF(ISNUMBER(INDEX($A:$U,ROW(),$D$6)),INDEX($A:$U,ROW(),$D$6),IFERROR(--SUBSTITUTE(SUBSTITUTE(TRIM(INDEX($A:$U,ROW(),$D$6)),",",""),"원",""),0))))</f>
        <v/>
      </c>
      <c r="AA1068" s="30">
        <f>IF(OR($Y1068="",$E$6=""),"",IF(INDEX($A:$U,ROW(),$E$6)="",0,IF(ISNUMBER(INDEX($A:$U,ROW(),$E$6)),INDEX($A:$U,ROW(),$E$6),IFERROR(--SUBSTITUTE(SUBSTITUTE(TRIM(INDEX($A:$U,ROW(),$E$6)),",",""),"원",""),0))))</f>
        <v/>
      </c>
      <c r="AB1068" s="30">
        <f>IF(OR($Y1068="",$F$6=""),"",IF(INDEX($A:$U,ROW(),$F$6)="","",IF(ISNUMBER(INDEX($A:$U,ROW(),$F$6)),INDEX($A:$U,ROW(),$F$6),IFERROR(--SUBSTITUTE(SUBSTITUTE(TRIM(INDEX($A:$U,ROW(),$F$6)),",",""),"원",""),""))))</f>
        <v/>
      </c>
      <c r="AC1068" s="2">
        <f>IF(OR($Y1068="",$G$6=""),"",INDEX($A:$U,ROW(),$G$6)&amp;"")</f>
        <v/>
      </c>
      <c r="AD1068" s="2">
        <f>IF($Y1068="","",IF(OR(AND(설정!$B$5&lt;&gt;"",ISNUMBER(SEARCH(설정!$B$5,$AC1068))),AND(설정!$B$6&lt;&gt;"",ISNUMBER(SEARCH(설정!$B$6,$AC1068))),AND(설정!$B$7&lt;&gt;"",ISNUMBER(SEARCH(설정!$B$7,$AC1068)))),"제외","포함"))</f>
        <v/>
      </c>
    </row>
    <row r="1069">
      <c r="W1069" s="2">
        <f>IF(OR($B$5="",$C$6="",ROW()&lt;$B$5),"",IF(INDEX($A:$U,ROW(),$C$6)="","",INDEX($A:$U,ROW(),$C$6)))</f>
        <v/>
      </c>
      <c r="X1069" s="28">
        <f>IF($W1069="","",IF(ISNUMBER($W1069),IF($W1069&gt;=10000000,IFERROR(DATE(INT($W1069/10000),MOD(INT($W1069/100),100),MOD($W1069,100)),""),$W1069),IF(ISNUMBER(--SUBSTITUTE(SUBSTITUTE(TRIM($W1069),".","-"),"/","-")),IF(--SUBSTITUTE(SUBSTITUTE(TRIM($W1069),".","-"),"/","-")&gt;=10000000,IFERROR(DATE(--LEFT(TRIM($W1069),4),--MID(TRIM($W1069),5,2),--RIGHT(TRIM($W1069),2)),""),--SUBSTITUTE(SUBSTITUTE(TRIM($W1069),".","-"),"/","-")),IFERROR(--LEFT(SUBSTITUTE(SUBSTITUTE(TRIM($W1069),".","-"),"/","-"),10),""))))</f>
        <v/>
      </c>
      <c r="Y1069" s="29">
        <f>IF($X1069="","",INT($X1069))</f>
        <v/>
      </c>
      <c r="Z1069" s="30">
        <f>IF(OR($Y1069="",$D$6=""),"",IF(INDEX($A:$U,ROW(),$D$6)="",0,IF(ISNUMBER(INDEX($A:$U,ROW(),$D$6)),INDEX($A:$U,ROW(),$D$6),IFERROR(--SUBSTITUTE(SUBSTITUTE(TRIM(INDEX($A:$U,ROW(),$D$6)),",",""),"원",""),0))))</f>
        <v/>
      </c>
      <c r="AA1069" s="30">
        <f>IF(OR($Y1069="",$E$6=""),"",IF(INDEX($A:$U,ROW(),$E$6)="",0,IF(ISNUMBER(INDEX($A:$U,ROW(),$E$6)),INDEX($A:$U,ROW(),$E$6),IFERROR(--SUBSTITUTE(SUBSTITUTE(TRIM(INDEX($A:$U,ROW(),$E$6)),",",""),"원",""),0))))</f>
        <v/>
      </c>
      <c r="AB1069" s="30">
        <f>IF(OR($Y1069="",$F$6=""),"",IF(INDEX($A:$U,ROW(),$F$6)="","",IF(ISNUMBER(INDEX($A:$U,ROW(),$F$6)),INDEX($A:$U,ROW(),$F$6),IFERROR(--SUBSTITUTE(SUBSTITUTE(TRIM(INDEX($A:$U,ROW(),$F$6)),",",""),"원",""),""))))</f>
        <v/>
      </c>
      <c r="AC1069" s="2">
        <f>IF(OR($Y1069="",$G$6=""),"",INDEX($A:$U,ROW(),$G$6)&amp;"")</f>
        <v/>
      </c>
      <c r="AD1069" s="2">
        <f>IF($Y1069="","",IF(OR(AND(설정!$B$5&lt;&gt;"",ISNUMBER(SEARCH(설정!$B$5,$AC1069))),AND(설정!$B$6&lt;&gt;"",ISNUMBER(SEARCH(설정!$B$6,$AC1069))),AND(설정!$B$7&lt;&gt;"",ISNUMBER(SEARCH(설정!$B$7,$AC1069)))),"제외","포함"))</f>
        <v/>
      </c>
    </row>
    <row r="1070">
      <c r="W1070" s="2">
        <f>IF(OR($B$5="",$C$6="",ROW()&lt;$B$5),"",IF(INDEX($A:$U,ROW(),$C$6)="","",INDEX($A:$U,ROW(),$C$6)))</f>
        <v/>
      </c>
      <c r="X1070" s="28">
        <f>IF($W1070="","",IF(ISNUMBER($W1070),IF($W1070&gt;=10000000,IFERROR(DATE(INT($W1070/10000),MOD(INT($W1070/100),100),MOD($W1070,100)),""),$W1070),IF(ISNUMBER(--SUBSTITUTE(SUBSTITUTE(TRIM($W1070),".","-"),"/","-")),IF(--SUBSTITUTE(SUBSTITUTE(TRIM($W1070),".","-"),"/","-")&gt;=10000000,IFERROR(DATE(--LEFT(TRIM($W1070),4),--MID(TRIM($W1070),5,2),--RIGHT(TRIM($W1070),2)),""),--SUBSTITUTE(SUBSTITUTE(TRIM($W1070),".","-"),"/","-")),IFERROR(--LEFT(SUBSTITUTE(SUBSTITUTE(TRIM($W1070),".","-"),"/","-"),10),""))))</f>
        <v/>
      </c>
      <c r="Y1070" s="29">
        <f>IF($X1070="","",INT($X1070))</f>
        <v/>
      </c>
      <c r="Z1070" s="30">
        <f>IF(OR($Y1070="",$D$6=""),"",IF(INDEX($A:$U,ROW(),$D$6)="",0,IF(ISNUMBER(INDEX($A:$U,ROW(),$D$6)),INDEX($A:$U,ROW(),$D$6),IFERROR(--SUBSTITUTE(SUBSTITUTE(TRIM(INDEX($A:$U,ROW(),$D$6)),",",""),"원",""),0))))</f>
        <v/>
      </c>
      <c r="AA1070" s="30">
        <f>IF(OR($Y1070="",$E$6=""),"",IF(INDEX($A:$U,ROW(),$E$6)="",0,IF(ISNUMBER(INDEX($A:$U,ROW(),$E$6)),INDEX($A:$U,ROW(),$E$6),IFERROR(--SUBSTITUTE(SUBSTITUTE(TRIM(INDEX($A:$U,ROW(),$E$6)),",",""),"원",""),0))))</f>
        <v/>
      </c>
      <c r="AB1070" s="30">
        <f>IF(OR($Y1070="",$F$6=""),"",IF(INDEX($A:$U,ROW(),$F$6)="","",IF(ISNUMBER(INDEX($A:$U,ROW(),$F$6)),INDEX($A:$U,ROW(),$F$6),IFERROR(--SUBSTITUTE(SUBSTITUTE(TRIM(INDEX($A:$U,ROW(),$F$6)),",",""),"원",""),""))))</f>
        <v/>
      </c>
      <c r="AC1070" s="2">
        <f>IF(OR($Y1070="",$G$6=""),"",INDEX($A:$U,ROW(),$G$6)&amp;"")</f>
        <v/>
      </c>
      <c r="AD1070" s="2">
        <f>IF($Y1070="","",IF(OR(AND(설정!$B$5&lt;&gt;"",ISNUMBER(SEARCH(설정!$B$5,$AC1070))),AND(설정!$B$6&lt;&gt;"",ISNUMBER(SEARCH(설정!$B$6,$AC1070))),AND(설정!$B$7&lt;&gt;"",ISNUMBER(SEARCH(설정!$B$7,$AC1070)))),"제외","포함"))</f>
        <v/>
      </c>
    </row>
    <row r="1071">
      <c r="W1071" s="2">
        <f>IF(OR($B$5="",$C$6="",ROW()&lt;$B$5),"",IF(INDEX($A:$U,ROW(),$C$6)="","",INDEX($A:$U,ROW(),$C$6)))</f>
        <v/>
      </c>
      <c r="X1071" s="28">
        <f>IF($W1071="","",IF(ISNUMBER($W1071),IF($W1071&gt;=10000000,IFERROR(DATE(INT($W1071/10000),MOD(INT($W1071/100),100),MOD($W1071,100)),""),$W1071),IF(ISNUMBER(--SUBSTITUTE(SUBSTITUTE(TRIM($W1071),".","-"),"/","-")),IF(--SUBSTITUTE(SUBSTITUTE(TRIM($W1071),".","-"),"/","-")&gt;=10000000,IFERROR(DATE(--LEFT(TRIM($W1071),4),--MID(TRIM($W1071),5,2),--RIGHT(TRIM($W1071),2)),""),--SUBSTITUTE(SUBSTITUTE(TRIM($W1071),".","-"),"/","-")),IFERROR(--LEFT(SUBSTITUTE(SUBSTITUTE(TRIM($W1071),".","-"),"/","-"),10),""))))</f>
        <v/>
      </c>
      <c r="Y1071" s="29">
        <f>IF($X1071="","",INT($X1071))</f>
        <v/>
      </c>
      <c r="Z1071" s="30">
        <f>IF(OR($Y1071="",$D$6=""),"",IF(INDEX($A:$U,ROW(),$D$6)="",0,IF(ISNUMBER(INDEX($A:$U,ROW(),$D$6)),INDEX($A:$U,ROW(),$D$6),IFERROR(--SUBSTITUTE(SUBSTITUTE(TRIM(INDEX($A:$U,ROW(),$D$6)),",",""),"원",""),0))))</f>
        <v/>
      </c>
      <c r="AA1071" s="30">
        <f>IF(OR($Y1071="",$E$6=""),"",IF(INDEX($A:$U,ROW(),$E$6)="",0,IF(ISNUMBER(INDEX($A:$U,ROW(),$E$6)),INDEX($A:$U,ROW(),$E$6),IFERROR(--SUBSTITUTE(SUBSTITUTE(TRIM(INDEX($A:$U,ROW(),$E$6)),",",""),"원",""),0))))</f>
        <v/>
      </c>
      <c r="AB1071" s="30">
        <f>IF(OR($Y1071="",$F$6=""),"",IF(INDEX($A:$U,ROW(),$F$6)="","",IF(ISNUMBER(INDEX($A:$U,ROW(),$F$6)),INDEX($A:$U,ROW(),$F$6),IFERROR(--SUBSTITUTE(SUBSTITUTE(TRIM(INDEX($A:$U,ROW(),$F$6)),",",""),"원",""),""))))</f>
        <v/>
      </c>
      <c r="AC1071" s="2">
        <f>IF(OR($Y1071="",$G$6=""),"",INDEX($A:$U,ROW(),$G$6)&amp;"")</f>
        <v/>
      </c>
      <c r="AD1071" s="2">
        <f>IF($Y1071="","",IF(OR(AND(설정!$B$5&lt;&gt;"",ISNUMBER(SEARCH(설정!$B$5,$AC1071))),AND(설정!$B$6&lt;&gt;"",ISNUMBER(SEARCH(설정!$B$6,$AC1071))),AND(설정!$B$7&lt;&gt;"",ISNUMBER(SEARCH(설정!$B$7,$AC1071)))),"제외","포함"))</f>
        <v/>
      </c>
    </row>
    <row r="1072">
      <c r="W1072" s="2">
        <f>IF(OR($B$5="",$C$6="",ROW()&lt;$B$5),"",IF(INDEX($A:$U,ROW(),$C$6)="","",INDEX($A:$U,ROW(),$C$6)))</f>
        <v/>
      </c>
      <c r="X1072" s="28">
        <f>IF($W1072="","",IF(ISNUMBER($W1072),IF($W1072&gt;=10000000,IFERROR(DATE(INT($W1072/10000),MOD(INT($W1072/100),100),MOD($W1072,100)),""),$W1072),IF(ISNUMBER(--SUBSTITUTE(SUBSTITUTE(TRIM($W1072),".","-"),"/","-")),IF(--SUBSTITUTE(SUBSTITUTE(TRIM($W1072),".","-"),"/","-")&gt;=10000000,IFERROR(DATE(--LEFT(TRIM($W1072),4),--MID(TRIM($W1072),5,2),--RIGHT(TRIM($W1072),2)),""),--SUBSTITUTE(SUBSTITUTE(TRIM($W1072),".","-"),"/","-")),IFERROR(--LEFT(SUBSTITUTE(SUBSTITUTE(TRIM($W1072),".","-"),"/","-"),10),""))))</f>
        <v/>
      </c>
      <c r="Y1072" s="29">
        <f>IF($X1072="","",INT($X1072))</f>
        <v/>
      </c>
      <c r="Z1072" s="30">
        <f>IF(OR($Y1072="",$D$6=""),"",IF(INDEX($A:$U,ROW(),$D$6)="",0,IF(ISNUMBER(INDEX($A:$U,ROW(),$D$6)),INDEX($A:$U,ROW(),$D$6),IFERROR(--SUBSTITUTE(SUBSTITUTE(TRIM(INDEX($A:$U,ROW(),$D$6)),",",""),"원",""),0))))</f>
        <v/>
      </c>
      <c r="AA1072" s="30">
        <f>IF(OR($Y1072="",$E$6=""),"",IF(INDEX($A:$U,ROW(),$E$6)="",0,IF(ISNUMBER(INDEX($A:$U,ROW(),$E$6)),INDEX($A:$U,ROW(),$E$6),IFERROR(--SUBSTITUTE(SUBSTITUTE(TRIM(INDEX($A:$U,ROW(),$E$6)),",",""),"원",""),0))))</f>
        <v/>
      </c>
      <c r="AB1072" s="30">
        <f>IF(OR($Y1072="",$F$6=""),"",IF(INDEX($A:$U,ROW(),$F$6)="","",IF(ISNUMBER(INDEX($A:$U,ROW(),$F$6)),INDEX($A:$U,ROW(),$F$6),IFERROR(--SUBSTITUTE(SUBSTITUTE(TRIM(INDEX($A:$U,ROW(),$F$6)),",",""),"원",""),""))))</f>
        <v/>
      </c>
      <c r="AC1072" s="2">
        <f>IF(OR($Y1072="",$G$6=""),"",INDEX($A:$U,ROW(),$G$6)&amp;"")</f>
        <v/>
      </c>
      <c r="AD1072" s="2">
        <f>IF($Y1072="","",IF(OR(AND(설정!$B$5&lt;&gt;"",ISNUMBER(SEARCH(설정!$B$5,$AC1072))),AND(설정!$B$6&lt;&gt;"",ISNUMBER(SEARCH(설정!$B$6,$AC1072))),AND(설정!$B$7&lt;&gt;"",ISNUMBER(SEARCH(설정!$B$7,$AC1072)))),"제외","포함"))</f>
        <v/>
      </c>
    </row>
    <row r="1073">
      <c r="W1073" s="2">
        <f>IF(OR($B$5="",$C$6="",ROW()&lt;$B$5),"",IF(INDEX($A:$U,ROW(),$C$6)="","",INDEX($A:$U,ROW(),$C$6)))</f>
        <v/>
      </c>
      <c r="X1073" s="28">
        <f>IF($W1073="","",IF(ISNUMBER($W1073),IF($W1073&gt;=10000000,IFERROR(DATE(INT($W1073/10000),MOD(INT($W1073/100),100),MOD($W1073,100)),""),$W1073),IF(ISNUMBER(--SUBSTITUTE(SUBSTITUTE(TRIM($W1073),".","-"),"/","-")),IF(--SUBSTITUTE(SUBSTITUTE(TRIM($W1073),".","-"),"/","-")&gt;=10000000,IFERROR(DATE(--LEFT(TRIM($W1073),4),--MID(TRIM($W1073),5,2),--RIGHT(TRIM($W1073),2)),""),--SUBSTITUTE(SUBSTITUTE(TRIM($W1073),".","-"),"/","-")),IFERROR(--LEFT(SUBSTITUTE(SUBSTITUTE(TRIM($W1073),".","-"),"/","-"),10),""))))</f>
        <v/>
      </c>
      <c r="Y1073" s="29">
        <f>IF($X1073="","",INT($X1073))</f>
        <v/>
      </c>
      <c r="Z1073" s="30">
        <f>IF(OR($Y1073="",$D$6=""),"",IF(INDEX($A:$U,ROW(),$D$6)="",0,IF(ISNUMBER(INDEX($A:$U,ROW(),$D$6)),INDEX($A:$U,ROW(),$D$6),IFERROR(--SUBSTITUTE(SUBSTITUTE(TRIM(INDEX($A:$U,ROW(),$D$6)),",",""),"원",""),0))))</f>
        <v/>
      </c>
      <c r="AA1073" s="30">
        <f>IF(OR($Y1073="",$E$6=""),"",IF(INDEX($A:$U,ROW(),$E$6)="",0,IF(ISNUMBER(INDEX($A:$U,ROW(),$E$6)),INDEX($A:$U,ROW(),$E$6),IFERROR(--SUBSTITUTE(SUBSTITUTE(TRIM(INDEX($A:$U,ROW(),$E$6)),",",""),"원",""),0))))</f>
        <v/>
      </c>
      <c r="AB1073" s="30">
        <f>IF(OR($Y1073="",$F$6=""),"",IF(INDEX($A:$U,ROW(),$F$6)="","",IF(ISNUMBER(INDEX($A:$U,ROW(),$F$6)),INDEX($A:$U,ROW(),$F$6),IFERROR(--SUBSTITUTE(SUBSTITUTE(TRIM(INDEX($A:$U,ROW(),$F$6)),",",""),"원",""),""))))</f>
        <v/>
      </c>
      <c r="AC1073" s="2">
        <f>IF(OR($Y1073="",$G$6=""),"",INDEX($A:$U,ROW(),$G$6)&amp;"")</f>
        <v/>
      </c>
      <c r="AD1073" s="2">
        <f>IF($Y1073="","",IF(OR(AND(설정!$B$5&lt;&gt;"",ISNUMBER(SEARCH(설정!$B$5,$AC1073))),AND(설정!$B$6&lt;&gt;"",ISNUMBER(SEARCH(설정!$B$6,$AC1073))),AND(설정!$B$7&lt;&gt;"",ISNUMBER(SEARCH(설정!$B$7,$AC1073)))),"제외","포함"))</f>
        <v/>
      </c>
    </row>
    <row r="1074">
      <c r="W1074" s="2">
        <f>IF(OR($B$5="",$C$6="",ROW()&lt;$B$5),"",IF(INDEX($A:$U,ROW(),$C$6)="","",INDEX($A:$U,ROW(),$C$6)))</f>
        <v/>
      </c>
      <c r="X1074" s="28">
        <f>IF($W1074="","",IF(ISNUMBER($W1074),IF($W1074&gt;=10000000,IFERROR(DATE(INT($W1074/10000),MOD(INT($W1074/100),100),MOD($W1074,100)),""),$W1074),IF(ISNUMBER(--SUBSTITUTE(SUBSTITUTE(TRIM($W1074),".","-"),"/","-")),IF(--SUBSTITUTE(SUBSTITUTE(TRIM($W1074),".","-"),"/","-")&gt;=10000000,IFERROR(DATE(--LEFT(TRIM($W1074),4),--MID(TRIM($W1074),5,2),--RIGHT(TRIM($W1074),2)),""),--SUBSTITUTE(SUBSTITUTE(TRIM($W1074),".","-"),"/","-")),IFERROR(--LEFT(SUBSTITUTE(SUBSTITUTE(TRIM($W1074),".","-"),"/","-"),10),""))))</f>
        <v/>
      </c>
      <c r="Y1074" s="29">
        <f>IF($X1074="","",INT($X1074))</f>
        <v/>
      </c>
      <c r="Z1074" s="30">
        <f>IF(OR($Y1074="",$D$6=""),"",IF(INDEX($A:$U,ROW(),$D$6)="",0,IF(ISNUMBER(INDEX($A:$U,ROW(),$D$6)),INDEX($A:$U,ROW(),$D$6),IFERROR(--SUBSTITUTE(SUBSTITUTE(TRIM(INDEX($A:$U,ROW(),$D$6)),",",""),"원",""),0))))</f>
        <v/>
      </c>
      <c r="AA1074" s="30">
        <f>IF(OR($Y1074="",$E$6=""),"",IF(INDEX($A:$U,ROW(),$E$6)="",0,IF(ISNUMBER(INDEX($A:$U,ROW(),$E$6)),INDEX($A:$U,ROW(),$E$6),IFERROR(--SUBSTITUTE(SUBSTITUTE(TRIM(INDEX($A:$U,ROW(),$E$6)),",",""),"원",""),0))))</f>
        <v/>
      </c>
      <c r="AB1074" s="30">
        <f>IF(OR($Y1074="",$F$6=""),"",IF(INDEX($A:$U,ROW(),$F$6)="","",IF(ISNUMBER(INDEX($A:$U,ROW(),$F$6)),INDEX($A:$U,ROW(),$F$6),IFERROR(--SUBSTITUTE(SUBSTITUTE(TRIM(INDEX($A:$U,ROW(),$F$6)),",",""),"원",""),""))))</f>
        <v/>
      </c>
      <c r="AC1074" s="2">
        <f>IF(OR($Y1074="",$G$6=""),"",INDEX($A:$U,ROW(),$G$6)&amp;"")</f>
        <v/>
      </c>
      <c r="AD1074" s="2">
        <f>IF($Y1074="","",IF(OR(AND(설정!$B$5&lt;&gt;"",ISNUMBER(SEARCH(설정!$B$5,$AC1074))),AND(설정!$B$6&lt;&gt;"",ISNUMBER(SEARCH(설정!$B$6,$AC1074))),AND(설정!$B$7&lt;&gt;"",ISNUMBER(SEARCH(설정!$B$7,$AC1074)))),"제외","포함"))</f>
        <v/>
      </c>
    </row>
    <row r="1075">
      <c r="W1075" s="2">
        <f>IF(OR($B$5="",$C$6="",ROW()&lt;$B$5),"",IF(INDEX($A:$U,ROW(),$C$6)="","",INDEX($A:$U,ROW(),$C$6)))</f>
        <v/>
      </c>
      <c r="X1075" s="28">
        <f>IF($W1075="","",IF(ISNUMBER($W1075),IF($W1075&gt;=10000000,IFERROR(DATE(INT($W1075/10000),MOD(INT($W1075/100),100),MOD($W1075,100)),""),$W1075),IF(ISNUMBER(--SUBSTITUTE(SUBSTITUTE(TRIM($W1075),".","-"),"/","-")),IF(--SUBSTITUTE(SUBSTITUTE(TRIM($W1075),".","-"),"/","-")&gt;=10000000,IFERROR(DATE(--LEFT(TRIM($W1075),4),--MID(TRIM($W1075),5,2),--RIGHT(TRIM($W1075),2)),""),--SUBSTITUTE(SUBSTITUTE(TRIM($W1075),".","-"),"/","-")),IFERROR(--LEFT(SUBSTITUTE(SUBSTITUTE(TRIM($W1075),".","-"),"/","-"),10),""))))</f>
        <v/>
      </c>
      <c r="Y1075" s="29">
        <f>IF($X1075="","",INT($X1075))</f>
        <v/>
      </c>
      <c r="Z1075" s="30">
        <f>IF(OR($Y1075="",$D$6=""),"",IF(INDEX($A:$U,ROW(),$D$6)="",0,IF(ISNUMBER(INDEX($A:$U,ROW(),$D$6)),INDEX($A:$U,ROW(),$D$6),IFERROR(--SUBSTITUTE(SUBSTITUTE(TRIM(INDEX($A:$U,ROW(),$D$6)),",",""),"원",""),0))))</f>
        <v/>
      </c>
      <c r="AA1075" s="30">
        <f>IF(OR($Y1075="",$E$6=""),"",IF(INDEX($A:$U,ROW(),$E$6)="",0,IF(ISNUMBER(INDEX($A:$U,ROW(),$E$6)),INDEX($A:$U,ROW(),$E$6),IFERROR(--SUBSTITUTE(SUBSTITUTE(TRIM(INDEX($A:$U,ROW(),$E$6)),",",""),"원",""),0))))</f>
        <v/>
      </c>
      <c r="AB1075" s="30">
        <f>IF(OR($Y1075="",$F$6=""),"",IF(INDEX($A:$U,ROW(),$F$6)="","",IF(ISNUMBER(INDEX($A:$U,ROW(),$F$6)),INDEX($A:$U,ROW(),$F$6),IFERROR(--SUBSTITUTE(SUBSTITUTE(TRIM(INDEX($A:$U,ROW(),$F$6)),",",""),"원",""),""))))</f>
        <v/>
      </c>
      <c r="AC1075" s="2">
        <f>IF(OR($Y1075="",$G$6=""),"",INDEX($A:$U,ROW(),$G$6)&amp;"")</f>
        <v/>
      </c>
      <c r="AD1075" s="2">
        <f>IF($Y1075="","",IF(OR(AND(설정!$B$5&lt;&gt;"",ISNUMBER(SEARCH(설정!$B$5,$AC1075))),AND(설정!$B$6&lt;&gt;"",ISNUMBER(SEARCH(설정!$B$6,$AC1075))),AND(설정!$B$7&lt;&gt;"",ISNUMBER(SEARCH(설정!$B$7,$AC1075)))),"제외","포함"))</f>
        <v/>
      </c>
    </row>
    <row r="1076">
      <c r="W1076" s="2">
        <f>IF(OR($B$5="",$C$6="",ROW()&lt;$B$5),"",IF(INDEX($A:$U,ROW(),$C$6)="","",INDEX($A:$U,ROW(),$C$6)))</f>
        <v/>
      </c>
      <c r="X1076" s="28">
        <f>IF($W1076="","",IF(ISNUMBER($W1076),IF($W1076&gt;=10000000,IFERROR(DATE(INT($W1076/10000),MOD(INT($W1076/100),100),MOD($W1076,100)),""),$W1076),IF(ISNUMBER(--SUBSTITUTE(SUBSTITUTE(TRIM($W1076),".","-"),"/","-")),IF(--SUBSTITUTE(SUBSTITUTE(TRIM($W1076),".","-"),"/","-")&gt;=10000000,IFERROR(DATE(--LEFT(TRIM($W1076),4),--MID(TRIM($W1076),5,2),--RIGHT(TRIM($W1076),2)),""),--SUBSTITUTE(SUBSTITUTE(TRIM($W1076),".","-"),"/","-")),IFERROR(--LEFT(SUBSTITUTE(SUBSTITUTE(TRIM($W1076),".","-"),"/","-"),10),""))))</f>
        <v/>
      </c>
      <c r="Y1076" s="29">
        <f>IF($X1076="","",INT($X1076))</f>
        <v/>
      </c>
      <c r="Z1076" s="30">
        <f>IF(OR($Y1076="",$D$6=""),"",IF(INDEX($A:$U,ROW(),$D$6)="",0,IF(ISNUMBER(INDEX($A:$U,ROW(),$D$6)),INDEX($A:$U,ROW(),$D$6),IFERROR(--SUBSTITUTE(SUBSTITUTE(TRIM(INDEX($A:$U,ROW(),$D$6)),",",""),"원",""),0))))</f>
        <v/>
      </c>
      <c r="AA1076" s="30">
        <f>IF(OR($Y1076="",$E$6=""),"",IF(INDEX($A:$U,ROW(),$E$6)="",0,IF(ISNUMBER(INDEX($A:$U,ROW(),$E$6)),INDEX($A:$U,ROW(),$E$6),IFERROR(--SUBSTITUTE(SUBSTITUTE(TRIM(INDEX($A:$U,ROW(),$E$6)),",",""),"원",""),0))))</f>
        <v/>
      </c>
      <c r="AB1076" s="30">
        <f>IF(OR($Y1076="",$F$6=""),"",IF(INDEX($A:$U,ROW(),$F$6)="","",IF(ISNUMBER(INDEX($A:$U,ROW(),$F$6)),INDEX($A:$U,ROW(),$F$6),IFERROR(--SUBSTITUTE(SUBSTITUTE(TRIM(INDEX($A:$U,ROW(),$F$6)),",",""),"원",""),""))))</f>
        <v/>
      </c>
      <c r="AC1076" s="2">
        <f>IF(OR($Y1076="",$G$6=""),"",INDEX($A:$U,ROW(),$G$6)&amp;"")</f>
        <v/>
      </c>
      <c r="AD1076" s="2">
        <f>IF($Y1076="","",IF(OR(AND(설정!$B$5&lt;&gt;"",ISNUMBER(SEARCH(설정!$B$5,$AC1076))),AND(설정!$B$6&lt;&gt;"",ISNUMBER(SEARCH(설정!$B$6,$AC1076))),AND(설정!$B$7&lt;&gt;"",ISNUMBER(SEARCH(설정!$B$7,$AC1076)))),"제외","포함"))</f>
        <v/>
      </c>
    </row>
    <row r="1077">
      <c r="W1077" s="2">
        <f>IF(OR($B$5="",$C$6="",ROW()&lt;$B$5),"",IF(INDEX($A:$U,ROW(),$C$6)="","",INDEX($A:$U,ROW(),$C$6)))</f>
        <v/>
      </c>
      <c r="X1077" s="28">
        <f>IF($W1077="","",IF(ISNUMBER($W1077),IF($W1077&gt;=10000000,IFERROR(DATE(INT($W1077/10000),MOD(INT($W1077/100),100),MOD($W1077,100)),""),$W1077),IF(ISNUMBER(--SUBSTITUTE(SUBSTITUTE(TRIM($W1077),".","-"),"/","-")),IF(--SUBSTITUTE(SUBSTITUTE(TRIM($W1077),".","-"),"/","-")&gt;=10000000,IFERROR(DATE(--LEFT(TRIM($W1077),4),--MID(TRIM($W1077),5,2),--RIGHT(TRIM($W1077),2)),""),--SUBSTITUTE(SUBSTITUTE(TRIM($W1077),".","-"),"/","-")),IFERROR(--LEFT(SUBSTITUTE(SUBSTITUTE(TRIM($W1077),".","-"),"/","-"),10),""))))</f>
        <v/>
      </c>
      <c r="Y1077" s="29">
        <f>IF($X1077="","",INT($X1077))</f>
        <v/>
      </c>
      <c r="Z1077" s="30">
        <f>IF(OR($Y1077="",$D$6=""),"",IF(INDEX($A:$U,ROW(),$D$6)="",0,IF(ISNUMBER(INDEX($A:$U,ROW(),$D$6)),INDEX($A:$U,ROW(),$D$6),IFERROR(--SUBSTITUTE(SUBSTITUTE(TRIM(INDEX($A:$U,ROW(),$D$6)),",",""),"원",""),0))))</f>
        <v/>
      </c>
      <c r="AA1077" s="30">
        <f>IF(OR($Y1077="",$E$6=""),"",IF(INDEX($A:$U,ROW(),$E$6)="",0,IF(ISNUMBER(INDEX($A:$U,ROW(),$E$6)),INDEX($A:$U,ROW(),$E$6),IFERROR(--SUBSTITUTE(SUBSTITUTE(TRIM(INDEX($A:$U,ROW(),$E$6)),",",""),"원",""),0))))</f>
        <v/>
      </c>
      <c r="AB1077" s="30">
        <f>IF(OR($Y1077="",$F$6=""),"",IF(INDEX($A:$U,ROW(),$F$6)="","",IF(ISNUMBER(INDEX($A:$U,ROW(),$F$6)),INDEX($A:$U,ROW(),$F$6),IFERROR(--SUBSTITUTE(SUBSTITUTE(TRIM(INDEX($A:$U,ROW(),$F$6)),",",""),"원",""),""))))</f>
        <v/>
      </c>
      <c r="AC1077" s="2">
        <f>IF(OR($Y1077="",$G$6=""),"",INDEX($A:$U,ROW(),$G$6)&amp;"")</f>
        <v/>
      </c>
      <c r="AD1077" s="2">
        <f>IF($Y1077="","",IF(OR(AND(설정!$B$5&lt;&gt;"",ISNUMBER(SEARCH(설정!$B$5,$AC1077))),AND(설정!$B$6&lt;&gt;"",ISNUMBER(SEARCH(설정!$B$6,$AC1077))),AND(설정!$B$7&lt;&gt;"",ISNUMBER(SEARCH(설정!$B$7,$AC1077)))),"제외","포함"))</f>
        <v/>
      </c>
    </row>
    <row r="1078">
      <c r="W1078" s="2">
        <f>IF(OR($B$5="",$C$6="",ROW()&lt;$B$5),"",IF(INDEX($A:$U,ROW(),$C$6)="","",INDEX($A:$U,ROW(),$C$6)))</f>
        <v/>
      </c>
      <c r="X1078" s="28">
        <f>IF($W1078="","",IF(ISNUMBER($W1078),IF($W1078&gt;=10000000,IFERROR(DATE(INT($W1078/10000),MOD(INT($W1078/100),100),MOD($W1078,100)),""),$W1078),IF(ISNUMBER(--SUBSTITUTE(SUBSTITUTE(TRIM($W1078),".","-"),"/","-")),IF(--SUBSTITUTE(SUBSTITUTE(TRIM($W1078),".","-"),"/","-")&gt;=10000000,IFERROR(DATE(--LEFT(TRIM($W1078),4),--MID(TRIM($W1078),5,2),--RIGHT(TRIM($W1078),2)),""),--SUBSTITUTE(SUBSTITUTE(TRIM($W1078),".","-"),"/","-")),IFERROR(--LEFT(SUBSTITUTE(SUBSTITUTE(TRIM($W1078),".","-"),"/","-"),10),""))))</f>
        <v/>
      </c>
      <c r="Y1078" s="29">
        <f>IF($X1078="","",INT($X1078))</f>
        <v/>
      </c>
      <c r="Z1078" s="30">
        <f>IF(OR($Y1078="",$D$6=""),"",IF(INDEX($A:$U,ROW(),$D$6)="",0,IF(ISNUMBER(INDEX($A:$U,ROW(),$D$6)),INDEX($A:$U,ROW(),$D$6),IFERROR(--SUBSTITUTE(SUBSTITUTE(TRIM(INDEX($A:$U,ROW(),$D$6)),",",""),"원",""),0))))</f>
        <v/>
      </c>
      <c r="AA1078" s="30">
        <f>IF(OR($Y1078="",$E$6=""),"",IF(INDEX($A:$U,ROW(),$E$6)="",0,IF(ISNUMBER(INDEX($A:$U,ROW(),$E$6)),INDEX($A:$U,ROW(),$E$6),IFERROR(--SUBSTITUTE(SUBSTITUTE(TRIM(INDEX($A:$U,ROW(),$E$6)),",",""),"원",""),0))))</f>
        <v/>
      </c>
      <c r="AB1078" s="30">
        <f>IF(OR($Y1078="",$F$6=""),"",IF(INDEX($A:$U,ROW(),$F$6)="","",IF(ISNUMBER(INDEX($A:$U,ROW(),$F$6)),INDEX($A:$U,ROW(),$F$6),IFERROR(--SUBSTITUTE(SUBSTITUTE(TRIM(INDEX($A:$U,ROW(),$F$6)),",",""),"원",""),""))))</f>
        <v/>
      </c>
      <c r="AC1078" s="2">
        <f>IF(OR($Y1078="",$G$6=""),"",INDEX($A:$U,ROW(),$G$6)&amp;"")</f>
        <v/>
      </c>
      <c r="AD1078" s="2">
        <f>IF($Y1078="","",IF(OR(AND(설정!$B$5&lt;&gt;"",ISNUMBER(SEARCH(설정!$B$5,$AC1078))),AND(설정!$B$6&lt;&gt;"",ISNUMBER(SEARCH(설정!$B$6,$AC1078))),AND(설정!$B$7&lt;&gt;"",ISNUMBER(SEARCH(설정!$B$7,$AC1078)))),"제외","포함"))</f>
        <v/>
      </c>
    </row>
    <row r="1079">
      <c r="W1079" s="2">
        <f>IF(OR($B$5="",$C$6="",ROW()&lt;$B$5),"",IF(INDEX($A:$U,ROW(),$C$6)="","",INDEX($A:$U,ROW(),$C$6)))</f>
        <v/>
      </c>
      <c r="X1079" s="28">
        <f>IF($W1079="","",IF(ISNUMBER($W1079),IF($W1079&gt;=10000000,IFERROR(DATE(INT($W1079/10000),MOD(INT($W1079/100),100),MOD($W1079,100)),""),$W1079),IF(ISNUMBER(--SUBSTITUTE(SUBSTITUTE(TRIM($W1079),".","-"),"/","-")),IF(--SUBSTITUTE(SUBSTITUTE(TRIM($W1079),".","-"),"/","-")&gt;=10000000,IFERROR(DATE(--LEFT(TRIM($W1079),4),--MID(TRIM($W1079),5,2),--RIGHT(TRIM($W1079),2)),""),--SUBSTITUTE(SUBSTITUTE(TRIM($W1079),".","-"),"/","-")),IFERROR(--LEFT(SUBSTITUTE(SUBSTITUTE(TRIM($W1079),".","-"),"/","-"),10),""))))</f>
        <v/>
      </c>
      <c r="Y1079" s="29">
        <f>IF($X1079="","",INT($X1079))</f>
        <v/>
      </c>
      <c r="Z1079" s="30">
        <f>IF(OR($Y1079="",$D$6=""),"",IF(INDEX($A:$U,ROW(),$D$6)="",0,IF(ISNUMBER(INDEX($A:$U,ROW(),$D$6)),INDEX($A:$U,ROW(),$D$6),IFERROR(--SUBSTITUTE(SUBSTITUTE(TRIM(INDEX($A:$U,ROW(),$D$6)),",",""),"원",""),0))))</f>
        <v/>
      </c>
      <c r="AA1079" s="30">
        <f>IF(OR($Y1079="",$E$6=""),"",IF(INDEX($A:$U,ROW(),$E$6)="",0,IF(ISNUMBER(INDEX($A:$U,ROW(),$E$6)),INDEX($A:$U,ROW(),$E$6),IFERROR(--SUBSTITUTE(SUBSTITUTE(TRIM(INDEX($A:$U,ROW(),$E$6)),",",""),"원",""),0))))</f>
        <v/>
      </c>
      <c r="AB1079" s="30">
        <f>IF(OR($Y1079="",$F$6=""),"",IF(INDEX($A:$U,ROW(),$F$6)="","",IF(ISNUMBER(INDEX($A:$U,ROW(),$F$6)),INDEX($A:$U,ROW(),$F$6),IFERROR(--SUBSTITUTE(SUBSTITUTE(TRIM(INDEX($A:$U,ROW(),$F$6)),",",""),"원",""),""))))</f>
        <v/>
      </c>
      <c r="AC1079" s="2">
        <f>IF(OR($Y1079="",$G$6=""),"",INDEX($A:$U,ROW(),$G$6)&amp;"")</f>
        <v/>
      </c>
      <c r="AD1079" s="2">
        <f>IF($Y1079="","",IF(OR(AND(설정!$B$5&lt;&gt;"",ISNUMBER(SEARCH(설정!$B$5,$AC1079))),AND(설정!$B$6&lt;&gt;"",ISNUMBER(SEARCH(설정!$B$6,$AC1079))),AND(설정!$B$7&lt;&gt;"",ISNUMBER(SEARCH(설정!$B$7,$AC1079)))),"제외","포함"))</f>
        <v/>
      </c>
    </row>
    <row r="1080">
      <c r="W1080" s="2">
        <f>IF(OR($B$5="",$C$6="",ROW()&lt;$B$5),"",IF(INDEX($A:$U,ROW(),$C$6)="","",INDEX($A:$U,ROW(),$C$6)))</f>
        <v/>
      </c>
      <c r="X1080" s="28">
        <f>IF($W1080="","",IF(ISNUMBER($W1080),IF($W1080&gt;=10000000,IFERROR(DATE(INT($W1080/10000),MOD(INT($W1080/100),100),MOD($W1080,100)),""),$W1080),IF(ISNUMBER(--SUBSTITUTE(SUBSTITUTE(TRIM($W1080),".","-"),"/","-")),IF(--SUBSTITUTE(SUBSTITUTE(TRIM($W1080),".","-"),"/","-")&gt;=10000000,IFERROR(DATE(--LEFT(TRIM($W1080),4),--MID(TRIM($W1080),5,2),--RIGHT(TRIM($W1080),2)),""),--SUBSTITUTE(SUBSTITUTE(TRIM($W1080),".","-"),"/","-")),IFERROR(--LEFT(SUBSTITUTE(SUBSTITUTE(TRIM($W1080),".","-"),"/","-"),10),""))))</f>
        <v/>
      </c>
      <c r="Y1080" s="29">
        <f>IF($X1080="","",INT($X1080))</f>
        <v/>
      </c>
      <c r="Z1080" s="30">
        <f>IF(OR($Y1080="",$D$6=""),"",IF(INDEX($A:$U,ROW(),$D$6)="",0,IF(ISNUMBER(INDEX($A:$U,ROW(),$D$6)),INDEX($A:$U,ROW(),$D$6),IFERROR(--SUBSTITUTE(SUBSTITUTE(TRIM(INDEX($A:$U,ROW(),$D$6)),",",""),"원",""),0))))</f>
        <v/>
      </c>
      <c r="AA1080" s="30">
        <f>IF(OR($Y1080="",$E$6=""),"",IF(INDEX($A:$U,ROW(),$E$6)="",0,IF(ISNUMBER(INDEX($A:$U,ROW(),$E$6)),INDEX($A:$U,ROW(),$E$6),IFERROR(--SUBSTITUTE(SUBSTITUTE(TRIM(INDEX($A:$U,ROW(),$E$6)),",",""),"원",""),0))))</f>
        <v/>
      </c>
      <c r="AB1080" s="30">
        <f>IF(OR($Y1080="",$F$6=""),"",IF(INDEX($A:$U,ROW(),$F$6)="","",IF(ISNUMBER(INDEX($A:$U,ROW(),$F$6)),INDEX($A:$U,ROW(),$F$6),IFERROR(--SUBSTITUTE(SUBSTITUTE(TRIM(INDEX($A:$U,ROW(),$F$6)),",",""),"원",""),""))))</f>
        <v/>
      </c>
      <c r="AC1080" s="2">
        <f>IF(OR($Y1080="",$G$6=""),"",INDEX($A:$U,ROW(),$G$6)&amp;"")</f>
        <v/>
      </c>
      <c r="AD1080" s="2">
        <f>IF($Y1080="","",IF(OR(AND(설정!$B$5&lt;&gt;"",ISNUMBER(SEARCH(설정!$B$5,$AC1080))),AND(설정!$B$6&lt;&gt;"",ISNUMBER(SEARCH(설정!$B$6,$AC1080))),AND(설정!$B$7&lt;&gt;"",ISNUMBER(SEARCH(설정!$B$7,$AC1080)))),"제외","포함"))</f>
        <v/>
      </c>
    </row>
    <row r="1081">
      <c r="W1081" s="2">
        <f>IF(OR($B$5="",$C$6="",ROW()&lt;$B$5),"",IF(INDEX($A:$U,ROW(),$C$6)="","",INDEX($A:$U,ROW(),$C$6)))</f>
        <v/>
      </c>
      <c r="X1081" s="28">
        <f>IF($W1081="","",IF(ISNUMBER($W1081),IF($W1081&gt;=10000000,IFERROR(DATE(INT($W1081/10000),MOD(INT($W1081/100),100),MOD($W1081,100)),""),$W1081),IF(ISNUMBER(--SUBSTITUTE(SUBSTITUTE(TRIM($W1081),".","-"),"/","-")),IF(--SUBSTITUTE(SUBSTITUTE(TRIM($W1081),".","-"),"/","-")&gt;=10000000,IFERROR(DATE(--LEFT(TRIM($W1081),4),--MID(TRIM($W1081),5,2),--RIGHT(TRIM($W1081),2)),""),--SUBSTITUTE(SUBSTITUTE(TRIM($W1081),".","-"),"/","-")),IFERROR(--LEFT(SUBSTITUTE(SUBSTITUTE(TRIM($W1081),".","-"),"/","-"),10),""))))</f>
        <v/>
      </c>
      <c r="Y1081" s="29">
        <f>IF($X1081="","",INT($X1081))</f>
        <v/>
      </c>
      <c r="Z1081" s="30">
        <f>IF(OR($Y1081="",$D$6=""),"",IF(INDEX($A:$U,ROW(),$D$6)="",0,IF(ISNUMBER(INDEX($A:$U,ROW(),$D$6)),INDEX($A:$U,ROW(),$D$6),IFERROR(--SUBSTITUTE(SUBSTITUTE(TRIM(INDEX($A:$U,ROW(),$D$6)),",",""),"원",""),0))))</f>
        <v/>
      </c>
      <c r="AA1081" s="30">
        <f>IF(OR($Y1081="",$E$6=""),"",IF(INDEX($A:$U,ROW(),$E$6)="",0,IF(ISNUMBER(INDEX($A:$U,ROW(),$E$6)),INDEX($A:$U,ROW(),$E$6),IFERROR(--SUBSTITUTE(SUBSTITUTE(TRIM(INDEX($A:$U,ROW(),$E$6)),",",""),"원",""),0))))</f>
        <v/>
      </c>
      <c r="AB1081" s="30">
        <f>IF(OR($Y1081="",$F$6=""),"",IF(INDEX($A:$U,ROW(),$F$6)="","",IF(ISNUMBER(INDEX($A:$U,ROW(),$F$6)),INDEX($A:$U,ROW(),$F$6),IFERROR(--SUBSTITUTE(SUBSTITUTE(TRIM(INDEX($A:$U,ROW(),$F$6)),",",""),"원",""),""))))</f>
        <v/>
      </c>
      <c r="AC1081" s="2">
        <f>IF(OR($Y1081="",$G$6=""),"",INDEX($A:$U,ROW(),$G$6)&amp;"")</f>
        <v/>
      </c>
      <c r="AD1081" s="2">
        <f>IF($Y1081="","",IF(OR(AND(설정!$B$5&lt;&gt;"",ISNUMBER(SEARCH(설정!$B$5,$AC1081))),AND(설정!$B$6&lt;&gt;"",ISNUMBER(SEARCH(설정!$B$6,$AC1081))),AND(설정!$B$7&lt;&gt;"",ISNUMBER(SEARCH(설정!$B$7,$AC1081)))),"제외","포함"))</f>
        <v/>
      </c>
    </row>
    <row r="1082">
      <c r="W1082" s="2">
        <f>IF(OR($B$5="",$C$6="",ROW()&lt;$B$5),"",IF(INDEX($A:$U,ROW(),$C$6)="","",INDEX($A:$U,ROW(),$C$6)))</f>
        <v/>
      </c>
      <c r="X1082" s="28">
        <f>IF($W1082="","",IF(ISNUMBER($W1082),IF($W1082&gt;=10000000,IFERROR(DATE(INT($W1082/10000),MOD(INT($W1082/100),100),MOD($W1082,100)),""),$W1082),IF(ISNUMBER(--SUBSTITUTE(SUBSTITUTE(TRIM($W1082),".","-"),"/","-")),IF(--SUBSTITUTE(SUBSTITUTE(TRIM($W1082),".","-"),"/","-")&gt;=10000000,IFERROR(DATE(--LEFT(TRIM($W1082),4),--MID(TRIM($W1082),5,2),--RIGHT(TRIM($W1082),2)),""),--SUBSTITUTE(SUBSTITUTE(TRIM($W1082),".","-"),"/","-")),IFERROR(--LEFT(SUBSTITUTE(SUBSTITUTE(TRIM($W1082),".","-"),"/","-"),10),""))))</f>
        <v/>
      </c>
      <c r="Y1082" s="29">
        <f>IF($X1082="","",INT($X1082))</f>
        <v/>
      </c>
      <c r="Z1082" s="30">
        <f>IF(OR($Y1082="",$D$6=""),"",IF(INDEX($A:$U,ROW(),$D$6)="",0,IF(ISNUMBER(INDEX($A:$U,ROW(),$D$6)),INDEX($A:$U,ROW(),$D$6),IFERROR(--SUBSTITUTE(SUBSTITUTE(TRIM(INDEX($A:$U,ROW(),$D$6)),",",""),"원",""),0))))</f>
        <v/>
      </c>
      <c r="AA1082" s="30">
        <f>IF(OR($Y1082="",$E$6=""),"",IF(INDEX($A:$U,ROW(),$E$6)="",0,IF(ISNUMBER(INDEX($A:$U,ROW(),$E$6)),INDEX($A:$U,ROW(),$E$6),IFERROR(--SUBSTITUTE(SUBSTITUTE(TRIM(INDEX($A:$U,ROW(),$E$6)),",",""),"원",""),0))))</f>
        <v/>
      </c>
      <c r="AB1082" s="30">
        <f>IF(OR($Y1082="",$F$6=""),"",IF(INDEX($A:$U,ROW(),$F$6)="","",IF(ISNUMBER(INDEX($A:$U,ROW(),$F$6)),INDEX($A:$U,ROW(),$F$6),IFERROR(--SUBSTITUTE(SUBSTITUTE(TRIM(INDEX($A:$U,ROW(),$F$6)),",",""),"원",""),""))))</f>
        <v/>
      </c>
      <c r="AC1082" s="2">
        <f>IF(OR($Y1082="",$G$6=""),"",INDEX($A:$U,ROW(),$G$6)&amp;"")</f>
        <v/>
      </c>
      <c r="AD1082" s="2">
        <f>IF($Y1082="","",IF(OR(AND(설정!$B$5&lt;&gt;"",ISNUMBER(SEARCH(설정!$B$5,$AC1082))),AND(설정!$B$6&lt;&gt;"",ISNUMBER(SEARCH(설정!$B$6,$AC1082))),AND(설정!$B$7&lt;&gt;"",ISNUMBER(SEARCH(설정!$B$7,$AC1082)))),"제외","포함"))</f>
        <v/>
      </c>
    </row>
    <row r="1083">
      <c r="W1083" s="2">
        <f>IF(OR($B$5="",$C$6="",ROW()&lt;$B$5),"",IF(INDEX($A:$U,ROW(),$C$6)="","",INDEX($A:$U,ROW(),$C$6)))</f>
        <v/>
      </c>
      <c r="X1083" s="28">
        <f>IF($W1083="","",IF(ISNUMBER($W1083),IF($W1083&gt;=10000000,IFERROR(DATE(INT($W1083/10000),MOD(INT($W1083/100),100),MOD($W1083,100)),""),$W1083),IF(ISNUMBER(--SUBSTITUTE(SUBSTITUTE(TRIM($W1083),".","-"),"/","-")),IF(--SUBSTITUTE(SUBSTITUTE(TRIM($W1083),".","-"),"/","-")&gt;=10000000,IFERROR(DATE(--LEFT(TRIM($W1083),4),--MID(TRIM($W1083),5,2),--RIGHT(TRIM($W1083),2)),""),--SUBSTITUTE(SUBSTITUTE(TRIM($W1083),".","-"),"/","-")),IFERROR(--LEFT(SUBSTITUTE(SUBSTITUTE(TRIM($W1083),".","-"),"/","-"),10),""))))</f>
        <v/>
      </c>
      <c r="Y1083" s="29">
        <f>IF($X1083="","",INT($X1083))</f>
        <v/>
      </c>
      <c r="Z1083" s="30">
        <f>IF(OR($Y1083="",$D$6=""),"",IF(INDEX($A:$U,ROW(),$D$6)="",0,IF(ISNUMBER(INDEX($A:$U,ROW(),$D$6)),INDEX($A:$U,ROW(),$D$6),IFERROR(--SUBSTITUTE(SUBSTITUTE(TRIM(INDEX($A:$U,ROW(),$D$6)),",",""),"원",""),0))))</f>
        <v/>
      </c>
      <c r="AA1083" s="30">
        <f>IF(OR($Y1083="",$E$6=""),"",IF(INDEX($A:$U,ROW(),$E$6)="",0,IF(ISNUMBER(INDEX($A:$U,ROW(),$E$6)),INDEX($A:$U,ROW(),$E$6),IFERROR(--SUBSTITUTE(SUBSTITUTE(TRIM(INDEX($A:$U,ROW(),$E$6)),",",""),"원",""),0))))</f>
        <v/>
      </c>
      <c r="AB1083" s="30">
        <f>IF(OR($Y1083="",$F$6=""),"",IF(INDEX($A:$U,ROW(),$F$6)="","",IF(ISNUMBER(INDEX($A:$U,ROW(),$F$6)),INDEX($A:$U,ROW(),$F$6),IFERROR(--SUBSTITUTE(SUBSTITUTE(TRIM(INDEX($A:$U,ROW(),$F$6)),",",""),"원",""),""))))</f>
        <v/>
      </c>
      <c r="AC1083" s="2">
        <f>IF(OR($Y1083="",$G$6=""),"",INDEX($A:$U,ROW(),$G$6)&amp;"")</f>
        <v/>
      </c>
      <c r="AD1083" s="2">
        <f>IF($Y1083="","",IF(OR(AND(설정!$B$5&lt;&gt;"",ISNUMBER(SEARCH(설정!$B$5,$AC1083))),AND(설정!$B$6&lt;&gt;"",ISNUMBER(SEARCH(설정!$B$6,$AC1083))),AND(설정!$B$7&lt;&gt;"",ISNUMBER(SEARCH(설정!$B$7,$AC1083)))),"제외","포함"))</f>
        <v/>
      </c>
    </row>
    <row r="1084">
      <c r="W1084" s="2">
        <f>IF(OR($B$5="",$C$6="",ROW()&lt;$B$5),"",IF(INDEX($A:$U,ROW(),$C$6)="","",INDEX($A:$U,ROW(),$C$6)))</f>
        <v/>
      </c>
      <c r="X1084" s="28">
        <f>IF($W1084="","",IF(ISNUMBER($W1084),IF($W1084&gt;=10000000,IFERROR(DATE(INT($W1084/10000),MOD(INT($W1084/100),100),MOD($W1084,100)),""),$W1084),IF(ISNUMBER(--SUBSTITUTE(SUBSTITUTE(TRIM($W1084),".","-"),"/","-")),IF(--SUBSTITUTE(SUBSTITUTE(TRIM($W1084),".","-"),"/","-")&gt;=10000000,IFERROR(DATE(--LEFT(TRIM($W1084),4),--MID(TRIM($W1084),5,2),--RIGHT(TRIM($W1084),2)),""),--SUBSTITUTE(SUBSTITUTE(TRIM($W1084),".","-"),"/","-")),IFERROR(--LEFT(SUBSTITUTE(SUBSTITUTE(TRIM($W1084),".","-"),"/","-"),10),""))))</f>
        <v/>
      </c>
      <c r="Y1084" s="29">
        <f>IF($X1084="","",INT($X1084))</f>
        <v/>
      </c>
      <c r="Z1084" s="30">
        <f>IF(OR($Y1084="",$D$6=""),"",IF(INDEX($A:$U,ROW(),$D$6)="",0,IF(ISNUMBER(INDEX($A:$U,ROW(),$D$6)),INDEX($A:$U,ROW(),$D$6),IFERROR(--SUBSTITUTE(SUBSTITUTE(TRIM(INDEX($A:$U,ROW(),$D$6)),",",""),"원",""),0))))</f>
        <v/>
      </c>
      <c r="AA1084" s="30">
        <f>IF(OR($Y1084="",$E$6=""),"",IF(INDEX($A:$U,ROW(),$E$6)="",0,IF(ISNUMBER(INDEX($A:$U,ROW(),$E$6)),INDEX($A:$U,ROW(),$E$6),IFERROR(--SUBSTITUTE(SUBSTITUTE(TRIM(INDEX($A:$U,ROW(),$E$6)),",",""),"원",""),0))))</f>
        <v/>
      </c>
      <c r="AB1084" s="30">
        <f>IF(OR($Y1084="",$F$6=""),"",IF(INDEX($A:$U,ROW(),$F$6)="","",IF(ISNUMBER(INDEX($A:$U,ROW(),$F$6)),INDEX($A:$U,ROW(),$F$6),IFERROR(--SUBSTITUTE(SUBSTITUTE(TRIM(INDEX($A:$U,ROW(),$F$6)),",",""),"원",""),""))))</f>
        <v/>
      </c>
      <c r="AC1084" s="2">
        <f>IF(OR($Y1084="",$G$6=""),"",INDEX($A:$U,ROW(),$G$6)&amp;"")</f>
        <v/>
      </c>
      <c r="AD1084" s="2">
        <f>IF($Y1084="","",IF(OR(AND(설정!$B$5&lt;&gt;"",ISNUMBER(SEARCH(설정!$B$5,$AC1084))),AND(설정!$B$6&lt;&gt;"",ISNUMBER(SEARCH(설정!$B$6,$AC1084))),AND(설정!$B$7&lt;&gt;"",ISNUMBER(SEARCH(설정!$B$7,$AC1084)))),"제외","포함"))</f>
        <v/>
      </c>
    </row>
    <row r="1085">
      <c r="W1085" s="2">
        <f>IF(OR($B$5="",$C$6="",ROW()&lt;$B$5),"",IF(INDEX($A:$U,ROW(),$C$6)="","",INDEX($A:$U,ROW(),$C$6)))</f>
        <v/>
      </c>
      <c r="X1085" s="28">
        <f>IF($W1085="","",IF(ISNUMBER($W1085),IF($W1085&gt;=10000000,IFERROR(DATE(INT($W1085/10000),MOD(INT($W1085/100),100),MOD($W1085,100)),""),$W1085),IF(ISNUMBER(--SUBSTITUTE(SUBSTITUTE(TRIM($W1085),".","-"),"/","-")),IF(--SUBSTITUTE(SUBSTITUTE(TRIM($W1085),".","-"),"/","-")&gt;=10000000,IFERROR(DATE(--LEFT(TRIM($W1085),4),--MID(TRIM($W1085),5,2),--RIGHT(TRIM($W1085),2)),""),--SUBSTITUTE(SUBSTITUTE(TRIM($W1085),".","-"),"/","-")),IFERROR(--LEFT(SUBSTITUTE(SUBSTITUTE(TRIM($W1085),".","-"),"/","-"),10),""))))</f>
        <v/>
      </c>
      <c r="Y1085" s="29">
        <f>IF($X1085="","",INT($X1085))</f>
        <v/>
      </c>
      <c r="Z1085" s="30">
        <f>IF(OR($Y1085="",$D$6=""),"",IF(INDEX($A:$U,ROW(),$D$6)="",0,IF(ISNUMBER(INDEX($A:$U,ROW(),$D$6)),INDEX($A:$U,ROW(),$D$6),IFERROR(--SUBSTITUTE(SUBSTITUTE(TRIM(INDEX($A:$U,ROW(),$D$6)),",",""),"원",""),0))))</f>
        <v/>
      </c>
      <c r="AA1085" s="30">
        <f>IF(OR($Y1085="",$E$6=""),"",IF(INDEX($A:$U,ROW(),$E$6)="",0,IF(ISNUMBER(INDEX($A:$U,ROW(),$E$6)),INDEX($A:$U,ROW(),$E$6),IFERROR(--SUBSTITUTE(SUBSTITUTE(TRIM(INDEX($A:$U,ROW(),$E$6)),",",""),"원",""),0))))</f>
        <v/>
      </c>
      <c r="AB1085" s="30">
        <f>IF(OR($Y1085="",$F$6=""),"",IF(INDEX($A:$U,ROW(),$F$6)="","",IF(ISNUMBER(INDEX($A:$U,ROW(),$F$6)),INDEX($A:$U,ROW(),$F$6),IFERROR(--SUBSTITUTE(SUBSTITUTE(TRIM(INDEX($A:$U,ROW(),$F$6)),",",""),"원",""),""))))</f>
        <v/>
      </c>
      <c r="AC1085" s="2">
        <f>IF(OR($Y1085="",$G$6=""),"",INDEX($A:$U,ROW(),$G$6)&amp;"")</f>
        <v/>
      </c>
      <c r="AD1085" s="2">
        <f>IF($Y1085="","",IF(OR(AND(설정!$B$5&lt;&gt;"",ISNUMBER(SEARCH(설정!$B$5,$AC1085))),AND(설정!$B$6&lt;&gt;"",ISNUMBER(SEARCH(설정!$B$6,$AC1085))),AND(설정!$B$7&lt;&gt;"",ISNUMBER(SEARCH(설정!$B$7,$AC1085)))),"제외","포함"))</f>
        <v/>
      </c>
    </row>
    <row r="1086">
      <c r="W1086" s="2">
        <f>IF(OR($B$5="",$C$6="",ROW()&lt;$B$5),"",IF(INDEX($A:$U,ROW(),$C$6)="","",INDEX($A:$U,ROW(),$C$6)))</f>
        <v/>
      </c>
      <c r="X1086" s="28">
        <f>IF($W1086="","",IF(ISNUMBER($W1086),IF($W1086&gt;=10000000,IFERROR(DATE(INT($W1086/10000),MOD(INT($W1086/100),100),MOD($W1086,100)),""),$W1086),IF(ISNUMBER(--SUBSTITUTE(SUBSTITUTE(TRIM($W1086),".","-"),"/","-")),IF(--SUBSTITUTE(SUBSTITUTE(TRIM($W1086),".","-"),"/","-")&gt;=10000000,IFERROR(DATE(--LEFT(TRIM($W1086),4),--MID(TRIM($W1086),5,2),--RIGHT(TRIM($W1086),2)),""),--SUBSTITUTE(SUBSTITUTE(TRIM($W1086),".","-"),"/","-")),IFERROR(--LEFT(SUBSTITUTE(SUBSTITUTE(TRIM($W1086),".","-"),"/","-"),10),""))))</f>
        <v/>
      </c>
      <c r="Y1086" s="29">
        <f>IF($X1086="","",INT($X1086))</f>
        <v/>
      </c>
      <c r="Z1086" s="30">
        <f>IF(OR($Y1086="",$D$6=""),"",IF(INDEX($A:$U,ROW(),$D$6)="",0,IF(ISNUMBER(INDEX($A:$U,ROW(),$D$6)),INDEX($A:$U,ROW(),$D$6),IFERROR(--SUBSTITUTE(SUBSTITUTE(TRIM(INDEX($A:$U,ROW(),$D$6)),",",""),"원",""),0))))</f>
        <v/>
      </c>
      <c r="AA1086" s="30">
        <f>IF(OR($Y1086="",$E$6=""),"",IF(INDEX($A:$U,ROW(),$E$6)="",0,IF(ISNUMBER(INDEX($A:$U,ROW(),$E$6)),INDEX($A:$U,ROW(),$E$6),IFERROR(--SUBSTITUTE(SUBSTITUTE(TRIM(INDEX($A:$U,ROW(),$E$6)),",",""),"원",""),0))))</f>
        <v/>
      </c>
      <c r="AB1086" s="30">
        <f>IF(OR($Y1086="",$F$6=""),"",IF(INDEX($A:$U,ROW(),$F$6)="","",IF(ISNUMBER(INDEX($A:$U,ROW(),$F$6)),INDEX($A:$U,ROW(),$F$6),IFERROR(--SUBSTITUTE(SUBSTITUTE(TRIM(INDEX($A:$U,ROW(),$F$6)),",",""),"원",""),""))))</f>
        <v/>
      </c>
      <c r="AC1086" s="2">
        <f>IF(OR($Y1086="",$G$6=""),"",INDEX($A:$U,ROW(),$G$6)&amp;"")</f>
        <v/>
      </c>
      <c r="AD1086" s="2">
        <f>IF($Y1086="","",IF(OR(AND(설정!$B$5&lt;&gt;"",ISNUMBER(SEARCH(설정!$B$5,$AC1086))),AND(설정!$B$6&lt;&gt;"",ISNUMBER(SEARCH(설정!$B$6,$AC1086))),AND(설정!$B$7&lt;&gt;"",ISNUMBER(SEARCH(설정!$B$7,$AC1086)))),"제외","포함"))</f>
        <v/>
      </c>
    </row>
    <row r="1087">
      <c r="W1087" s="2">
        <f>IF(OR($B$5="",$C$6="",ROW()&lt;$B$5),"",IF(INDEX($A:$U,ROW(),$C$6)="","",INDEX($A:$U,ROW(),$C$6)))</f>
        <v/>
      </c>
      <c r="X1087" s="28">
        <f>IF($W1087="","",IF(ISNUMBER($W1087),IF($W1087&gt;=10000000,IFERROR(DATE(INT($W1087/10000),MOD(INT($W1087/100),100),MOD($W1087,100)),""),$W1087),IF(ISNUMBER(--SUBSTITUTE(SUBSTITUTE(TRIM($W1087),".","-"),"/","-")),IF(--SUBSTITUTE(SUBSTITUTE(TRIM($W1087),".","-"),"/","-")&gt;=10000000,IFERROR(DATE(--LEFT(TRIM($W1087),4),--MID(TRIM($W1087),5,2),--RIGHT(TRIM($W1087),2)),""),--SUBSTITUTE(SUBSTITUTE(TRIM($W1087),".","-"),"/","-")),IFERROR(--LEFT(SUBSTITUTE(SUBSTITUTE(TRIM($W1087),".","-"),"/","-"),10),""))))</f>
        <v/>
      </c>
      <c r="Y1087" s="29">
        <f>IF($X1087="","",INT($X1087))</f>
        <v/>
      </c>
      <c r="Z1087" s="30">
        <f>IF(OR($Y1087="",$D$6=""),"",IF(INDEX($A:$U,ROW(),$D$6)="",0,IF(ISNUMBER(INDEX($A:$U,ROW(),$D$6)),INDEX($A:$U,ROW(),$D$6),IFERROR(--SUBSTITUTE(SUBSTITUTE(TRIM(INDEX($A:$U,ROW(),$D$6)),",",""),"원",""),0))))</f>
        <v/>
      </c>
      <c r="AA1087" s="30">
        <f>IF(OR($Y1087="",$E$6=""),"",IF(INDEX($A:$U,ROW(),$E$6)="",0,IF(ISNUMBER(INDEX($A:$U,ROW(),$E$6)),INDEX($A:$U,ROW(),$E$6),IFERROR(--SUBSTITUTE(SUBSTITUTE(TRIM(INDEX($A:$U,ROW(),$E$6)),",",""),"원",""),0))))</f>
        <v/>
      </c>
      <c r="AB1087" s="30">
        <f>IF(OR($Y1087="",$F$6=""),"",IF(INDEX($A:$U,ROW(),$F$6)="","",IF(ISNUMBER(INDEX($A:$U,ROW(),$F$6)),INDEX($A:$U,ROW(),$F$6),IFERROR(--SUBSTITUTE(SUBSTITUTE(TRIM(INDEX($A:$U,ROW(),$F$6)),",",""),"원",""),""))))</f>
        <v/>
      </c>
      <c r="AC1087" s="2">
        <f>IF(OR($Y1087="",$G$6=""),"",INDEX($A:$U,ROW(),$G$6)&amp;"")</f>
        <v/>
      </c>
      <c r="AD1087" s="2">
        <f>IF($Y1087="","",IF(OR(AND(설정!$B$5&lt;&gt;"",ISNUMBER(SEARCH(설정!$B$5,$AC1087))),AND(설정!$B$6&lt;&gt;"",ISNUMBER(SEARCH(설정!$B$6,$AC1087))),AND(설정!$B$7&lt;&gt;"",ISNUMBER(SEARCH(설정!$B$7,$AC1087)))),"제외","포함"))</f>
        <v/>
      </c>
    </row>
    <row r="1088">
      <c r="W1088" s="2">
        <f>IF(OR($B$5="",$C$6="",ROW()&lt;$B$5),"",IF(INDEX($A:$U,ROW(),$C$6)="","",INDEX($A:$U,ROW(),$C$6)))</f>
        <v/>
      </c>
      <c r="X1088" s="28">
        <f>IF($W1088="","",IF(ISNUMBER($W1088),IF($W1088&gt;=10000000,IFERROR(DATE(INT($W1088/10000),MOD(INT($W1088/100),100),MOD($W1088,100)),""),$W1088),IF(ISNUMBER(--SUBSTITUTE(SUBSTITUTE(TRIM($W1088),".","-"),"/","-")),IF(--SUBSTITUTE(SUBSTITUTE(TRIM($W1088),".","-"),"/","-")&gt;=10000000,IFERROR(DATE(--LEFT(TRIM($W1088),4),--MID(TRIM($W1088),5,2),--RIGHT(TRIM($W1088),2)),""),--SUBSTITUTE(SUBSTITUTE(TRIM($W1088),".","-"),"/","-")),IFERROR(--LEFT(SUBSTITUTE(SUBSTITUTE(TRIM($W1088),".","-"),"/","-"),10),""))))</f>
        <v/>
      </c>
      <c r="Y1088" s="29">
        <f>IF($X1088="","",INT($X1088))</f>
        <v/>
      </c>
      <c r="Z1088" s="30">
        <f>IF(OR($Y1088="",$D$6=""),"",IF(INDEX($A:$U,ROW(),$D$6)="",0,IF(ISNUMBER(INDEX($A:$U,ROW(),$D$6)),INDEX($A:$U,ROW(),$D$6),IFERROR(--SUBSTITUTE(SUBSTITUTE(TRIM(INDEX($A:$U,ROW(),$D$6)),",",""),"원",""),0))))</f>
        <v/>
      </c>
      <c r="AA1088" s="30">
        <f>IF(OR($Y1088="",$E$6=""),"",IF(INDEX($A:$U,ROW(),$E$6)="",0,IF(ISNUMBER(INDEX($A:$U,ROW(),$E$6)),INDEX($A:$U,ROW(),$E$6),IFERROR(--SUBSTITUTE(SUBSTITUTE(TRIM(INDEX($A:$U,ROW(),$E$6)),",",""),"원",""),0))))</f>
        <v/>
      </c>
      <c r="AB1088" s="30">
        <f>IF(OR($Y1088="",$F$6=""),"",IF(INDEX($A:$U,ROW(),$F$6)="","",IF(ISNUMBER(INDEX($A:$U,ROW(),$F$6)),INDEX($A:$U,ROW(),$F$6),IFERROR(--SUBSTITUTE(SUBSTITUTE(TRIM(INDEX($A:$U,ROW(),$F$6)),",",""),"원",""),""))))</f>
        <v/>
      </c>
      <c r="AC1088" s="2">
        <f>IF(OR($Y1088="",$G$6=""),"",INDEX($A:$U,ROW(),$G$6)&amp;"")</f>
        <v/>
      </c>
      <c r="AD1088" s="2">
        <f>IF($Y1088="","",IF(OR(AND(설정!$B$5&lt;&gt;"",ISNUMBER(SEARCH(설정!$B$5,$AC1088))),AND(설정!$B$6&lt;&gt;"",ISNUMBER(SEARCH(설정!$B$6,$AC1088))),AND(설정!$B$7&lt;&gt;"",ISNUMBER(SEARCH(설정!$B$7,$AC1088)))),"제외","포함"))</f>
        <v/>
      </c>
    </row>
    <row r="1089">
      <c r="W1089" s="2">
        <f>IF(OR($B$5="",$C$6="",ROW()&lt;$B$5),"",IF(INDEX($A:$U,ROW(),$C$6)="","",INDEX($A:$U,ROW(),$C$6)))</f>
        <v/>
      </c>
      <c r="X1089" s="28">
        <f>IF($W1089="","",IF(ISNUMBER($W1089),IF($W1089&gt;=10000000,IFERROR(DATE(INT($W1089/10000),MOD(INT($W1089/100),100),MOD($W1089,100)),""),$W1089),IF(ISNUMBER(--SUBSTITUTE(SUBSTITUTE(TRIM($W1089),".","-"),"/","-")),IF(--SUBSTITUTE(SUBSTITUTE(TRIM($W1089),".","-"),"/","-")&gt;=10000000,IFERROR(DATE(--LEFT(TRIM($W1089),4),--MID(TRIM($W1089),5,2),--RIGHT(TRIM($W1089),2)),""),--SUBSTITUTE(SUBSTITUTE(TRIM($W1089),".","-"),"/","-")),IFERROR(--LEFT(SUBSTITUTE(SUBSTITUTE(TRIM($W1089),".","-"),"/","-"),10),""))))</f>
        <v/>
      </c>
      <c r="Y1089" s="29">
        <f>IF($X1089="","",INT($X1089))</f>
        <v/>
      </c>
      <c r="Z1089" s="30">
        <f>IF(OR($Y1089="",$D$6=""),"",IF(INDEX($A:$U,ROW(),$D$6)="",0,IF(ISNUMBER(INDEX($A:$U,ROW(),$D$6)),INDEX($A:$U,ROW(),$D$6),IFERROR(--SUBSTITUTE(SUBSTITUTE(TRIM(INDEX($A:$U,ROW(),$D$6)),",",""),"원",""),0))))</f>
        <v/>
      </c>
      <c r="AA1089" s="30">
        <f>IF(OR($Y1089="",$E$6=""),"",IF(INDEX($A:$U,ROW(),$E$6)="",0,IF(ISNUMBER(INDEX($A:$U,ROW(),$E$6)),INDEX($A:$U,ROW(),$E$6),IFERROR(--SUBSTITUTE(SUBSTITUTE(TRIM(INDEX($A:$U,ROW(),$E$6)),",",""),"원",""),0))))</f>
        <v/>
      </c>
      <c r="AB1089" s="30">
        <f>IF(OR($Y1089="",$F$6=""),"",IF(INDEX($A:$U,ROW(),$F$6)="","",IF(ISNUMBER(INDEX($A:$U,ROW(),$F$6)),INDEX($A:$U,ROW(),$F$6),IFERROR(--SUBSTITUTE(SUBSTITUTE(TRIM(INDEX($A:$U,ROW(),$F$6)),",",""),"원",""),""))))</f>
        <v/>
      </c>
      <c r="AC1089" s="2">
        <f>IF(OR($Y1089="",$G$6=""),"",INDEX($A:$U,ROW(),$G$6)&amp;"")</f>
        <v/>
      </c>
      <c r="AD1089" s="2">
        <f>IF($Y1089="","",IF(OR(AND(설정!$B$5&lt;&gt;"",ISNUMBER(SEARCH(설정!$B$5,$AC1089))),AND(설정!$B$6&lt;&gt;"",ISNUMBER(SEARCH(설정!$B$6,$AC1089))),AND(설정!$B$7&lt;&gt;"",ISNUMBER(SEARCH(설정!$B$7,$AC1089)))),"제외","포함"))</f>
        <v/>
      </c>
    </row>
    <row r="1090">
      <c r="W1090" s="2">
        <f>IF(OR($B$5="",$C$6="",ROW()&lt;$B$5),"",IF(INDEX($A:$U,ROW(),$C$6)="","",INDEX($A:$U,ROW(),$C$6)))</f>
        <v/>
      </c>
      <c r="X1090" s="28">
        <f>IF($W1090="","",IF(ISNUMBER($W1090),IF($W1090&gt;=10000000,IFERROR(DATE(INT($W1090/10000),MOD(INT($W1090/100),100),MOD($W1090,100)),""),$W1090),IF(ISNUMBER(--SUBSTITUTE(SUBSTITUTE(TRIM($W1090),".","-"),"/","-")),IF(--SUBSTITUTE(SUBSTITUTE(TRIM($W1090),".","-"),"/","-")&gt;=10000000,IFERROR(DATE(--LEFT(TRIM($W1090),4),--MID(TRIM($W1090),5,2),--RIGHT(TRIM($W1090),2)),""),--SUBSTITUTE(SUBSTITUTE(TRIM($W1090),".","-"),"/","-")),IFERROR(--LEFT(SUBSTITUTE(SUBSTITUTE(TRIM($W1090),".","-"),"/","-"),10),""))))</f>
        <v/>
      </c>
      <c r="Y1090" s="29">
        <f>IF($X1090="","",INT($X1090))</f>
        <v/>
      </c>
      <c r="Z1090" s="30">
        <f>IF(OR($Y1090="",$D$6=""),"",IF(INDEX($A:$U,ROW(),$D$6)="",0,IF(ISNUMBER(INDEX($A:$U,ROW(),$D$6)),INDEX($A:$U,ROW(),$D$6),IFERROR(--SUBSTITUTE(SUBSTITUTE(TRIM(INDEX($A:$U,ROW(),$D$6)),",",""),"원",""),0))))</f>
        <v/>
      </c>
      <c r="AA1090" s="30">
        <f>IF(OR($Y1090="",$E$6=""),"",IF(INDEX($A:$U,ROW(),$E$6)="",0,IF(ISNUMBER(INDEX($A:$U,ROW(),$E$6)),INDEX($A:$U,ROW(),$E$6),IFERROR(--SUBSTITUTE(SUBSTITUTE(TRIM(INDEX($A:$U,ROW(),$E$6)),",",""),"원",""),0))))</f>
        <v/>
      </c>
      <c r="AB1090" s="30">
        <f>IF(OR($Y1090="",$F$6=""),"",IF(INDEX($A:$U,ROW(),$F$6)="","",IF(ISNUMBER(INDEX($A:$U,ROW(),$F$6)),INDEX($A:$U,ROW(),$F$6),IFERROR(--SUBSTITUTE(SUBSTITUTE(TRIM(INDEX($A:$U,ROW(),$F$6)),",",""),"원",""),""))))</f>
        <v/>
      </c>
      <c r="AC1090" s="2">
        <f>IF(OR($Y1090="",$G$6=""),"",INDEX($A:$U,ROW(),$G$6)&amp;"")</f>
        <v/>
      </c>
      <c r="AD1090" s="2">
        <f>IF($Y1090="","",IF(OR(AND(설정!$B$5&lt;&gt;"",ISNUMBER(SEARCH(설정!$B$5,$AC1090))),AND(설정!$B$6&lt;&gt;"",ISNUMBER(SEARCH(설정!$B$6,$AC1090))),AND(설정!$B$7&lt;&gt;"",ISNUMBER(SEARCH(설정!$B$7,$AC1090)))),"제외","포함"))</f>
        <v/>
      </c>
    </row>
    <row r="1091">
      <c r="W1091" s="2">
        <f>IF(OR($B$5="",$C$6="",ROW()&lt;$B$5),"",IF(INDEX($A:$U,ROW(),$C$6)="","",INDEX($A:$U,ROW(),$C$6)))</f>
        <v/>
      </c>
      <c r="X1091" s="28">
        <f>IF($W1091="","",IF(ISNUMBER($W1091),IF($W1091&gt;=10000000,IFERROR(DATE(INT($W1091/10000),MOD(INT($W1091/100),100),MOD($W1091,100)),""),$W1091),IF(ISNUMBER(--SUBSTITUTE(SUBSTITUTE(TRIM($W1091),".","-"),"/","-")),IF(--SUBSTITUTE(SUBSTITUTE(TRIM($W1091),".","-"),"/","-")&gt;=10000000,IFERROR(DATE(--LEFT(TRIM($W1091),4),--MID(TRIM($W1091),5,2),--RIGHT(TRIM($W1091),2)),""),--SUBSTITUTE(SUBSTITUTE(TRIM($W1091),".","-"),"/","-")),IFERROR(--LEFT(SUBSTITUTE(SUBSTITUTE(TRIM($W1091),".","-"),"/","-"),10),""))))</f>
        <v/>
      </c>
      <c r="Y1091" s="29">
        <f>IF($X1091="","",INT($X1091))</f>
        <v/>
      </c>
      <c r="Z1091" s="30">
        <f>IF(OR($Y1091="",$D$6=""),"",IF(INDEX($A:$U,ROW(),$D$6)="",0,IF(ISNUMBER(INDEX($A:$U,ROW(),$D$6)),INDEX($A:$U,ROW(),$D$6),IFERROR(--SUBSTITUTE(SUBSTITUTE(TRIM(INDEX($A:$U,ROW(),$D$6)),",",""),"원",""),0))))</f>
        <v/>
      </c>
      <c r="AA1091" s="30">
        <f>IF(OR($Y1091="",$E$6=""),"",IF(INDEX($A:$U,ROW(),$E$6)="",0,IF(ISNUMBER(INDEX($A:$U,ROW(),$E$6)),INDEX($A:$U,ROW(),$E$6),IFERROR(--SUBSTITUTE(SUBSTITUTE(TRIM(INDEX($A:$U,ROW(),$E$6)),",",""),"원",""),0))))</f>
        <v/>
      </c>
      <c r="AB1091" s="30">
        <f>IF(OR($Y1091="",$F$6=""),"",IF(INDEX($A:$U,ROW(),$F$6)="","",IF(ISNUMBER(INDEX($A:$U,ROW(),$F$6)),INDEX($A:$U,ROW(),$F$6),IFERROR(--SUBSTITUTE(SUBSTITUTE(TRIM(INDEX($A:$U,ROW(),$F$6)),",",""),"원",""),""))))</f>
        <v/>
      </c>
      <c r="AC1091" s="2">
        <f>IF(OR($Y1091="",$G$6=""),"",INDEX($A:$U,ROW(),$G$6)&amp;"")</f>
        <v/>
      </c>
      <c r="AD1091" s="2">
        <f>IF($Y1091="","",IF(OR(AND(설정!$B$5&lt;&gt;"",ISNUMBER(SEARCH(설정!$B$5,$AC1091))),AND(설정!$B$6&lt;&gt;"",ISNUMBER(SEARCH(설정!$B$6,$AC1091))),AND(설정!$B$7&lt;&gt;"",ISNUMBER(SEARCH(설정!$B$7,$AC1091)))),"제외","포함"))</f>
        <v/>
      </c>
    </row>
    <row r="1092">
      <c r="W1092" s="2">
        <f>IF(OR($B$5="",$C$6="",ROW()&lt;$B$5),"",IF(INDEX($A:$U,ROW(),$C$6)="","",INDEX($A:$U,ROW(),$C$6)))</f>
        <v/>
      </c>
      <c r="X1092" s="28">
        <f>IF($W1092="","",IF(ISNUMBER($W1092),IF($W1092&gt;=10000000,IFERROR(DATE(INT($W1092/10000),MOD(INT($W1092/100),100),MOD($W1092,100)),""),$W1092),IF(ISNUMBER(--SUBSTITUTE(SUBSTITUTE(TRIM($W1092),".","-"),"/","-")),IF(--SUBSTITUTE(SUBSTITUTE(TRIM($W1092),".","-"),"/","-")&gt;=10000000,IFERROR(DATE(--LEFT(TRIM($W1092),4),--MID(TRIM($W1092),5,2),--RIGHT(TRIM($W1092),2)),""),--SUBSTITUTE(SUBSTITUTE(TRIM($W1092),".","-"),"/","-")),IFERROR(--LEFT(SUBSTITUTE(SUBSTITUTE(TRIM($W1092),".","-"),"/","-"),10),""))))</f>
        <v/>
      </c>
      <c r="Y1092" s="29">
        <f>IF($X1092="","",INT($X1092))</f>
        <v/>
      </c>
      <c r="Z1092" s="30">
        <f>IF(OR($Y1092="",$D$6=""),"",IF(INDEX($A:$U,ROW(),$D$6)="",0,IF(ISNUMBER(INDEX($A:$U,ROW(),$D$6)),INDEX($A:$U,ROW(),$D$6),IFERROR(--SUBSTITUTE(SUBSTITUTE(TRIM(INDEX($A:$U,ROW(),$D$6)),",",""),"원",""),0))))</f>
        <v/>
      </c>
      <c r="AA1092" s="30">
        <f>IF(OR($Y1092="",$E$6=""),"",IF(INDEX($A:$U,ROW(),$E$6)="",0,IF(ISNUMBER(INDEX($A:$U,ROW(),$E$6)),INDEX($A:$U,ROW(),$E$6),IFERROR(--SUBSTITUTE(SUBSTITUTE(TRIM(INDEX($A:$U,ROW(),$E$6)),",",""),"원",""),0))))</f>
        <v/>
      </c>
      <c r="AB1092" s="30">
        <f>IF(OR($Y1092="",$F$6=""),"",IF(INDEX($A:$U,ROW(),$F$6)="","",IF(ISNUMBER(INDEX($A:$U,ROW(),$F$6)),INDEX($A:$U,ROW(),$F$6),IFERROR(--SUBSTITUTE(SUBSTITUTE(TRIM(INDEX($A:$U,ROW(),$F$6)),",",""),"원",""),""))))</f>
        <v/>
      </c>
      <c r="AC1092" s="2">
        <f>IF(OR($Y1092="",$G$6=""),"",INDEX($A:$U,ROW(),$G$6)&amp;"")</f>
        <v/>
      </c>
      <c r="AD1092" s="2">
        <f>IF($Y1092="","",IF(OR(AND(설정!$B$5&lt;&gt;"",ISNUMBER(SEARCH(설정!$B$5,$AC1092))),AND(설정!$B$6&lt;&gt;"",ISNUMBER(SEARCH(설정!$B$6,$AC1092))),AND(설정!$B$7&lt;&gt;"",ISNUMBER(SEARCH(설정!$B$7,$AC1092)))),"제외","포함"))</f>
        <v/>
      </c>
    </row>
    <row r="1093">
      <c r="W1093" s="2">
        <f>IF(OR($B$5="",$C$6="",ROW()&lt;$B$5),"",IF(INDEX($A:$U,ROW(),$C$6)="","",INDEX($A:$U,ROW(),$C$6)))</f>
        <v/>
      </c>
      <c r="X1093" s="28">
        <f>IF($W1093="","",IF(ISNUMBER($W1093),IF($W1093&gt;=10000000,IFERROR(DATE(INT($W1093/10000),MOD(INT($W1093/100),100),MOD($W1093,100)),""),$W1093),IF(ISNUMBER(--SUBSTITUTE(SUBSTITUTE(TRIM($W1093),".","-"),"/","-")),IF(--SUBSTITUTE(SUBSTITUTE(TRIM($W1093),".","-"),"/","-")&gt;=10000000,IFERROR(DATE(--LEFT(TRIM($W1093),4),--MID(TRIM($W1093),5,2),--RIGHT(TRIM($W1093),2)),""),--SUBSTITUTE(SUBSTITUTE(TRIM($W1093),".","-"),"/","-")),IFERROR(--LEFT(SUBSTITUTE(SUBSTITUTE(TRIM($W1093),".","-"),"/","-"),10),""))))</f>
        <v/>
      </c>
      <c r="Y1093" s="29">
        <f>IF($X1093="","",INT($X1093))</f>
        <v/>
      </c>
      <c r="Z1093" s="30">
        <f>IF(OR($Y1093="",$D$6=""),"",IF(INDEX($A:$U,ROW(),$D$6)="",0,IF(ISNUMBER(INDEX($A:$U,ROW(),$D$6)),INDEX($A:$U,ROW(),$D$6),IFERROR(--SUBSTITUTE(SUBSTITUTE(TRIM(INDEX($A:$U,ROW(),$D$6)),",",""),"원",""),0))))</f>
        <v/>
      </c>
      <c r="AA1093" s="30">
        <f>IF(OR($Y1093="",$E$6=""),"",IF(INDEX($A:$U,ROW(),$E$6)="",0,IF(ISNUMBER(INDEX($A:$U,ROW(),$E$6)),INDEX($A:$U,ROW(),$E$6),IFERROR(--SUBSTITUTE(SUBSTITUTE(TRIM(INDEX($A:$U,ROW(),$E$6)),",",""),"원",""),0))))</f>
        <v/>
      </c>
      <c r="AB1093" s="30">
        <f>IF(OR($Y1093="",$F$6=""),"",IF(INDEX($A:$U,ROW(),$F$6)="","",IF(ISNUMBER(INDEX($A:$U,ROW(),$F$6)),INDEX($A:$U,ROW(),$F$6),IFERROR(--SUBSTITUTE(SUBSTITUTE(TRIM(INDEX($A:$U,ROW(),$F$6)),",",""),"원",""),""))))</f>
        <v/>
      </c>
      <c r="AC1093" s="2">
        <f>IF(OR($Y1093="",$G$6=""),"",INDEX($A:$U,ROW(),$G$6)&amp;"")</f>
        <v/>
      </c>
      <c r="AD1093" s="2">
        <f>IF($Y1093="","",IF(OR(AND(설정!$B$5&lt;&gt;"",ISNUMBER(SEARCH(설정!$B$5,$AC1093))),AND(설정!$B$6&lt;&gt;"",ISNUMBER(SEARCH(설정!$B$6,$AC1093))),AND(설정!$B$7&lt;&gt;"",ISNUMBER(SEARCH(설정!$B$7,$AC1093)))),"제외","포함"))</f>
        <v/>
      </c>
    </row>
    <row r="1094">
      <c r="W1094" s="2">
        <f>IF(OR($B$5="",$C$6="",ROW()&lt;$B$5),"",IF(INDEX($A:$U,ROW(),$C$6)="","",INDEX($A:$U,ROW(),$C$6)))</f>
        <v/>
      </c>
      <c r="X1094" s="28">
        <f>IF($W1094="","",IF(ISNUMBER($W1094),IF($W1094&gt;=10000000,IFERROR(DATE(INT($W1094/10000),MOD(INT($W1094/100),100),MOD($W1094,100)),""),$W1094),IF(ISNUMBER(--SUBSTITUTE(SUBSTITUTE(TRIM($W1094),".","-"),"/","-")),IF(--SUBSTITUTE(SUBSTITUTE(TRIM($W1094),".","-"),"/","-")&gt;=10000000,IFERROR(DATE(--LEFT(TRIM($W1094),4),--MID(TRIM($W1094),5,2),--RIGHT(TRIM($W1094),2)),""),--SUBSTITUTE(SUBSTITUTE(TRIM($W1094),".","-"),"/","-")),IFERROR(--LEFT(SUBSTITUTE(SUBSTITUTE(TRIM($W1094),".","-"),"/","-"),10),""))))</f>
        <v/>
      </c>
      <c r="Y1094" s="29">
        <f>IF($X1094="","",INT($X1094))</f>
        <v/>
      </c>
      <c r="Z1094" s="30">
        <f>IF(OR($Y1094="",$D$6=""),"",IF(INDEX($A:$U,ROW(),$D$6)="",0,IF(ISNUMBER(INDEX($A:$U,ROW(),$D$6)),INDEX($A:$U,ROW(),$D$6),IFERROR(--SUBSTITUTE(SUBSTITUTE(TRIM(INDEX($A:$U,ROW(),$D$6)),",",""),"원",""),0))))</f>
        <v/>
      </c>
      <c r="AA1094" s="30">
        <f>IF(OR($Y1094="",$E$6=""),"",IF(INDEX($A:$U,ROW(),$E$6)="",0,IF(ISNUMBER(INDEX($A:$U,ROW(),$E$6)),INDEX($A:$U,ROW(),$E$6),IFERROR(--SUBSTITUTE(SUBSTITUTE(TRIM(INDEX($A:$U,ROW(),$E$6)),",",""),"원",""),0))))</f>
        <v/>
      </c>
      <c r="AB1094" s="30">
        <f>IF(OR($Y1094="",$F$6=""),"",IF(INDEX($A:$U,ROW(),$F$6)="","",IF(ISNUMBER(INDEX($A:$U,ROW(),$F$6)),INDEX($A:$U,ROW(),$F$6),IFERROR(--SUBSTITUTE(SUBSTITUTE(TRIM(INDEX($A:$U,ROW(),$F$6)),",",""),"원",""),""))))</f>
        <v/>
      </c>
      <c r="AC1094" s="2">
        <f>IF(OR($Y1094="",$G$6=""),"",INDEX($A:$U,ROW(),$G$6)&amp;"")</f>
        <v/>
      </c>
      <c r="AD1094" s="2">
        <f>IF($Y1094="","",IF(OR(AND(설정!$B$5&lt;&gt;"",ISNUMBER(SEARCH(설정!$B$5,$AC1094))),AND(설정!$B$6&lt;&gt;"",ISNUMBER(SEARCH(설정!$B$6,$AC1094))),AND(설정!$B$7&lt;&gt;"",ISNUMBER(SEARCH(설정!$B$7,$AC1094)))),"제외","포함"))</f>
        <v/>
      </c>
    </row>
    <row r="1095">
      <c r="W1095" s="2">
        <f>IF(OR($B$5="",$C$6="",ROW()&lt;$B$5),"",IF(INDEX($A:$U,ROW(),$C$6)="","",INDEX($A:$U,ROW(),$C$6)))</f>
        <v/>
      </c>
      <c r="X1095" s="28">
        <f>IF($W1095="","",IF(ISNUMBER($W1095),IF($W1095&gt;=10000000,IFERROR(DATE(INT($W1095/10000),MOD(INT($W1095/100),100),MOD($W1095,100)),""),$W1095),IF(ISNUMBER(--SUBSTITUTE(SUBSTITUTE(TRIM($W1095),".","-"),"/","-")),IF(--SUBSTITUTE(SUBSTITUTE(TRIM($W1095),".","-"),"/","-")&gt;=10000000,IFERROR(DATE(--LEFT(TRIM($W1095),4),--MID(TRIM($W1095),5,2),--RIGHT(TRIM($W1095),2)),""),--SUBSTITUTE(SUBSTITUTE(TRIM($W1095),".","-"),"/","-")),IFERROR(--LEFT(SUBSTITUTE(SUBSTITUTE(TRIM($W1095),".","-"),"/","-"),10),""))))</f>
        <v/>
      </c>
      <c r="Y1095" s="29">
        <f>IF($X1095="","",INT($X1095))</f>
        <v/>
      </c>
      <c r="Z1095" s="30">
        <f>IF(OR($Y1095="",$D$6=""),"",IF(INDEX($A:$U,ROW(),$D$6)="",0,IF(ISNUMBER(INDEX($A:$U,ROW(),$D$6)),INDEX($A:$U,ROW(),$D$6),IFERROR(--SUBSTITUTE(SUBSTITUTE(TRIM(INDEX($A:$U,ROW(),$D$6)),",",""),"원",""),0))))</f>
        <v/>
      </c>
      <c r="AA1095" s="30">
        <f>IF(OR($Y1095="",$E$6=""),"",IF(INDEX($A:$U,ROW(),$E$6)="",0,IF(ISNUMBER(INDEX($A:$U,ROW(),$E$6)),INDEX($A:$U,ROW(),$E$6),IFERROR(--SUBSTITUTE(SUBSTITUTE(TRIM(INDEX($A:$U,ROW(),$E$6)),",",""),"원",""),0))))</f>
        <v/>
      </c>
      <c r="AB1095" s="30">
        <f>IF(OR($Y1095="",$F$6=""),"",IF(INDEX($A:$U,ROW(),$F$6)="","",IF(ISNUMBER(INDEX($A:$U,ROW(),$F$6)),INDEX($A:$U,ROW(),$F$6),IFERROR(--SUBSTITUTE(SUBSTITUTE(TRIM(INDEX($A:$U,ROW(),$F$6)),",",""),"원",""),""))))</f>
        <v/>
      </c>
      <c r="AC1095" s="2">
        <f>IF(OR($Y1095="",$G$6=""),"",INDEX($A:$U,ROW(),$G$6)&amp;"")</f>
        <v/>
      </c>
      <c r="AD1095" s="2">
        <f>IF($Y1095="","",IF(OR(AND(설정!$B$5&lt;&gt;"",ISNUMBER(SEARCH(설정!$B$5,$AC1095))),AND(설정!$B$6&lt;&gt;"",ISNUMBER(SEARCH(설정!$B$6,$AC1095))),AND(설정!$B$7&lt;&gt;"",ISNUMBER(SEARCH(설정!$B$7,$AC1095)))),"제외","포함"))</f>
        <v/>
      </c>
    </row>
    <row r="1096">
      <c r="W1096" s="2">
        <f>IF(OR($B$5="",$C$6="",ROW()&lt;$B$5),"",IF(INDEX($A:$U,ROW(),$C$6)="","",INDEX($A:$U,ROW(),$C$6)))</f>
        <v/>
      </c>
      <c r="X1096" s="28">
        <f>IF($W1096="","",IF(ISNUMBER($W1096),IF($W1096&gt;=10000000,IFERROR(DATE(INT($W1096/10000),MOD(INT($W1096/100),100),MOD($W1096,100)),""),$W1096),IF(ISNUMBER(--SUBSTITUTE(SUBSTITUTE(TRIM($W1096),".","-"),"/","-")),IF(--SUBSTITUTE(SUBSTITUTE(TRIM($W1096),".","-"),"/","-")&gt;=10000000,IFERROR(DATE(--LEFT(TRIM($W1096),4),--MID(TRIM($W1096),5,2),--RIGHT(TRIM($W1096),2)),""),--SUBSTITUTE(SUBSTITUTE(TRIM($W1096),".","-"),"/","-")),IFERROR(--LEFT(SUBSTITUTE(SUBSTITUTE(TRIM($W1096),".","-"),"/","-"),10),""))))</f>
        <v/>
      </c>
      <c r="Y1096" s="29">
        <f>IF($X1096="","",INT($X1096))</f>
        <v/>
      </c>
      <c r="Z1096" s="30">
        <f>IF(OR($Y1096="",$D$6=""),"",IF(INDEX($A:$U,ROW(),$D$6)="",0,IF(ISNUMBER(INDEX($A:$U,ROW(),$D$6)),INDEX($A:$U,ROW(),$D$6),IFERROR(--SUBSTITUTE(SUBSTITUTE(TRIM(INDEX($A:$U,ROW(),$D$6)),",",""),"원",""),0))))</f>
        <v/>
      </c>
      <c r="AA1096" s="30">
        <f>IF(OR($Y1096="",$E$6=""),"",IF(INDEX($A:$U,ROW(),$E$6)="",0,IF(ISNUMBER(INDEX($A:$U,ROW(),$E$6)),INDEX($A:$U,ROW(),$E$6),IFERROR(--SUBSTITUTE(SUBSTITUTE(TRIM(INDEX($A:$U,ROW(),$E$6)),",",""),"원",""),0))))</f>
        <v/>
      </c>
      <c r="AB1096" s="30">
        <f>IF(OR($Y1096="",$F$6=""),"",IF(INDEX($A:$U,ROW(),$F$6)="","",IF(ISNUMBER(INDEX($A:$U,ROW(),$F$6)),INDEX($A:$U,ROW(),$F$6),IFERROR(--SUBSTITUTE(SUBSTITUTE(TRIM(INDEX($A:$U,ROW(),$F$6)),",",""),"원",""),""))))</f>
        <v/>
      </c>
      <c r="AC1096" s="2">
        <f>IF(OR($Y1096="",$G$6=""),"",INDEX($A:$U,ROW(),$G$6)&amp;"")</f>
        <v/>
      </c>
      <c r="AD1096" s="2">
        <f>IF($Y1096="","",IF(OR(AND(설정!$B$5&lt;&gt;"",ISNUMBER(SEARCH(설정!$B$5,$AC1096))),AND(설정!$B$6&lt;&gt;"",ISNUMBER(SEARCH(설정!$B$6,$AC1096))),AND(설정!$B$7&lt;&gt;"",ISNUMBER(SEARCH(설정!$B$7,$AC1096)))),"제외","포함"))</f>
        <v/>
      </c>
    </row>
    <row r="1097">
      <c r="W1097" s="2">
        <f>IF(OR($B$5="",$C$6="",ROW()&lt;$B$5),"",IF(INDEX($A:$U,ROW(),$C$6)="","",INDEX($A:$U,ROW(),$C$6)))</f>
        <v/>
      </c>
      <c r="X1097" s="28">
        <f>IF($W1097="","",IF(ISNUMBER($W1097),IF($W1097&gt;=10000000,IFERROR(DATE(INT($W1097/10000),MOD(INT($W1097/100),100),MOD($W1097,100)),""),$W1097),IF(ISNUMBER(--SUBSTITUTE(SUBSTITUTE(TRIM($W1097),".","-"),"/","-")),IF(--SUBSTITUTE(SUBSTITUTE(TRIM($W1097),".","-"),"/","-")&gt;=10000000,IFERROR(DATE(--LEFT(TRIM($W1097),4),--MID(TRIM($W1097),5,2),--RIGHT(TRIM($W1097),2)),""),--SUBSTITUTE(SUBSTITUTE(TRIM($W1097),".","-"),"/","-")),IFERROR(--LEFT(SUBSTITUTE(SUBSTITUTE(TRIM($W1097),".","-"),"/","-"),10),""))))</f>
        <v/>
      </c>
      <c r="Y1097" s="29">
        <f>IF($X1097="","",INT($X1097))</f>
        <v/>
      </c>
      <c r="Z1097" s="30">
        <f>IF(OR($Y1097="",$D$6=""),"",IF(INDEX($A:$U,ROW(),$D$6)="",0,IF(ISNUMBER(INDEX($A:$U,ROW(),$D$6)),INDEX($A:$U,ROW(),$D$6),IFERROR(--SUBSTITUTE(SUBSTITUTE(TRIM(INDEX($A:$U,ROW(),$D$6)),",",""),"원",""),0))))</f>
        <v/>
      </c>
      <c r="AA1097" s="30">
        <f>IF(OR($Y1097="",$E$6=""),"",IF(INDEX($A:$U,ROW(),$E$6)="",0,IF(ISNUMBER(INDEX($A:$U,ROW(),$E$6)),INDEX($A:$U,ROW(),$E$6),IFERROR(--SUBSTITUTE(SUBSTITUTE(TRIM(INDEX($A:$U,ROW(),$E$6)),",",""),"원",""),0))))</f>
        <v/>
      </c>
      <c r="AB1097" s="30">
        <f>IF(OR($Y1097="",$F$6=""),"",IF(INDEX($A:$U,ROW(),$F$6)="","",IF(ISNUMBER(INDEX($A:$U,ROW(),$F$6)),INDEX($A:$U,ROW(),$F$6),IFERROR(--SUBSTITUTE(SUBSTITUTE(TRIM(INDEX($A:$U,ROW(),$F$6)),",",""),"원",""),""))))</f>
        <v/>
      </c>
      <c r="AC1097" s="2">
        <f>IF(OR($Y1097="",$G$6=""),"",INDEX($A:$U,ROW(),$G$6)&amp;"")</f>
        <v/>
      </c>
      <c r="AD1097" s="2">
        <f>IF($Y1097="","",IF(OR(AND(설정!$B$5&lt;&gt;"",ISNUMBER(SEARCH(설정!$B$5,$AC1097))),AND(설정!$B$6&lt;&gt;"",ISNUMBER(SEARCH(설정!$B$6,$AC1097))),AND(설정!$B$7&lt;&gt;"",ISNUMBER(SEARCH(설정!$B$7,$AC1097)))),"제외","포함"))</f>
        <v/>
      </c>
    </row>
    <row r="1098">
      <c r="W1098" s="2">
        <f>IF(OR($B$5="",$C$6="",ROW()&lt;$B$5),"",IF(INDEX($A:$U,ROW(),$C$6)="","",INDEX($A:$U,ROW(),$C$6)))</f>
        <v/>
      </c>
      <c r="X1098" s="28">
        <f>IF($W1098="","",IF(ISNUMBER($W1098),IF($W1098&gt;=10000000,IFERROR(DATE(INT($W1098/10000),MOD(INT($W1098/100),100),MOD($W1098,100)),""),$W1098),IF(ISNUMBER(--SUBSTITUTE(SUBSTITUTE(TRIM($W1098),".","-"),"/","-")),IF(--SUBSTITUTE(SUBSTITUTE(TRIM($W1098),".","-"),"/","-")&gt;=10000000,IFERROR(DATE(--LEFT(TRIM($W1098),4),--MID(TRIM($W1098),5,2),--RIGHT(TRIM($W1098),2)),""),--SUBSTITUTE(SUBSTITUTE(TRIM($W1098),".","-"),"/","-")),IFERROR(--LEFT(SUBSTITUTE(SUBSTITUTE(TRIM($W1098),".","-"),"/","-"),10),""))))</f>
        <v/>
      </c>
      <c r="Y1098" s="29">
        <f>IF($X1098="","",INT($X1098))</f>
        <v/>
      </c>
      <c r="Z1098" s="30">
        <f>IF(OR($Y1098="",$D$6=""),"",IF(INDEX($A:$U,ROW(),$D$6)="",0,IF(ISNUMBER(INDEX($A:$U,ROW(),$D$6)),INDEX($A:$U,ROW(),$D$6),IFERROR(--SUBSTITUTE(SUBSTITUTE(TRIM(INDEX($A:$U,ROW(),$D$6)),",",""),"원",""),0))))</f>
        <v/>
      </c>
      <c r="AA1098" s="30">
        <f>IF(OR($Y1098="",$E$6=""),"",IF(INDEX($A:$U,ROW(),$E$6)="",0,IF(ISNUMBER(INDEX($A:$U,ROW(),$E$6)),INDEX($A:$U,ROW(),$E$6),IFERROR(--SUBSTITUTE(SUBSTITUTE(TRIM(INDEX($A:$U,ROW(),$E$6)),",",""),"원",""),0))))</f>
        <v/>
      </c>
      <c r="AB1098" s="30">
        <f>IF(OR($Y1098="",$F$6=""),"",IF(INDEX($A:$U,ROW(),$F$6)="","",IF(ISNUMBER(INDEX($A:$U,ROW(),$F$6)),INDEX($A:$U,ROW(),$F$6),IFERROR(--SUBSTITUTE(SUBSTITUTE(TRIM(INDEX($A:$U,ROW(),$F$6)),",",""),"원",""),""))))</f>
        <v/>
      </c>
      <c r="AC1098" s="2">
        <f>IF(OR($Y1098="",$G$6=""),"",INDEX($A:$U,ROW(),$G$6)&amp;"")</f>
        <v/>
      </c>
      <c r="AD1098" s="2">
        <f>IF($Y1098="","",IF(OR(AND(설정!$B$5&lt;&gt;"",ISNUMBER(SEARCH(설정!$B$5,$AC1098))),AND(설정!$B$6&lt;&gt;"",ISNUMBER(SEARCH(설정!$B$6,$AC1098))),AND(설정!$B$7&lt;&gt;"",ISNUMBER(SEARCH(설정!$B$7,$AC1098)))),"제외","포함"))</f>
        <v/>
      </c>
    </row>
    <row r="1099">
      <c r="W1099" s="2">
        <f>IF(OR($B$5="",$C$6="",ROW()&lt;$B$5),"",IF(INDEX($A:$U,ROW(),$C$6)="","",INDEX($A:$U,ROW(),$C$6)))</f>
        <v/>
      </c>
      <c r="X1099" s="28">
        <f>IF($W1099="","",IF(ISNUMBER($W1099),IF($W1099&gt;=10000000,IFERROR(DATE(INT($W1099/10000),MOD(INT($W1099/100),100),MOD($W1099,100)),""),$W1099),IF(ISNUMBER(--SUBSTITUTE(SUBSTITUTE(TRIM($W1099),".","-"),"/","-")),IF(--SUBSTITUTE(SUBSTITUTE(TRIM($W1099),".","-"),"/","-")&gt;=10000000,IFERROR(DATE(--LEFT(TRIM($W1099),4),--MID(TRIM($W1099),5,2),--RIGHT(TRIM($W1099),2)),""),--SUBSTITUTE(SUBSTITUTE(TRIM($W1099),".","-"),"/","-")),IFERROR(--LEFT(SUBSTITUTE(SUBSTITUTE(TRIM($W1099),".","-"),"/","-"),10),""))))</f>
        <v/>
      </c>
      <c r="Y1099" s="29">
        <f>IF($X1099="","",INT($X1099))</f>
        <v/>
      </c>
      <c r="Z1099" s="30">
        <f>IF(OR($Y1099="",$D$6=""),"",IF(INDEX($A:$U,ROW(),$D$6)="",0,IF(ISNUMBER(INDEX($A:$U,ROW(),$D$6)),INDEX($A:$U,ROW(),$D$6),IFERROR(--SUBSTITUTE(SUBSTITUTE(TRIM(INDEX($A:$U,ROW(),$D$6)),",",""),"원",""),0))))</f>
        <v/>
      </c>
      <c r="AA1099" s="30">
        <f>IF(OR($Y1099="",$E$6=""),"",IF(INDEX($A:$U,ROW(),$E$6)="",0,IF(ISNUMBER(INDEX($A:$U,ROW(),$E$6)),INDEX($A:$U,ROW(),$E$6),IFERROR(--SUBSTITUTE(SUBSTITUTE(TRIM(INDEX($A:$U,ROW(),$E$6)),",",""),"원",""),0))))</f>
        <v/>
      </c>
      <c r="AB1099" s="30">
        <f>IF(OR($Y1099="",$F$6=""),"",IF(INDEX($A:$U,ROW(),$F$6)="","",IF(ISNUMBER(INDEX($A:$U,ROW(),$F$6)),INDEX($A:$U,ROW(),$F$6),IFERROR(--SUBSTITUTE(SUBSTITUTE(TRIM(INDEX($A:$U,ROW(),$F$6)),",",""),"원",""),""))))</f>
        <v/>
      </c>
      <c r="AC1099" s="2">
        <f>IF(OR($Y1099="",$G$6=""),"",INDEX($A:$U,ROW(),$G$6)&amp;"")</f>
        <v/>
      </c>
      <c r="AD1099" s="2">
        <f>IF($Y1099="","",IF(OR(AND(설정!$B$5&lt;&gt;"",ISNUMBER(SEARCH(설정!$B$5,$AC1099))),AND(설정!$B$6&lt;&gt;"",ISNUMBER(SEARCH(설정!$B$6,$AC1099))),AND(설정!$B$7&lt;&gt;"",ISNUMBER(SEARCH(설정!$B$7,$AC1099)))),"제외","포함"))</f>
        <v/>
      </c>
    </row>
    <row r="1100">
      <c r="W1100" s="2">
        <f>IF(OR($B$5="",$C$6="",ROW()&lt;$B$5),"",IF(INDEX($A:$U,ROW(),$C$6)="","",INDEX($A:$U,ROW(),$C$6)))</f>
        <v/>
      </c>
      <c r="X1100" s="28">
        <f>IF($W1100="","",IF(ISNUMBER($W1100),IF($W1100&gt;=10000000,IFERROR(DATE(INT($W1100/10000),MOD(INT($W1100/100),100),MOD($W1100,100)),""),$W1100),IF(ISNUMBER(--SUBSTITUTE(SUBSTITUTE(TRIM($W1100),".","-"),"/","-")),IF(--SUBSTITUTE(SUBSTITUTE(TRIM($W1100),".","-"),"/","-")&gt;=10000000,IFERROR(DATE(--LEFT(TRIM($W1100),4),--MID(TRIM($W1100),5,2),--RIGHT(TRIM($W1100),2)),""),--SUBSTITUTE(SUBSTITUTE(TRIM($W1100),".","-"),"/","-")),IFERROR(--LEFT(SUBSTITUTE(SUBSTITUTE(TRIM($W1100),".","-"),"/","-"),10),""))))</f>
        <v/>
      </c>
      <c r="Y1100" s="29">
        <f>IF($X1100="","",INT($X1100))</f>
        <v/>
      </c>
      <c r="Z1100" s="30">
        <f>IF(OR($Y1100="",$D$6=""),"",IF(INDEX($A:$U,ROW(),$D$6)="",0,IF(ISNUMBER(INDEX($A:$U,ROW(),$D$6)),INDEX($A:$U,ROW(),$D$6),IFERROR(--SUBSTITUTE(SUBSTITUTE(TRIM(INDEX($A:$U,ROW(),$D$6)),",",""),"원",""),0))))</f>
        <v/>
      </c>
      <c r="AA1100" s="30">
        <f>IF(OR($Y1100="",$E$6=""),"",IF(INDEX($A:$U,ROW(),$E$6)="",0,IF(ISNUMBER(INDEX($A:$U,ROW(),$E$6)),INDEX($A:$U,ROW(),$E$6),IFERROR(--SUBSTITUTE(SUBSTITUTE(TRIM(INDEX($A:$U,ROW(),$E$6)),",",""),"원",""),0))))</f>
        <v/>
      </c>
      <c r="AB1100" s="30">
        <f>IF(OR($Y1100="",$F$6=""),"",IF(INDEX($A:$U,ROW(),$F$6)="","",IF(ISNUMBER(INDEX($A:$U,ROW(),$F$6)),INDEX($A:$U,ROW(),$F$6),IFERROR(--SUBSTITUTE(SUBSTITUTE(TRIM(INDEX($A:$U,ROW(),$F$6)),",",""),"원",""),""))))</f>
        <v/>
      </c>
      <c r="AC1100" s="2">
        <f>IF(OR($Y1100="",$G$6=""),"",INDEX($A:$U,ROW(),$G$6)&amp;"")</f>
        <v/>
      </c>
      <c r="AD1100" s="2">
        <f>IF($Y1100="","",IF(OR(AND(설정!$B$5&lt;&gt;"",ISNUMBER(SEARCH(설정!$B$5,$AC1100))),AND(설정!$B$6&lt;&gt;"",ISNUMBER(SEARCH(설정!$B$6,$AC1100))),AND(설정!$B$7&lt;&gt;"",ISNUMBER(SEARCH(설정!$B$7,$AC1100)))),"제외","포함"))</f>
        <v/>
      </c>
    </row>
    <row r="1101">
      <c r="W1101" s="2">
        <f>IF(OR($B$5="",$C$6="",ROW()&lt;$B$5),"",IF(INDEX($A:$U,ROW(),$C$6)="","",INDEX($A:$U,ROW(),$C$6)))</f>
        <v/>
      </c>
      <c r="X1101" s="28">
        <f>IF($W1101="","",IF(ISNUMBER($W1101),IF($W1101&gt;=10000000,IFERROR(DATE(INT($W1101/10000),MOD(INT($W1101/100),100),MOD($W1101,100)),""),$W1101),IF(ISNUMBER(--SUBSTITUTE(SUBSTITUTE(TRIM($W1101),".","-"),"/","-")),IF(--SUBSTITUTE(SUBSTITUTE(TRIM($W1101),".","-"),"/","-")&gt;=10000000,IFERROR(DATE(--LEFT(TRIM($W1101),4),--MID(TRIM($W1101),5,2),--RIGHT(TRIM($W1101),2)),""),--SUBSTITUTE(SUBSTITUTE(TRIM($W1101),".","-"),"/","-")),IFERROR(--LEFT(SUBSTITUTE(SUBSTITUTE(TRIM($W1101),".","-"),"/","-"),10),""))))</f>
        <v/>
      </c>
      <c r="Y1101" s="29">
        <f>IF($X1101="","",INT($X1101))</f>
        <v/>
      </c>
      <c r="Z1101" s="30">
        <f>IF(OR($Y1101="",$D$6=""),"",IF(INDEX($A:$U,ROW(),$D$6)="",0,IF(ISNUMBER(INDEX($A:$U,ROW(),$D$6)),INDEX($A:$U,ROW(),$D$6),IFERROR(--SUBSTITUTE(SUBSTITUTE(TRIM(INDEX($A:$U,ROW(),$D$6)),",",""),"원",""),0))))</f>
        <v/>
      </c>
      <c r="AA1101" s="30">
        <f>IF(OR($Y1101="",$E$6=""),"",IF(INDEX($A:$U,ROW(),$E$6)="",0,IF(ISNUMBER(INDEX($A:$U,ROW(),$E$6)),INDEX($A:$U,ROW(),$E$6),IFERROR(--SUBSTITUTE(SUBSTITUTE(TRIM(INDEX($A:$U,ROW(),$E$6)),",",""),"원",""),0))))</f>
        <v/>
      </c>
      <c r="AB1101" s="30">
        <f>IF(OR($Y1101="",$F$6=""),"",IF(INDEX($A:$U,ROW(),$F$6)="","",IF(ISNUMBER(INDEX($A:$U,ROW(),$F$6)),INDEX($A:$U,ROW(),$F$6),IFERROR(--SUBSTITUTE(SUBSTITUTE(TRIM(INDEX($A:$U,ROW(),$F$6)),",",""),"원",""),""))))</f>
        <v/>
      </c>
      <c r="AC1101" s="2">
        <f>IF(OR($Y1101="",$G$6=""),"",INDEX($A:$U,ROW(),$G$6)&amp;"")</f>
        <v/>
      </c>
      <c r="AD1101" s="2">
        <f>IF($Y1101="","",IF(OR(AND(설정!$B$5&lt;&gt;"",ISNUMBER(SEARCH(설정!$B$5,$AC1101))),AND(설정!$B$6&lt;&gt;"",ISNUMBER(SEARCH(설정!$B$6,$AC1101))),AND(설정!$B$7&lt;&gt;"",ISNUMBER(SEARCH(설정!$B$7,$AC1101)))),"제외","포함"))</f>
        <v/>
      </c>
    </row>
    <row r="1102">
      <c r="W1102" s="2">
        <f>IF(OR($B$5="",$C$6="",ROW()&lt;$B$5),"",IF(INDEX($A:$U,ROW(),$C$6)="","",INDEX($A:$U,ROW(),$C$6)))</f>
        <v/>
      </c>
      <c r="X1102" s="28">
        <f>IF($W1102="","",IF(ISNUMBER($W1102),IF($W1102&gt;=10000000,IFERROR(DATE(INT($W1102/10000),MOD(INT($W1102/100),100),MOD($W1102,100)),""),$W1102),IF(ISNUMBER(--SUBSTITUTE(SUBSTITUTE(TRIM($W1102),".","-"),"/","-")),IF(--SUBSTITUTE(SUBSTITUTE(TRIM($W1102),".","-"),"/","-")&gt;=10000000,IFERROR(DATE(--LEFT(TRIM($W1102),4),--MID(TRIM($W1102),5,2),--RIGHT(TRIM($W1102),2)),""),--SUBSTITUTE(SUBSTITUTE(TRIM($W1102),".","-"),"/","-")),IFERROR(--LEFT(SUBSTITUTE(SUBSTITUTE(TRIM($W1102),".","-"),"/","-"),10),""))))</f>
        <v/>
      </c>
      <c r="Y1102" s="29">
        <f>IF($X1102="","",INT($X1102))</f>
        <v/>
      </c>
      <c r="Z1102" s="30">
        <f>IF(OR($Y1102="",$D$6=""),"",IF(INDEX($A:$U,ROW(),$D$6)="",0,IF(ISNUMBER(INDEX($A:$U,ROW(),$D$6)),INDEX($A:$U,ROW(),$D$6),IFERROR(--SUBSTITUTE(SUBSTITUTE(TRIM(INDEX($A:$U,ROW(),$D$6)),",",""),"원",""),0))))</f>
        <v/>
      </c>
      <c r="AA1102" s="30">
        <f>IF(OR($Y1102="",$E$6=""),"",IF(INDEX($A:$U,ROW(),$E$6)="",0,IF(ISNUMBER(INDEX($A:$U,ROW(),$E$6)),INDEX($A:$U,ROW(),$E$6),IFERROR(--SUBSTITUTE(SUBSTITUTE(TRIM(INDEX($A:$U,ROW(),$E$6)),",",""),"원",""),0))))</f>
        <v/>
      </c>
      <c r="AB1102" s="30">
        <f>IF(OR($Y1102="",$F$6=""),"",IF(INDEX($A:$U,ROW(),$F$6)="","",IF(ISNUMBER(INDEX($A:$U,ROW(),$F$6)),INDEX($A:$U,ROW(),$F$6),IFERROR(--SUBSTITUTE(SUBSTITUTE(TRIM(INDEX($A:$U,ROW(),$F$6)),",",""),"원",""),""))))</f>
        <v/>
      </c>
      <c r="AC1102" s="2">
        <f>IF(OR($Y1102="",$G$6=""),"",INDEX($A:$U,ROW(),$G$6)&amp;"")</f>
        <v/>
      </c>
      <c r="AD1102" s="2">
        <f>IF($Y1102="","",IF(OR(AND(설정!$B$5&lt;&gt;"",ISNUMBER(SEARCH(설정!$B$5,$AC1102))),AND(설정!$B$6&lt;&gt;"",ISNUMBER(SEARCH(설정!$B$6,$AC1102))),AND(설정!$B$7&lt;&gt;"",ISNUMBER(SEARCH(설정!$B$7,$AC1102)))),"제외","포함"))</f>
        <v/>
      </c>
    </row>
    <row r="1103">
      <c r="W1103" s="2">
        <f>IF(OR($B$5="",$C$6="",ROW()&lt;$B$5),"",IF(INDEX($A:$U,ROW(),$C$6)="","",INDEX($A:$U,ROW(),$C$6)))</f>
        <v/>
      </c>
      <c r="X1103" s="28">
        <f>IF($W1103="","",IF(ISNUMBER($W1103),IF($W1103&gt;=10000000,IFERROR(DATE(INT($W1103/10000),MOD(INT($W1103/100),100),MOD($W1103,100)),""),$W1103),IF(ISNUMBER(--SUBSTITUTE(SUBSTITUTE(TRIM($W1103),".","-"),"/","-")),IF(--SUBSTITUTE(SUBSTITUTE(TRIM($W1103),".","-"),"/","-")&gt;=10000000,IFERROR(DATE(--LEFT(TRIM($W1103),4),--MID(TRIM($W1103),5,2),--RIGHT(TRIM($W1103),2)),""),--SUBSTITUTE(SUBSTITUTE(TRIM($W1103),".","-"),"/","-")),IFERROR(--LEFT(SUBSTITUTE(SUBSTITUTE(TRIM($W1103),".","-"),"/","-"),10),""))))</f>
        <v/>
      </c>
      <c r="Y1103" s="29">
        <f>IF($X1103="","",INT($X1103))</f>
        <v/>
      </c>
      <c r="Z1103" s="30">
        <f>IF(OR($Y1103="",$D$6=""),"",IF(INDEX($A:$U,ROW(),$D$6)="",0,IF(ISNUMBER(INDEX($A:$U,ROW(),$D$6)),INDEX($A:$U,ROW(),$D$6),IFERROR(--SUBSTITUTE(SUBSTITUTE(TRIM(INDEX($A:$U,ROW(),$D$6)),",",""),"원",""),0))))</f>
        <v/>
      </c>
      <c r="AA1103" s="30">
        <f>IF(OR($Y1103="",$E$6=""),"",IF(INDEX($A:$U,ROW(),$E$6)="",0,IF(ISNUMBER(INDEX($A:$U,ROW(),$E$6)),INDEX($A:$U,ROW(),$E$6),IFERROR(--SUBSTITUTE(SUBSTITUTE(TRIM(INDEX($A:$U,ROW(),$E$6)),",",""),"원",""),0))))</f>
        <v/>
      </c>
      <c r="AB1103" s="30">
        <f>IF(OR($Y1103="",$F$6=""),"",IF(INDEX($A:$U,ROW(),$F$6)="","",IF(ISNUMBER(INDEX($A:$U,ROW(),$F$6)),INDEX($A:$U,ROW(),$F$6),IFERROR(--SUBSTITUTE(SUBSTITUTE(TRIM(INDEX($A:$U,ROW(),$F$6)),",",""),"원",""),""))))</f>
        <v/>
      </c>
      <c r="AC1103" s="2">
        <f>IF(OR($Y1103="",$G$6=""),"",INDEX($A:$U,ROW(),$G$6)&amp;"")</f>
        <v/>
      </c>
      <c r="AD1103" s="2">
        <f>IF($Y1103="","",IF(OR(AND(설정!$B$5&lt;&gt;"",ISNUMBER(SEARCH(설정!$B$5,$AC1103))),AND(설정!$B$6&lt;&gt;"",ISNUMBER(SEARCH(설정!$B$6,$AC1103))),AND(설정!$B$7&lt;&gt;"",ISNUMBER(SEARCH(설정!$B$7,$AC1103)))),"제외","포함"))</f>
        <v/>
      </c>
    </row>
    <row r="1104">
      <c r="W1104" s="2">
        <f>IF(OR($B$5="",$C$6="",ROW()&lt;$B$5),"",IF(INDEX($A:$U,ROW(),$C$6)="","",INDEX($A:$U,ROW(),$C$6)))</f>
        <v/>
      </c>
      <c r="X1104" s="28">
        <f>IF($W1104="","",IF(ISNUMBER($W1104),IF($W1104&gt;=10000000,IFERROR(DATE(INT($W1104/10000),MOD(INT($W1104/100),100),MOD($W1104,100)),""),$W1104),IF(ISNUMBER(--SUBSTITUTE(SUBSTITUTE(TRIM($W1104),".","-"),"/","-")),IF(--SUBSTITUTE(SUBSTITUTE(TRIM($W1104),".","-"),"/","-")&gt;=10000000,IFERROR(DATE(--LEFT(TRIM($W1104),4),--MID(TRIM($W1104),5,2),--RIGHT(TRIM($W1104),2)),""),--SUBSTITUTE(SUBSTITUTE(TRIM($W1104),".","-"),"/","-")),IFERROR(--LEFT(SUBSTITUTE(SUBSTITUTE(TRIM($W1104),".","-"),"/","-"),10),""))))</f>
        <v/>
      </c>
      <c r="Y1104" s="29">
        <f>IF($X1104="","",INT($X1104))</f>
        <v/>
      </c>
      <c r="Z1104" s="30">
        <f>IF(OR($Y1104="",$D$6=""),"",IF(INDEX($A:$U,ROW(),$D$6)="",0,IF(ISNUMBER(INDEX($A:$U,ROW(),$D$6)),INDEX($A:$U,ROW(),$D$6),IFERROR(--SUBSTITUTE(SUBSTITUTE(TRIM(INDEX($A:$U,ROW(),$D$6)),",",""),"원",""),0))))</f>
        <v/>
      </c>
      <c r="AA1104" s="30">
        <f>IF(OR($Y1104="",$E$6=""),"",IF(INDEX($A:$U,ROW(),$E$6)="",0,IF(ISNUMBER(INDEX($A:$U,ROW(),$E$6)),INDEX($A:$U,ROW(),$E$6),IFERROR(--SUBSTITUTE(SUBSTITUTE(TRIM(INDEX($A:$U,ROW(),$E$6)),",",""),"원",""),0))))</f>
        <v/>
      </c>
      <c r="AB1104" s="30">
        <f>IF(OR($Y1104="",$F$6=""),"",IF(INDEX($A:$U,ROW(),$F$6)="","",IF(ISNUMBER(INDEX($A:$U,ROW(),$F$6)),INDEX($A:$U,ROW(),$F$6),IFERROR(--SUBSTITUTE(SUBSTITUTE(TRIM(INDEX($A:$U,ROW(),$F$6)),",",""),"원",""),""))))</f>
        <v/>
      </c>
      <c r="AC1104" s="2">
        <f>IF(OR($Y1104="",$G$6=""),"",INDEX($A:$U,ROW(),$G$6)&amp;"")</f>
        <v/>
      </c>
      <c r="AD1104" s="2">
        <f>IF($Y1104="","",IF(OR(AND(설정!$B$5&lt;&gt;"",ISNUMBER(SEARCH(설정!$B$5,$AC1104))),AND(설정!$B$6&lt;&gt;"",ISNUMBER(SEARCH(설정!$B$6,$AC1104))),AND(설정!$B$7&lt;&gt;"",ISNUMBER(SEARCH(설정!$B$7,$AC1104)))),"제외","포함"))</f>
        <v/>
      </c>
    </row>
    <row r="1105">
      <c r="W1105" s="2">
        <f>IF(OR($B$5="",$C$6="",ROW()&lt;$B$5),"",IF(INDEX($A:$U,ROW(),$C$6)="","",INDEX($A:$U,ROW(),$C$6)))</f>
        <v/>
      </c>
      <c r="X1105" s="28">
        <f>IF($W1105="","",IF(ISNUMBER($W1105),IF($W1105&gt;=10000000,IFERROR(DATE(INT($W1105/10000),MOD(INT($W1105/100),100),MOD($W1105,100)),""),$W1105),IF(ISNUMBER(--SUBSTITUTE(SUBSTITUTE(TRIM($W1105),".","-"),"/","-")),IF(--SUBSTITUTE(SUBSTITUTE(TRIM($W1105),".","-"),"/","-")&gt;=10000000,IFERROR(DATE(--LEFT(TRIM($W1105),4),--MID(TRIM($W1105),5,2),--RIGHT(TRIM($W1105),2)),""),--SUBSTITUTE(SUBSTITUTE(TRIM($W1105),".","-"),"/","-")),IFERROR(--LEFT(SUBSTITUTE(SUBSTITUTE(TRIM($W1105),".","-"),"/","-"),10),""))))</f>
        <v/>
      </c>
      <c r="Y1105" s="29">
        <f>IF($X1105="","",INT($X1105))</f>
        <v/>
      </c>
      <c r="Z1105" s="30">
        <f>IF(OR($Y1105="",$D$6=""),"",IF(INDEX($A:$U,ROW(),$D$6)="",0,IF(ISNUMBER(INDEX($A:$U,ROW(),$D$6)),INDEX($A:$U,ROW(),$D$6),IFERROR(--SUBSTITUTE(SUBSTITUTE(TRIM(INDEX($A:$U,ROW(),$D$6)),",",""),"원",""),0))))</f>
        <v/>
      </c>
      <c r="AA1105" s="30">
        <f>IF(OR($Y1105="",$E$6=""),"",IF(INDEX($A:$U,ROW(),$E$6)="",0,IF(ISNUMBER(INDEX($A:$U,ROW(),$E$6)),INDEX($A:$U,ROW(),$E$6),IFERROR(--SUBSTITUTE(SUBSTITUTE(TRIM(INDEX($A:$U,ROW(),$E$6)),",",""),"원",""),0))))</f>
        <v/>
      </c>
      <c r="AB1105" s="30">
        <f>IF(OR($Y1105="",$F$6=""),"",IF(INDEX($A:$U,ROW(),$F$6)="","",IF(ISNUMBER(INDEX($A:$U,ROW(),$F$6)),INDEX($A:$U,ROW(),$F$6),IFERROR(--SUBSTITUTE(SUBSTITUTE(TRIM(INDEX($A:$U,ROW(),$F$6)),",",""),"원",""),""))))</f>
        <v/>
      </c>
      <c r="AC1105" s="2">
        <f>IF(OR($Y1105="",$G$6=""),"",INDEX($A:$U,ROW(),$G$6)&amp;"")</f>
        <v/>
      </c>
      <c r="AD1105" s="2">
        <f>IF($Y1105="","",IF(OR(AND(설정!$B$5&lt;&gt;"",ISNUMBER(SEARCH(설정!$B$5,$AC1105))),AND(설정!$B$6&lt;&gt;"",ISNUMBER(SEARCH(설정!$B$6,$AC1105))),AND(설정!$B$7&lt;&gt;"",ISNUMBER(SEARCH(설정!$B$7,$AC1105)))),"제외","포함"))</f>
        <v/>
      </c>
    </row>
    <row r="1106">
      <c r="W1106" s="2">
        <f>IF(OR($B$5="",$C$6="",ROW()&lt;$B$5),"",IF(INDEX($A:$U,ROW(),$C$6)="","",INDEX($A:$U,ROW(),$C$6)))</f>
        <v/>
      </c>
      <c r="X1106" s="28">
        <f>IF($W1106="","",IF(ISNUMBER($W1106),IF($W1106&gt;=10000000,IFERROR(DATE(INT($W1106/10000),MOD(INT($W1106/100),100),MOD($W1106,100)),""),$W1106),IF(ISNUMBER(--SUBSTITUTE(SUBSTITUTE(TRIM($W1106),".","-"),"/","-")),IF(--SUBSTITUTE(SUBSTITUTE(TRIM($W1106),".","-"),"/","-")&gt;=10000000,IFERROR(DATE(--LEFT(TRIM($W1106),4),--MID(TRIM($W1106),5,2),--RIGHT(TRIM($W1106),2)),""),--SUBSTITUTE(SUBSTITUTE(TRIM($W1106),".","-"),"/","-")),IFERROR(--LEFT(SUBSTITUTE(SUBSTITUTE(TRIM($W1106),".","-"),"/","-"),10),""))))</f>
        <v/>
      </c>
      <c r="Y1106" s="29">
        <f>IF($X1106="","",INT($X1106))</f>
        <v/>
      </c>
      <c r="Z1106" s="30">
        <f>IF(OR($Y1106="",$D$6=""),"",IF(INDEX($A:$U,ROW(),$D$6)="",0,IF(ISNUMBER(INDEX($A:$U,ROW(),$D$6)),INDEX($A:$U,ROW(),$D$6),IFERROR(--SUBSTITUTE(SUBSTITUTE(TRIM(INDEX($A:$U,ROW(),$D$6)),",",""),"원",""),0))))</f>
        <v/>
      </c>
      <c r="AA1106" s="30">
        <f>IF(OR($Y1106="",$E$6=""),"",IF(INDEX($A:$U,ROW(),$E$6)="",0,IF(ISNUMBER(INDEX($A:$U,ROW(),$E$6)),INDEX($A:$U,ROW(),$E$6),IFERROR(--SUBSTITUTE(SUBSTITUTE(TRIM(INDEX($A:$U,ROW(),$E$6)),",",""),"원",""),0))))</f>
        <v/>
      </c>
      <c r="AB1106" s="30">
        <f>IF(OR($Y1106="",$F$6=""),"",IF(INDEX($A:$U,ROW(),$F$6)="","",IF(ISNUMBER(INDEX($A:$U,ROW(),$F$6)),INDEX($A:$U,ROW(),$F$6),IFERROR(--SUBSTITUTE(SUBSTITUTE(TRIM(INDEX($A:$U,ROW(),$F$6)),",",""),"원",""),""))))</f>
        <v/>
      </c>
      <c r="AC1106" s="2">
        <f>IF(OR($Y1106="",$G$6=""),"",INDEX($A:$U,ROW(),$G$6)&amp;"")</f>
        <v/>
      </c>
      <c r="AD1106" s="2">
        <f>IF($Y1106="","",IF(OR(AND(설정!$B$5&lt;&gt;"",ISNUMBER(SEARCH(설정!$B$5,$AC1106))),AND(설정!$B$6&lt;&gt;"",ISNUMBER(SEARCH(설정!$B$6,$AC1106))),AND(설정!$B$7&lt;&gt;"",ISNUMBER(SEARCH(설정!$B$7,$AC1106)))),"제외","포함"))</f>
        <v/>
      </c>
    </row>
    <row r="1107">
      <c r="W1107" s="2">
        <f>IF(OR($B$5="",$C$6="",ROW()&lt;$B$5),"",IF(INDEX($A:$U,ROW(),$C$6)="","",INDEX($A:$U,ROW(),$C$6)))</f>
        <v/>
      </c>
      <c r="X1107" s="28">
        <f>IF($W1107="","",IF(ISNUMBER($W1107),IF($W1107&gt;=10000000,IFERROR(DATE(INT($W1107/10000),MOD(INT($W1107/100),100),MOD($W1107,100)),""),$W1107),IF(ISNUMBER(--SUBSTITUTE(SUBSTITUTE(TRIM($W1107),".","-"),"/","-")),IF(--SUBSTITUTE(SUBSTITUTE(TRIM($W1107),".","-"),"/","-")&gt;=10000000,IFERROR(DATE(--LEFT(TRIM($W1107),4),--MID(TRIM($W1107),5,2),--RIGHT(TRIM($W1107),2)),""),--SUBSTITUTE(SUBSTITUTE(TRIM($W1107),".","-"),"/","-")),IFERROR(--LEFT(SUBSTITUTE(SUBSTITUTE(TRIM($W1107),".","-"),"/","-"),10),""))))</f>
        <v/>
      </c>
      <c r="Y1107" s="29">
        <f>IF($X1107="","",INT($X1107))</f>
        <v/>
      </c>
      <c r="Z1107" s="30">
        <f>IF(OR($Y1107="",$D$6=""),"",IF(INDEX($A:$U,ROW(),$D$6)="",0,IF(ISNUMBER(INDEX($A:$U,ROW(),$D$6)),INDEX($A:$U,ROW(),$D$6),IFERROR(--SUBSTITUTE(SUBSTITUTE(TRIM(INDEX($A:$U,ROW(),$D$6)),",",""),"원",""),0))))</f>
        <v/>
      </c>
      <c r="AA1107" s="30">
        <f>IF(OR($Y1107="",$E$6=""),"",IF(INDEX($A:$U,ROW(),$E$6)="",0,IF(ISNUMBER(INDEX($A:$U,ROW(),$E$6)),INDEX($A:$U,ROW(),$E$6),IFERROR(--SUBSTITUTE(SUBSTITUTE(TRIM(INDEX($A:$U,ROW(),$E$6)),",",""),"원",""),0))))</f>
        <v/>
      </c>
      <c r="AB1107" s="30">
        <f>IF(OR($Y1107="",$F$6=""),"",IF(INDEX($A:$U,ROW(),$F$6)="","",IF(ISNUMBER(INDEX($A:$U,ROW(),$F$6)),INDEX($A:$U,ROW(),$F$6),IFERROR(--SUBSTITUTE(SUBSTITUTE(TRIM(INDEX($A:$U,ROW(),$F$6)),",",""),"원",""),""))))</f>
        <v/>
      </c>
      <c r="AC1107" s="2">
        <f>IF(OR($Y1107="",$G$6=""),"",INDEX($A:$U,ROW(),$G$6)&amp;"")</f>
        <v/>
      </c>
      <c r="AD1107" s="2">
        <f>IF($Y1107="","",IF(OR(AND(설정!$B$5&lt;&gt;"",ISNUMBER(SEARCH(설정!$B$5,$AC1107))),AND(설정!$B$6&lt;&gt;"",ISNUMBER(SEARCH(설정!$B$6,$AC1107))),AND(설정!$B$7&lt;&gt;"",ISNUMBER(SEARCH(설정!$B$7,$AC1107)))),"제외","포함"))</f>
        <v/>
      </c>
    </row>
    <row r="1108">
      <c r="W1108" s="2">
        <f>IF(OR($B$5="",$C$6="",ROW()&lt;$B$5),"",IF(INDEX($A:$U,ROW(),$C$6)="","",INDEX($A:$U,ROW(),$C$6)))</f>
        <v/>
      </c>
      <c r="X1108" s="28">
        <f>IF($W1108="","",IF(ISNUMBER($W1108),IF($W1108&gt;=10000000,IFERROR(DATE(INT($W1108/10000),MOD(INT($W1108/100),100),MOD($W1108,100)),""),$W1108),IF(ISNUMBER(--SUBSTITUTE(SUBSTITUTE(TRIM($W1108),".","-"),"/","-")),IF(--SUBSTITUTE(SUBSTITUTE(TRIM($W1108),".","-"),"/","-")&gt;=10000000,IFERROR(DATE(--LEFT(TRIM($W1108),4),--MID(TRIM($W1108),5,2),--RIGHT(TRIM($W1108),2)),""),--SUBSTITUTE(SUBSTITUTE(TRIM($W1108),".","-"),"/","-")),IFERROR(--LEFT(SUBSTITUTE(SUBSTITUTE(TRIM($W1108),".","-"),"/","-"),10),""))))</f>
        <v/>
      </c>
      <c r="Y1108" s="29">
        <f>IF($X1108="","",INT($X1108))</f>
        <v/>
      </c>
      <c r="Z1108" s="30">
        <f>IF(OR($Y1108="",$D$6=""),"",IF(INDEX($A:$U,ROW(),$D$6)="",0,IF(ISNUMBER(INDEX($A:$U,ROW(),$D$6)),INDEX($A:$U,ROW(),$D$6),IFERROR(--SUBSTITUTE(SUBSTITUTE(TRIM(INDEX($A:$U,ROW(),$D$6)),",",""),"원",""),0))))</f>
        <v/>
      </c>
      <c r="AA1108" s="30">
        <f>IF(OR($Y1108="",$E$6=""),"",IF(INDEX($A:$U,ROW(),$E$6)="",0,IF(ISNUMBER(INDEX($A:$U,ROW(),$E$6)),INDEX($A:$U,ROW(),$E$6),IFERROR(--SUBSTITUTE(SUBSTITUTE(TRIM(INDEX($A:$U,ROW(),$E$6)),",",""),"원",""),0))))</f>
        <v/>
      </c>
      <c r="AB1108" s="30">
        <f>IF(OR($Y1108="",$F$6=""),"",IF(INDEX($A:$U,ROW(),$F$6)="","",IF(ISNUMBER(INDEX($A:$U,ROW(),$F$6)),INDEX($A:$U,ROW(),$F$6),IFERROR(--SUBSTITUTE(SUBSTITUTE(TRIM(INDEX($A:$U,ROW(),$F$6)),",",""),"원",""),""))))</f>
        <v/>
      </c>
      <c r="AC1108" s="2">
        <f>IF(OR($Y1108="",$G$6=""),"",INDEX($A:$U,ROW(),$G$6)&amp;"")</f>
        <v/>
      </c>
      <c r="AD1108" s="2">
        <f>IF($Y1108="","",IF(OR(AND(설정!$B$5&lt;&gt;"",ISNUMBER(SEARCH(설정!$B$5,$AC1108))),AND(설정!$B$6&lt;&gt;"",ISNUMBER(SEARCH(설정!$B$6,$AC1108))),AND(설정!$B$7&lt;&gt;"",ISNUMBER(SEARCH(설정!$B$7,$AC1108)))),"제외","포함"))</f>
        <v/>
      </c>
    </row>
    <row r="1109">
      <c r="W1109" s="2">
        <f>IF(OR($B$5="",$C$6="",ROW()&lt;$B$5),"",IF(INDEX($A:$U,ROW(),$C$6)="","",INDEX($A:$U,ROW(),$C$6)))</f>
        <v/>
      </c>
      <c r="X1109" s="28">
        <f>IF($W1109="","",IF(ISNUMBER($W1109),IF($W1109&gt;=10000000,IFERROR(DATE(INT($W1109/10000),MOD(INT($W1109/100),100),MOD($W1109,100)),""),$W1109),IF(ISNUMBER(--SUBSTITUTE(SUBSTITUTE(TRIM($W1109),".","-"),"/","-")),IF(--SUBSTITUTE(SUBSTITUTE(TRIM($W1109),".","-"),"/","-")&gt;=10000000,IFERROR(DATE(--LEFT(TRIM($W1109),4),--MID(TRIM($W1109),5,2),--RIGHT(TRIM($W1109),2)),""),--SUBSTITUTE(SUBSTITUTE(TRIM($W1109),".","-"),"/","-")),IFERROR(--LEFT(SUBSTITUTE(SUBSTITUTE(TRIM($W1109),".","-"),"/","-"),10),""))))</f>
        <v/>
      </c>
      <c r="Y1109" s="29">
        <f>IF($X1109="","",INT($X1109))</f>
        <v/>
      </c>
      <c r="Z1109" s="30">
        <f>IF(OR($Y1109="",$D$6=""),"",IF(INDEX($A:$U,ROW(),$D$6)="",0,IF(ISNUMBER(INDEX($A:$U,ROW(),$D$6)),INDEX($A:$U,ROW(),$D$6),IFERROR(--SUBSTITUTE(SUBSTITUTE(TRIM(INDEX($A:$U,ROW(),$D$6)),",",""),"원",""),0))))</f>
        <v/>
      </c>
      <c r="AA1109" s="30">
        <f>IF(OR($Y1109="",$E$6=""),"",IF(INDEX($A:$U,ROW(),$E$6)="",0,IF(ISNUMBER(INDEX($A:$U,ROW(),$E$6)),INDEX($A:$U,ROW(),$E$6),IFERROR(--SUBSTITUTE(SUBSTITUTE(TRIM(INDEX($A:$U,ROW(),$E$6)),",",""),"원",""),0))))</f>
        <v/>
      </c>
      <c r="AB1109" s="30">
        <f>IF(OR($Y1109="",$F$6=""),"",IF(INDEX($A:$U,ROW(),$F$6)="","",IF(ISNUMBER(INDEX($A:$U,ROW(),$F$6)),INDEX($A:$U,ROW(),$F$6),IFERROR(--SUBSTITUTE(SUBSTITUTE(TRIM(INDEX($A:$U,ROW(),$F$6)),",",""),"원",""),""))))</f>
        <v/>
      </c>
      <c r="AC1109" s="2">
        <f>IF(OR($Y1109="",$G$6=""),"",INDEX($A:$U,ROW(),$G$6)&amp;"")</f>
        <v/>
      </c>
      <c r="AD1109" s="2">
        <f>IF($Y1109="","",IF(OR(AND(설정!$B$5&lt;&gt;"",ISNUMBER(SEARCH(설정!$B$5,$AC1109))),AND(설정!$B$6&lt;&gt;"",ISNUMBER(SEARCH(설정!$B$6,$AC1109))),AND(설정!$B$7&lt;&gt;"",ISNUMBER(SEARCH(설정!$B$7,$AC1109)))),"제외","포함"))</f>
        <v/>
      </c>
    </row>
    <row r="1110">
      <c r="W1110" s="2">
        <f>IF(OR($B$5="",$C$6="",ROW()&lt;$B$5),"",IF(INDEX($A:$U,ROW(),$C$6)="","",INDEX($A:$U,ROW(),$C$6)))</f>
        <v/>
      </c>
      <c r="X1110" s="28">
        <f>IF($W1110="","",IF(ISNUMBER($W1110),IF($W1110&gt;=10000000,IFERROR(DATE(INT($W1110/10000),MOD(INT($W1110/100),100),MOD($W1110,100)),""),$W1110),IF(ISNUMBER(--SUBSTITUTE(SUBSTITUTE(TRIM($W1110),".","-"),"/","-")),IF(--SUBSTITUTE(SUBSTITUTE(TRIM($W1110),".","-"),"/","-")&gt;=10000000,IFERROR(DATE(--LEFT(TRIM($W1110),4),--MID(TRIM($W1110),5,2),--RIGHT(TRIM($W1110),2)),""),--SUBSTITUTE(SUBSTITUTE(TRIM($W1110),".","-"),"/","-")),IFERROR(--LEFT(SUBSTITUTE(SUBSTITUTE(TRIM($W1110),".","-"),"/","-"),10),""))))</f>
        <v/>
      </c>
      <c r="Y1110" s="29">
        <f>IF($X1110="","",INT($X1110))</f>
        <v/>
      </c>
      <c r="Z1110" s="30">
        <f>IF(OR($Y1110="",$D$6=""),"",IF(INDEX($A:$U,ROW(),$D$6)="",0,IF(ISNUMBER(INDEX($A:$U,ROW(),$D$6)),INDEX($A:$U,ROW(),$D$6),IFERROR(--SUBSTITUTE(SUBSTITUTE(TRIM(INDEX($A:$U,ROW(),$D$6)),",",""),"원",""),0))))</f>
        <v/>
      </c>
      <c r="AA1110" s="30">
        <f>IF(OR($Y1110="",$E$6=""),"",IF(INDEX($A:$U,ROW(),$E$6)="",0,IF(ISNUMBER(INDEX($A:$U,ROW(),$E$6)),INDEX($A:$U,ROW(),$E$6),IFERROR(--SUBSTITUTE(SUBSTITUTE(TRIM(INDEX($A:$U,ROW(),$E$6)),",",""),"원",""),0))))</f>
        <v/>
      </c>
      <c r="AB1110" s="30">
        <f>IF(OR($Y1110="",$F$6=""),"",IF(INDEX($A:$U,ROW(),$F$6)="","",IF(ISNUMBER(INDEX($A:$U,ROW(),$F$6)),INDEX($A:$U,ROW(),$F$6),IFERROR(--SUBSTITUTE(SUBSTITUTE(TRIM(INDEX($A:$U,ROW(),$F$6)),",",""),"원",""),""))))</f>
        <v/>
      </c>
      <c r="AC1110" s="2">
        <f>IF(OR($Y1110="",$G$6=""),"",INDEX($A:$U,ROW(),$G$6)&amp;"")</f>
        <v/>
      </c>
      <c r="AD1110" s="2">
        <f>IF($Y1110="","",IF(OR(AND(설정!$B$5&lt;&gt;"",ISNUMBER(SEARCH(설정!$B$5,$AC1110))),AND(설정!$B$6&lt;&gt;"",ISNUMBER(SEARCH(설정!$B$6,$AC1110))),AND(설정!$B$7&lt;&gt;"",ISNUMBER(SEARCH(설정!$B$7,$AC1110)))),"제외","포함"))</f>
        <v/>
      </c>
    </row>
    <row r="1111">
      <c r="W1111" s="2">
        <f>IF(OR($B$5="",$C$6="",ROW()&lt;$B$5),"",IF(INDEX($A:$U,ROW(),$C$6)="","",INDEX($A:$U,ROW(),$C$6)))</f>
        <v/>
      </c>
      <c r="X1111" s="28">
        <f>IF($W1111="","",IF(ISNUMBER($W1111),IF($W1111&gt;=10000000,IFERROR(DATE(INT($W1111/10000),MOD(INT($W1111/100),100),MOD($W1111,100)),""),$W1111),IF(ISNUMBER(--SUBSTITUTE(SUBSTITUTE(TRIM($W1111),".","-"),"/","-")),IF(--SUBSTITUTE(SUBSTITUTE(TRIM($W1111),".","-"),"/","-")&gt;=10000000,IFERROR(DATE(--LEFT(TRIM($W1111),4),--MID(TRIM($W1111),5,2),--RIGHT(TRIM($W1111),2)),""),--SUBSTITUTE(SUBSTITUTE(TRIM($W1111),".","-"),"/","-")),IFERROR(--LEFT(SUBSTITUTE(SUBSTITUTE(TRIM($W1111),".","-"),"/","-"),10),""))))</f>
        <v/>
      </c>
      <c r="Y1111" s="29">
        <f>IF($X1111="","",INT($X1111))</f>
        <v/>
      </c>
      <c r="Z1111" s="30">
        <f>IF(OR($Y1111="",$D$6=""),"",IF(INDEX($A:$U,ROW(),$D$6)="",0,IF(ISNUMBER(INDEX($A:$U,ROW(),$D$6)),INDEX($A:$U,ROW(),$D$6),IFERROR(--SUBSTITUTE(SUBSTITUTE(TRIM(INDEX($A:$U,ROW(),$D$6)),",",""),"원",""),0))))</f>
        <v/>
      </c>
      <c r="AA1111" s="30">
        <f>IF(OR($Y1111="",$E$6=""),"",IF(INDEX($A:$U,ROW(),$E$6)="",0,IF(ISNUMBER(INDEX($A:$U,ROW(),$E$6)),INDEX($A:$U,ROW(),$E$6),IFERROR(--SUBSTITUTE(SUBSTITUTE(TRIM(INDEX($A:$U,ROW(),$E$6)),",",""),"원",""),0))))</f>
        <v/>
      </c>
      <c r="AB1111" s="30">
        <f>IF(OR($Y1111="",$F$6=""),"",IF(INDEX($A:$U,ROW(),$F$6)="","",IF(ISNUMBER(INDEX($A:$U,ROW(),$F$6)),INDEX($A:$U,ROW(),$F$6),IFERROR(--SUBSTITUTE(SUBSTITUTE(TRIM(INDEX($A:$U,ROW(),$F$6)),",",""),"원",""),""))))</f>
        <v/>
      </c>
      <c r="AC1111" s="2">
        <f>IF(OR($Y1111="",$G$6=""),"",INDEX($A:$U,ROW(),$G$6)&amp;"")</f>
        <v/>
      </c>
      <c r="AD1111" s="2">
        <f>IF($Y1111="","",IF(OR(AND(설정!$B$5&lt;&gt;"",ISNUMBER(SEARCH(설정!$B$5,$AC1111))),AND(설정!$B$6&lt;&gt;"",ISNUMBER(SEARCH(설정!$B$6,$AC1111))),AND(설정!$B$7&lt;&gt;"",ISNUMBER(SEARCH(설정!$B$7,$AC1111)))),"제외","포함"))</f>
        <v/>
      </c>
    </row>
    <row r="1112">
      <c r="W1112" s="2">
        <f>IF(OR($B$5="",$C$6="",ROW()&lt;$B$5),"",IF(INDEX($A:$U,ROW(),$C$6)="","",INDEX($A:$U,ROW(),$C$6)))</f>
        <v/>
      </c>
      <c r="X1112" s="28">
        <f>IF($W1112="","",IF(ISNUMBER($W1112),IF($W1112&gt;=10000000,IFERROR(DATE(INT($W1112/10000),MOD(INT($W1112/100),100),MOD($W1112,100)),""),$W1112),IF(ISNUMBER(--SUBSTITUTE(SUBSTITUTE(TRIM($W1112),".","-"),"/","-")),IF(--SUBSTITUTE(SUBSTITUTE(TRIM($W1112),".","-"),"/","-")&gt;=10000000,IFERROR(DATE(--LEFT(TRIM($W1112),4),--MID(TRIM($W1112),5,2),--RIGHT(TRIM($W1112),2)),""),--SUBSTITUTE(SUBSTITUTE(TRIM($W1112),".","-"),"/","-")),IFERROR(--LEFT(SUBSTITUTE(SUBSTITUTE(TRIM($W1112),".","-"),"/","-"),10),""))))</f>
        <v/>
      </c>
      <c r="Y1112" s="29">
        <f>IF($X1112="","",INT($X1112))</f>
        <v/>
      </c>
      <c r="Z1112" s="30">
        <f>IF(OR($Y1112="",$D$6=""),"",IF(INDEX($A:$U,ROW(),$D$6)="",0,IF(ISNUMBER(INDEX($A:$U,ROW(),$D$6)),INDEX($A:$U,ROW(),$D$6),IFERROR(--SUBSTITUTE(SUBSTITUTE(TRIM(INDEX($A:$U,ROW(),$D$6)),",",""),"원",""),0))))</f>
        <v/>
      </c>
      <c r="AA1112" s="30">
        <f>IF(OR($Y1112="",$E$6=""),"",IF(INDEX($A:$U,ROW(),$E$6)="",0,IF(ISNUMBER(INDEX($A:$U,ROW(),$E$6)),INDEX($A:$U,ROW(),$E$6),IFERROR(--SUBSTITUTE(SUBSTITUTE(TRIM(INDEX($A:$U,ROW(),$E$6)),",",""),"원",""),0))))</f>
        <v/>
      </c>
      <c r="AB1112" s="30">
        <f>IF(OR($Y1112="",$F$6=""),"",IF(INDEX($A:$U,ROW(),$F$6)="","",IF(ISNUMBER(INDEX($A:$U,ROW(),$F$6)),INDEX($A:$U,ROW(),$F$6),IFERROR(--SUBSTITUTE(SUBSTITUTE(TRIM(INDEX($A:$U,ROW(),$F$6)),",",""),"원",""),""))))</f>
        <v/>
      </c>
      <c r="AC1112" s="2">
        <f>IF(OR($Y1112="",$G$6=""),"",INDEX($A:$U,ROW(),$G$6)&amp;"")</f>
        <v/>
      </c>
      <c r="AD1112" s="2">
        <f>IF($Y1112="","",IF(OR(AND(설정!$B$5&lt;&gt;"",ISNUMBER(SEARCH(설정!$B$5,$AC1112))),AND(설정!$B$6&lt;&gt;"",ISNUMBER(SEARCH(설정!$B$6,$AC1112))),AND(설정!$B$7&lt;&gt;"",ISNUMBER(SEARCH(설정!$B$7,$AC1112)))),"제외","포함"))</f>
        <v/>
      </c>
    </row>
    <row r="1113">
      <c r="W1113" s="2">
        <f>IF(OR($B$5="",$C$6="",ROW()&lt;$B$5),"",IF(INDEX($A:$U,ROW(),$C$6)="","",INDEX($A:$U,ROW(),$C$6)))</f>
        <v/>
      </c>
      <c r="X1113" s="28">
        <f>IF($W1113="","",IF(ISNUMBER($W1113),IF($W1113&gt;=10000000,IFERROR(DATE(INT($W1113/10000),MOD(INT($W1113/100),100),MOD($W1113,100)),""),$W1113),IF(ISNUMBER(--SUBSTITUTE(SUBSTITUTE(TRIM($W1113),".","-"),"/","-")),IF(--SUBSTITUTE(SUBSTITUTE(TRIM($W1113),".","-"),"/","-")&gt;=10000000,IFERROR(DATE(--LEFT(TRIM($W1113),4),--MID(TRIM($W1113),5,2),--RIGHT(TRIM($W1113),2)),""),--SUBSTITUTE(SUBSTITUTE(TRIM($W1113),".","-"),"/","-")),IFERROR(--LEFT(SUBSTITUTE(SUBSTITUTE(TRIM($W1113),".","-"),"/","-"),10),""))))</f>
        <v/>
      </c>
      <c r="Y1113" s="29">
        <f>IF($X1113="","",INT($X1113))</f>
        <v/>
      </c>
      <c r="Z1113" s="30">
        <f>IF(OR($Y1113="",$D$6=""),"",IF(INDEX($A:$U,ROW(),$D$6)="",0,IF(ISNUMBER(INDEX($A:$U,ROW(),$D$6)),INDEX($A:$U,ROW(),$D$6),IFERROR(--SUBSTITUTE(SUBSTITUTE(TRIM(INDEX($A:$U,ROW(),$D$6)),",",""),"원",""),0))))</f>
        <v/>
      </c>
      <c r="AA1113" s="30">
        <f>IF(OR($Y1113="",$E$6=""),"",IF(INDEX($A:$U,ROW(),$E$6)="",0,IF(ISNUMBER(INDEX($A:$U,ROW(),$E$6)),INDEX($A:$U,ROW(),$E$6),IFERROR(--SUBSTITUTE(SUBSTITUTE(TRIM(INDEX($A:$U,ROW(),$E$6)),",",""),"원",""),0))))</f>
        <v/>
      </c>
      <c r="AB1113" s="30">
        <f>IF(OR($Y1113="",$F$6=""),"",IF(INDEX($A:$U,ROW(),$F$6)="","",IF(ISNUMBER(INDEX($A:$U,ROW(),$F$6)),INDEX($A:$U,ROW(),$F$6),IFERROR(--SUBSTITUTE(SUBSTITUTE(TRIM(INDEX($A:$U,ROW(),$F$6)),",",""),"원",""),""))))</f>
        <v/>
      </c>
      <c r="AC1113" s="2">
        <f>IF(OR($Y1113="",$G$6=""),"",INDEX($A:$U,ROW(),$G$6)&amp;"")</f>
        <v/>
      </c>
      <c r="AD1113" s="2">
        <f>IF($Y1113="","",IF(OR(AND(설정!$B$5&lt;&gt;"",ISNUMBER(SEARCH(설정!$B$5,$AC1113))),AND(설정!$B$6&lt;&gt;"",ISNUMBER(SEARCH(설정!$B$6,$AC1113))),AND(설정!$B$7&lt;&gt;"",ISNUMBER(SEARCH(설정!$B$7,$AC1113)))),"제외","포함"))</f>
        <v/>
      </c>
    </row>
    <row r="1114">
      <c r="W1114" s="2">
        <f>IF(OR($B$5="",$C$6="",ROW()&lt;$B$5),"",IF(INDEX($A:$U,ROW(),$C$6)="","",INDEX($A:$U,ROW(),$C$6)))</f>
        <v/>
      </c>
      <c r="X1114" s="28">
        <f>IF($W1114="","",IF(ISNUMBER($W1114),IF($W1114&gt;=10000000,IFERROR(DATE(INT($W1114/10000),MOD(INT($W1114/100),100),MOD($W1114,100)),""),$W1114),IF(ISNUMBER(--SUBSTITUTE(SUBSTITUTE(TRIM($W1114),".","-"),"/","-")),IF(--SUBSTITUTE(SUBSTITUTE(TRIM($W1114),".","-"),"/","-")&gt;=10000000,IFERROR(DATE(--LEFT(TRIM($W1114),4),--MID(TRIM($W1114),5,2),--RIGHT(TRIM($W1114),2)),""),--SUBSTITUTE(SUBSTITUTE(TRIM($W1114),".","-"),"/","-")),IFERROR(--LEFT(SUBSTITUTE(SUBSTITUTE(TRIM($W1114),".","-"),"/","-"),10),""))))</f>
        <v/>
      </c>
      <c r="Y1114" s="29">
        <f>IF($X1114="","",INT($X1114))</f>
        <v/>
      </c>
      <c r="Z1114" s="30">
        <f>IF(OR($Y1114="",$D$6=""),"",IF(INDEX($A:$U,ROW(),$D$6)="",0,IF(ISNUMBER(INDEX($A:$U,ROW(),$D$6)),INDEX($A:$U,ROW(),$D$6),IFERROR(--SUBSTITUTE(SUBSTITUTE(TRIM(INDEX($A:$U,ROW(),$D$6)),",",""),"원",""),0))))</f>
        <v/>
      </c>
      <c r="AA1114" s="30">
        <f>IF(OR($Y1114="",$E$6=""),"",IF(INDEX($A:$U,ROW(),$E$6)="",0,IF(ISNUMBER(INDEX($A:$U,ROW(),$E$6)),INDEX($A:$U,ROW(),$E$6),IFERROR(--SUBSTITUTE(SUBSTITUTE(TRIM(INDEX($A:$U,ROW(),$E$6)),",",""),"원",""),0))))</f>
        <v/>
      </c>
      <c r="AB1114" s="30">
        <f>IF(OR($Y1114="",$F$6=""),"",IF(INDEX($A:$U,ROW(),$F$6)="","",IF(ISNUMBER(INDEX($A:$U,ROW(),$F$6)),INDEX($A:$U,ROW(),$F$6),IFERROR(--SUBSTITUTE(SUBSTITUTE(TRIM(INDEX($A:$U,ROW(),$F$6)),",",""),"원",""),""))))</f>
        <v/>
      </c>
      <c r="AC1114" s="2">
        <f>IF(OR($Y1114="",$G$6=""),"",INDEX($A:$U,ROW(),$G$6)&amp;"")</f>
        <v/>
      </c>
      <c r="AD1114" s="2">
        <f>IF($Y1114="","",IF(OR(AND(설정!$B$5&lt;&gt;"",ISNUMBER(SEARCH(설정!$B$5,$AC1114))),AND(설정!$B$6&lt;&gt;"",ISNUMBER(SEARCH(설정!$B$6,$AC1114))),AND(설정!$B$7&lt;&gt;"",ISNUMBER(SEARCH(설정!$B$7,$AC1114)))),"제외","포함"))</f>
        <v/>
      </c>
    </row>
    <row r="1115">
      <c r="W1115" s="2">
        <f>IF(OR($B$5="",$C$6="",ROW()&lt;$B$5),"",IF(INDEX($A:$U,ROW(),$C$6)="","",INDEX($A:$U,ROW(),$C$6)))</f>
        <v/>
      </c>
      <c r="X1115" s="28">
        <f>IF($W1115="","",IF(ISNUMBER($W1115),IF($W1115&gt;=10000000,IFERROR(DATE(INT($W1115/10000),MOD(INT($W1115/100),100),MOD($W1115,100)),""),$W1115),IF(ISNUMBER(--SUBSTITUTE(SUBSTITUTE(TRIM($W1115),".","-"),"/","-")),IF(--SUBSTITUTE(SUBSTITUTE(TRIM($W1115),".","-"),"/","-")&gt;=10000000,IFERROR(DATE(--LEFT(TRIM($W1115),4),--MID(TRIM($W1115),5,2),--RIGHT(TRIM($W1115),2)),""),--SUBSTITUTE(SUBSTITUTE(TRIM($W1115),".","-"),"/","-")),IFERROR(--LEFT(SUBSTITUTE(SUBSTITUTE(TRIM($W1115),".","-"),"/","-"),10),""))))</f>
        <v/>
      </c>
      <c r="Y1115" s="29">
        <f>IF($X1115="","",INT($X1115))</f>
        <v/>
      </c>
      <c r="Z1115" s="30">
        <f>IF(OR($Y1115="",$D$6=""),"",IF(INDEX($A:$U,ROW(),$D$6)="",0,IF(ISNUMBER(INDEX($A:$U,ROW(),$D$6)),INDEX($A:$U,ROW(),$D$6),IFERROR(--SUBSTITUTE(SUBSTITUTE(TRIM(INDEX($A:$U,ROW(),$D$6)),",",""),"원",""),0))))</f>
        <v/>
      </c>
      <c r="AA1115" s="30">
        <f>IF(OR($Y1115="",$E$6=""),"",IF(INDEX($A:$U,ROW(),$E$6)="",0,IF(ISNUMBER(INDEX($A:$U,ROW(),$E$6)),INDEX($A:$U,ROW(),$E$6),IFERROR(--SUBSTITUTE(SUBSTITUTE(TRIM(INDEX($A:$U,ROW(),$E$6)),",",""),"원",""),0))))</f>
        <v/>
      </c>
      <c r="AB1115" s="30">
        <f>IF(OR($Y1115="",$F$6=""),"",IF(INDEX($A:$U,ROW(),$F$6)="","",IF(ISNUMBER(INDEX($A:$U,ROW(),$F$6)),INDEX($A:$U,ROW(),$F$6),IFERROR(--SUBSTITUTE(SUBSTITUTE(TRIM(INDEX($A:$U,ROW(),$F$6)),",",""),"원",""),""))))</f>
        <v/>
      </c>
      <c r="AC1115" s="2">
        <f>IF(OR($Y1115="",$G$6=""),"",INDEX($A:$U,ROW(),$G$6)&amp;"")</f>
        <v/>
      </c>
      <c r="AD1115" s="2">
        <f>IF($Y1115="","",IF(OR(AND(설정!$B$5&lt;&gt;"",ISNUMBER(SEARCH(설정!$B$5,$AC1115))),AND(설정!$B$6&lt;&gt;"",ISNUMBER(SEARCH(설정!$B$6,$AC1115))),AND(설정!$B$7&lt;&gt;"",ISNUMBER(SEARCH(설정!$B$7,$AC1115)))),"제외","포함"))</f>
        <v/>
      </c>
    </row>
    <row r="1116">
      <c r="W1116" s="2">
        <f>IF(OR($B$5="",$C$6="",ROW()&lt;$B$5),"",IF(INDEX($A:$U,ROW(),$C$6)="","",INDEX($A:$U,ROW(),$C$6)))</f>
        <v/>
      </c>
      <c r="X1116" s="28">
        <f>IF($W1116="","",IF(ISNUMBER($W1116),IF($W1116&gt;=10000000,IFERROR(DATE(INT($W1116/10000),MOD(INT($W1116/100),100),MOD($W1116,100)),""),$W1116),IF(ISNUMBER(--SUBSTITUTE(SUBSTITUTE(TRIM($W1116),".","-"),"/","-")),IF(--SUBSTITUTE(SUBSTITUTE(TRIM($W1116),".","-"),"/","-")&gt;=10000000,IFERROR(DATE(--LEFT(TRIM($W1116),4),--MID(TRIM($W1116),5,2),--RIGHT(TRIM($W1116),2)),""),--SUBSTITUTE(SUBSTITUTE(TRIM($W1116),".","-"),"/","-")),IFERROR(--LEFT(SUBSTITUTE(SUBSTITUTE(TRIM($W1116),".","-"),"/","-"),10),""))))</f>
        <v/>
      </c>
      <c r="Y1116" s="29">
        <f>IF($X1116="","",INT($X1116))</f>
        <v/>
      </c>
      <c r="Z1116" s="30">
        <f>IF(OR($Y1116="",$D$6=""),"",IF(INDEX($A:$U,ROW(),$D$6)="",0,IF(ISNUMBER(INDEX($A:$U,ROW(),$D$6)),INDEX($A:$U,ROW(),$D$6),IFERROR(--SUBSTITUTE(SUBSTITUTE(TRIM(INDEX($A:$U,ROW(),$D$6)),",",""),"원",""),0))))</f>
        <v/>
      </c>
      <c r="AA1116" s="30">
        <f>IF(OR($Y1116="",$E$6=""),"",IF(INDEX($A:$U,ROW(),$E$6)="",0,IF(ISNUMBER(INDEX($A:$U,ROW(),$E$6)),INDEX($A:$U,ROW(),$E$6),IFERROR(--SUBSTITUTE(SUBSTITUTE(TRIM(INDEX($A:$U,ROW(),$E$6)),",",""),"원",""),0))))</f>
        <v/>
      </c>
      <c r="AB1116" s="30">
        <f>IF(OR($Y1116="",$F$6=""),"",IF(INDEX($A:$U,ROW(),$F$6)="","",IF(ISNUMBER(INDEX($A:$U,ROW(),$F$6)),INDEX($A:$U,ROW(),$F$6),IFERROR(--SUBSTITUTE(SUBSTITUTE(TRIM(INDEX($A:$U,ROW(),$F$6)),",",""),"원",""),""))))</f>
        <v/>
      </c>
      <c r="AC1116" s="2">
        <f>IF(OR($Y1116="",$G$6=""),"",INDEX($A:$U,ROW(),$G$6)&amp;"")</f>
        <v/>
      </c>
      <c r="AD1116" s="2">
        <f>IF($Y1116="","",IF(OR(AND(설정!$B$5&lt;&gt;"",ISNUMBER(SEARCH(설정!$B$5,$AC1116))),AND(설정!$B$6&lt;&gt;"",ISNUMBER(SEARCH(설정!$B$6,$AC1116))),AND(설정!$B$7&lt;&gt;"",ISNUMBER(SEARCH(설정!$B$7,$AC1116)))),"제외","포함"))</f>
        <v/>
      </c>
    </row>
    <row r="1117">
      <c r="W1117" s="2">
        <f>IF(OR($B$5="",$C$6="",ROW()&lt;$B$5),"",IF(INDEX($A:$U,ROW(),$C$6)="","",INDEX($A:$U,ROW(),$C$6)))</f>
        <v/>
      </c>
      <c r="X1117" s="28">
        <f>IF($W1117="","",IF(ISNUMBER($W1117),IF($W1117&gt;=10000000,IFERROR(DATE(INT($W1117/10000),MOD(INT($W1117/100),100),MOD($W1117,100)),""),$W1117),IF(ISNUMBER(--SUBSTITUTE(SUBSTITUTE(TRIM($W1117),".","-"),"/","-")),IF(--SUBSTITUTE(SUBSTITUTE(TRIM($W1117),".","-"),"/","-")&gt;=10000000,IFERROR(DATE(--LEFT(TRIM($W1117),4),--MID(TRIM($W1117),5,2),--RIGHT(TRIM($W1117),2)),""),--SUBSTITUTE(SUBSTITUTE(TRIM($W1117),".","-"),"/","-")),IFERROR(--LEFT(SUBSTITUTE(SUBSTITUTE(TRIM($W1117),".","-"),"/","-"),10),""))))</f>
        <v/>
      </c>
      <c r="Y1117" s="29">
        <f>IF($X1117="","",INT($X1117))</f>
        <v/>
      </c>
      <c r="Z1117" s="30">
        <f>IF(OR($Y1117="",$D$6=""),"",IF(INDEX($A:$U,ROW(),$D$6)="",0,IF(ISNUMBER(INDEX($A:$U,ROW(),$D$6)),INDEX($A:$U,ROW(),$D$6),IFERROR(--SUBSTITUTE(SUBSTITUTE(TRIM(INDEX($A:$U,ROW(),$D$6)),",",""),"원",""),0))))</f>
        <v/>
      </c>
      <c r="AA1117" s="30">
        <f>IF(OR($Y1117="",$E$6=""),"",IF(INDEX($A:$U,ROW(),$E$6)="",0,IF(ISNUMBER(INDEX($A:$U,ROW(),$E$6)),INDEX($A:$U,ROW(),$E$6),IFERROR(--SUBSTITUTE(SUBSTITUTE(TRIM(INDEX($A:$U,ROW(),$E$6)),",",""),"원",""),0))))</f>
        <v/>
      </c>
      <c r="AB1117" s="30">
        <f>IF(OR($Y1117="",$F$6=""),"",IF(INDEX($A:$U,ROW(),$F$6)="","",IF(ISNUMBER(INDEX($A:$U,ROW(),$F$6)),INDEX($A:$U,ROW(),$F$6),IFERROR(--SUBSTITUTE(SUBSTITUTE(TRIM(INDEX($A:$U,ROW(),$F$6)),",",""),"원",""),""))))</f>
        <v/>
      </c>
      <c r="AC1117" s="2">
        <f>IF(OR($Y1117="",$G$6=""),"",INDEX($A:$U,ROW(),$G$6)&amp;"")</f>
        <v/>
      </c>
      <c r="AD1117" s="2">
        <f>IF($Y1117="","",IF(OR(AND(설정!$B$5&lt;&gt;"",ISNUMBER(SEARCH(설정!$B$5,$AC1117))),AND(설정!$B$6&lt;&gt;"",ISNUMBER(SEARCH(설정!$B$6,$AC1117))),AND(설정!$B$7&lt;&gt;"",ISNUMBER(SEARCH(설정!$B$7,$AC1117)))),"제외","포함"))</f>
        <v/>
      </c>
    </row>
    <row r="1118">
      <c r="W1118" s="2">
        <f>IF(OR($B$5="",$C$6="",ROW()&lt;$B$5),"",IF(INDEX($A:$U,ROW(),$C$6)="","",INDEX($A:$U,ROW(),$C$6)))</f>
        <v/>
      </c>
      <c r="X1118" s="28">
        <f>IF($W1118="","",IF(ISNUMBER($W1118),IF($W1118&gt;=10000000,IFERROR(DATE(INT($W1118/10000),MOD(INT($W1118/100),100),MOD($W1118,100)),""),$W1118),IF(ISNUMBER(--SUBSTITUTE(SUBSTITUTE(TRIM($W1118),".","-"),"/","-")),IF(--SUBSTITUTE(SUBSTITUTE(TRIM($W1118),".","-"),"/","-")&gt;=10000000,IFERROR(DATE(--LEFT(TRIM($W1118),4),--MID(TRIM($W1118),5,2),--RIGHT(TRIM($W1118),2)),""),--SUBSTITUTE(SUBSTITUTE(TRIM($W1118),".","-"),"/","-")),IFERROR(--LEFT(SUBSTITUTE(SUBSTITUTE(TRIM($W1118),".","-"),"/","-"),10),""))))</f>
        <v/>
      </c>
      <c r="Y1118" s="29">
        <f>IF($X1118="","",INT($X1118))</f>
        <v/>
      </c>
      <c r="Z1118" s="30">
        <f>IF(OR($Y1118="",$D$6=""),"",IF(INDEX($A:$U,ROW(),$D$6)="",0,IF(ISNUMBER(INDEX($A:$U,ROW(),$D$6)),INDEX($A:$U,ROW(),$D$6),IFERROR(--SUBSTITUTE(SUBSTITUTE(TRIM(INDEX($A:$U,ROW(),$D$6)),",",""),"원",""),0))))</f>
        <v/>
      </c>
      <c r="AA1118" s="30">
        <f>IF(OR($Y1118="",$E$6=""),"",IF(INDEX($A:$U,ROW(),$E$6)="",0,IF(ISNUMBER(INDEX($A:$U,ROW(),$E$6)),INDEX($A:$U,ROW(),$E$6),IFERROR(--SUBSTITUTE(SUBSTITUTE(TRIM(INDEX($A:$U,ROW(),$E$6)),",",""),"원",""),0))))</f>
        <v/>
      </c>
      <c r="AB1118" s="30">
        <f>IF(OR($Y1118="",$F$6=""),"",IF(INDEX($A:$U,ROW(),$F$6)="","",IF(ISNUMBER(INDEX($A:$U,ROW(),$F$6)),INDEX($A:$U,ROW(),$F$6),IFERROR(--SUBSTITUTE(SUBSTITUTE(TRIM(INDEX($A:$U,ROW(),$F$6)),",",""),"원",""),""))))</f>
        <v/>
      </c>
      <c r="AC1118" s="2">
        <f>IF(OR($Y1118="",$G$6=""),"",INDEX($A:$U,ROW(),$G$6)&amp;"")</f>
        <v/>
      </c>
      <c r="AD1118" s="2">
        <f>IF($Y1118="","",IF(OR(AND(설정!$B$5&lt;&gt;"",ISNUMBER(SEARCH(설정!$B$5,$AC1118))),AND(설정!$B$6&lt;&gt;"",ISNUMBER(SEARCH(설정!$B$6,$AC1118))),AND(설정!$B$7&lt;&gt;"",ISNUMBER(SEARCH(설정!$B$7,$AC1118)))),"제외","포함"))</f>
        <v/>
      </c>
    </row>
    <row r="1119">
      <c r="W1119" s="2">
        <f>IF(OR($B$5="",$C$6="",ROW()&lt;$B$5),"",IF(INDEX($A:$U,ROW(),$C$6)="","",INDEX($A:$U,ROW(),$C$6)))</f>
        <v/>
      </c>
      <c r="X1119" s="28">
        <f>IF($W1119="","",IF(ISNUMBER($W1119),IF($W1119&gt;=10000000,IFERROR(DATE(INT($W1119/10000),MOD(INT($W1119/100),100),MOD($W1119,100)),""),$W1119),IF(ISNUMBER(--SUBSTITUTE(SUBSTITUTE(TRIM($W1119),".","-"),"/","-")),IF(--SUBSTITUTE(SUBSTITUTE(TRIM($W1119),".","-"),"/","-")&gt;=10000000,IFERROR(DATE(--LEFT(TRIM($W1119),4),--MID(TRIM($W1119),5,2),--RIGHT(TRIM($W1119),2)),""),--SUBSTITUTE(SUBSTITUTE(TRIM($W1119),".","-"),"/","-")),IFERROR(--LEFT(SUBSTITUTE(SUBSTITUTE(TRIM($W1119),".","-"),"/","-"),10),""))))</f>
        <v/>
      </c>
      <c r="Y1119" s="29">
        <f>IF($X1119="","",INT($X1119))</f>
        <v/>
      </c>
      <c r="Z1119" s="30">
        <f>IF(OR($Y1119="",$D$6=""),"",IF(INDEX($A:$U,ROW(),$D$6)="",0,IF(ISNUMBER(INDEX($A:$U,ROW(),$D$6)),INDEX($A:$U,ROW(),$D$6),IFERROR(--SUBSTITUTE(SUBSTITUTE(TRIM(INDEX($A:$U,ROW(),$D$6)),",",""),"원",""),0))))</f>
        <v/>
      </c>
      <c r="AA1119" s="30">
        <f>IF(OR($Y1119="",$E$6=""),"",IF(INDEX($A:$U,ROW(),$E$6)="",0,IF(ISNUMBER(INDEX($A:$U,ROW(),$E$6)),INDEX($A:$U,ROW(),$E$6),IFERROR(--SUBSTITUTE(SUBSTITUTE(TRIM(INDEX($A:$U,ROW(),$E$6)),",",""),"원",""),0))))</f>
        <v/>
      </c>
      <c r="AB1119" s="30">
        <f>IF(OR($Y1119="",$F$6=""),"",IF(INDEX($A:$U,ROW(),$F$6)="","",IF(ISNUMBER(INDEX($A:$U,ROW(),$F$6)),INDEX($A:$U,ROW(),$F$6),IFERROR(--SUBSTITUTE(SUBSTITUTE(TRIM(INDEX($A:$U,ROW(),$F$6)),",",""),"원",""),""))))</f>
        <v/>
      </c>
      <c r="AC1119" s="2">
        <f>IF(OR($Y1119="",$G$6=""),"",INDEX($A:$U,ROW(),$G$6)&amp;"")</f>
        <v/>
      </c>
      <c r="AD1119" s="2">
        <f>IF($Y1119="","",IF(OR(AND(설정!$B$5&lt;&gt;"",ISNUMBER(SEARCH(설정!$B$5,$AC1119))),AND(설정!$B$6&lt;&gt;"",ISNUMBER(SEARCH(설정!$B$6,$AC1119))),AND(설정!$B$7&lt;&gt;"",ISNUMBER(SEARCH(설정!$B$7,$AC1119)))),"제외","포함"))</f>
        <v/>
      </c>
    </row>
    <row r="1120">
      <c r="W1120" s="2">
        <f>IF(OR($B$5="",$C$6="",ROW()&lt;$B$5),"",IF(INDEX($A:$U,ROW(),$C$6)="","",INDEX($A:$U,ROW(),$C$6)))</f>
        <v/>
      </c>
      <c r="X1120" s="28">
        <f>IF($W1120="","",IF(ISNUMBER($W1120),IF($W1120&gt;=10000000,IFERROR(DATE(INT($W1120/10000),MOD(INT($W1120/100),100),MOD($W1120,100)),""),$W1120),IF(ISNUMBER(--SUBSTITUTE(SUBSTITUTE(TRIM($W1120),".","-"),"/","-")),IF(--SUBSTITUTE(SUBSTITUTE(TRIM($W1120),".","-"),"/","-")&gt;=10000000,IFERROR(DATE(--LEFT(TRIM($W1120),4),--MID(TRIM($W1120),5,2),--RIGHT(TRIM($W1120),2)),""),--SUBSTITUTE(SUBSTITUTE(TRIM($W1120),".","-"),"/","-")),IFERROR(--LEFT(SUBSTITUTE(SUBSTITUTE(TRIM($W1120),".","-"),"/","-"),10),""))))</f>
        <v/>
      </c>
      <c r="Y1120" s="29">
        <f>IF($X1120="","",INT($X1120))</f>
        <v/>
      </c>
      <c r="Z1120" s="30">
        <f>IF(OR($Y1120="",$D$6=""),"",IF(INDEX($A:$U,ROW(),$D$6)="",0,IF(ISNUMBER(INDEX($A:$U,ROW(),$D$6)),INDEX($A:$U,ROW(),$D$6),IFERROR(--SUBSTITUTE(SUBSTITUTE(TRIM(INDEX($A:$U,ROW(),$D$6)),",",""),"원",""),0))))</f>
        <v/>
      </c>
      <c r="AA1120" s="30">
        <f>IF(OR($Y1120="",$E$6=""),"",IF(INDEX($A:$U,ROW(),$E$6)="",0,IF(ISNUMBER(INDEX($A:$U,ROW(),$E$6)),INDEX($A:$U,ROW(),$E$6),IFERROR(--SUBSTITUTE(SUBSTITUTE(TRIM(INDEX($A:$U,ROW(),$E$6)),",",""),"원",""),0))))</f>
        <v/>
      </c>
      <c r="AB1120" s="30">
        <f>IF(OR($Y1120="",$F$6=""),"",IF(INDEX($A:$U,ROW(),$F$6)="","",IF(ISNUMBER(INDEX($A:$U,ROW(),$F$6)),INDEX($A:$U,ROW(),$F$6),IFERROR(--SUBSTITUTE(SUBSTITUTE(TRIM(INDEX($A:$U,ROW(),$F$6)),",",""),"원",""),""))))</f>
        <v/>
      </c>
      <c r="AC1120" s="2">
        <f>IF(OR($Y1120="",$G$6=""),"",INDEX($A:$U,ROW(),$G$6)&amp;"")</f>
        <v/>
      </c>
      <c r="AD1120" s="2">
        <f>IF($Y1120="","",IF(OR(AND(설정!$B$5&lt;&gt;"",ISNUMBER(SEARCH(설정!$B$5,$AC1120))),AND(설정!$B$6&lt;&gt;"",ISNUMBER(SEARCH(설정!$B$6,$AC1120))),AND(설정!$B$7&lt;&gt;"",ISNUMBER(SEARCH(설정!$B$7,$AC1120)))),"제외","포함"))</f>
        <v/>
      </c>
    </row>
    <row r="1121">
      <c r="W1121" s="2">
        <f>IF(OR($B$5="",$C$6="",ROW()&lt;$B$5),"",IF(INDEX($A:$U,ROW(),$C$6)="","",INDEX($A:$U,ROW(),$C$6)))</f>
        <v/>
      </c>
      <c r="X1121" s="28">
        <f>IF($W1121="","",IF(ISNUMBER($W1121),IF($W1121&gt;=10000000,IFERROR(DATE(INT($W1121/10000),MOD(INT($W1121/100),100),MOD($W1121,100)),""),$W1121),IF(ISNUMBER(--SUBSTITUTE(SUBSTITUTE(TRIM($W1121),".","-"),"/","-")),IF(--SUBSTITUTE(SUBSTITUTE(TRIM($W1121),".","-"),"/","-")&gt;=10000000,IFERROR(DATE(--LEFT(TRIM($W1121),4),--MID(TRIM($W1121),5,2),--RIGHT(TRIM($W1121),2)),""),--SUBSTITUTE(SUBSTITUTE(TRIM($W1121),".","-"),"/","-")),IFERROR(--LEFT(SUBSTITUTE(SUBSTITUTE(TRIM($W1121),".","-"),"/","-"),10),""))))</f>
        <v/>
      </c>
      <c r="Y1121" s="29">
        <f>IF($X1121="","",INT($X1121))</f>
        <v/>
      </c>
      <c r="Z1121" s="30">
        <f>IF(OR($Y1121="",$D$6=""),"",IF(INDEX($A:$U,ROW(),$D$6)="",0,IF(ISNUMBER(INDEX($A:$U,ROW(),$D$6)),INDEX($A:$U,ROW(),$D$6),IFERROR(--SUBSTITUTE(SUBSTITUTE(TRIM(INDEX($A:$U,ROW(),$D$6)),",",""),"원",""),0))))</f>
        <v/>
      </c>
      <c r="AA1121" s="30">
        <f>IF(OR($Y1121="",$E$6=""),"",IF(INDEX($A:$U,ROW(),$E$6)="",0,IF(ISNUMBER(INDEX($A:$U,ROW(),$E$6)),INDEX($A:$U,ROW(),$E$6),IFERROR(--SUBSTITUTE(SUBSTITUTE(TRIM(INDEX($A:$U,ROW(),$E$6)),",",""),"원",""),0))))</f>
        <v/>
      </c>
      <c r="AB1121" s="30">
        <f>IF(OR($Y1121="",$F$6=""),"",IF(INDEX($A:$U,ROW(),$F$6)="","",IF(ISNUMBER(INDEX($A:$U,ROW(),$F$6)),INDEX($A:$U,ROW(),$F$6),IFERROR(--SUBSTITUTE(SUBSTITUTE(TRIM(INDEX($A:$U,ROW(),$F$6)),",",""),"원",""),""))))</f>
        <v/>
      </c>
      <c r="AC1121" s="2">
        <f>IF(OR($Y1121="",$G$6=""),"",INDEX($A:$U,ROW(),$G$6)&amp;"")</f>
        <v/>
      </c>
      <c r="AD1121" s="2">
        <f>IF($Y1121="","",IF(OR(AND(설정!$B$5&lt;&gt;"",ISNUMBER(SEARCH(설정!$B$5,$AC1121))),AND(설정!$B$6&lt;&gt;"",ISNUMBER(SEARCH(설정!$B$6,$AC1121))),AND(설정!$B$7&lt;&gt;"",ISNUMBER(SEARCH(설정!$B$7,$AC1121)))),"제외","포함"))</f>
        <v/>
      </c>
    </row>
    <row r="1122">
      <c r="W1122" s="2">
        <f>IF(OR($B$5="",$C$6="",ROW()&lt;$B$5),"",IF(INDEX($A:$U,ROW(),$C$6)="","",INDEX($A:$U,ROW(),$C$6)))</f>
        <v/>
      </c>
      <c r="X1122" s="28">
        <f>IF($W1122="","",IF(ISNUMBER($W1122),IF($W1122&gt;=10000000,IFERROR(DATE(INT($W1122/10000),MOD(INT($W1122/100),100),MOD($W1122,100)),""),$W1122),IF(ISNUMBER(--SUBSTITUTE(SUBSTITUTE(TRIM($W1122),".","-"),"/","-")),IF(--SUBSTITUTE(SUBSTITUTE(TRIM($W1122),".","-"),"/","-")&gt;=10000000,IFERROR(DATE(--LEFT(TRIM($W1122),4),--MID(TRIM($W1122),5,2),--RIGHT(TRIM($W1122),2)),""),--SUBSTITUTE(SUBSTITUTE(TRIM($W1122),".","-"),"/","-")),IFERROR(--LEFT(SUBSTITUTE(SUBSTITUTE(TRIM($W1122),".","-"),"/","-"),10),""))))</f>
        <v/>
      </c>
      <c r="Y1122" s="29">
        <f>IF($X1122="","",INT($X1122))</f>
        <v/>
      </c>
      <c r="Z1122" s="30">
        <f>IF(OR($Y1122="",$D$6=""),"",IF(INDEX($A:$U,ROW(),$D$6)="",0,IF(ISNUMBER(INDEX($A:$U,ROW(),$D$6)),INDEX($A:$U,ROW(),$D$6),IFERROR(--SUBSTITUTE(SUBSTITUTE(TRIM(INDEX($A:$U,ROW(),$D$6)),",",""),"원",""),0))))</f>
        <v/>
      </c>
      <c r="AA1122" s="30">
        <f>IF(OR($Y1122="",$E$6=""),"",IF(INDEX($A:$U,ROW(),$E$6)="",0,IF(ISNUMBER(INDEX($A:$U,ROW(),$E$6)),INDEX($A:$U,ROW(),$E$6),IFERROR(--SUBSTITUTE(SUBSTITUTE(TRIM(INDEX($A:$U,ROW(),$E$6)),",",""),"원",""),0))))</f>
        <v/>
      </c>
      <c r="AB1122" s="30">
        <f>IF(OR($Y1122="",$F$6=""),"",IF(INDEX($A:$U,ROW(),$F$6)="","",IF(ISNUMBER(INDEX($A:$U,ROW(),$F$6)),INDEX($A:$U,ROW(),$F$6),IFERROR(--SUBSTITUTE(SUBSTITUTE(TRIM(INDEX($A:$U,ROW(),$F$6)),",",""),"원",""),""))))</f>
        <v/>
      </c>
      <c r="AC1122" s="2">
        <f>IF(OR($Y1122="",$G$6=""),"",INDEX($A:$U,ROW(),$G$6)&amp;"")</f>
        <v/>
      </c>
      <c r="AD1122" s="2">
        <f>IF($Y1122="","",IF(OR(AND(설정!$B$5&lt;&gt;"",ISNUMBER(SEARCH(설정!$B$5,$AC1122))),AND(설정!$B$6&lt;&gt;"",ISNUMBER(SEARCH(설정!$B$6,$AC1122))),AND(설정!$B$7&lt;&gt;"",ISNUMBER(SEARCH(설정!$B$7,$AC1122)))),"제외","포함"))</f>
        <v/>
      </c>
    </row>
    <row r="1123">
      <c r="W1123" s="2">
        <f>IF(OR($B$5="",$C$6="",ROW()&lt;$B$5),"",IF(INDEX($A:$U,ROW(),$C$6)="","",INDEX($A:$U,ROW(),$C$6)))</f>
        <v/>
      </c>
      <c r="X1123" s="28">
        <f>IF($W1123="","",IF(ISNUMBER($W1123),IF($W1123&gt;=10000000,IFERROR(DATE(INT($W1123/10000),MOD(INT($W1123/100),100),MOD($W1123,100)),""),$W1123),IF(ISNUMBER(--SUBSTITUTE(SUBSTITUTE(TRIM($W1123),".","-"),"/","-")),IF(--SUBSTITUTE(SUBSTITUTE(TRIM($W1123),".","-"),"/","-")&gt;=10000000,IFERROR(DATE(--LEFT(TRIM($W1123),4),--MID(TRIM($W1123),5,2),--RIGHT(TRIM($W1123),2)),""),--SUBSTITUTE(SUBSTITUTE(TRIM($W1123),".","-"),"/","-")),IFERROR(--LEFT(SUBSTITUTE(SUBSTITUTE(TRIM($W1123),".","-"),"/","-"),10),""))))</f>
        <v/>
      </c>
      <c r="Y1123" s="29">
        <f>IF($X1123="","",INT($X1123))</f>
        <v/>
      </c>
      <c r="Z1123" s="30">
        <f>IF(OR($Y1123="",$D$6=""),"",IF(INDEX($A:$U,ROW(),$D$6)="",0,IF(ISNUMBER(INDEX($A:$U,ROW(),$D$6)),INDEX($A:$U,ROW(),$D$6),IFERROR(--SUBSTITUTE(SUBSTITUTE(TRIM(INDEX($A:$U,ROW(),$D$6)),",",""),"원",""),0))))</f>
        <v/>
      </c>
      <c r="AA1123" s="30">
        <f>IF(OR($Y1123="",$E$6=""),"",IF(INDEX($A:$U,ROW(),$E$6)="",0,IF(ISNUMBER(INDEX($A:$U,ROW(),$E$6)),INDEX($A:$U,ROW(),$E$6),IFERROR(--SUBSTITUTE(SUBSTITUTE(TRIM(INDEX($A:$U,ROW(),$E$6)),",",""),"원",""),0))))</f>
        <v/>
      </c>
      <c r="AB1123" s="30">
        <f>IF(OR($Y1123="",$F$6=""),"",IF(INDEX($A:$U,ROW(),$F$6)="","",IF(ISNUMBER(INDEX($A:$U,ROW(),$F$6)),INDEX($A:$U,ROW(),$F$6),IFERROR(--SUBSTITUTE(SUBSTITUTE(TRIM(INDEX($A:$U,ROW(),$F$6)),",",""),"원",""),""))))</f>
        <v/>
      </c>
      <c r="AC1123" s="2">
        <f>IF(OR($Y1123="",$G$6=""),"",INDEX($A:$U,ROW(),$G$6)&amp;"")</f>
        <v/>
      </c>
      <c r="AD1123" s="2">
        <f>IF($Y1123="","",IF(OR(AND(설정!$B$5&lt;&gt;"",ISNUMBER(SEARCH(설정!$B$5,$AC1123))),AND(설정!$B$6&lt;&gt;"",ISNUMBER(SEARCH(설정!$B$6,$AC1123))),AND(설정!$B$7&lt;&gt;"",ISNUMBER(SEARCH(설정!$B$7,$AC1123)))),"제외","포함"))</f>
        <v/>
      </c>
    </row>
    <row r="1124">
      <c r="W1124" s="2">
        <f>IF(OR($B$5="",$C$6="",ROW()&lt;$B$5),"",IF(INDEX($A:$U,ROW(),$C$6)="","",INDEX($A:$U,ROW(),$C$6)))</f>
        <v/>
      </c>
      <c r="X1124" s="28">
        <f>IF($W1124="","",IF(ISNUMBER($W1124),IF($W1124&gt;=10000000,IFERROR(DATE(INT($W1124/10000),MOD(INT($W1124/100),100),MOD($W1124,100)),""),$W1124),IF(ISNUMBER(--SUBSTITUTE(SUBSTITUTE(TRIM($W1124),".","-"),"/","-")),IF(--SUBSTITUTE(SUBSTITUTE(TRIM($W1124),".","-"),"/","-")&gt;=10000000,IFERROR(DATE(--LEFT(TRIM($W1124),4),--MID(TRIM($W1124),5,2),--RIGHT(TRIM($W1124),2)),""),--SUBSTITUTE(SUBSTITUTE(TRIM($W1124),".","-"),"/","-")),IFERROR(--LEFT(SUBSTITUTE(SUBSTITUTE(TRIM($W1124),".","-"),"/","-"),10),""))))</f>
        <v/>
      </c>
      <c r="Y1124" s="29">
        <f>IF($X1124="","",INT($X1124))</f>
        <v/>
      </c>
      <c r="Z1124" s="30">
        <f>IF(OR($Y1124="",$D$6=""),"",IF(INDEX($A:$U,ROW(),$D$6)="",0,IF(ISNUMBER(INDEX($A:$U,ROW(),$D$6)),INDEX($A:$U,ROW(),$D$6),IFERROR(--SUBSTITUTE(SUBSTITUTE(TRIM(INDEX($A:$U,ROW(),$D$6)),",",""),"원",""),0))))</f>
        <v/>
      </c>
      <c r="AA1124" s="30">
        <f>IF(OR($Y1124="",$E$6=""),"",IF(INDEX($A:$U,ROW(),$E$6)="",0,IF(ISNUMBER(INDEX($A:$U,ROW(),$E$6)),INDEX($A:$U,ROW(),$E$6),IFERROR(--SUBSTITUTE(SUBSTITUTE(TRIM(INDEX($A:$U,ROW(),$E$6)),",",""),"원",""),0))))</f>
        <v/>
      </c>
      <c r="AB1124" s="30">
        <f>IF(OR($Y1124="",$F$6=""),"",IF(INDEX($A:$U,ROW(),$F$6)="","",IF(ISNUMBER(INDEX($A:$U,ROW(),$F$6)),INDEX($A:$U,ROW(),$F$6),IFERROR(--SUBSTITUTE(SUBSTITUTE(TRIM(INDEX($A:$U,ROW(),$F$6)),",",""),"원",""),""))))</f>
        <v/>
      </c>
      <c r="AC1124" s="2">
        <f>IF(OR($Y1124="",$G$6=""),"",INDEX($A:$U,ROW(),$G$6)&amp;"")</f>
        <v/>
      </c>
      <c r="AD1124" s="2">
        <f>IF($Y1124="","",IF(OR(AND(설정!$B$5&lt;&gt;"",ISNUMBER(SEARCH(설정!$B$5,$AC1124))),AND(설정!$B$6&lt;&gt;"",ISNUMBER(SEARCH(설정!$B$6,$AC1124))),AND(설정!$B$7&lt;&gt;"",ISNUMBER(SEARCH(설정!$B$7,$AC1124)))),"제외","포함"))</f>
        <v/>
      </c>
    </row>
    <row r="1125">
      <c r="W1125" s="2">
        <f>IF(OR($B$5="",$C$6="",ROW()&lt;$B$5),"",IF(INDEX($A:$U,ROW(),$C$6)="","",INDEX($A:$U,ROW(),$C$6)))</f>
        <v/>
      </c>
      <c r="X1125" s="28">
        <f>IF($W1125="","",IF(ISNUMBER($W1125),IF($W1125&gt;=10000000,IFERROR(DATE(INT($W1125/10000),MOD(INT($W1125/100),100),MOD($W1125,100)),""),$W1125),IF(ISNUMBER(--SUBSTITUTE(SUBSTITUTE(TRIM($W1125),".","-"),"/","-")),IF(--SUBSTITUTE(SUBSTITUTE(TRIM($W1125),".","-"),"/","-")&gt;=10000000,IFERROR(DATE(--LEFT(TRIM($W1125),4),--MID(TRIM($W1125),5,2),--RIGHT(TRIM($W1125),2)),""),--SUBSTITUTE(SUBSTITUTE(TRIM($W1125),".","-"),"/","-")),IFERROR(--LEFT(SUBSTITUTE(SUBSTITUTE(TRIM($W1125),".","-"),"/","-"),10),""))))</f>
        <v/>
      </c>
      <c r="Y1125" s="29">
        <f>IF($X1125="","",INT($X1125))</f>
        <v/>
      </c>
      <c r="Z1125" s="30">
        <f>IF(OR($Y1125="",$D$6=""),"",IF(INDEX($A:$U,ROW(),$D$6)="",0,IF(ISNUMBER(INDEX($A:$U,ROW(),$D$6)),INDEX($A:$U,ROW(),$D$6),IFERROR(--SUBSTITUTE(SUBSTITUTE(TRIM(INDEX($A:$U,ROW(),$D$6)),",",""),"원",""),0))))</f>
        <v/>
      </c>
      <c r="AA1125" s="30">
        <f>IF(OR($Y1125="",$E$6=""),"",IF(INDEX($A:$U,ROW(),$E$6)="",0,IF(ISNUMBER(INDEX($A:$U,ROW(),$E$6)),INDEX($A:$U,ROW(),$E$6),IFERROR(--SUBSTITUTE(SUBSTITUTE(TRIM(INDEX($A:$U,ROW(),$E$6)),",",""),"원",""),0))))</f>
        <v/>
      </c>
      <c r="AB1125" s="30">
        <f>IF(OR($Y1125="",$F$6=""),"",IF(INDEX($A:$U,ROW(),$F$6)="","",IF(ISNUMBER(INDEX($A:$U,ROW(),$F$6)),INDEX($A:$U,ROW(),$F$6),IFERROR(--SUBSTITUTE(SUBSTITUTE(TRIM(INDEX($A:$U,ROW(),$F$6)),",",""),"원",""),""))))</f>
        <v/>
      </c>
      <c r="AC1125" s="2">
        <f>IF(OR($Y1125="",$G$6=""),"",INDEX($A:$U,ROW(),$G$6)&amp;"")</f>
        <v/>
      </c>
      <c r="AD1125" s="2">
        <f>IF($Y1125="","",IF(OR(AND(설정!$B$5&lt;&gt;"",ISNUMBER(SEARCH(설정!$B$5,$AC1125))),AND(설정!$B$6&lt;&gt;"",ISNUMBER(SEARCH(설정!$B$6,$AC1125))),AND(설정!$B$7&lt;&gt;"",ISNUMBER(SEARCH(설정!$B$7,$AC1125)))),"제외","포함"))</f>
        <v/>
      </c>
    </row>
    <row r="1126">
      <c r="W1126" s="2">
        <f>IF(OR($B$5="",$C$6="",ROW()&lt;$B$5),"",IF(INDEX($A:$U,ROW(),$C$6)="","",INDEX($A:$U,ROW(),$C$6)))</f>
        <v/>
      </c>
      <c r="X1126" s="28">
        <f>IF($W1126="","",IF(ISNUMBER($W1126),IF($W1126&gt;=10000000,IFERROR(DATE(INT($W1126/10000),MOD(INT($W1126/100),100),MOD($W1126,100)),""),$W1126),IF(ISNUMBER(--SUBSTITUTE(SUBSTITUTE(TRIM($W1126),".","-"),"/","-")),IF(--SUBSTITUTE(SUBSTITUTE(TRIM($W1126),".","-"),"/","-")&gt;=10000000,IFERROR(DATE(--LEFT(TRIM($W1126),4),--MID(TRIM($W1126),5,2),--RIGHT(TRIM($W1126),2)),""),--SUBSTITUTE(SUBSTITUTE(TRIM($W1126),".","-"),"/","-")),IFERROR(--LEFT(SUBSTITUTE(SUBSTITUTE(TRIM($W1126),".","-"),"/","-"),10),""))))</f>
        <v/>
      </c>
      <c r="Y1126" s="29">
        <f>IF($X1126="","",INT($X1126))</f>
        <v/>
      </c>
      <c r="Z1126" s="30">
        <f>IF(OR($Y1126="",$D$6=""),"",IF(INDEX($A:$U,ROW(),$D$6)="",0,IF(ISNUMBER(INDEX($A:$U,ROW(),$D$6)),INDEX($A:$U,ROW(),$D$6),IFERROR(--SUBSTITUTE(SUBSTITUTE(TRIM(INDEX($A:$U,ROW(),$D$6)),",",""),"원",""),0))))</f>
        <v/>
      </c>
      <c r="AA1126" s="30">
        <f>IF(OR($Y1126="",$E$6=""),"",IF(INDEX($A:$U,ROW(),$E$6)="",0,IF(ISNUMBER(INDEX($A:$U,ROW(),$E$6)),INDEX($A:$U,ROW(),$E$6),IFERROR(--SUBSTITUTE(SUBSTITUTE(TRIM(INDEX($A:$U,ROW(),$E$6)),",",""),"원",""),0))))</f>
        <v/>
      </c>
      <c r="AB1126" s="30">
        <f>IF(OR($Y1126="",$F$6=""),"",IF(INDEX($A:$U,ROW(),$F$6)="","",IF(ISNUMBER(INDEX($A:$U,ROW(),$F$6)),INDEX($A:$U,ROW(),$F$6),IFERROR(--SUBSTITUTE(SUBSTITUTE(TRIM(INDEX($A:$U,ROW(),$F$6)),",",""),"원",""),""))))</f>
        <v/>
      </c>
      <c r="AC1126" s="2">
        <f>IF(OR($Y1126="",$G$6=""),"",INDEX($A:$U,ROW(),$G$6)&amp;"")</f>
        <v/>
      </c>
      <c r="AD1126" s="2">
        <f>IF($Y1126="","",IF(OR(AND(설정!$B$5&lt;&gt;"",ISNUMBER(SEARCH(설정!$B$5,$AC1126))),AND(설정!$B$6&lt;&gt;"",ISNUMBER(SEARCH(설정!$B$6,$AC1126))),AND(설정!$B$7&lt;&gt;"",ISNUMBER(SEARCH(설정!$B$7,$AC1126)))),"제외","포함"))</f>
        <v/>
      </c>
    </row>
    <row r="1127">
      <c r="W1127" s="2">
        <f>IF(OR($B$5="",$C$6="",ROW()&lt;$B$5),"",IF(INDEX($A:$U,ROW(),$C$6)="","",INDEX($A:$U,ROW(),$C$6)))</f>
        <v/>
      </c>
      <c r="X1127" s="28">
        <f>IF($W1127="","",IF(ISNUMBER($W1127),IF($W1127&gt;=10000000,IFERROR(DATE(INT($W1127/10000),MOD(INT($W1127/100),100),MOD($W1127,100)),""),$W1127),IF(ISNUMBER(--SUBSTITUTE(SUBSTITUTE(TRIM($W1127),".","-"),"/","-")),IF(--SUBSTITUTE(SUBSTITUTE(TRIM($W1127),".","-"),"/","-")&gt;=10000000,IFERROR(DATE(--LEFT(TRIM($W1127),4),--MID(TRIM($W1127),5,2),--RIGHT(TRIM($W1127),2)),""),--SUBSTITUTE(SUBSTITUTE(TRIM($W1127),".","-"),"/","-")),IFERROR(--LEFT(SUBSTITUTE(SUBSTITUTE(TRIM($W1127),".","-"),"/","-"),10),""))))</f>
        <v/>
      </c>
      <c r="Y1127" s="29">
        <f>IF($X1127="","",INT($X1127))</f>
        <v/>
      </c>
      <c r="Z1127" s="30">
        <f>IF(OR($Y1127="",$D$6=""),"",IF(INDEX($A:$U,ROW(),$D$6)="",0,IF(ISNUMBER(INDEX($A:$U,ROW(),$D$6)),INDEX($A:$U,ROW(),$D$6),IFERROR(--SUBSTITUTE(SUBSTITUTE(TRIM(INDEX($A:$U,ROW(),$D$6)),",",""),"원",""),0))))</f>
        <v/>
      </c>
      <c r="AA1127" s="30">
        <f>IF(OR($Y1127="",$E$6=""),"",IF(INDEX($A:$U,ROW(),$E$6)="",0,IF(ISNUMBER(INDEX($A:$U,ROW(),$E$6)),INDEX($A:$U,ROW(),$E$6),IFERROR(--SUBSTITUTE(SUBSTITUTE(TRIM(INDEX($A:$U,ROW(),$E$6)),",",""),"원",""),0))))</f>
        <v/>
      </c>
      <c r="AB1127" s="30">
        <f>IF(OR($Y1127="",$F$6=""),"",IF(INDEX($A:$U,ROW(),$F$6)="","",IF(ISNUMBER(INDEX($A:$U,ROW(),$F$6)),INDEX($A:$U,ROW(),$F$6),IFERROR(--SUBSTITUTE(SUBSTITUTE(TRIM(INDEX($A:$U,ROW(),$F$6)),",",""),"원",""),""))))</f>
        <v/>
      </c>
      <c r="AC1127" s="2">
        <f>IF(OR($Y1127="",$G$6=""),"",INDEX($A:$U,ROW(),$G$6)&amp;"")</f>
        <v/>
      </c>
      <c r="AD1127" s="2">
        <f>IF($Y1127="","",IF(OR(AND(설정!$B$5&lt;&gt;"",ISNUMBER(SEARCH(설정!$B$5,$AC1127))),AND(설정!$B$6&lt;&gt;"",ISNUMBER(SEARCH(설정!$B$6,$AC1127))),AND(설정!$B$7&lt;&gt;"",ISNUMBER(SEARCH(설정!$B$7,$AC1127)))),"제외","포함"))</f>
        <v/>
      </c>
    </row>
    <row r="1128">
      <c r="W1128" s="2">
        <f>IF(OR($B$5="",$C$6="",ROW()&lt;$B$5),"",IF(INDEX($A:$U,ROW(),$C$6)="","",INDEX($A:$U,ROW(),$C$6)))</f>
        <v/>
      </c>
      <c r="X1128" s="28">
        <f>IF($W1128="","",IF(ISNUMBER($W1128),IF($W1128&gt;=10000000,IFERROR(DATE(INT($W1128/10000),MOD(INT($W1128/100),100),MOD($W1128,100)),""),$W1128),IF(ISNUMBER(--SUBSTITUTE(SUBSTITUTE(TRIM($W1128),".","-"),"/","-")),IF(--SUBSTITUTE(SUBSTITUTE(TRIM($W1128),".","-"),"/","-")&gt;=10000000,IFERROR(DATE(--LEFT(TRIM($W1128),4),--MID(TRIM($W1128),5,2),--RIGHT(TRIM($W1128),2)),""),--SUBSTITUTE(SUBSTITUTE(TRIM($W1128),".","-"),"/","-")),IFERROR(--LEFT(SUBSTITUTE(SUBSTITUTE(TRIM($W1128),".","-"),"/","-"),10),""))))</f>
        <v/>
      </c>
      <c r="Y1128" s="29">
        <f>IF($X1128="","",INT($X1128))</f>
        <v/>
      </c>
      <c r="Z1128" s="30">
        <f>IF(OR($Y1128="",$D$6=""),"",IF(INDEX($A:$U,ROW(),$D$6)="",0,IF(ISNUMBER(INDEX($A:$U,ROW(),$D$6)),INDEX($A:$U,ROW(),$D$6),IFERROR(--SUBSTITUTE(SUBSTITUTE(TRIM(INDEX($A:$U,ROW(),$D$6)),",",""),"원",""),0))))</f>
        <v/>
      </c>
      <c r="AA1128" s="30">
        <f>IF(OR($Y1128="",$E$6=""),"",IF(INDEX($A:$U,ROW(),$E$6)="",0,IF(ISNUMBER(INDEX($A:$U,ROW(),$E$6)),INDEX($A:$U,ROW(),$E$6),IFERROR(--SUBSTITUTE(SUBSTITUTE(TRIM(INDEX($A:$U,ROW(),$E$6)),",",""),"원",""),0))))</f>
        <v/>
      </c>
      <c r="AB1128" s="30">
        <f>IF(OR($Y1128="",$F$6=""),"",IF(INDEX($A:$U,ROW(),$F$6)="","",IF(ISNUMBER(INDEX($A:$U,ROW(),$F$6)),INDEX($A:$U,ROW(),$F$6),IFERROR(--SUBSTITUTE(SUBSTITUTE(TRIM(INDEX($A:$U,ROW(),$F$6)),",",""),"원",""),""))))</f>
        <v/>
      </c>
      <c r="AC1128" s="2">
        <f>IF(OR($Y1128="",$G$6=""),"",INDEX($A:$U,ROW(),$G$6)&amp;"")</f>
        <v/>
      </c>
      <c r="AD1128" s="2">
        <f>IF($Y1128="","",IF(OR(AND(설정!$B$5&lt;&gt;"",ISNUMBER(SEARCH(설정!$B$5,$AC1128))),AND(설정!$B$6&lt;&gt;"",ISNUMBER(SEARCH(설정!$B$6,$AC1128))),AND(설정!$B$7&lt;&gt;"",ISNUMBER(SEARCH(설정!$B$7,$AC1128)))),"제외","포함"))</f>
        <v/>
      </c>
    </row>
    <row r="1129">
      <c r="W1129" s="2">
        <f>IF(OR($B$5="",$C$6="",ROW()&lt;$B$5),"",IF(INDEX($A:$U,ROW(),$C$6)="","",INDEX($A:$U,ROW(),$C$6)))</f>
        <v/>
      </c>
      <c r="X1129" s="28">
        <f>IF($W1129="","",IF(ISNUMBER($W1129),IF($W1129&gt;=10000000,IFERROR(DATE(INT($W1129/10000),MOD(INT($W1129/100),100),MOD($W1129,100)),""),$W1129),IF(ISNUMBER(--SUBSTITUTE(SUBSTITUTE(TRIM($W1129),".","-"),"/","-")),IF(--SUBSTITUTE(SUBSTITUTE(TRIM($W1129),".","-"),"/","-")&gt;=10000000,IFERROR(DATE(--LEFT(TRIM($W1129),4),--MID(TRIM($W1129),5,2),--RIGHT(TRIM($W1129),2)),""),--SUBSTITUTE(SUBSTITUTE(TRIM($W1129),".","-"),"/","-")),IFERROR(--LEFT(SUBSTITUTE(SUBSTITUTE(TRIM($W1129),".","-"),"/","-"),10),""))))</f>
        <v/>
      </c>
      <c r="Y1129" s="29">
        <f>IF($X1129="","",INT($X1129))</f>
        <v/>
      </c>
      <c r="Z1129" s="30">
        <f>IF(OR($Y1129="",$D$6=""),"",IF(INDEX($A:$U,ROW(),$D$6)="",0,IF(ISNUMBER(INDEX($A:$U,ROW(),$D$6)),INDEX($A:$U,ROW(),$D$6),IFERROR(--SUBSTITUTE(SUBSTITUTE(TRIM(INDEX($A:$U,ROW(),$D$6)),",",""),"원",""),0))))</f>
        <v/>
      </c>
      <c r="AA1129" s="30">
        <f>IF(OR($Y1129="",$E$6=""),"",IF(INDEX($A:$U,ROW(),$E$6)="",0,IF(ISNUMBER(INDEX($A:$U,ROW(),$E$6)),INDEX($A:$U,ROW(),$E$6),IFERROR(--SUBSTITUTE(SUBSTITUTE(TRIM(INDEX($A:$U,ROW(),$E$6)),",",""),"원",""),0))))</f>
        <v/>
      </c>
      <c r="AB1129" s="30">
        <f>IF(OR($Y1129="",$F$6=""),"",IF(INDEX($A:$U,ROW(),$F$6)="","",IF(ISNUMBER(INDEX($A:$U,ROW(),$F$6)),INDEX($A:$U,ROW(),$F$6),IFERROR(--SUBSTITUTE(SUBSTITUTE(TRIM(INDEX($A:$U,ROW(),$F$6)),",",""),"원",""),""))))</f>
        <v/>
      </c>
      <c r="AC1129" s="2">
        <f>IF(OR($Y1129="",$G$6=""),"",INDEX($A:$U,ROW(),$G$6)&amp;"")</f>
        <v/>
      </c>
      <c r="AD1129" s="2">
        <f>IF($Y1129="","",IF(OR(AND(설정!$B$5&lt;&gt;"",ISNUMBER(SEARCH(설정!$B$5,$AC1129))),AND(설정!$B$6&lt;&gt;"",ISNUMBER(SEARCH(설정!$B$6,$AC1129))),AND(설정!$B$7&lt;&gt;"",ISNUMBER(SEARCH(설정!$B$7,$AC1129)))),"제외","포함"))</f>
        <v/>
      </c>
    </row>
    <row r="1130">
      <c r="W1130" s="2">
        <f>IF(OR($B$5="",$C$6="",ROW()&lt;$B$5),"",IF(INDEX($A:$U,ROW(),$C$6)="","",INDEX($A:$U,ROW(),$C$6)))</f>
        <v/>
      </c>
      <c r="X1130" s="28">
        <f>IF($W1130="","",IF(ISNUMBER($W1130),IF($W1130&gt;=10000000,IFERROR(DATE(INT($W1130/10000),MOD(INT($W1130/100),100),MOD($W1130,100)),""),$W1130),IF(ISNUMBER(--SUBSTITUTE(SUBSTITUTE(TRIM($W1130),".","-"),"/","-")),IF(--SUBSTITUTE(SUBSTITUTE(TRIM($W1130),".","-"),"/","-")&gt;=10000000,IFERROR(DATE(--LEFT(TRIM($W1130),4),--MID(TRIM($W1130),5,2),--RIGHT(TRIM($W1130),2)),""),--SUBSTITUTE(SUBSTITUTE(TRIM($W1130),".","-"),"/","-")),IFERROR(--LEFT(SUBSTITUTE(SUBSTITUTE(TRIM($W1130),".","-"),"/","-"),10),""))))</f>
        <v/>
      </c>
      <c r="Y1130" s="29">
        <f>IF($X1130="","",INT($X1130))</f>
        <v/>
      </c>
      <c r="Z1130" s="30">
        <f>IF(OR($Y1130="",$D$6=""),"",IF(INDEX($A:$U,ROW(),$D$6)="",0,IF(ISNUMBER(INDEX($A:$U,ROW(),$D$6)),INDEX($A:$U,ROW(),$D$6),IFERROR(--SUBSTITUTE(SUBSTITUTE(TRIM(INDEX($A:$U,ROW(),$D$6)),",",""),"원",""),0))))</f>
        <v/>
      </c>
      <c r="AA1130" s="30">
        <f>IF(OR($Y1130="",$E$6=""),"",IF(INDEX($A:$U,ROW(),$E$6)="",0,IF(ISNUMBER(INDEX($A:$U,ROW(),$E$6)),INDEX($A:$U,ROW(),$E$6),IFERROR(--SUBSTITUTE(SUBSTITUTE(TRIM(INDEX($A:$U,ROW(),$E$6)),",",""),"원",""),0))))</f>
        <v/>
      </c>
      <c r="AB1130" s="30">
        <f>IF(OR($Y1130="",$F$6=""),"",IF(INDEX($A:$U,ROW(),$F$6)="","",IF(ISNUMBER(INDEX($A:$U,ROW(),$F$6)),INDEX($A:$U,ROW(),$F$6),IFERROR(--SUBSTITUTE(SUBSTITUTE(TRIM(INDEX($A:$U,ROW(),$F$6)),",",""),"원",""),""))))</f>
        <v/>
      </c>
      <c r="AC1130" s="2">
        <f>IF(OR($Y1130="",$G$6=""),"",INDEX($A:$U,ROW(),$G$6)&amp;"")</f>
        <v/>
      </c>
      <c r="AD1130" s="2">
        <f>IF($Y1130="","",IF(OR(AND(설정!$B$5&lt;&gt;"",ISNUMBER(SEARCH(설정!$B$5,$AC1130))),AND(설정!$B$6&lt;&gt;"",ISNUMBER(SEARCH(설정!$B$6,$AC1130))),AND(설정!$B$7&lt;&gt;"",ISNUMBER(SEARCH(설정!$B$7,$AC1130)))),"제외","포함"))</f>
        <v/>
      </c>
    </row>
    <row r="1131">
      <c r="W1131" s="2">
        <f>IF(OR($B$5="",$C$6="",ROW()&lt;$B$5),"",IF(INDEX($A:$U,ROW(),$C$6)="","",INDEX($A:$U,ROW(),$C$6)))</f>
        <v/>
      </c>
      <c r="X1131" s="28">
        <f>IF($W1131="","",IF(ISNUMBER($W1131),IF($W1131&gt;=10000000,IFERROR(DATE(INT($W1131/10000),MOD(INT($W1131/100),100),MOD($W1131,100)),""),$W1131),IF(ISNUMBER(--SUBSTITUTE(SUBSTITUTE(TRIM($W1131),".","-"),"/","-")),IF(--SUBSTITUTE(SUBSTITUTE(TRIM($W1131),".","-"),"/","-")&gt;=10000000,IFERROR(DATE(--LEFT(TRIM($W1131),4),--MID(TRIM($W1131),5,2),--RIGHT(TRIM($W1131),2)),""),--SUBSTITUTE(SUBSTITUTE(TRIM($W1131),".","-"),"/","-")),IFERROR(--LEFT(SUBSTITUTE(SUBSTITUTE(TRIM($W1131),".","-"),"/","-"),10),""))))</f>
        <v/>
      </c>
      <c r="Y1131" s="29">
        <f>IF($X1131="","",INT($X1131))</f>
        <v/>
      </c>
      <c r="Z1131" s="30">
        <f>IF(OR($Y1131="",$D$6=""),"",IF(INDEX($A:$U,ROW(),$D$6)="",0,IF(ISNUMBER(INDEX($A:$U,ROW(),$D$6)),INDEX($A:$U,ROW(),$D$6),IFERROR(--SUBSTITUTE(SUBSTITUTE(TRIM(INDEX($A:$U,ROW(),$D$6)),",",""),"원",""),0))))</f>
        <v/>
      </c>
      <c r="AA1131" s="30">
        <f>IF(OR($Y1131="",$E$6=""),"",IF(INDEX($A:$U,ROW(),$E$6)="",0,IF(ISNUMBER(INDEX($A:$U,ROW(),$E$6)),INDEX($A:$U,ROW(),$E$6),IFERROR(--SUBSTITUTE(SUBSTITUTE(TRIM(INDEX($A:$U,ROW(),$E$6)),",",""),"원",""),0))))</f>
        <v/>
      </c>
      <c r="AB1131" s="30">
        <f>IF(OR($Y1131="",$F$6=""),"",IF(INDEX($A:$U,ROW(),$F$6)="","",IF(ISNUMBER(INDEX($A:$U,ROW(),$F$6)),INDEX($A:$U,ROW(),$F$6),IFERROR(--SUBSTITUTE(SUBSTITUTE(TRIM(INDEX($A:$U,ROW(),$F$6)),",",""),"원",""),""))))</f>
        <v/>
      </c>
      <c r="AC1131" s="2">
        <f>IF(OR($Y1131="",$G$6=""),"",INDEX($A:$U,ROW(),$G$6)&amp;"")</f>
        <v/>
      </c>
      <c r="AD1131" s="2">
        <f>IF($Y1131="","",IF(OR(AND(설정!$B$5&lt;&gt;"",ISNUMBER(SEARCH(설정!$B$5,$AC1131))),AND(설정!$B$6&lt;&gt;"",ISNUMBER(SEARCH(설정!$B$6,$AC1131))),AND(설정!$B$7&lt;&gt;"",ISNUMBER(SEARCH(설정!$B$7,$AC1131)))),"제외","포함"))</f>
        <v/>
      </c>
    </row>
    <row r="1132">
      <c r="W1132" s="2">
        <f>IF(OR($B$5="",$C$6="",ROW()&lt;$B$5),"",IF(INDEX($A:$U,ROW(),$C$6)="","",INDEX($A:$U,ROW(),$C$6)))</f>
        <v/>
      </c>
      <c r="X1132" s="28">
        <f>IF($W1132="","",IF(ISNUMBER($W1132),IF($W1132&gt;=10000000,IFERROR(DATE(INT($W1132/10000),MOD(INT($W1132/100),100),MOD($W1132,100)),""),$W1132),IF(ISNUMBER(--SUBSTITUTE(SUBSTITUTE(TRIM($W1132),".","-"),"/","-")),IF(--SUBSTITUTE(SUBSTITUTE(TRIM($W1132),".","-"),"/","-")&gt;=10000000,IFERROR(DATE(--LEFT(TRIM($W1132),4),--MID(TRIM($W1132),5,2),--RIGHT(TRIM($W1132),2)),""),--SUBSTITUTE(SUBSTITUTE(TRIM($W1132),".","-"),"/","-")),IFERROR(--LEFT(SUBSTITUTE(SUBSTITUTE(TRIM($W1132),".","-"),"/","-"),10),""))))</f>
        <v/>
      </c>
      <c r="Y1132" s="29">
        <f>IF($X1132="","",INT($X1132))</f>
        <v/>
      </c>
      <c r="Z1132" s="30">
        <f>IF(OR($Y1132="",$D$6=""),"",IF(INDEX($A:$U,ROW(),$D$6)="",0,IF(ISNUMBER(INDEX($A:$U,ROW(),$D$6)),INDEX($A:$U,ROW(),$D$6),IFERROR(--SUBSTITUTE(SUBSTITUTE(TRIM(INDEX($A:$U,ROW(),$D$6)),",",""),"원",""),0))))</f>
        <v/>
      </c>
      <c r="AA1132" s="30">
        <f>IF(OR($Y1132="",$E$6=""),"",IF(INDEX($A:$U,ROW(),$E$6)="",0,IF(ISNUMBER(INDEX($A:$U,ROW(),$E$6)),INDEX($A:$U,ROW(),$E$6),IFERROR(--SUBSTITUTE(SUBSTITUTE(TRIM(INDEX($A:$U,ROW(),$E$6)),",",""),"원",""),0))))</f>
        <v/>
      </c>
      <c r="AB1132" s="30">
        <f>IF(OR($Y1132="",$F$6=""),"",IF(INDEX($A:$U,ROW(),$F$6)="","",IF(ISNUMBER(INDEX($A:$U,ROW(),$F$6)),INDEX($A:$U,ROW(),$F$6),IFERROR(--SUBSTITUTE(SUBSTITUTE(TRIM(INDEX($A:$U,ROW(),$F$6)),",",""),"원",""),""))))</f>
        <v/>
      </c>
      <c r="AC1132" s="2">
        <f>IF(OR($Y1132="",$G$6=""),"",INDEX($A:$U,ROW(),$G$6)&amp;"")</f>
        <v/>
      </c>
      <c r="AD1132" s="2">
        <f>IF($Y1132="","",IF(OR(AND(설정!$B$5&lt;&gt;"",ISNUMBER(SEARCH(설정!$B$5,$AC1132))),AND(설정!$B$6&lt;&gt;"",ISNUMBER(SEARCH(설정!$B$6,$AC1132))),AND(설정!$B$7&lt;&gt;"",ISNUMBER(SEARCH(설정!$B$7,$AC1132)))),"제외","포함"))</f>
        <v/>
      </c>
    </row>
    <row r="1133">
      <c r="W1133" s="2">
        <f>IF(OR($B$5="",$C$6="",ROW()&lt;$B$5),"",IF(INDEX($A:$U,ROW(),$C$6)="","",INDEX($A:$U,ROW(),$C$6)))</f>
        <v/>
      </c>
      <c r="X1133" s="28">
        <f>IF($W1133="","",IF(ISNUMBER($W1133),IF($W1133&gt;=10000000,IFERROR(DATE(INT($W1133/10000),MOD(INT($W1133/100),100),MOD($W1133,100)),""),$W1133),IF(ISNUMBER(--SUBSTITUTE(SUBSTITUTE(TRIM($W1133),".","-"),"/","-")),IF(--SUBSTITUTE(SUBSTITUTE(TRIM($W1133),".","-"),"/","-")&gt;=10000000,IFERROR(DATE(--LEFT(TRIM($W1133),4),--MID(TRIM($W1133),5,2),--RIGHT(TRIM($W1133),2)),""),--SUBSTITUTE(SUBSTITUTE(TRIM($W1133),".","-"),"/","-")),IFERROR(--LEFT(SUBSTITUTE(SUBSTITUTE(TRIM($W1133),".","-"),"/","-"),10),""))))</f>
        <v/>
      </c>
      <c r="Y1133" s="29">
        <f>IF($X1133="","",INT($X1133))</f>
        <v/>
      </c>
      <c r="Z1133" s="30">
        <f>IF(OR($Y1133="",$D$6=""),"",IF(INDEX($A:$U,ROW(),$D$6)="",0,IF(ISNUMBER(INDEX($A:$U,ROW(),$D$6)),INDEX($A:$U,ROW(),$D$6),IFERROR(--SUBSTITUTE(SUBSTITUTE(TRIM(INDEX($A:$U,ROW(),$D$6)),",",""),"원",""),0))))</f>
        <v/>
      </c>
      <c r="AA1133" s="30">
        <f>IF(OR($Y1133="",$E$6=""),"",IF(INDEX($A:$U,ROW(),$E$6)="",0,IF(ISNUMBER(INDEX($A:$U,ROW(),$E$6)),INDEX($A:$U,ROW(),$E$6),IFERROR(--SUBSTITUTE(SUBSTITUTE(TRIM(INDEX($A:$U,ROW(),$E$6)),",",""),"원",""),0))))</f>
        <v/>
      </c>
      <c r="AB1133" s="30">
        <f>IF(OR($Y1133="",$F$6=""),"",IF(INDEX($A:$U,ROW(),$F$6)="","",IF(ISNUMBER(INDEX($A:$U,ROW(),$F$6)),INDEX($A:$U,ROW(),$F$6),IFERROR(--SUBSTITUTE(SUBSTITUTE(TRIM(INDEX($A:$U,ROW(),$F$6)),",",""),"원",""),""))))</f>
        <v/>
      </c>
      <c r="AC1133" s="2">
        <f>IF(OR($Y1133="",$G$6=""),"",INDEX($A:$U,ROW(),$G$6)&amp;"")</f>
        <v/>
      </c>
      <c r="AD1133" s="2">
        <f>IF($Y1133="","",IF(OR(AND(설정!$B$5&lt;&gt;"",ISNUMBER(SEARCH(설정!$B$5,$AC1133))),AND(설정!$B$6&lt;&gt;"",ISNUMBER(SEARCH(설정!$B$6,$AC1133))),AND(설정!$B$7&lt;&gt;"",ISNUMBER(SEARCH(설정!$B$7,$AC1133)))),"제외","포함"))</f>
        <v/>
      </c>
    </row>
    <row r="1134">
      <c r="W1134" s="2">
        <f>IF(OR($B$5="",$C$6="",ROW()&lt;$B$5),"",IF(INDEX($A:$U,ROW(),$C$6)="","",INDEX($A:$U,ROW(),$C$6)))</f>
        <v/>
      </c>
      <c r="X1134" s="28">
        <f>IF($W1134="","",IF(ISNUMBER($W1134),IF($W1134&gt;=10000000,IFERROR(DATE(INT($W1134/10000),MOD(INT($W1134/100),100),MOD($W1134,100)),""),$W1134),IF(ISNUMBER(--SUBSTITUTE(SUBSTITUTE(TRIM($W1134),".","-"),"/","-")),IF(--SUBSTITUTE(SUBSTITUTE(TRIM($W1134),".","-"),"/","-")&gt;=10000000,IFERROR(DATE(--LEFT(TRIM($W1134),4),--MID(TRIM($W1134),5,2),--RIGHT(TRIM($W1134),2)),""),--SUBSTITUTE(SUBSTITUTE(TRIM($W1134),".","-"),"/","-")),IFERROR(--LEFT(SUBSTITUTE(SUBSTITUTE(TRIM($W1134),".","-"),"/","-"),10),""))))</f>
        <v/>
      </c>
      <c r="Y1134" s="29">
        <f>IF($X1134="","",INT($X1134))</f>
        <v/>
      </c>
      <c r="Z1134" s="30">
        <f>IF(OR($Y1134="",$D$6=""),"",IF(INDEX($A:$U,ROW(),$D$6)="",0,IF(ISNUMBER(INDEX($A:$U,ROW(),$D$6)),INDEX($A:$U,ROW(),$D$6),IFERROR(--SUBSTITUTE(SUBSTITUTE(TRIM(INDEX($A:$U,ROW(),$D$6)),",",""),"원",""),0))))</f>
        <v/>
      </c>
      <c r="AA1134" s="30">
        <f>IF(OR($Y1134="",$E$6=""),"",IF(INDEX($A:$U,ROW(),$E$6)="",0,IF(ISNUMBER(INDEX($A:$U,ROW(),$E$6)),INDEX($A:$U,ROW(),$E$6),IFERROR(--SUBSTITUTE(SUBSTITUTE(TRIM(INDEX($A:$U,ROW(),$E$6)),",",""),"원",""),0))))</f>
        <v/>
      </c>
      <c r="AB1134" s="30">
        <f>IF(OR($Y1134="",$F$6=""),"",IF(INDEX($A:$U,ROW(),$F$6)="","",IF(ISNUMBER(INDEX($A:$U,ROW(),$F$6)),INDEX($A:$U,ROW(),$F$6),IFERROR(--SUBSTITUTE(SUBSTITUTE(TRIM(INDEX($A:$U,ROW(),$F$6)),",",""),"원",""),""))))</f>
        <v/>
      </c>
      <c r="AC1134" s="2">
        <f>IF(OR($Y1134="",$G$6=""),"",INDEX($A:$U,ROW(),$G$6)&amp;"")</f>
        <v/>
      </c>
      <c r="AD1134" s="2">
        <f>IF($Y1134="","",IF(OR(AND(설정!$B$5&lt;&gt;"",ISNUMBER(SEARCH(설정!$B$5,$AC1134))),AND(설정!$B$6&lt;&gt;"",ISNUMBER(SEARCH(설정!$B$6,$AC1134))),AND(설정!$B$7&lt;&gt;"",ISNUMBER(SEARCH(설정!$B$7,$AC1134)))),"제외","포함"))</f>
        <v/>
      </c>
    </row>
    <row r="1135">
      <c r="W1135" s="2">
        <f>IF(OR($B$5="",$C$6="",ROW()&lt;$B$5),"",IF(INDEX($A:$U,ROW(),$C$6)="","",INDEX($A:$U,ROW(),$C$6)))</f>
        <v/>
      </c>
      <c r="X1135" s="28">
        <f>IF($W1135="","",IF(ISNUMBER($W1135),IF($W1135&gt;=10000000,IFERROR(DATE(INT($W1135/10000),MOD(INT($W1135/100),100),MOD($W1135,100)),""),$W1135),IF(ISNUMBER(--SUBSTITUTE(SUBSTITUTE(TRIM($W1135),".","-"),"/","-")),IF(--SUBSTITUTE(SUBSTITUTE(TRIM($W1135),".","-"),"/","-")&gt;=10000000,IFERROR(DATE(--LEFT(TRIM($W1135),4),--MID(TRIM($W1135),5,2),--RIGHT(TRIM($W1135),2)),""),--SUBSTITUTE(SUBSTITUTE(TRIM($W1135),".","-"),"/","-")),IFERROR(--LEFT(SUBSTITUTE(SUBSTITUTE(TRIM($W1135),".","-"),"/","-"),10),""))))</f>
        <v/>
      </c>
      <c r="Y1135" s="29">
        <f>IF($X1135="","",INT($X1135))</f>
        <v/>
      </c>
      <c r="Z1135" s="30">
        <f>IF(OR($Y1135="",$D$6=""),"",IF(INDEX($A:$U,ROW(),$D$6)="",0,IF(ISNUMBER(INDEX($A:$U,ROW(),$D$6)),INDEX($A:$U,ROW(),$D$6),IFERROR(--SUBSTITUTE(SUBSTITUTE(TRIM(INDEX($A:$U,ROW(),$D$6)),",",""),"원",""),0))))</f>
        <v/>
      </c>
      <c r="AA1135" s="30">
        <f>IF(OR($Y1135="",$E$6=""),"",IF(INDEX($A:$U,ROW(),$E$6)="",0,IF(ISNUMBER(INDEX($A:$U,ROW(),$E$6)),INDEX($A:$U,ROW(),$E$6),IFERROR(--SUBSTITUTE(SUBSTITUTE(TRIM(INDEX($A:$U,ROW(),$E$6)),",",""),"원",""),0))))</f>
        <v/>
      </c>
      <c r="AB1135" s="30">
        <f>IF(OR($Y1135="",$F$6=""),"",IF(INDEX($A:$U,ROW(),$F$6)="","",IF(ISNUMBER(INDEX($A:$U,ROW(),$F$6)),INDEX($A:$U,ROW(),$F$6),IFERROR(--SUBSTITUTE(SUBSTITUTE(TRIM(INDEX($A:$U,ROW(),$F$6)),",",""),"원",""),""))))</f>
        <v/>
      </c>
      <c r="AC1135" s="2">
        <f>IF(OR($Y1135="",$G$6=""),"",INDEX($A:$U,ROW(),$G$6)&amp;"")</f>
        <v/>
      </c>
      <c r="AD1135" s="2">
        <f>IF($Y1135="","",IF(OR(AND(설정!$B$5&lt;&gt;"",ISNUMBER(SEARCH(설정!$B$5,$AC1135))),AND(설정!$B$6&lt;&gt;"",ISNUMBER(SEARCH(설정!$B$6,$AC1135))),AND(설정!$B$7&lt;&gt;"",ISNUMBER(SEARCH(설정!$B$7,$AC1135)))),"제외","포함"))</f>
        <v/>
      </c>
    </row>
    <row r="1136">
      <c r="W1136" s="2">
        <f>IF(OR($B$5="",$C$6="",ROW()&lt;$B$5),"",IF(INDEX($A:$U,ROW(),$C$6)="","",INDEX($A:$U,ROW(),$C$6)))</f>
        <v/>
      </c>
      <c r="X1136" s="28">
        <f>IF($W1136="","",IF(ISNUMBER($W1136),IF($W1136&gt;=10000000,IFERROR(DATE(INT($W1136/10000),MOD(INT($W1136/100),100),MOD($W1136,100)),""),$W1136),IF(ISNUMBER(--SUBSTITUTE(SUBSTITUTE(TRIM($W1136),".","-"),"/","-")),IF(--SUBSTITUTE(SUBSTITUTE(TRIM($W1136),".","-"),"/","-")&gt;=10000000,IFERROR(DATE(--LEFT(TRIM($W1136),4),--MID(TRIM($W1136),5,2),--RIGHT(TRIM($W1136),2)),""),--SUBSTITUTE(SUBSTITUTE(TRIM($W1136),".","-"),"/","-")),IFERROR(--LEFT(SUBSTITUTE(SUBSTITUTE(TRIM($W1136),".","-"),"/","-"),10),""))))</f>
        <v/>
      </c>
      <c r="Y1136" s="29">
        <f>IF($X1136="","",INT($X1136))</f>
        <v/>
      </c>
      <c r="Z1136" s="30">
        <f>IF(OR($Y1136="",$D$6=""),"",IF(INDEX($A:$U,ROW(),$D$6)="",0,IF(ISNUMBER(INDEX($A:$U,ROW(),$D$6)),INDEX($A:$U,ROW(),$D$6),IFERROR(--SUBSTITUTE(SUBSTITUTE(TRIM(INDEX($A:$U,ROW(),$D$6)),",",""),"원",""),0))))</f>
        <v/>
      </c>
      <c r="AA1136" s="30">
        <f>IF(OR($Y1136="",$E$6=""),"",IF(INDEX($A:$U,ROW(),$E$6)="",0,IF(ISNUMBER(INDEX($A:$U,ROW(),$E$6)),INDEX($A:$U,ROW(),$E$6),IFERROR(--SUBSTITUTE(SUBSTITUTE(TRIM(INDEX($A:$U,ROW(),$E$6)),",",""),"원",""),0))))</f>
        <v/>
      </c>
      <c r="AB1136" s="30">
        <f>IF(OR($Y1136="",$F$6=""),"",IF(INDEX($A:$U,ROW(),$F$6)="","",IF(ISNUMBER(INDEX($A:$U,ROW(),$F$6)),INDEX($A:$U,ROW(),$F$6),IFERROR(--SUBSTITUTE(SUBSTITUTE(TRIM(INDEX($A:$U,ROW(),$F$6)),",",""),"원",""),""))))</f>
        <v/>
      </c>
      <c r="AC1136" s="2">
        <f>IF(OR($Y1136="",$G$6=""),"",INDEX($A:$U,ROW(),$G$6)&amp;"")</f>
        <v/>
      </c>
      <c r="AD1136" s="2">
        <f>IF($Y1136="","",IF(OR(AND(설정!$B$5&lt;&gt;"",ISNUMBER(SEARCH(설정!$B$5,$AC1136))),AND(설정!$B$6&lt;&gt;"",ISNUMBER(SEARCH(설정!$B$6,$AC1136))),AND(설정!$B$7&lt;&gt;"",ISNUMBER(SEARCH(설정!$B$7,$AC1136)))),"제외","포함"))</f>
        <v/>
      </c>
    </row>
    <row r="1137">
      <c r="W1137" s="2">
        <f>IF(OR($B$5="",$C$6="",ROW()&lt;$B$5),"",IF(INDEX($A:$U,ROW(),$C$6)="","",INDEX($A:$U,ROW(),$C$6)))</f>
        <v/>
      </c>
      <c r="X1137" s="28">
        <f>IF($W1137="","",IF(ISNUMBER($W1137),IF($W1137&gt;=10000000,IFERROR(DATE(INT($W1137/10000),MOD(INT($W1137/100),100),MOD($W1137,100)),""),$W1137),IF(ISNUMBER(--SUBSTITUTE(SUBSTITUTE(TRIM($W1137),".","-"),"/","-")),IF(--SUBSTITUTE(SUBSTITUTE(TRIM($W1137),".","-"),"/","-")&gt;=10000000,IFERROR(DATE(--LEFT(TRIM($W1137),4),--MID(TRIM($W1137),5,2),--RIGHT(TRIM($W1137),2)),""),--SUBSTITUTE(SUBSTITUTE(TRIM($W1137),".","-"),"/","-")),IFERROR(--LEFT(SUBSTITUTE(SUBSTITUTE(TRIM($W1137),".","-"),"/","-"),10),""))))</f>
        <v/>
      </c>
      <c r="Y1137" s="29">
        <f>IF($X1137="","",INT($X1137))</f>
        <v/>
      </c>
      <c r="Z1137" s="30">
        <f>IF(OR($Y1137="",$D$6=""),"",IF(INDEX($A:$U,ROW(),$D$6)="",0,IF(ISNUMBER(INDEX($A:$U,ROW(),$D$6)),INDEX($A:$U,ROW(),$D$6),IFERROR(--SUBSTITUTE(SUBSTITUTE(TRIM(INDEX($A:$U,ROW(),$D$6)),",",""),"원",""),0))))</f>
        <v/>
      </c>
      <c r="AA1137" s="30">
        <f>IF(OR($Y1137="",$E$6=""),"",IF(INDEX($A:$U,ROW(),$E$6)="",0,IF(ISNUMBER(INDEX($A:$U,ROW(),$E$6)),INDEX($A:$U,ROW(),$E$6),IFERROR(--SUBSTITUTE(SUBSTITUTE(TRIM(INDEX($A:$U,ROW(),$E$6)),",",""),"원",""),0))))</f>
        <v/>
      </c>
      <c r="AB1137" s="30">
        <f>IF(OR($Y1137="",$F$6=""),"",IF(INDEX($A:$U,ROW(),$F$6)="","",IF(ISNUMBER(INDEX($A:$U,ROW(),$F$6)),INDEX($A:$U,ROW(),$F$6),IFERROR(--SUBSTITUTE(SUBSTITUTE(TRIM(INDEX($A:$U,ROW(),$F$6)),",",""),"원",""),""))))</f>
        <v/>
      </c>
      <c r="AC1137" s="2">
        <f>IF(OR($Y1137="",$G$6=""),"",INDEX($A:$U,ROW(),$G$6)&amp;"")</f>
        <v/>
      </c>
      <c r="AD1137" s="2">
        <f>IF($Y1137="","",IF(OR(AND(설정!$B$5&lt;&gt;"",ISNUMBER(SEARCH(설정!$B$5,$AC1137))),AND(설정!$B$6&lt;&gt;"",ISNUMBER(SEARCH(설정!$B$6,$AC1137))),AND(설정!$B$7&lt;&gt;"",ISNUMBER(SEARCH(설정!$B$7,$AC1137)))),"제외","포함"))</f>
        <v/>
      </c>
    </row>
    <row r="1138">
      <c r="W1138" s="2">
        <f>IF(OR($B$5="",$C$6="",ROW()&lt;$B$5),"",IF(INDEX($A:$U,ROW(),$C$6)="","",INDEX($A:$U,ROW(),$C$6)))</f>
        <v/>
      </c>
      <c r="X1138" s="28">
        <f>IF($W1138="","",IF(ISNUMBER($W1138),IF($W1138&gt;=10000000,IFERROR(DATE(INT($W1138/10000),MOD(INT($W1138/100),100),MOD($W1138,100)),""),$W1138),IF(ISNUMBER(--SUBSTITUTE(SUBSTITUTE(TRIM($W1138),".","-"),"/","-")),IF(--SUBSTITUTE(SUBSTITUTE(TRIM($W1138),".","-"),"/","-")&gt;=10000000,IFERROR(DATE(--LEFT(TRIM($W1138),4),--MID(TRIM($W1138),5,2),--RIGHT(TRIM($W1138),2)),""),--SUBSTITUTE(SUBSTITUTE(TRIM($W1138),".","-"),"/","-")),IFERROR(--LEFT(SUBSTITUTE(SUBSTITUTE(TRIM($W1138),".","-"),"/","-"),10),""))))</f>
        <v/>
      </c>
      <c r="Y1138" s="29">
        <f>IF($X1138="","",INT($X1138))</f>
        <v/>
      </c>
      <c r="Z1138" s="30">
        <f>IF(OR($Y1138="",$D$6=""),"",IF(INDEX($A:$U,ROW(),$D$6)="",0,IF(ISNUMBER(INDEX($A:$U,ROW(),$D$6)),INDEX($A:$U,ROW(),$D$6),IFERROR(--SUBSTITUTE(SUBSTITUTE(TRIM(INDEX($A:$U,ROW(),$D$6)),",",""),"원",""),0))))</f>
        <v/>
      </c>
      <c r="AA1138" s="30">
        <f>IF(OR($Y1138="",$E$6=""),"",IF(INDEX($A:$U,ROW(),$E$6)="",0,IF(ISNUMBER(INDEX($A:$U,ROW(),$E$6)),INDEX($A:$U,ROW(),$E$6),IFERROR(--SUBSTITUTE(SUBSTITUTE(TRIM(INDEX($A:$U,ROW(),$E$6)),",",""),"원",""),0))))</f>
        <v/>
      </c>
      <c r="AB1138" s="30">
        <f>IF(OR($Y1138="",$F$6=""),"",IF(INDEX($A:$U,ROW(),$F$6)="","",IF(ISNUMBER(INDEX($A:$U,ROW(),$F$6)),INDEX($A:$U,ROW(),$F$6),IFERROR(--SUBSTITUTE(SUBSTITUTE(TRIM(INDEX($A:$U,ROW(),$F$6)),",",""),"원",""),""))))</f>
        <v/>
      </c>
      <c r="AC1138" s="2">
        <f>IF(OR($Y1138="",$G$6=""),"",INDEX($A:$U,ROW(),$G$6)&amp;"")</f>
        <v/>
      </c>
      <c r="AD1138" s="2">
        <f>IF($Y1138="","",IF(OR(AND(설정!$B$5&lt;&gt;"",ISNUMBER(SEARCH(설정!$B$5,$AC1138))),AND(설정!$B$6&lt;&gt;"",ISNUMBER(SEARCH(설정!$B$6,$AC1138))),AND(설정!$B$7&lt;&gt;"",ISNUMBER(SEARCH(설정!$B$7,$AC1138)))),"제외","포함"))</f>
        <v/>
      </c>
    </row>
    <row r="1139">
      <c r="W1139" s="2">
        <f>IF(OR($B$5="",$C$6="",ROW()&lt;$B$5),"",IF(INDEX($A:$U,ROW(),$C$6)="","",INDEX($A:$U,ROW(),$C$6)))</f>
        <v/>
      </c>
      <c r="X1139" s="28">
        <f>IF($W1139="","",IF(ISNUMBER($W1139),IF($W1139&gt;=10000000,IFERROR(DATE(INT($W1139/10000),MOD(INT($W1139/100),100),MOD($W1139,100)),""),$W1139),IF(ISNUMBER(--SUBSTITUTE(SUBSTITUTE(TRIM($W1139),".","-"),"/","-")),IF(--SUBSTITUTE(SUBSTITUTE(TRIM($W1139),".","-"),"/","-")&gt;=10000000,IFERROR(DATE(--LEFT(TRIM($W1139),4),--MID(TRIM($W1139),5,2),--RIGHT(TRIM($W1139),2)),""),--SUBSTITUTE(SUBSTITUTE(TRIM($W1139),".","-"),"/","-")),IFERROR(--LEFT(SUBSTITUTE(SUBSTITUTE(TRIM($W1139),".","-"),"/","-"),10),""))))</f>
        <v/>
      </c>
      <c r="Y1139" s="29">
        <f>IF($X1139="","",INT($X1139))</f>
        <v/>
      </c>
      <c r="Z1139" s="30">
        <f>IF(OR($Y1139="",$D$6=""),"",IF(INDEX($A:$U,ROW(),$D$6)="",0,IF(ISNUMBER(INDEX($A:$U,ROW(),$D$6)),INDEX($A:$U,ROW(),$D$6),IFERROR(--SUBSTITUTE(SUBSTITUTE(TRIM(INDEX($A:$U,ROW(),$D$6)),",",""),"원",""),0))))</f>
        <v/>
      </c>
      <c r="AA1139" s="30">
        <f>IF(OR($Y1139="",$E$6=""),"",IF(INDEX($A:$U,ROW(),$E$6)="",0,IF(ISNUMBER(INDEX($A:$U,ROW(),$E$6)),INDEX($A:$U,ROW(),$E$6),IFERROR(--SUBSTITUTE(SUBSTITUTE(TRIM(INDEX($A:$U,ROW(),$E$6)),",",""),"원",""),0))))</f>
        <v/>
      </c>
      <c r="AB1139" s="30">
        <f>IF(OR($Y1139="",$F$6=""),"",IF(INDEX($A:$U,ROW(),$F$6)="","",IF(ISNUMBER(INDEX($A:$U,ROW(),$F$6)),INDEX($A:$U,ROW(),$F$6),IFERROR(--SUBSTITUTE(SUBSTITUTE(TRIM(INDEX($A:$U,ROW(),$F$6)),",",""),"원",""),""))))</f>
        <v/>
      </c>
      <c r="AC1139" s="2">
        <f>IF(OR($Y1139="",$G$6=""),"",INDEX($A:$U,ROW(),$G$6)&amp;"")</f>
        <v/>
      </c>
      <c r="AD1139" s="2">
        <f>IF($Y1139="","",IF(OR(AND(설정!$B$5&lt;&gt;"",ISNUMBER(SEARCH(설정!$B$5,$AC1139))),AND(설정!$B$6&lt;&gt;"",ISNUMBER(SEARCH(설정!$B$6,$AC1139))),AND(설정!$B$7&lt;&gt;"",ISNUMBER(SEARCH(설정!$B$7,$AC1139)))),"제외","포함"))</f>
        <v/>
      </c>
    </row>
    <row r="1140">
      <c r="W1140" s="2">
        <f>IF(OR($B$5="",$C$6="",ROW()&lt;$B$5),"",IF(INDEX($A:$U,ROW(),$C$6)="","",INDEX($A:$U,ROW(),$C$6)))</f>
        <v/>
      </c>
      <c r="X1140" s="28">
        <f>IF($W1140="","",IF(ISNUMBER($W1140),IF($W1140&gt;=10000000,IFERROR(DATE(INT($W1140/10000),MOD(INT($W1140/100),100),MOD($W1140,100)),""),$W1140),IF(ISNUMBER(--SUBSTITUTE(SUBSTITUTE(TRIM($W1140),".","-"),"/","-")),IF(--SUBSTITUTE(SUBSTITUTE(TRIM($W1140),".","-"),"/","-")&gt;=10000000,IFERROR(DATE(--LEFT(TRIM($W1140),4),--MID(TRIM($W1140),5,2),--RIGHT(TRIM($W1140),2)),""),--SUBSTITUTE(SUBSTITUTE(TRIM($W1140),".","-"),"/","-")),IFERROR(--LEFT(SUBSTITUTE(SUBSTITUTE(TRIM($W1140),".","-"),"/","-"),10),""))))</f>
        <v/>
      </c>
      <c r="Y1140" s="29">
        <f>IF($X1140="","",INT($X1140))</f>
        <v/>
      </c>
      <c r="Z1140" s="30">
        <f>IF(OR($Y1140="",$D$6=""),"",IF(INDEX($A:$U,ROW(),$D$6)="",0,IF(ISNUMBER(INDEX($A:$U,ROW(),$D$6)),INDEX($A:$U,ROW(),$D$6),IFERROR(--SUBSTITUTE(SUBSTITUTE(TRIM(INDEX($A:$U,ROW(),$D$6)),",",""),"원",""),0))))</f>
        <v/>
      </c>
      <c r="AA1140" s="30">
        <f>IF(OR($Y1140="",$E$6=""),"",IF(INDEX($A:$U,ROW(),$E$6)="",0,IF(ISNUMBER(INDEX($A:$U,ROW(),$E$6)),INDEX($A:$U,ROW(),$E$6),IFERROR(--SUBSTITUTE(SUBSTITUTE(TRIM(INDEX($A:$U,ROW(),$E$6)),",",""),"원",""),0))))</f>
        <v/>
      </c>
      <c r="AB1140" s="30">
        <f>IF(OR($Y1140="",$F$6=""),"",IF(INDEX($A:$U,ROW(),$F$6)="","",IF(ISNUMBER(INDEX($A:$U,ROW(),$F$6)),INDEX($A:$U,ROW(),$F$6),IFERROR(--SUBSTITUTE(SUBSTITUTE(TRIM(INDEX($A:$U,ROW(),$F$6)),",",""),"원",""),""))))</f>
        <v/>
      </c>
      <c r="AC1140" s="2">
        <f>IF(OR($Y1140="",$G$6=""),"",INDEX($A:$U,ROW(),$G$6)&amp;"")</f>
        <v/>
      </c>
      <c r="AD1140" s="2">
        <f>IF($Y1140="","",IF(OR(AND(설정!$B$5&lt;&gt;"",ISNUMBER(SEARCH(설정!$B$5,$AC1140))),AND(설정!$B$6&lt;&gt;"",ISNUMBER(SEARCH(설정!$B$6,$AC1140))),AND(설정!$B$7&lt;&gt;"",ISNUMBER(SEARCH(설정!$B$7,$AC1140)))),"제외","포함"))</f>
        <v/>
      </c>
    </row>
    <row r="1141">
      <c r="W1141" s="2">
        <f>IF(OR($B$5="",$C$6="",ROW()&lt;$B$5),"",IF(INDEX($A:$U,ROW(),$C$6)="","",INDEX($A:$U,ROW(),$C$6)))</f>
        <v/>
      </c>
      <c r="X1141" s="28">
        <f>IF($W1141="","",IF(ISNUMBER($W1141),IF($W1141&gt;=10000000,IFERROR(DATE(INT($W1141/10000),MOD(INT($W1141/100),100),MOD($W1141,100)),""),$W1141),IF(ISNUMBER(--SUBSTITUTE(SUBSTITUTE(TRIM($W1141),".","-"),"/","-")),IF(--SUBSTITUTE(SUBSTITUTE(TRIM($W1141),".","-"),"/","-")&gt;=10000000,IFERROR(DATE(--LEFT(TRIM($W1141),4),--MID(TRIM($W1141),5,2),--RIGHT(TRIM($W1141),2)),""),--SUBSTITUTE(SUBSTITUTE(TRIM($W1141),".","-"),"/","-")),IFERROR(--LEFT(SUBSTITUTE(SUBSTITUTE(TRIM($W1141),".","-"),"/","-"),10),""))))</f>
        <v/>
      </c>
      <c r="Y1141" s="29">
        <f>IF($X1141="","",INT($X1141))</f>
        <v/>
      </c>
      <c r="Z1141" s="30">
        <f>IF(OR($Y1141="",$D$6=""),"",IF(INDEX($A:$U,ROW(),$D$6)="",0,IF(ISNUMBER(INDEX($A:$U,ROW(),$D$6)),INDEX($A:$U,ROW(),$D$6),IFERROR(--SUBSTITUTE(SUBSTITUTE(TRIM(INDEX($A:$U,ROW(),$D$6)),",",""),"원",""),0))))</f>
        <v/>
      </c>
      <c r="AA1141" s="30">
        <f>IF(OR($Y1141="",$E$6=""),"",IF(INDEX($A:$U,ROW(),$E$6)="",0,IF(ISNUMBER(INDEX($A:$U,ROW(),$E$6)),INDEX($A:$U,ROW(),$E$6),IFERROR(--SUBSTITUTE(SUBSTITUTE(TRIM(INDEX($A:$U,ROW(),$E$6)),",",""),"원",""),0))))</f>
        <v/>
      </c>
      <c r="AB1141" s="30">
        <f>IF(OR($Y1141="",$F$6=""),"",IF(INDEX($A:$U,ROW(),$F$6)="","",IF(ISNUMBER(INDEX($A:$U,ROW(),$F$6)),INDEX($A:$U,ROW(),$F$6),IFERROR(--SUBSTITUTE(SUBSTITUTE(TRIM(INDEX($A:$U,ROW(),$F$6)),",",""),"원",""),""))))</f>
        <v/>
      </c>
      <c r="AC1141" s="2">
        <f>IF(OR($Y1141="",$G$6=""),"",INDEX($A:$U,ROW(),$G$6)&amp;"")</f>
        <v/>
      </c>
      <c r="AD1141" s="2">
        <f>IF($Y1141="","",IF(OR(AND(설정!$B$5&lt;&gt;"",ISNUMBER(SEARCH(설정!$B$5,$AC1141))),AND(설정!$B$6&lt;&gt;"",ISNUMBER(SEARCH(설정!$B$6,$AC1141))),AND(설정!$B$7&lt;&gt;"",ISNUMBER(SEARCH(설정!$B$7,$AC1141)))),"제외","포함"))</f>
        <v/>
      </c>
    </row>
    <row r="1142">
      <c r="W1142" s="2">
        <f>IF(OR($B$5="",$C$6="",ROW()&lt;$B$5),"",IF(INDEX($A:$U,ROW(),$C$6)="","",INDEX($A:$U,ROW(),$C$6)))</f>
        <v/>
      </c>
      <c r="X1142" s="28">
        <f>IF($W1142="","",IF(ISNUMBER($W1142),IF($W1142&gt;=10000000,IFERROR(DATE(INT($W1142/10000),MOD(INT($W1142/100),100),MOD($W1142,100)),""),$W1142),IF(ISNUMBER(--SUBSTITUTE(SUBSTITUTE(TRIM($W1142),".","-"),"/","-")),IF(--SUBSTITUTE(SUBSTITUTE(TRIM($W1142),".","-"),"/","-")&gt;=10000000,IFERROR(DATE(--LEFT(TRIM($W1142),4),--MID(TRIM($W1142),5,2),--RIGHT(TRIM($W1142),2)),""),--SUBSTITUTE(SUBSTITUTE(TRIM($W1142),".","-"),"/","-")),IFERROR(--LEFT(SUBSTITUTE(SUBSTITUTE(TRIM($W1142),".","-"),"/","-"),10),""))))</f>
        <v/>
      </c>
      <c r="Y1142" s="29">
        <f>IF($X1142="","",INT($X1142))</f>
        <v/>
      </c>
      <c r="Z1142" s="30">
        <f>IF(OR($Y1142="",$D$6=""),"",IF(INDEX($A:$U,ROW(),$D$6)="",0,IF(ISNUMBER(INDEX($A:$U,ROW(),$D$6)),INDEX($A:$U,ROW(),$D$6),IFERROR(--SUBSTITUTE(SUBSTITUTE(TRIM(INDEX($A:$U,ROW(),$D$6)),",",""),"원",""),0))))</f>
        <v/>
      </c>
      <c r="AA1142" s="30">
        <f>IF(OR($Y1142="",$E$6=""),"",IF(INDEX($A:$U,ROW(),$E$6)="",0,IF(ISNUMBER(INDEX($A:$U,ROW(),$E$6)),INDEX($A:$U,ROW(),$E$6),IFERROR(--SUBSTITUTE(SUBSTITUTE(TRIM(INDEX($A:$U,ROW(),$E$6)),",",""),"원",""),0))))</f>
        <v/>
      </c>
      <c r="AB1142" s="30">
        <f>IF(OR($Y1142="",$F$6=""),"",IF(INDEX($A:$U,ROW(),$F$6)="","",IF(ISNUMBER(INDEX($A:$U,ROW(),$F$6)),INDEX($A:$U,ROW(),$F$6),IFERROR(--SUBSTITUTE(SUBSTITUTE(TRIM(INDEX($A:$U,ROW(),$F$6)),",",""),"원",""),""))))</f>
        <v/>
      </c>
      <c r="AC1142" s="2">
        <f>IF(OR($Y1142="",$G$6=""),"",INDEX($A:$U,ROW(),$G$6)&amp;"")</f>
        <v/>
      </c>
      <c r="AD1142" s="2">
        <f>IF($Y1142="","",IF(OR(AND(설정!$B$5&lt;&gt;"",ISNUMBER(SEARCH(설정!$B$5,$AC1142))),AND(설정!$B$6&lt;&gt;"",ISNUMBER(SEARCH(설정!$B$6,$AC1142))),AND(설정!$B$7&lt;&gt;"",ISNUMBER(SEARCH(설정!$B$7,$AC1142)))),"제외","포함"))</f>
        <v/>
      </c>
    </row>
    <row r="1143">
      <c r="W1143" s="2">
        <f>IF(OR($B$5="",$C$6="",ROW()&lt;$B$5),"",IF(INDEX($A:$U,ROW(),$C$6)="","",INDEX($A:$U,ROW(),$C$6)))</f>
        <v/>
      </c>
      <c r="X1143" s="28">
        <f>IF($W1143="","",IF(ISNUMBER($W1143),IF($W1143&gt;=10000000,IFERROR(DATE(INT($W1143/10000),MOD(INT($W1143/100),100),MOD($W1143,100)),""),$W1143),IF(ISNUMBER(--SUBSTITUTE(SUBSTITUTE(TRIM($W1143),".","-"),"/","-")),IF(--SUBSTITUTE(SUBSTITUTE(TRIM($W1143),".","-"),"/","-")&gt;=10000000,IFERROR(DATE(--LEFT(TRIM($W1143),4),--MID(TRIM($W1143),5,2),--RIGHT(TRIM($W1143),2)),""),--SUBSTITUTE(SUBSTITUTE(TRIM($W1143),".","-"),"/","-")),IFERROR(--LEFT(SUBSTITUTE(SUBSTITUTE(TRIM($W1143),".","-"),"/","-"),10),""))))</f>
        <v/>
      </c>
      <c r="Y1143" s="29">
        <f>IF($X1143="","",INT($X1143))</f>
        <v/>
      </c>
      <c r="Z1143" s="30">
        <f>IF(OR($Y1143="",$D$6=""),"",IF(INDEX($A:$U,ROW(),$D$6)="",0,IF(ISNUMBER(INDEX($A:$U,ROW(),$D$6)),INDEX($A:$U,ROW(),$D$6),IFERROR(--SUBSTITUTE(SUBSTITUTE(TRIM(INDEX($A:$U,ROW(),$D$6)),",",""),"원",""),0))))</f>
        <v/>
      </c>
      <c r="AA1143" s="30">
        <f>IF(OR($Y1143="",$E$6=""),"",IF(INDEX($A:$U,ROW(),$E$6)="",0,IF(ISNUMBER(INDEX($A:$U,ROW(),$E$6)),INDEX($A:$U,ROW(),$E$6),IFERROR(--SUBSTITUTE(SUBSTITUTE(TRIM(INDEX($A:$U,ROW(),$E$6)),",",""),"원",""),0))))</f>
        <v/>
      </c>
      <c r="AB1143" s="30">
        <f>IF(OR($Y1143="",$F$6=""),"",IF(INDEX($A:$U,ROW(),$F$6)="","",IF(ISNUMBER(INDEX($A:$U,ROW(),$F$6)),INDEX($A:$U,ROW(),$F$6),IFERROR(--SUBSTITUTE(SUBSTITUTE(TRIM(INDEX($A:$U,ROW(),$F$6)),",",""),"원",""),""))))</f>
        <v/>
      </c>
      <c r="AC1143" s="2">
        <f>IF(OR($Y1143="",$G$6=""),"",INDEX($A:$U,ROW(),$G$6)&amp;"")</f>
        <v/>
      </c>
      <c r="AD1143" s="2">
        <f>IF($Y1143="","",IF(OR(AND(설정!$B$5&lt;&gt;"",ISNUMBER(SEARCH(설정!$B$5,$AC1143))),AND(설정!$B$6&lt;&gt;"",ISNUMBER(SEARCH(설정!$B$6,$AC1143))),AND(설정!$B$7&lt;&gt;"",ISNUMBER(SEARCH(설정!$B$7,$AC1143)))),"제외","포함"))</f>
        <v/>
      </c>
    </row>
    <row r="1144">
      <c r="W1144" s="2">
        <f>IF(OR($B$5="",$C$6="",ROW()&lt;$B$5),"",IF(INDEX($A:$U,ROW(),$C$6)="","",INDEX($A:$U,ROW(),$C$6)))</f>
        <v/>
      </c>
      <c r="X1144" s="28">
        <f>IF($W1144="","",IF(ISNUMBER($W1144),IF($W1144&gt;=10000000,IFERROR(DATE(INT($W1144/10000),MOD(INT($W1144/100),100),MOD($W1144,100)),""),$W1144),IF(ISNUMBER(--SUBSTITUTE(SUBSTITUTE(TRIM($W1144),".","-"),"/","-")),IF(--SUBSTITUTE(SUBSTITUTE(TRIM($W1144),".","-"),"/","-")&gt;=10000000,IFERROR(DATE(--LEFT(TRIM($W1144),4),--MID(TRIM($W1144),5,2),--RIGHT(TRIM($W1144),2)),""),--SUBSTITUTE(SUBSTITUTE(TRIM($W1144),".","-"),"/","-")),IFERROR(--LEFT(SUBSTITUTE(SUBSTITUTE(TRIM($W1144),".","-"),"/","-"),10),""))))</f>
        <v/>
      </c>
      <c r="Y1144" s="29">
        <f>IF($X1144="","",INT($X1144))</f>
        <v/>
      </c>
      <c r="Z1144" s="30">
        <f>IF(OR($Y1144="",$D$6=""),"",IF(INDEX($A:$U,ROW(),$D$6)="",0,IF(ISNUMBER(INDEX($A:$U,ROW(),$D$6)),INDEX($A:$U,ROW(),$D$6),IFERROR(--SUBSTITUTE(SUBSTITUTE(TRIM(INDEX($A:$U,ROW(),$D$6)),",",""),"원",""),0))))</f>
        <v/>
      </c>
      <c r="AA1144" s="30">
        <f>IF(OR($Y1144="",$E$6=""),"",IF(INDEX($A:$U,ROW(),$E$6)="",0,IF(ISNUMBER(INDEX($A:$U,ROW(),$E$6)),INDEX($A:$U,ROW(),$E$6),IFERROR(--SUBSTITUTE(SUBSTITUTE(TRIM(INDEX($A:$U,ROW(),$E$6)),",",""),"원",""),0))))</f>
        <v/>
      </c>
      <c r="AB1144" s="30">
        <f>IF(OR($Y1144="",$F$6=""),"",IF(INDEX($A:$U,ROW(),$F$6)="","",IF(ISNUMBER(INDEX($A:$U,ROW(),$F$6)),INDEX($A:$U,ROW(),$F$6),IFERROR(--SUBSTITUTE(SUBSTITUTE(TRIM(INDEX($A:$U,ROW(),$F$6)),",",""),"원",""),""))))</f>
        <v/>
      </c>
      <c r="AC1144" s="2">
        <f>IF(OR($Y1144="",$G$6=""),"",INDEX($A:$U,ROW(),$G$6)&amp;"")</f>
        <v/>
      </c>
      <c r="AD1144" s="2">
        <f>IF($Y1144="","",IF(OR(AND(설정!$B$5&lt;&gt;"",ISNUMBER(SEARCH(설정!$B$5,$AC1144))),AND(설정!$B$6&lt;&gt;"",ISNUMBER(SEARCH(설정!$B$6,$AC1144))),AND(설정!$B$7&lt;&gt;"",ISNUMBER(SEARCH(설정!$B$7,$AC1144)))),"제외","포함"))</f>
        <v/>
      </c>
    </row>
    <row r="1145">
      <c r="W1145" s="2">
        <f>IF(OR($B$5="",$C$6="",ROW()&lt;$B$5),"",IF(INDEX($A:$U,ROW(),$C$6)="","",INDEX($A:$U,ROW(),$C$6)))</f>
        <v/>
      </c>
      <c r="X1145" s="28">
        <f>IF($W1145="","",IF(ISNUMBER($W1145),IF($W1145&gt;=10000000,IFERROR(DATE(INT($W1145/10000),MOD(INT($W1145/100),100),MOD($W1145,100)),""),$W1145),IF(ISNUMBER(--SUBSTITUTE(SUBSTITUTE(TRIM($W1145),".","-"),"/","-")),IF(--SUBSTITUTE(SUBSTITUTE(TRIM($W1145),".","-"),"/","-")&gt;=10000000,IFERROR(DATE(--LEFT(TRIM($W1145),4),--MID(TRIM($W1145),5,2),--RIGHT(TRIM($W1145),2)),""),--SUBSTITUTE(SUBSTITUTE(TRIM($W1145),".","-"),"/","-")),IFERROR(--LEFT(SUBSTITUTE(SUBSTITUTE(TRIM($W1145),".","-"),"/","-"),10),""))))</f>
        <v/>
      </c>
      <c r="Y1145" s="29">
        <f>IF($X1145="","",INT($X1145))</f>
        <v/>
      </c>
      <c r="Z1145" s="30">
        <f>IF(OR($Y1145="",$D$6=""),"",IF(INDEX($A:$U,ROW(),$D$6)="",0,IF(ISNUMBER(INDEX($A:$U,ROW(),$D$6)),INDEX($A:$U,ROW(),$D$6),IFERROR(--SUBSTITUTE(SUBSTITUTE(TRIM(INDEX($A:$U,ROW(),$D$6)),",",""),"원",""),0))))</f>
        <v/>
      </c>
      <c r="AA1145" s="30">
        <f>IF(OR($Y1145="",$E$6=""),"",IF(INDEX($A:$U,ROW(),$E$6)="",0,IF(ISNUMBER(INDEX($A:$U,ROW(),$E$6)),INDEX($A:$U,ROW(),$E$6),IFERROR(--SUBSTITUTE(SUBSTITUTE(TRIM(INDEX($A:$U,ROW(),$E$6)),",",""),"원",""),0))))</f>
        <v/>
      </c>
      <c r="AB1145" s="30">
        <f>IF(OR($Y1145="",$F$6=""),"",IF(INDEX($A:$U,ROW(),$F$6)="","",IF(ISNUMBER(INDEX($A:$U,ROW(),$F$6)),INDEX($A:$U,ROW(),$F$6),IFERROR(--SUBSTITUTE(SUBSTITUTE(TRIM(INDEX($A:$U,ROW(),$F$6)),",",""),"원",""),""))))</f>
        <v/>
      </c>
      <c r="AC1145" s="2">
        <f>IF(OR($Y1145="",$G$6=""),"",INDEX($A:$U,ROW(),$G$6)&amp;"")</f>
        <v/>
      </c>
      <c r="AD1145" s="2">
        <f>IF($Y1145="","",IF(OR(AND(설정!$B$5&lt;&gt;"",ISNUMBER(SEARCH(설정!$B$5,$AC1145))),AND(설정!$B$6&lt;&gt;"",ISNUMBER(SEARCH(설정!$B$6,$AC1145))),AND(설정!$B$7&lt;&gt;"",ISNUMBER(SEARCH(설정!$B$7,$AC1145)))),"제외","포함"))</f>
        <v/>
      </c>
    </row>
    <row r="1146">
      <c r="W1146" s="2">
        <f>IF(OR($B$5="",$C$6="",ROW()&lt;$B$5),"",IF(INDEX($A:$U,ROW(),$C$6)="","",INDEX($A:$U,ROW(),$C$6)))</f>
        <v/>
      </c>
      <c r="X1146" s="28">
        <f>IF($W1146="","",IF(ISNUMBER($W1146),IF($W1146&gt;=10000000,IFERROR(DATE(INT($W1146/10000),MOD(INT($W1146/100),100),MOD($W1146,100)),""),$W1146),IF(ISNUMBER(--SUBSTITUTE(SUBSTITUTE(TRIM($W1146),".","-"),"/","-")),IF(--SUBSTITUTE(SUBSTITUTE(TRIM($W1146),".","-"),"/","-")&gt;=10000000,IFERROR(DATE(--LEFT(TRIM($W1146),4),--MID(TRIM($W1146),5,2),--RIGHT(TRIM($W1146),2)),""),--SUBSTITUTE(SUBSTITUTE(TRIM($W1146),".","-"),"/","-")),IFERROR(--LEFT(SUBSTITUTE(SUBSTITUTE(TRIM($W1146),".","-"),"/","-"),10),""))))</f>
        <v/>
      </c>
      <c r="Y1146" s="29">
        <f>IF($X1146="","",INT($X1146))</f>
        <v/>
      </c>
      <c r="Z1146" s="30">
        <f>IF(OR($Y1146="",$D$6=""),"",IF(INDEX($A:$U,ROW(),$D$6)="",0,IF(ISNUMBER(INDEX($A:$U,ROW(),$D$6)),INDEX($A:$U,ROW(),$D$6),IFERROR(--SUBSTITUTE(SUBSTITUTE(TRIM(INDEX($A:$U,ROW(),$D$6)),",",""),"원",""),0))))</f>
        <v/>
      </c>
      <c r="AA1146" s="30">
        <f>IF(OR($Y1146="",$E$6=""),"",IF(INDEX($A:$U,ROW(),$E$6)="",0,IF(ISNUMBER(INDEX($A:$U,ROW(),$E$6)),INDEX($A:$U,ROW(),$E$6),IFERROR(--SUBSTITUTE(SUBSTITUTE(TRIM(INDEX($A:$U,ROW(),$E$6)),",",""),"원",""),0))))</f>
        <v/>
      </c>
      <c r="AB1146" s="30">
        <f>IF(OR($Y1146="",$F$6=""),"",IF(INDEX($A:$U,ROW(),$F$6)="","",IF(ISNUMBER(INDEX($A:$U,ROW(),$F$6)),INDEX($A:$U,ROW(),$F$6),IFERROR(--SUBSTITUTE(SUBSTITUTE(TRIM(INDEX($A:$U,ROW(),$F$6)),",",""),"원",""),""))))</f>
        <v/>
      </c>
      <c r="AC1146" s="2">
        <f>IF(OR($Y1146="",$G$6=""),"",INDEX($A:$U,ROW(),$G$6)&amp;"")</f>
        <v/>
      </c>
      <c r="AD1146" s="2">
        <f>IF($Y1146="","",IF(OR(AND(설정!$B$5&lt;&gt;"",ISNUMBER(SEARCH(설정!$B$5,$AC1146))),AND(설정!$B$6&lt;&gt;"",ISNUMBER(SEARCH(설정!$B$6,$AC1146))),AND(설정!$B$7&lt;&gt;"",ISNUMBER(SEARCH(설정!$B$7,$AC1146)))),"제외","포함"))</f>
        <v/>
      </c>
    </row>
    <row r="1147">
      <c r="W1147" s="2">
        <f>IF(OR($B$5="",$C$6="",ROW()&lt;$B$5),"",IF(INDEX($A:$U,ROW(),$C$6)="","",INDEX($A:$U,ROW(),$C$6)))</f>
        <v/>
      </c>
      <c r="X1147" s="28">
        <f>IF($W1147="","",IF(ISNUMBER($W1147),IF($W1147&gt;=10000000,IFERROR(DATE(INT($W1147/10000),MOD(INT($W1147/100),100),MOD($W1147,100)),""),$W1147),IF(ISNUMBER(--SUBSTITUTE(SUBSTITUTE(TRIM($W1147),".","-"),"/","-")),IF(--SUBSTITUTE(SUBSTITUTE(TRIM($W1147),".","-"),"/","-")&gt;=10000000,IFERROR(DATE(--LEFT(TRIM($W1147),4),--MID(TRIM($W1147),5,2),--RIGHT(TRIM($W1147),2)),""),--SUBSTITUTE(SUBSTITUTE(TRIM($W1147),".","-"),"/","-")),IFERROR(--LEFT(SUBSTITUTE(SUBSTITUTE(TRIM($W1147),".","-"),"/","-"),10),""))))</f>
        <v/>
      </c>
      <c r="Y1147" s="29">
        <f>IF($X1147="","",INT($X1147))</f>
        <v/>
      </c>
      <c r="Z1147" s="30">
        <f>IF(OR($Y1147="",$D$6=""),"",IF(INDEX($A:$U,ROW(),$D$6)="",0,IF(ISNUMBER(INDEX($A:$U,ROW(),$D$6)),INDEX($A:$U,ROW(),$D$6),IFERROR(--SUBSTITUTE(SUBSTITUTE(TRIM(INDEX($A:$U,ROW(),$D$6)),",",""),"원",""),0))))</f>
        <v/>
      </c>
      <c r="AA1147" s="30">
        <f>IF(OR($Y1147="",$E$6=""),"",IF(INDEX($A:$U,ROW(),$E$6)="",0,IF(ISNUMBER(INDEX($A:$U,ROW(),$E$6)),INDEX($A:$U,ROW(),$E$6),IFERROR(--SUBSTITUTE(SUBSTITUTE(TRIM(INDEX($A:$U,ROW(),$E$6)),",",""),"원",""),0))))</f>
        <v/>
      </c>
      <c r="AB1147" s="30">
        <f>IF(OR($Y1147="",$F$6=""),"",IF(INDEX($A:$U,ROW(),$F$6)="","",IF(ISNUMBER(INDEX($A:$U,ROW(),$F$6)),INDEX($A:$U,ROW(),$F$6),IFERROR(--SUBSTITUTE(SUBSTITUTE(TRIM(INDEX($A:$U,ROW(),$F$6)),",",""),"원",""),""))))</f>
        <v/>
      </c>
      <c r="AC1147" s="2">
        <f>IF(OR($Y1147="",$G$6=""),"",INDEX($A:$U,ROW(),$G$6)&amp;"")</f>
        <v/>
      </c>
      <c r="AD1147" s="2">
        <f>IF($Y1147="","",IF(OR(AND(설정!$B$5&lt;&gt;"",ISNUMBER(SEARCH(설정!$B$5,$AC1147))),AND(설정!$B$6&lt;&gt;"",ISNUMBER(SEARCH(설정!$B$6,$AC1147))),AND(설정!$B$7&lt;&gt;"",ISNUMBER(SEARCH(설정!$B$7,$AC1147)))),"제외","포함"))</f>
        <v/>
      </c>
    </row>
    <row r="1148">
      <c r="W1148" s="2">
        <f>IF(OR($B$5="",$C$6="",ROW()&lt;$B$5),"",IF(INDEX($A:$U,ROW(),$C$6)="","",INDEX($A:$U,ROW(),$C$6)))</f>
        <v/>
      </c>
      <c r="X1148" s="28">
        <f>IF($W1148="","",IF(ISNUMBER($W1148),IF($W1148&gt;=10000000,IFERROR(DATE(INT($W1148/10000),MOD(INT($W1148/100),100),MOD($W1148,100)),""),$W1148),IF(ISNUMBER(--SUBSTITUTE(SUBSTITUTE(TRIM($W1148),".","-"),"/","-")),IF(--SUBSTITUTE(SUBSTITUTE(TRIM($W1148),".","-"),"/","-")&gt;=10000000,IFERROR(DATE(--LEFT(TRIM($W1148),4),--MID(TRIM($W1148),5,2),--RIGHT(TRIM($W1148),2)),""),--SUBSTITUTE(SUBSTITUTE(TRIM($W1148),".","-"),"/","-")),IFERROR(--LEFT(SUBSTITUTE(SUBSTITUTE(TRIM($W1148),".","-"),"/","-"),10),""))))</f>
        <v/>
      </c>
      <c r="Y1148" s="29">
        <f>IF($X1148="","",INT($X1148))</f>
        <v/>
      </c>
      <c r="Z1148" s="30">
        <f>IF(OR($Y1148="",$D$6=""),"",IF(INDEX($A:$U,ROW(),$D$6)="",0,IF(ISNUMBER(INDEX($A:$U,ROW(),$D$6)),INDEX($A:$U,ROW(),$D$6),IFERROR(--SUBSTITUTE(SUBSTITUTE(TRIM(INDEX($A:$U,ROW(),$D$6)),",",""),"원",""),0))))</f>
        <v/>
      </c>
      <c r="AA1148" s="30">
        <f>IF(OR($Y1148="",$E$6=""),"",IF(INDEX($A:$U,ROW(),$E$6)="",0,IF(ISNUMBER(INDEX($A:$U,ROW(),$E$6)),INDEX($A:$U,ROW(),$E$6),IFERROR(--SUBSTITUTE(SUBSTITUTE(TRIM(INDEX($A:$U,ROW(),$E$6)),",",""),"원",""),0))))</f>
        <v/>
      </c>
      <c r="AB1148" s="30">
        <f>IF(OR($Y1148="",$F$6=""),"",IF(INDEX($A:$U,ROW(),$F$6)="","",IF(ISNUMBER(INDEX($A:$U,ROW(),$F$6)),INDEX($A:$U,ROW(),$F$6),IFERROR(--SUBSTITUTE(SUBSTITUTE(TRIM(INDEX($A:$U,ROW(),$F$6)),",",""),"원",""),""))))</f>
        <v/>
      </c>
      <c r="AC1148" s="2">
        <f>IF(OR($Y1148="",$G$6=""),"",INDEX($A:$U,ROW(),$G$6)&amp;"")</f>
        <v/>
      </c>
      <c r="AD1148" s="2">
        <f>IF($Y1148="","",IF(OR(AND(설정!$B$5&lt;&gt;"",ISNUMBER(SEARCH(설정!$B$5,$AC1148))),AND(설정!$B$6&lt;&gt;"",ISNUMBER(SEARCH(설정!$B$6,$AC1148))),AND(설정!$B$7&lt;&gt;"",ISNUMBER(SEARCH(설정!$B$7,$AC1148)))),"제외","포함"))</f>
        <v/>
      </c>
    </row>
    <row r="1149">
      <c r="W1149" s="2">
        <f>IF(OR($B$5="",$C$6="",ROW()&lt;$B$5),"",IF(INDEX($A:$U,ROW(),$C$6)="","",INDEX($A:$U,ROW(),$C$6)))</f>
        <v/>
      </c>
      <c r="X1149" s="28">
        <f>IF($W1149="","",IF(ISNUMBER($W1149),IF($W1149&gt;=10000000,IFERROR(DATE(INT($W1149/10000),MOD(INT($W1149/100),100),MOD($W1149,100)),""),$W1149),IF(ISNUMBER(--SUBSTITUTE(SUBSTITUTE(TRIM($W1149),".","-"),"/","-")),IF(--SUBSTITUTE(SUBSTITUTE(TRIM($W1149),".","-"),"/","-")&gt;=10000000,IFERROR(DATE(--LEFT(TRIM($W1149),4),--MID(TRIM($W1149),5,2),--RIGHT(TRIM($W1149),2)),""),--SUBSTITUTE(SUBSTITUTE(TRIM($W1149),".","-"),"/","-")),IFERROR(--LEFT(SUBSTITUTE(SUBSTITUTE(TRIM($W1149),".","-"),"/","-"),10),""))))</f>
        <v/>
      </c>
      <c r="Y1149" s="29">
        <f>IF($X1149="","",INT($X1149))</f>
        <v/>
      </c>
      <c r="Z1149" s="30">
        <f>IF(OR($Y1149="",$D$6=""),"",IF(INDEX($A:$U,ROW(),$D$6)="",0,IF(ISNUMBER(INDEX($A:$U,ROW(),$D$6)),INDEX($A:$U,ROW(),$D$6),IFERROR(--SUBSTITUTE(SUBSTITUTE(TRIM(INDEX($A:$U,ROW(),$D$6)),",",""),"원",""),0))))</f>
        <v/>
      </c>
      <c r="AA1149" s="30">
        <f>IF(OR($Y1149="",$E$6=""),"",IF(INDEX($A:$U,ROW(),$E$6)="",0,IF(ISNUMBER(INDEX($A:$U,ROW(),$E$6)),INDEX($A:$U,ROW(),$E$6),IFERROR(--SUBSTITUTE(SUBSTITUTE(TRIM(INDEX($A:$U,ROW(),$E$6)),",",""),"원",""),0))))</f>
        <v/>
      </c>
      <c r="AB1149" s="30">
        <f>IF(OR($Y1149="",$F$6=""),"",IF(INDEX($A:$U,ROW(),$F$6)="","",IF(ISNUMBER(INDEX($A:$U,ROW(),$F$6)),INDEX($A:$U,ROW(),$F$6),IFERROR(--SUBSTITUTE(SUBSTITUTE(TRIM(INDEX($A:$U,ROW(),$F$6)),",",""),"원",""),""))))</f>
        <v/>
      </c>
      <c r="AC1149" s="2">
        <f>IF(OR($Y1149="",$G$6=""),"",INDEX($A:$U,ROW(),$G$6)&amp;"")</f>
        <v/>
      </c>
      <c r="AD1149" s="2">
        <f>IF($Y1149="","",IF(OR(AND(설정!$B$5&lt;&gt;"",ISNUMBER(SEARCH(설정!$B$5,$AC1149))),AND(설정!$B$6&lt;&gt;"",ISNUMBER(SEARCH(설정!$B$6,$AC1149))),AND(설정!$B$7&lt;&gt;"",ISNUMBER(SEARCH(설정!$B$7,$AC1149)))),"제외","포함"))</f>
        <v/>
      </c>
    </row>
    <row r="1150">
      <c r="W1150" s="2">
        <f>IF(OR($B$5="",$C$6="",ROW()&lt;$B$5),"",IF(INDEX($A:$U,ROW(),$C$6)="","",INDEX($A:$U,ROW(),$C$6)))</f>
        <v/>
      </c>
      <c r="X1150" s="28">
        <f>IF($W1150="","",IF(ISNUMBER($W1150),IF($W1150&gt;=10000000,IFERROR(DATE(INT($W1150/10000),MOD(INT($W1150/100),100),MOD($W1150,100)),""),$W1150),IF(ISNUMBER(--SUBSTITUTE(SUBSTITUTE(TRIM($W1150),".","-"),"/","-")),IF(--SUBSTITUTE(SUBSTITUTE(TRIM($W1150),".","-"),"/","-")&gt;=10000000,IFERROR(DATE(--LEFT(TRIM($W1150),4),--MID(TRIM($W1150),5,2),--RIGHT(TRIM($W1150),2)),""),--SUBSTITUTE(SUBSTITUTE(TRIM($W1150),".","-"),"/","-")),IFERROR(--LEFT(SUBSTITUTE(SUBSTITUTE(TRIM($W1150),".","-"),"/","-"),10),""))))</f>
        <v/>
      </c>
      <c r="Y1150" s="29">
        <f>IF($X1150="","",INT($X1150))</f>
        <v/>
      </c>
      <c r="Z1150" s="30">
        <f>IF(OR($Y1150="",$D$6=""),"",IF(INDEX($A:$U,ROW(),$D$6)="",0,IF(ISNUMBER(INDEX($A:$U,ROW(),$D$6)),INDEX($A:$U,ROW(),$D$6),IFERROR(--SUBSTITUTE(SUBSTITUTE(TRIM(INDEX($A:$U,ROW(),$D$6)),",",""),"원",""),0))))</f>
        <v/>
      </c>
      <c r="AA1150" s="30">
        <f>IF(OR($Y1150="",$E$6=""),"",IF(INDEX($A:$U,ROW(),$E$6)="",0,IF(ISNUMBER(INDEX($A:$U,ROW(),$E$6)),INDEX($A:$U,ROW(),$E$6),IFERROR(--SUBSTITUTE(SUBSTITUTE(TRIM(INDEX($A:$U,ROW(),$E$6)),",",""),"원",""),0))))</f>
        <v/>
      </c>
      <c r="AB1150" s="30">
        <f>IF(OR($Y1150="",$F$6=""),"",IF(INDEX($A:$U,ROW(),$F$6)="","",IF(ISNUMBER(INDEX($A:$U,ROW(),$F$6)),INDEX($A:$U,ROW(),$F$6),IFERROR(--SUBSTITUTE(SUBSTITUTE(TRIM(INDEX($A:$U,ROW(),$F$6)),",",""),"원",""),""))))</f>
        <v/>
      </c>
      <c r="AC1150" s="2">
        <f>IF(OR($Y1150="",$G$6=""),"",INDEX($A:$U,ROW(),$G$6)&amp;"")</f>
        <v/>
      </c>
      <c r="AD1150" s="2">
        <f>IF($Y1150="","",IF(OR(AND(설정!$B$5&lt;&gt;"",ISNUMBER(SEARCH(설정!$B$5,$AC1150))),AND(설정!$B$6&lt;&gt;"",ISNUMBER(SEARCH(설정!$B$6,$AC1150))),AND(설정!$B$7&lt;&gt;"",ISNUMBER(SEARCH(설정!$B$7,$AC1150)))),"제외","포함"))</f>
        <v/>
      </c>
    </row>
    <row r="1151">
      <c r="W1151" s="2">
        <f>IF(OR($B$5="",$C$6="",ROW()&lt;$B$5),"",IF(INDEX($A:$U,ROW(),$C$6)="","",INDEX($A:$U,ROW(),$C$6)))</f>
        <v/>
      </c>
      <c r="X1151" s="28">
        <f>IF($W1151="","",IF(ISNUMBER($W1151),IF($W1151&gt;=10000000,IFERROR(DATE(INT($W1151/10000),MOD(INT($W1151/100),100),MOD($W1151,100)),""),$W1151),IF(ISNUMBER(--SUBSTITUTE(SUBSTITUTE(TRIM($W1151),".","-"),"/","-")),IF(--SUBSTITUTE(SUBSTITUTE(TRIM($W1151),".","-"),"/","-")&gt;=10000000,IFERROR(DATE(--LEFT(TRIM($W1151),4),--MID(TRIM($W1151),5,2),--RIGHT(TRIM($W1151),2)),""),--SUBSTITUTE(SUBSTITUTE(TRIM($W1151),".","-"),"/","-")),IFERROR(--LEFT(SUBSTITUTE(SUBSTITUTE(TRIM($W1151),".","-"),"/","-"),10),""))))</f>
        <v/>
      </c>
      <c r="Y1151" s="29">
        <f>IF($X1151="","",INT($X1151))</f>
        <v/>
      </c>
      <c r="Z1151" s="30">
        <f>IF(OR($Y1151="",$D$6=""),"",IF(INDEX($A:$U,ROW(),$D$6)="",0,IF(ISNUMBER(INDEX($A:$U,ROW(),$D$6)),INDEX($A:$U,ROW(),$D$6),IFERROR(--SUBSTITUTE(SUBSTITUTE(TRIM(INDEX($A:$U,ROW(),$D$6)),",",""),"원",""),0))))</f>
        <v/>
      </c>
      <c r="AA1151" s="30">
        <f>IF(OR($Y1151="",$E$6=""),"",IF(INDEX($A:$U,ROW(),$E$6)="",0,IF(ISNUMBER(INDEX($A:$U,ROW(),$E$6)),INDEX($A:$U,ROW(),$E$6),IFERROR(--SUBSTITUTE(SUBSTITUTE(TRIM(INDEX($A:$U,ROW(),$E$6)),",",""),"원",""),0))))</f>
        <v/>
      </c>
      <c r="AB1151" s="30">
        <f>IF(OR($Y1151="",$F$6=""),"",IF(INDEX($A:$U,ROW(),$F$6)="","",IF(ISNUMBER(INDEX($A:$U,ROW(),$F$6)),INDEX($A:$U,ROW(),$F$6),IFERROR(--SUBSTITUTE(SUBSTITUTE(TRIM(INDEX($A:$U,ROW(),$F$6)),",",""),"원",""),""))))</f>
        <v/>
      </c>
      <c r="AC1151" s="2">
        <f>IF(OR($Y1151="",$G$6=""),"",INDEX($A:$U,ROW(),$G$6)&amp;"")</f>
        <v/>
      </c>
      <c r="AD1151" s="2">
        <f>IF($Y1151="","",IF(OR(AND(설정!$B$5&lt;&gt;"",ISNUMBER(SEARCH(설정!$B$5,$AC1151))),AND(설정!$B$6&lt;&gt;"",ISNUMBER(SEARCH(설정!$B$6,$AC1151))),AND(설정!$B$7&lt;&gt;"",ISNUMBER(SEARCH(설정!$B$7,$AC1151)))),"제외","포함"))</f>
        <v/>
      </c>
    </row>
    <row r="1152">
      <c r="W1152" s="2">
        <f>IF(OR($B$5="",$C$6="",ROW()&lt;$B$5),"",IF(INDEX($A:$U,ROW(),$C$6)="","",INDEX($A:$U,ROW(),$C$6)))</f>
        <v/>
      </c>
      <c r="X1152" s="28">
        <f>IF($W1152="","",IF(ISNUMBER($W1152),IF($W1152&gt;=10000000,IFERROR(DATE(INT($W1152/10000),MOD(INT($W1152/100),100),MOD($W1152,100)),""),$W1152),IF(ISNUMBER(--SUBSTITUTE(SUBSTITUTE(TRIM($W1152),".","-"),"/","-")),IF(--SUBSTITUTE(SUBSTITUTE(TRIM($W1152),".","-"),"/","-")&gt;=10000000,IFERROR(DATE(--LEFT(TRIM($W1152),4),--MID(TRIM($W1152),5,2),--RIGHT(TRIM($W1152),2)),""),--SUBSTITUTE(SUBSTITUTE(TRIM($W1152),".","-"),"/","-")),IFERROR(--LEFT(SUBSTITUTE(SUBSTITUTE(TRIM($W1152),".","-"),"/","-"),10),""))))</f>
        <v/>
      </c>
      <c r="Y1152" s="29">
        <f>IF($X1152="","",INT($X1152))</f>
        <v/>
      </c>
      <c r="Z1152" s="30">
        <f>IF(OR($Y1152="",$D$6=""),"",IF(INDEX($A:$U,ROW(),$D$6)="",0,IF(ISNUMBER(INDEX($A:$U,ROW(),$D$6)),INDEX($A:$U,ROW(),$D$6),IFERROR(--SUBSTITUTE(SUBSTITUTE(TRIM(INDEX($A:$U,ROW(),$D$6)),",",""),"원",""),0))))</f>
        <v/>
      </c>
      <c r="AA1152" s="30">
        <f>IF(OR($Y1152="",$E$6=""),"",IF(INDEX($A:$U,ROW(),$E$6)="",0,IF(ISNUMBER(INDEX($A:$U,ROW(),$E$6)),INDEX($A:$U,ROW(),$E$6),IFERROR(--SUBSTITUTE(SUBSTITUTE(TRIM(INDEX($A:$U,ROW(),$E$6)),",",""),"원",""),0))))</f>
        <v/>
      </c>
      <c r="AB1152" s="30">
        <f>IF(OR($Y1152="",$F$6=""),"",IF(INDEX($A:$U,ROW(),$F$6)="","",IF(ISNUMBER(INDEX($A:$U,ROW(),$F$6)),INDEX($A:$U,ROW(),$F$6),IFERROR(--SUBSTITUTE(SUBSTITUTE(TRIM(INDEX($A:$U,ROW(),$F$6)),",",""),"원",""),""))))</f>
        <v/>
      </c>
      <c r="AC1152" s="2">
        <f>IF(OR($Y1152="",$G$6=""),"",INDEX($A:$U,ROW(),$G$6)&amp;"")</f>
        <v/>
      </c>
      <c r="AD1152" s="2">
        <f>IF($Y1152="","",IF(OR(AND(설정!$B$5&lt;&gt;"",ISNUMBER(SEARCH(설정!$B$5,$AC1152))),AND(설정!$B$6&lt;&gt;"",ISNUMBER(SEARCH(설정!$B$6,$AC1152))),AND(설정!$B$7&lt;&gt;"",ISNUMBER(SEARCH(설정!$B$7,$AC1152)))),"제외","포함"))</f>
        <v/>
      </c>
    </row>
    <row r="1153">
      <c r="W1153" s="2">
        <f>IF(OR($B$5="",$C$6="",ROW()&lt;$B$5),"",IF(INDEX($A:$U,ROW(),$C$6)="","",INDEX($A:$U,ROW(),$C$6)))</f>
        <v/>
      </c>
      <c r="X1153" s="28">
        <f>IF($W1153="","",IF(ISNUMBER($W1153),IF($W1153&gt;=10000000,IFERROR(DATE(INT($W1153/10000),MOD(INT($W1153/100),100),MOD($W1153,100)),""),$W1153),IF(ISNUMBER(--SUBSTITUTE(SUBSTITUTE(TRIM($W1153),".","-"),"/","-")),IF(--SUBSTITUTE(SUBSTITUTE(TRIM($W1153),".","-"),"/","-")&gt;=10000000,IFERROR(DATE(--LEFT(TRIM($W1153),4),--MID(TRIM($W1153),5,2),--RIGHT(TRIM($W1153),2)),""),--SUBSTITUTE(SUBSTITUTE(TRIM($W1153),".","-"),"/","-")),IFERROR(--LEFT(SUBSTITUTE(SUBSTITUTE(TRIM($W1153),".","-"),"/","-"),10),""))))</f>
        <v/>
      </c>
      <c r="Y1153" s="29">
        <f>IF($X1153="","",INT($X1153))</f>
        <v/>
      </c>
      <c r="Z1153" s="30">
        <f>IF(OR($Y1153="",$D$6=""),"",IF(INDEX($A:$U,ROW(),$D$6)="",0,IF(ISNUMBER(INDEX($A:$U,ROW(),$D$6)),INDEX($A:$U,ROW(),$D$6),IFERROR(--SUBSTITUTE(SUBSTITUTE(TRIM(INDEX($A:$U,ROW(),$D$6)),",",""),"원",""),0))))</f>
        <v/>
      </c>
      <c r="AA1153" s="30">
        <f>IF(OR($Y1153="",$E$6=""),"",IF(INDEX($A:$U,ROW(),$E$6)="",0,IF(ISNUMBER(INDEX($A:$U,ROW(),$E$6)),INDEX($A:$U,ROW(),$E$6),IFERROR(--SUBSTITUTE(SUBSTITUTE(TRIM(INDEX($A:$U,ROW(),$E$6)),",",""),"원",""),0))))</f>
        <v/>
      </c>
      <c r="AB1153" s="30">
        <f>IF(OR($Y1153="",$F$6=""),"",IF(INDEX($A:$U,ROW(),$F$6)="","",IF(ISNUMBER(INDEX($A:$U,ROW(),$F$6)),INDEX($A:$U,ROW(),$F$6),IFERROR(--SUBSTITUTE(SUBSTITUTE(TRIM(INDEX($A:$U,ROW(),$F$6)),",",""),"원",""),""))))</f>
        <v/>
      </c>
      <c r="AC1153" s="2">
        <f>IF(OR($Y1153="",$G$6=""),"",INDEX($A:$U,ROW(),$G$6)&amp;"")</f>
        <v/>
      </c>
      <c r="AD1153" s="2">
        <f>IF($Y1153="","",IF(OR(AND(설정!$B$5&lt;&gt;"",ISNUMBER(SEARCH(설정!$B$5,$AC1153))),AND(설정!$B$6&lt;&gt;"",ISNUMBER(SEARCH(설정!$B$6,$AC1153))),AND(설정!$B$7&lt;&gt;"",ISNUMBER(SEARCH(설정!$B$7,$AC1153)))),"제외","포함"))</f>
        <v/>
      </c>
    </row>
    <row r="1154">
      <c r="W1154" s="2">
        <f>IF(OR($B$5="",$C$6="",ROW()&lt;$B$5),"",IF(INDEX($A:$U,ROW(),$C$6)="","",INDEX($A:$U,ROW(),$C$6)))</f>
        <v/>
      </c>
      <c r="X1154" s="28">
        <f>IF($W1154="","",IF(ISNUMBER($W1154),IF($W1154&gt;=10000000,IFERROR(DATE(INT($W1154/10000),MOD(INT($W1154/100),100),MOD($W1154,100)),""),$W1154),IF(ISNUMBER(--SUBSTITUTE(SUBSTITUTE(TRIM($W1154),".","-"),"/","-")),IF(--SUBSTITUTE(SUBSTITUTE(TRIM($W1154),".","-"),"/","-")&gt;=10000000,IFERROR(DATE(--LEFT(TRIM($W1154),4),--MID(TRIM($W1154),5,2),--RIGHT(TRIM($W1154),2)),""),--SUBSTITUTE(SUBSTITUTE(TRIM($W1154),".","-"),"/","-")),IFERROR(--LEFT(SUBSTITUTE(SUBSTITUTE(TRIM($W1154),".","-"),"/","-"),10),""))))</f>
        <v/>
      </c>
      <c r="Y1154" s="29">
        <f>IF($X1154="","",INT($X1154))</f>
        <v/>
      </c>
      <c r="Z1154" s="30">
        <f>IF(OR($Y1154="",$D$6=""),"",IF(INDEX($A:$U,ROW(),$D$6)="",0,IF(ISNUMBER(INDEX($A:$U,ROW(),$D$6)),INDEX($A:$U,ROW(),$D$6),IFERROR(--SUBSTITUTE(SUBSTITUTE(TRIM(INDEX($A:$U,ROW(),$D$6)),",",""),"원",""),0))))</f>
        <v/>
      </c>
      <c r="AA1154" s="30">
        <f>IF(OR($Y1154="",$E$6=""),"",IF(INDEX($A:$U,ROW(),$E$6)="",0,IF(ISNUMBER(INDEX($A:$U,ROW(),$E$6)),INDEX($A:$U,ROW(),$E$6),IFERROR(--SUBSTITUTE(SUBSTITUTE(TRIM(INDEX($A:$U,ROW(),$E$6)),",",""),"원",""),0))))</f>
        <v/>
      </c>
      <c r="AB1154" s="30">
        <f>IF(OR($Y1154="",$F$6=""),"",IF(INDEX($A:$U,ROW(),$F$6)="","",IF(ISNUMBER(INDEX($A:$U,ROW(),$F$6)),INDEX($A:$U,ROW(),$F$6),IFERROR(--SUBSTITUTE(SUBSTITUTE(TRIM(INDEX($A:$U,ROW(),$F$6)),",",""),"원",""),""))))</f>
        <v/>
      </c>
      <c r="AC1154" s="2">
        <f>IF(OR($Y1154="",$G$6=""),"",INDEX($A:$U,ROW(),$G$6)&amp;"")</f>
        <v/>
      </c>
      <c r="AD1154" s="2">
        <f>IF($Y1154="","",IF(OR(AND(설정!$B$5&lt;&gt;"",ISNUMBER(SEARCH(설정!$B$5,$AC1154))),AND(설정!$B$6&lt;&gt;"",ISNUMBER(SEARCH(설정!$B$6,$AC1154))),AND(설정!$B$7&lt;&gt;"",ISNUMBER(SEARCH(설정!$B$7,$AC1154)))),"제외","포함"))</f>
        <v/>
      </c>
    </row>
    <row r="1155">
      <c r="W1155" s="2">
        <f>IF(OR($B$5="",$C$6="",ROW()&lt;$B$5),"",IF(INDEX($A:$U,ROW(),$C$6)="","",INDEX($A:$U,ROW(),$C$6)))</f>
        <v/>
      </c>
      <c r="X1155" s="28">
        <f>IF($W1155="","",IF(ISNUMBER($W1155),IF($W1155&gt;=10000000,IFERROR(DATE(INT($W1155/10000),MOD(INT($W1155/100),100),MOD($W1155,100)),""),$W1155),IF(ISNUMBER(--SUBSTITUTE(SUBSTITUTE(TRIM($W1155),".","-"),"/","-")),IF(--SUBSTITUTE(SUBSTITUTE(TRIM($W1155),".","-"),"/","-")&gt;=10000000,IFERROR(DATE(--LEFT(TRIM($W1155),4),--MID(TRIM($W1155),5,2),--RIGHT(TRIM($W1155),2)),""),--SUBSTITUTE(SUBSTITUTE(TRIM($W1155),".","-"),"/","-")),IFERROR(--LEFT(SUBSTITUTE(SUBSTITUTE(TRIM($W1155),".","-"),"/","-"),10),""))))</f>
        <v/>
      </c>
      <c r="Y1155" s="29">
        <f>IF($X1155="","",INT($X1155))</f>
        <v/>
      </c>
      <c r="Z1155" s="30">
        <f>IF(OR($Y1155="",$D$6=""),"",IF(INDEX($A:$U,ROW(),$D$6)="",0,IF(ISNUMBER(INDEX($A:$U,ROW(),$D$6)),INDEX($A:$U,ROW(),$D$6),IFERROR(--SUBSTITUTE(SUBSTITUTE(TRIM(INDEX($A:$U,ROW(),$D$6)),",",""),"원",""),0))))</f>
        <v/>
      </c>
      <c r="AA1155" s="30">
        <f>IF(OR($Y1155="",$E$6=""),"",IF(INDEX($A:$U,ROW(),$E$6)="",0,IF(ISNUMBER(INDEX($A:$U,ROW(),$E$6)),INDEX($A:$U,ROW(),$E$6),IFERROR(--SUBSTITUTE(SUBSTITUTE(TRIM(INDEX($A:$U,ROW(),$E$6)),",",""),"원",""),0))))</f>
        <v/>
      </c>
      <c r="AB1155" s="30">
        <f>IF(OR($Y1155="",$F$6=""),"",IF(INDEX($A:$U,ROW(),$F$6)="","",IF(ISNUMBER(INDEX($A:$U,ROW(),$F$6)),INDEX($A:$U,ROW(),$F$6),IFERROR(--SUBSTITUTE(SUBSTITUTE(TRIM(INDEX($A:$U,ROW(),$F$6)),",",""),"원",""),""))))</f>
        <v/>
      </c>
      <c r="AC1155" s="2">
        <f>IF(OR($Y1155="",$G$6=""),"",INDEX($A:$U,ROW(),$G$6)&amp;"")</f>
        <v/>
      </c>
      <c r="AD1155" s="2">
        <f>IF($Y1155="","",IF(OR(AND(설정!$B$5&lt;&gt;"",ISNUMBER(SEARCH(설정!$B$5,$AC1155))),AND(설정!$B$6&lt;&gt;"",ISNUMBER(SEARCH(설정!$B$6,$AC1155))),AND(설정!$B$7&lt;&gt;"",ISNUMBER(SEARCH(설정!$B$7,$AC1155)))),"제외","포함"))</f>
        <v/>
      </c>
    </row>
    <row r="1156">
      <c r="W1156" s="2">
        <f>IF(OR($B$5="",$C$6="",ROW()&lt;$B$5),"",IF(INDEX($A:$U,ROW(),$C$6)="","",INDEX($A:$U,ROW(),$C$6)))</f>
        <v/>
      </c>
      <c r="X1156" s="28">
        <f>IF($W1156="","",IF(ISNUMBER($W1156),IF($W1156&gt;=10000000,IFERROR(DATE(INT($W1156/10000),MOD(INT($W1156/100),100),MOD($W1156,100)),""),$W1156),IF(ISNUMBER(--SUBSTITUTE(SUBSTITUTE(TRIM($W1156),".","-"),"/","-")),IF(--SUBSTITUTE(SUBSTITUTE(TRIM($W1156),".","-"),"/","-")&gt;=10000000,IFERROR(DATE(--LEFT(TRIM($W1156),4),--MID(TRIM($W1156),5,2),--RIGHT(TRIM($W1156),2)),""),--SUBSTITUTE(SUBSTITUTE(TRIM($W1156),".","-"),"/","-")),IFERROR(--LEFT(SUBSTITUTE(SUBSTITUTE(TRIM($W1156),".","-"),"/","-"),10),""))))</f>
        <v/>
      </c>
      <c r="Y1156" s="29">
        <f>IF($X1156="","",INT($X1156))</f>
        <v/>
      </c>
      <c r="Z1156" s="30">
        <f>IF(OR($Y1156="",$D$6=""),"",IF(INDEX($A:$U,ROW(),$D$6)="",0,IF(ISNUMBER(INDEX($A:$U,ROW(),$D$6)),INDEX($A:$U,ROW(),$D$6),IFERROR(--SUBSTITUTE(SUBSTITUTE(TRIM(INDEX($A:$U,ROW(),$D$6)),",",""),"원",""),0))))</f>
        <v/>
      </c>
      <c r="AA1156" s="30">
        <f>IF(OR($Y1156="",$E$6=""),"",IF(INDEX($A:$U,ROW(),$E$6)="",0,IF(ISNUMBER(INDEX($A:$U,ROW(),$E$6)),INDEX($A:$U,ROW(),$E$6),IFERROR(--SUBSTITUTE(SUBSTITUTE(TRIM(INDEX($A:$U,ROW(),$E$6)),",",""),"원",""),0))))</f>
        <v/>
      </c>
      <c r="AB1156" s="30">
        <f>IF(OR($Y1156="",$F$6=""),"",IF(INDEX($A:$U,ROW(),$F$6)="","",IF(ISNUMBER(INDEX($A:$U,ROW(),$F$6)),INDEX($A:$U,ROW(),$F$6),IFERROR(--SUBSTITUTE(SUBSTITUTE(TRIM(INDEX($A:$U,ROW(),$F$6)),",",""),"원",""),""))))</f>
        <v/>
      </c>
      <c r="AC1156" s="2">
        <f>IF(OR($Y1156="",$G$6=""),"",INDEX($A:$U,ROW(),$G$6)&amp;"")</f>
        <v/>
      </c>
      <c r="AD1156" s="2">
        <f>IF($Y1156="","",IF(OR(AND(설정!$B$5&lt;&gt;"",ISNUMBER(SEARCH(설정!$B$5,$AC1156))),AND(설정!$B$6&lt;&gt;"",ISNUMBER(SEARCH(설정!$B$6,$AC1156))),AND(설정!$B$7&lt;&gt;"",ISNUMBER(SEARCH(설정!$B$7,$AC1156)))),"제외","포함"))</f>
        <v/>
      </c>
    </row>
    <row r="1157">
      <c r="W1157" s="2">
        <f>IF(OR($B$5="",$C$6="",ROW()&lt;$B$5),"",IF(INDEX($A:$U,ROW(),$C$6)="","",INDEX($A:$U,ROW(),$C$6)))</f>
        <v/>
      </c>
      <c r="X1157" s="28">
        <f>IF($W1157="","",IF(ISNUMBER($W1157),IF($W1157&gt;=10000000,IFERROR(DATE(INT($W1157/10000),MOD(INT($W1157/100),100),MOD($W1157,100)),""),$W1157),IF(ISNUMBER(--SUBSTITUTE(SUBSTITUTE(TRIM($W1157),".","-"),"/","-")),IF(--SUBSTITUTE(SUBSTITUTE(TRIM($W1157),".","-"),"/","-")&gt;=10000000,IFERROR(DATE(--LEFT(TRIM($W1157),4),--MID(TRIM($W1157),5,2),--RIGHT(TRIM($W1157),2)),""),--SUBSTITUTE(SUBSTITUTE(TRIM($W1157),".","-"),"/","-")),IFERROR(--LEFT(SUBSTITUTE(SUBSTITUTE(TRIM($W1157),".","-"),"/","-"),10),""))))</f>
        <v/>
      </c>
      <c r="Y1157" s="29">
        <f>IF($X1157="","",INT($X1157))</f>
        <v/>
      </c>
      <c r="Z1157" s="30">
        <f>IF(OR($Y1157="",$D$6=""),"",IF(INDEX($A:$U,ROW(),$D$6)="",0,IF(ISNUMBER(INDEX($A:$U,ROW(),$D$6)),INDEX($A:$U,ROW(),$D$6),IFERROR(--SUBSTITUTE(SUBSTITUTE(TRIM(INDEX($A:$U,ROW(),$D$6)),",",""),"원",""),0))))</f>
        <v/>
      </c>
      <c r="AA1157" s="30">
        <f>IF(OR($Y1157="",$E$6=""),"",IF(INDEX($A:$U,ROW(),$E$6)="",0,IF(ISNUMBER(INDEX($A:$U,ROW(),$E$6)),INDEX($A:$U,ROW(),$E$6),IFERROR(--SUBSTITUTE(SUBSTITUTE(TRIM(INDEX($A:$U,ROW(),$E$6)),",",""),"원",""),0))))</f>
        <v/>
      </c>
      <c r="AB1157" s="30">
        <f>IF(OR($Y1157="",$F$6=""),"",IF(INDEX($A:$U,ROW(),$F$6)="","",IF(ISNUMBER(INDEX($A:$U,ROW(),$F$6)),INDEX($A:$U,ROW(),$F$6),IFERROR(--SUBSTITUTE(SUBSTITUTE(TRIM(INDEX($A:$U,ROW(),$F$6)),",",""),"원",""),""))))</f>
        <v/>
      </c>
      <c r="AC1157" s="2">
        <f>IF(OR($Y1157="",$G$6=""),"",INDEX($A:$U,ROW(),$G$6)&amp;"")</f>
        <v/>
      </c>
      <c r="AD1157" s="2">
        <f>IF($Y1157="","",IF(OR(AND(설정!$B$5&lt;&gt;"",ISNUMBER(SEARCH(설정!$B$5,$AC1157))),AND(설정!$B$6&lt;&gt;"",ISNUMBER(SEARCH(설정!$B$6,$AC1157))),AND(설정!$B$7&lt;&gt;"",ISNUMBER(SEARCH(설정!$B$7,$AC1157)))),"제외","포함"))</f>
        <v/>
      </c>
    </row>
    <row r="1158">
      <c r="W1158" s="2">
        <f>IF(OR($B$5="",$C$6="",ROW()&lt;$B$5),"",IF(INDEX($A:$U,ROW(),$C$6)="","",INDEX($A:$U,ROW(),$C$6)))</f>
        <v/>
      </c>
      <c r="X1158" s="28">
        <f>IF($W1158="","",IF(ISNUMBER($W1158),IF($W1158&gt;=10000000,IFERROR(DATE(INT($W1158/10000),MOD(INT($W1158/100),100),MOD($W1158,100)),""),$W1158),IF(ISNUMBER(--SUBSTITUTE(SUBSTITUTE(TRIM($W1158),".","-"),"/","-")),IF(--SUBSTITUTE(SUBSTITUTE(TRIM($W1158),".","-"),"/","-")&gt;=10000000,IFERROR(DATE(--LEFT(TRIM($W1158),4),--MID(TRIM($W1158),5,2),--RIGHT(TRIM($W1158),2)),""),--SUBSTITUTE(SUBSTITUTE(TRIM($W1158),".","-"),"/","-")),IFERROR(--LEFT(SUBSTITUTE(SUBSTITUTE(TRIM($W1158),".","-"),"/","-"),10),""))))</f>
        <v/>
      </c>
      <c r="Y1158" s="29">
        <f>IF($X1158="","",INT($X1158))</f>
        <v/>
      </c>
      <c r="Z1158" s="30">
        <f>IF(OR($Y1158="",$D$6=""),"",IF(INDEX($A:$U,ROW(),$D$6)="",0,IF(ISNUMBER(INDEX($A:$U,ROW(),$D$6)),INDEX($A:$U,ROW(),$D$6),IFERROR(--SUBSTITUTE(SUBSTITUTE(TRIM(INDEX($A:$U,ROW(),$D$6)),",",""),"원",""),0))))</f>
        <v/>
      </c>
      <c r="AA1158" s="30">
        <f>IF(OR($Y1158="",$E$6=""),"",IF(INDEX($A:$U,ROW(),$E$6)="",0,IF(ISNUMBER(INDEX($A:$U,ROW(),$E$6)),INDEX($A:$U,ROW(),$E$6),IFERROR(--SUBSTITUTE(SUBSTITUTE(TRIM(INDEX($A:$U,ROW(),$E$6)),",",""),"원",""),0))))</f>
        <v/>
      </c>
      <c r="AB1158" s="30">
        <f>IF(OR($Y1158="",$F$6=""),"",IF(INDEX($A:$U,ROW(),$F$6)="","",IF(ISNUMBER(INDEX($A:$U,ROW(),$F$6)),INDEX($A:$U,ROW(),$F$6),IFERROR(--SUBSTITUTE(SUBSTITUTE(TRIM(INDEX($A:$U,ROW(),$F$6)),",",""),"원",""),""))))</f>
        <v/>
      </c>
      <c r="AC1158" s="2">
        <f>IF(OR($Y1158="",$G$6=""),"",INDEX($A:$U,ROW(),$G$6)&amp;"")</f>
        <v/>
      </c>
      <c r="AD1158" s="2">
        <f>IF($Y1158="","",IF(OR(AND(설정!$B$5&lt;&gt;"",ISNUMBER(SEARCH(설정!$B$5,$AC1158))),AND(설정!$B$6&lt;&gt;"",ISNUMBER(SEARCH(설정!$B$6,$AC1158))),AND(설정!$B$7&lt;&gt;"",ISNUMBER(SEARCH(설정!$B$7,$AC1158)))),"제외","포함"))</f>
        <v/>
      </c>
    </row>
    <row r="1159">
      <c r="W1159" s="2">
        <f>IF(OR($B$5="",$C$6="",ROW()&lt;$B$5),"",IF(INDEX($A:$U,ROW(),$C$6)="","",INDEX($A:$U,ROW(),$C$6)))</f>
        <v/>
      </c>
      <c r="X1159" s="28">
        <f>IF($W1159="","",IF(ISNUMBER($W1159),IF($W1159&gt;=10000000,IFERROR(DATE(INT($W1159/10000),MOD(INT($W1159/100),100),MOD($W1159,100)),""),$W1159),IF(ISNUMBER(--SUBSTITUTE(SUBSTITUTE(TRIM($W1159),".","-"),"/","-")),IF(--SUBSTITUTE(SUBSTITUTE(TRIM($W1159),".","-"),"/","-")&gt;=10000000,IFERROR(DATE(--LEFT(TRIM($W1159),4),--MID(TRIM($W1159),5,2),--RIGHT(TRIM($W1159),2)),""),--SUBSTITUTE(SUBSTITUTE(TRIM($W1159),".","-"),"/","-")),IFERROR(--LEFT(SUBSTITUTE(SUBSTITUTE(TRIM($W1159),".","-"),"/","-"),10),""))))</f>
        <v/>
      </c>
      <c r="Y1159" s="29">
        <f>IF($X1159="","",INT($X1159))</f>
        <v/>
      </c>
      <c r="Z1159" s="30">
        <f>IF(OR($Y1159="",$D$6=""),"",IF(INDEX($A:$U,ROW(),$D$6)="",0,IF(ISNUMBER(INDEX($A:$U,ROW(),$D$6)),INDEX($A:$U,ROW(),$D$6),IFERROR(--SUBSTITUTE(SUBSTITUTE(TRIM(INDEX($A:$U,ROW(),$D$6)),",",""),"원",""),0))))</f>
        <v/>
      </c>
      <c r="AA1159" s="30">
        <f>IF(OR($Y1159="",$E$6=""),"",IF(INDEX($A:$U,ROW(),$E$6)="",0,IF(ISNUMBER(INDEX($A:$U,ROW(),$E$6)),INDEX($A:$U,ROW(),$E$6),IFERROR(--SUBSTITUTE(SUBSTITUTE(TRIM(INDEX($A:$U,ROW(),$E$6)),",",""),"원",""),0))))</f>
        <v/>
      </c>
      <c r="AB1159" s="30">
        <f>IF(OR($Y1159="",$F$6=""),"",IF(INDEX($A:$U,ROW(),$F$6)="","",IF(ISNUMBER(INDEX($A:$U,ROW(),$F$6)),INDEX($A:$U,ROW(),$F$6),IFERROR(--SUBSTITUTE(SUBSTITUTE(TRIM(INDEX($A:$U,ROW(),$F$6)),",",""),"원",""),""))))</f>
        <v/>
      </c>
      <c r="AC1159" s="2">
        <f>IF(OR($Y1159="",$G$6=""),"",INDEX($A:$U,ROW(),$G$6)&amp;"")</f>
        <v/>
      </c>
      <c r="AD1159" s="2">
        <f>IF($Y1159="","",IF(OR(AND(설정!$B$5&lt;&gt;"",ISNUMBER(SEARCH(설정!$B$5,$AC1159))),AND(설정!$B$6&lt;&gt;"",ISNUMBER(SEARCH(설정!$B$6,$AC1159))),AND(설정!$B$7&lt;&gt;"",ISNUMBER(SEARCH(설정!$B$7,$AC1159)))),"제외","포함"))</f>
        <v/>
      </c>
    </row>
    <row r="1160">
      <c r="W1160" s="2">
        <f>IF(OR($B$5="",$C$6="",ROW()&lt;$B$5),"",IF(INDEX($A:$U,ROW(),$C$6)="","",INDEX($A:$U,ROW(),$C$6)))</f>
        <v/>
      </c>
      <c r="X1160" s="28">
        <f>IF($W1160="","",IF(ISNUMBER($W1160),IF($W1160&gt;=10000000,IFERROR(DATE(INT($W1160/10000),MOD(INT($W1160/100),100),MOD($W1160,100)),""),$W1160),IF(ISNUMBER(--SUBSTITUTE(SUBSTITUTE(TRIM($W1160),".","-"),"/","-")),IF(--SUBSTITUTE(SUBSTITUTE(TRIM($W1160),".","-"),"/","-")&gt;=10000000,IFERROR(DATE(--LEFT(TRIM($W1160),4),--MID(TRIM($W1160),5,2),--RIGHT(TRIM($W1160),2)),""),--SUBSTITUTE(SUBSTITUTE(TRIM($W1160),".","-"),"/","-")),IFERROR(--LEFT(SUBSTITUTE(SUBSTITUTE(TRIM($W1160),".","-"),"/","-"),10),""))))</f>
        <v/>
      </c>
      <c r="Y1160" s="29">
        <f>IF($X1160="","",INT($X1160))</f>
        <v/>
      </c>
      <c r="Z1160" s="30">
        <f>IF(OR($Y1160="",$D$6=""),"",IF(INDEX($A:$U,ROW(),$D$6)="",0,IF(ISNUMBER(INDEX($A:$U,ROW(),$D$6)),INDEX($A:$U,ROW(),$D$6),IFERROR(--SUBSTITUTE(SUBSTITUTE(TRIM(INDEX($A:$U,ROW(),$D$6)),",",""),"원",""),0))))</f>
        <v/>
      </c>
      <c r="AA1160" s="30">
        <f>IF(OR($Y1160="",$E$6=""),"",IF(INDEX($A:$U,ROW(),$E$6)="",0,IF(ISNUMBER(INDEX($A:$U,ROW(),$E$6)),INDEX($A:$U,ROW(),$E$6),IFERROR(--SUBSTITUTE(SUBSTITUTE(TRIM(INDEX($A:$U,ROW(),$E$6)),",",""),"원",""),0))))</f>
        <v/>
      </c>
      <c r="AB1160" s="30">
        <f>IF(OR($Y1160="",$F$6=""),"",IF(INDEX($A:$U,ROW(),$F$6)="","",IF(ISNUMBER(INDEX($A:$U,ROW(),$F$6)),INDEX($A:$U,ROW(),$F$6),IFERROR(--SUBSTITUTE(SUBSTITUTE(TRIM(INDEX($A:$U,ROW(),$F$6)),",",""),"원",""),""))))</f>
        <v/>
      </c>
      <c r="AC1160" s="2">
        <f>IF(OR($Y1160="",$G$6=""),"",INDEX($A:$U,ROW(),$G$6)&amp;"")</f>
        <v/>
      </c>
      <c r="AD1160" s="2">
        <f>IF($Y1160="","",IF(OR(AND(설정!$B$5&lt;&gt;"",ISNUMBER(SEARCH(설정!$B$5,$AC1160))),AND(설정!$B$6&lt;&gt;"",ISNUMBER(SEARCH(설정!$B$6,$AC1160))),AND(설정!$B$7&lt;&gt;"",ISNUMBER(SEARCH(설정!$B$7,$AC1160)))),"제외","포함"))</f>
        <v/>
      </c>
    </row>
    <row r="1161">
      <c r="W1161" s="2">
        <f>IF(OR($B$5="",$C$6="",ROW()&lt;$B$5),"",IF(INDEX($A:$U,ROW(),$C$6)="","",INDEX($A:$U,ROW(),$C$6)))</f>
        <v/>
      </c>
      <c r="X1161" s="28">
        <f>IF($W1161="","",IF(ISNUMBER($W1161),IF($W1161&gt;=10000000,IFERROR(DATE(INT($W1161/10000),MOD(INT($W1161/100),100),MOD($W1161,100)),""),$W1161),IF(ISNUMBER(--SUBSTITUTE(SUBSTITUTE(TRIM($W1161),".","-"),"/","-")),IF(--SUBSTITUTE(SUBSTITUTE(TRIM($W1161),".","-"),"/","-")&gt;=10000000,IFERROR(DATE(--LEFT(TRIM($W1161),4),--MID(TRIM($W1161),5,2),--RIGHT(TRIM($W1161),2)),""),--SUBSTITUTE(SUBSTITUTE(TRIM($W1161),".","-"),"/","-")),IFERROR(--LEFT(SUBSTITUTE(SUBSTITUTE(TRIM($W1161),".","-"),"/","-"),10),""))))</f>
        <v/>
      </c>
      <c r="Y1161" s="29">
        <f>IF($X1161="","",INT($X1161))</f>
        <v/>
      </c>
      <c r="Z1161" s="30">
        <f>IF(OR($Y1161="",$D$6=""),"",IF(INDEX($A:$U,ROW(),$D$6)="",0,IF(ISNUMBER(INDEX($A:$U,ROW(),$D$6)),INDEX($A:$U,ROW(),$D$6),IFERROR(--SUBSTITUTE(SUBSTITUTE(TRIM(INDEX($A:$U,ROW(),$D$6)),",",""),"원",""),0))))</f>
        <v/>
      </c>
      <c r="AA1161" s="30">
        <f>IF(OR($Y1161="",$E$6=""),"",IF(INDEX($A:$U,ROW(),$E$6)="",0,IF(ISNUMBER(INDEX($A:$U,ROW(),$E$6)),INDEX($A:$U,ROW(),$E$6),IFERROR(--SUBSTITUTE(SUBSTITUTE(TRIM(INDEX($A:$U,ROW(),$E$6)),",",""),"원",""),0))))</f>
        <v/>
      </c>
      <c r="AB1161" s="30">
        <f>IF(OR($Y1161="",$F$6=""),"",IF(INDEX($A:$U,ROW(),$F$6)="","",IF(ISNUMBER(INDEX($A:$U,ROW(),$F$6)),INDEX($A:$U,ROW(),$F$6),IFERROR(--SUBSTITUTE(SUBSTITUTE(TRIM(INDEX($A:$U,ROW(),$F$6)),",",""),"원",""),""))))</f>
        <v/>
      </c>
      <c r="AC1161" s="2">
        <f>IF(OR($Y1161="",$G$6=""),"",INDEX($A:$U,ROW(),$G$6)&amp;"")</f>
        <v/>
      </c>
      <c r="AD1161" s="2">
        <f>IF($Y1161="","",IF(OR(AND(설정!$B$5&lt;&gt;"",ISNUMBER(SEARCH(설정!$B$5,$AC1161))),AND(설정!$B$6&lt;&gt;"",ISNUMBER(SEARCH(설정!$B$6,$AC1161))),AND(설정!$B$7&lt;&gt;"",ISNUMBER(SEARCH(설정!$B$7,$AC1161)))),"제외","포함"))</f>
        <v/>
      </c>
    </row>
    <row r="1162">
      <c r="W1162" s="2">
        <f>IF(OR($B$5="",$C$6="",ROW()&lt;$B$5),"",IF(INDEX($A:$U,ROW(),$C$6)="","",INDEX($A:$U,ROW(),$C$6)))</f>
        <v/>
      </c>
      <c r="X1162" s="28">
        <f>IF($W1162="","",IF(ISNUMBER($W1162),IF($W1162&gt;=10000000,IFERROR(DATE(INT($W1162/10000),MOD(INT($W1162/100),100),MOD($W1162,100)),""),$W1162),IF(ISNUMBER(--SUBSTITUTE(SUBSTITUTE(TRIM($W1162),".","-"),"/","-")),IF(--SUBSTITUTE(SUBSTITUTE(TRIM($W1162),".","-"),"/","-")&gt;=10000000,IFERROR(DATE(--LEFT(TRIM($W1162),4),--MID(TRIM($W1162),5,2),--RIGHT(TRIM($W1162),2)),""),--SUBSTITUTE(SUBSTITUTE(TRIM($W1162),".","-"),"/","-")),IFERROR(--LEFT(SUBSTITUTE(SUBSTITUTE(TRIM($W1162),".","-"),"/","-"),10),""))))</f>
        <v/>
      </c>
      <c r="Y1162" s="29">
        <f>IF($X1162="","",INT($X1162))</f>
        <v/>
      </c>
      <c r="Z1162" s="30">
        <f>IF(OR($Y1162="",$D$6=""),"",IF(INDEX($A:$U,ROW(),$D$6)="",0,IF(ISNUMBER(INDEX($A:$U,ROW(),$D$6)),INDEX($A:$U,ROW(),$D$6),IFERROR(--SUBSTITUTE(SUBSTITUTE(TRIM(INDEX($A:$U,ROW(),$D$6)),",",""),"원",""),0))))</f>
        <v/>
      </c>
      <c r="AA1162" s="30">
        <f>IF(OR($Y1162="",$E$6=""),"",IF(INDEX($A:$U,ROW(),$E$6)="",0,IF(ISNUMBER(INDEX($A:$U,ROW(),$E$6)),INDEX($A:$U,ROW(),$E$6),IFERROR(--SUBSTITUTE(SUBSTITUTE(TRIM(INDEX($A:$U,ROW(),$E$6)),",",""),"원",""),0))))</f>
        <v/>
      </c>
      <c r="AB1162" s="30">
        <f>IF(OR($Y1162="",$F$6=""),"",IF(INDEX($A:$U,ROW(),$F$6)="","",IF(ISNUMBER(INDEX($A:$U,ROW(),$F$6)),INDEX($A:$U,ROW(),$F$6),IFERROR(--SUBSTITUTE(SUBSTITUTE(TRIM(INDEX($A:$U,ROW(),$F$6)),",",""),"원",""),""))))</f>
        <v/>
      </c>
      <c r="AC1162" s="2">
        <f>IF(OR($Y1162="",$G$6=""),"",INDEX($A:$U,ROW(),$G$6)&amp;"")</f>
        <v/>
      </c>
      <c r="AD1162" s="2">
        <f>IF($Y1162="","",IF(OR(AND(설정!$B$5&lt;&gt;"",ISNUMBER(SEARCH(설정!$B$5,$AC1162))),AND(설정!$B$6&lt;&gt;"",ISNUMBER(SEARCH(설정!$B$6,$AC1162))),AND(설정!$B$7&lt;&gt;"",ISNUMBER(SEARCH(설정!$B$7,$AC1162)))),"제외","포함"))</f>
        <v/>
      </c>
    </row>
    <row r="1163">
      <c r="W1163" s="2">
        <f>IF(OR($B$5="",$C$6="",ROW()&lt;$B$5),"",IF(INDEX($A:$U,ROW(),$C$6)="","",INDEX($A:$U,ROW(),$C$6)))</f>
        <v/>
      </c>
      <c r="X1163" s="28">
        <f>IF($W1163="","",IF(ISNUMBER($W1163),IF($W1163&gt;=10000000,IFERROR(DATE(INT($W1163/10000),MOD(INT($W1163/100),100),MOD($W1163,100)),""),$W1163),IF(ISNUMBER(--SUBSTITUTE(SUBSTITUTE(TRIM($W1163),".","-"),"/","-")),IF(--SUBSTITUTE(SUBSTITUTE(TRIM($W1163),".","-"),"/","-")&gt;=10000000,IFERROR(DATE(--LEFT(TRIM($W1163),4),--MID(TRIM($W1163),5,2),--RIGHT(TRIM($W1163),2)),""),--SUBSTITUTE(SUBSTITUTE(TRIM($W1163),".","-"),"/","-")),IFERROR(--LEFT(SUBSTITUTE(SUBSTITUTE(TRIM($W1163),".","-"),"/","-"),10),""))))</f>
        <v/>
      </c>
      <c r="Y1163" s="29">
        <f>IF($X1163="","",INT($X1163))</f>
        <v/>
      </c>
      <c r="Z1163" s="30">
        <f>IF(OR($Y1163="",$D$6=""),"",IF(INDEX($A:$U,ROW(),$D$6)="",0,IF(ISNUMBER(INDEX($A:$U,ROW(),$D$6)),INDEX($A:$U,ROW(),$D$6),IFERROR(--SUBSTITUTE(SUBSTITUTE(TRIM(INDEX($A:$U,ROW(),$D$6)),",",""),"원",""),0))))</f>
        <v/>
      </c>
      <c r="AA1163" s="30">
        <f>IF(OR($Y1163="",$E$6=""),"",IF(INDEX($A:$U,ROW(),$E$6)="",0,IF(ISNUMBER(INDEX($A:$U,ROW(),$E$6)),INDEX($A:$U,ROW(),$E$6),IFERROR(--SUBSTITUTE(SUBSTITUTE(TRIM(INDEX($A:$U,ROW(),$E$6)),",",""),"원",""),0))))</f>
        <v/>
      </c>
      <c r="AB1163" s="30">
        <f>IF(OR($Y1163="",$F$6=""),"",IF(INDEX($A:$U,ROW(),$F$6)="","",IF(ISNUMBER(INDEX($A:$U,ROW(),$F$6)),INDEX($A:$U,ROW(),$F$6),IFERROR(--SUBSTITUTE(SUBSTITUTE(TRIM(INDEX($A:$U,ROW(),$F$6)),",",""),"원",""),""))))</f>
        <v/>
      </c>
      <c r="AC1163" s="2">
        <f>IF(OR($Y1163="",$G$6=""),"",INDEX($A:$U,ROW(),$G$6)&amp;"")</f>
        <v/>
      </c>
      <c r="AD1163" s="2">
        <f>IF($Y1163="","",IF(OR(AND(설정!$B$5&lt;&gt;"",ISNUMBER(SEARCH(설정!$B$5,$AC1163))),AND(설정!$B$6&lt;&gt;"",ISNUMBER(SEARCH(설정!$B$6,$AC1163))),AND(설정!$B$7&lt;&gt;"",ISNUMBER(SEARCH(설정!$B$7,$AC1163)))),"제외","포함"))</f>
        <v/>
      </c>
    </row>
    <row r="1164">
      <c r="W1164" s="2">
        <f>IF(OR($B$5="",$C$6="",ROW()&lt;$B$5),"",IF(INDEX($A:$U,ROW(),$C$6)="","",INDEX($A:$U,ROW(),$C$6)))</f>
        <v/>
      </c>
      <c r="X1164" s="28">
        <f>IF($W1164="","",IF(ISNUMBER($W1164),IF($W1164&gt;=10000000,IFERROR(DATE(INT($W1164/10000),MOD(INT($W1164/100),100),MOD($W1164,100)),""),$W1164),IF(ISNUMBER(--SUBSTITUTE(SUBSTITUTE(TRIM($W1164),".","-"),"/","-")),IF(--SUBSTITUTE(SUBSTITUTE(TRIM($W1164),".","-"),"/","-")&gt;=10000000,IFERROR(DATE(--LEFT(TRIM($W1164),4),--MID(TRIM($W1164),5,2),--RIGHT(TRIM($W1164),2)),""),--SUBSTITUTE(SUBSTITUTE(TRIM($W1164),".","-"),"/","-")),IFERROR(--LEFT(SUBSTITUTE(SUBSTITUTE(TRIM($W1164),".","-"),"/","-"),10),""))))</f>
        <v/>
      </c>
      <c r="Y1164" s="29">
        <f>IF($X1164="","",INT($X1164))</f>
        <v/>
      </c>
      <c r="Z1164" s="30">
        <f>IF(OR($Y1164="",$D$6=""),"",IF(INDEX($A:$U,ROW(),$D$6)="",0,IF(ISNUMBER(INDEX($A:$U,ROW(),$D$6)),INDEX($A:$U,ROW(),$D$6),IFERROR(--SUBSTITUTE(SUBSTITUTE(TRIM(INDEX($A:$U,ROW(),$D$6)),",",""),"원",""),0))))</f>
        <v/>
      </c>
      <c r="AA1164" s="30">
        <f>IF(OR($Y1164="",$E$6=""),"",IF(INDEX($A:$U,ROW(),$E$6)="",0,IF(ISNUMBER(INDEX($A:$U,ROW(),$E$6)),INDEX($A:$U,ROW(),$E$6),IFERROR(--SUBSTITUTE(SUBSTITUTE(TRIM(INDEX($A:$U,ROW(),$E$6)),",",""),"원",""),0))))</f>
        <v/>
      </c>
      <c r="AB1164" s="30">
        <f>IF(OR($Y1164="",$F$6=""),"",IF(INDEX($A:$U,ROW(),$F$6)="","",IF(ISNUMBER(INDEX($A:$U,ROW(),$F$6)),INDEX($A:$U,ROW(),$F$6),IFERROR(--SUBSTITUTE(SUBSTITUTE(TRIM(INDEX($A:$U,ROW(),$F$6)),",",""),"원",""),""))))</f>
        <v/>
      </c>
      <c r="AC1164" s="2">
        <f>IF(OR($Y1164="",$G$6=""),"",INDEX($A:$U,ROW(),$G$6)&amp;"")</f>
        <v/>
      </c>
      <c r="AD1164" s="2">
        <f>IF($Y1164="","",IF(OR(AND(설정!$B$5&lt;&gt;"",ISNUMBER(SEARCH(설정!$B$5,$AC1164))),AND(설정!$B$6&lt;&gt;"",ISNUMBER(SEARCH(설정!$B$6,$AC1164))),AND(설정!$B$7&lt;&gt;"",ISNUMBER(SEARCH(설정!$B$7,$AC1164)))),"제외","포함"))</f>
        <v/>
      </c>
    </row>
    <row r="1165">
      <c r="W1165" s="2">
        <f>IF(OR($B$5="",$C$6="",ROW()&lt;$B$5),"",IF(INDEX($A:$U,ROW(),$C$6)="","",INDEX($A:$U,ROW(),$C$6)))</f>
        <v/>
      </c>
      <c r="X1165" s="28">
        <f>IF($W1165="","",IF(ISNUMBER($W1165),IF($W1165&gt;=10000000,IFERROR(DATE(INT($W1165/10000),MOD(INT($W1165/100),100),MOD($W1165,100)),""),$W1165),IF(ISNUMBER(--SUBSTITUTE(SUBSTITUTE(TRIM($W1165),".","-"),"/","-")),IF(--SUBSTITUTE(SUBSTITUTE(TRIM($W1165),".","-"),"/","-")&gt;=10000000,IFERROR(DATE(--LEFT(TRIM($W1165),4),--MID(TRIM($W1165),5,2),--RIGHT(TRIM($W1165),2)),""),--SUBSTITUTE(SUBSTITUTE(TRIM($W1165),".","-"),"/","-")),IFERROR(--LEFT(SUBSTITUTE(SUBSTITUTE(TRIM($W1165),".","-"),"/","-"),10),""))))</f>
        <v/>
      </c>
      <c r="Y1165" s="29">
        <f>IF($X1165="","",INT($X1165))</f>
        <v/>
      </c>
      <c r="Z1165" s="30">
        <f>IF(OR($Y1165="",$D$6=""),"",IF(INDEX($A:$U,ROW(),$D$6)="",0,IF(ISNUMBER(INDEX($A:$U,ROW(),$D$6)),INDEX($A:$U,ROW(),$D$6),IFERROR(--SUBSTITUTE(SUBSTITUTE(TRIM(INDEX($A:$U,ROW(),$D$6)),",",""),"원",""),0))))</f>
        <v/>
      </c>
      <c r="AA1165" s="30">
        <f>IF(OR($Y1165="",$E$6=""),"",IF(INDEX($A:$U,ROW(),$E$6)="",0,IF(ISNUMBER(INDEX($A:$U,ROW(),$E$6)),INDEX($A:$U,ROW(),$E$6),IFERROR(--SUBSTITUTE(SUBSTITUTE(TRIM(INDEX($A:$U,ROW(),$E$6)),",",""),"원",""),0))))</f>
        <v/>
      </c>
      <c r="AB1165" s="30">
        <f>IF(OR($Y1165="",$F$6=""),"",IF(INDEX($A:$U,ROW(),$F$6)="","",IF(ISNUMBER(INDEX($A:$U,ROW(),$F$6)),INDEX($A:$U,ROW(),$F$6),IFERROR(--SUBSTITUTE(SUBSTITUTE(TRIM(INDEX($A:$U,ROW(),$F$6)),",",""),"원",""),""))))</f>
        <v/>
      </c>
      <c r="AC1165" s="2">
        <f>IF(OR($Y1165="",$G$6=""),"",INDEX($A:$U,ROW(),$G$6)&amp;"")</f>
        <v/>
      </c>
      <c r="AD1165" s="2">
        <f>IF($Y1165="","",IF(OR(AND(설정!$B$5&lt;&gt;"",ISNUMBER(SEARCH(설정!$B$5,$AC1165))),AND(설정!$B$6&lt;&gt;"",ISNUMBER(SEARCH(설정!$B$6,$AC1165))),AND(설정!$B$7&lt;&gt;"",ISNUMBER(SEARCH(설정!$B$7,$AC1165)))),"제외","포함"))</f>
        <v/>
      </c>
    </row>
    <row r="1166">
      <c r="W1166" s="2">
        <f>IF(OR($B$5="",$C$6="",ROW()&lt;$B$5),"",IF(INDEX($A:$U,ROW(),$C$6)="","",INDEX($A:$U,ROW(),$C$6)))</f>
        <v/>
      </c>
      <c r="X1166" s="28">
        <f>IF($W1166="","",IF(ISNUMBER($W1166),IF($W1166&gt;=10000000,IFERROR(DATE(INT($W1166/10000),MOD(INT($W1166/100),100),MOD($W1166,100)),""),$W1166),IF(ISNUMBER(--SUBSTITUTE(SUBSTITUTE(TRIM($W1166),".","-"),"/","-")),IF(--SUBSTITUTE(SUBSTITUTE(TRIM($W1166),".","-"),"/","-")&gt;=10000000,IFERROR(DATE(--LEFT(TRIM($W1166),4),--MID(TRIM($W1166),5,2),--RIGHT(TRIM($W1166),2)),""),--SUBSTITUTE(SUBSTITUTE(TRIM($W1166),".","-"),"/","-")),IFERROR(--LEFT(SUBSTITUTE(SUBSTITUTE(TRIM($W1166),".","-"),"/","-"),10),""))))</f>
        <v/>
      </c>
      <c r="Y1166" s="29">
        <f>IF($X1166="","",INT($X1166))</f>
        <v/>
      </c>
      <c r="Z1166" s="30">
        <f>IF(OR($Y1166="",$D$6=""),"",IF(INDEX($A:$U,ROW(),$D$6)="",0,IF(ISNUMBER(INDEX($A:$U,ROW(),$D$6)),INDEX($A:$U,ROW(),$D$6),IFERROR(--SUBSTITUTE(SUBSTITUTE(TRIM(INDEX($A:$U,ROW(),$D$6)),",",""),"원",""),0))))</f>
        <v/>
      </c>
      <c r="AA1166" s="30">
        <f>IF(OR($Y1166="",$E$6=""),"",IF(INDEX($A:$U,ROW(),$E$6)="",0,IF(ISNUMBER(INDEX($A:$U,ROW(),$E$6)),INDEX($A:$U,ROW(),$E$6),IFERROR(--SUBSTITUTE(SUBSTITUTE(TRIM(INDEX($A:$U,ROW(),$E$6)),",",""),"원",""),0))))</f>
        <v/>
      </c>
      <c r="AB1166" s="30">
        <f>IF(OR($Y1166="",$F$6=""),"",IF(INDEX($A:$U,ROW(),$F$6)="","",IF(ISNUMBER(INDEX($A:$U,ROW(),$F$6)),INDEX($A:$U,ROW(),$F$6),IFERROR(--SUBSTITUTE(SUBSTITUTE(TRIM(INDEX($A:$U,ROW(),$F$6)),",",""),"원",""),""))))</f>
        <v/>
      </c>
      <c r="AC1166" s="2">
        <f>IF(OR($Y1166="",$G$6=""),"",INDEX($A:$U,ROW(),$G$6)&amp;"")</f>
        <v/>
      </c>
      <c r="AD1166" s="2">
        <f>IF($Y1166="","",IF(OR(AND(설정!$B$5&lt;&gt;"",ISNUMBER(SEARCH(설정!$B$5,$AC1166))),AND(설정!$B$6&lt;&gt;"",ISNUMBER(SEARCH(설정!$B$6,$AC1166))),AND(설정!$B$7&lt;&gt;"",ISNUMBER(SEARCH(설정!$B$7,$AC1166)))),"제외","포함"))</f>
        <v/>
      </c>
    </row>
    <row r="1167">
      <c r="W1167" s="2">
        <f>IF(OR($B$5="",$C$6="",ROW()&lt;$B$5),"",IF(INDEX($A:$U,ROW(),$C$6)="","",INDEX($A:$U,ROW(),$C$6)))</f>
        <v/>
      </c>
      <c r="X1167" s="28">
        <f>IF($W1167="","",IF(ISNUMBER($W1167),IF($W1167&gt;=10000000,IFERROR(DATE(INT($W1167/10000),MOD(INT($W1167/100),100),MOD($W1167,100)),""),$W1167),IF(ISNUMBER(--SUBSTITUTE(SUBSTITUTE(TRIM($W1167),".","-"),"/","-")),IF(--SUBSTITUTE(SUBSTITUTE(TRIM($W1167),".","-"),"/","-")&gt;=10000000,IFERROR(DATE(--LEFT(TRIM($W1167),4),--MID(TRIM($W1167),5,2),--RIGHT(TRIM($W1167),2)),""),--SUBSTITUTE(SUBSTITUTE(TRIM($W1167),".","-"),"/","-")),IFERROR(--LEFT(SUBSTITUTE(SUBSTITUTE(TRIM($W1167),".","-"),"/","-"),10),""))))</f>
        <v/>
      </c>
      <c r="Y1167" s="29">
        <f>IF($X1167="","",INT($X1167))</f>
        <v/>
      </c>
      <c r="Z1167" s="30">
        <f>IF(OR($Y1167="",$D$6=""),"",IF(INDEX($A:$U,ROW(),$D$6)="",0,IF(ISNUMBER(INDEX($A:$U,ROW(),$D$6)),INDEX($A:$U,ROW(),$D$6),IFERROR(--SUBSTITUTE(SUBSTITUTE(TRIM(INDEX($A:$U,ROW(),$D$6)),",",""),"원",""),0))))</f>
        <v/>
      </c>
      <c r="AA1167" s="30">
        <f>IF(OR($Y1167="",$E$6=""),"",IF(INDEX($A:$U,ROW(),$E$6)="",0,IF(ISNUMBER(INDEX($A:$U,ROW(),$E$6)),INDEX($A:$U,ROW(),$E$6),IFERROR(--SUBSTITUTE(SUBSTITUTE(TRIM(INDEX($A:$U,ROW(),$E$6)),",",""),"원",""),0))))</f>
        <v/>
      </c>
      <c r="AB1167" s="30">
        <f>IF(OR($Y1167="",$F$6=""),"",IF(INDEX($A:$U,ROW(),$F$6)="","",IF(ISNUMBER(INDEX($A:$U,ROW(),$F$6)),INDEX($A:$U,ROW(),$F$6),IFERROR(--SUBSTITUTE(SUBSTITUTE(TRIM(INDEX($A:$U,ROW(),$F$6)),",",""),"원",""),""))))</f>
        <v/>
      </c>
      <c r="AC1167" s="2">
        <f>IF(OR($Y1167="",$G$6=""),"",INDEX($A:$U,ROW(),$G$6)&amp;"")</f>
        <v/>
      </c>
      <c r="AD1167" s="2">
        <f>IF($Y1167="","",IF(OR(AND(설정!$B$5&lt;&gt;"",ISNUMBER(SEARCH(설정!$B$5,$AC1167))),AND(설정!$B$6&lt;&gt;"",ISNUMBER(SEARCH(설정!$B$6,$AC1167))),AND(설정!$B$7&lt;&gt;"",ISNUMBER(SEARCH(설정!$B$7,$AC1167)))),"제외","포함"))</f>
        <v/>
      </c>
    </row>
    <row r="1168">
      <c r="W1168" s="2">
        <f>IF(OR($B$5="",$C$6="",ROW()&lt;$B$5),"",IF(INDEX($A:$U,ROW(),$C$6)="","",INDEX($A:$U,ROW(),$C$6)))</f>
        <v/>
      </c>
      <c r="X1168" s="28">
        <f>IF($W1168="","",IF(ISNUMBER($W1168),IF($W1168&gt;=10000000,IFERROR(DATE(INT($W1168/10000),MOD(INT($W1168/100),100),MOD($W1168,100)),""),$W1168),IF(ISNUMBER(--SUBSTITUTE(SUBSTITUTE(TRIM($W1168),".","-"),"/","-")),IF(--SUBSTITUTE(SUBSTITUTE(TRIM($W1168),".","-"),"/","-")&gt;=10000000,IFERROR(DATE(--LEFT(TRIM($W1168),4),--MID(TRIM($W1168),5,2),--RIGHT(TRIM($W1168),2)),""),--SUBSTITUTE(SUBSTITUTE(TRIM($W1168),".","-"),"/","-")),IFERROR(--LEFT(SUBSTITUTE(SUBSTITUTE(TRIM($W1168),".","-"),"/","-"),10),""))))</f>
        <v/>
      </c>
      <c r="Y1168" s="29">
        <f>IF($X1168="","",INT($X1168))</f>
        <v/>
      </c>
      <c r="Z1168" s="30">
        <f>IF(OR($Y1168="",$D$6=""),"",IF(INDEX($A:$U,ROW(),$D$6)="",0,IF(ISNUMBER(INDEX($A:$U,ROW(),$D$6)),INDEX($A:$U,ROW(),$D$6),IFERROR(--SUBSTITUTE(SUBSTITUTE(TRIM(INDEX($A:$U,ROW(),$D$6)),",",""),"원",""),0))))</f>
        <v/>
      </c>
      <c r="AA1168" s="30">
        <f>IF(OR($Y1168="",$E$6=""),"",IF(INDEX($A:$U,ROW(),$E$6)="",0,IF(ISNUMBER(INDEX($A:$U,ROW(),$E$6)),INDEX($A:$U,ROW(),$E$6),IFERROR(--SUBSTITUTE(SUBSTITUTE(TRIM(INDEX($A:$U,ROW(),$E$6)),",",""),"원",""),0))))</f>
        <v/>
      </c>
      <c r="AB1168" s="30">
        <f>IF(OR($Y1168="",$F$6=""),"",IF(INDEX($A:$U,ROW(),$F$6)="","",IF(ISNUMBER(INDEX($A:$U,ROW(),$F$6)),INDEX($A:$U,ROW(),$F$6),IFERROR(--SUBSTITUTE(SUBSTITUTE(TRIM(INDEX($A:$U,ROW(),$F$6)),",",""),"원",""),""))))</f>
        <v/>
      </c>
      <c r="AC1168" s="2">
        <f>IF(OR($Y1168="",$G$6=""),"",INDEX($A:$U,ROW(),$G$6)&amp;"")</f>
        <v/>
      </c>
      <c r="AD1168" s="2">
        <f>IF($Y1168="","",IF(OR(AND(설정!$B$5&lt;&gt;"",ISNUMBER(SEARCH(설정!$B$5,$AC1168))),AND(설정!$B$6&lt;&gt;"",ISNUMBER(SEARCH(설정!$B$6,$AC1168))),AND(설정!$B$7&lt;&gt;"",ISNUMBER(SEARCH(설정!$B$7,$AC1168)))),"제외","포함"))</f>
        <v/>
      </c>
    </row>
    <row r="1169">
      <c r="W1169" s="2">
        <f>IF(OR($B$5="",$C$6="",ROW()&lt;$B$5),"",IF(INDEX($A:$U,ROW(),$C$6)="","",INDEX($A:$U,ROW(),$C$6)))</f>
        <v/>
      </c>
      <c r="X1169" s="28">
        <f>IF($W1169="","",IF(ISNUMBER($W1169),IF($W1169&gt;=10000000,IFERROR(DATE(INT($W1169/10000),MOD(INT($W1169/100),100),MOD($W1169,100)),""),$W1169),IF(ISNUMBER(--SUBSTITUTE(SUBSTITUTE(TRIM($W1169),".","-"),"/","-")),IF(--SUBSTITUTE(SUBSTITUTE(TRIM($W1169),".","-"),"/","-")&gt;=10000000,IFERROR(DATE(--LEFT(TRIM($W1169),4),--MID(TRIM($W1169),5,2),--RIGHT(TRIM($W1169),2)),""),--SUBSTITUTE(SUBSTITUTE(TRIM($W1169),".","-"),"/","-")),IFERROR(--LEFT(SUBSTITUTE(SUBSTITUTE(TRIM($W1169),".","-"),"/","-"),10),""))))</f>
        <v/>
      </c>
      <c r="Y1169" s="29">
        <f>IF($X1169="","",INT($X1169))</f>
        <v/>
      </c>
      <c r="Z1169" s="30">
        <f>IF(OR($Y1169="",$D$6=""),"",IF(INDEX($A:$U,ROW(),$D$6)="",0,IF(ISNUMBER(INDEX($A:$U,ROW(),$D$6)),INDEX($A:$U,ROW(),$D$6),IFERROR(--SUBSTITUTE(SUBSTITUTE(TRIM(INDEX($A:$U,ROW(),$D$6)),",",""),"원",""),0))))</f>
        <v/>
      </c>
      <c r="AA1169" s="30">
        <f>IF(OR($Y1169="",$E$6=""),"",IF(INDEX($A:$U,ROW(),$E$6)="",0,IF(ISNUMBER(INDEX($A:$U,ROW(),$E$6)),INDEX($A:$U,ROW(),$E$6),IFERROR(--SUBSTITUTE(SUBSTITUTE(TRIM(INDEX($A:$U,ROW(),$E$6)),",",""),"원",""),0))))</f>
        <v/>
      </c>
      <c r="AB1169" s="30">
        <f>IF(OR($Y1169="",$F$6=""),"",IF(INDEX($A:$U,ROW(),$F$6)="","",IF(ISNUMBER(INDEX($A:$U,ROW(),$F$6)),INDEX($A:$U,ROW(),$F$6),IFERROR(--SUBSTITUTE(SUBSTITUTE(TRIM(INDEX($A:$U,ROW(),$F$6)),",",""),"원",""),""))))</f>
        <v/>
      </c>
      <c r="AC1169" s="2">
        <f>IF(OR($Y1169="",$G$6=""),"",INDEX($A:$U,ROW(),$G$6)&amp;"")</f>
        <v/>
      </c>
      <c r="AD1169" s="2">
        <f>IF($Y1169="","",IF(OR(AND(설정!$B$5&lt;&gt;"",ISNUMBER(SEARCH(설정!$B$5,$AC1169))),AND(설정!$B$6&lt;&gt;"",ISNUMBER(SEARCH(설정!$B$6,$AC1169))),AND(설정!$B$7&lt;&gt;"",ISNUMBER(SEARCH(설정!$B$7,$AC1169)))),"제외","포함"))</f>
        <v/>
      </c>
    </row>
    <row r="1170">
      <c r="W1170" s="2">
        <f>IF(OR($B$5="",$C$6="",ROW()&lt;$B$5),"",IF(INDEX($A:$U,ROW(),$C$6)="","",INDEX($A:$U,ROW(),$C$6)))</f>
        <v/>
      </c>
      <c r="X1170" s="28">
        <f>IF($W1170="","",IF(ISNUMBER($W1170),IF($W1170&gt;=10000000,IFERROR(DATE(INT($W1170/10000),MOD(INT($W1170/100),100),MOD($W1170,100)),""),$W1170),IF(ISNUMBER(--SUBSTITUTE(SUBSTITUTE(TRIM($W1170),".","-"),"/","-")),IF(--SUBSTITUTE(SUBSTITUTE(TRIM($W1170),".","-"),"/","-")&gt;=10000000,IFERROR(DATE(--LEFT(TRIM($W1170),4),--MID(TRIM($W1170),5,2),--RIGHT(TRIM($W1170),2)),""),--SUBSTITUTE(SUBSTITUTE(TRIM($W1170),".","-"),"/","-")),IFERROR(--LEFT(SUBSTITUTE(SUBSTITUTE(TRIM($W1170),".","-"),"/","-"),10),""))))</f>
        <v/>
      </c>
      <c r="Y1170" s="29">
        <f>IF($X1170="","",INT($X1170))</f>
        <v/>
      </c>
      <c r="Z1170" s="30">
        <f>IF(OR($Y1170="",$D$6=""),"",IF(INDEX($A:$U,ROW(),$D$6)="",0,IF(ISNUMBER(INDEX($A:$U,ROW(),$D$6)),INDEX($A:$U,ROW(),$D$6),IFERROR(--SUBSTITUTE(SUBSTITUTE(TRIM(INDEX($A:$U,ROW(),$D$6)),",",""),"원",""),0))))</f>
        <v/>
      </c>
      <c r="AA1170" s="30">
        <f>IF(OR($Y1170="",$E$6=""),"",IF(INDEX($A:$U,ROW(),$E$6)="",0,IF(ISNUMBER(INDEX($A:$U,ROW(),$E$6)),INDEX($A:$U,ROW(),$E$6),IFERROR(--SUBSTITUTE(SUBSTITUTE(TRIM(INDEX($A:$U,ROW(),$E$6)),",",""),"원",""),0))))</f>
        <v/>
      </c>
      <c r="AB1170" s="30">
        <f>IF(OR($Y1170="",$F$6=""),"",IF(INDEX($A:$U,ROW(),$F$6)="","",IF(ISNUMBER(INDEX($A:$U,ROW(),$F$6)),INDEX($A:$U,ROW(),$F$6),IFERROR(--SUBSTITUTE(SUBSTITUTE(TRIM(INDEX($A:$U,ROW(),$F$6)),",",""),"원",""),""))))</f>
        <v/>
      </c>
      <c r="AC1170" s="2">
        <f>IF(OR($Y1170="",$G$6=""),"",INDEX($A:$U,ROW(),$G$6)&amp;"")</f>
        <v/>
      </c>
      <c r="AD1170" s="2">
        <f>IF($Y1170="","",IF(OR(AND(설정!$B$5&lt;&gt;"",ISNUMBER(SEARCH(설정!$B$5,$AC1170))),AND(설정!$B$6&lt;&gt;"",ISNUMBER(SEARCH(설정!$B$6,$AC1170))),AND(설정!$B$7&lt;&gt;"",ISNUMBER(SEARCH(설정!$B$7,$AC1170)))),"제외","포함"))</f>
        <v/>
      </c>
    </row>
    <row r="1171">
      <c r="W1171" s="2">
        <f>IF(OR($B$5="",$C$6="",ROW()&lt;$B$5),"",IF(INDEX($A:$U,ROW(),$C$6)="","",INDEX($A:$U,ROW(),$C$6)))</f>
        <v/>
      </c>
      <c r="X1171" s="28">
        <f>IF($W1171="","",IF(ISNUMBER($W1171),IF($W1171&gt;=10000000,IFERROR(DATE(INT($W1171/10000),MOD(INT($W1171/100),100),MOD($W1171,100)),""),$W1171),IF(ISNUMBER(--SUBSTITUTE(SUBSTITUTE(TRIM($W1171),".","-"),"/","-")),IF(--SUBSTITUTE(SUBSTITUTE(TRIM($W1171),".","-"),"/","-")&gt;=10000000,IFERROR(DATE(--LEFT(TRIM($W1171),4),--MID(TRIM($W1171),5,2),--RIGHT(TRIM($W1171),2)),""),--SUBSTITUTE(SUBSTITUTE(TRIM($W1171),".","-"),"/","-")),IFERROR(--LEFT(SUBSTITUTE(SUBSTITUTE(TRIM($W1171),".","-"),"/","-"),10),""))))</f>
        <v/>
      </c>
      <c r="Y1171" s="29">
        <f>IF($X1171="","",INT($X1171))</f>
        <v/>
      </c>
      <c r="Z1171" s="30">
        <f>IF(OR($Y1171="",$D$6=""),"",IF(INDEX($A:$U,ROW(),$D$6)="",0,IF(ISNUMBER(INDEX($A:$U,ROW(),$D$6)),INDEX($A:$U,ROW(),$D$6),IFERROR(--SUBSTITUTE(SUBSTITUTE(TRIM(INDEX($A:$U,ROW(),$D$6)),",",""),"원",""),0))))</f>
        <v/>
      </c>
      <c r="AA1171" s="30">
        <f>IF(OR($Y1171="",$E$6=""),"",IF(INDEX($A:$U,ROW(),$E$6)="",0,IF(ISNUMBER(INDEX($A:$U,ROW(),$E$6)),INDEX($A:$U,ROW(),$E$6),IFERROR(--SUBSTITUTE(SUBSTITUTE(TRIM(INDEX($A:$U,ROW(),$E$6)),",",""),"원",""),0))))</f>
        <v/>
      </c>
      <c r="AB1171" s="30">
        <f>IF(OR($Y1171="",$F$6=""),"",IF(INDEX($A:$U,ROW(),$F$6)="","",IF(ISNUMBER(INDEX($A:$U,ROW(),$F$6)),INDEX($A:$U,ROW(),$F$6),IFERROR(--SUBSTITUTE(SUBSTITUTE(TRIM(INDEX($A:$U,ROW(),$F$6)),",",""),"원",""),""))))</f>
        <v/>
      </c>
      <c r="AC1171" s="2">
        <f>IF(OR($Y1171="",$G$6=""),"",INDEX($A:$U,ROW(),$G$6)&amp;"")</f>
        <v/>
      </c>
      <c r="AD1171" s="2">
        <f>IF($Y1171="","",IF(OR(AND(설정!$B$5&lt;&gt;"",ISNUMBER(SEARCH(설정!$B$5,$AC1171))),AND(설정!$B$6&lt;&gt;"",ISNUMBER(SEARCH(설정!$B$6,$AC1171))),AND(설정!$B$7&lt;&gt;"",ISNUMBER(SEARCH(설정!$B$7,$AC1171)))),"제외","포함"))</f>
        <v/>
      </c>
    </row>
    <row r="1172">
      <c r="W1172" s="2">
        <f>IF(OR($B$5="",$C$6="",ROW()&lt;$B$5),"",IF(INDEX($A:$U,ROW(),$C$6)="","",INDEX($A:$U,ROW(),$C$6)))</f>
        <v/>
      </c>
      <c r="X1172" s="28">
        <f>IF($W1172="","",IF(ISNUMBER($W1172),IF($W1172&gt;=10000000,IFERROR(DATE(INT($W1172/10000),MOD(INT($W1172/100),100),MOD($W1172,100)),""),$W1172),IF(ISNUMBER(--SUBSTITUTE(SUBSTITUTE(TRIM($W1172),".","-"),"/","-")),IF(--SUBSTITUTE(SUBSTITUTE(TRIM($W1172),".","-"),"/","-")&gt;=10000000,IFERROR(DATE(--LEFT(TRIM($W1172),4),--MID(TRIM($W1172),5,2),--RIGHT(TRIM($W1172),2)),""),--SUBSTITUTE(SUBSTITUTE(TRIM($W1172),".","-"),"/","-")),IFERROR(--LEFT(SUBSTITUTE(SUBSTITUTE(TRIM($W1172),".","-"),"/","-"),10),""))))</f>
        <v/>
      </c>
      <c r="Y1172" s="29">
        <f>IF($X1172="","",INT($X1172))</f>
        <v/>
      </c>
      <c r="Z1172" s="30">
        <f>IF(OR($Y1172="",$D$6=""),"",IF(INDEX($A:$U,ROW(),$D$6)="",0,IF(ISNUMBER(INDEX($A:$U,ROW(),$D$6)),INDEX($A:$U,ROW(),$D$6),IFERROR(--SUBSTITUTE(SUBSTITUTE(TRIM(INDEX($A:$U,ROW(),$D$6)),",",""),"원",""),0))))</f>
        <v/>
      </c>
      <c r="AA1172" s="30">
        <f>IF(OR($Y1172="",$E$6=""),"",IF(INDEX($A:$U,ROW(),$E$6)="",0,IF(ISNUMBER(INDEX($A:$U,ROW(),$E$6)),INDEX($A:$U,ROW(),$E$6),IFERROR(--SUBSTITUTE(SUBSTITUTE(TRIM(INDEX($A:$U,ROW(),$E$6)),",",""),"원",""),0))))</f>
        <v/>
      </c>
      <c r="AB1172" s="30">
        <f>IF(OR($Y1172="",$F$6=""),"",IF(INDEX($A:$U,ROW(),$F$6)="","",IF(ISNUMBER(INDEX($A:$U,ROW(),$F$6)),INDEX($A:$U,ROW(),$F$6),IFERROR(--SUBSTITUTE(SUBSTITUTE(TRIM(INDEX($A:$U,ROW(),$F$6)),",",""),"원",""),""))))</f>
        <v/>
      </c>
      <c r="AC1172" s="2">
        <f>IF(OR($Y1172="",$G$6=""),"",INDEX($A:$U,ROW(),$G$6)&amp;"")</f>
        <v/>
      </c>
      <c r="AD1172" s="2">
        <f>IF($Y1172="","",IF(OR(AND(설정!$B$5&lt;&gt;"",ISNUMBER(SEARCH(설정!$B$5,$AC1172))),AND(설정!$B$6&lt;&gt;"",ISNUMBER(SEARCH(설정!$B$6,$AC1172))),AND(설정!$B$7&lt;&gt;"",ISNUMBER(SEARCH(설정!$B$7,$AC1172)))),"제외","포함"))</f>
        <v/>
      </c>
    </row>
    <row r="1173">
      <c r="W1173" s="2">
        <f>IF(OR($B$5="",$C$6="",ROW()&lt;$B$5),"",IF(INDEX($A:$U,ROW(),$C$6)="","",INDEX($A:$U,ROW(),$C$6)))</f>
        <v/>
      </c>
      <c r="X1173" s="28">
        <f>IF($W1173="","",IF(ISNUMBER($W1173),IF($W1173&gt;=10000000,IFERROR(DATE(INT($W1173/10000),MOD(INT($W1173/100),100),MOD($W1173,100)),""),$W1173),IF(ISNUMBER(--SUBSTITUTE(SUBSTITUTE(TRIM($W1173),".","-"),"/","-")),IF(--SUBSTITUTE(SUBSTITUTE(TRIM($W1173),".","-"),"/","-")&gt;=10000000,IFERROR(DATE(--LEFT(TRIM($W1173),4),--MID(TRIM($W1173),5,2),--RIGHT(TRIM($W1173),2)),""),--SUBSTITUTE(SUBSTITUTE(TRIM($W1173),".","-"),"/","-")),IFERROR(--LEFT(SUBSTITUTE(SUBSTITUTE(TRIM($W1173),".","-"),"/","-"),10),""))))</f>
        <v/>
      </c>
      <c r="Y1173" s="29">
        <f>IF($X1173="","",INT($X1173))</f>
        <v/>
      </c>
      <c r="Z1173" s="30">
        <f>IF(OR($Y1173="",$D$6=""),"",IF(INDEX($A:$U,ROW(),$D$6)="",0,IF(ISNUMBER(INDEX($A:$U,ROW(),$D$6)),INDEX($A:$U,ROW(),$D$6),IFERROR(--SUBSTITUTE(SUBSTITUTE(TRIM(INDEX($A:$U,ROW(),$D$6)),",",""),"원",""),0))))</f>
        <v/>
      </c>
      <c r="AA1173" s="30">
        <f>IF(OR($Y1173="",$E$6=""),"",IF(INDEX($A:$U,ROW(),$E$6)="",0,IF(ISNUMBER(INDEX($A:$U,ROW(),$E$6)),INDEX($A:$U,ROW(),$E$6),IFERROR(--SUBSTITUTE(SUBSTITUTE(TRIM(INDEX($A:$U,ROW(),$E$6)),",",""),"원",""),0))))</f>
        <v/>
      </c>
      <c r="AB1173" s="30">
        <f>IF(OR($Y1173="",$F$6=""),"",IF(INDEX($A:$U,ROW(),$F$6)="","",IF(ISNUMBER(INDEX($A:$U,ROW(),$F$6)),INDEX($A:$U,ROW(),$F$6),IFERROR(--SUBSTITUTE(SUBSTITUTE(TRIM(INDEX($A:$U,ROW(),$F$6)),",",""),"원",""),""))))</f>
        <v/>
      </c>
      <c r="AC1173" s="2">
        <f>IF(OR($Y1173="",$G$6=""),"",INDEX($A:$U,ROW(),$G$6)&amp;"")</f>
        <v/>
      </c>
      <c r="AD1173" s="2">
        <f>IF($Y1173="","",IF(OR(AND(설정!$B$5&lt;&gt;"",ISNUMBER(SEARCH(설정!$B$5,$AC1173))),AND(설정!$B$6&lt;&gt;"",ISNUMBER(SEARCH(설정!$B$6,$AC1173))),AND(설정!$B$7&lt;&gt;"",ISNUMBER(SEARCH(설정!$B$7,$AC1173)))),"제외","포함"))</f>
        <v/>
      </c>
    </row>
    <row r="1174">
      <c r="W1174" s="2">
        <f>IF(OR($B$5="",$C$6="",ROW()&lt;$B$5),"",IF(INDEX($A:$U,ROW(),$C$6)="","",INDEX($A:$U,ROW(),$C$6)))</f>
        <v/>
      </c>
      <c r="X1174" s="28">
        <f>IF($W1174="","",IF(ISNUMBER($W1174),IF($W1174&gt;=10000000,IFERROR(DATE(INT($W1174/10000),MOD(INT($W1174/100),100),MOD($W1174,100)),""),$W1174),IF(ISNUMBER(--SUBSTITUTE(SUBSTITUTE(TRIM($W1174),".","-"),"/","-")),IF(--SUBSTITUTE(SUBSTITUTE(TRIM($W1174),".","-"),"/","-")&gt;=10000000,IFERROR(DATE(--LEFT(TRIM($W1174),4),--MID(TRIM($W1174),5,2),--RIGHT(TRIM($W1174),2)),""),--SUBSTITUTE(SUBSTITUTE(TRIM($W1174),".","-"),"/","-")),IFERROR(--LEFT(SUBSTITUTE(SUBSTITUTE(TRIM($W1174),".","-"),"/","-"),10),""))))</f>
        <v/>
      </c>
      <c r="Y1174" s="29">
        <f>IF($X1174="","",INT($X1174))</f>
        <v/>
      </c>
      <c r="Z1174" s="30">
        <f>IF(OR($Y1174="",$D$6=""),"",IF(INDEX($A:$U,ROW(),$D$6)="",0,IF(ISNUMBER(INDEX($A:$U,ROW(),$D$6)),INDEX($A:$U,ROW(),$D$6),IFERROR(--SUBSTITUTE(SUBSTITUTE(TRIM(INDEX($A:$U,ROW(),$D$6)),",",""),"원",""),0))))</f>
        <v/>
      </c>
      <c r="AA1174" s="30">
        <f>IF(OR($Y1174="",$E$6=""),"",IF(INDEX($A:$U,ROW(),$E$6)="",0,IF(ISNUMBER(INDEX($A:$U,ROW(),$E$6)),INDEX($A:$U,ROW(),$E$6),IFERROR(--SUBSTITUTE(SUBSTITUTE(TRIM(INDEX($A:$U,ROW(),$E$6)),",",""),"원",""),0))))</f>
        <v/>
      </c>
      <c r="AB1174" s="30">
        <f>IF(OR($Y1174="",$F$6=""),"",IF(INDEX($A:$U,ROW(),$F$6)="","",IF(ISNUMBER(INDEX($A:$U,ROW(),$F$6)),INDEX($A:$U,ROW(),$F$6),IFERROR(--SUBSTITUTE(SUBSTITUTE(TRIM(INDEX($A:$U,ROW(),$F$6)),",",""),"원",""),""))))</f>
        <v/>
      </c>
      <c r="AC1174" s="2">
        <f>IF(OR($Y1174="",$G$6=""),"",INDEX($A:$U,ROW(),$G$6)&amp;"")</f>
        <v/>
      </c>
      <c r="AD1174" s="2">
        <f>IF($Y1174="","",IF(OR(AND(설정!$B$5&lt;&gt;"",ISNUMBER(SEARCH(설정!$B$5,$AC1174))),AND(설정!$B$6&lt;&gt;"",ISNUMBER(SEARCH(설정!$B$6,$AC1174))),AND(설정!$B$7&lt;&gt;"",ISNUMBER(SEARCH(설정!$B$7,$AC1174)))),"제외","포함"))</f>
        <v/>
      </c>
    </row>
    <row r="1175">
      <c r="W1175" s="2">
        <f>IF(OR($B$5="",$C$6="",ROW()&lt;$B$5),"",IF(INDEX($A:$U,ROW(),$C$6)="","",INDEX($A:$U,ROW(),$C$6)))</f>
        <v/>
      </c>
      <c r="X1175" s="28">
        <f>IF($W1175="","",IF(ISNUMBER($W1175),IF($W1175&gt;=10000000,IFERROR(DATE(INT($W1175/10000),MOD(INT($W1175/100),100),MOD($W1175,100)),""),$W1175),IF(ISNUMBER(--SUBSTITUTE(SUBSTITUTE(TRIM($W1175),".","-"),"/","-")),IF(--SUBSTITUTE(SUBSTITUTE(TRIM($W1175),".","-"),"/","-")&gt;=10000000,IFERROR(DATE(--LEFT(TRIM($W1175),4),--MID(TRIM($W1175),5,2),--RIGHT(TRIM($W1175),2)),""),--SUBSTITUTE(SUBSTITUTE(TRIM($W1175),".","-"),"/","-")),IFERROR(--LEFT(SUBSTITUTE(SUBSTITUTE(TRIM($W1175),".","-"),"/","-"),10),""))))</f>
        <v/>
      </c>
      <c r="Y1175" s="29">
        <f>IF($X1175="","",INT($X1175))</f>
        <v/>
      </c>
      <c r="Z1175" s="30">
        <f>IF(OR($Y1175="",$D$6=""),"",IF(INDEX($A:$U,ROW(),$D$6)="",0,IF(ISNUMBER(INDEX($A:$U,ROW(),$D$6)),INDEX($A:$U,ROW(),$D$6),IFERROR(--SUBSTITUTE(SUBSTITUTE(TRIM(INDEX($A:$U,ROW(),$D$6)),",",""),"원",""),0))))</f>
        <v/>
      </c>
      <c r="AA1175" s="30">
        <f>IF(OR($Y1175="",$E$6=""),"",IF(INDEX($A:$U,ROW(),$E$6)="",0,IF(ISNUMBER(INDEX($A:$U,ROW(),$E$6)),INDEX($A:$U,ROW(),$E$6),IFERROR(--SUBSTITUTE(SUBSTITUTE(TRIM(INDEX($A:$U,ROW(),$E$6)),",",""),"원",""),0))))</f>
        <v/>
      </c>
      <c r="AB1175" s="30">
        <f>IF(OR($Y1175="",$F$6=""),"",IF(INDEX($A:$U,ROW(),$F$6)="","",IF(ISNUMBER(INDEX($A:$U,ROW(),$F$6)),INDEX($A:$U,ROW(),$F$6),IFERROR(--SUBSTITUTE(SUBSTITUTE(TRIM(INDEX($A:$U,ROW(),$F$6)),",",""),"원",""),""))))</f>
        <v/>
      </c>
      <c r="AC1175" s="2">
        <f>IF(OR($Y1175="",$G$6=""),"",INDEX($A:$U,ROW(),$G$6)&amp;"")</f>
        <v/>
      </c>
      <c r="AD1175" s="2">
        <f>IF($Y1175="","",IF(OR(AND(설정!$B$5&lt;&gt;"",ISNUMBER(SEARCH(설정!$B$5,$AC1175))),AND(설정!$B$6&lt;&gt;"",ISNUMBER(SEARCH(설정!$B$6,$AC1175))),AND(설정!$B$7&lt;&gt;"",ISNUMBER(SEARCH(설정!$B$7,$AC1175)))),"제외","포함"))</f>
        <v/>
      </c>
    </row>
    <row r="1176">
      <c r="W1176" s="2">
        <f>IF(OR($B$5="",$C$6="",ROW()&lt;$B$5),"",IF(INDEX($A:$U,ROW(),$C$6)="","",INDEX($A:$U,ROW(),$C$6)))</f>
        <v/>
      </c>
      <c r="X1176" s="28">
        <f>IF($W1176="","",IF(ISNUMBER($W1176),IF($W1176&gt;=10000000,IFERROR(DATE(INT($W1176/10000),MOD(INT($W1176/100),100),MOD($W1176,100)),""),$W1176),IF(ISNUMBER(--SUBSTITUTE(SUBSTITUTE(TRIM($W1176),".","-"),"/","-")),IF(--SUBSTITUTE(SUBSTITUTE(TRIM($W1176),".","-"),"/","-")&gt;=10000000,IFERROR(DATE(--LEFT(TRIM($W1176),4),--MID(TRIM($W1176),5,2),--RIGHT(TRIM($W1176),2)),""),--SUBSTITUTE(SUBSTITUTE(TRIM($W1176),".","-"),"/","-")),IFERROR(--LEFT(SUBSTITUTE(SUBSTITUTE(TRIM($W1176),".","-"),"/","-"),10),""))))</f>
        <v/>
      </c>
      <c r="Y1176" s="29">
        <f>IF($X1176="","",INT($X1176))</f>
        <v/>
      </c>
      <c r="Z1176" s="30">
        <f>IF(OR($Y1176="",$D$6=""),"",IF(INDEX($A:$U,ROW(),$D$6)="",0,IF(ISNUMBER(INDEX($A:$U,ROW(),$D$6)),INDEX($A:$U,ROW(),$D$6),IFERROR(--SUBSTITUTE(SUBSTITUTE(TRIM(INDEX($A:$U,ROW(),$D$6)),",",""),"원",""),0))))</f>
        <v/>
      </c>
      <c r="AA1176" s="30">
        <f>IF(OR($Y1176="",$E$6=""),"",IF(INDEX($A:$U,ROW(),$E$6)="",0,IF(ISNUMBER(INDEX($A:$U,ROW(),$E$6)),INDEX($A:$U,ROW(),$E$6),IFERROR(--SUBSTITUTE(SUBSTITUTE(TRIM(INDEX($A:$U,ROW(),$E$6)),",",""),"원",""),0))))</f>
        <v/>
      </c>
      <c r="AB1176" s="30">
        <f>IF(OR($Y1176="",$F$6=""),"",IF(INDEX($A:$U,ROW(),$F$6)="","",IF(ISNUMBER(INDEX($A:$U,ROW(),$F$6)),INDEX($A:$U,ROW(),$F$6),IFERROR(--SUBSTITUTE(SUBSTITUTE(TRIM(INDEX($A:$U,ROW(),$F$6)),",",""),"원",""),""))))</f>
        <v/>
      </c>
      <c r="AC1176" s="2">
        <f>IF(OR($Y1176="",$G$6=""),"",INDEX($A:$U,ROW(),$G$6)&amp;"")</f>
        <v/>
      </c>
      <c r="AD1176" s="2">
        <f>IF($Y1176="","",IF(OR(AND(설정!$B$5&lt;&gt;"",ISNUMBER(SEARCH(설정!$B$5,$AC1176))),AND(설정!$B$6&lt;&gt;"",ISNUMBER(SEARCH(설정!$B$6,$AC1176))),AND(설정!$B$7&lt;&gt;"",ISNUMBER(SEARCH(설정!$B$7,$AC1176)))),"제외","포함"))</f>
        <v/>
      </c>
    </row>
    <row r="1177">
      <c r="W1177" s="2">
        <f>IF(OR($B$5="",$C$6="",ROW()&lt;$B$5),"",IF(INDEX($A:$U,ROW(),$C$6)="","",INDEX($A:$U,ROW(),$C$6)))</f>
        <v/>
      </c>
      <c r="X1177" s="28">
        <f>IF($W1177="","",IF(ISNUMBER($W1177),IF($W1177&gt;=10000000,IFERROR(DATE(INT($W1177/10000),MOD(INT($W1177/100),100),MOD($W1177,100)),""),$W1177),IF(ISNUMBER(--SUBSTITUTE(SUBSTITUTE(TRIM($W1177),".","-"),"/","-")),IF(--SUBSTITUTE(SUBSTITUTE(TRIM($W1177),".","-"),"/","-")&gt;=10000000,IFERROR(DATE(--LEFT(TRIM($W1177),4),--MID(TRIM($W1177),5,2),--RIGHT(TRIM($W1177),2)),""),--SUBSTITUTE(SUBSTITUTE(TRIM($W1177),".","-"),"/","-")),IFERROR(--LEFT(SUBSTITUTE(SUBSTITUTE(TRIM($W1177),".","-"),"/","-"),10),""))))</f>
        <v/>
      </c>
      <c r="Y1177" s="29">
        <f>IF($X1177="","",INT($X1177))</f>
        <v/>
      </c>
      <c r="Z1177" s="30">
        <f>IF(OR($Y1177="",$D$6=""),"",IF(INDEX($A:$U,ROW(),$D$6)="",0,IF(ISNUMBER(INDEX($A:$U,ROW(),$D$6)),INDEX($A:$U,ROW(),$D$6),IFERROR(--SUBSTITUTE(SUBSTITUTE(TRIM(INDEX($A:$U,ROW(),$D$6)),",",""),"원",""),0))))</f>
        <v/>
      </c>
      <c r="AA1177" s="30">
        <f>IF(OR($Y1177="",$E$6=""),"",IF(INDEX($A:$U,ROW(),$E$6)="",0,IF(ISNUMBER(INDEX($A:$U,ROW(),$E$6)),INDEX($A:$U,ROW(),$E$6),IFERROR(--SUBSTITUTE(SUBSTITUTE(TRIM(INDEX($A:$U,ROW(),$E$6)),",",""),"원",""),0))))</f>
        <v/>
      </c>
      <c r="AB1177" s="30">
        <f>IF(OR($Y1177="",$F$6=""),"",IF(INDEX($A:$U,ROW(),$F$6)="","",IF(ISNUMBER(INDEX($A:$U,ROW(),$F$6)),INDEX($A:$U,ROW(),$F$6),IFERROR(--SUBSTITUTE(SUBSTITUTE(TRIM(INDEX($A:$U,ROW(),$F$6)),",",""),"원",""),""))))</f>
        <v/>
      </c>
      <c r="AC1177" s="2">
        <f>IF(OR($Y1177="",$G$6=""),"",INDEX($A:$U,ROW(),$G$6)&amp;"")</f>
        <v/>
      </c>
      <c r="AD1177" s="2">
        <f>IF($Y1177="","",IF(OR(AND(설정!$B$5&lt;&gt;"",ISNUMBER(SEARCH(설정!$B$5,$AC1177))),AND(설정!$B$6&lt;&gt;"",ISNUMBER(SEARCH(설정!$B$6,$AC1177))),AND(설정!$B$7&lt;&gt;"",ISNUMBER(SEARCH(설정!$B$7,$AC1177)))),"제외","포함"))</f>
        <v/>
      </c>
    </row>
    <row r="1178">
      <c r="W1178" s="2">
        <f>IF(OR($B$5="",$C$6="",ROW()&lt;$B$5),"",IF(INDEX($A:$U,ROW(),$C$6)="","",INDEX($A:$U,ROW(),$C$6)))</f>
        <v/>
      </c>
      <c r="X1178" s="28">
        <f>IF($W1178="","",IF(ISNUMBER($W1178),IF($W1178&gt;=10000000,IFERROR(DATE(INT($W1178/10000),MOD(INT($W1178/100),100),MOD($W1178,100)),""),$W1178),IF(ISNUMBER(--SUBSTITUTE(SUBSTITUTE(TRIM($W1178),".","-"),"/","-")),IF(--SUBSTITUTE(SUBSTITUTE(TRIM($W1178),".","-"),"/","-")&gt;=10000000,IFERROR(DATE(--LEFT(TRIM($W1178),4),--MID(TRIM($W1178),5,2),--RIGHT(TRIM($W1178),2)),""),--SUBSTITUTE(SUBSTITUTE(TRIM($W1178),".","-"),"/","-")),IFERROR(--LEFT(SUBSTITUTE(SUBSTITUTE(TRIM($W1178),".","-"),"/","-"),10),""))))</f>
        <v/>
      </c>
      <c r="Y1178" s="29">
        <f>IF($X1178="","",INT($X1178))</f>
        <v/>
      </c>
      <c r="Z1178" s="30">
        <f>IF(OR($Y1178="",$D$6=""),"",IF(INDEX($A:$U,ROW(),$D$6)="",0,IF(ISNUMBER(INDEX($A:$U,ROW(),$D$6)),INDEX($A:$U,ROW(),$D$6),IFERROR(--SUBSTITUTE(SUBSTITUTE(TRIM(INDEX($A:$U,ROW(),$D$6)),",",""),"원",""),0))))</f>
        <v/>
      </c>
      <c r="AA1178" s="30">
        <f>IF(OR($Y1178="",$E$6=""),"",IF(INDEX($A:$U,ROW(),$E$6)="",0,IF(ISNUMBER(INDEX($A:$U,ROW(),$E$6)),INDEX($A:$U,ROW(),$E$6),IFERROR(--SUBSTITUTE(SUBSTITUTE(TRIM(INDEX($A:$U,ROW(),$E$6)),",",""),"원",""),0))))</f>
        <v/>
      </c>
      <c r="AB1178" s="30">
        <f>IF(OR($Y1178="",$F$6=""),"",IF(INDEX($A:$U,ROW(),$F$6)="","",IF(ISNUMBER(INDEX($A:$U,ROW(),$F$6)),INDEX($A:$U,ROW(),$F$6),IFERROR(--SUBSTITUTE(SUBSTITUTE(TRIM(INDEX($A:$U,ROW(),$F$6)),",",""),"원",""),""))))</f>
        <v/>
      </c>
      <c r="AC1178" s="2">
        <f>IF(OR($Y1178="",$G$6=""),"",INDEX($A:$U,ROW(),$G$6)&amp;"")</f>
        <v/>
      </c>
      <c r="AD1178" s="2">
        <f>IF($Y1178="","",IF(OR(AND(설정!$B$5&lt;&gt;"",ISNUMBER(SEARCH(설정!$B$5,$AC1178))),AND(설정!$B$6&lt;&gt;"",ISNUMBER(SEARCH(설정!$B$6,$AC1178))),AND(설정!$B$7&lt;&gt;"",ISNUMBER(SEARCH(설정!$B$7,$AC1178)))),"제외","포함"))</f>
        <v/>
      </c>
    </row>
    <row r="1179">
      <c r="W1179" s="2">
        <f>IF(OR($B$5="",$C$6="",ROW()&lt;$B$5),"",IF(INDEX($A:$U,ROW(),$C$6)="","",INDEX($A:$U,ROW(),$C$6)))</f>
        <v/>
      </c>
      <c r="X1179" s="28">
        <f>IF($W1179="","",IF(ISNUMBER($W1179),IF($W1179&gt;=10000000,IFERROR(DATE(INT($W1179/10000),MOD(INT($W1179/100),100),MOD($W1179,100)),""),$W1179),IF(ISNUMBER(--SUBSTITUTE(SUBSTITUTE(TRIM($W1179),".","-"),"/","-")),IF(--SUBSTITUTE(SUBSTITUTE(TRIM($W1179),".","-"),"/","-")&gt;=10000000,IFERROR(DATE(--LEFT(TRIM($W1179),4),--MID(TRIM($W1179),5,2),--RIGHT(TRIM($W1179),2)),""),--SUBSTITUTE(SUBSTITUTE(TRIM($W1179),".","-"),"/","-")),IFERROR(--LEFT(SUBSTITUTE(SUBSTITUTE(TRIM($W1179),".","-"),"/","-"),10),""))))</f>
        <v/>
      </c>
      <c r="Y1179" s="29">
        <f>IF($X1179="","",INT($X1179))</f>
        <v/>
      </c>
      <c r="Z1179" s="30">
        <f>IF(OR($Y1179="",$D$6=""),"",IF(INDEX($A:$U,ROW(),$D$6)="",0,IF(ISNUMBER(INDEX($A:$U,ROW(),$D$6)),INDEX($A:$U,ROW(),$D$6),IFERROR(--SUBSTITUTE(SUBSTITUTE(TRIM(INDEX($A:$U,ROW(),$D$6)),",",""),"원",""),0))))</f>
        <v/>
      </c>
      <c r="AA1179" s="30">
        <f>IF(OR($Y1179="",$E$6=""),"",IF(INDEX($A:$U,ROW(),$E$6)="",0,IF(ISNUMBER(INDEX($A:$U,ROW(),$E$6)),INDEX($A:$U,ROW(),$E$6),IFERROR(--SUBSTITUTE(SUBSTITUTE(TRIM(INDEX($A:$U,ROW(),$E$6)),",",""),"원",""),0))))</f>
        <v/>
      </c>
      <c r="AB1179" s="30">
        <f>IF(OR($Y1179="",$F$6=""),"",IF(INDEX($A:$U,ROW(),$F$6)="","",IF(ISNUMBER(INDEX($A:$U,ROW(),$F$6)),INDEX($A:$U,ROW(),$F$6),IFERROR(--SUBSTITUTE(SUBSTITUTE(TRIM(INDEX($A:$U,ROW(),$F$6)),",",""),"원",""),""))))</f>
        <v/>
      </c>
      <c r="AC1179" s="2">
        <f>IF(OR($Y1179="",$G$6=""),"",INDEX($A:$U,ROW(),$G$6)&amp;"")</f>
        <v/>
      </c>
      <c r="AD1179" s="2">
        <f>IF($Y1179="","",IF(OR(AND(설정!$B$5&lt;&gt;"",ISNUMBER(SEARCH(설정!$B$5,$AC1179))),AND(설정!$B$6&lt;&gt;"",ISNUMBER(SEARCH(설정!$B$6,$AC1179))),AND(설정!$B$7&lt;&gt;"",ISNUMBER(SEARCH(설정!$B$7,$AC1179)))),"제외","포함"))</f>
        <v/>
      </c>
    </row>
    <row r="1180">
      <c r="W1180" s="2">
        <f>IF(OR($B$5="",$C$6="",ROW()&lt;$B$5),"",IF(INDEX($A:$U,ROW(),$C$6)="","",INDEX($A:$U,ROW(),$C$6)))</f>
        <v/>
      </c>
      <c r="X1180" s="28">
        <f>IF($W1180="","",IF(ISNUMBER($W1180),IF($W1180&gt;=10000000,IFERROR(DATE(INT($W1180/10000),MOD(INT($W1180/100),100),MOD($W1180,100)),""),$W1180),IF(ISNUMBER(--SUBSTITUTE(SUBSTITUTE(TRIM($W1180),".","-"),"/","-")),IF(--SUBSTITUTE(SUBSTITUTE(TRIM($W1180),".","-"),"/","-")&gt;=10000000,IFERROR(DATE(--LEFT(TRIM($W1180),4),--MID(TRIM($W1180),5,2),--RIGHT(TRIM($W1180),2)),""),--SUBSTITUTE(SUBSTITUTE(TRIM($W1180),".","-"),"/","-")),IFERROR(--LEFT(SUBSTITUTE(SUBSTITUTE(TRIM($W1180),".","-"),"/","-"),10),""))))</f>
        <v/>
      </c>
      <c r="Y1180" s="29">
        <f>IF($X1180="","",INT($X1180))</f>
        <v/>
      </c>
      <c r="Z1180" s="30">
        <f>IF(OR($Y1180="",$D$6=""),"",IF(INDEX($A:$U,ROW(),$D$6)="",0,IF(ISNUMBER(INDEX($A:$U,ROW(),$D$6)),INDEX($A:$U,ROW(),$D$6),IFERROR(--SUBSTITUTE(SUBSTITUTE(TRIM(INDEX($A:$U,ROW(),$D$6)),",",""),"원",""),0))))</f>
        <v/>
      </c>
      <c r="AA1180" s="30">
        <f>IF(OR($Y1180="",$E$6=""),"",IF(INDEX($A:$U,ROW(),$E$6)="",0,IF(ISNUMBER(INDEX($A:$U,ROW(),$E$6)),INDEX($A:$U,ROW(),$E$6),IFERROR(--SUBSTITUTE(SUBSTITUTE(TRIM(INDEX($A:$U,ROW(),$E$6)),",",""),"원",""),0))))</f>
        <v/>
      </c>
      <c r="AB1180" s="30">
        <f>IF(OR($Y1180="",$F$6=""),"",IF(INDEX($A:$U,ROW(),$F$6)="","",IF(ISNUMBER(INDEX($A:$U,ROW(),$F$6)),INDEX($A:$U,ROW(),$F$6),IFERROR(--SUBSTITUTE(SUBSTITUTE(TRIM(INDEX($A:$U,ROW(),$F$6)),",",""),"원",""),""))))</f>
        <v/>
      </c>
      <c r="AC1180" s="2">
        <f>IF(OR($Y1180="",$G$6=""),"",INDEX($A:$U,ROW(),$G$6)&amp;"")</f>
        <v/>
      </c>
      <c r="AD1180" s="2">
        <f>IF($Y1180="","",IF(OR(AND(설정!$B$5&lt;&gt;"",ISNUMBER(SEARCH(설정!$B$5,$AC1180))),AND(설정!$B$6&lt;&gt;"",ISNUMBER(SEARCH(설정!$B$6,$AC1180))),AND(설정!$B$7&lt;&gt;"",ISNUMBER(SEARCH(설정!$B$7,$AC1180)))),"제외","포함"))</f>
        <v/>
      </c>
    </row>
    <row r="1181">
      <c r="W1181" s="2">
        <f>IF(OR($B$5="",$C$6="",ROW()&lt;$B$5),"",IF(INDEX($A:$U,ROW(),$C$6)="","",INDEX($A:$U,ROW(),$C$6)))</f>
        <v/>
      </c>
      <c r="X1181" s="28">
        <f>IF($W1181="","",IF(ISNUMBER($W1181),IF($W1181&gt;=10000000,IFERROR(DATE(INT($W1181/10000),MOD(INT($W1181/100),100),MOD($W1181,100)),""),$W1181),IF(ISNUMBER(--SUBSTITUTE(SUBSTITUTE(TRIM($W1181),".","-"),"/","-")),IF(--SUBSTITUTE(SUBSTITUTE(TRIM($W1181),".","-"),"/","-")&gt;=10000000,IFERROR(DATE(--LEFT(TRIM($W1181),4),--MID(TRIM($W1181),5,2),--RIGHT(TRIM($W1181),2)),""),--SUBSTITUTE(SUBSTITUTE(TRIM($W1181),".","-"),"/","-")),IFERROR(--LEFT(SUBSTITUTE(SUBSTITUTE(TRIM($W1181),".","-"),"/","-"),10),""))))</f>
        <v/>
      </c>
      <c r="Y1181" s="29">
        <f>IF($X1181="","",INT($X1181))</f>
        <v/>
      </c>
      <c r="Z1181" s="30">
        <f>IF(OR($Y1181="",$D$6=""),"",IF(INDEX($A:$U,ROW(),$D$6)="",0,IF(ISNUMBER(INDEX($A:$U,ROW(),$D$6)),INDEX($A:$U,ROW(),$D$6),IFERROR(--SUBSTITUTE(SUBSTITUTE(TRIM(INDEX($A:$U,ROW(),$D$6)),",",""),"원",""),0))))</f>
        <v/>
      </c>
      <c r="AA1181" s="30">
        <f>IF(OR($Y1181="",$E$6=""),"",IF(INDEX($A:$U,ROW(),$E$6)="",0,IF(ISNUMBER(INDEX($A:$U,ROW(),$E$6)),INDEX($A:$U,ROW(),$E$6),IFERROR(--SUBSTITUTE(SUBSTITUTE(TRIM(INDEX($A:$U,ROW(),$E$6)),",",""),"원",""),0))))</f>
        <v/>
      </c>
      <c r="AB1181" s="30">
        <f>IF(OR($Y1181="",$F$6=""),"",IF(INDEX($A:$U,ROW(),$F$6)="","",IF(ISNUMBER(INDEX($A:$U,ROW(),$F$6)),INDEX($A:$U,ROW(),$F$6),IFERROR(--SUBSTITUTE(SUBSTITUTE(TRIM(INDEX($A:$U,ROW(),$F$6)),",",""),"원",""),""))))</f>
        <v/>
      </c>
      <c r="AC1181" s="2">
        <f>IF(OR($Y1181="",$G$6=""),"",INDEX($A:$U,ROW(),$G$6)&amp;"")</f>
        <v/>
      </c>
      <c r="AD1181" s="2">
        <f>IF($Y1181="","",IF(OR(AND(설정!$B$5&lt;&gt;"",ISNUMBER(SEARCH(설정!$B$5,$AC1181))),AND(설정!$B$6&lt;&gt;"",ISNUMBER(SEARCH(설정!$B$6,$AC1181))),AND(설정!$B$7&lt;&gt;"",ISNUMBER(SEARCH(설정!$B$7,$AC1181)))),"제외","포함"))</f>
        <v/>
      </c>
    </row>
    <row r="1182">
      <c r="W1182" s="2">
        <f>IF(OR($B$5="",$C$6="",ROW()&lt;$B$5),"",IF(INDEX($A:$U,ROW(),$C$6)="","",INDEX($A:$U,ROW(),$C$6)))</f>
        <v/>
      </c>
      <c r="X1182" s="28">
        <f>IF($W1182="","",IF(ISNUMBER($W1182),IF($W1182&gt;=10000000,IFERROR(DATE(INT($W1182/10000),MOD(INT($W1182/100),100),MOD($W1182,100)),""),$W1182),IF(ISNUMBER(--SUBSTITUTE(SUBSTITUTE(TRIM($W1182),".","-"),"/","-")),IF(--SUBSTITUTE(SUBSTITUTE(TRIM($W1182),".","-"),"/","-")&gt;=10000000,IFERROR(DATE(--LEFT(TRIM($W1182),4),--MID(TRIM($W1182),5,2),--RIGHT(TRIM($W1182),2)),""),--SUBSTITUTE(SUBSTITUTE(TRIM($W1182),".","-"),"/","-")),IFERROR(--LEFT(SUBSTITUTE(SUBSTITUTE(TRIM($W1182),".","-"),"/","-"),10),""))))</f>
        <v/>
      </c>
      <c r="Y1182" s="29">
        <f>IF($X1182="","",INT($X1182))</f>
        <v/>
      </c>
      <c r="Z1182" s="30">
        <f>IF(OR($Y1182="",$D$6=""),"",IF(INDEX($A:$U,ROW(),$D$6)="",0,IF(ISNUMBER(INDEX($A:$U,ROW(),$D$6)),INDEX($A:$U,ROW(),$D$6),IFERROR(--SUBSTITUTE(SUBSTITUTE(TRIM(INDEX($A:$U,ROW(),$D$6)),",",""),"원",""),0))))</f>
        <v/>
      </c>
      <c r="AA1182" s="30">
        <f>IF(OR($Y1182="",$E$6=""),"",IF(INDEX($A:$U,ROW(),$E$6)="",0,IF(ISNUMBER(INDEX($A:$U,ROW(),$E$6)),INDEX($A:$U,ROW(),$E$6),IFERROR(--SUBSTITUTE(SUBSTITUTE(TRIM(INDEX($A:$U,ROW(),$E$6)),",",""),"원",""),0))))</f>
        <v/>
      </c>
      <c r="AB1182" s="30">
        <f>IF(OR($Y1182="",$F$6=""),"",IF(INDEX($A:$U,ROW(),$F$6)="","",IF(ISNUMBER(INDEX($A:$U,ROW(),$F$6)),INDEX($A:$U,ROW(),$F$6),IFERROR(--SUBSTITUTE(SUBSTITUTE(TRIM(INDEX($A:$U,ROW(),$F$6)),",",""),"원",""),""))))</f>
        <v/>
      </c>
      <c r="AC1182" s="2">
        <f>IF(OR($Y1182="",$G$6=""),"",INDEX($A:$U,ROW(),$G$6)&amp;"")</f>
        <v/>
      </c>
      <c r="AD1182" s="2">
        <f>IF($Y1182="","",IF(OR(AND(설정!$B$5&lt;&gt;"",ISNUMBER(SEARCH(설정!$B$5,$AC1182))),AND(설정!$B$6&lt;&gt;"",ISNUMBER(SEARCH(설정!$B$6,$AC1182))),AND(설정!$B$7&lt;&gt;"",ISNUMBER(SEARCH(설정!$B$7,$AC1182)))),"제외","포함"))</f>
        <v/>
      </c>
    </row>
    <row r="1183">
      <c r="W1183" s="2">
        <f>IF(OR($B$5="",$C$6="",ROW()&lt;$B$5),"",IF(INDEX($A:$U,ROW(),$C$6)="","",INDEX($A:$U,ROW(),$C$6)))</f>
        <v/>
      </c>
      <c r="X1183" s="28">
        <f>IF($W1183="","",IF(ISNUMBER($W1183),IF($W1183&gt;=10000000,IFERROR(DATE(INT($W1183/10000),MOD(INT($W1183/100),100),MOD($W1183,100)),""),$W1183),IF(ISNUMBER(--SUBSTITUTE(SUBSTITUTE(TRIM($W1183),".","-"),"/","-")),IF(--SUBSTITUTE(SUBSTITUTE(TRIM($W1183),".","-"),"/","-")&gt;=10000000,IFERROR(DATE(--LEFT(TRIM($W1183),4),--MID(TRIM($W1183),5,2),--RIGHT(TRIM($W1183),2)),""),--SUBSTITUTE(SUBSTITUTE(TRIM($W1183),".","-"),"/","-")),IFERROR(--LEFT(SUBSTITUTE(SUBSTITUTE(TRIM($W1183),".","-"),"/","-"),10),""))))</f>
        <v/>
      </c>
      <c r="Y1183" s="29">
        <f>IF($X1183="","",INT($X1183))</f>
        <v/>
      </c>
      <c r="Z1183" s="30">
        <f>IF(OR($Y1183="",$D$6=""),"",IF(INDEX($A:$U,ROW(),$D$6)="",0,IF(ISNUMBER(INDEX($A:$U,ROW(),$D$6)),INDEX($A:$U,ROW(),$D$6),IFERROR(--SUBSTITUTE(SUBSTITUTE(TRIM(INDEX($A:$U,ROW(),$D$6)),",",""),"원",""),0))))</f>
        <v/>
      </c>
      <c r="AA1183" s="30">
        <f>IF(OR($Y1183="",$E$6=""),"",IF(INDEX($A:$U,ROW(),$E$6)="",0,IF(ISNUMBER(INDEX($A:$U,ROW(),$E$6)),INDEX($A:$U,ROW(),$E$6),IFERROR(--SUBSTITUTE(SUBSTITUTE(TRIM(INDEX($A:$U,ROW(),$E$6)),",",""),"원",""),0))))</f>
        <v/>
      </c>
      <c r="AB1183" s="30">
        <f>IF(OR($Y1183="",$F$6=""),"",IF(INDEX($A:$U,ROW(),$F$6)="","",IF(ISNUMBER(INDEX($A:$U,ROW(),$F$6)),INDEX($A:$U,ROW(),$F$6),IFERROR(--SUBSTITUTE(SUBSTITUTE(TRIM(INDEX($A:$U,ROW(),$F$6)),",",""),"원",""),""))))</f>
        <v/>
      </c>
      <c r="AC1183" s="2">
        <f>IF(OR($Y1183="",$G$6=""),"",INDEX($A:$U,ROW(),$G$6)&amp;"")</f>
        <v/>
      </c>
      <c r="AD1183" s="2">
        <f>IF($Y1183="","",IF(OR(AND(설정!$B$5&lt;&gt;"",ISNUMBER(SEARCH(설정!$B$5,$AC1183))),AND(설정!$B$6&lt;&gt;"",ISNUMBER(SEARCH(설정!$B$6,$AC1183))),AND(설정!$B$7&lt;&gt;"",ISNUMBER(SEARCH(설정!$B$7,$AC1183)))),"제외","포함"))</f>
        <v/>
      </c>
    </row>
    <row r="1184">
      <c r="W1184" s="2">
        <f>IF(OR($B$5="",$C$6="",ROW()&lt;$B$5),"",IF(INDEX($A:$U,ROW(),$C$6)="","",INDEX($A:$U,ROW(),$C$6)))</f>
        <v/>
      </c>
      <c r="X1184" s="28">
        <f>IF($W1184="","",IF(ISNUMBER($W1184),IF($W1184&gt;=10000000,IFERROR(DATE(INT($W1184/10000),MOD(INT($W1184/100),100),MOD($W1184,100)),""),$W1184),IF(ISNUMBER(--SUBSTITUTE(SUBSTITUTE(TRIM($W1184),".","-"),"/","-")),IF(--SUBSTITUTE(SUBSTITUTE(TRIM($W1184),".","-"),"/","-")&gt;=10000000,IFERROR(DATE(--LEFT(TRIM($W1184),4),--MID(TRIM($W1184),5,2),--RIGHT(TRIM($W1184),2)),""),--SUBSTITUTE(SUBSTITUTE(TRIM($W1184),".","-"),"/","-")),IFERROR(--LEFT(SUBSTITUTE(SUBSTITUTE(TRIM($W1184),".","-"),"/","-"),10),""))))</f>
        <v/>
      </c>
      <c r="Y1184" s="29">
        <f>IF($X1184="","",INT($X1184))</f>
        <v/>
      </c>
      <c r="Z1184" s="30">
        <f>IF(OR($Y1184="",$D$6=""),"",IF(INDEX($A:$U,ROW(),$D$6)="",0,IF(ISNUMBER(INDEX($A:$U,ROW(),$D$6)),INDEX($A:$U,ROW(),$D$6),IFERROR(--SUBSTITUTE(SUBSTITUTE(TRIM(INDEX($A:$U,ROW(),$D$6)),",",""),"원",""),0))))</f>
        <v/>
      </c>
      <c r="AA1184" s="30">
        <f>IF(OR($Y1184="",$E$6=""),"",IF(INDEX($A:$U,ROW(),$E$6)="",0,IF(ISNUMBER(INDEX($A:$U,ROW(),$E$6)),INDEX($A:$U,ROW(),$E$6),IFERROR(--SUBSTITUTE(SUBSTITUTE(TRIM(INDEX($A:$U,ROW(),$E$6)),",",""),"원",""),0))))</f>
        <v/>
      </c>
      <c r="AB1184" s="30">
        <f>IF(OR($Y1184="",$F$6=""),"",IF(INDEX($A:$U,ROW(),$F$6)="","",IF(ISNUMBER(INDEX($A:$U,ROW(),$F$6)),INDEX($A:$U,ROW(),$F$6),IFERROR(--SUBSTITUTE(SUBSTITUTE(TRIM(INDEX($A:$U,ROW(),$F$6)),",",""),"원",""),""))))</f>
        <v/>
      </c>
      <c r="AC1184" s="2">
        <f>IF(OR($Y1184="",$G$6=""),"",INDEX($A:$U,ROW(),$G$6)&amp;"")</f>
        <v/>
      </c>
      <c r="AD1184" s="2">
        <f>IF($Y1184="","",IF(OR(AND(설정!$B$5&lt;&gt;"",ISNUMBER(SEARCH(설정!$B$5,$AC1184))),AND(설정!$B$6&lt;&gt;"",ISNUMBER(SEARCH(설정!$B$6,$AC1184))),AND(설정!$B$7&lt;&gt;"",ISNUMBER(SEARCH(설정!$B$7,$AC1184)))),"제외","포함"))</f>
        <v/>
      </c>
    </row>
    <row r="1185">
      <c r="W1185" s="2">
        <f>IF(OR($B$5="",$C$6="",ROW()&lt;$B$5),"",IF(INDEX($A:$U,ROW(),$C$6)="","",INDEX($A:$U,ROW(),$C$6)))</f>
        <v/>
      </c>
      <c r="X1185" s="28">
        <f>IF($W1185="","",IF(ISNUMBER($W1185),IF($W1185&gt;=10000000,IFERROR(DATE(INT($W1185/10000),MOD(INT($W1185/100),100),MOD($W1185,100)),""),$W1185),IF(ISNUMBER(--SUBSTITUTE(SUBSTITUTE(TRIM($W1185),".","-"),"/","-")),IF(--SUBSTITUTE(SUBSTITUTE(TRIM($W1185),".","-"),"/","-")&gt;=10000000,IFERROR(DATE(--LEFT(TRIM($W1185),4),--MID(TRIM($W1185),5,2),--RIGHT(TRIM($W1185),2)),""),--SUBSTITUTE(SUBSTITUTE(TRIM($W1185),".","-"),"/","-")),IFERROR(--LEFT(SUBSTITUTE(SUBSTITUTE(TRIM($W1185),".","-"),"/","-"),10),""))))</f>
        <v/>
      </c>
      <c r="Y1185" s="29">
        <f>IF($X1185="","",INT($X1185))</f>
        <v/>
      </c>
      <c r="Z1185" s="30">
        <f>IF(OR($Y1185="",$D$6=""),"",IF(INDEX($A:$U,ROW(),$D$6)="",0,IF(ISNUMBER(INDEX($A:$U,ROW(),$D$6)),INDEX($A:$U,ROW(),$D$6),IFERROR(--SUBSTITUTE(SUBSTITUTE(TRIM(INDEX($A:$U,ROW(),$D$6)),",",""),"원",""),0))))</f>
        <v/>
      </c>
      <c r="AA1185" s="30">
        <f>IF(OR($Y1185="",$E$6=""),"",IF(INDEX($A:$U,ROW(),$E$6)="",0,IF(ISNUMBER(INDEX($A:$U,ROW(),$E$6)),INDEX($A:$U,ROW(),$E$6),IFERROR(--SUBSTITUTE(SUBSTITUTE(TRIM(INDEX($A:$U,ROW(),$E$6)),",",""),"원",""),0))))</f>
        <v/>
      </c>
      <c r="AB1185" s="30">
        <f>IF(OR($Y1185="",$F$6=""),"",IF(INDEX($A:$U,ROW(),$F$6)="","",IF(ISNUMBER(INDEX($A:$U,ROW(),$F$6)),INDEX($A:$U,ROW(),$F$6),IFERROR(--SUBSTITUTE(SUBSTITUTE(TRIM(INDEX($A:$U,ROW(),$F$6)),",",""),"원",""),""))))</f>
        <v/>
      </c>
      <c r="AC1185" s="2">
        <f>IF(OR($Y1185="",$G$6=""),"",INDEX($A:$U,ROW(),$G$6)&amp;"")</f>
        <v/>
      </c>
      <c r="AD1185" s="2">
        <f>IF($Y1185="","",IF(OR(AND(설정!$B$5&lt;&gt;"",ISNUMBER(SEARCH(설정!$B$5,$AC1185))),AND(설정!$B$6&lt;&gt;"",ISNUMBER(SEARCH(설정!$B$6,$AC1185))),AND(설정!$B$7&lt;&gt;"",ISNUMBER(SEARCH(설정!$B$7,$AC1185)))),"제외","포함"))</f>
        <v/>
      </c>
    </row>
    <row r="1186">
      <c r="W1186" s="2">
        <f>IF(OR($B$5="",$C$6="",ROW()&lt;$B$5),"",IF(INDEX($A:$U,ROW(),$C$6)="","",INDEX($A:$U,ROW(),$C$6)))</f>
        <v/>
      </c>
      <c r="X1186" s="28">
        <f>IF($W1186="","",IF(ISNUMBER($W1186),IF($W1186&gt;=10000000,IFERROR(DATE(INT($W1186/10000),MOD(INT($W1186/100),100),MOD($W1186,100)),""),$W1186),IF(ISNUMBER(--SUBSTITUTE(SUBSTITUTE(TRIM($W1186),".","-"),"/","-")),IF(--SUBSTITUTE(SUBSTITUTE(TRIM($W1186),".","-"),"/","-")&gt;=10000000,IFERROR(DATE(--LEFT(TRIM($W1186),4),--MID(TRIM($W1186),5,2),--RIGHT(TRIM($W1186),2)),""),--SUBSTITUTE(SUBSTITUTE(TRIM($W1186),".","-"),"/","-")),IFERROR(--LEFT(SUBSTITUTE(SUBSTITUTE(TRIM($W1186),".","-"),"/","-"),10),""))))</f>
        <v/>
      </c>
      <c r="Y1186" s="29">
        <f>IF($X1186="","",INT($X1186))</f>
        <v/>
      </c>
      <c r="Z1186" s="30">
        <f>IF(OR($Y1186="",$D$6=""),"",IF(INDEX($A:$U,ROW(),$D$6)="",0,IF(ISNUMBER(INDEX($A:$U,ROW(),$D$6)),INDEX($A:$U,ROW(),$D$6),IFERROR(--SUBSTITUTE(SUBSTITUTE(TRIM(INDEX($A:$U,ROW(),$D$6)),",",""),"원",""),0))))</f>
        <v/>
      </c>
      <c r="AA1186" s="30">
        <f>IF(OR($Y1186="",$E$6=""),"",IF(INDEX($A:$U,ROW(),$E$6)="",0,IF(ISNUMBER(INDEX($A:$U,ROW(),$E$6)),INDEX($A:$U,ROW(),$E$6),IFERROR(--SUBSTITUTE(SUBSTITUTE(TRIM(INDEX($A:$U,ROW(),$E$6)),",",""),"원",""),0))))</f>
        <v/>
      </c>
      <c r="AB1186" s="30">
        <f>IF(OR($Y1186="",$F$6=""),"",IF(INDEX($A:$U,ROW(),$F$6)="","",IF(ISNUMBER(INDEX($A:$U,ROW(),$F$6)),INDEX($A:$U,ROW(),$F$6),IFERROR(--SUBSTITUTE(SUBSTITUTE(TRIM(INDEX($A:$U,ROW(),$F$6)),",",""),"원",""),""))))</f>
        <v/>
      </c>
      <c r="AC1186" s="2">
        <f>IF(OR($Y1186="",$G$6=""),"",INDEX($A:$U,ROW(),$G$6)&amp;"")</f>
        <v/>
      </c>
      <c r="AD1186" s="2">
        <f>IF($Y1186="","",IF(OR(AND(설정!$B$5&lt;&gt;"",ISNUMBER(SEARCH(설정!$B$5,$AC1186))),AND(설정!$B$6&lt;&gt;"",ISNUMBER(SEARCH(설정!$B$6,$AC1186))),AND(설정!$B$7&lt;&gt;"",ISNUMBER(SEARCH(설정!$B$7,$AC1186)))),"제외","포함"))</f>
        <v/>
      </c>
    </row>
    <row r="1187">
      <c r="W1187" s="2">
        <f>IF(OR($B$5="",$C$6="",ROW()&lt;$B$5),"",IF(INDEX($A:$U,ROW(),$C$6)="","",INDEX($A:$U,ROW(),$C$6)))</f>
        <v/>
      </c>
      <c r="X1187" s="28">
        <f>IF($W1187="","",IF(ISNUMBER($W1187),IF($W1187&gt;=10000000,IFERROR(DATE(INT($W1187/10000),MOD(INT($W1187/100),100),MOD($W1187,100)),""),$W1187),IF(ISNUMBER(--SUBSTITUTE(SUBSTITUTE(TRIM($W1187),".","-"),"/","-")),IF(--SUBSTITUTE(SUBSTITUTE(TRIM($W1187),".","-"),"/","-")&gt;=10000000,IFERROR(DATE(--LEFT(TRIM($W1187),4),--MID(TRIM($W1187),5,2),--RIGHT(TRIM($W1187),2)),""),--SUBSTITUTE(SUBSTITUTE(TRIM($W1187),".","-"),"/","-")),IFERROR(--LEFT(SUBSTITUTE(SUBSTITUTE(TRIM($W1187),".","-"),"/","-"),10),""))))</f>
        <v/>
      </c>
      <c r="Y1187" s="29">
        <f>IF($X1187="","",INT($X1187))</f>
        <v/>
      </c>
      <c r="Z1187" s="30">
        <f>IF(OR($Y1187="",$D$6=""),"",IF(INDEX($A:$U,ROW(),$D$6)="",0,IF(ISNUMBER(INDEX($A:$U,ROW(),$D$6)),INDEX($A:$U,ROW(),$D$6),IFERROR(--SUBSTITUTE(SUBSTITUTE(TRIM(INDEX($A:$U,ROW(),$D$6)),",",""),"원",""),0))))</f>
        <v/>
      </c>
      <c r="AA1187" s="30">
        <f>IF(OR($Y1187="",$E$6=""),"",IF(INDEX($A:$U,ROW(),$E$6)="",0,IF(ISNUMBER(INDEX($A:$U,ROW(),$E$6)),INDEX($A:$U,ROW(),$E$6),IFERROR(--SUBSTITUTE(SUBSTITUTE(TRIM(INDEX($A:$U,ROW(),$E$6)),",",""),"원",""),0))))</f>
        <v/>
      </c>
      <c r="AB1187" s="30">
        <f>IF(OR($Y1187="",$F$6=""),"",IF(INDEX($A:$U,ROW(),$F$6)="","",IF(ISNUMBER(INDEX($A:$U,ROW(),$F$6)),INDEX($A:$U,ROW(),$F$6),IFERROR(--SUBSTITUTE(SUBSTITUTE(TRIM(INDEX($A:$U,ROW(),$F$6)),",",""),"원",""),""))))</f>
        <v/>
      </c>
      <c r="AC1187" s="2">
        <f>IF(OR($Y1187="",$G$6=""),"",INDEX($A:$U,ROW(),$G$6)&amp;"")</f>
        <v/>
      </c>
      <c r="AD1187" s="2">
        <f>IF($Y1187="","",IF(OR(AND(설정!$B$5&lt;&gt;"",ISNUMBER(SEARCH(설정!$B$5,$AC1187))),AND(설정!$B$6&lt;&gt;"",ISNUMBER(SEARCH(설정!$B$6,$AC1187))),AND(설정!$B$7&lt;&gt;"",ISNUMBER(SEARCH(설정!$B$7,$AC1187)))),"제외","포함"))</f>
        <v/>
      </c>
    </row>
    <row r="1188">
      <c r="W1188" s="2">
        <f>IF(OR($B$5="",$C$6="",ROW()&lt;$B$5),"",IF(INDEX($A:$U,ROW(),$C$6)="","",INDEX($A:$U,ROW(),$C$6)))</f>
        <v/>
      </c>
      <c r="X1188" s="28">
        <f>IF($W1188="","",IF(ISNUMBER($W1188),IF($W1188&gt;=10000000,IFERROR(DATE(INT($W1188/10000),MOD(INT($W1188/100),100),MOD($W1188,100)),""),$W1188),IF(ISNUMBER(--SUBSTITUTE(SUBSTITUTE(TRIM($W1188),".","-"),"/","-")),IF(--SUBSTITUTE(SUBSTITUTE(TRIM($W1188),".","-"),"/","-")&gt;=10000000,IFERROR(DATE(--LEFT(TRIM($W1188),4),--MID(TRIM($W1188),5,2),--RIGHT(TRIM($W1188),2)),""),--SUBSTITUTE(SUBSTITUTE(TRIM($W1188),".","-"),"/","-")),IFERROR(--LEFT(SUBSTITUTE(SUBSTITUTE(TRIM($W1188),".","-"),"/","-"),10),""))))</f>
        <v/>
      </c>
      <c r="Y1188" s="29">
        <f>IF($X1188="","",INT($X1188))</f>
        <v/>
      </c>
      <c r="Z1188" s="30">
        <f>IF(OR($Y1188="",$D$6=""),"",IF(INDEX($A:$U,ROW(),$D$6)="",0,IF(ISNUMBER(INDEX($A:$U,ROW(),$D$6)),INDEX($A:$U,ROW(),$D$6),IFERROR(--SUBSTITUTE(SUBSTITUTE(TRIM(INDEX($A:$U,ROW(),$D$6)),",",""),"원",""),0))))</f>
        <v/>
      </c>
      <c r="AA1188" s="30">
        <f>IF(OR($Y1188="",$E$6=""),"",IF(INDEX($A:$U,ROW(),$E$6)="",0,IF(ISNUMBER(INDEX($A:$U,ROW(),$E$6)),INDEX($A:$U,ROW(),$E$6),IFERROR(--SUBSTITUTE(SUBSTITUTE(TRIM(INDEX($A:$U,ROW(),$E$6)),",",""),"원",""),0))))</f>
        <v/>
      </c>
      <c r="AB1188" s="30">
        <f>IF(OR($Y1188="",$F$6=""),"",IF(INDEX($A:$U,ROW(),$F$6)="","",IF(ISNUMBER(INDEX($A:$U,ROW(),$F$6)),INDEX($A:$U,ROW(),$F$6),IFERROR(--SUBSTITUTE(SUBSTITUTE(TRIM(INDEX($A:$U,ROW(),$F$6)),",",""),"원",""),""))))</f>
        <v/>
      </c>
      <c r="AC1188" s="2">
        <f>IF(OR($Y1188="",$G$6=""),"",INDEX($A:$U,ROW(),$G$6)&amp;"")</f>
        <v/>
      </c>
      <c r="AD1188" s="2">
        <f>IF($Y1188="","",IF(OR(AND(설정!$B$5&lt;&gt;"",ISNUMBER(SEARCH(설정!$B$5,$AC1188))),AND(설정!$B$6&lt;&gt;"",ISNUMBER(SEARCH(설정!$B$6,$AC1188))),AND(설정!$B$7&lt;&gt;"",ISNUMBER(SEARCH(설정!$B$7,$AC1188)))),"제외","포함"))</f>
        <v/>
      </c>
    </row>
    <row r="1189">
      <c r="W1189" s="2">
        <f>IF(OR($B$5="",$C$6="",ROW()&lt;$B$5),"",IF(INDEX($A:$U,ROW(),$C$6)="","",INDEX($A:$U,ROW(),$C$6)))</f>
        <v/>
      </c>
      <c r="X1189" s="28">
        <f>IF($W1189="","",IF(ISNUMBER($W1189),IF($W1189&gt;=10000000,IFERROR(DATE(INT($W1189/10000),MOD(INT($W1189/100),100),MOD($W1189,100)),""),$W1189),IF(ISNUMBER(--SUBSTITUTE(SUBSTITUTE(TRIM($W1189),".","-"),"/","-")),IF(--SUBSTITUTE(SUBSTITUTE(TRIM($W1189),".","-"),"/","-")&gt;=10000000,IFERROR(DATE(--LEFT(TRIM($W1189),4),--MID(TRIM($W1189),5,2),--RIGHT(TRIM($W1189),2)),""),--SUBSTITUTE(SUBSTITUTE(TRIM($W1189),".","-"),"/","-")),IFERROR(--LEFT(SUBSTITUTE(SUBSTITUTE(TRIM($W1189),".","-"),"/","-"),10),""))))</f>
        <v/>
      </c>
      <c r="Y1189" s="29">
        <f>IF($X1189="","",INT($X1189))</f>
        <v/>
      </c>
      <c r="Z1189" s="30">
        <f>IF(OR($Y1189="",$D$6=""),"",IF(INDEX($A:$U,ROW(),$D$6)="",0,IF(ISNUMBER(INDEX($A:$U,ROW(),$D$6)),INDEX($A:$U,ROW(),$D$6),IFERROR(--SUBSTITUTE(SUBSTITUTE(TRIM(INDEX($A:$U,ROW(),$D$6)),",",""),"원",""),0))))</f>
        <v/>
      </c>
      <c r="AA1189" s="30">
        <f>IF(OR($Y1189="",$E$6=""),"",IF(INDEX($A:$U,ROW(),$E$6)="",0,IF(ISNUMBER(INDEX($A:$U,ROW(),$E$6)),INDEX($A:$U,ROW(),$E$6),IFERROR(--SUBSTITUTE(SUBSTITUTE(TRIM(INDEX($A:$U,ROW(),$E$6)),",",""),"원",""),0))))</f>
        <v/>
      </c>
      <c r="AB1189" s="30">
        <f>IF(OR($Y1189="",$F$6=""),"",IF(INDEX($A:$U,ROW(),$F$6)="","",IF(ISNUMBER(INDEX($A:$U,ROW(),$F$6)),INDEX($A:$U,ROW(),$F$6),IFERROR(--SUBSTITUTE(SUBSTITUTE(TRIM(INDEX($A:$U,ROW(),$F$6)),",",""),"원",""),""))))</f>
        <v/>
      </c>
      <c r="AC1189" s="2">
        <f>IF(OR($Y1189="",$G$6=""),"",INDEX($A:$U,ROW(),$G$6)&amp;"")</f>
        <v/>
      </c>
      <c r="AD1189" s="2">
        <f>IF($Y1189="","",IF(OR(AND(설정!$B$5&lt;&gt;"",ISNUMBER(SEARCH(설정!$B$5,$AC1189))),AND(설정!$B$6&lt;&gt;"",ISNUMBER(SEARCH(설정!$B$6,$AC1189))),AND(설정!$B$7&lt;&gt;"",ISNUMBER(SEARCH(설정!$B$7,$AC1189)))),"제외","포함"))</f>
        <v/>
      </c>
    </row>
    <row r="1190">
      <c r="W1190" s="2">
        <f>IF(OR($B$5="",$C$6="",ROW()&lt;$B$5),"",IF(INDEX($A:$U,ROW(),$C$6)="","",INDEX($A:$U,ROW(),$C$6)))</f>
        <v/>
      </c>
      <c r="X1190" s="28">
        <f>IF($W1190="","",IF(ISNUMBER($W1190),IF($W1190&gt;=10000000,IFERROR(DATE(INT($W1190/10000),MOD(INT($W1190/100),100),MOD($W1190,100)),""),$W1190),IF(ISNUMBER(--SUBSTITUTE(SUBSTITUTE(TRIM($W1190),".","-"),"/","-")),IF(--SUBSTITUTE(SUBSTITUTE(TRIM($W1190),".","-"),"/","-")&gt;=10000000,IFERROR(DATE(--LEFT(TRIM($W1190),4),--MID(TRIM($W1190),5,2),--RIGHT(TRIM($W1190),2)),""),--SUBSTITUTE(SUBSTITUTE(TRIM($W1190),".","-"),"/","-")),IFERROR(--LEFT(SUBSTITUTE(SUBSTITUTE(TRIM($W1190),".","-"),"/","-"),10),""))))</f>
        <v/>
      </c>
      <c r="Y1190" s="29">
        <f>IF($X1190="","",INT($X1190))</f>
        <v/>
      </c>
      <c r="Z1190" s="30">
        <f>IF(OR($Y1190="",$D$6=""),"",IF(INDEX($A:$U,ROW(),$D$6)="",0,IF(ISNUMBER(INDEX($A:$U,ROW(),$D$6)),INDEX($A:$U,ROW(),$D$6),IFERROR(--SUBSTITUTE(SUBSTITUTE(TRIM(INDEX($A:$U,ROW(),$D$6)),",",""),"원",""),0))))</f>
        <v/>
      </c>
      <c r="AA1190" s="30">
        <f>IF(OR($Y1190="",$E$6=""),"",IF(INDEX($A:$U,ROW(),$E$6)="",0,IF(ISNUMBER(INDEX($A:$U,ROW(),$E$6)),INDEX($A:$U,ROW(),$E$6),IFERROR(--SUBSTITUTE(SUBSTITUTE(TRIM(INDEX($A:$U,ROW(),$E$6)),",",""),"원",""),0))))</f>
        <v/>
      </c>
      <c r="AB1190" s="30">
        <f>IF(OR($Y1190="",$F$6=""),"",IF(INDEX($A:$U,ROW(),$F$6)="","",IF(ISNUMBER(INDEX($A:$U,ROW(),$F$6)),INDEX($A:$U,ROW(),$F$6),IFERROR(--SUBSTITUTE(SUBSTITUTE(TRIM(INDEX($A:$U,ROW(),$F$6)),",",""),"원",""),""))))</f>
        <v/>
      </c>
      <c r="AC1190" s="2">
        <f>IF(OR($Y1190="",$G$6=""),"",INDEX($A:$U,ROW(),$G$6)&amp;"")</f>
        <v/>
      </c>
      <c r="AD1190" s="2">
        <f>IF($Y1190="","",IF(OR(AND(설정!$B$5&lt;&gt;"",ISNUMBER(SEARCH(설정!$B$5,$AC1190))),AND(설정!$B$6&lt;&gt;"",ISNUMBER(SEARCH(설정!$B$6,$AC1190))),AND(설정!$B$7&lt;&gt;"",ISNUMBER(SEARCH(설정!$B$7,$AC1190)))),"제외","포함"))</f>
        <v/>
      </c>
    </row>
    <row r="1191">
      <c r="W1191" s="2">
        <f>IF(OR($B$5="",$C$6="",ROW()&lt;$B$5),"",IF(INDEX($A:$U,ROW(),$C$6)="","",INDEX($A:$U,ROW(),$C$6)))</f>
        <v/>
      </c>
      <c r="X1191" s="28">
        <f>IF($W1191="","",IF(ISNUMBER($W1191),IF($W1191&gt;=10000000,IFERROR(DATE(INT($W1191/10000),MOD(INT($W1191/100),100),MOD($W1191,100)),""),$W1191),IF(ISNUMBER(--SUBSTITUTE(SUBSTITUTE(TRIM($W1191),".","-"),"/","-")),IF(--SUBSTITUTE(SUBSTITUTE(TRIM($W1191),".","-"),"/","-")&gt;=10000000,IFERROR(DATE(--LEFT(TRIM($W1191),4),--MID(TRIM($W1191),5,2),--RIGHT(TRIM($W1191),2)),""),--SUBSTITUTE(SUBSTITUTE(TRIM($W1191),".","-"),"/","-")),IFERROR(--LEFT(SUBSTITUTE(SUBSTITUTE(TRIM($W1191),".","-"),"/","-"),10),""))))</f>
        <v/>
      </c>
      <c r="Y1191" s="29">
        <f>IF($X1191="","",INT($X1191))</f>
        <v/>
      </c>
      <c r="Z1191" s="30">
        <f>IF(OR($Y1191="",$D$6=""),"",IF(INDEX($A:$U,ROW(),$D$6)="",0,IF(ISNUMBER(INDEX($A:$U,ROW(),$D$6)),INDEX($A:$U,ROW(),$D$6),IFERROR(--SUBSTITUTE(SUBSTITUTE(TRIM(INDEX($A:$U,ROW(),$D$6)),",",""),"원",""),0))))</f>
        <v/>
      </c>
      <c r="AA1191" s="30">
        <f>IF(OR($Y1191="",$E$6=""),"",IF(INDEX($A:$U,ROW(),$E$6)="",0,IF(ISNUMBER(INDEX($A:$U,ROW(),$E$6)),INDEX($A:$U,ROW(),$E$6),IFERROR(--SUBSTITUTE(SUBSTITUTE(TRIM(INDEX($A:$U,ROW(),$E$6)),",",""),"원",""),0))))</f>
        <v/>
      </c>
      <c r="AB1191" s="30">
        <f>IF(OR($Y1191="",$F$6=""),"",IF(INDEX($A:$U,ROW(),$F$6)="","",IF(ISNUMBER(INDEX($A:$U,ROW(),$F$6)),INDEX($A:$U,ROW(),$F$6),IFERROR(--SUBSTITUTE(SUBSTITUTE(TRIM(INDEX($A:$U,ROW(),$F$6)),",",""),"원",""),""))))</f>
        <v/>
      </c>
      <c r="AC1191" s="2">
        <f>IF(OR($Y1191="",$G$6=""),"",INDEX($A:$U,ROW(),$G$6)&amp;"")</f>
        <v/>
      </c>
      <c r="AD1191" s="2">
        <f>IF($Y1191="","",IF(OR(AND(설정!$B$5&lt;&gt;"",ISNUMBER(SEARCH(설정!$B$5,$AC1191))),AND(설정!$B$6&lt;&gt;"",ISNUMBER(SEARCH(설정!$B$6,$AC1191))),AND(설정!$B$7&lt;&gt;"",ISNUMBER(SEARCH(설정!$B$7,$AC1191)))),"제외","포함"))</f>
        <v/>
      </c>
    </row>
    <row r="1192">
      <c r="W1192" s="2">
        <f>IF(OR($B$5="",$C$6="",ROW()&lt;$B$5),"",IF(INDEX($A:$U,ROW(),$C$6)="","",INDEX($A:$U,ROW(),$C$6)))</f>
        <v/>
      </c>
      <c r="X1192" s="28">
        <f>IF($W1192="","",IF(ISNUMBER($W1192),IF($W1192&gt;=10000000,IFERROR(DATE(INT($W1192/10000),MOD(INT($W1192/100),100),MOD($W1192,100)),""),$W1192),IF(ISNUMBER(--SUBSTITUTE(SUBSTITUTE(TRIM($W1192),".","-"),"/","-")),IF(--SUBSTITUTE(SUBSTITUTE(TRIM($W1192),".","-"),"/","-")&gt;=10000000,IFERROR(DATE(--LEFT(TRIM($W1192),4),--MID(TRIM($W1192),5,2),--RIGHT(TRIM($W1192),2)),""),--SUBSTITUTE(SUBSTITUTE(TRIM($W1192),".","-"),"/","-")),IFERROR(--LEFT(SUBSTITUTE(SUBSTITUTE(TRIM($W1192),".","-"),"/","-"),10),""))))</f>
        <v/>
      </c>
      <c r="Y1192" s="29">
        <f>IF($X1192="","",INT($X1192))</f>
        <v/>
      </c>
      <c r="Z1192" s="30">
        <f>IF(OR($Y1192="",$D$6=""),"",IF(INDEX($A:$U,ROW(),$D$6)="",0,IF(ISNUMBER(INDEX($A:$U,ROW(),$D$6)),INDEX($A:$U,ROW(),$D$6),IFERROR(--SUBSTITUTE(SUBSTITUTE(TRIM(INDEX($A:$U,ROW(),$D$6)),",",""),"원",""),0))))</f>
        <v/>
      </c>
      <c r="AA1192" s="30">
        <f>IF(OR($Y1192="",$E$6=""),"",IF(INDEX($A:$U,ROW(),$E$6)="",0,IF(ISNUMBER(INDEX($A:$U,ROW(),$E$6)),INDEX($A:$U,ROW(),$E$6),IFERROR(--SUBSTITUTE(SUBSTITUTE(TRIM(INDEX($A:$U,ROW(),$E$6)),",",""),"원",""),0))))</f>
        <v/>
      </c>
      <c r="AB1192" s="30">
        <f>IF(OR($Y1192="",$F$6=""),"",IF(INDEX($A:$U,ROW(),$F$6)="","",IF(ISNUMBER(INDEX($A:$U,ROW(),$F$6)),INDEX($A:$U,ROW(),$F$6),IFERROR(--SUBSTITUTE(SUBSTITUTE(TRIM(INDEX($A:$U,ROW(),$F$6)),",",""),"원",""),""))))</f>
        <v/>
      </c>
      <c r="AC1192" s="2">
        <f>IF(OR($Y1192="",$G$6=""),"",INDEX($A:$U,ROW(),$G$6)&amp;"")</f>
        <v/>
      </c>
      <c r="AD1192" s="2">
        <f>IF($Y1192="","",IF(OR(AND(설정!$B$5&lt;&gt;"",ISNUMBER(SEARCH(설정!$B$5,$AC1192))),AND(설정!$B$6&lt;&gt;"",ISNUMBER(SEARCH(설정!$B$6,$AC1192))),AND(설정!$B$7&lt;&gt;"",ISNUMBER(SEARCH(설정!$B$7,$AC1192)))),"제외","포함"))</f>
        <v/>
      </c>
    </row>
    <row r="1193">
      <c r="W1193" s="2">
        <f>IF(OR($B$5="",$C$6="",ROW()&lt;$B$5),"",IF(INDEX($A:$U,ROW(),$C$6)="","",INDEX($A:$U,ROW(),$C$6)))</f>
        <v/>
      </c>
      <c r="X1193" s="28">
        <f>IF($W1193="","",IF(ISNUMBER($W1193),IF($W1193&gt;=10000000,IFERROR(DATE(INT($W1193/10000),MOD(INT($W1193/100),100),MOD($W1193,100)),""),$W1193),IF(ISNUMBER(--SUBSTITUTE(SUBSTITUTE(TRIM($W1193),".","-"),"/","-")),IF(--SUBSTITUTE(SUBSTITUTE(TRIM($W1193),".","-"),"/","-")&gt;=10000000,IFERROR(DATE(--LEFT(TRIM($W1193),4),--MID(TRIM($W1193),5,2),--RIGHT(TRIM($W1193),2)),""),--SUBSTITUTE(SUBSTITUTE(TRIM($W1193),".","-"),"/","-")),IFERROR(--LEFT(SUBSTITUTE(SUBSTITUTE(TRIM($W1193),".","-"),"/","-"),10),""))))</f>
        <v/>
      </c>
      <c r="Y1193" s="29">
        <f>IF($X1193="","",INT($X1193))</f>
        <v/>
      </c>
      <c r="Z1193" s="30">
        <f>IF(OR($Y1193="",$D$6=""),"",IF(INDEX($A:$U,ROW(),$D$6)="",0,IF(ISNUMBER(INDEX($A:$U,ROW(),$D$6)),INDEX($A:$U,ROW(),$D$6),IFERROR(--SUBSTITUTE(SUBSTITUTE(TRIM(INDEX($A:$U,ROW(),$D$6)),",",""),"원",""),0))))</f>
        <v/>
      </c>
      <c r="AA1193" s="30">
        <f>IF(OR($Y1193="",$E$6=""),"",IF(INDEX($A:$U,ROW(),$E$6)="",0,IF(ISNUMBER(INDEX($A:$U,ROW(),$E$6)),INDEX($A:$U,ROW(),$E$6),IFERROR(--SUBSTITUTE(SUBSTITUTE(TRIM(INDEX($A:$U,ROW(),$E$6)),",",""),"원",""),0))))</f>
        <v/>
      </c>
      <c r="AB1193" s="30">
        <f>IF(OR($Y1193="",$F$6=""),"",IF(INDEX($A:$U,ROW(),$F$6)="","",IF(ISNUMBER(INDEX($A:$U,ROW(),$F$6)),INDEX($A:$U,ROW(),$F$6),IFERROR(--SUBSTITUTE(SUBSTITUTE(TRIM(INDEX($A:$U,ROW(),$F$6)),",",""),"원",""),""))))</f>
        <v/>
      </c>
      <c r="AC1193" s="2">
        <f>IF(OR($Y1193="",$G$6=""),"",INDEX($A:$U,ROW(),$G$6)&amp;"")</f>
        <v/>
      </c>
      <c r="AD1193" s="2">
        <f>IF($Y1193="","",IF(OR(AND(설정!$B$5&lt;&gt;"",ISNUMBER(SEARCH(설정!$B$5,$AC1193))),AND(설정!$B$6&lt;&gt;"",ISNUMBER(SEARCH(설정!$B$6,$AC1193))),AND(설정!$B$7&lt;&gt;"",ISNUMBER(SEARCH(설정!$B$7,$AC1193)))),"제외","포함"))</f>
        <v/>
      </c>
    </row>
    <row r="1194">
      <c r="W1194" s="2">
        <f>IF(OR($B$5="",$C$6="",ROW()&lt;$B$5),"",IF(INDEX($A:$U,ROW(),$C$6)="","",INDEX($A:$U,ROW(),$C$6)))</f>
        <v/>
      </c>
      <c r="X1194" s="28">
        <f>IF($W1194="","",IF(ISNUMBER($W1194),IF($W1194&gt;=10000000,IFERROR(DATE(INT($W1194/10000),MOD(INT($W1194/100),100),MOD($W1194,100)),""),$W1194),IF(ISNUMBER(--SUBSTITUTE(SUBSTITUTE(TRIM($W1194),".","-"),"/","-")),IF(--SUBSTITUTE(SUBSTITUTE(TRIM($W1194),".","-"),"/","-")&gt;=10000000,IFERROR(DATE(--LEFT(TRIM($W1194),4),--MID(TRIM($W1194),5,2),--RIGHT(TRIM($W1194),2)),""),--SUBSTITUTE(SUBSTITUTE(TRIM($W1194),".","-"),"/","-")),IFERROR(--LEFT(SUBSTITUTE(SUBSTITUTE(TRIM($W1194),".","-"),"/","-"),10),""))))</f>
        <v/>
      </c>
      <c r="Y1194" s="29">
        <f>IF($X1194="","",INT($X1194))</f>
        <v/>
      </c>
      <c r="Z1194" s="30">
        <f>IF(OR($Y1194="",$D$6=""),"",IF(INDEX($A:$U,ROW(),$D$6)="",0,IF(ISNUMBER(INDEX($A:$U,ROW(),$D$6)),INDEX($A:$U,ROW(),$D$6),IFERROR(--SUBSTITUTE(SUBSTITUTE(TRIM(INDEX($A:$U,ROW(),$D$6)),",",""),"원",""),0))))</f>
        <v/>
      </c>
      <c r="AA1194" s="30">
        <f>IF(OR($Y1194="",$E$6=""),"",IF(INDEX($A:$U,ROW(),$E$6)="",0,IF(ISNUMBER(INDEX($A:$U,ROW(),$E$6)),INDEX($A:$U,ROW(),$E$6),IFERROR(--SUBSTITUTE(SUBSTITUTE(TRIM(INDEX($A:$U,ROW(),$E$6)),",",""),"원",""),0))))</f>
        <v/>
      </c>
      <c r="AB1194" s="30">
        <f>IF(OR($Y1194="",$F$6=""),"",IF(INDEX($A:$U,ROW(),$F$6)="","",IF(ISNUMBER(INDEX($A:$U,ROW(),$F$6)),INDEX($A:$U,ROW(),$F$6),IFERROR(--SUBSTITUTE(SUBSTITUTE(TRIM(INDEX($A:$U,ROW(),$F$6)),",",""),"원",""),""))))</f>
        <v/>
      </c>
      <c r="AC1194" s="2">
        <f>IF(OR($Y1194="",$G$6=""),"",INDEX($A:$U,ROW(),$G$6)&amp;"")</f>
        <v/>
      </c>
      <c r="AD1194" s="2">
        <f>IF($Y1194="","",IF(OR(AND(설정!$B$5&lt;&gt;"",ISNUMBER(SEARCH(설정!$B$5,$AC1194))),AND(설정!$B$6&lt;&gt;"",ISNUMBER(SEARCH(설정!$B$6,$AC1194))),AND(설정!$B$7&lt;&gt;"",ISNUMBER(SEARCH(설정!$B$7,$AC1194)))),"제외","포함"))</f>
        <v/>
      </c>
    </row>
    <row r="1195">
      <c r="W1195" s="2">
        <f>IF(OR($B$5="",$C$6="",ROW()&lt;$B$5),"",IF(INDEX($A:$U,ROW(),$C$6)="","",INDEX($A:$U,ROW(),$C$6)))</f>
        <v/>
      </c>
      <c r="X1195" s="28">
        <f>IF($W1195="","",IF(ISNUMBER($W1195),IF($W1195&gt;=10000000,IFERROR(DATE(INT($W1195/10000),MOD(INT($W1195/100),100),MOD($W1195,100)),""),$W1195),IF(ISNUMBER(--SUBSTITUTE(SUBSTITUTE(TRIM($W1195),".","-"),"/","-")),IF(--SUBSTITUTE(SUBSTITUTE(TRIM($W1195),".","-"),"/","-")&gt;=10000000,IFERROR(DATE(--LEFT(TRIM($W1195),4),--MID(TRIM($W1195),5,2),--RIGHT(TRIM($W1195),2)),""),--SUBSTITUTE(SUBSTITUTE(TRIM($W1195),".","-"),"/","-")),IFERROR(--LEFT(SUBSTITUTE(SUBSTITUTE(TRIM($W1195),".","-"),"/","-"),10),""))))</f>
        <v/>
      </c>
      <c r="Y1195" s="29">
        <f>IF($X1195="","",INT($X1195))</f>
        <v/>
      </c>
      <c r="Z1195" s="30">
        <f>IF(OR($Y1195="",$D$6=""),"",IF(INDEX($A:$U,ROW(),$D$6)="",0,IF(ISNUMBER(INDEX($A:$U,ROW(),$D$6)),INDEX($A:$U,ROW(),$D$6),IFERROR(--SUBSTITUTE(SUBSTITUTE(TRIM(INDEX($A:$U,ROW(),$D$6)),",",""),"원",""),0))))</f>
        <v/>
      </c>
      <c r="AA1195" s="30">
        <f>IF(OR($Y1195="",$E$6=""),"",IF(INDEX($A:$U,ROW(),$E$6)="",0,IF(ISNUMBER(INDEX($A:$U,ROW(),$E$6)),INDEX($A:$U,ROW(),$E$6),IFERROR(--SUBSTITUTE(SUBSTITUTE(TRIM(INDEX($A:$U,ROW(),$E$6)),",",""),"원",""),0))))</f>
        <v/>
      </c>
      <c r="AB1195" s="30">
        <f>IF(OR($Y1195="",$F$6=""),"",IF(INDEX($A:$U,ROW(),$F$6)="","",IF(ISNUMBER(INDEX($A:$U,ROW(),$F$6)),INDEX($A:$U,ROW(),$F$6),IFERROR(--SUBSTITUTE(SUBSTITUTE(TRIM(INDEX($A:$U,ROW(),$F$6)),",",""),"원",""),""))))</f>
        <v/>
      </c>
      <c r="AC1195" s="2">
        <f>IF(OR($Y1195="",$G$6=""),"",INDEX($A:$U,ROW(),$G$6)&amp;"")</f>
        <v/>
      </c>
      <c r="AD1195" s="2">
        <f>IF($Y1195="","",IF(OR(AND(설정!$B$5&lt;&gt;"",ISNUMBER(SEARCH(설정!$B$5,$AC1195))),AND(설정!$B$6&lt;&gt;"",ISNUMBER(SEARCH(설정!$B$6,$AC1195))),AND(설정!$B$7&lt;&gt;"",ISNUMBER(SEARCH(설정!$B$7,$AC1195)))),"제외","포함"))</f>
        <v/>
      </c>
    </row>
    <row r="1196">
      <c r="W1196" s="2">
        <f>IF(OR($B$5="",$C$6="",ROW()&lt;$B$5),"",IF(INDEX($A:$U,ROW(),$C$6)="","",INDEX($A:$U,ROW(),$C$6)))</f>
        <v/>
      </c>
      <c r="X1196" s="28">
        <f>IF($W1196="","",IF(ISNUMBER($W1196),IF($W1196&gt;=10000000,IFERROR(DATE(INT($W1196/10000),MOD(INT($W1196/100),100),MOD($W1196,100)),""),$W1196),IF(ISNUMBER(--SUBSTITUTE(SUBSTITUTE(TRIM($W1196),".","-"),"/","-")),IF(--SUBSTITUTE(SUBSTITUTE(TRIM($W1196),".","-"),"/","-")&gt;=10000000,IFERROR(DATE(--LEFT(TRIM($W1196),4),--MID(TRIM($W1196),5,2),--RIGHT(TRIM($W1196),2)),""),--SUBSTITUTE(SUBSTITUTE(TRIM($W1196),".","-"),"/","-")),IFERROR(--LEFT(SUBSTITUTE(SUBSTITUTE(TRIM($W1196),".","-"),"/","-"),10),""))))</f>
        <v/>
      </c>
      <c r="Y1196" s="29">
        <f>IF($X1196="","",INT($X1196))</f>
        <v/>
      </c>
      <c r="Z1196" s="30">
        <f>IF(OR($Y1196="",$D$6=""),"",IF(INDEX($A:$U,ROW(),$D$6)="",0,IF(ISNUMBER(INDEX($A:$U,ROW(),$D$6)),INDEX($A:$U,ROW(),$D$6),IFERROR(--SUBSTITUTE(SUBSTITUTE(TRIM(INDEX($A:$U,ROW(),$D$6)),",",""),"원",""),0))))</f>
        <v/>
      </c>
      <c r="AA1196" s="30">
        <f>IF(OR($Y1196="",$E$6=""),"",IF(INDEX($A:$U,ROW(),$E$6)="",0,IF(ISNUMBER(INDEX($A:$U,ROW(),$E$6)),INDEX($A:$U,ROW(),$E$6),IFERROR(--SUBSTITUTE(SUBSTITUTE(TRIM(INDEX($A:$U,ROW(),$E$6)),",",""),"원",""),0))))</f>
        <v/>
      </c>
      <c r="AB1196" s="30">
        <f>IF(OR($Y1196="",$F$6=""),"",IF(INDEX($A:$U,ROW(),$F$6)="","",IF(ISNUMBER(INDEX($A:$U,ROW(),$F$6)),INDEX($A:$U,ROW(),$F$6),IFERROR(--SUBSTITUTE(SUBSTITUTE(TRIM(INDEX($A:$U,ROW(),$F$6)),",",""),"원",""),""))))</f>
        <v/>
      </c>
      <c r="AC1196" s="2">
        <f>IF(OR($Y1196="",$G$6=""),"",INDEX($A:$U,ROW(),$G$6)&amp;"")</f>
        <v/>
      </c>
      <c r="AD1196" s="2">
        <f>IF($Y1196="","",IF(OR(AND(설정!$B$5&lt;&gt;"",ISNUMBER(SEARCH(설정!$B$5,$AC1196))),AND(설정!$B$6&lt;&gt;"",ISNUMBER(SEARCH(설정!$B$6,$AC1196))),AND(설정!$B$7&lt;&gt;"",ISNUMBER(SEARCH(설정!$B$7,$AC1196)))),"제외","포함"))</f>
        <v/>
      </c>
    </row>
    <row r="1197">
      <c r="W1197" s="2">
        <f>IF(OR($B$5="",$C$6="",ROW()&lt;$B$5),"",IF(INDEX($A:$U,ROW(),$C$6)="","",INDEX($A:$U,ROW(),$C$6)))</f>
        <v/>
      </c>
      <c r="X1197" s="28">
        <f>IF($W1197="","",IF(ISNUMBER($W1197),IF($W1197&gt;=10000000,IFERROR(DATE(INT($W1197/10000),MOD(INT($W1197/100),100),MOD($W1197,100)),""),$W1197),IF(ISNUMBER(--SUBSTITUTE(SUBSTITUTE(TRIM($W1197),".","-"),"/","-")),IF(--SUBSTITUTE(SUBSTITUTE(TRIM($W1197),".","-"),"/","-")&gt;=10000000,IFERROR(DATE(--LEFT(TRIM($W1197),4),--MID(TRIM($W1197),5,2),--RIGHT(TRIM($W1197),2)),""),--SUBSTITUTE(SUBSTITUTE(TRIM($W1197),".","-"),"/","-")),IFERROR(--LEFT(SUBSTITUTE(SUBSTITUTE(TRIM($W1197),".","-"),"/","-"),10),""))))</f>
        <v/>
      </c>
      <c r="Y1197" s="29">
        <f>IF($X1197="","",INT($X1197))</f>
        <v/>
      </c>
      <c r="Z1197" s="30">
        <f>IF(OR($Y1197="",$D$6=""),"",IF(INDEX($A:$U,ROW(),$D$6)="",0,IF(ISNUMBER(INDEX($A:$U,ROW(),$D$6)),INDEX($A:$U,ROW(),$D$6),IFERROR(--SUBSTITUTE(SUBSTITUTE(TRIM(INDEX($A:$U,ROW(),$D$6)),",",""),"원",""),0))))</f>
        <v/>
      </c>
      <c r="AA1197" s="30">
        <f>IF(OR($Y1197="",$E$6=""),"",IF(INDEX($A:$U,ROW(),$E$6)="",0,IF(ISNUMBER(INDEX($A:$U,ROW(),$E$6)),INDEX($A:$U,ROW(),$E$6),IFERROR(--SUBSTITUTE(SUBSTITUTE(TRIM(INDEX($A:$U,ROW(),$E$6)),",",""),"원",""),0))))</f>
        <v/>
      </c>
      <c r="AB1197" s="30">
        <f>IF(OR($Y1197="",$F$6=""),"",IF(INDEX($A:$U,ROW(),$F$6)="","",IF(ISNUMBER(INDEX($A:$U,ROW(),$F$6)),INDEX($A:$U,ROW(),$F$6),IFERROR(--SUBSTITUTE(SUBSTITUTE(TRIM(INDEX($A:$U,ROW(),$F$6)),",",""),"원",""),""))))</f>
        <v/>
      </c>
      <c r="AC1197" s="2">
        <f>IF(OR($Y1197="",$G$6=""),"",INDEX($A:$U,ROW(),$G$6)&amp;"")</f>
        <v/>
      </c>
      <c r="AD1197" s="2">
        <f>IF($Y1197="","",IF(OR(AND(설정!$B$5&lt;&gt;"",ISNUMBER(SEARCH(설정!$B$5,$AC1197))),AND(설정!$B$6&lt;&gt;"",ISNUMBER(SEARCH(설정!$B$6,$AC1197))),AND(설정!$B$7&lt;&gt;"",ISNUMBER(SEARCH(설정!$B$7,$AC1197)))),"제외","포함"))</f>
        <v/>
      </c>
    </row>
    <row r="1198">
      <c r="W1198" s="2">
        <f>IF(OR($B$5="",$C$6="",ROW()&lt;$B$5),"",IF(INDEX($A:$U,ROW(),$C$6)="","",INDEX($A:$U,ROW(),$C$6)))</f>
        <v/>
      </c>
      <c r="X1198" s="28">
        <f>IF($W1198="","",IF(ISNUMBER($W1198),IF($W1198&gt;=10000000,IFERROR(DATE(INT($W1198/10000),MOD(INT($W1198/100),100),MOD($W1198,100)),""),$W1198),IF(ISNUMBER(--SUBSTITUTE(SUBSTITUTE(TRIM($W1198),".","-"),"/","-")),IF(--SUBSTITUTE(SUBSTITUTE(TRIM($W1198),".","-"),"/","-")&gt;=10000000,IFERROR(DATE(--LEFT(TRIM($W1198),4),--MID(TRIM($W1198),5,2),--RIGHT(TRIM($W1198),2)),""),--SUBSTITUTE(SUBSTITUTE(TRIM($W1198),".","-"),"/","-")),IFERROR(--LEFT(SUBSTITUTE(SUBSTITUTE(TRIM($W1198),".","-"),"/","-"),10),""))))</f>
        <v/>
      </c>
      <c r="Y1198" s="29">
        <f>IF($X1198="","",INT($X1198))</f>
        <v/>
      </c>
      <c r="Z1198" s="30">
        <f>IF(OR($Y1198="",$D$6=""),"",IF(INDEX($A:$U,ROW(),$D$6)="",0,IF(ISNUMBER(INDEX($A:$U,ROW(),$D$6)),INDEX($A:$U,ROW(),$D$6),IFERROR(--SUBSTITUTE(SUBSTITUTE(TRIM(INDEX($A:$U,ROW(),$D$6)),",",""),"원",""),0))))</f>
        <v/>
      </c>
      <c r="AA1198" s="30">
        <f>IF(OR($Y1198="",$E$6=""),"",IF(INDEX($A:$U,ROW(),$E$6)="",0,IF(ISNUMBER(INDEX($A:$U,ROW(),$E$6)),INDEX($A:$U,ROW(),$E$6),IFERROR(--SUBSTITUTE(SUBSTITUTE(TRIM(INDEX($A:$U,ROW(),$E$6)),",",""),"원",""),0))))</f>
        <v/>
      </c>
      <c r="AB1198" s="30">
        <f>IF(OR($Y1198="",$F$6=""),"",IF(INDEX($A:$U,ROW(),$F$6)="","",IF(ISNUMBER(INDEX($A:$U,ROW(),$F$6)),INDEX($A:$U,ROW(),$F$6),IFERROR(--SUBSTITUTE(SUBSTITUTE(TRIM(INDEX($A:$U,ROW(),$F$6)),",",""),"원",""),""))))</f>
        <v/>
      </c>
      <c r="AC1198" s="2">
        <f>IF(OR($Y1198="",$G$6=""),"",INDEX($A:$U,ROW(),$G$6)&amp;"")</f>
        <v/>
      </c>
      <c r="AD1198" s="2">
        <f>IF($Y1198="","",IF(OR(AND(설정!$B$5&lt;&gt;"",ISNUMBER(SEARCH(설정!$B$5,$AC1198))),AND(설정!$B$6&lt;&gt;"",ISNUMBER(SEARCH(설정!$B$6,$AC1198))),AND(설정!$B$7&lt;&gt;"",ISNUMBER(SEARCH(설정!$B$7,$AC1198)))),"제외","포함"))</f>
        <v/>
      </c>
    </row>
    <row r="1199">
      <c r="W1199" s="2">
        <f>IF(OR($B$5="",$C$6="",ROW()&lt;$B$5),"",IF(INDEX($A:$U,ROW(),$C$6)="","",INDEX($A:$U,ROW(),$C$6)))</f>
        <v/>
      </c>
      <c r="X1199" s="28">
        <f>IF($W1199="","",IF(ISNUMBER($W1199),IF($W1199&gt;=10000000,IFERROR(DATE(INT($W1199/10000),MOD(INT($W1199/100),100),MOD($W1199,100)),""),$W1199),IF(ISNUMBER(--SUBSTITUTE(SUBSTITUTE(TRIM($W1199),".","-"),"/","-")),IF(--SUBSTITUTE(SUBSTITUTE(TRIM($W1199),".","-"),"/","-")&gt;=10000000,IFERROR(DATE(--LEFT(TRIM($W1199),4),--MID(TRIM($W1199),5,2),--RIGHT(TRIM($W1199),2)),""),--SUBSTITUTE(SUBSTITUTE(TRIM($W1199),".","-"),"/","-")),IFERROR(--LEFT(SUBSTITUTE(SUBSTITUTE(TRIM($W1199),".","-"),"/","-"),10),""))))</f>
        <v/>
      </c>
      <c r="Y1199" s="29">
        <f>IF($X1199="","",INT($X1199))</f>
        <v/>
      </c>
      <c r="Z1199" s="30">
        <f>IF(OR($Y1199="",$D$6=""),"",IF(INDEX($A:$U,ROW(),$D$6)="",0,IF(ISNUMBER(INDEX($A:$U,ROW(),$D$6)),INDEX($A:$U,ROW(),$D$6),IFERROR(--SUBSTITUTE(SUBSTITUTE(TRIM(INDEX($A:$U,ROW(),$D$6)),",",""),"원",""),0))))</f>
        <v/>
      </c>
      <c r="AA1199" s="30">
        <f>IF(OR($Y1199="",$E$6=""),"",IF(INDEX($A:$U,ROW(),$E$6)="",0,IF(ISNUMBER(INDEX($A:$U,ROW(),$E$6)),INDEX($A:$U,ROW(),$E$6),IFERROR(--SUBSTITUTE(SUBSTITUTE(TRIM(INDEX($A:$U,ROW(),$E$6)),",",""),"원",""),0))))</f>
        <v/>
      </c>
      <c r="AB1199" s="30">
        <f>IF(OR($Y1199="",$F$6=""),"",IF(INDEX($A:$U,ROW(),$F$6)="","",IF(ISNUMBER(INDEX($A:$U,ROW(),$F$6)),INDEX($A:$U,ROW(),$F$6),IFERROR(--SUBSTITUTE(SUBSTITUTE(TRIM(INDEX($A:$U,ROW(),$F$6)),",",""),"원",""),""))))</f>
        <v/>
      </c>
      <c r="AC1199" s="2">
        <f>IF(OR($Y1199="",$G$6=""),"",INDEX($A:$U,ROW(),$G$6)&amp;"")</f>
        <v/>
      </c>
      <c r="AD1199" s="2">
        <f>IF($Y1199="","",IF(OR(AND(설정!$B$5&lt;&gt;"",ISNUMBER(SEARCH(설정!$B$5,$AC1199))),AND(설정!$B$6&lt;&gt;"",ISNUMBER(SEARCH(설정!$B$6,$AC1199))),AND(설정!$B$7&lt;&gt;"",ISNUMBER(SEARCH(설정!$B$7,$AC1199)))),"제외","포함"))</f>
        <v/>
      </c>
    </row>
    <row r="1200">
      <c r="W1200" s="2">
        <f>IF(OR($B$5="",$C$6="",ROW()&lt;$B$5),"",IF(INDEX($A:$U,ROW(),$C$6)="","",INDEX($A:$U,ROW(),$C$6)))</f>
        <v/>
      </c>
      <c r="X1200" s="28">
        <f>IF($W1200="","",IF(ISNUMBER($W1200),IF($W1200&gt;=10000000,IFERROR(DATE(INT($W1200/10000),MOD(INT($W1200/100),100),MOD($W1200,100)),""),$W1200),IF(ISNUMBER(--SUBSTITUTE(SUBSTITUTE(TRIM($W1200),".","-"),"/","-")),IF(--SUBSTITUTE(SUBSTITUTE(TRIM($W1200),".","-"),"/","-")&gt;=10000000,IFERROR(DATE(--LEFT(TRIM($W1200),4),--MID(TRIM($W1200),5,2),--RIGHT(TRIM($W1200),2)),""),--SUBSTITUTE(SUBSTITUTE(TRIM($W1200),".","-"),"/","-")),IFERROR(--LEFT(SUBSTITUTE(SUBSTITUTE(TRIM($W1200),".","-"),"/","-"),10),""))))</f>
        <v/>
      </c>
      <c r="Y1200" s="29">
        <f>IF($X1200="","",INT($X1200))</f>
        <v/>
      </c>
      <c r="Z1200" s="30">
        <f>IF(OR($Y1200="",$D$6=""),"",IF(INDEX($A:$U,ROW(),$D$6)="",0,IF(ISNUMBER(INDEX($A:$U,ROW(),$D$6)),INDEX($A:$U,ROW(),$D$6),IFERROR(--SUBSTITUTE(SUBSTITUTE(TRIM(INDEX($A:$U,ROW(),$D$6)),",",""),"원",""),0))))</f>
        <v/>
      </c>
      <c r="AA1200" s="30">
        <f>IF(OR($Y1200="",$E$6=""),"",IF(INDEX($A:$U,ROW(),$E$6)="",0,IF(ISNUMBER(INDEX($A:$U,ROW(),$E$6)),INDEX($A:$U,ROW(),$E$6),IFERROR(--SUBSTITUTE(SUBSTITUTE(TRIM(INDEX($A:$U,ROW(),$E$6)),",",""),"원",""),0))))</f>
        <v/>
      </c>
      <c r="AB1200" s="30">
        <f>IF(OR($Y1200="",$F$6=""),"",IF(INDEX($A:$U,ROW(),$F$6)="","",IF(ISNUMBER(INDEX($A:$U,ROW(),$F$6)),INDEX($A:$U,ROW(),$F$6),IFERROR(--SUBSTITUTE(SUBSTITUTE(TRIM(INDEX($A:$U,ROW(),$F$6)),",",""),"원",""),""))))</f>
        <v/>
      </c>
      <c r="AC1200" s="2">
        <f>IF(OR($Y1200="",$G$6=""),"",INDEX($A:$U,ROW(),$G$6)&amp;"")</f>
        <v/>
      </c>
      <c r="AD1200" s="2">
        <f>IF($Y1200="","",IF(OR(AND(설정!$B$5&lt;&gt;"",ISNUMBER(SEARCH(설정!$B$5,$AC1200))),AND(설정!$B$6&lt;&gt;"",ISNUMBER(SEARCH(설정!$B$6,$AC1200))),AND(설정!$B$7&lt;&gt;"",ISNUMBER(SEARCH(설정!$B$7,$AC1200)))),"제외","포함"))</f>
        <v/>
      </c>
    </row>
    <row r="1201">
      <c r="W1201" s="2">
        <f>IF(OR($B$5="",$C$6="",ROW()&lt;$B$5),"",IF(INDEX($A:$U,ROW(),$C$6)="","",INDEX($A:$U,ROW(),$C$6)))</f>
        <v/>
      </c>
      <c r="X1201" s="28">
        <f>IF($W1201="","",IF(ISNUMBER($W1201),IF($W1201&gt;=10000000,IFERROR(DATE(INT($W1201/10000),MOD(INT($W1201/100),100),MOD($W1201,100)),""),$W1201),IF(ISNUMBER(--SUBSTITUTE(SUBSTITUTE(TRIM($W1201),".","-"),"/","-")),IF(--SUBSTITUTE(SUBSTITUTE(TRIM($W1201),".","-"),"/","-")&gt;=10000000,IFERROR(DATE(--LEFT(TRIM($W1201),4),--MID(TRIM($W1201),5,2),--RIGHT(TRIM($W1201),2)),""),--SUBSTITUTE(SUBSTITUTE(TRIM($W1201),".","-"),"/","-")),IFERROR(--LEFT(SUBSTITUTE(SUBSTITUTE(TRIM($W1201),".","-"),"/","-"),10),""))))</f>
        <v/>
      </c>
      <c r="Y1201" s="29">
        <f>IF($X1201="","",INT($X1201))</f>
        <v/>
      </c>
      <c r="Z1201" s="30">
        <f>IF(OR($Y1201="",$D$6=""),"",IF(INDEX($A:$U,ROW(),$D$6)="",0,IF(ISNUMBER(INDEX($A:$U,ROW(),$D$6)),INDEX($A:$U,ROW(),$D$6),IFERROR(--SUBSTITUTE(SUBSTITUTE(TRIM(INDEX($A:$U,ROW(),$D$6)),",",""),"원",""),0))))</f>
        <v/>
      </c>
      <c r="AA1201" s="30">
        <f>IF(OR($Y1201="",$E$6=""),"",IF(INDEX($A:$U,ROW(),$E$6)="",0,IF(ISNUMBER(INDEX($A:$U,ROW(),$E$6)),INDEX($A:$U,ROW(),$E$6),IFERROR(--SUBSTITUTE(SUBSTITUTE(TRIM(INDEX($A:$U,ROW(),$E$6)),",",""),"원",""),0))))</f>
        <v/>
      </c>
      <c r="AB1201" s="30">
        <f>IF(OR($Y1201="",$F$6=""),"",IF(INDEX($A:$U,ROW(),$F$6)="","",IF(ISNUMBER(INDEX($A:$U,ROW(),$F$6)),INDEX($A:$U,ROW(),$F$6),IFERROR(--SUBSTITUTE(SUBSTITUTE(TRIM(INDEX($A:$U,ROW(),$F$6)),",",""),"원",""),""))))</f>
        <v/>
      </c>
      <c r="AC1201" s="2">
        <f>IF(OR($Y1201="",$G$6=""),"",INDEX($A:$U,ROW(),$G$6)&amp;"")</f>
        <v/>
      </c>
      <c r="AD1201" s="2">
        <f>IF($Y1201="","",IF(OR(AND(설정!$B$5&lt;&gt;"",ISNUMBER(SEARCH(설정!$B$5,$AC1201))),AND(설정!$B$6&lt;&gt;"",ISNUMBER(SEARCH(설정!$B$6,$AC1201))),AND(설정!$B$7&lt;&gt;"",ISNUMBER(SEARCH(설정!$B$7,$AC1201)))),"제외","포함"))</f>
        <v/>
      </c>
    </row>
    <row r="1202">
      <c r="W1202" s="2">
        <f>IF(OR($B$5="",$C$6="",ROW()&lt;$B$5),"",IF(INDEX($A:$U,ROW(),$C$6)="","",INDEX($A:$U,ROW(),$C$6)))</f>
        <v/>
      </c>
      <c r="X1202" s="28">
        <f>IF($W1202="","",IF(ISNUMBER($W1202),IF($W1202&gt;=10000000,IFERROR(DATE(INT($W1202/10000),MOD(INT($W1202/100),100),MOD($W1202,100)),""),$W1202),IF(ISNUMBER(--SUBSTITUTE(SUBSTITUTE(TRIM($W1202),".","-"),"/","-")),IF(--SUBSTITUTE(SUBSTITUTE(TRIM($W1202),".","-"),"/","-")&gt;=10000000,IFERROR(DATE(--LEFT(TRIM($W1202),4),--MID(TRIM($W1202),5,2),--RIGHT(TRIM($W1202),2)),""),--SUBSTITUTE(SUBSTITUTE(TRIM($W1202),".","-"),"/","-")),IFERROR(--LEFT(SUBSTITUTE(SUBSTITUTE(TRIM($W1202),".","-"),"/","-"),10),""))))</f>
        <v/>
      </c>
      <c r="Y1202" s="29">
        <f>IF($X1202="","",INT($X1202))</f>
        <v/>
      </c>
      <c r="Z1202" s="30">
        <f>IF(OR($Y1202="",$D$6=""),"",IF(INDEX($A:$U,ROW(),$D$6)="",0,IF(ISNUMBER(INDEX($A:$U,ROW(),$D$6)),INDEX($A:$U,ROW(),$D$6),IFERROR(--SUBSTITUTE(SUBSTITUTE(TRIM(INDEX($A:$U,ROW(),$D$6)),",",""),"원",""),0))))</f>
        <v/>
      </c>
      <c r="AA1202" s="30">
        <f>IF(OR($Y1202="",$E$6=""),"",IF(INDEX($A:$U,ROW(),$E$6)="",0,IF(ISNUMBER(INDEX($A:$U,ROW(),$E$6)),INDEX($A:$U,ROW(),$E$6),IFERROR(--SUBSTITUTE(SUBSTITUTE(TRIM(INDEX($A:$U,ROW(),$E$6)),",",""),"원",""),0))))</f>
        <v/>
      </c>
      <c r="AB1202" s="30">
        <f>IF(OR($Y1202="",$F$6=""),"",IF(INDEX($A:$U,ROW(),$F$6)="","",IF(ISNUMBER(INDEX($A:$U,ROW(),$F$6)),INDEX($A:$U,ROW(),$F$6),IFERROR(--SUBSTITUTE(SUBSTITUTE(TRIM(INDEX($A:$U,ROW(),$F$6)),",",""),"원",""),""))))</f>
        <v/>
      </c>
      <c r="AC1202" s="2">
        <f>IF(OR($Y1202="",$G$6=""),"",INDEX($A:$U,ROW(),$G$6)&amp;"")</f>
        <v/>
      </c>
      <c r="AD1202" s="2">
        <f>IF($Y1202="","",IF(OR(AND(설정!$B$5&lt;&gt;"",ISNUMBER(SEARCH(설정!$B$5,$AC1202))),AND(설정!$B$6&lt;&gt;"",ISNUMBER(SEARCH(설정!$B$6,$AC1202))),AND(설정!$B$7&lt;&gt;"",ISNUMBER(SEARCH(설정!$B$7,$AC1202)))),"제외","포함"))</f>
        <v/>
      </c>
    </row>
    <row r="1203">
      <c r="W1203" s="2">
        <f>IF(OR($B$5="",$C$6="",ROW()&lt;$B$5),"",IF(INDEX($A:$U,ROW(),$C$6)="","",INDEX($A:$U,ROW(),$C$6)))</f>
        <v/>
      </c>
      <c r="X1203" s="28">
        <f>IF($W1203="","",IF(ISNUMBER($W1203),IF($W1203&gt;=10000000,IFERROR(DATE(INT($W1203/10000),MOD(INT($W1203/100),100),MOD($W1203,100)),""),$W1203),IF(ISNUMBER(--SUBSTITUTE(SUBSTITUTE(TRIM($W1203),".","-"),"/","-")),IF(--SUBSTITUTE(SUBSTITUTE(TRIM($W1203),".","-"),"/","-")&gt;=10000000,IFERROR(DATE(--LEFT(TRIM($W1203),4),--MID(TRIM($W1203),5,2),--RIGHT(TRIM($W1203),2)),""),--SUBSTITUTE(SUBSTITUTE(TRIM($W1203),".","-"),"/","-")),IFERROR(--LEFT(SUBSTITUTE(SUBSTITUTE(TRIM($W1203),".","-"),"/","-"),10),""))))</f>
        <v/>
      </c>
      <c r="Y1203" s="29">
        <f>IF($X1203="","",INT($X1203))</f>
        <v/>
      </c>
      <c r="Z1203" s="30">
        <f>IF(OR($Y1203="",$D$6=""),"",IF(INDEX($A:$U,ROW(),$D$6)="",0,IF(ISNUMBER(INDEX($A:$U,ROW(),$D$6)),INDEX($A:$U,ROW(),$D$6),IFERROR(--SUBSTITUTE(SUBSTITUTE(TRIM(INDEX($A:$U,ROW(),$D$6)),",",""),"원",""),0))))</f>
        <v/>
      </c>
      <c r="AA1203" s="30">
        <f>IF(OR($Y1203="",$E$6=""),"",IF(INDEX($A:$U,ROW(),$E$6)="",0,IF(ISNUMBER(INDEX($A:$U,ROW(),$E$6)),INDEX($A:$U,ROW(),$E$6),IFERROR(--SUBSTITUTE(SUBSTITUTE(TRIM(INDEX($A:$U,ROW(),$E$6)),",",""),"원",""),0))))</f>
        <v/>
      </c>
      <c r="AB1203" s="30">
        <f>IF(OR($Y1203="",$F$6=""),"",IF(INDEX($A:$U,ROW(),$F$6)="","",IF(ISNUMBER(INDEX($A:$U,ROW(),$F$6)),INDEX($A:$U,ROW(),$F$6),IFERROR(--SUBSTITUTE(SUBSTITUTE(TRIM(INDEX($A:$U,ROW(),$F$6)),",",""),"원",""),""))))</f>
        <v/>
      </c>
      <c r="AC1203" s="2">
        <f>IF(OR($Y1203="",$G$6=""),"",INDEX($A:$U,ROW(),$G$6)&amp;"")</f>
        <v/>
      </c>
      <c r="AD1203" s="2">
        <f>IF($Y1203="","",IF(OR(AND(설정!$B$5&lt;&gt;"",ISNUMBER(SEARCH(설정!$B$5,$AC1203))),AND(설정!$B$6&lt;&gt;"",ISNUMBER(SEARCH(설정!$B$6,$AC1203))),AND(설정!$B$7&lt;&gt;"",ISNUMBER(SEARCH(설정!$B$7,$AC1203)))),"제외","포함"))</f>
        <v/>
      </c>
    </row>
    <row r="1204">
      <c r="W1204" s="2">
        <f>IF(OR($B$5="",$C$6="",ROW()&lt;$B$5),"",IF(INDEX($A:$U,ROW(),$C$6)="","",INDEX($A:$U,ROW(),$C$6)))</f>
        <v/>
      </c>
      <c r="X1204" s="28">
        <f>IF($W1204="","",IF(ISNUMBER($W1204),IF($W1204&gt;=10000000,IFERROR(DATE(INT($W1204/10000),MOD(INT($W1204/100),100),MOD($W1204,100)),""),$W1204),IF(ISNUMBER(--SUBSTITUTE(SUBSTITUTE(TRIM($W1204),".","-"),"/","-")),IF(--SUBSTITUTE(SUBSTITUTE(TRIM($W1204),".","-"),"/","-")&gt;=10000000,IFERROR(DATE(--LEFT(TRIM($W1204),4),--MID(TRIM($W1204),5,2),--RIGHT(TRIM($W1204),2)),""),--SUBSTITUTE(SUBSTITUTE(TRIM($W1204),".","-"),"/","-")),IFERROR(--LEFT(SUBSTITUTE(SUBSTITUTE(TRIM($W1204),".","-"),"/","-"),10),""))))</f>
        <v/>
      </c>
      <c r="Y1204" s="29">
        <f>IF($X1204="","",INT($X1204))</f>
        <v/>
      </c>
      <c r="Z1204" s="30">
        <f>IF(OR($Y1204="",$D$6=""),"",IF(INDEX($A:$U,ROW(),$D$6)="",0,IF(ISNUMBER(INDEX($A:$U,ROW(),$D$6)),INDEX($A:$U,ROW(),$D$6),IFERROR(--SUBSTITUTE(SUBSTITUTE(TRIM(INDEX($A:$U,ROW(),$D$6)),",",""),"원",""),0))))</f>
        <v/>
      </c>
      <c r="AA1204" s="30">
        <f>IF(OR($Y1204="",$E$6=""),"",IF(INDEX($A:$U,ROW(),$E$6)="",0,IF(ISNUMBER(INDEX($A:$U,ROW(),$E$6)),INDEX($A:$U,ROW(),$E$6),IFERROR(--SUBSTITUTE(SUBSTITUTE(TRIM(INDEX($A:$U,ROW(),$E$6)),",",""),"원",""),0))))</f>
        <v/>
      </c>
      <c r="AB1204" s="30">
        <f>IF(OR($Y1204="",$F$6=""),"",IF(INDEX($A:$U,ROW(),$F$6)="","",IF(ISNUMBER(INDEX($A:$U,ROW(),$F$6)),INDEX($A:$U,ROW(),$F$6),IFERROR(--SUBSTITUTE(SUBSTITUTE(TRIM(INDEX($A:$U,ROW(),$F$6)),",",""),"원",""),""))))</f>
        <v/>
      </c>
      <c r="AC1204" s="2">
        <f>IF(OR($Y1204="",$G$6=""),"",INDEX($A:$U,ROW(),$G$6)&amp;"")</f>
        <v/>
      </c>
      <c r="AD1204" s="2">
        <f>IF($Y1204="","",IF(OR(AND(설정!$B$5&lt;&gt;"",ISNUMBER(SEARCH(설정!$B$5,$AC1204))),AND(설정!$B$6&lt;&gt;"",ISNUMBER(SEARCH(설정!$B$6,$AC1204))),AND(설정!$B$7&lt;&gt;"",ISNUMBER(SEARCH(설정!$B$7,$AC1204)))),"제외","포함"))</f>
        <v/>
      </c>
    </row>
    <row r="1205">
      <c r="W1205" s="2">
        <f>IF(OR($B$5="",$C$6="",ROW()&lt;$B$5),"",IF(INDEX($A:$U,ROW(),$C$6)="","",INDEX($A:$U,ROW(),$C$6)))</f>
        <v/>
      </c>
      <c r="X1205" s="28">
        <f>IF($W1205="","",IF(ISNUMBER($W1205),IF($W1205&gt;=10000000,IFERROR(DATE(INT($W1205/10000),MOD(INT($W1205/100),100),MOD($W1205,100)),""),$W1205),IF(ISNUMBER(--SUBSTITUTE(SUBSTITUTE(TRIM($W1205),".","-"),"/","-")),IF(--SUBSTITUTE(SUBSTITUTE(TRIM($W1205),".","-"),"/","-")&gt;=10000000,IFERROR(DATE(--LEFT(TRIM($W1205),4),--MID(TRIM($W1205),5,2),--RIGHT(TRIM($W1205),2)),""),--SUBSTITUTE(SUBSTITUTE(TRIM($W1205),".","-"),"/","-")),IFERROR(--LEFT(SUBSTITUTE(SUBSTITUTE(TRIM($W1205),".","-"),"/","-"),10),""))))</f>
        <v/>
      </c>
      <c r="Y1205" s="29">
        <f>IF($X1205="","",INT($X1205))</f>
        <v/>
      </c>
      <c r="Z1205" s="30">
        <f>IF(OR($Y1205="",$D$6=""),"",IF(INDEX($A:$U,ROW(),$D$6)="",0,IF(ISNUMBER(INDEX($A:$U,ROW(),$D$6)),INDEX($A:$U,ROW(),$D$6),IFERROR(--SUBSTITUTE(SUBSTITUTE(TRIM(INDEX($A:$U,ROW(),$D$6)),",",""),"원",""),0))))</f>
        <v/>
      </c>
      <c r="AA1205" s="30">
        <f>IF(OR($Y1205="",$E$6=""),"",IF(INDEX($A:$U,ROW(),$E$6)="",0,IF(ISNUMBER(INDEX($A:$U,ROW(),$E$6)),INDEX($A:$U,ROW(),$E$6),IFERROR(--SUBSTITUTE(SUBSTITUTE(TRIM(INDEX($A:$U,ROW(),$E$6)),",",""),"원",""),0))))</f>
        <v/>
      </c>
      <c r="AB1205" s="30">
        <f>IF(OR($Y1205="",$F$6=""),"",IF(INDEX($A:$U,ROW(),$F$6)="","",IF(ISNUMBER(INDEX($A:$U,ROW(),$F$6)),INDEX($A:$U,ROW(),$F$6),IFERROR(--SUBSTITUTE(SUBSTITUTE(TRIM(INDEX($A:$U,ROW(),$F$6)),",",""),"원",""),""))))</f>
        <v/>
      </c>
      <c r="AC1205" s="2">
        <f>IF(OR($Y1205="",$G$6=""),"",INDEX($A:$U,ROW(),$G$6)&amp;"")</f>
        <v/>
      </c>
      <c r="AD1205" s="2">
        <f>IF($Y1205="","",IF(OR(AND(설정!$B$5&lt;&gt;"",ISNUMBER(SEARCH(설정!$B$5,$AC1205))),AND(설정!$B$6&lt;&gt;"",ISNUMBER(SEARCH(설정!$B$6,$AC1205))),AND(설정!$B$7&lt;&gt;"",ISNUMBER(SEARCH(설정!$B$7,$AC1205)))),"제외","포함"))</f>
        <v/>
      </c>
    </row>
    <row r="1206">
      <c r="W1206" s="2">
        <f>IF(OR($B$5="",$C$6="",ROW()&lt;$B$5),"",IF(INDEX($A:$U,ROW(),$C$6)="","",INDEX($A:$U,ROW(),$C$6)))</f>
        <v/>
      </c>
      <c r="X1206" s="28">
        <f>IF($W1206="","",IF(ISNUMBER($W1206),IF($W1206&gt;=10000000,IFERROR(DATE(INT($W1206/10000),MOD(INT($W1206/100),100),MOD($W1206,100)),""),$W1206),IF(ISNUMBER(--SUBSTITUTE(SUBSTITUTE(TRIM($W1206),".","-"),"/","-")),IF(--SUBSTITUTE(SUBSTITUTE(TRIM($W1206),".","-"),"/","-")&gt;=10000000,IFERROR(DATE(--LEFT(TRIM($W1206),4),--MID(TRIM($W1206),5,2),--RIGHT(TRIM($W1206),2)),""),--SUBSTITUTE(SUBSTITUTE(TRIM($W1206),".","-"),"/","-")),IFERROR(--LEFT(SUBSTITUTE(SUBSTITUTE(TRIM($W1206),".","-"),"/","-"),10),""))))</f>
        <v/>
      </c>
      <c r="Y1206" s="29">
        <f>IF($X1206="","",INT($X1206))</f>
        <v/>
      </c>
      <c r="Z1206" s="30">
        <f>IF(OR($Y1206="",$D$6=""),"",IF(INDEX($A:$U,ROW(),$D$6)="",0,IF(ISNUMBER(INDEX($A:$U,ROW(),$D$6)),INDEX($A:$U,ROW(),$D$6),IFERROR(--SUBSTITUTE(SUBSTITUTE(TRIM(INDEX($A:$U,ROW(),$D$6)),",",""),"원",""),0))))</f>
        <v/>
      </c>
      <c r="AA1206" s="30">
        <f>IF(OR($Y1206="",$E$6=""),"",IF(INDEX($A:$U,ROW(),$E$6)="",0,IF(ISNUMBER(INDEX($A:$U,ROW(),$E$6)),INDEX($A:$U,ROW(),$E$6),IFERROR(--SUBSTITUTE(SUBSTITUTE(TRIM(INDEX($A:$U,ROW(),$E$6)),",",""),"원",""),0))))</f>
        <v/>
      </c>
      <c r="AB1206" s="30">
        <f>IF(OR($Y1206="",$F$6=""),"",IF(INDEX($A:$U,ROW(),$F$6)="","",IF(ISNUMBER(INDEX($A:$U,ROW(),$F$6)),INDEX($A:$U,ROW(),$F$6),IFERROR(--SUBSTITUTE(SUBSTITUTE(TRIM(INDEX($A:$U,ROW(),$F$6)),",",""),"원",""),""))))</f>
        <v/>
      </c>
      <c r="AC1206" s="2">
        <f>IF(OR($Y1206="",$G$6=""),"",INDEX($A:$U,ROW(),$G$6)&amp;"")</f>
        <v/>
      </c>
      <c r="AD1206" s="2">
        <f>IF($Y1206="","",IF(OR(AND(설정!$B$5&lt;&gt;"",ISNUMBER(SEARCH(설정!$B$5,$AC1206))),AND(설정!$B$6&lt;&gt;"",ISNUMBER(SEARCH(설정!$B$6,$AC1206))),AND(설정!$B$7&lt;&gt;"",ISNUMBER(SEARCH(설정!$B$7,$AC1206)))),"제외","포함"))</f>
        <v/>
      </c>
    </row>
    <row r="1207">
      <c r="W1207" s="2">
        <f>IF(OR($B$5="",$C$6="",ROW()&lt;$B$5),"",IF(INDEX($A:$U,ROW(),$C$6)="","",INDEX($A:$U,ROW(),$C$6)))</f>
        <v/>
      </c>
      <c r="X1207" s="28">
        <f>IF($W1207="","",IF(ISNUMBER($W1207),IF($W1207&gt;=10000000,IFERROR(DATE(INT($W1207/10000),MOD(INT($W1207/100),100),MOD($W1207,100)),""),$W1207),IF(ISNUMBER(--SUBSTITUTE(SUBSTITUTE(TRIM($W1207),".","-"),"/","-")),IF(--SUBSTITUTE(SUBSTITUTE(TRIM($W1207),".","-"),"/","-")&gt;=10000000,IFERROR(DATE(--LEFT(TRIM($W1207),4),--MID(TRIM($W1207),5,2),--RIGHT(TRIM($W1207),2)),""),--SUBSTITUTE(SUBSTITUTE(TRIM($W1207),".","-"),"/","-")),IFERROR(--LEFT(SUBSTITUTE(SUBSTITUTE(TRIM($W1207),".","-"),"/","-"),10),""))))</f>
        <v/>
      </c>
      <c r="Y1207" s="29">
        <f>IF($X1207="","",INT($X1207))</f>
        <v/>
      </c>
      <c r="Z1207" s="30">
        <f>IF(OR($Y1207="",$D$6=""),"",IF(INDEX($A:$U,ROW(),$D$6)="",0,IF(ISNUMBER(INDEX($A:$U,ROW(),$D$6)),INDEX($A:$U,ROW(),$D$6),IFERROR(--SUBSTITUTE(SUBSTITUTE(TRIM(INDEX($A:$U,ROW(),$D$6)),",",""),"원",""),0))))</f>
        <v/>
      </c>
      <c r="AA1207" s="30">
        <f>IF(OR($Y1207="",$E$6=""),"",IF(INDEX($A:$U,ROW(),$E$6)="",0,IF(ISNUMBER(INDEX($A:$U,ROW(),$E$6)),INDEX($A:$U,ROW(),$E$6),IFERROR(--SUBSTITUTE(SUBSTITUTE(TRIM(INDEX($A:$U,ROW(),$E$6)),",",""),"원",""),0))))</f>
        <v/>
      </c>
      <c r="AB1207" s="30">
        <f>IF(OR($Y1207="",$F$6=""),"",IF(INDEX($A:$U,ROW(),$F$6)="","",IF(ISNUMBER(INDEX($A:$U,ROW(),$F$6)),INDEX($A:$U,ROW(),$F$6),IFERROR(--SUBSTITUTE(SUBSTITUTE(TRIM(INDEX($A:$U,ROW(),$F$6)),",",""),"원",""),""))))</f>
        <v/>
      </c>
      <c r="AC1207" s="2">
        <f>IF(OR($Y1207="",$G$6=""),"",INDEX($A:$U,ROW(),$G$6)&amp;"")</f>
        <v/>
      </c>
      <c r="AD1207" s="2">
        <f>IF($Y1207="","",IF(OR(AND(설정!$B$5&lt;&gt;"",ISNUMBER(SEARCH(설정!$B$5,$AC1207))),AND(설정!$B$6&lt;&gt;"",ISNUMBER(SEARCH(설정!$B$6,$AC1207))),AND(설정!$B$7&lt;&gt;"",ISNUMBER(SEARCH(설정!$B$7,$AC1207)))),"제외","포함"))</f>
        <v/>
      </c>
    </row>
    <row r="1208">
      <c r="W1208" s="2">
        <f>IF(OR($B$5="",$C$6="",ROW()&lt;$B$5),"",IF(INDEX($A:$U,ROW(),$C$6)="","",INDEX($A:$U,ROW(),$C$6)))</f>
        <v/>
      </c>
      <c r="X1208" s="28">
        <f>IF($W1208="","",IF(ISNUMBER($W1208),IF($W1208&gt;=10000000,IFERROR(DATE(INT($W1208/10000),MOD(INT($W1208/100),100),MOD($W1208,100)),""),$W1208),IF(ISNUMBER(--SUBSTITUTE(SUBSTITUTE(TRIM($W1208),".","-"),"/","-")),IF(--SUBSTITUTE(SUBSTITUTE(TRIM($W1208),".","-"),"/","-")&gt;=10000000,IFERROR(DATE(--LEFT(TRIM($W1208),4),--MID(TRIM($W1208),5,2),--RIGHT(TRIM($W1208),2)),""),--SUBSTITUTE(SUBSTITUTE(TRIM($W1208),".","-"),"/","-")),IFERROR(--LEFT(SUBSTITUTE(SUBSTITUTE(TRIM($W1208),".","-"),"/","-"),10),""))))</f>
        <v/>
      </c>
      <c r="Y1208" s="29">
        <f>IF($X1208="","",INT($X1208))</f>
        <v/>
      </c>
      <c r="Z1208" s="30">
        <f>IF(OR($Y1208="",$D$6=""),"",IF(INDEX($A:$U,ROW(),$D$6)="",0,IF(ISNUMBER(INDEX($A:$U,ROW(),$D$6)),INDEX($A:$U,ROW(),$D$6),IFERROR(--SUBSTITUTE(SUBSTITUTE(TRIM(INDEX($A:$U,ROW(),$D$6)),",",""),"원",""),0))))</f>
        <v/>
      </c>
      <c r="AA1208" s="30">
        <f>IF(OR($Y1208="",$E$6=""),"",IF(INDEX($A:$U,ROW(),$E$6)="",0,IF(ISNUMBER(INDEX($A:$U,ROW(),$E$6)),INDEX($A:$U,ROW(),$E$6),IFERROR(--SUBSTITUTE(SUBSTITUTE(TRIM(INDEX($A:$U,ROW(),$E$6)),",",""),"원",""),0))))</f>
        <v/>
      </c>
      <c r="AB1208" s="30">
        <f>IF(OR($Y1208="",$F$6=""),"",IF(INDEX($A:$U,ROW(),$F$6)="","",IF(ISNUMBER(INDEX($A:$U,ROW(),$F$6)),INDEX($A:$U,ROW(),$F$6),IFERROR(--SUBSTITUTE(SUBSTITUTE(TRIM(INDEX($A:$U,ROW(),$F$6)),",",""),"원",""),""))))</f>
        <v/>
      </c>
      <c r="AC1208" s="2">
        <f>IF(OR($Y1208="",$G$6=""),"",INDEX($A:$U,ROW(),$G$6)&amp;"")</f>
        <v/>
      </c>
      <c r="AD1208" s="2">
        <f>IF($Y1208="","",IF(OR(AND(설정!$B$5&lt;&gt;"",ISNUMBER(SEARCH(설정!$B$5,$AC1208))),AND(설정!$B$6&lt;&gt;"",ISNUMBER(SEARCH(설정!$B$6,$AC1208))),AND(설정!$B$7&lt;&gt;"",ISNUMBER(SEARCH(설정!$B$7,$AC1208)))),"제외","포함"))</f>
        <v/>
      </c>
    </row>
    <row r="1209">
      <c r="W1209" s="2">
        <f>IF(OR($B$5="",$C$6="",ROW()&lt;$B$5),"",IF(INDEX($A:$U,ROW(),$C$6)="","",INDEX($A:$U,ROW(),$C$6)))</f>
        <v/>
      </c>
      <c r="X1209" s="28">
        <f>IF($W1209="","",IF(ISNUMBER($W1209),IF($W1209&gt;=10000000,IFERROR(DATE(INT($W1209/10000),MOD(INT($W1209/100),100),MOD($W1209,100)),""),$W1209),IF(ISNUMBER(--SUBSTITUTE(SUBSTITUTE(TRIM($W1209),".","-"),"/","-")),IF(--SUBSTITUTE(SUBSTITUTE(TRIM($W1209),".","-"),"/","-")&gt;=10000000,IFERROR(DATE(--LEFT(TRIM($W1209),4),--MID(TRIM($W1209),5,2),--RIGHT(TRIM($W1209),2)),""),--SUBSTITUTE(SUBSTITUTE(TRIM($W1209),".","-"),"/","-")),IFERROR(--LEFT(SUBSTITUTE(SUBSTITUTE(TRIM($W1209),".","-"),"/","-"),10),""))))</f>
        <v/>
      </c>
      <c r="Y1209" s="29">
        <f>IF($X1209="","",INT($X1209))</f>
        <v/>
      </c>
      <c r="Z1209" s="30">
        <f>IF(OR($Y1209="",$D$6=""),"",IF(INDEX($A:$U,ROW(),$D$6)="",0,IF(ISNUMBER(INDEX($A:$U,ROW(),$D$6)),INDEX($A:$U,ROW(),$D$6),IFERROR(--SUBSTITUTE(SUBSTITUTE(TRIM(INDEX($A:$U,ROW(),$D$6)),",",""),"원",""),0))))</f>
        <v/>
      </c>
      <c r="AA1209" s="30">
        <f>IF(OR($Y1209="",$E$6=""),"",IF(INDEX($A:$U,ROW(),$E$6)="",0,IF(ISNUMBER(INDEX($A:$U,ROW(),$E$6)),INDEX($A:$U,ROW(),$E$6),IFERROR(--SUBSTITUTE(SUBSTITUTE(TRIM(INDEX($A:$U,ROW(),$E$6)),",",""),"원",""),0))))</f>
        <v/>
      </c>
      <c r="AB1209" s="30">
        <f>IF(OR($Y1209="",$F$6=""),"",IF(INDEX($A:$U,ROW(),$F$6)="","",IF(ISNUMBER(INDEX($A:$U,ROW(),$F$6)),INDEX($A:$U,ROW(),$F$6),IFERROR(--SUBSTITUTE(SUBSTITUTE(TRIM(INDEX($A:$U,ROW(),$F$6)),",",""),"원",""),""))))</f>
        <v/>
      </c>
      <c r="AC1209" s="2">
        <f>IF(OR($Y1209="",$G$6=""),"",INDEX($A:$U,ROW(),$G$6)&amp;"")</f>
        <v/>
      </c>
      <c r="AD1209" s="2">
        <f>IF($Y1209="","",IF(OR(AND(설정!$B$5&lt;&gt;"",ISNUMBER(SEARCH(설정!$B$5,$AC1209))),AND(설정!$B$6&lt;&gt;"",ISNUMBER(SEARCH(설정!$B$6,$AC1209))),AND(설정!$B$7&lt;&gt;"",ISNUMBER(SEARCH(설정!$B$7,$AC1209)))),"제외","포함"))</f>
        <v/>
      </c>
    </row>
    <row r="1210">
      <c r="W1210" s="2">
        <f>IF(OR($B$5="",$C$6="",ROW()&lt;$B$5),"",IF(INDEX($A:$U,ROW(),$C$6)="","",INDEX($A:$U,ROW(),$C$6)))</f>
        <v/>
      </c>
      <c r="X1210" s="28">
        <f>IF($W1210="","",IF(ISNUMBER($W1210),IF($W1210&gt;=10000000,IFERROR(DATE(INT($W1210/10000),MOD(INT($W1210/100),100),MOD($W1210,100)),""),$W1210),IF(ISNUMBER(--SUBSTITUTE(SUBSTITUTE(TRIM($W1210),".","-"),"/","-")),IF(--SUBSTITUTE(SUBSTITUTE(TRIM($W1210),".","-"),"/","-")&gt;=10000000,IFERROR(DATE(--LEFT(TRIM($W1210),4),--MID(TRIM($W1210),5,2),--RIGHT(TRIM($W1210),2)),""),--SUBSTITUTE(SUBSTITUTE(TRIM($W1210),".","-"),"/","-")),IFERROR(--LEFT(SUBSTITUTE(SUBSTITUTE(TRIM($W1210),".","-"),"/","-"),10),""))))</f>
        <v/>
      </c>
      <c r="Y1210" s="29">
        <f>IF($X1210="","",INT($X1210))</f>
        <v/>
      </c>
      <c r="Z1210" s="30">
        <f>IF(OR($Y1210="",$D$6=""),"",IF(INDEX($A:$U,ROW(),$D$6)="",0,IF(ISNUMBER(INDEX($A:$U,ROW(),$D$6)),INDEX($A:$U,ROW(),$D$6),IFERROR(--SUBSTITUTE(SUBSTITUTE(TRIM(INDEX($A:$U,ROW(),$D$6)),",",""),"원",""),0))))</f>
        <v/>
      </c>
      <c r="AA1210" s="30">
        <f>IF(OR($Y1210="",$E$6=""),"",IF(INDEX($A:$U,ROW(),$E$6)="",0,IF(ISNUMBER(INDEX($A:$U,ROW(),$E$6)),INDEX($A:$U,ROW(),$E$6),IFERROR(--SUBSTITUTE(SUBSTITUTE(TRIM(INDEX($A:$U,ROW(),$E$6)),",",""),"원",""),0))))</f>
        <v/>
      </c>
      <c r="AB1210" s="30">
        <f>IF(OR($Y1210="",$F$6=""),"",IF(INDEX($A:$U,ROW(),$F$6)="","",IF(ISNUMBER(INDEX($A:$U,ROW(),$F$6)),INDEX($A:$U,ROW(),$F$6),IFERROR(--SUBSTITUTE(SUBSTITUTE(TRIM(INDEX($A:$U,ROW(),$F$6)),",",""),"원",""),""))))</f>
        <v/>
      </c>
      <c r="AC1210" s="2">
        <f>IF(OR($Y1210="",$G$6=""),"",INDEX($A:$U,ROW(),$G$6)&amp;"")</f>
        <v/>
      </c>
      <c r="AD1210" s="2">
        <f>IF($Y1210="","",IF(OR(AND(설정!$B$5&lt;&gt;"",ISNUMBER(SEARCH(설정!$B$5,$AC1210))),AND(설정!$B$6&lt;&gt;"",ISNUMBER(SEARCH(설정!$B$6,$AC1210))),AND(설정!$B$7&lt;&gt;"",ISNUMBER(SEARCH(설정!$B$7,$AC1210)))),"제외","포함"))</f>
        <v/>
      </c>
    </row>
    <row r="1211">
      <c r="W1211" s="2">
        <f>IF(OR($B$5="",$C$6="",ROW()&lt;$B$5),"",IF(INDEX($A:$U,ROW(),$C$6)="","",INDEX($A:$U,ROW(),$C$6)))</f>
        <v/>
      </c>
      <c r="X1211" s="28">
        <f>IF($W1211="","",IF(ISNUMBER($W1211),IF($W1211&gt;=10000000,IFERROR(DATE(INT($W1211/10000),MOD(INT($W1211/100),100),MOD($W1211,100)),""),$W1211),IF(ISNUMBER(--SUBSTITUTE(SUBSTITUTE(TRIM($W1211),".","-"),"/","-")),IF(--SUBSTITUTE(SUBSTITUTE(TRIM($W1211),".","-"),"/","-")&gt;=10000000,IFERROR(DATE(--LEFT(TRIM($W1211),4),--MID(TRIM($W1211),5,2),--RIGHT(TRIM($W1211),2)),""),--SUBSTITUTE(SUBSTITUTE(TRIM($W1211),".","-"),"/","-")),IFERROR(--LEFT(SUBSTITUTE(SUBSTITUTE(TRIM($W1211),".","-"),"/","-"),10),""))))</f>
        <v/>
      </c>
      <c r="Y1211" s="29">
        <f>IF($X1211="","",INT($X1211))</f>
        <v/>
      </c>
      <c r="Z1211" s="30">
        <f>IF(OR($Y1211="",$D$6=""),"",IF(INDEX($A:$U,ROW(),$D$6)="",0,IF(ISNUMBER(INDEX($A:$U,ROW(),$D$6)),INDEX($A:$U,ROW(),$D$6),IFERROR(--SUBSTITUTE(SUBSTITUTE(TRIM(INDEX($A:$U,ROW(),$D$6)),",",""),"원",""),0))))</f>
        <v/>
      </c>
      <c r="AA1211" s="30">
        <f>IF(OR($Y1211="",$E$6=""),"",IF(INDEX($A:$U,ROW(),$E$6)="",0,IF(ISNUMBER(INDEX($A:$U,ROW(),$E$6)),INDEX($A:$U,ROW(),$E$6),IFERROR(--SUBSTITUTE(SUBSTITUTE(TRIM(INDEX($A:$U,ROW(),$E$6)),",",""),"원",""),0))))</f>
        <v/>
      </c>
      <c r="AB1211" s="30">
        <f>IF(OR($Y1211="",$F$6=""),"",IF(INDEX($A:$U,ROW(),$F$6)="","",IF(ISNUMBER(INDEX($A:$U,ROW(),$F$6)),INDEX($A:$U,ROW(),$F$6),IFERROR(--SUBSTITUTE(SUBSTITUTE(TRIM(INDEX($A:$U,ROW(),$F$6)),",",""),"원",""),""))))</f>
        <v/>
      </c>
      <c r="AC1211" s="2">
        <f>IF(OR($Y1211="",$G$6=""),"",INDEX($A:$U,ROW(),$G$6)&amp;"")</f>
        <v/>
      </c>
      <c r="AD1211" s="2">
        <f>IF($Y1211="","",IF(OR(AND(설정!$B$5&lt;&gt;"",ISNUMBER(SEARCH(설정!$B$5,$AC1211))),AND(설정!$B$6&lt;&gt;"",ISNUMBER(SEARCH(설정!$B$6,$AC1211))),AND(설정!$B$7&lt;&gt;"",ISNUMBER(SEARCH(설정!$B$7,$AC1211)))),"제외","포함"))</f>
        <v/>
      </c>
    </row>
    <row r="1212">
      <c r="W1212" s="2">
        <f>IF(OR($B$5="",$C$6="",ROW()&lt;$B$5),"",IF(INDEX($A:$U,ROW(),$C$6)="","",INDEX($A:$U,ROW(),$C$6)))</f>
        <v/>
      </c>
      <c r="X1212" s="28">
        <f>IF($W1212="","",IF(ISNUMBER($W1212),IF($W1212&gt;=10000000,IFERROR(DATE(INT($W1212/10000),MOD(INT($W1212/100),100),MOD($W1212,100)),""),$W1212),IF(ISNUMBER(--SUBSTITUTE(SUBSTITUTE(TRIM($W1212),".","-"),"/","-")),IF(--SUBSTITUTE(SUBSTITUTE(TRIM($W1212),".","-"),"/","-")&gt;=10000000,IFERROR(DATE(--LEFT(TRIM($W1212),4),--MID(TRIM($W1212),5,2),--RIGHT(TRIM($W1212),2)),""),--SUBSTITUTE(SUBSTITUTE(TRIM($W1212),".","-"),"/","-")),IFERROR(--LEFT(SUBSTITUTE(SUBSTITUTE(TRIM($W1212),".","-"),"/","-"),10),""))))</f>
        <v/>
      </c>
      <c r="Y1212" s="29">
        <f>IF($X1212="","",INT($X1212))</f>
        <v/>
      </c>
      <c r="Z1212" s="30">
        <f>IF(OR($Y1212="",$D$6=""),"",IF(INDEX($A:$U,ROW(),$D$6)="",0,IF(ISNUMBER(INDEX($A:$U,ROW(),$D$6)),INDEX($A:$U,ROW(),$D$6),IFERROR(--SUBSTITUTE(SUBSTITUTE(TRIM(INDEX($A:$U,ROW(),$D$6)),",",""),"원",""),0))))</f>
        <v/>
      </c>
      <c r="AA1212" s="30">
        <f>IF(OR($Y1212="",$E$6=""),"",IF(INDEX($A:$U,ROW(),$E$6)="",0,IF(ISNUMBER(INDEX($A:$U,ROW(),$E$6)),INDEX($A:$U,ROW(),$E$6),IFERROR(--SUBSTITUTE(SUBSTITUTE(TRIM(INDEX($A:$U,ROW(),$E$6)),",",""),"원",""),0))))</f>
        <v/>
      </c>
      <c r="AB1212" s="30">
        <f>IF(OR($Y1212="",$F$6=""),"",IF(INDEX($A:$U,ROW(),$F$6)="","",IF(ISNUMBER(INDEX($A:$U,ROW(),$F$6)),INDEX($A:$U,ROW(),$F$6),IFERROR(--SUBSTITUTE(SUBSTITUTE(TRIM(INDEX($A:$U,ROW(),$F$6)),",",""),"원",""),""))))</f>
        <v/>
      </c>
      <c r="AC1212" s="2">
        <f>IF(OR($Y1212="",$G$6=""),"",INDEX($A:$U,ROW(),$G$6)&amp;"")</f>
        <v/>
      </c>
      <c r="AD1212" s="2">
        <f>IF($Y1212="","",IF(OR(AND(설정!$B$5&lt;&gt;"",ISNUMBER(SEARCH(설정!$B$5,$AC1212))),AND(설정!$B$6&lt;&gt;"",ISNUMBER(SEARCH(설정!$B$6,$AC1212))),AND(설정!$B$7&lt;&gt;"",ISNUMBER(SEARCH(설정!$B$7,$AC1212)))),"제외","포함"))</f>
        <v/>
      </c>
    </row>
    <row r="1213">
      <c r="W1213" s="2">
        <f>IF(OR($B$5="",$C$6="",ROW()&lt;$B$5),"",IF(INDEX($A:$U,ROW(),$C$6)="","",INDEX($A:$U,ROW(),$C$6)))</f>
        <v/>
      </c>
      <c r="X1213" s="28">
        <f>IF($W1213="","",IF(ISNUMBER($W1213),IF($W1213&gt;=10000000,IFERROR(DATE(INT($W1213/10000),MOD(INT($W1213/100),100),MOD($W1213,100)),""),$W1213),IF(ISNUMBER(--SUBSTITUTE(SUBSTITUTE(TRIM($W1213),".","-"),"/","-")),IF(--SUBSTITUTE(SUBSTITUTE(TRIM($W1213),".","-"),"/","-")&gt;=10000000,IFERROR(DATE(--LEFT(TRIM($W1213),4),--MID(TRIM($W1213),5,2),--RIGHT(TRIM($W1213),2)),""),--SUBSTITUTE(SUBSTITUTE(TRIM($W1213),".","-"),"/","-")),IFERROR(--LEFT(SUBSTITUTE(SUBSTITUTE(TRIM($W1213),".","-"),"/","-"),10),""))))</f>
        <v/>
      </c>
      <c r="Y1213" s="29">
        <f>IF($X1213="","",INT($X1213))</f>
        <v/>
      </c>
      <c r="Z1213" s="30">
        <f>IF(OR($Y1213="",$D$6=""),"",IF(INDEX($A:$U,ROW(),$D$6)="",0,IF(ISNUMBER(INDEX($A:$U,ROW(),$D$6)),INDEX($A:$U,ROW(),$D$6),IFERROR(--SUBSTITUTE(SUBSTITUTE(TRIM(INDEX($A:$U,ROW(),$D$6)),",",""),"원",""),0))))</f>
        <v/>
      </c>
      <c r="AA1213" s="30">
        <f>IF(OR($Y1213="",$E$6=""),"",IF(INDEX($A:$U,ROW(),$E$6)="",0,IF(ISNUMBER(INDEX($A:$U,ROW(),$E$6)),INDEX($A:$U,ROW(),$E$6),IFERROR(--SUBSTITUTE(SUBSTITUTE(TRIM(INDEX($A:$U,ROW(),$E$6)),",",""),"원",""),0))))</f>
        <v/>
      </c>
      <c r="AB1213" s="30">
        <f>IF(OR($Y1213="",$F$6=""),"",IF(INDEX($A:$U,ROW(),$F$6)="","",IF(ISNUMBER(INDEX($A:$U,ROW(),$F$6)),INDEX($A:$U,ROW(),$F$6),IFERROR(--SUBSTITUTE(SUBSTITUTE(TRIM(INDEX($A:$U,ROW(),$F$6)),",",""),"원",""),""))))</f>
        <v/>
      </c>
      <c r="AC1213" s="2">
        <f>IF(OR($Y1213="",$G$6=""),"",INDEX($A:$U,ROW(),$G$6)&amp;"")</f>
        <v/>
      </c>
      <c r="AD1213" s="2">
        <f>IF($Y1213="","",IF(OR(AND(설정!$B$5&lt;&gt;"",ISNUMBER(SEARCH(설정!$B$5,$AC1213))),AND(설정!$B$6&lt;&gt;"",ISNUMBER(SEARCH(설정!$B$6,$AC1213))),AND(설정!$B$7&lt;&gt;"",ISNUMBER(SEARCH(설정!$B$7,$AC1213)))),"제외","포함"))</f>
        <v/>
      </c>
    </row>
    <row r="1214">
      <c r="W1214" s="2">
        <f>IF(OR($B$5="",$C$6="",ROW()&lt;$B$5),"",IF(INDEX($A:$U,ROW(),$C$6)="","",INDEX($A:$U,ROW(),$C$6)))</f>
        <v/>
      </c>
      <c r="X1214" s="28">
        <f>IF($W1214="","",IF(ISNUMBER($W1214),IF($W1214&gt;=10000000,IFERROR(DATE(INT($W1214/10000),MOD(INT($W1214/100),100),MOD($W1214,100)),""),$W1214),IF(ISNUMBER(--SUBSTITUTE(SUBSTITUTE(TRIM($W1214),".","-"),"/","-")),IF(--SUBSTITUTE(SUBSTITUTE(TRIM($W1214),".","-"),"/","-")&gt;=10000000,IFERROR(DATE(--LEFT(TRIM($W1214),4),--MID(TRIM($W1214),5,2),--RIGHT(TRIM($W1214),2)),""),--SUBSTITUTE(SUBSTITUTE(TRIM($W1214),".","-"),"/","-")),IFERROR(--LEFT(SUBSTITUTE(SUBSTITUTE(TRIM($W1214),".","-"),"/","-"),10),""))))</f>
        <v/>
      </c>
      <c r="Y1214" s="29">
        <f>IF($X1214="","",INT($X1214))</f>
        <v/>
      </c>
      <c r="Z1214" s="30">
        <f>IF(OR($Y1214="",$D$6=""),"",IF(INDEX($A:$U,ROW(),$D$6)="",0,IF(ISNUMBER(INDEX($A:$U,ROW(),$D$6)),INDEX($A:$U,ROW(),$D$6),IFERROR(--SUBSTITUTE(SUBSTITUTE(TRIM(INDEX($A:$U,ROW(),$D$6)),",",""),"원",""),0))))</f>
        <v/>
      </c>
      <c r="AA1214" s="30">
        <f>IF(OR($Y1214="",$E$6=""),"",IF(INDEX($A:$U,ROW(),$E$6)="",0,IF(ISNUMBER(INDEX($A:$U,ROW(),$E$6)),INDEX($A:$U,ROW(),$E$6),IFERROR(--SUBSTITUTE(SUBSTITUTE(TRIM(INDEX($A:$U,ROW(),$E$6)),",",""),"원",""),0))))</f>
        <v/>
      </c>
      <c r="AB1214" s="30">
        <f>IF(OR($Y1214="",$F$6=""),"",IF(INDEX($A:$U,ROW(),$F$6)="","",IF(ISNUMBER(INDEX($A:$U,ROW(),$F$6)),INDEX($A:$U,ROW(),$F$6),IFERROR(--SUBSTITUTE(SUBSTITUTE(TRIM(INDEX($A:$U,ROW(),$F$6)),",",""),"원",""),""))))</f>
        <v/>
      </c>
      <c r="AC1214" s="2">
        <f>IF(OR($Y1214="",$G$6=""),"",INDEX($A:$U,ROW(),$G$6)&amp;"")</f>
        <v/>
      </c>
      <c r="AD1214" s="2">
        <f>IF($Y1214="","",IF(OR(AND(설정!$B$5&lt;&gt;"",ISNUMBER(SEARCH(설정!$B$5,$AC1214))),AND(설정!$B$6&lt;&gt;"",ISNUMBER(SEARCH(설정!$B$6,$AC1214))),AND(설정!$B$7&lt;&gt;"",ISNUMBER(SEARCH(설정!$B$7,$AC1214)))),"제외","포함"))</f>
        <v/>
      </c>
    </row>
    <row r="1215">
      <c r="W1215" s="2">
        <f>IF(OR($B$5="",$C$6="",ROW()&lt;$B$5),"",IF(INDEX($A:$U,ROW(),$C$6)="","",INDEX($A:$U,ROW(),$C$6)))</f>
        <v/>
      </c>
      <c r="X1215" s="28">
        <f>IF($W1215="","",IF(ISNUMBER($W1215),IF($W1215&gt;=10000000,IFERROR(DATE(INT($W1215/10000),MOD(INT($W1215/100),100),MOD($W1215,100)),""),$W1215),IF(ISNUMBER(--SUBSTITUTE(SUBSTITUTE(TRIM($W1215),".","-"),"/","-")),IF(--SUBSTITUTE(SUBSTITUTE(TRIM($W1215),".","-"),"/","-")&gt;=10000000,IFERROR(DATE(--LEFT(TRIM($W1215),4),--MID(TRIM($W1215),5,2),--RIGHT(TRIM($W1215),2)),""),--SUBSTITUTE(SUBSTITUTE(TRIM($W1215),".","-"),"/","-")),IFERROR(--LEFT(SUBSTITUTE(SUBSTITUTE(TRIM($W1215),".","-"),"/","-"),10),""))))</f>
        <v/>
      </c>
      <c r="Y1215" s="29">
        <f>IF($X1215="","",INT($X1215))</f>
        <v/>
      </c>
      <c r="Z1215" s="30">
        <f>IF(OR($Y1215="",$D$6=""),"",IF(INDEX($A:$U,ROW(),$D$6)="",0,IF(ISNUMBER(INDEX($A:$U,ROW(),$D$6)),INDEX($A:$U,ROW(),$D$6),IFERROR(--SUBSTITUTE(SUBSTITUTE(TRIM(INDEX($A:$U,ROW(),$D$6)),",",""),"원",""),0))))</f>
        <v/>
      </c>
      <c r="AA1215" s="30">
        <f>IF(OR($Y1215="",$E$6=""),"",IF(INDEX($A:$U,ROW(),$E$6)="",0,IF(ISNUMBER(INDEX($A:$U,ROW(),$E$6)),INDEX($A:$U,ROW(),$E$6),IFERROR(--SUBSTITUTE(SUBSTITUTE(TRIM(INDEX($A:$U,ROW(),$E$6)),",",""),"원",""),0))))</f>
        <v/>
      </c>
      <c r="AB1215" s="30">
        <f>IF(OR($Y1215="",$F$6=""),"",IF(INDEX($A:$U,ROW(),$F$6)="","",IF(ISNUMBER(INDEX($A:$U,ROW(),$F$6)),INDEX($A:$U,ROW(),$F$6),IFERROR(--SUBSTITUTE(SUBSTITUTE(TRIM(INDEX($A:$U,ROW(),$F$6)),",",""),"원",""),""))))</f>
        <v/>
      </c>
      <c r="AC1215" s="2">
        <f>IF(OR($Y1215="",$G$6=""),"",INDEX($A:$U,ROW(),$G$6)&amp;"")</f>
        <v/>
      </c>
      <c r="AD1215" s="2">
        <f>IF($Y1215="","",IF(OR(AND(설정!$B$5&lt;&gt;"",ISNUMBER(SEARCH(설정!$B$5,$AC1215))),AND(설정!$B$6&lt;&gt;"",ISNUMBER(SEARCH(설정!$B$6,$AC1215))),AND(설정!$B$7&lt;&gt;"",ISNUMBER(SEARCH(설정!$B$7,$AC1215)))),"제외","포함"))</f>
        <v/>
      </c>
    </row>
    <row r="1216">
      <c r="W1216" s="2">
        <f>IF(OR($B$5="",$C$6="",ROW()&lt;$B$5),"",IF(INDEX($A:$U,ROW(),$C$6)="","",INDEX($A:$U,ROW(),$C$6)))</f>
        <v/>
      </c>
      <c r="X1216" s="28">
        <f>IF($W1216="","",IF(ISNUMBER($W1216),IF($W1216&gt;=10000000,IFERROR(DATE(INT($W1216/10000),MOD(INT($W1216/100),100),MOD($W1216,100)),""),$W1216),IF(ISNUMBER(--SUBSTITUTE(SUBSTITUTE(TRIM($W1216),".","-"),"/","-")),IF(--SUBSTITUTE(SUBSTITUTE(TRIM($W1216),".","-"),"/","-")&gt;=10000000,IFERROR(DATE(--LEFT(TRIM($W1216),4),--MID(TRIM($W1216),5,2),--RIGHT(TRIM($W1216),2)),""),--SUBSTITUTE(SUBSTITUTE(TRIM($W1216),".","-"),"/","-")),IFERROR(--LEFT(SUBSTITUTE(SUBSTITUTE(TRIM($W1216),".","-"),"/","-"),10),""))))</f>
        <v/>
      </c>
      <c r="Y1216" s="29">
        <f>IF($X1216="","",INT($X1216))</f>
        <v/>
      </c>
      <c r="Z1216" s="30">
        <f>IF(OR($Y1216="",$D$6=""),"",IF(INDEX($A:$U,ROW(),$D$6)="",0,IF(ISNUMBER(INDEX($A:$U,ROW(),$D$6)),INDEX($A:$U,ROW(),$D$6),IFERROR(--SUBSTITUTE(SUBSTITUTE(TRIM(INDEX($A:$U,ROW(),$D$6)),",",""),"원",""),0))))</f>
        <v/>
      </c>
      <c r="AA1216" s="30">
        <f>IF(OR($Y1216="",$E$6=""),"",IF(INDEX($A:$U,ROW(),$E$6)="",0,IF(ISNUMBER(INDEX($A:$U,ROW(),$E$6)),INDEX($A:$U,ROW(),$E$6),IFERROR(--SUBSTITUTE(SUBSTITUTE(TRIM(INDEX($A:$U,ROW(),$E$6)),",",""),"원",""),0))))</f>
        <v/>
      </c>
      <c r="AB1216" s="30">
        <f>IF(OR($Y1216="",$F$6=""),"",IF(INDEX($A:$U,ROW(),$F$6)="","",IF(ISNUMBER(INDEX($A:$U,ROW(),$F$6)),INDEX($A:$U,ROW(),$F$6),IFERROR(--SUBSTITUTE(SUBSTITUTE(TRIM(INDEX($A:$U,ROW(),$F$6)),",",""),"원",""),""))))</f>
        <v/>
      </c>
      <c r="AC1216" s="2">
        <f>IF(OR($Y1216="",$G$6=""),"",INDEX($A:$U,ROW(),$G$6)&amp;"")</f>
        <v/>
      </c>
      <c r="AD1216" s="2">
        <f>IF($Y1216="","",IF(OR(AND(설정!$B$5&lt;&gt;"",ISNUMBER(SEARCH(설정!$B$5,$AC1216))),AND(설정!$B$6&lt;&gt;"",ISNUMBER(SEARCH(설정!$B$6,$AC1216))),AND(설정!$B$7&lt;&gt;"",ISNUMBER(SEARCH(설정!$B$7,$AC1216)))),"제외","포함"))</f>
        <v/>
      </c>
    </row>
    <row r="1217">
      <c r="W1217" s="2">
        <f>IF(OR($B$5="",$C$6="",ROW()&lt;$B$5),"",IF(INDEX($A:$U,ROW(),$C$6)="","",INDEX($A:$U,ROW(),$C$6)))</f>
        <v/>
      </c>
      <c r="X1217" s="28">
        <f>IF($W1217="","",IF(ISNUMBER($W1217),IF($W1217&gt;=10000000,IFERROR(DATE(INT($W1217/10000),MOD(INT($W1217/100),100),MOD($W1217,100)),""),$W1217),IF(ISNUMBER(--SUBSTITUTE(SUBSTITUTE(TRIM($W1217),".","-"),"/","-")),IF(--SUBSTITUTE(SUBSTITUTE(TRIM($W1217),".","-"),"/","-")&gt;=10000000,IFERROR(DATE(--LEFT(TRIM($W1217),4),--MID(TRIM($W1217),5,2),--RIGHT(TRIM($W1217),2)),""),--SUBSTITUTE(SUBSTITUTE(TRIM($W1217),".","-"),"/","-")),IFERROR(--LEFT(SUBSTITUTE(SUBSTITUTE(TRIM($W1217),".","-"),"/","-"),10),""))))</f>
        <v/>
      </c>
      <c r="Y1217" s="29">
        <f>IF($X1217="","",INT($X1217))</f>
        <v/>
      </c>
      <c r="Z1217" s="30">
        <f>IF(OR($Y1217="",$D$6=""),"",IF(INDEX($A:$U,ROW(),$D$6)="",0,IF(ISNUMBER(INDEX($A:$U,ROW(),$D$6)),INDEX($A:$U,ROW(),$D$6),IFERROR(--SUBSTITUTE(SUBSTITUTE(TRIM(INDEX($A:$U,ROW(),$D$6)),",",""),"원",""),0))))</f>
        <v/>
      </c>
      <c r="AA1217" s="30">
        <f>IF(OR($Y1217="",$E$6=""),"",IF(INDEX($A:$U,ROW(),$E$6)="",0,IF(ISNUMBER(INDEX($A:$U,ROW(),$E$6)),INDEX($A:$U,ROW(),$E$6),IFERROR(--SUBSTITUTE(SUBSTITUTE(TRIM(INDEX($A:$U,ROW(),$E$6)),",",""),"원",""),0))))</f>
        <v/>
      </c>
      <c r="AB1217" s="30">
        <f>IF(OR($Y1217="",$F$6=""),"",IF(INDEX($A:$U,ROW(),$F$6)="","",IF(ISNUMBER(INDEX($A:$U,ROW(),$F$6)),INDEX($A:$U,ROW(),$F$6),IFERROR(--SUBSTITUTE(SUBSTITUTE(TRIM(INDEX($A:$U,ROW(),$F$6)),",",""),"원",""),""))))</f>
        <v/>
      </c>
      <c r="AC1217" s="2">
        <f>IF(OR($Y1217="",$G$6=""),"",INDEX($A:$U,ROW(),$G$6)&amp;"")</f>
        <v/>
      </c>
      <c r="AD1217" s="2">
        <f>IF($Y1217="","",IF(OR(AND(설정!$B$5&lt;&gt;"",ISNUMBER(SEARCH(설정!$B$5,$AC1217))),AND(설정!$B$6&lt;&gt;"",ISNUMBER(SEARCH(설정!$B$6,$AC1217))),AND(설정!$B$7&lt;&gt;"",ISNUMBER(SEARCH(설정!$B$7,$AC1217)))),"제외","포함"))</f>
        <v/>
      </c>
    </row>
    <row r="1218">
      <c r="W1218" s="2">
        <f>IF(OR($B$5="",$C$6="",ROW()&lt;$B$5),"",IF(INDEX($A:$U,ROW(),$C$6)="","",INDEX($A:$U,ROW(),$C$6)))</f>
        <v/>
      </c>
      <c r="X1218" s="28">
        <f>IF($W1218="","",IF(ISNUMBER($W1218),IF($W1218&gt;=10000000,IFERROR(DATE(INT($W1218/10000),MOD(INT($W1218/100),100),MOD($W1218,100)),""),$W1218),IF(ISNUMBER(--SUBSTITUTE(SUBSTITUTE(TRIM($W1218),".","-"),"/","-")),IF(--SUBSTITUTE(SUBSTITUTE(TRIM($W1218),".","-"),"/","-")&gt;=10000000,IFERROR(DATE(--LEFT(TRIM($W1218),4),--MID(TRIM($W1218),5,2),--RIGHT(TRIM($W1218),2)),""),--SUBSTITUTE(SUBSTITUTE(TRIM($W1218),".","-"),"/","-")),IFERROR(--LEFT(SUBSTITUTE(SUBSTITUTE(TRIM($W1218),".","-"),"/","-"),10),""))))</f>
        <v/>
      </c>
      <c r="Y1218" s="29">
        <f>IF($X1218="","",INT($X1218))</f>
        <v/>
      </c>
      <c r="Z1218" s="30">
        <f>IF(OR($Y1218="",$D$6=""),"",IF(INDEX($A:$U,ROW(),$D$6)="",0,IF(ISNUMBER(INDEX($A:$U,ROW(),$D$6)),INDEX($A:$U,ROW(),$D$6),IFERROR(--SUBSTITUTE(SUBSTITUTE(TRIM(INDEX($A:$U,ROW(),$D$6)),",",""),"원",""),0))))</f>
        <v/>
      </c>
      <c r="AA1218" s="30">
        <f>IF(OR($Y1218="",$E$6=""),"",IF(INDEX($A:$U,ROW(),$E$6)="",0,IF(ISNUMBER(INDEX($A:$U,ROW(),$E$6)),INDEX($A:$U,ROW(),$E$6),IFERROR(--SUBSTITUTE(SUBSTITUTE(TRIM(INDEX($A:$U,ROW(),$E$6)),",",""),"원",""),0))))</f>
        <v/>
      </c>
      <c r="AB1218" s="30">
        <f>IF(OR($Y1218="",$F$6=""),"",IF(INDEX($A:$U,ROW(),$F$6)="","",IF(ISNUMBER(INDEX($A:$U,ROW(),$F$6)),INDEX($A:$U,ROW(),$F$6),IFERROR(--SUBSTITUTE(SUBSTITUTE(TRIM(INDEX($A:$U,ROW(),$F$6)),",",""),"원",""),""))))</f>
        <v/>
      </c>
      <c r="AC1218" s="2">
        <f>IF(OR($Y1218="",$G$6=""),"",INDEX($A:$U,ROW(),$G$6)&amp;"")</f>
        <v/>
      </c>
      <c r="AD1218" s="2">
        <f>IF($Y1218="","",IF(OR(AND(설정!$B$5&lt;&gt;"",ISNUMBER(SEARCH(설정!$B$5,$AC1218))),AND(설정!$B$6&lt;&gt;"",ISNUMBER(SEARCH(설정!$B$6,$AC1218))),AND(설정!$B$7&lt;&gt;"",ISNUMBER(SEARCH(설정!$B$7,$AC1218)))),"제외","포함"))</f>
        <v/>
      </c>
    </row>
    <row r="1219">
      <c r="W1219" s="2">
        <f>IF(OR($B$5="",$C$6="",ROW()&lt;$B$5),"",IF(INDEX($A:$U,ROW(),$C$6)="","",INDEX($A:$U,ROW(),$C$6)))</f>
        <v/>
      </c>
      <c r="X1219" s="28">
        <f>IF($W1219="","",IF(ISNUMBER($W1219),IF($W1219&gt;=10000000,IFERROR(DATE(INT($W1219/10000),MOD(INT($W1219/100),100),MOD($W1219,100)),""),$W1219),IF(ISNUMBER(--SUBSTITUTE(SUBSTITUTE(TRIM($W1219),".","-"),"/","-")),IF(--SUBSTITUTE(SUBSTITUTE(TRIM($W1219),".","-"),"/","-")&gt;=10000000,IFERROR(DATE(--LEFT(TRIM($W1219),4),--MID(TRIM($W1219),5,2),--RIGHT(TRIM($W1219),2)),""),--SUBSTITUTE(SUBSTITUTE(TRIM($W1219),".","-"),"/","-")),IFERROR(--LEFT(SUBSTITUTE(SUBSTITUTE(TRIM($W1219),".","-"),"/","-"),10),""))))</f>
        <v/>
      </c>
      <c r="Y1219" s="29">
        <f>IF($X1219="","",INT($X1219))</f>
        <v/>
      </c>
      <c r="Z1219" s="30">
        <f>IF(OR($Y1219="",$D$6=""),"",IF(INDEX($A:$U,ROW(),$D$6)="",0,IF(ISNUMBER(INDEX($A:$U,ROW(),$D$6)),INDEX($A:$U,ROW(),$D$6),IFERROR(--SUBSTITUTE(SUBSTITUTE(TRIM(INDEX($A:$U,ROW(),$D$6)),",",""),"원",""),0))))</f>
        <v/>
      </c>
      <c r="AA1219" s="30">
        <f>IF(OR($Y1219="",$E$6=""),"",IF(INDEX($A:$U,ROW(),$E$6)="",0,IF(ISNUMBER(INDEX($A:$U,ROW(),$E$6)),INDEX($A:$U,ROW(),$E$6),IFERROR(--SUBSTITUTE(SUBSTITUTE(TRIM(INDEX($A:$U,ROW(),$E$6)),",",""),"원",""),0))))</f>
        <v/>
      </c>
      <c r="AB1219" s="30">
        <f>IF(OR($Y1219="",$F$6=""),"",IF(INDEX($A:$U,ROW(),$F$6)="","",IF(ISNUMBER(INDEX($A:$U,ROW(),$F$6)),INDEX($A:$U,ROW(),$F$6),IFERROR(--SUBSTITUTE(SUBSTITUTE(TRIM(INDEX($A:$U,ROW(),$F$6)),",",""),"원",""),""))))</f>
        <v/>
      </c>
      <c r="AC1219" s="2">
        <f>IF(OR($Y1219="",$G$6=""),"",INDEX($A:$U,ROW(),$G$6)&amp;"")</f>
        <v/>
      </c>
      <c r="AD1219" s="2">
        <f>IF($Y1219="","",IF(OR(AND(설정!$B$5&lt;&gt;"",ISNUMBER(SEARCH(설정!$B$5,$AC1219))),AND(설정!$B$6&lt;&gt;"",ISNUMBER(SEARCH(설정!$B$6,$AC1219))),AND(설정!$B$7&lt;&gt;"",ISNUMBER(SEARCH(설정!$B$7,$AC1219)))),"제외","포함"))</f>
        <v/>
      </c>
    </row>
    <row r="1220">
      <c r="W1220" s="2">
        <f>IF(OR($B$5="",$C$6="",ROW()&lt;$B$5),"",IF(INDEX($A:$U,ROW(),$C$6)="","",INDEX($A:$U,ROW(),$C$6)))</f>
        <v/>
      </c>
      <c r="X1220" s="28">
        <f>IF($W1220="","",IF(ISNUMBER($W1220),IF($W1220&gt;=10000000,IFERROR(DATE(INT($W1220/10000),MOD(INT($W1220/100),100),MOD($W1220,100)),""),$W1220),IF(ISNUMBER(--SUBSTITUTE(SUBSTITUTE(TRIM($W1220),".","-"),"/","-")),IF(--SUBSTITUTE(SUBSTITUTE(TRIM($W1220),".","-"),"/","-")&gt;=10000000,IFERROR(DATE(--LEFT(TRIM($W1220),4),--MID(TRIM($W1220),5,2),--RIGHT(TRIM($W1220),2)),""),--SUBSTITUTE(SUBSTITUTE(TRIM($W1220),".","-"),"/","-")),IFERROR(--LEFT(SUBSTITUTE(SUBSTITUTE(TRIM($W1220),".","-"),"/","-"),10),""))))</f>
        <v/>
      </c>
      <c r="Y1220" s="29">
        <f>IF($X1220="","",INT($X1220))</f>
        <v/>
      </c>
      <c r="Z1220" s="30">
        <f>IF(OR($Y1220="",$D$6=""),"",IF(INDEX($A:$U,ROW(),$D$6)="",0,IF(ISNUMBER(INDEX($A:$U,ROW(),$D$6)),INDEX($A:$U,ROW(),$D$6),IFERROR(--SUBSTITUTE(SUBSTITUTE(TRIM(INDEX($A:$U,ROW(),$D$6)),",",""),"원",""),0))))</f>
        <v/>
      </c>
      <c r="AA1220" s="30">
        <f>IF(OR($Y1220="",$E$6=""),"",IF(INDEX($A:$U,ROW(),$E$6)="",0,IF(ISNUMBER(INDEX($A:$U,ROW(),$E$6)),INDEX($A:$U,ROW(),$E$6),IFERROR(--SUBSTITUTE(SUBSTITUTE(TRIM(INDEX($A:$U,ROW(),$E$6)),",",""),"원",""),0))))</f>
        <v/>
      </c>
      <c r="AB1220" s="30">
        <f>IF(OR($Y1220="",$F$6=""),"",IF(INDEX($A:$U,ROW(),$F$6)="","",IF(ISNUMBER(INDEX($A:$U,ROW(),$F$6)),INDEX($A:$U,ROW(),$F$6),IFERROR(--SUBSTITUTE(SUBSTITUTE(TRIM(INDEX($A:$U,ROW(),$F$6)),",",""),"원",""),""))))</f>
        <v/>
      </c>
      <c r="AC1220" s="2">
        <f>IF(OR($Y1220="",$G$6=""),"",INDEX($A:$U,ROW(),$G$6)&amp;"")</f>
        <v/>
      </c>
      <c r="AD1220" s="2">
        <f>IF($Y1220="","",IF(OR(AND(설정!$B$5&lt;&gt;"",ISNUMBER(SEARCH(설정!$B$5,$AC1220))),AND(설정!$B$6&lt;&gt;"",ISNUMBER(SEARCH(설정!$B$6,$AC1220))),AND(설정!$B$7&lt;&gt;"",ISNUMBER(SEARCH(설정!$B$7,$AC1220)))),"제외","포함"))</f>
        <v/>
      </c>
    </row>
    <row r="1221">
      <c r="W1221" s="2">
        <f>IF(OR($B$5="",$C$6="",ROW()&lt;$B$5),"",IF(INDEX($A:$U,ROW(),$C$6)="","",INDEX($A:$U,ROW(),$C$6)))</f>
        <v/>
      </c>
      <c r="X1221" s="28">
        <f>IF($W1221="","",IF(ISNUMBER($W1221),IF($W1221&gt;=10000000,IFERROR(DATE(INT($W1221/10000),MOD(INT($W1221/100),100),MOD($W1221,100)),""),$W1221),IF(ISNUMBER(--SUBSTITUTE(SUBSTITUTE(TRIM($W1221),".","-"),"/","-")),IF(--SUBSTITUTE(SUBSTITUTE(TRIM($W1221),".","-"),"/","-")&gt;=10000000,IFERROR(DATE(--LEFT(TRIM($W1221),4),--MID(TRIM($W1221),5,2),--RIGHT(TRIM($W1221),2)),""),--SUBSTITUTE(SUBSTITUTE(TRIM($W1221),".","-"),"/","-")),IFERROR(--LEFT(SUBSTITUTE(SUBSTITUTE(TRIM($W1221),".","-"),"/","-"),10),""))))</f>
        <v/>
      </c>
      <c r="Y1221" s="29">
        <f>IF($X1221="","",INT($X1221))</f>
        <v/>
      </c>
      <c r="Z1221" s="30">
        <f>IF(OR($Y1221="",$D$6=""),"",IF(INDEX($A:$U,ROW(),$D$6)="",0,IF(ISNUMBER(INDEX($A:$U,ROW(),$D$6)),INDEX($A:$U,ROW(),$D$6),IFERROR(--SUBSTITUTE(SUBSTITUTE(TRIM(INDEX($A:$U,ROW(),$D$6)),",",""),"원",""),0))))</f>
        <v/>
      </c>
      <c r="AA1221" s="30">
        <f>IF(OR($Y1221="",$E$6=""),"",IF(INDEX($A:$U,ROW(),$E$6)="",0,IF(ISNUMBER(INDEX($A:$U,ROW(),$E$6)),INDEX($A:$U,ROW(),$E$6),IFERROR(--SUBSTITUTE(SUBSTITUTE(TRIM(INDEX($A:$U,ROW(),$E$6)),",",""),"원",""),0))))</f>
        <v/>
      </c>
      <c r="AB1221" s="30">
        <f>IF(OR($Y1221="",$F$6=""),"",IF(INDEX($A:$U,ROW(),$F$6)="","",IF(ISNUMBER(INDEX($A:$U,ROW(),$F$6)),INDEX($A:$U,ROW(),$F$6),IFERROR(--SUBSTITUTE(SUBSTITUTE(TRIM(INDEX($A:$U,ROW(),$F$6)),",",""),"원",""),""))))</f>
        <v/>
      </c>
      <c r="AC1221" s="2">
        <f>IF(OR($Y1221="",$G$6=""),"",INDEX($A:$U,ROW(),$G$6)&amp;"")</f>
        <v/>
      </c>
      <c r="AD1221" s="2">
        <f>IF($Y1221="","",IF(OR(AND(설정!$B$5&lt;&gt;"",ISNUMBER(SEARCH(설정!$B$5,$AC1221))),AND(설정!$B$6&lt;&gt;"",ISNUMBER(SEARCH(설정!$B$6,$AC1221))),AND(설정!$B$7&lt;&gt;"",ISNUMBER(SEARCH(설정!$B$7,$AC1221)))),"제외","포함"))</f>
        <v/>
      </c>
    </row>
    <row r="1222">
      <c r="W1222" s="2">
        <f>IF(OR($B$5="",$C$6="",ROW()&lt;$B$5),"",IF(INDEX($A:$U,ROW(),$C$6)="","",INDEX($A:$U,ROW(),$C$6)))</f>
        <v/>
      </c>
      <c r="X1222" s="28">
        <f>IF($W1222="","",IF(ISNUMBER($W1222),IF($W1222&gt;=10000000,IFERROR(DATE(INT($W1222/10000),MOD(INT($W1222/100),100),MOD($W1222,100)),""),$W1222),IF(ISNUMBER(--SUBSTITUTE(SUBSTITUTE(TRIM($W1222),".","-"),"/","-")),IF(--SUBSTITUTE(SUBSTITUTE(TRIM($W1222),".","-"),"/","-")&gt;=10000000,IFERROR(DATE(--LEFT(TRIM($W1222),4),--MID(TRIM($W1222),5,2),--RIGHT(TRIM($W1222),2)),""),--SUBSTITUTE(SUBSTITUTE(TRIM($W1222),".","-"),"/","-")),IFERROR(--LEFT(SUBSTITUTE(SUBSTITUTE(TRIM($W1222),".","-"),"/","-"),10),""))))</f>
        <v/>
      </c>
      <c r="Y1222" s="29">
        <f>IF($X1222="","",INT($X1222))</f>
        <v/>
      </c>
      <c r="Z1222" s="30">
        <f>IF(OR($Y1222="",$D$6=""),"",IF(INDEX($A:$U,ROW(),$D$6)="",0,IF(ISNUMBER(INDEX($A:$U,ROW(),$D$6)),INDEX($A:$U,ROW(),$D$6),IFERROR(--SUBSTITUTE(SUBSTITUTE(TRIM(INDEX($A:$U,ROW(),$D$6)),",",""),"원",""),0))))</f>
        <v/>
      </c>
      <c r="AA1222" s="30">
        <f>IF(OR($Y1222="",$E$6=""),"",IF(INDEX($A:$U,ROW(),$E$6)="",0,IF(ISNUMBER(INDEX($A:$U,ROW(),$E$6)),INDEX($A:$U,ROW(),$E$6),IFERROR(--SUBSTITUTE(SUBSTITUTE(TRIM(INDEX($A:$U,ROW(),$E$6)),",",""),"원",""),0))))</f>
        <v/>
      </c>
      <c r="AB1222" s="30">
        <f>IF(OR($Y1222="",$F$6=""),"",IF(INDEX($A:$U,ROW(),$F$6)="","",IF(ISNUMBER(INDEX($A:$U,ROW(),$F$6)),INDEX($A:$U,ROW(),$F$6),IFERROR(--SUBSTITUTE(SUBSTITUTE(TRIM(INDEX($A:$U,ROW(),$F$6)),",",""),"원",""),""))))</f>
        <v/>
      </c>
      <c r="AC1222" s="2">
        <f>IF(OR($Y1222="",$G$6=""),"",INDEX($A:$U,ROW(),$G$6)&amp;"")</f>
        <v/>
      </c>
      <c r="AD1222" s="2">
        <f>IF($Y1222="","",IF(OR(AND(설정!$B$5&lt;&gt;"",ISNUMBER(SEARCH(설정!$B$5,$AC1222))),AND(설정!$B$6&lt;&gt;"",ISNUMBER(SEARCH(설정!$B$6,$AC1222))),AND(설정!$B$7&lt;&gt;"",ISNUMBER(SEARCH(설정!$B$7,$AC1222)))),"제외","포함"))</f>
        <v/>
      </c>
    </row>
    <row r="1223">
      <c r="W1223" s="2">
        <f>IF(OR($B$5="",$C$6="",ROW()&lt;$B$5),"",IF(INDEX($A:$U,ROW(),$C$6)="","",INDEX($A:$U,ROW(),$C$6)))</f>
        <v/>
      </c>
      <c r="X1223" s="28">
        <f>IF($W1223="","",IF(ISNUMBER($W1223),IF($W1223&gt;=10000000,IFERROR(DATE(INT($W1223/10000),MOD(INT($W1223/100),100),MOD($W1223,100)),""),$W1223),IF(ISNUMBER(--SUBSTITUTE(SUBSTITUTE(TRIM($W1223),".","-"),"/","-")),IF(--SUBSTITUTE(SUBSTITUTE(TRIM($W1223),".","-"),"/","-")&gt;=10000000,IFERROR(DATE(--LEFT(TRIM($W1223),4),--MID(TRIM($W1223),5,2),--RIGHT(TRIM($W1223),2)),""),--SUBSTITUTE(SUBSTITUTE(TRIM($W1223),".","-"),"/","-")),IFERROR(--LEFT(SUBSTITUTE(SUBSTITUTE(TRIM($W1223),".","-"),"/","-"),10),""))))</f>
        <v/>
      </c>
      <c r="Y1223" s="29">
        <f>IF($X1223="","",INT($X1223))</f>
        <v/>
      </c>
      <c r="Z1223" s="30">
        <f>IF(OR($Y1223="",$D$6=""),"",IF(INDEX($A:$U,ROW(),$D$6)="",0,IF(ISNUMBER(INDEX($A:$U,ROW(),$D$6)),INDEX($A:$U,ROW(),$D$6),IFERROR(--SUBSTITUTE(SUBSTITUTE(TRIM(INDEX($A:$U,ROW(),$D$6)),",",""),"원",""),0))))</f>
        <v/>
      </c>
      <c r="AA1223" s="30">
        <f>IF(OR($Y1223="",$E$6=""),"",IF(INDEX($A:$U,ROW(),$E$6)="",0,IF(ISNUMBER(INDEX($A:$U,ROW(),$E$6)),INDEX($A:$U,ROW(),$E$6),IFERROR(--SUBSTITUTE(SUBSTITUTE(TRIM(INDEX($A:$U,ROW(),$E$6)),",",""),"원",""),0))))</f>
        <v/>
      </c>
      <c r="AB1223" s="30">
        <f>IF(OR($Y1223="",$F$6=""),"",IF(INDEX($A:$U,ROW(),$F$6)="","",IF(ISNUMBER(INDEX($A:$U,ROW(),$F$6)),INDEX($A:$U,ROW(),$F$6),IFERROR(--SUBSTITUTE(SUBSTITUTE(TRIM(INDEX($A:$U,ROW(),$F$6)),",",""),"원",""),""))))</f>
        <v/>
      </c>
      <c r="AC1223" s="2">
        <f>IF(OR($Y1223="",$G$6=""),"",INDEX($A:$U,ROW(),$G$6)&amp;"")</f>
        <v/>
      </c>
      <c r="AD1223" s="2">
        <f>IF($Y1223="","",IF(OR(AND(설정!$B$5&lt;&gt;"",ISNUMBER(SEARCH(설정!$B$5,$AC1223))),AND(설정!$B$6&lt;&gt;"",ISNUMBER(SEARCH(설정!$B$6,$AC1223))),AND(설정!$B$7&lt;&gt;"",ISNUMBER(SEARCH(설정!$B$7,$AC1223)))),"제외","포함"))</f>
        <v/>
      </c>
    </row>
    <row r="1224">
      <c r="W1224" s="2">
        <f>IF(OR($B$5="",$C$6="",ROW()&lt;$B$5),"",IF(INDEX($A:$U,ROW(),$C$6)="","",INDEX($A:$U,ROW(),$C$6)))</f>
        <v/>
      </c>
      <c r="X1224" s="28">
        <f>IF($W1224="","",IF(ISNUMBER($W1224),IF($W1224&gt;=10000000,IFERROR(DATE(INT($W1224/10000),MOD(INT($W1224/100),100),MOD($W1224,100)),""),$W1224),IF(ISNUMBER(--SUBSTITUTE(SUBSTITUTE(TRIM($W1224),".","-"),"/","-")),IF(--SUBSTITUTE(SUBSTITUTE(TRIM($W1224),".","-"),"/","-")&gt;=10000000,IFERROR(DATE(--LEFT(TRIM($W1224),4),--MID(TRIM($W1224),5,2),--RIGHT(TRIM($W1224),2)),""),--SUBSTITUTE(SUBSTITUTE(TRIM($W1224),".","-"),"/","-")),IFERROR(--LEFT(SUBSTITUTE(SUBSTITUTE(TRIM($W1224),".","-"),"/","-"),10),""))))</f>
        <v/>
      </c>
      <c r="Y1224" s="29">
        <f>IF($X1224="","",INT($X1224))</f>
        <v/>
      </c>
      <c r="Z1224" s="30">
        <f>IF(OR($Y1224="",$D$6=""),"",IF(INDEX($A:$U,ROW(),$D$6)="",0,IF(ISNUMBER(INDEX($A:$U,ROW(),$D$6)),INDEX($A:$U,ROW(),$D$6),IFERROR(--SUBSTITUTE(SUBSTITUTE(TRIM(INDEX($A:$U,ROW(),$D$6)),",",""),"원",""),0))))</f>
        <v/>
      </c>
      <c r="AA1224" s="30">
        <f>IF(OR($Y1224="",$E$6=""),"",IF(INDEX($A:$U,ROW(),$E$6)="",0,IF(ISNUMBER(INDEX($A:$U,ROW(),$E$6)),INDEX($A:$U,ROW(),$E$6),IFERROR(--SUBSTITUTE(SUBSTITUTE(TRIM(INDEX($A:$U,ROW(),$E$6)),",",""),"원",""),0))))</f>
        <v/>
      </c>
      <c r="AB1224" s="30">
        <f>IF(OR($Y1224="",$F$6=""),"",IF(INDEX($A:$U,ROW(),$F$6)="","",IF(ISNUMBER(INDEX($A:$U,ROW(),$F$6)),INDEX($A:$U,ROW(),$F$6),IFERROR(--SUBSTITUTE(SUBSTITUTE(TRIM(INDEX($A:$U,ROW(),$F$6)),",",""),"원",""),""))))</f>
        <v/>
      </c>
      <c r="AC1224" s="2">
        <f>IF(OR($Y1224="",$G$6=""),"",INDEX($A:$U,ROW(),$G$6)&amp;"")</f>
        <v/>
      </c>
      <c r="AD1224" s="2">
        <f>IF($Y1224="","",IF(OR(AND(설정!$B$5&lt;&gt;"",ISNUMBER(SEARCH(설정!$B$5,$AC1224))),AND(설정!$B$6&lt;&gt;"",ISNUMBER(SEARCH(설정!$B$6,$AC1224))),AND(설정!$B$7&lt;&gt;"",ISNUMBER(SEARCH(설정!$B$7,$AC1224)))),"제외","포함"))</f>
        <v/>
      </c>
    </row>
    <row r="1225">
      <c r="W1225" s="2">
        <f>IF(OR($B$5="",$C$6="",ROW()&lt;$B$5),"",IF(INDEX($A:$U,ROW(),$C$6)="","",INDEX($A:$U,ROW(),$C$6)))</f>
        <v/>
      </c>
      <c r="X1225" s="28">
        <f>IF($W1225="","",IF(ISNUMBER($W1225),IF($W1225&gt;=10000000,IFERROR(DATE(INT($W1225/10000),MOD(INT($W1225/100),100),MOD($W1225,100)),""),$W1225),IF(ISNUMBER(--SUBSTITUTE(SUBSTITUTE(TRIM($W1225),".","-"),"/","-")),IF(--SUBSTITUTE(SUBSTITUTE(TRIM($W1225),".","-"),"/","-")&gt;=10000000,IFERROR(DATE(--LEFT(TRIM($W1225),4),--MID(TRIM($W1225),5,2),--RIGHT(TRIM($W1225),2)),""),--SUBSTITUTE(SUBSTITUTE(TRIM($W1225),".","-"),"/","-")),IFERROR(--LEFT(SUBSTITUTE(SUBSTITUTE(TRIM($W1225),".","-"),"/","-"),10),""))))</f>
        <v/>
      </c>
      <c r="Y1225" s="29">
        <f>IF($X1225="","",INT($X1225))</f>
        <v/>
      </c>
      <c r="Z1225" s="30">
        <f>IF(OR($Y1225="",$D$6=""),"",IF(INDEX($A:$U,ROW(),$D$6)="",0,IF(ISNUMBER(INDEX($A:$U,ROW(),$D$6)),INDEX($A:$U,ROW(),$D$6),IFERROR(--SUBSTITUTE(SUBSTITUTE(TRIM(INDEX($A:$U,ROW(),$D$6)),",",""),"원",""),0))))</f>
        <v/>
      </c>
      <c r="AA1225" s="30">
        <f>IF(OR($Y1225="",$E$6=""),"",IF(INDEX($A:$U,ROW(),$E$6)="",0,IF(ISNUMBER(INDEX($A:$U,ROW(),$E$6)),INDEX($A:$U,ROW(),$E$6),IFERROR(--SUBSTITUTE(SUBSTITUTE(TRIM(INDEX($A:$U,ROW(),$E$6)),",",""),"원",""),0))))</f>
        <v/>
      </c>
      <c r="AB1225" s="30">
        <f>IF(OR($Y1225="",$F$6=""),"",IF(INDEX($A:$U,ROW(),$F$6)="","",IF(ISNUMBER(INDEX($A:$U,ROW(),$F$6)),INDEX($A:$U,ROW(),$F$6),IFERROR(--SUBSTITUTE(SUBSTITUTE(TRIM(INDEX($A:$U,ROW(),$F$6)),",",""),"원",""),""))))</f>
        <v/>
      </c>
      <c r="AC1225" s="2">
        <f>IF(OR($Y1225="",$G$6=""),"",INDEX($A:$U,ROW(),$G$6)&amp;"")</f>
        <v/>
      </c>
      <c r="AD1225" s="2">
        <f>IF($Y1225="","",IF(OR(AND(설정!$B$5&lt;&gt;"",ISNUMBER(SEARCH(설정!$B$5,$AC1225))),AND(설정!$B$6&lt;&gt;"",ISNUMBER(SEARCH(설정!$B$6,$AC1225))),AND(설정!$B$7&lt;&gt;"",ISNUMBER(SEARCH(설정!$B$7,$AC1225)))),"제외","포함"))</f>
        <v/>
      </c>
    </row>
    <row r="1226">
      <c r="W1226" s="2">
        <f>IF(OR($B$5="",$C$6="",ROW()&lt;$B$5),"",IF(INDEX($A:$U,ROW(),$C$6)="","",INDEX($A:$U,ROW(),$C$6)))</f>
        <v/>
      </c>
      <c r="X1226" s="28">
        <f>IF($W1226="","",IF(ISNUMBER($W1226),IF($W1226&gt;=10000000,IFERROR(DATE(INT($W1226/10000),MOD(INT($W1226/100),100),MOD($W1226,100)),""),$W1226),IF(ISNUMBER(--SUBSTITUTE(SUBSTITUTE(TRIM($W1226),".","-"),"/","-")),IF(--SUBSTITUTE(SUBSTITUTE(TRIM($W1226),".","-"),"/","-")&gt;=10000000,IFERROR(DATE(--LEFT(TRIM($W1226),4),--MID(TRIM($W1226),5,2),--RIGHT(TRIM($W1226),2)),""),--SUBSTITUTE(SUBSTITUTE(TRIM($W1226),".","-"),"/","-")),IFERROR(--LEFT(SUBSTITUTE(SUBSTITUTE(TRIM($W1226),".","-"),"/","-"),10),""))))</f>
        <v/>
      </c>
      <c r="Y1226" s="29">
        <f>IF($X1226="","",INT($X1226))</f>
        <v/>
      </c>
      <c r="Z1226" s="30">
        <f>IF(OR($Y1226="",$D$6=""),"",IF(INDEX($A:$U,ROW(),$D$6)="",0,IF(ISNUMBER(INDEX($A:$U,ROW(),$D$6)),INDEX($A:$U,ROW(),$D$6),IFERROR(--SUBSTITUTE(SUBSTITUTE(TRIM(INDEX($A:$U,ROW(),$D$6)),",",""),"원",""),0))))</f>
        <v/>
      </c>
      <c r="AA1226" s="30">
        <f>IF(OR($Y1226="",$E$6=""),"",IF(INDEX($A:$U,ROW(),$E$6)="",0,IF(ISNUMBER(INDEX($A:$U,ROW(),$E$6)),INDEX($A:$U,ROW(),$E$6),IFERROR(--SUBSTITUTE(SUBSTITUTE(TRIM(INDEX($A:$U,ROW(),$E$6)),",",""),"원",""),0))))</f>
        <v/>
      </c>
      <c r="AB1226" s="30">
        <f>IF(OR($Y1226="",$F$6=""),"",IF(INDEX($A:$U,ROW(),$F$6)="","",IF(ISNUMBER(INDEX($A:$U,ROW(),$F$6)),INDEX($A:$U,ROW(),$F$6),IFERROR(--SUBSTITUTE(SUBSTITUTE(TRIM(INDEX($A:$U,ROW(),$F$6)),",",""),"원",""),""))))</f>
        <v/>
      </c>
      <c r="AC1226" s="2">
        <f>IF(OR($Y1226="",$G$6=""),"",INDEX($A:$U,ROW(),$G$6)&amp;"")</f>
        <v/>
      </c>
      <c r="AD1226" s="2">
        <f>IF($Y1226="","",IF(OR(AND(설정!$B$5&lt;&gt;"",ISNUMBER(SEARCH(설정!$B$5,$AC1226))),AND(설정!$B$6&lt;&gt;"",ISNUMBER(SEARCH(설정!$B$6,$AC1226))),AND(설정!$B$7&lt;&gt;"",ISNUMBER(SEARCH(설정!$B$7,$AC1226)))),"제외","포함"))</f>
        <v/>
      </c>
    </row>
    <row r="1227">
      <c r="W1227" s="2">
        <f>IF(OR($B$5="",$C$6="",ROW()&lt;$B$5),"",IF(INDEX($A:$U,ROW(),$C$6)="","",INDEX($A:$U,ROW(),$C$6)))</f>
        <v/>
      </c>
      <c r="X1227" s="28">
        <f>IF($W1227="","",IF(ISNUMBER($W1227),IF($W1227&gt;=10000000,IFERROR(DATE(INT($W1227/10000),MOD(INT($W1227/100),100),MOD($W1227,100)),""),$W1227),IF(ISNUMBER(--SUBSTITUTE(SUBSTITUTE(TRIM($W1227),".","-"),"/","-")),IF(--SUBSTITUTE(SUBSTITUTE(TRIM($W1227),".","-"),"/","-")&gt;=10000000,IFERROR(DATE(--LEFT(TRIM($W1227),4),--MID(TRIM($W1227),5,2),--RIGHT(TRIM($W1227),2)),""),--SUBSTITUTE(SUBSTITUTE(TRIM($W1227),".","-"),"/","-")),IFERROR(--LEFT(SUBSTITUTE(SUBSTITUTE(TRIM($W1227),".","-"),"/","-"),10),""))))</f>
        <v/>
      </c>
      <c r="Y1227" s="29">
        <f>IF($X1227="","",INT($X1227))</f>
        <v/>
      </c>
      <c r="Z1227" s="30">
        <f>IF(OR($Y1227="",$D$6=""),"",IF(INDEX($A:$U,ROW(),$D$6)="",0,IF(ISNUMBER(INDEX($A:$U,ROW(),$D$6)),INDEX($A:$U,ROW(),$D$6),IFERROR(--SUBSTITUTE(SUBSTITUTE(TRIM(INDEX($A:$U,ROW(),$D$6)),",",""),"원",""),0))))</f>
        <v/>
      </c>
      <c r="AA1227" s="30">
        <f>IF(OR($Y1227="",$E$6=""),"",IF(INDEX($A:$U,ROW(),$E$6)="",0,IF(ISNUMBER(INDEX($A:$U,ROW(),$E$6)),INDEX($A:$U,ROW(),$E$6),IFERROR(--SUBSTITUTE(SUBSTITUTE(TRIM(INDEX($A:$U,ROW(),$E$6)),",",""),"원",""),0))))</f>
        <v/>
      </c>
      <c r="AB1227" s="30">
        <f>IF(OR($Y1227="",$F$6=""),"",IF(INDEX($A:$U,ROW(),$F$6)="","",IF(ISNUMBER(INDEX($A:$U,ROW(),$F$6)),INDEX($A:$U,ROW(),$F$6),IFERROR(--SUBSTITUTE(SUBSTITUTE(TRIM(INDEX($A:$U,ROW(),$F$6)),",",""),"원",""),""))))</f>
        <v/>
      </c>
      <c r="AC1227" s="2">
        <f>IF(OR($Y1227="",$G$6=""),"",INDEX($A:$U,ROW(),$G$6)&amp;"")</f>
        <v/>
      </c>
      <c r="AD1227" s="2">
        <f>IF($Y1227="","",IF(OR(AND(설정!$B$5&lt;&gt;"",ISNUMBER(SEARCH(설정!$B$5,$AC1227))),AND(설정!$B$6&lt;&gt;"",ISNUMBER(SEARCH(설정!$B$6,$AC1227))),AND(설정!$B$7&lt;&gt;"",ISNUMBER(SEARCH(설정!$B$7,$AC1227)))),"제외","포함"))</f>
        <v/>
      </c>
    </row>
    <row r="1228">
      <c r="W1228" s="2">
        <f>IF(OR($B$5="",$C$6="",ROW()&lt;$B$5),"",IF(INDEX($A:$U,ROW(),$C$6)="","",INDEX($A:$U,ROW(),$C$6)))</f>
        <v/>
      </c>
      <c r="X1228" s="28">
        <f>IF($W1228="","",IF(ISNUMBER($W1228),IF($W1228&gt;=10000000,IFERROR(DATE(INT($W1228/10000),MOD(INT($W1228/100),100),MOD($W1228,100)),""),$W1228),IF(ISNUMBER(--SUBSTITUTE(SUBSTITUTE(TRIM($W1228),".","-"),"/","-")),IF(--SUBSTITUTE(SUBSTITUTE(TRIM($W1228),".","-"),"/","-")&gt;=10000000,IFERROR(DATE(--LEFT(TRIM($W1228),4),--MID(TRIM($W1228),5,2),--RIGHT(TRIM($W1228),2)),""),--SUBSTITUTE(SUBSTITUTE(TRIM($W1228),".","-"),"/","-")),IFERROR(--LEFT(SUBSTITUTE(SUBSTITUTE(TRIM($W1228),".","-"),"/","-"),10),""))))</f>
        <v/>
      </c>
      <c r="Y1228" s="29">
        <f>IF($X1228="","",INT($X1228))</f>
        <v/>
      </c>
      <c r="Z1228" s="30">
        <f>IF(OR($Y1228="",$D$6=""),"",IF(INDEX($A:$U,ROW(),$D$6)="",0,IF(ISNUMBER(INDEX($A:$U,ROW(),$D$6)),INDEX($A:$U,ROW(),$D$6),IFERROR(--SUBSTITUTE(SUBSTITUTE(TRIM(INDEX($A:$U,ROW(),$D$6)),",",""),"원",""),0))))</f>
        <v/>
      </c>
      <c r="AA1228" s="30">
        <f>IF(OR($Y1228="",$E$6=""),"",IF(INDEX($A:$U,ROW(),$E$6)="",0,IF(ISNUMBER(INDEX($A:$U,ROW(),$E$6)),INDEX($A:$U,ROW(),$E$6),IFERROR(--SUBSTITUTE(SUBSTITUTE(TRIM(INDEX($A:$U,ROW(),$E$6)),",",""),"원",""),0))))</f>
        <v/>
      </c>
      <c r="AB1228" s="30">
        <f>IF(OR($Y1228="",$F$6=""),"",IF(INDEX($A:$U,ROW(),$F$6)="","",IF(ISNUMBER(INDEX($A:$U,ROW(),$F$6)),INDEX($A:$U,ROW(),$F$6),IFERROR(--SUBSTITUTE(SUBSTITUTE(TRIM(INDEX($A:$U,ROW(),$F$6)),",",""),"원",""),""))))</f>
        <v/>
      </c>
      <c r="AC1228" s="2">
        <f>IF(OR($Y1228="",$G$6=""),"",INDEX($A:$U,ROW(),$G$6)&amp;"")</f>
        <v/>
      </c>
      <c r="AD1228" s="2">
        <f>IF($Y1228="","",IF(OR(AND(설정!$B$5&lt;&gt;"",ISNUMBER(SEARCH(설정!$B$5,$AC1228))),AND(설정!$B$6&lt;&gt;"",ISNUMBER(SEARCH(설정!$B$6,$AC1228))),AND(설정!$B$7&lt;&gt;"",ISNUMBER(SEARCH(설정!$B$7,$AC1228)))),"제외","포함"))</f>
        <v/>
      </c>
    </row>
    <row r="1229">
      <c r="W1229" s="2">
        <f>IF(OR($B$5="",$C$6="",ROW()&lt;$B$5),"",IF(INDEX($A:$U,ROW(),$C$6)="","",INDEX($A:$U,ROW(),$C$6)))</f>
        <v/>
      </c>
      <c r="X1229" s="28">
        <f>IF($W1229="","",IF(ISNUMBER($W1229),IF($W1229&gt;=10000000,IFERROR(DATE(INT($W1229/10000),MOD(INT($W1229/100),100),MOD($W1229,100)),""),$W1229),IF(ISNUMBER(--SUBSTITUTE(SUBSTITUTE(TRIM($W1229),".","-"),"/","-")),IF(--SUBSTITUTE(SUBSTITUTE(TRIM($W1229),".","-"),"/","-")&gt;=10000000,IFERROR(DATE(--LEFT(TRIM($W1229),4),--MID(TRIM($W1229),5,2),--RIGHT(TRIM($W1229),2)),""),--SUBSTITUTE(SUBSTITUTE(TRIM($W1229),".","-"),"/","-")),IFERROR(--LEFT(SUBSTITUTE(SUBSTITUTE(TRIM($W1229),".","-"),"/","-"),10),""))))</f>
        <v/>
      </c>
      <c r="Y1229" s="29">
        <f>IF($X1229="","",INT($X1229))</f>
        <v/>
      </c>
      <c r="Z1229" s="30">
        <f>IF(OR($Y1229="",$D$6=""),"",IF(INDEX($A:$U,ROW(),$D$6)="",0,IF(ISNUMBER(INDEX($A:$U,ROW(),$D$6)),INDEX($A:$U,ROW(),$D$6),IFERROR(--SUBSTITUTE(SUBSTITUTE(TRIM(INDEX($A:$U,ROW(),$D$6)),",",""),"원",""),0))))</f>
        <v/>
      </c>
      <c r="AA1229" s="30">
        <f>IF(OR($Y1229="",$E$6=""),"",IF(INDEX($A:$U,ROW(),$E$6)="",0,IF(ISNUMBER(INDEX($A:$U,ROW(),$E$6)),INDEX($A:$U,ROW(),$E$6),IFERROR(--SUBSTITUTE(SUBSTITUTE(TRIM(INDEX($A:$U,ROW(),$E$6)),",",""),"원",""),0))))</f>
        <v/>
      </c>
      <c r="AB1229" s="30">
        <f>IF(OR($Y1229="",$F$6=""),"",IF(INDEX($A:$U,ROW(),$F$6)="","",IF(ISNUMBER(INDEX($A:$U,ROW(),$F$6)),INDEX($A:$U,ROW(),$F$6),IFERROR(--SUBSTITUTE(SUBSTITUTE(TRIM(INDEX($A:$U,ROW(),$F$6)),",",""),"원",""),""))))</f>
        <v/>
      </c>
      <c r="AC1229" s="2">
        <f>IF(OR($Y1229="",$G$6=""),"",INDEX($A:$U,ROW(),$G$6)&amp;"")</f>
        <v/>
      </c>
      <c r="AD1229" s="2">
        <f>IF($Y1229="","",IF(OR(AND(설정!$B$5&lt;&gt;"",ISNUMBER(SEARCH(설정!$B$5,$AC1229))),AND(설정!$B$6&lt;&gt;"",ISNUMBER(SEARCH(설정!$B$6,$AC1229))),AND(설정!$B$7&lt;&gt;"",ISNUMBER(SEARCH(설정!$B$7,$AC1229)))),"제외","포함"))</f>
        <v/>
      </c>
    </row>
    <row r="1230">
      <c r="W1230" s="2">
        <f>IF(OR($B$5="",$C$6="",ROW()&lt;$B$5),"",IF(INDEX($A:$U,ROW(),$C$6)="","",INDEX($A:$U,ROW(),$C$6)))</f>
        <v/>
      </c>
      <c r="X1230" s="28">
        <f>IF($W1230="","",IF(ISNUMBER($W1230),IF($W1230&gt;=10000000,IFERROR(DATE(INT($W1230/10000),MOD(INT($W1230/100),100),MOD($W1230,100)),""),$W1230),IF(ISNUMBER(--SUBSTITUTE(SUBSTITUTE(TRIM($W1230),".","-"),"/","-")),IF(--SUBSTITUTE(SUBSTITUTE(TRIM($W1230),".","-"),"/","-")&gt;=10000000,IFERROR(DATE(--LEFT(TRIM($W1230),4),--MID(TRIM($W1230),5,2),--RIGHT(TRIM($W1230),2)),""),--SUBSTITUTE(SUBSTITUTE(TRIM($W1230),".","-"),"/","-")),IFERROR(--LEFT(SUBSTITUTE(SUBSTITUTE(TRIM($W1230),".","-"),"/","-"),10),""))))</f>
        <v/>
      </c>
      <c r="Y1230" s="29">
        <f>IF($X1230="","",INT($X1230))</f>
        <v/>
      </c>
      <c r="Z1230" s="30">
        <f>IF(OR($Y1230="",$D$6=""),"",IF(INDEX($A:$U,ROW(),$D$6)="",0,IF(ISNUMBER(INDEX($A:$U,ROW(),$D$6)),INDEX($A:$U,ROW(),$D$6),IFERROR(--SUBSTITUTE(SUBSTITUTE(TRIM(INDEX($A:$U,ROW(),$D$6)),",",""),"원",""),0))))</f>
        <v/>
      </c>
      <c r="AA1230" s="30">
        <f>IF(OR($Y1230="",$E$6=""),"",IF(INDEX($A:$U,ROW(),$E$6)="",0,IF(ISNUMBER(INDEX($A:$U,ROW(),$E$6)),INDEX($A:$U,ROW(),$E$6),IFERROR(--SUBSTITUTE(SUBSTITUTE(TRIM(INDEX($A:$U,ROW(),$E$6)),",",""),"원",""),0))))</f>
        <v/>
      </c>
      <c r="AB1230" s="30">
        <f>IF(OR($Y1230="",$F$6=""),"",IF(INDEX($A:$U,ROW(),$F$6)="","",IF(ISNUMBER(INDEX($A:$U,ROW(),$F$6)),INDEX($A:$U,ROW(),$F$6),IFERROR(--SUBSTITUTE(SUBSTITUTE(TRIM(INDEX($A:$U,ROW(),$F$6)),",",""),"원",""),""))))</f>
        <v/>
      </c>
      <c r="AC1230" s="2">
        <f>IF(OR($Y1230="",$G$6=""),"",INDEX($A:$U,ROW(),$G$6)&amp;"")</f>
        <v/>
      </c>
      <c r="AD1230" s="2">
        <f>IF($Y1230="","",IF(OR(AND(설정!$B$5&lt;&gt;"",ISNUMBER(SEARCH(설정!$B$5,$AC1230))),AND(설정!$B$6&lt;&gt;"",ISNUMBER(SEARCH(설정!$B$6,$AC1230))),AND(설정!$B$7&lt;&gt;"",ISNUMBER(SEARCH(설정!$B$7,$AC1230)))),"제외","포함"))</f>
        <v/>
      </c>
    </row>
    <row r="1231">
      <c r="W1231" s="2">
        <f>IF(OR($B$5="",$C$6="",ROW()&lt;$B$5),"",IF(INDEX($A:$U,ROW(),$C$6)="","",INDEX($A:$U,ROW(),$C$6)))</f>
        <v/>
      </c>
      <c r="X1231" s="28">
        <f>IF($W1231="","",IF(ISNUMBER($W1231),IF($W1231&gt;=10000000,IFERROR(DATE(INT($W1231/10000),MOD(INT($W1231/100),100),MOD($W1231,100)),""),$W1231),IF(ISNUMBER(--SUBSTITUTE(SUBSTITUTE(TRIM($W1231),".","-"),"/","-")),IF(--SUBSTITUTE(SUBSTITUTE(TRIM($W1231),".","-"),"/","-")&gt;=10000000,IFERROR(DATE(--LEFT(TRIM($W1231),4),--MID(TRIM($W1231),5,2),--RIGHT(TRIM($W1231),2)),""),--SUBSTITUTE(SUBSTITUTE(TRIM($W1231),".","-"),"/","-")),IFERROR(--LEFT(SUBSTITUTE(SUBSTITUTE(TRIM($W1231),".","-"),"/","-"),10),""))))</f>
        <v/>
      </c>
      <c r="Y1231" s="29">
        <f>IF($X1231="","",INT($X1231))</f>
        <v/>
      </c>
      <c r="Z1231" s="30">
        <f>IF(OR($Y1231="",$D$6=""),"",IF(INDEX($A:$U,ROW(),$D$6)="",0,IF(ISNUMBER(INDEX($A:$U,ROW(),$D$6)),INDEX($A:$U,ROW(),$D$6),IFERROR(--SUBSTITUTE(SUBSTITUTE(TRIM(INDEX($A:$U,ROW(),$D$6)),",",""),"원",""),0))))</f>
        <v/>
      </c>
      <c r="AA1231" s="30">
        <f>IF(OR($Y1231="",$E$6=""),"",IF(INDEX($A:$U,ROW(),$E$6)="",0,IF(ISNUMBER(INDEX($A:$U,ROW(),$E$6)),INDEX($A:$U,ROW(),$E$6),IFERROR(--SUBSTITUTE(SUBSTITUTE(TRIM(INDEX($A:$U,ROW(),$E$6)),",",""),"원",""),0))))</f>
        <v/>
      </c>
      <c r="AB1231" s="30">
        <f>IF(OR($Y1231="",$F$6=""),"",IF(INDEX($A:$U,ROW(),$F$6)="","",IF(ISNUMBER(INDEX($A:$U,ROW(),$F$6)),INDEX($A:$U,ROW(),$F$6),IFERROR(--SUBSTITUTE(SUBSTITUTE(TRIM(INDEX($A:$U,ROW(),$F$6)),",",""),"원",""),""))))</f>
        <v/>
      </c>
      <c r="AC1231" s="2">
        <f>IF(OR($Y1231="",$G$6=""),"",INDEX($A:$U,ROW(),$G$6)&amp;"")</f>
        <v/>
      </c>
      <c r="AD1231" s="2">
        <f>IF($Y1231="","",IF(OR(AND(설정!$B$5&lt;&gt;"",ISNUMBER(SEARCH(설정!$B$5,$AC1231))),AND(설정!$B$6&lt;&gt;"",ISNUMBER(SEARCH(설정!$B$6,$AC1231))),AND(설정!$B$7&lt;&gt;"",ISNUMBER(SEARCH(설정!$B$7,$AC1231)))),"제외","포함"))</f>
        <v/>
      </c>
    </row>
    <row r="1232">
      <c r="W1232" s="2">
        <f>IF(OR($B$5="",$C$6="",ROW()&lt;$B$5),"",IF(INDEX($A:$U,ROW(),$C$6)="","",INDEX($A:$U,ROW(),$C$6)))</f>
        <v/>
      </c>
      <c r="X1232" s="28">
        <f>IF($W1232="","",IF(ISNUMBER($W1232),IF($W1232&gt;=10000000,IFERROR(DATE(INT($W1232/10000),MOD(INT($W1232/100),100),MOD($W1232,100)),""),$W1232),IF(ISNUMBER(--SUBSTITUTE(SUBSTITUTE(TRIM($W1232),".","-"),"/","-")),IF(--SUBSTITUTE(SUBSTITUTE(TRIM($W1232),".","-"),"/","-")&gt;=10000000,IFERROR(DATE(--LEFT(TRIM($W1232),4),--MID(TRIM($W1232),5,2),--RIGHT(TRIM($W1232),2)),""),--SUBSTITUTE(SUBSTITUTE(TRIM($W1232),".","-"),"/","-")),IFERROR(--LEFT(SUBSTITUTE(SUBSTITUTE(TRIM($W1232),".","-"),"/","-"),10),""))))</f>
        <v/>
      </c>
      <c r="Y1232" s="29">
        <f>IF($X1232="","",INT($X1232))</f>
        <v/>
      </c>
      <c r="Z1232" s="30">
        <f>IF(OR($Y1232="",$D$6=""),"",IF(INDEX($A:$U,ROW(),$D$6)="",0,IF(ISNUMBER(INDEX($A:$U,ROW(),$D$6)),INDEX($A:$U,ROW(),$D$6),IFERROR(--SUBSTITUTE(SUBSTITUTE(TRIM(INDEX($A:$U,ROW(),$D$6)),",",""),"원",""),0))))</f>
        <v/>
      </c>
      <c r="AA1232" s="30">
        <f>IF(OR($Y1232="",$E$6=""),"",IF(INDEX($A:$U,ROW(),$E$6)="",0,IF(ISNUMBER(INDEX($A:$U,ROW(),$E$6)),INDEX($A:$U,ROW(),$E$6),IFERROR(--SUBSTITUTE(SUBSTITUTE(TRIM(INDEX($A:$U,ROW(),$E$6)),",",""),"원",""),0))))</f>
        <v/>
      </c>
      <c r="AB1232" s="30">
        <f>IF(OR($Y1232="",$F$6=""),"",IF(INDEX($A:$U,ROW(),$F$6)="","",IF(ISNUMBER(INDEX($A:$U,ROW(),$F$6)),INDEX($A:$U,ROW(),$F$6),IFERROR(--SUBSTITUTE(SUBSTITUTE(TRIM(INDEX($A:$U,ROW(),$F$6)),",",""),"원",""),""))))</f>
        <v/>
      </c>
      <c r="AC1232" s="2">
        <f>IF(OR($Y1232="",$G$6=""),"",INDEX($A:$U,ROW(),$G$6)&amp;"")</f>
        <v/>
      </c>
      <c r="AD1232" s="2">
        <f>IF($Y1232="","",IF(OR(AND(설정!$B$5&lt;&gt;"",ISNUMBER(SEARCH(설정!$B$5,$AC1232))),AND(설정!$B$6&lt;&gt;"",ISNUMBER(SEARCH(설정!$B$6,$AC1232))),AND(설정!$B$7&lt;&gt;"",ISNUMBER(SEARCH(설정!$B$7,$AC1232)))),"제외","포함"))</f>
        <v/>
      </c>
    </row>
    <row r="1233">
      <c r="W1233" s="2">
        <f>IF(OR($B$5="",$C$6="",ROW()&lt;$B$5),"",IF(INDEX($A:$U,ROW(),$C$6)="","",INDEX($A:$U,ROW(),$C$6)))</f>
        <v/>
      </c>
      <c r="X1233" s="28">
        <f>IF($W1233="","",IF(ISNUMBER($W1233),IF($W1233&gt;=10000000,IFERROR(DATE(INT($W1233/10000),MOD(INT($W1233/100),100),MOD($W1233,100)),""),$W1233),IF(ISNUMBER(--SUBSTITUTE(SUBSTITUTE(TRIM($W1233),".","-"),"/","-")),IF(--SUBSTITUTE(SUBSTITUTE(TRIM($W1233),".","-"),"/","-")&gt;=10000000,IFERROR(DATE(--LEFT(TRIM($W1233),4),--MID(TRIM($W1233),5,2),--RIGHT(TRIM($W1233),2)),""),--SUBSTITUTE(SUBSTITUTE(TRIM($W1233),".","-"),"/","-")),IFERROR(--LEFT(SUBSTITUTE(SUBSTITUTE(TRIM($W1233),".","-"),"/","-"),10),""))))</f>
        <v/>
      </c>
      <c r="Y1233" s="29">
        <f>IF($X1233="","",INT($X1233))</f>
        <v/>
      </c>
      <c r="Z1233" s="30">
        <f>IF(OR($Y1233="",$D$6=""),"",IF(INDEX($A:$U,ROW(),$D$6)="",0,IF(ISNUMBER(INDEX($A:$U,ROW(),$D$6)),INDEX($A:$U,ROW(),$D$6),IFERROR(--SUBSTITUTE(SUBSTITUTE(TRIM(INDEX($A:$U,ROW(),$D$6)),",",""),"원",""),0))))</f>
        <v/>
      </c>
      <c r="AA1233" s="30">
        <f>IF(OR($Y1233="",$E$6=""),"",IF(INDEX($A:$U,ROW(),$E$6)="",0,IF(ISNUMBER(INDEX($A:$U,ROW(),$E$6)),INDEX($A:$U,ROW(),$E$6),IFERROR(--SUBSTITUTE(SUBSTITUTE(TRIM(INDEX($A:$U,ROW(),$E$6)),",",""),"원",""),0))))</f>
        <v/>
      </c>
      <c r="AB1233" s="30">
        <f>IF(OR($Y1233="",$F$6=""),"",IF(INDEX($A:$U,ROW(),$F$6)="","",IF(ISNUMBER(INDEX($A:$U,ROW(),$F$6)),INDEX($A:$U,ROW(),$F$6),IFERROR(--SUBSTITUTE(SUBSTITUTE(TRIM(INDEX($A:$U,ROW(),$F$6)),",",""),"원",""),""))))</f>
        <v/>
      </c>
      <c r="AC1233" s="2">
        <f>IF(OR($Y1233="",$G$6=""),"",INDEX($A:$U,ROW(),$G$6)&amp;"")</f>
        <v/>
      </c>
      <c r="AD1233" s="2">
        <f>IF($Y1233="","",IF(OR(AND(설정!$B$5&lt;&gt;"",ISNUMBER(SEARCH(설정!$B$5,$AC1233))),AND(설정!$B$6&lt;&gt;"",ISNUMBER(SEARCH(설정!$B$6,$AC1233))),AND(설정!$B$7&lt;&gt;"",ISNUMBER(SEARCH(설정!$B$7,$AC1233)))),"제외","포함"))</f>
        <v/>
      </c>
    </row>
    <row r="1234">
      <c r="W1234" s="2">
        <f>IF(OR($B$5="",$C$6="",ROW()&lt;$B$5),"",IF(INDEX($A:$U,ROW(),$C$6)="","",INDEX($A:$U,ROW(),$C$6)))</f>
        <v/>
      </c>
      <c r="X1234" s="28">
        <f>IF($W1234="","",IF(ISNUMBER($W1234),IF($W1234&gt;=10000000,IFERROR(DATE(INT($W1234/10000),MOD(INT($W1234/100),100),MOD($W1234,100)),""),$W1234),IF(ISNUMBER(--SUBSTITUTE(SUBSTITUTE(TRIM($W1234),".","-"),"/","-")),IF(--SUBSTITUTE(SUBSTITUTE(TRIM($W1234),".","-"),"/","-")&gt;=10000000,IFERROR(DATE(--LEFT(TRIM($W1234),4),--MID(TRIM($W1234),5,2),--RIGHT(TRIM($W1234),2)),""),--SUBSTITUTE(SUBSTITUTE(TRIM($W1234),".","-"),"/","-")),IFERROR(--LEFT(SUBSTITUTE(SUBSTITUTE(TRIM($W1234),".","-"),"/","-"),10),""))))</f>
        <v/>
      </c>
      <c r="Y1234" s="29">
        <f>IF($X1234="","",INT($X1234))</f>
        <v/>
      </c>
      <c r="Z1234" s="30">
        <f>IF(OR($Y1234="",$D$6=""),"",IF(INDEX($A:$U,ROW(),$D$6)="",0,IF(ISNUMBER(INDEX($A:$U,ROW(),$D$6)),INDEX($A:$U,ROW(),$D$6),IFERROR(--SUBSTITUTE(SUBSTITUTE(TRIM(INDEX($A:$U,ROW(),$D$6)),",",""),"원",""),0))))</f>
        <v/>
      </c>
      <c r="AA1234" s="30">
        <f>IF(OR($Y1234="",$E$6=""),"",IF(INDEX($A:$U,ROW(),$E$6)="",0,IF(ISNUMBER(INDEX($A:$U,ROW(),$E$6)),INDEX($A:$U,ROW(),$E$6),IFERROR(--SUBSTITUTE(SUBSTITUTE(TRIM(INDEX($A:$U,ROW(),$E$6)),",",""),"원",""),0))))</f>
        <v/>
      </c>
      <c r="AB1234" s="30">
        <f>IF(OR($Y1234="",$F$6=""),"",IF(INDEX($A:$U,ROW(),$F$6)="","",IF(ISNUMBER(INDEX($A:$U,ROW(),$F$6)),INDEX($A:$U,ROW(),$F$6),IFERROR(--SUBSTITUTE(SUBSTITUTE(TRIM(INDEX($A:$U,ROW(),$F$6)),",",""),"원",""),""))))</f>
        <v/>
      </c>
      <c r="AC1234" s="2">
        <f>IF(OR($Y1234="",$G$6=""),"",INDEX($A:$U,ROW(),$G$6)&amp;"")</f>
        <v/>
      </c>
      <c r="AD1234" s="2">
        <f>IF($Y1234="","",IF(OR(AND(설정!$B$5&lt;&gt;"",ISNUMBER(SEARCH(설정!$B$5,$AC1234))),AND(설정!$B$6&lt;&gt;"",ISNUMBER(SEARCH(설정!$B$6,$AC1234))),AND(설정!$B$7&lt;&gt;"",ISNUMBER(SEARCH(설정!$B$7,$AC1234)))),"제외","포함"))</f>
        <v/>
      </c>
    </row>
    <row r="1235">
      <c r="W1235" s="2">
        <f>IF(OR($B$5="",$C$6="",ROW()&lt;$B$5),"",IF(INDEX($A:$U,ROW(),$C$6)="","",INDEX($A:$U,ROW(),$C$6)))</f>
        <v/>
      </c>
      <c r="X1235" s="28">
        <f>IF($W1235="","",IF(ISNUMBER($W1235),IF($W1235&gt;=10000000,IFERROR(DATE(INT($W1235/10000),MOD(INT($W1235/100),100),MOD($W1235,100)),""),$W1235),IF(ISNUMBER(--SUBSTITUTE(SUBSTITUTE(TRIM($W1235),".","-"),"/","-")),IF(--SUBSTITUTE(SUBSTITUTE(TRIM($W1235),".","-"),"/","-")&gt;=10000000,IFERROR(DATE(--LEFT(TRIM($W1235),4),--MID(TRIM($W1235),5,2),--RIGHT(TRIM($W1235),2)),""),--SUBSTITUTE(SUBSTITUTE(TRIM($W1235),".","-"),"/","-")),IFERROR(--LEFT(SUBSTITUTE(SUBSTITUTE(TRIM($W1235),".","-"),"/","-"),10),""))))</f>
        <v/>
      </c>
      <c r="Y1235" s="29">
        <f>IF($X1235="","",INT($X1235))</f>
        <v/>
      </c>
      <c r="Z1235" s="30">
        <f>IF(OR($Y1235="",$D$6=""),"",IF(INDEX($A:$U,ROW(),$D$6)="",0,IF(ISNUMBER(INDEX($A:$U,ROW(),$D$6)),INDEX($A:$U,ROW(),$D$6),IFERROR(--SUBSTITUTE(SUBSTITUTE(TRIM(INDEX($A:$U,ROW(),$D$6)),",",""),"원",""),0))))</f>
        <v/>
      </c>
      <c r="AA1235" s="30">
        <f>IF(OR($Y1235="",$E$6=""),"",IF(INDEX($A:$U,ROW(),$E$6)="",0,IF(ISNUMBER(INDEX($A:$U,ROW(),$E$6)),INDEX($A:$U,ROW(),$E$6),IFERROR(--SUBSTITUTE(SUBSTITUTE(TRIM(INDEX($A:$U,ROW(),$E$6)),",",""),"원",""),0))))</f>
        <v/>
      </c>
      <c r="AB1235" s="30">
        <f>IF(OR($Y1235="",$F$6=""),"",IF(INDEX($A:$U,ROW(),$F$6)="","",IF(ISNUMBER(INDEX($A:$U,ROW(),$F$6)),INDEX($A:$U,ROW(),$F$6),IFERROR(--SUBSTITUTE(SUBSTITUTE(TRIM(INDEX($A:$U,ROW(),$F$6)),",",""),"원",""),""))))</f>
        <v/>
      </c>
      <c r="AC1235" s="2">
        <f>IF(OR($Y1235="",$G$6=""),"",INDEX($A:$U,ROW(),$G$6)&amp;"")</f>
        <v/>
      </c>
      <c r="AD1235" s="2">
        <f>IF($Y1235="","",IF(OR(AND(설정!$B$5&lt;&gt;"",ISNUMBER(SEARCH(설정!$B$5,$AC1235))),AND(설정!$B$6&lt;&gt;"",ISNUMBER(SEARCH(설정!$B$6,$AC1235))),AND(설정!$B$7&lt;&gt;"",ISNUMBER(SEARCH(설정!$B$7,$AC1235)))),"제외","포함"))</f>
        <v/>
      </c>
    </row>
    <row r="1236">
      <c r="W1236" s="2">
        <f>IF(OR($B$5="",$C$6="",ROW()&lt;$B$5),"",IF(INDEX($A:$U,ROW(),$C$6)="","",INDEX($A:$U,ROW(),$C$6)))</f>
        <v/>
      </c>
      <c r="X1236" s="28">
        <f>IF($W1236="","",IF(ISNUMBER($W1236),IF($W1236&gt;=10000000,IFERROR(DATE(INT($W1236/10000),MOD(INT($W1236/100),100),MOD($W1236,100)),""),$W1236),IF(ISNUMBER(--SUBSTITUTE(SUBSTITUTE(TRIM($W1236),".","-"),"/","-")),IF(--SUBSTITUTE(SUBSTITUTE(TRIM($W1236),".","-"),"/","-")&gt;=10000000,IFERROR(DATE(--LEFT(TRIM($W1236),4),--MID(TRIM($W1236),5,2),--RIGHT(TRIM($W1236),2)),""),--SUBSTITUTE(SUBSTITUTE(TRIM($W1236),".","-"),"/","-")),IFERROR(--LEFT(SUBSTITUTE(SUBSTITUTE(TRIM($W1236),".","-"),"/","-"),10),""))))</f>
        <v/>
      </c>
      <c r="Y1236" s="29">
        <f>IF($X1236="","",INT($X1236))</f>
        <v/>
      </c>
      <c r="Z1236" s="30">
        <f>IF(OR($Y1236="",$D$6=""),"",IF(INDEX($A:$U,ROW(),$D$6)="",0,IF(ISNUMBER(INDEX($A:$U,ROW(),$D$6)),INDEX($A:$U,ROW(),$D$6),IFERROR(--SUBSTITUTE(SUBSTITUTE(TRIM(INDEX($A:$U,ROW(),$D$6)),",",""),"원",""),0))))</f>
        <v/>
      </c>
      <c r="AA1236" s="30">
        <f>IF(OR($Y1236="",$E$6=""),"",IF(INDEX($A:$U,ROW(),$E$6)="",0,IF(ISNUMBER(INDEX($A:$U,ROW(),$E$6)),INDEX($A:$U,ROW(),$E$6),IFERROR(--SUBSTITUTE(SUBSTITUTE(TRIM(INDEX($A:$U,ROW(),$E$6)),",",""),"원",""),0))))</f>
        <v/>
      </c>
      <c r="AB1236" s="30">
        <f>IF(OR($Y1236="",$F$6=""),"",IF(INDEX($A:$U,ROW(),$F$6)="","",IF(ISNUMBER(INDEX($A:$U,ROW(),$F$6)),INDEX($A:$U,ROW(),$F$6),IFERROR(--SUBSTITUTE(SUBSTITUTE(TRIM(INDEX($A:$U,ROW(),$F$6)),",",""),"원",""),""))))</f>
        <v/>
      </c>
      <c r="AC1236" s="2">
        <f>IF(OR($Y1236="",$G$6=""),"",INDEX($A:$U,ROW(),$G$6)&amp;"")</f>
        <v/>
      </c>
      <c r="AD1236" s="2">
        <f>IF($Y1236="","",IF(OR(AND(설정!$B$5&lt;&gt;"",ISNUMBER(SEARCH(설정!$B$5,$AC1236))),AND(설정!$B$6&lt;&gt;"",ISNUMBER(SEARCH(설정!$B$6,$AC1236))),AND(설정!$B$7&lt;&gt;"",ISNUMBER(SEARCH(설정!$B$7,$AC1236)))),"제외","포함"))</f>
        <v/>
      </c>
    </row>
    <row r="1237">
      <c r="W1237" s="2">
        <f>IF(OR($B$5="",$C$6="",ROW()&lt;$B$5),"",IF(INDEX($A:$U,ROW(),$C$6)="","",INDEX($A:$U,ROW(),$C$6)))</f>
        <v/>
      </c>
      <c r="X1237" s="28">
        <f>IF($W1237="","",IF(ISNUMBER($W1237),IF($W1237&gt;=10000000,IFERROR(DATE(INT($W1237/10000),MOD(INT($W1237/100),100),MOD($W1237,100)),""),$W1237),IF(ISNUMBER(--SUBSTITUTE(SUBSTITUTE(TRIM($W1237),".","-"),"/","-")),IF(--SUBSTITUTE(SUBSTITUTE(TRIM($W1237),".","-"),"/","-")&gt;=10000000,IFERROR(DATE(--LEFT(TRIM($W1237),4),--MID(TRIM($W1237),5,2),--RIGHT(TRIM($W1237),2)),""),--SUBSTITUTE(SUBSTITUTE(TRIM($W1237),".","-"),"/","-")),IFERROR(--LEFT(SUBSTITUTE(SUBSTITUTE(TRIM($W1237),".","-"),"/","-"),10),""))))</f>
        <v/>
      </c>
      <c r="Y1237" s="29">
        <f>IF($X1237="","",INT($X1237))</f>
        <v/>
      </c>
      <c r="Z1237" s="30">
        <f>IF(OR($Y1237="",$D$6=""),"",IF(INDEX($A:$U,ROW(),$D$6)="",0,IF(ISNUMBER(INDEX($A:$U,ROW(),$D$6)),INDEX($A:$U,ROW(),$D$6),IFERROR(--SUBSTITUTE(SUBSTITUTE(TRIM(INDEX($A:$U,ROW(),$D$6)),",",""),"원",""),0))))</f>
        <v/>
      </c>
      <c r="AA1237" s="30">
        <f>IF(OR($Y1237="",$E$6=""),"",IF(INDEX($A:$U,ROW(),$E$6)="",0,IF(ISNUMBER(INDEX($A:$U,ROW(),$E$6)),INDEX($A:$U,ROW(),$E$6),IFERROR(--SUBSTITUTE(SUBSTITUTE(TRIM(INDEX($A:$U,ROW(),$E$6)),",",""),"원",""),0))))</f>
        <v/>
      </c>
      <c r="AB1237" s="30">
        <f>IF(OR($Y1237="",$F$6=""),"",IF(INDEX($A:$U,ROW(),$F$6)="","",IF(ISNUMBER(INDEX($A:$U,ROW(),$F$6)),INDEX($A:$U,ROW(),$F$6),IFERROR(--SUBSTITUTE(SUBSTITUTE(TRIM(INDEX($A:$U,ROW(),$F$6)),",",""),"원",""),""))))</f>
        <v/>
      </c>
      <c r="AC1237" s="2">
        <f>IF(OR($Y1237="",$G$6=""),"",INDEX($A:$U,ROW(),$G$6)&amp;"")</f>
        <v/>
      </c>
      <c r="AD1237" s="2">
        <f>IF($Y1237="","",IF(OR(AND(설정!$B$5&lt;&gt;"",ISNUMBER(SEARCH(설정!$B$5,$AC1237))),AND(설정!$B$6&lt;&gt;"",ISNUMBER(SEARCH(설정!$B$6,$AC1237))),AND(설정!$B$7&lt;&gt;"",ISNUMBER(SEARCH(설정!$B$7,$AC1237)))),"제외","포함"))</f>
        <v/>
      </c>
    </row>
    <row r="1238">
      <c r="W1238" s="2">
        <f>IF(OR($B$5="",$C$6="",ROW()&lt;$B$5),"",IF(INDEX($A:$U,ROW(),$C$6)="","",INDEX($A:$U,ROW(),$C$6)))</f>
        <v/>
      </c>
      <c r="X1238" s="28">
        <f>IF($W1238="","",IF(ISNUMBER($W1238),IF($W1238&gt;=10000000,IFERROR(DATE(INT($W1238/10000),MOD(INT($W1238/100),100),MOD($W1238,100)),""),$W1238),IF(ISNUMBER(--SUBSTITUTE(SUBSTITUTE(TRIM($W1238),".","-"),"/","-")),IF(--SUBSTITUTE(SUBSTITUTE(TRIM($W1238),".","-"),"/","-")&gt;=10000000,IFERROR(DATE(--LEFT(TRIM($W1238),4),--MID(TRIM($W1238),5,2),--RIGHT(TRIM($W1238),2)),""),--SUBSTITUTE(SUBSTITUTE(TRIM($W1238),".","-"),"/","-")),IFERROR(--LEFT(SUBSTITUTE(SUBSTITUTE(TRIM($W1238),".","-"),"/","-"),10),""))))</f>
        <v/>
      </c>
      <c r="Y1238" s="29">
        <f>IF($X1238="","",INT($X1238))</f>
        <v/>
      </c>
      <c r="Z1238" s="30">
        <f>IF(OR($Y1238="",$D$6=""),"",IF(INDEX($A:$U,ROW(),$D$6)="",0,IF(ISNUMBER(INDEX($A:$U,ROW(),$D$6)),INDEX($A:$U,ROW(),$D$6),IFERROR(--SUBSTITUTE(SUBSTITUTE(TRIM(INDEX($A:$U,ROW(),$D$6)),",",""),"원",""),0))))</f>
        <v/>
      </c>
      <c r="AA1238" s="30">
        <f>IF(OR($Y1238="",$E$6=""),"",IF(INDEX($A:$U,ROW(),$E$6)="",0,IF(ISNUMBER(INDEX($A:$U,ROW(),$E$6)),INDEX($A:$U,ROW(),$E$6),IFERROR(--SUBSTITUTE(SUBSTITUTE(TRIM(INDEX($A:$U,ROW(),$E$6)),",",""),"원",""),0))))</f>
        <v/>
      </c>
      <c r="AB1238" s="30">
        <f>IF(OR($Y1238="",$F$6=""),"",IF(INDEX($A:$U,ROW(),$F$6)="","",IF(ISNUMBER(INDEX($A:$U,ROW(),$F$6)),INDEX($A:$U,ROW(),$F$6),IFERROR(--SUBSTITUTE(SUBSTITUTE(TRIM(INDEX($A:$U,ROW(),$F$6)),",",""),"원",""),""))))</f>
        <v/>
      </c>
      <c r="AC1238" s="2">
        <f>IF(OR($Y1238="",$G$6=""),"",INDEX($A:$U,ROW(),$G$6)&amp;"")</f>
        <v/>
      </c>
      <c r="AD1238" s="2">
        <f>IF($Y1238="","",IF(OR(AND(설정!$B$5&lt;&gt;"",ISNUMBER(SEARCH(설정!$B$5,$AC1238))),AND(설정!$B$6&lt;&gt;"",ISNUMBER(SEARCH(설정!$B$6,$AC1238))),AND(설정!$B$7&lt;&gt;"",ISNUMBER(SEARCH(설정!$B$7,$AC1238)))),"제외","포함"))</f>
        <v/>
      </c>
    </row>
    <row r="1239">
      <c r="W1239" s="2">
        <f>IF(OR($B$5="",$C$6="",ROW()&lt;$B$5),"",IF(INDEX($A:$U,ROW(),$C$6)="","",INDEX($A:$U,ROW(),$C$6)))</f>
        <v/>
      </c>
      <c r="X1239" s="28">
        <f>IF($W1239="","",IF(ISNUMBER($W1239),IF($W1239&gt;=10000000,IFERROR(DATE(INT($W1239/10000),MOD(INT($W1239/100),100),MOD($W1239,100)),""),$W1239),IF(ISNUMBER(--SUBSTITUTE(SUBSTITUTE(TRIM($W1239),".","-"),"/","-")),IF(--SUBSTITUTE(SUBSTITUTE(TRIM($W1239),".","-"),"/","-")&gt;=10000000,IFERROR(DATE(--LEFT(TRIM($W1239),4),--MID(TRIM($W1239),5,2),--RIGHT(TRIM($W1239),2)),""),--SUBSTITUTE(SUBSTITUTE(TRIM($W1239),".","-"),"/","-")),IFERROR(--LEFT(SUBSTITUTE(SUBSTITUTE(TRIM($W1239),".","-"),"/","-"),10),""))))</f>
        <v/>
      </c>
      <c r="Y1239" s="29">
        <f>IF($X1239="","",INT($X1239))</f>
        <v/>
      </c>
      <c r="Z1239" s="30">
        <f>IF(OR($Y1239="",$D$6=""),"",IF(INDEX($A:$U,ROW(),$D$6)="",0,IF(ISNUMBER(INDEX($A:$U,ROW(),$D$6)),INDEX($A:$U,ROW(),$D$6),IFERROR(--SUBSTITUTE(SUBSTITUTE(TRIM(INDEX($A:$U,ROW(),$D$6)),",",""),"원",""),0))))</f>
        <v/>
      </c>
      <c r="AA1239" s="30">
        <f>IF(OR($Y1239="",$E$6=""),"",IF(INDEX($A:$U,ROW(),$E$6)="",0,IF(ISNUMBER(INDEX($A:$U,ROW(),$E$6)),INDEX($A:$U,ROW(),$E$6),IFERROR(--SUBSTITUTE(SUBSTITUTE(TRIM(INDEX($A:$U,ROW(),$E$6)),",",""),"원",""),0))))</f>
        <v/>
      </c>
      <c r="AB1239" s="30">
        <f>IF(OR($Y1239="",$F$6=""),"",IF(INDEX($A:$U,ROW(),$F$6)="","",IF(ISNUMBER(INDEX($A:$U,ROW(),$F$6)),INDEX($A:$U,ROW(),$F$6),IFERROR(--SUBSTITUTE(SUBSTITUTE(TRIM(INDEX($A:$U,ROW(),$F$6)),",",""),"원",""),""))))</f>
        <v/>
      </c>
      <c r="AC1239" s="2">
        <f>IF(OR($Y1239="",$G$6=""),"",INDEX($A:$U,ROW(),$G$6)&amp;"")</f>
        <v/>
      </c>
      <c r="AD1239" s="2">
        <f>IF($Y1239="","",IF(OR(AND(설정!$B$5&lt;&gt;"",ISNUMBER(SEARCH(설정!$B$5,$AC1239))),AND(설정!$B$6&lt;&gt;"",ISNUMBER(SEARCH(설정!$B$6,$AC1239))),AND(설정!$B$7&lt;&gt;"",ISNUMBER(SEARCH(설정!$B$7,$AC1239)))),"제외","포함"))</f>
        <v/>
      </c>
    </row>
    <row r="1240">
      <c r="W1240" s="2">
        <f>IF(OR($B$5="",$C$6="",ROW()&lt;$B$5),"",IF(INDEX($A:$U,ROW(),$C$6)="","",INDEX($A:$U,ROW(),$C$6)))</f>
        <v/>
      </c>
      <c r="X1240" s="28">
        <f>IF($W1240="","",IF(ISNUMBER($W1240),IF($W1240&gt;=10000000,IFERROR(DATE(INT($W1240/10000),MOD(INT($W1240/100),100),MOD($W1240,100)),""),$W1240),IF(ISNUMBER(--SUBSTITUTE(SUBSTITUTE(TRIM($W1240),".","-"),"/","-")),IF(--SUBSTITUTE(SUBSTITUTE(TRIM($W1240),".","-"),"/","-")&gt;=10000000,IFERROR(DATE(--LEFT(TRIM($W1240),4),--MID(TRIM($W1240),5,2),--RIGHT(TRIM($W1240),2)),""),--SUBSTITUTE(SUBSTITUTE(TRIM($W1240),".","-"),"/","-")),IFERROR(--LEFT(SUBSTITUTE(SUBSTITUTE(TRIM($W1240),".","-"),"/","-"),10),""))))</f>
        <v/>
      </c>
      <c r="Y1240" s="29">
        <f>IF($X1240="","",INT($X1240))</f>
        <v/>
      </c>
      <c r="Z1240" s="30">
        <f>IF(OR($Y1240="",$D$6=""),"",IF(INDEX($A:$U,ROW(),$D$6)="",0,IF(ISNUMBER(INDEX($A:$U,ROW(),$D$6)),INDEX($A:$U,ROW(),$D$6),IFERROR(--SUBSTITUTE(SUBSTITUTE(TRIM(INDEX($A:$U,ROW(),$D$6)),",",""),"원",""),0))))</f>
        <v/>
      </c>
      <c r="AA1240" s="30">
        <f>IF(OR($Y1240="",$E$6=""),"",IF(INDEX($A:$U,ROW(),$E$6)="",0,IF(ISNUMBER(INDEX($A:$U,ROW(),$E$6)),INDEX($A:$U,ROW(),$E$6),IFERROR(--SUBSTITUTE(SUBSTITUTE(TRIM(INDEX($A:$U,ROW(),$E$6)),",",""),"원",""),0))))</f>
        <v/>
      </c>
      <c r="AB1240" s="30">
        <f>IF(OR($Y1240="",$F$6=""),"",IF(INDEX($A:$U,ROW(),$F$6)="","",IF(ISNUMBER(INDEX($A:$U,ROW(),$F$6)),INDEX($A:$U,ROW(),$F$6),IFERROR(--SUBSTITUTE(SUBSTITUTE(TRIM(INDEX($A:$U,ROW(),$F$6)),",",""),"원",""),""))))</f>
        <v/>
      </c>
      <c r="AC1240" s="2">
        <f>IF(OR($Y1240="",$G$6=""),"",INDEX($A:$U,ROW(),$G$6)&amp;"")</f>
        <v/>
      </c>
      <c r="AD1240" s="2">
        <f>IF($Y1240="","",IF(OR(AND(설정!$B$5&lt;&gt;"",ISNUMBER(SEARCH(설정!$B$5,$AC1240))),AND(설정!$B$6&lt;&gt;"",ISNUMBER(SEARCH(설정!$B$6,$AC1240))),AND(설정!$B$7&lt;&gt;"",ISNUMBER(SEARCH(설정!$B$7,$AC1240)))),"제외","포함"))</f>
        <v/>
      </c>
    </row>
    <row r="1241">
      <c r="W1241" s="2">
        <f>IF(OR($B$5="",$C$6="",ROW()&lt;$B$5),"",IF(INDEX($A:$U,ROW(),$C$6)="","",INDEX($A:$U,ROW(),$C$6)))</f>
        <v/>
      </c>
      <c r="X1241" s="28">
        <f>IF($W1241="","",IF(ISNUMBER($W1241),IF($W1241&gt;=10000000,IFERROR(DATE(INT($W1241/10000),MOD(INT($W1241/100),100),MOD($W1241,100)),""),$W1241),IF(ISNUMBER(--SUBSTITUTE(SUBSTITUTE(TRIM($W1241),".","-"),"/","-")),IF(--SUBSTITUTE(SUBSTITUTE(TRIM($W1241),".","-"),"/","-")&gt;=10000000,IFERROR(DATE(--LEFT(TRIM($W1241),4),--MID(TRIM($W1241),5,2),--RIGHT(TRIM($W1241),2)),""),--SUBSTITUTE(SUBSTITUTE(TRIM($W1241),".","-"),"/","-")),IFERROR(--LEFT(SUBSTITUTE(SUBSTITUTE(TRIM($W1241),".","-"),"/","-"),10),""))))</f>
        <v/>
      </c>
      <c r="Y1241" s="29">
        <f>IF($X1241="","",INT($X1241))</f>
        <v/>
      </c>
      <c r="Z1241" s="30">
        <f>IF(OR($Y1241="",$D$6=""),"",IF(INDEX($A:$U,ROW(),$D$6)="",0,IF(ISNUMBER(INDEX($A:$U,ROW(),$D$6)),INDEX($A:$U,ROW(),$D$6),IFERROR(--SUBSTITUTE(SUBSTITUTE(TRIM(INDEX($A:$U,ROW(),$D$6)),",",""),"원",""),0))))</f>
        <v/>
      </c>
      <c r="AA1241" s="30">
        <f>IF(OR($Y1241="",$E$6=""),"",IF(INDEX($A:$U,ROW(),$E$6)="",0,IF(ISNUMBER(INDEX($A:$U,ROW(),$E$6)),INDEX($A:$U,ROW(),$E$6),IFERROR(--SUBSTITUTE(SUBSTITUTE(TRIM(INDEX($A:$U,ROW(),$E$6)),",",""),"원",""),0))))</f>
        <v/>
      </c>
      <c r="AB1241" s="30">
        <f>IF(OR($Y1241="",$F$6=""),"",IF(INDEX($A:$U,ROW(),$F$6)="","",IF(ISNUMBER(INDEX($A:$U,ROW(),$F$6)),INDEX($A:$U,ROW(),$F$6),IFERROR(--SUBSTITUTE(SUBSTITUTE(TRIM(INDEX($A:$U,ROW(),$F$6)),",",""),"원",""),""))))</f>
        <v/>
      </c>
      <c r="AC1241" s="2">
        <f>IF(OR($Y1241="",$G$6=""),"",INDEX($A:$U,ROW(),$G$6)&amp;"")</f>
        <v/>
      </c>
      <c r="AD1241" s="2">
        <f>IF($Y1241="","",IF(OR(AND(설정!$B$5&lt;&gt;"",ISNUMBER(SEARCH(설정!$B$5,$AC1241))),AND(설정!$B$6&lt;&gt;"",ISNUMBER(SEARCH(설정!$B$6,$AC1241))),AND(설정!$B$7&lt;&gt;"",ISNUMBER(SEARCH(설정!$B$7,$AC1241)))),"제외","포함"))</f>
        <v/>
      </c>
    </row>
    <row r="1242">
      <c r="W1242" s="2">
        <f>IF(OR($B$5="",$C$6="",ROW()&lt;$B$5),"",IF(INDEX($A:$U,ROW(),$C$6)="","",INDEX($A:$U,ROW(),$C$6)))</f>
        <v/>
      </c>
      <c r="X1242" s="28">
        <f>IF($W1242="","",IF(ISNUMBER($W1242),IF($W1242&gt;=10000000,IFERROR(DATE(INT($W1242/10000),MOD(INT($W1242/100),100),MOD($W1242,100)),""),$W1242),IF(ISNUMBER(--SUBSTITUTE(SUBSTITUTE(TRIM($W1242),".","-"),"/","-")),IF(--SUBSTITUTE(SUBSTITUTE(TRIM($W1242),".","-"),"/","-")&gt;=10000000,IFERROR(DATE(--LEFT(TRIM($W1242),4),--MID(TRIM($W1242),5,2),--RIGHT(TRIM($W1242),2)),""),--SUBSTITUTE(SUBSTITUTE(TRIM($W1242),".","-"),"/","-")),IFERROR(--LEFT(SUBSTITUTE(SUBSTITUTE(TRIM($W1242),".","-"),"/","-"),10),""))))</f>
        <v/>
      </c>
      <c r="Y1242" s="29">
        <f>IF($X1242="","",INT($X1242))</f>
        <v/>
      </c>
      <c r="Z1242" s="30">
        <f>IF(OR($Y1242="",$D$6=""),"",IF(INDEX($A:$U,ROW(),$D$6)="",0,IF(ISNUMBER(INDEX($A:$U,ROW(),$D$6)),INDEX($A:$U,ROW(),$D$6),IFERROR(--SUBSTITUTE(SUBSTITUTE(TRIM(INDEX($A:$U,ROW(),$D$6)),",",""),"원",""),0))))</f>
        <v/>
      </c>
      <c r="AA1242" s="30">
        <f>IF(OR($Y1242="",$E$6=""),"",IF(INDEX($A:$U,ROW(),$E$6)="",0,IF(ISNUMBER(INDEX($A:$U,ROW(),$E$6)),INDEX($A:$U,ROW(),$E$6),IFERROR(--SUBSTITUTE(SUBSTITUTE(TRIM(INDEX($A:$U,ROW(),$E$6)),",",""),"원",""),0))))</f>
        <v/>
      </c>
      <c r="AB1242" s="30">
        <f>IF(OR($Y1242="",$F$6=""),"",IF(INDEX($A:$U,ROW(),$F$6)="","",IF(ISNUMBER(INDEX($A:$U,ROW(),$F$6)),INDEX($A:$U,ROW(),$F$6),IFERROR(--SUBSTITUTE(SUBSTITUTE(TRIM(INDEX($A:$U,ROW(),$F$6)),",",""),"원",""),""))))</f>
        <v/>
      </c>
      <c r="AC1242" s="2">
        <f>IF(OR($Y1242="",$G$6=""),"",INDEX($A:$U,ROW(),$G$6)&amp;"")</f>
        <v/>
      </c>
      <c r="AD1242" s="2">
        <f>IF($Y1242="","",IF(OR(AND(설정!$B$5&lt;&gt;"",ISNUMBER(SEARCH(설정!$B$5,$AC1242))),AND(설정!$B$6&lt;&gt;"",ISNUMBER(SEARCH(설정!$B$6,$AC1242))),AND(설정!$B$7&lt;&gt;"",ISNUMBER(SEARCH(설정!$B$7,$AC1242)))),"제외","포함"))</f>
        <v/>
      </c>
    </row>
    <row r="1243">
      <c r="W1243" s="2">
        <f>IF(OR($B$5="",$C$6="",ROW()&lt;$B$5),"",IF(INDEX($A:$U,ROW(),$C$6)="","",INDEX($A:$U,ROW(),$C$6)))</f>
        <v/>
      </c>
      <c r="X1243" s="28">
        <f>IF($W1243="","",IF(ISNUMBER($W1243),IF($W1243&gt;=10000000,IFERROR(DATE(INT($W1243/10000),MOD(INT($W1243/100),100),MOD($W1243,100)),""),$W1243),IF(ISNUMBER(--SUBSTITUTE(SUBSTITUTE(TRIM($W1243),".","-"),"/","-")),IF(--SUBSTITUTE(SUBSTITUTE(TRIM($W1243),".","-"),"/","-")&gt;=10000000,IFERROR(DATE(--LEFT(TRIM($W1243),4),--MID(TRIM($W1243),5,2),--RIGHT(TRIM($W1243),2)),""),--SUBSTITUTE(SUBSTITUTE(TRIM($W1243),".","-"),"/","-")),IFERROR(--LEFT(SUBSTITUTE(SUBSTITUTE(TRIM($W1243),".","-"),"/","-"),10),""))))</f>
        <v/>
      </c>
      <c r="Y1243" s="29">
        <f>IF($X1243="","",INT($X1243))</f>
        <v/>
      </c>
      <c r="Z1243" s="30">
        <f>IF(OR($Y1243="",$D$6=""),"",IF(INDEX($A:$U,ROW(),$D$6)="",0,IF(ISNUMBER(INDEX($A:$U,ROW(),$D$6)),INDEX($A:$U,ROW(),$D$6),IFERROR(--SUBSTITUTE(SUBSTITUTE(TRIM(INDEX($A:$U,ROW(),$D$6)),",",""),"원",""),0))))</f>
        <v/>
      </c>
      <c r="AA1243" s="30">
        <f>IF(OR($Y1243="",$E$6=""),"",IF(INDEX($A:$U,ROW(),$E$6)="",0,IF(ISNUMBER(INDEX($A:$U,ROW(),$E$6)),INDEX($A:$U,ROW(),$E$6),IFERROR(--SUBSTITUTE(SUBSTITUTE(TRIM(INDEX($A:$U,ROW(),$E$6)),",",""),"원",""),0))))</f>
        <v/>
      </c>
      <c r="AB1243" s="30">
        <f>IF(OR($Y1243="",$F$6=""),"",IF(INDEX($A:$U,ROW(),$F$6)="","",IF(ISNUMBER(INDEX($A:$U,ROW(),$F$6)),INDEX($A:$U,ROW(),$F$6),IFERROR(--SUBSTITUTE(SUBSTITUTE(TRIM(INDEX($A:$U,ROW(),$F$6)),",",""),"원",""),""))))</f>
        <v/>
      </c>
      <c r="AC1243" s="2">
        <f>IF(OR($Y1243="",$G$6=""),"",INDEX($A:$U,ROW(),$G$6)&amp;"")</f>
        <v/>
      </c>
      <c r="AD1243" s="2">
        <f>IF($Y1243="","",IF(OR(AND(설정!$B$5&lt;&gt;"",ISNUMBER(SEARCH(설정!$B$5,$AC1243))),AND(설정!$B$6&lt;&gt;"",ISNUMBER(SEARCH(설정!$B$6,$AC1243))),AND(설정!$B$7&lt;&gt;"",ISNUMBER(SEARCH(설정!$B$7,$AC1243)))),"제외","포함"))</f>
        <v/>
      </c>
    </row>
    <row r="1244">
      <c r="W1244" s="2">
        <f>IF(OR($B$5="",$C$6="",ROW()&lt;$B$5),"",IF(INDEX($A:$U,ROW(),$C$6)="","",INDEX($A:$U,ROW(),$C$6)))</f>
        <v/>
      </c>
      <c r="X1244" s="28">
        <f>IF($W1244="","",IF(ISNUMBER($W1244),IF($W1244&gt;=10000000,IFERROR(DATE(INT($W1244/10000),MOD(INT($W1244/100),100),MOD($W1244,100)),""),$W1244),IF(ISNUMBER(--SUBSTITUTE(SUBSTITUTE(TRIM($W1244),".","-"),"/","-")),IF(--SUBSTITUTE(SUBSTITUTE(TRIM($W1244),".","-"),"/","-")&gt;=10000000,IFERROR(DATE(--LEFT(TRIM($W1244),4),--MID(TRIM($W1244),5,2),--RIGHT(TRIM($W1244),2)),""),--SUBSTITUTE(SUBSTITUTE(TRIM($W1244),".","-"),"/","-")),IFERROR(--LEFT(SUBSTITUTE(SUBSTITUTE(TRIM($W1244),".","-"),"/","-"),10),""))))</f>
        <v/>
      </c>
      <c r="Y1244" s="29">
        <f>IF($X1244="","",INT($X1244))</f>
        <v/>
      </c>
      <c r="Z1244" s="30">
        <f>IF(OR($Y1244="",$D$6=""),"",IF(INDEX($A:$U,ROW(),$D$6)="",0,IF(ISNUMBER(INDEX($A:$U,ROW(),$D$6)),INDEX($A:$U,ROW(),$D$6),IFERROR(--SUBSTITUTE(SUBSTITUTE(TRIM(INDEX($A:$U,ROW(),$D$6)),",",""),"원",""),0))))</f>
        <v/>
      </c>
      <c r="AA1244" s="30">
        <f>IF(OR($Y1244="",$E$6=""),"",IF(INDEX($A:$U,ROW(),$E$6)="",0,IF(ISNUMBER(INDEX($A:$U,ROW(),$E$6)),INDEX($A:$U,ROW(),$E$6),IFERROR(--SUBSTITUTE(SUBSTITUTE(TRIM(INDEX($A:$U,ROW(),$E$6)),",",""),"원",""),0))))</f>
        <v/>
      </c>
      <c r="AB1244" s="30">
        <f>IF(OR($Y1244="",$F$6=""),"",IF(INDEX($A:$U,ROW(),$F$6)="","",IF(ISNUMBER(INDEX($A:$U,ROW(),$F$6)),INDEX($A:$U,ROW(),$F$6),IFERROR(--SUBSTITUTE(SUBSTITUTE(TRIM(INDEX($A:$U,ROW(),$F$6)),",",""),"원",""),""))))</f>
        <v/>
      </c>
      <c r="AC1244" s="2">
        <f>IF(OR($Y1244="",$G$6=""),"",INDEX($A:$U,ROW(),$G$6)&amp;"")</f>
        <v/>
      </c>
      <c r="AD1244" s="2">
        <f>IF($Y1244="","",IF(OR(AND(설정!$B$5&lt;&gt;"",ISNUMBER(SEARCH(설정!$B$5,$AC1244))),AND(설정!$B$6&lt;&gt;"",ISNUMBER(SEARCH(설정!$B$6,$AC1244))),AND(설정!$B$7&lt;&gt;"",ISNUMBER(SEARCH(설정!$B$7,$AC1244)))),"제외","포함"))</f>
        <v/>
      </c>
    </row>
    <row r="1245">
      <c r="W1245" s="2">
        <f>IF(OR($B$5="",$C$6="",ROW()&lt;$B$5),"",IF(INDEX($A:$U,ROW(),$C$6)="","",INDEX($A:$U,ROW(),$C$6)))</f>
        <v/>
      </c>
      <c r="X1245" s="28">
        <f>IF($W1245="","",IF(ISNUMBER($W1245),IF($W1245&gt;=10000000,IFERROR(DATE(INT($W1245/10000),MOD(INT($W1245/100),100),MOD($W1245,100)),""),$W1245),IF(ISNUMBER(--SUBSTITUTE(SUBSTITUTE(TRIM($W1245),".","-"),"/","-")),IF(--SUBSTITUTE(SUBSTITUTE(TRIM($W1245),".","-"),"/","-")&gt;=10000000,IFERROR(DATE(--LEFT(TRIM($W1245),4),--MID(TRIM($W1245),5,2),--RIGHT(TRIM($W1245),2)),""),--SUBSTITUTE(SUBSTITUTE(TRIM($W1245),".","-"),"/","-")),IFERROR(--LEFT(SUBSTITUTE(SUBSTITUTE(TRIM($W1245),".","-"),"/","-"),10),""))))</f>
        <v/>
      </c>
      <c r="Y1245" s="29">
        <f>IF($X1245="","",INT($X1245))</f>
        <v/>
      </c>
      <c r="Z1245" s="30">
        <f>IF(OR($Y1245="",$D$6=""),"",IF(INDEX($A:$U,ROW(),$D$6)="",0,IF(ISNUMBER(INDEX($A:$U,ROW(),$D$6)),INDEX($A:$U,ROW(),$D$6),IFERROR(--SUBSTITUTE(SUBSTITUTE(TRIM(INDEX($A:$U,ROW(),$D$6)),",",""),"원",""),0))))</f>
        <v/>
      </c>
      <c r="AA1245" s="30">
        <f>IF(OR($Y1245="",$E$6=""),"",IF(INDEX($A:$U,ROW(),$E$6)="",0,IF(ISNUMBER(INDEX($A:$U,ROW(),$E$6)),INDEX($A:$U,ROW(),$E$6),IFERROR(--SUBSTITUTE(SUBSTITUTE(TRIM(INDEX($A:$U,ROW(),$E$6)),",",""),"원",""),0))))</f>
        <v/>
      </c>
      <c r="AB1245" s="30">
        <f>IF(OR($Y1245="",$F$6=""),"",IF(INDEX($A:$U,ROW(),$F$6)="","",IF(ISNUMBER(INDEX($A:$U,ROW(),$F$6)),INDEX($A:$U,ROW(),$F$6),IFERROR(--SUBSTITUTE(SUBSTITUTE(TRIM(INDEX($A:$U,ROW(),$F$6)),",",""),"원",""),""))))</f>
        <v/>
      </c>
      <c r="AC1245" s="2">
        <f>IF(OR($Y1245="",$G$6=""),"",INDEX($A:$U,ROW(),$G$6)&amp;"")</f>
        <v/>
      </c>
      <c r="AD1245" s="2">
        <f>IF($Y1245="","",IF(OR(AND(설정!$B$5&lt;&gt;"",ISNUMBER(SEARCH(설정!$B$5,$AC1245))),AND(설정!$B$6&lt;&gt;"",ISNUMBER(SEARCH(설정!$B$6,$AC1245))),AND(설정!$B$7&lt;&gt;"",ISNUMBER(SEARCH(설정!$B$7,$AC1245)))),"제외","포함"))</f>
        <v/>
      </c>
    </row>
    <row r="1246">
      <c r="W1246" s="2">
        <f>IF(OR($B$5="",$C$6="",ROW()&lt;$B$5),"",IF(INDEX($A:$U,ROW(),$C$6)="","",INDEX($A:$U,ROW(),$C$6)))</f>
        <v/>
      </c>
      <c r="X1246" s="28">
        <f>IF($W1246="","",IF(ISNUMBER($W1246),IF($W1246&gt;=10000000,IFERROR(DATE(INT($W1246/10000),MOD(INT($W1246/100),100),MOD($W1246,100)),""),$W1246),IF(ISNUMBER(--SUBSTITUTE(SUBSTITUTE(TRIM($W1246),".","-"),"/","-")),IF(--SUBSTITUTE(SUBSTITUTE(TRIM($W1246),".","-"),"/","-")&gt;=10000000,IFERROR(DATE(--LEFT(TRIM($W1246),4),--MID(TRIM($W1246),5,2),--RIGHT(TRIM($W1246),2)),""),--SUBSTITUTE(SUBSTITUTE(TRIM($W1246),".","-"),"/","-")),IFERROR(--LEFT(SUBSTITUTE(SUBSTITUTE(TRIM($W1246),".","-"),"/","-"),10),""))))</f>
        <v/>
      </c>
      <c r="Y1246" s="29">
        <f>IF($X1246="","",INT($X1246))</f>
        <v/>
      </c>
      <c r="Z1246" s="30">
        <f>IF(OR($Y1246="",$D$6=""),"",IF(INDEX($A:$U,ROW(),$D$6)="",0,IF(ISNUMBER(INDEX($A:$U,ROW(),$D$6)),INDEX($A:$U,ROW(),$D$6),IFERROR(--SUBSTITUTE(SUBSTITUTE(TRIM(INDEX($A:$U,ROW(),$D$6)),",",""),"원",""),0))))</f>
        <v/>
      </c>
      <c r="AA1246" s="30">
        <f>IF(OR($Y1246="",$E$6=""),"",IF(INDEX($A:$U,ROW(),$E$6)="",0,IF(ISNUMBER(INDEX($A:$U,ROW(),$E$6)),INDEX($A:$U,ROW(),$E$6),IFERROR(--SUBSTITUTE(SUBSTITUTE(TRIM(INDEX($A:$U,ROW(),$E$6)),",",""),"원",""),0))))</f>
        <v/>
      </c>
      <c r="AB1246" s="30">
        <f>IF(OR($Y1246="",$F$6=""),"",IF(INDEX($A:$U,ROW(),$F$6)="","",IF(ISNUMBER(INDEX($A:$U,ROW(),$F$6)),INDEX($A:$U,ROW(),$F$6),IFERROR(--SUBSTITUTE(SUBSTITUTE(TRIM(INDEX($A:$U,ROW(),$F$6)),",",""),"원",""),""))))</f>
        <v/>
      </c>
      <c r="AC1246" s="2">
        <f>IF(OR($Y1246="",$G$6=""),"",INDEX($A:$U,ROW(),$G$6)&amp;"")</f>
        <v/>
      </c>
      <c r="AD1246" s="2">
        <f>IF($Y1246="","",IF(OR(AND(설정!$B$5&lt;&gt;"",ISNUMBER(SEARCH(설정!$B$5,$AC1246))),AND(설정!$B$6&lt;&gt;"",ISNUMBER(SEARCH(설정!$B$6,$AC1246))),AND(설정!$B$7&lt;&gt;"",ISNUMBER(SEARCH(설정!$B$7,$AC1246)))),"제외","포함"))</f>
        <v/>
      </c>
    </row>
    <row r="1247">
      <c r="W1247" s="2">
        <f>IF(OR($B$5="",$C$6="",ROW()&lt;$B$5),"",IF(INDEX($A:$U,ROW(),$C$6)="","",INDEX($A:$U,ROW(),$C$6)))</f>
        <v/>
      </c>
      <c r="X1247" s="28">
        <f>IF($W1247="","",IF(ISNUMBER($W1247),IF($W1247&gt;=10000000,IFERROR(DATE(INT($W1247/10000),MOD(INT($W1247/100),100),MOD($W1247,100)),""),$W1247),IF(ISNUMBER(--SUBSTITUTE(SUBSTITUTE(TRIM($W1247),".","-"),"/","-")),IF(--SUBSTITUTE(SUBSTITUTE(TRIM($W1247),".","-"),"/","-")&gt;=10000000,IFERROR(DATE(--LEFT(TRIM($W1247),4),--MID(TRIM($W1247),5,2),--RIGHT(TRIM($W1247),2)),""),--SUBSTITUTE(SUBSTITUTE(TRIM($W1247),".","-"),"/","-")),IFERROR(--LEFT(SUBSTITUTE(SUBSTITUTE(TRIM($W1247),".","-"),"/","-"),10),""))))</f>
        <v/>
      </c>
      <c r="Y1247" s="29">
        <f>IF($X1247="","",INT($X1247))</f>
        <v/>
      </c>
      <c r="Z1247" s="30">
        <f>IF(OR($Y1247="",$D$6=""),"",IF(INDEX($A:$U,ROW(),$D$6)="",0,IF(ISNUMBER(INDEX($A:$U,ROW(),$D$6)),INDEX($A:$U,ROW(),$D$6),IFERROR(--SUBSTITUTE(SUBSTITUTE(TRIM(INDEX($A:$U,ROW(),$D$6)),",",""),"원",""),0))))</f>
        <v/>
      </c>
      <c r="AA1247" s="30">
        <f>IF(OR($Y1247="",$E$6=""),"",IF(INDEX($A:$U,ROW(),$E$6)="",0,IF(ISNUMBER(INDEX($A:$U,ROW(),$E$6)),INDEX($A:$U,ROW(),$E$6),IFERROR(--SUBSTITUTE(SUBSTITUTE(TRIM(INDEX($A:$U,ROW(),$E$6)),",",""),"원",""),0))))</f>
        <v/>
      </c>
      <c r="AB1247" s="30">
        <f>IF(OR($Y1247="",$F$6=""),"",IF(INDEX($A:$U,ROW(),$F$6)="","",IF(ISNUMBER(INDEX($A:$U,ROW(),$F$6)),INDEX($A:$U,ROW(),$F$6),IFERROR(--SUBSTITUTE(SUBSTITUTE(TRIM(INDEX($A:$U,ROW(),$F$6)),",",""),"원",""),""))))</f>
        <v/>
      </c>
      <c r="AC1247" s="2">
        <f>IF(OR($Y1247="",$G$6=""),"",INDEX($A:$U,ROW(),$G$6)&amp;"")</f>
        <v/>
      </c>
      <c r="AD1247" s="2">
        <f>IF($Y1247="","",IF(OR(AND(설정!$B$5&lt;&gt;"",ISNUMBER(SEARCH(설정!$B$5,$AC1247))),AND(설정!$B$6&lt;&gt;"",ISNUMBER(SEARCH(설정!$B$6,$AC1247))),AND(설정!$B$7&lt;&gt;"",ISNUMBER(SEARCH(설정!$B$7,$AC1247)))),"제외","포함"))</f>
        <v/>
      </c>
    </row>
    <row r="1248">
      <c r="W1248" s="2">
        <f>IF(OR($B$5="",$C$6="",ROW()&lt;$B$5),"",IF(INDEX($A:$U,ROW(),$C$6)="","",INDEX($A:$U,ROW(),$C$6)))</f>
        <v/>
      </c>
      <c r="X1248" s="28">
        <f>IF($W1248="","",IF(ISNUMBER($W1248),IF($W1248&gt;=10000000,IFERROR(DATE(INT($W1248/10000),MOD(INT($W1248/100),100),MOD($W1248,100)),""),$W1248),IF(ISNUMBER(--SUBSTITUTE(SUBSTITUTE(TRIM($W1248),".","-"),"/","-")),IF(--SUBSTITUTE(SUBSTITUTE(TRIM($W1248),".","-"),"/","-")&gt;=10000000,IFERROR(DATE(--LEFT(TRIM($W1248),4),--MID(TRIM($W1248),5,2),--RIGHT(TRIM($W1248),2)),""),--SUBSTITUTE(SUBSTITUTE(TRIM($W1248),".","-"),"/","-")),IFERROR(--LEFT(SUBSTITUTE(SUBSTITUTE(TRIM($W1248),".","-"),"/","-"),10),""))))</f>
        <v/>
      </c>
      <c r="Y1248" s="29">
        <f>IF($X1248="","",INT($X1248))</f>
        <v/>
      </c>
      <c r="Z1248" s="30">
        <f>IF(OR($Y1248="",$D$6=""),"",IF(INDEX($A:$U,ROW(),$D$6)="",0,IF(ISNUMBER(INDEX($A:$U,ROW(),$D$6)),INDEX($A:$U,ROW(),$D$6),IFERROR(--SUBSTITUTE(SUBSTITUTE(TRIM(INDEX($A:$U,ROW(),$D$6)),",",""),"원",""),0))))</f>
        <v/>
      </c>
      <c r="AA1248" s="30">
        <f>IF(OR($Y1248="",$E$6=""),"",IF(INDEX($A:$U,ROW(),$E$6)="",0,IF(ISNUMBER(INDEX($A:$U,ROW(),$E$6)),INDEX($A:$U,ROW(),$E$6),IFERROR(--SUBSTITUTE(SUBSTITUTE(TRIM(INDEX($A:$U,ROW(),$E$6)),",",""),"원",""),0))))</f>
        <v/>
      </c>
      <c r="AB1248" s="30">
        <f>IF(OR($Y1248="",$F$6=""),"",IF(INDEX($A:$U,ROW(),$F$6)="","",IF(ISNUMBER(INDEX($A:$U,ROW(),$F$6)),INDEX($A:$U,ROW(),$F$6),IFERROR(--SUBSTITUTE(SUBSTITUTE(TRIM(INDEX($A:$U,ROW(),$F$6)),",",""),"원",""),""))))</f>
        <v/>
      </c>
      <c r="AC1248" s="2">
        <f>IF(OR($Y1248="",$G$6=""),"",INDEX($A:$U,ROW(),$G$6)&amp;"")</f>
        <v/>
      </c>
      <c r="AD1248" s="2">
        <f>IF($Y1248="","",IF(OR(AND(설정!$B$5&lt;&gt;"",ISNUMBER(SEARCH(설정!$B$5,$AC1248))),AND(설정!$B$6&lt;&gt;"",ISNUMBER(SEARCH(설정!$B$6,$AC1248))),AND(설정!$B$7&lt;&gt;"",ISNUMBER(SEARCH(설정!$B$7,$AC1248)))),"제외","포함"))</f>
        <v/>
      </c>
    </row>
    <row r="1249">
      <c r="W1249" s="2">
        <f>IF(OR($B$5="",$C$6="",ROW()&lt;$B$5),"",IF(INDEX($A:$U,ROW(),$C$6)="","",INDEX($A:$U,ROW(),$C$6)))</f>
        <v/>
      </c>
      <c r="X1249" s="28">
        <f>IF($W1249="","",IF(ISNUMBER($W1249),IF($W1249&gt;=10000000,IFERROR(DATE(INT($W1249/10000),MOD(INT($W1249/100),100),MOD($W1249,100)),""),$W1249),IF(ISNUMBER(--SUBSTITUTE(SUBSTITUTE(TRIM($W1249),".","-"),"/","-")),IF(--SUBSTITUTE(SUBSTITUTE(TRIM($W1249),".","-"),"/","-")&gt;=10000000,IFERROR(DATE(--LEFT(TRIM($W1249),4),--MID(TRIM($W1249),5,2),--RIGHT(TRIM($W1249),2)),""),--SUBSTITUTE(SUBSTITUTE(TRIM($W1249),".","-"),"/","-")),IFERROR(--LEFT(SUBSTITUTE(SUBSTITUTE(TRIM($W1249),".","-"),"/","-"),10),""))))</f>
        <v/>
      </c>
      <c r="Y1249" s="29">
        <f>IF($X1249="","",INT($X1249))</f>
        <v/>
      </c>
      <c r="Z1249" s="30">
        <f>IF(OR($Y1249="",$D$6=""),"",IF(INDEX($A:$U,ROW(),$D$6)="",0,IF(ISNUMBER(INDEX($A:$U,ROW(),$D$6)),INDEX($A:$U,ROW(),$D$6),IFERROR(--SUBSTITUTE(SUBSTITUTE(TRIM(INDEX($A:$U,ROW(),$D$6)),",",""),"원",""),0))))</f>
        <v/>
      </c>
      <c r="AA1249" s="30">
        <f>IF(OR($Y1249="",$E$6=""),"",IF(INDEX($A:$U,ROW(),$E$6)="",0,IF(ISNUMBER(INDEX($A:$U,ROW(),$E$6)),INDEX($A:$U,ROW(),$E$6),IFERROR(--SUBSTITUTE(SUBSTITUTE(TRIM(INDEX($A:$U,ROW(),$E$6)),",",""),"원",""),0))))</f>
        <v/>
      </c>
      <c r="AB1249" s="30">
        <f>IF(OR($Y1249="",$F$6=""),"",IF(INDEX($A:$U,ROW(),$F$6)="","",IF(ISNUMBER(INDEX($A:$U,ROW(),$F$6)),INDEX($A:$U,ROW(),$F$6),IFERROR(--SUBSTITUTE(SUBSTITUTE(TRIM(INDEX($A:$U,ROW(),$F$6)),",",""),"원",""),""))))</f>
        <v/>
      </c>
      <c r="AC1249" s="2">
        <f>IF(OR($Y1249="",$G$6=""),"",INDEX($A:$U,ROW(),$G$6)&amp;"")</f>
        <v/>
      </c>
      <c r="AD1249" s="2">
        <f>IF($Y1249="","",IF(OR(AND(설정!$B$5&lt;&gt;"",ISNUMBER(SEARCH(설정!$B$5,$AC1249))),AND(설정!$B$6&lt;&gt;"",ISNUMBER(SEARCH(설정!$B$6,$AC1249))),AND(설정!$B$7&lt;&gt;"",ISNUMBER(SEARCH(설정!$B$7,$AC1249)))),"제외","포함"))</f>
        <v/>
      </c>
    </row>
    <row r="1250">
      <c r="W1250" s="2">
        <f>IF(OR($B$5="",$C$6="",ROW()&lt;$B$5),"",IF(INDEX($A:$U,ROW(),$C$6)="","",INDEX($A:$U,ROW(),$C$6)))</f>
        <v/>
      </c>
      <c r="X1250" s="28">
        <f>IF($W1250="","",IF(ISNUMBER($W1250),IF($W1250&gt;=10000000,IFERROR(DATE(INT($W1250/10000),MOD(INT($W1250/100),100),MOD($W1250,100)),""),$W1250),IF(ISNUMBER(--SUBSTITUTE(SUBSTITUTE(TRIM($W1250),".","-"),"/","-")),IF(--SUBSTITUTE(SUBSTITUTE(TRIM($W1250),".","-"),"/","-")&gt;=10000000,IFERROR(DATE(--LEFT(TRIM($W1250),4),--MID(TRIM($W1250),5,2),--RIGHT(TRIM($W1250),2)),""),--SUBSTITUTE(SUBSTITUTE(TRIM($W1250),".","-"),"/","-")),IFERROR(--LEFT(SUBSTITUTE(SUBSTITUTE(TRIM($W1250),".","-"),"/","-"),10),""))))</f>
        <v/>
      </c>
      <c r="Y1250" s="29">
        <f>IF($X1250="","",INT($X1250))</f>
        <v/>
      </c>
      <c r="Z1250" s="30">
        <f>IF(OR($Y1250="",$D$6=""),"",IF(INDEX($A:$U,ROW(),$D$6)="",0,IF(ISNUMBER(INDEX($A:$U,ROW(),$D$6)),INDEX($A:$U,ROW(),$D$6),IFERROR(--SUBSTITUTE(SUBSTITUTE(TRIM(INDEX($A:$U,ROW(),$D$6)),",",""),"원",""),0))))</f>
        <v/>
      </c>
      <c r="AA1250" s="30">
        <f>IF(OR($Y1250="",$E$6=""),"",IF(INDEX($A:$U,ROW(),$E$6)="",0,IF(ISNUMBER(INDEX($A:$U,ROW(),$E$6)),INDEX($A:$U,ROW(),$E$6),IFERROR(--SUBSTITUTE(SUBSTITUTE(TRIM(INDEX($A:$U,ROW(),$E$6)),",",""),"원",""),0))))</f>
        <v/>
      </c>
      <c r="AB1250" s="30">
        <f>IF(OR($Y1250="",$F$6=""),"",IF(INDEX($A:$U,ROW(),$F$6)="","",IF(ISNUMBER(INDEX($A:$U,ROW(),$F$6)),INDEX($A:$U,ROW(),$F$6),IFERROR(--SUBSTITUTE(SUBSTITUTE(TRIM(INDEX($A:$U,ROW(),$F$6)),",",""),"원",""),""))))</f>
        <v/>
      </c>
      <c r="AC1250" s="2">
        <f>IF(OR($Y1250="",$G$6=""),"",INDEX($A:$U,ROW(),$G$6)&amp;"")</f>
        <v/>
      </c>
      <c r="AD1250" s="2">
        <f>IF($Y1250="","",IF(OR(AND(설정!$B$5&lt;&gt;"",ISNUMBER(SEARCH(설정!$B$5,$AC1250))),AND(설정!$B$6&lt;&gt;"",ISNUMBER(SEARCH(설정!$B$6,$AC1250))),AND(설정!$B$7&lt;&gt;"",ISNUMBER(SEARCH(설정!$B$7,$AC1250)))),"제외","포함"))</f>
        <v/>
      </c>
    </row>
    <row r="1251">
      <c r="W1251" s="2">
        <f>IF(OR($B$5="",$C$6="",ROW()&lt;$B$5),"",IF(INDEX($A:$U,ROW(),$C$6)="","",INDEX($A:$U,ROW(),$C$6)))</f>
        <v/>
      </c>
      <c r="X1251" s="28">
        <f>IF($W1251="","",IF(ISNUMBER($W1251),IF($W1251&gt;=10000000,IFERROR(DATE(INT($W1251/10000),MOD(INT($W1251/100),100),MOD($W1251,100)),""),$W1251),IF(ISNUMBER(--SUBSTITUTE(SUBSTITUTE(TRIM($W1251),".","-"),"/","-")),IF(--SUBSTITUTE(SUBSTITUTE(TRIM($W1251),".","-"),"/","-")&gt;=10000000,IFERROR(DATE(--LEFT(TRIM($W1251),4),--MID(TRIM($W1251),5,2),--RIGHT(TRIM($W1251),2)),""),--SUBSTITUTE(SUBSTITUTE(TRIM($W1251),".","-"),"/","-")),IFERROR(--LEFT(SUBSTITUTE(SUBSTITUTE(TRIM($W1251),".","-"),"/","-"),10),""))))</f>
        <v/>
      </c>
      <c r="Y1251" s="29">
        <f>IF($X1251="","",INT($X1251))</f>
        <v/>
      </c>
      <c r="Z1251" s="30">
        <f>IF(OR($Y1251="",$D$6=""),"",IF(INDEX($A:$U,ROW(),$D$6)="",0,IF(ISNUMBER(INDEX($A:$U,ROW(),$D$6)),INDEX($A:$U,ROW(),$D$6),IFERROR(--SUBSTITUTE(SUBSTITUTE(TRIM(INDEX($A:$U,ROW(),$D$6)),",",""),"원",""),0))))</f>
        <v/>
      </c>
      <c r="AA1251" s="30">
        <f>IF(OR($Y1251="",$E$6=""),"",IF(INDEX($A:$U,ROW(),$E$6)="",0,IF(ISNUMBER(INDEX($A:$U,ROW(),$E$6)),INDEX($A:$U,ROW(),$E$6),IFERROR(--SUBSTITUTE(SUBSTITUTE(TRIM(INDEX($A:$U,ROW(),$E$6)),",",""),"원",""),0))))</f>
        <v/>
      </c>
      <c r="AB1251" s="30">
        <f>IF(OR($Y1251="",$F$6=""),"",IF(INDEX($A:$U,ROW(),$F$6)="","",IF(ISNUMBER(INDEX($A:$U,ROW(),$F$6)),INDEX($A:$U,ROW(),$F$6),IFERROR(--SUBSTITUTE(SUBSTITUTE(TRIM(INDEX($A:$U,ROW(),$F$6)),",",""),"원",""),""))))</f>
        <v/>
      </c>
      <c r="AC1251" s="2">
        <f>IF(OR($Y1251="",$G$6=""),"",INDEX($A:$U,ROW(),$G$6)&amp;"")</f>
        <v/>
      </c>
      <c r="AD1251" s="2">
        <f>IF($Y1251="","",IF(OR(AND(설정!$B$5&lt;&gt;"",ISNUMBER(SEARCH(설정!$B$5,$AC1251))),AND(설정!$B$6&lt;&gt;"",ISNUMBER(SEARCH(설정!$B$6,$AC1251))),AND(설정!$B$7&lt;&gt;"",ISNUMBER(SEARCH(설정!$B$7,$AC1251)))),"제외","포함"))</f>
        <v/>
      </c>
    </row>
    <row r="1252">
      <c r="W1252" s="2">
        <f>IF(OR($B$5="",$C$6="",ROW()&lt;$B$5),"",IF(INDEX($A:$U,ROW(),$C$6)="","",INDEX($A:$U,ROW(),$C$6)))</f>
        <v/>
      </c>
      <c r="X1252" s="28">
        <f>IF($W1252="","",IF(ISNUMBER($W1252),IF($W1252&gt;=10000000,IFERROR(DATE(INT($W1252/10000),MOD(INT($W1252/100),100),MOD($W1252,100)),""),$W1252),IF(ISNUMBER(--SUBSTITUTE(SUBSTITUTE(TRIM($W1252),".","-"),"/","-")),IF(--SUBSTITUTE(SUBSTITUTE(TRIM($W1252),".","-"),"/","-")&gt;=10000000,IFERROR(DATE(--LEFT(TRIM($W1252),4),--MID(TRIM($W1252),5,2),--RIGHT(TRIM($W1252),2)),""),--SUBSTITUTE(SUBSTITUTE(TRIM($W1252),".","-"),"/","-")),IFERROR(--LEFT(SUBSTITUTE(SUBSTITUTE(TRIM($W1252),".","-"),"/","-"),10),""))))</f>
        <v/>
      </c>
      <c r="Y1252" s="29">
        <f>IF($X1252="","",INT($X1252))</f>
        <v/>
      </c>
      <c r="Z1252" s="30">
        <f>IF(OR($Y1252="",$D$6=""),"",IF(INDEX($A:$U,ROW(),$D$6)="",0,IF(ISNUMBER(INDEX($A:$U,ROW(),$D$6)),INDEX($A:$U,ROW(),$D$6),IFERROR(--SUBSTITUTE(SUBSTITUTE(TRIM(INDEX($A:$U,ROW(),$D$6)),",",""),"원",""),0))))</f>
        <v/>
      </c>
      <c r="AA1252" s="30">
        <f>IF(OR($Y1252="",$E$6=""),"",IF(INDEX($A:$U,ROW(),$E$6)="",0,IF(ISNUMBER(INDEX($A:$U,ROW(),$E$6)),INDEX($A:$U,ROW(),$E$6),IFERROR(--SUBSTITUTE(SUBSTITUTE(TRIM(INDEX($A:$U,ROW(),$E$6)),",",""),"원",""),0))))</f>
        <v/>
      </c>
      <c r="AB1252" s="30">
        <f>IF(OR($Y1252="",$F$6=""),"",IF(INDEX($A:$U,ROW(),$F$6)="","",IF(ISNUMBER(INDEX($A:$U,ROW(),$F$6)),INDEX($A:$U,ROW(),$F$6),IFERROR(--SUBSTITUTE(SUBSTITUTE(TRIM(INDEX($A:$U,ROW(),$F$6)),",",""),"원",""),""))))</f>
        <v/>
      </c>
      <c r="AC1252" s="2">
        <f>IF(OR($Y1252="",$G$6=""),"",INDEX($A:$U,ROW(),$G$6)&amp;"")</f>
        <v/>
      </c>
      <c r="AD1252" s="2">
        <f>IF($Y1252="","",IF(OR(AND(설정!$B$5&lt;&gt;"",ISNUMBER(SEARCH(설정!$B$5,$AC1252))),AND(설정!$B$6&lt;&gt;"",ISNUMBER(SEARCH(설정!$B$6,$AC1252))),AND(설정!$B$7&lt;&gt;"",ISNUMBER(SEARCH(설정!$B$7,$AC1252)))),"제외","포함"))</f>
        <v/>
      </c>
    </row>
    <row r="1253">
      <c r="W1253" s="2">
        <f>IF(OR($B$5="",$C$6="",ROW()&lt;$B$5),"",IF(INDEX($A:$U,ROW(),$C$6)="","",INDEX($A:$U,ROW(),$C$6)))</f>
        <v/>
      </c>
      <c r="X1253" s="28">
        <f>IF($W1253="","",IF(ISNUMBER($W1253),IF($W1253&gt;=10000000,IFERROR(DATE(INT($W1253/10000),MOD(INT($W1253/100),100),MOD($W1253,100)),""),$W1253),IF(ISNUMBER(--SUBSTITUTE(SUBSTITUTE(TRIM($W1253),".","-"),"/","-")),IF(--SUBSTITUTE(SUBSTITUTE(TRIM($W1253),".","-"),"/","-")&gt;=10000000,IFERROR(DATE(--LEFT(TRIM($W1253),4),--MID(TRIM($W1253),5,2),--RIGHT(TRIM($W1253),2)),""),--SUBSTITUTE(SUBSTITUTE(TRIM($W1253),".","-"),"/","-")),IFERROR(--LEFT(SUBSTITUTE(SUBSTITUTE(TRIM($W1253),".","-"),"/","-"),10),""))))</f>
        <v/>
      </c>
      <c r="Y1253" s="29">
        <f>IF($X1253="","",INT($X1253))</f>
        <v/>
      </c>
      <c r="Z1253" s="30">
        <f>IF(OR($Y1253="",$D$6=""),"",IF(INDEX($A:$U,ROW(),$D$6)="",0,IF(ISNUMBER(INDEX($A:$U,ROW(),$D$6)),INDEX($A:$U,ROW(),$D$6),IFERROR(--SUBSTITUTE(SUBSTITUTE(TRIM(INDEX($A:$U,ROW(),$D$6)),",",""),"원",""),0))))</f>
        <v/>
      </c>
      <c r="AA1253" s="30">
        <f>IF(OR($Y1253="",$E$6=""),"",IF(INDEX($A:$U,ROW(),$E$6)="",0,IF(ISNUMBER(INDEX($A:$U,ROW(),$E$6)),INDEX($A:$U,ROW(),$E$6),IFERROR(--SUBSTITUTE(SUBSTITUTE(TRIM(INDEX($A:$U,ROW(),$E$6)),",",""),"원",""),0))))</f>
        <v/>
      </c>
      <c r="AB1253" s="30">
        <f>IF(OR($Y1253="",$F$6=""),"",IF(INDEX($A:$U,ROW(),$F$6)="","",IF(ISNUMBER(INDEX($A:$U,ROW(),$F$6)),INDEX($A:$U,ROW(),$F$6),IFERROR(--SUBSTITUTE(SUBSTITUTE(TRIM(INDEX($A:$U,ROW(),$F$6)),",",""),"원",""),""))))</f>
        <v/>
      </c>
      <c r="AC1253" s="2">
        <f>IF(OR($Y1253="",$G$6=""),"",INDEX($A:$U,ROW(),$G$6)&amp;"")</f>
        <v/>
      </c>
      <c r="AD1253" s="2">
        <f>IF($Y1253="","",IF(OR(AND(설정!$B$5&lt;&gt;"",ISNUMBER(SEARCH(설정!$B$5,$AC1253))),AND(설정!$B$6&lt;&gt;"",ISNUMBER(SEARCH(설정!$B$6,$AC1253))),AND(설정!$B$7&lt;&gt;"",ISNUMBER(SEARCH(설정!$B$7,$AC1253)))),"제외","포함"))</f>
        <v/>
      </c>
    </row>
    <row r="1254">
      <c r="W1254" s="2">
        <f>IF(OR($B$5="",$C$6="",ROW()&lt;$B$5),"",IF(INDEX($A:$U,ROW(),$C$6)="","",INDEX($A:$U,ROW(),$C$6)))</f>
        <v/>
      </c>
      <c r="X1254" s="28">
        <f>IF($W1254="","",IF(ISNUMBER($W1254),IF($W1254&gt;=10000000,IFERROR(DATE(INT($W1254/10000),MOD(INT($W1254/100),100),MOD($W1254,100)),""),$W1254),IF(ISNUMBER(--SUBSTITUTE(SUBSTITUTE(TRIM($W1254),".","-"),"/","-")),IF(--SUBSTITUTE(SUBSTITUTE(TRIM($W1254),".","-"),"/","-")&gt;=10000000,IFERROR(DATE(--LEFT(TRIM($W1254),4),--MID(TRIM($W1254),5,2),--RIGHT(TRIM($W1254),2)),""),--SUBSTITUTE(SUBSTITUTE(TRIM($W1254),".","-"),"/","-")),IFERROR(--LEFT(SUBSTITUTE(SUBSTITUTE(TRIM($W1254),".","-"),"/","-"),10),""))))</f>
        <v/>
      </c>
      <c r="Y1254" s="29">
        <f>IF($X1254="","",INT($X1254))</f>
        <v/>
      </c>
      <c r="Z1254" s="30">
        <f>IF(OR($Y1254="",$D$6=""),"",IF(INDEX($A:$U,ROW(),$D$6)="",0,IF(ISNUMBER(INDEX($A:$U,ROW(),$D$6)),INDEX($A:$U,ROW(),$D$6),IFERROR(--SUBSTITUTE(SUBSTITUTE(TRIM(INDEX($A:$U,ROW(),$D$6)),",",""),"원",""),0))))</f>
        <v/>
      </c>
      <c r="AA1254" s="30">
        <f>IF(OR($Y1254="",$E$6=""),"",IF(INDEX($A:$U,ROW(),$E$6)="",0,IF(ISNUMBER(INDEX($A:$U,ROW(),$E$6)),INDEX($A:$U,ROW(),$E$6),IFERROR(--SUBSTITUTE(SUBSTITUTE(TRIM(INDEX($A:$U,ROW(),$E$6)),",",""),"원",""),0))))</f>
        <v/>
      </c>
      <c r="AB1254" s="30">
        <f>IF(OR($Y1254="",$F$6=""),"",IF(INDEX($A:$U,ROW(),$F$6)="","",IF(ISNUMBER(INDEX($A:$U,ROW(),$F$6)),INDEX($A:$U,ROW(),$F$6),IFERROR(--SUBSTITUTE(SUBSTITUTE(TRIM(INDEX($A:$U,ROW(),$F$6)),",",""),"원",""),""))))</f>
        <v/>
      </c>
      <c r="AC1254" s="2">
        <f>IF(OR($Y1254="",$G$6=""),"",INDEX($A:$U,ROW(),$G$6)&amp;"")</f>
        <v/>
      </c>
      <c r="AD1254" s="2">
        <f>IF($Y1254="","",IF(OR(AND(설정!$B$5&lt;&gt;"",ISNUMBER(SEARCH(설정!$B$5,$AC1254))),AND(설정!$B$6&lt;&gt;"",ISNUMBER(SEARCH(설정!$B$6,$AC1254))),AND(설정!$B$7&lt;&gt;"",ISNUMBER(SEARCH(설정!$B$7,$AC1254)))),"제외","포함"))</f>
        <v/>
      </c>
    </row>
    <row r="1255">
      <c r="W1255" s="2">
        <f>IF(OR($B$5="",$C$6="",ROW()&lt;$B$5),"",IF(INDEX($A:$U,ROW(),$C$6)="","",INDEX($A:$U,ROW(),$C$6)))</f>
        <v/>
      </c>
      <c r="X1255" s="28">
        <f>IF($W1255="","",IF(ISNUMBER($W1255),IF($W1255&gt;=10000000,IFERROR(DATE(INT($W1255/10000),MOD(INT($W1255/100),100),MOD($W1255,100)),""),$W1255),IF(ISNUMBER(--SUBSTITUTE(SUBSTITUTE(TRIM($W1255),".","-"),"/","-")),IF(--SUBSTITUTE(SUBSTITUTE(TRIM($W1255),".","-"),"/","-")&gt;=10000000,IFERROR(DATE(--LEFT(TRIM($W1255),4),--MID(TRIM($W1255),5,2),--RIGHT(TRIM($W1255),2)),""),--SUBSTITUTE(SUBSTITUTE(TRIM($W1255),".","-"),"/","-")),IFERROR(--LEFT(SUBSTITUTE(SUBSTITUTE(TRIM($W1255),".","-"),"/","-"),10),""))))</f>
        <v/>
      </c>
      <c r="Y1255" s="29">
        <f>IF($X1255="","",INT($X1255))</f>
        <v/>
      </c>
      <c r="Z1255" s="30">
        <f>IF(OR($Y1255="",$D$6=""),"",IF(INDEX($A:$U,ROW(),$D$6)="",0,IF(ISNUMBER(INDEX($A:$U,ROW(),$D$6)),INDEX($A:$U,ROW(),$D$6),IFERROR(--SUBSTITUTE(SUBSTITUTE(TRIM(INDEX($A:$U,ROW(),$D$6)),",",""),"원",""),0))))</f>
        <v/>
      </c>
      <c r="AA1255" s="30">
        <f>IF(OR($Y1255="",$E$6=""),"",IF(INDEX($A:$U,ROW(),$E$6)="",0,IF(ISNUMBER(INDEX($A:$U,ROW(),$E$6)),INDEX($A:$U,ROW(),$E$6),IFERROR(--SUBSTITUTE(SUBSTITUTE(TRIM(INDEX($A:$U,ROW(),$E$6)),",",""),"원",""),0))))</f>
        <v/>
      </c>
      <c r="AB1255" s="30">
        <f>IF(OR($Y1255="",$F$6=""),"",IF(INDEX($A:$U,ROW(),$F$6)="","",IF(ISNUMBER(INDEX($A:$U,ROW(),$F$6)),INDEX($A:$U,ROW(),$F$6),IFERROR(--SUBSTITUTE(SUBSTITUTE(TRIM(INDEX($A:$U,ROW(),$F$6)),",",""),"원",""),""))))</f>
        <v/>
      </c>
      <c r="AC1255" s="2">
        <f>IF(OR($Y1255="",$G$6=""),"",INDEX($A:$U,ROW(),$G$6)&amp;"")</f>
        <v/>
      </c>
      <c r="AD1255" s="2">
        <f>IF($Y1255="","",IF(OR(AND(설정!$B$5&lt;&gt;"",ISNUMBER(SEARCH(설정!$B$5,$AC1255))),AND(설정!$B$6&lt;&gt;"",ISNUMBER(SEARCH(설정!$B$6,$AC1255))),AND(설정!$B$7&lt;&gt;"",ISNUMBER(SEARCH(설정!$B$7,$AC1255)))),"제외","포함"))</f>
        <v/>
      </c>
    </row>
    <row r="1256">
      <c r="W1256" s="2">
        <f>IF(OR($B$5="",$C$6="",ROW()&lt;$B$5),"",IF(INDEX($A:$U,ROW(),$C$6)="","",INDEX($A:$U,ROW(),$C$6)))</f>
        <v/>
      </c>
      <c r="X1256" s="28">
        <f>IF($W1256="","",IF(ISNUMBER($W1256),IF($W1256&gt;=10000000,IFERROR(DATE(INT($W1256/10000),MOD(INT($W1256/100),100),MOD($W1256,100)),""),$W1256),IF(ISNUMBER(--SUBSTITUTE(SUBSTITUTE(TRIM($W1256),".","-"),"/","-")),IF(--SUBSTITUTE(SUBSTITUTE(TRIM($W1256),".","-"),"/","-")&gt;=10000000,IFERROR(DATE(--LEFT(TRIM($W1256),4),--MID(TRIM($W1256),5,2),--RIGHT(TRIM($W1256),2)),""),--SUBSTITUTE(SUBSTITUTE(TRIM($W1256),".","-"),"/","-")),IFERROR(--LEFT(SUBSTITUTE(SUBSTITUTE(TRIM($W1256),".","-"),"/","-"),10),""))))</f>
        <v/>
      </c>
      <c r="Y1256" s="29">
        <f>IF($X1256="","",INT($X1256))</f>
        <v/>
      </c>
      <c r="Z1256" s="30">
        <f>IF(OR($Y1256="",$D$6=""),"",IF(INDEX($A:$U,ROW(),$D$6)="",0,IF(ISNUMBER(INDEX($A:$U,ROW(),$D$6)),INDEX($A:$U,ROW(),$D$6),IFERROR(--SUBSTITUTE(SUBSTITUTE(TRIM(INDEX($A:$U,ROW(),$D$6)),",",""),"원",""),0))))</f>
        <v/>
      </c>
      <c r="AA1256" s="30">
        <f>IF(OR($Y1256="",$E$6=""),"",IF(INDEX($A:$U,ROW(),$E$6)="",0,IF(ISNUMBER(INDEX($A:$U,ROW(),$E$6)),INDEX($A:$U,ROW(),$E$6),IFERROR(--SUBSTITUTE(SUBSTITUTE(TRIM(INDEX($A:$U,ROW(),$E$6)),",",""),"원",""),0))))</f>
        <v/>
      </c>
      <c r="AB1256" s="30">
        <f>IF(OR($Y1256="",$F$6=""),"",IF(INDEX($A:$U,ROW(),$F$6)="","",IF(ISNUMBER(INDEX($A:$U,ROW(),$F$6)),INDEX($A:$U,ROW(),$F$6),IFERROR(--SUBSTITUTE(SUBSTITUTE(TRIM(INDEX($A:$U,ROW(),$F$6)),",",""),"원",""),""))))</f>
        <v/>
      </c>
      <c r="AC1256" s="2">
        <f>IF(OR($Y1256="",$G$6=""),"",INDEX($A:$U,ROW(),$G$6)&amp;"")</f>
        <v/>
      </c>
      <c r="AD1256" s="2">
        <f>IF($Y1256="","",IF(OR(AND(설정!$B$5&lt;&gt;"",ISNUMBER(SEARCH(설정!$B$5,$AC1256))),AND(설정!$B$6&lt;&gt;"",ISNUMBER(SEARCH(설정!$B$6,$AC1256))),AND(설정!$B$7&lt;&gt;"",ISNUMBER(SEARCH(설정!$B$7,$AC1256)))),"제외","포함"))</f>
        <v/>
      </c>
    </row>
    <row r="1257">
      <c r="W1257" s="2">
        <f>IF(OR($B$5="",$C$6="",ROW()&lt;$B$5),"",IF(INDEX($A:$U,ROW(),$C$6)="","",INDEX($A:$U,ROW(),$C$6)))</f>
        <v/>
      </c>
      <c r="X1257" s="28">
        <f>IF($W1257="","",IF(ISNUMBER($W1257),IF($W1257&gt;=10000000,IFERROR(DATE(INT($W1257/10000),MOD(INT($W1257/100),100),MOD($W1257,100)),""),$W1257),IF(ISNUMBER(--SUBSTITUTE(SUBSTITUTE(TRIM($W1257),".","-"),"/","-")),IF(--SUBSTITUTE(SUBSTITUTE(TRIM($W1257),".","-"),"/","-")&gt;=10000000,IFERROR(DATE(--LEFT(TRIM($W1257),4),--MID(TRIM($W1257),5,2),--RIGHT(TRIM($W1257),2)),""),--SUBSTITUTE(SUBSTITUTE(TRIM($W1257),".","-"),"/","-")),IFERROR(--LEFT(SUBSTITUTE(SUBSTITUTE(TRIM($W1257),".","-"),"/","-"),10),""))))</f>
        <v/>
      </c>
      <c r="Y1257" s="29">
        <f>IF($X1257="","",INT($X1257))</f>
        <v/>
      </c>
      <c r="Z1257" s="30">
        <f>IF(OR($Y1257="",$D$6=""),"",IF(INDEX($A:$U,ROW(),$D$6)="",0,IF(ISNUMBER(INDEX($A:$U,ROW(),$D$6)),INDEX($A:$U,ROW(),$D$6),IFERROR(--SUBSTITUTE(SUBSTITUTE(TRIM(INDEX($A:$U,ROW(),$D$6)),",",""),"원",""),0))))</f>
        <v/>
      </c>
      <c r="AA1257" s="30">
        <f>IF(OR($Y1257="",$E$6=""),"",IF(INDEX($A:$U,ROW(),$E$6)="",0,IF(ISNUMBER(INDEX($A:$U,ROW(),$E$6)),INDEX($A:$U,ROW(),$E$6),IFERROR(--SUBSTITUTE(SUBSTITUTE(TRIM(INDEX($A:$U,ROW(),$E$6)),",",""),"원",""),0))))</f>
        <v/>
      </c>
      <c r="AB1257" s="30">
        <f>IF(OR($Y1257="",$F$6=""),"",IF(INDEX($A:$U,ROW(),$F$6)="","",IF(ISNUMBER(INDEX($A:$U,ROW(),$F$6)),INDEX($A:$U,ROW(),$F$6),IFERROR(--SUBSTITUTE(SUBSTITUTE(TRIM(INDEX($A:$U,ROW(),$F$6)),",",""),"원",""),""))))</f>
        <v/>
      </c>
      <c r="AC1257" s="2">
        <f>IF(OR($Y1257="",$G$6=""),"",INDEX($A:$U,ROW(),$G$6)&amp;"")</f>
        <v/>
      </c>
      <c r="AD1257" s="2">
        <f>IF($Y1257="","",IF(OR(AND(설정!$B$5&lt;&gt;"",ISNUMBER(SEARCH(설정!$B$5,$AC1257))),AND(설정!$B$6&lt;&gt;"",ISNUMBER(SEARCH(설정!$B$6,$AC1257))),AND(설정!$B$7&lt;&gt;"",ISNUMBER(SEARCH(설정!$B$7,$AC1257)))),"제외","포함"))</f>
        <v/>
      </c>
    </row>
    <row r="1258">
      <c r="W1258" s="2">
        <f>IF(OR($B$5="",$C$6="",ROW()&lt;$B$5),"",IF(INDEX($A:$U,ROW(),$C$6)="","",INDEX($A:$U,ROW(),$C$6)))</f>
        <v/>
      </c>
      <c r="X1258" s="28">
        <f>IF($W1258="","",IF(ISNUMBER($W1258),IF($W1258&gt;=10000000,IFERROR(DATE(INT($W1258/10000),MOD(INT($W1258/100),100),MOD($W1258,100)),""),$W1258),IF(ISNUMBER(--SUBSTITUTE(SUBSTITUTE(TRIM($W1258),".","-"),"/","-")),IF(--SUBSTITUTE(SUBSTITUTE(TRIM($W1258),".","-"),"/","-")&gt;=10000000,IFERROR(DATE(--LEFT(TRIM($W1258),4),--MID(TRIM($W1258),5,2),--RIGHT(TRIM($W1258),2)),""),--SUBSTITUTE(SUBSTITUTE(TRIM($W1258),".","-"),"/","-")),IFERROR(--LEFT(SUBSTITUTE(SUBSTITUTE(TRIM($W1258),".","-"),"/","-"),10),""))))</f>
        <v/>
      </c>
      <c r="Y1258" s="29">
        <f>IF($X1258="","",INT($X1258))</f>
        <v/>
      </c>
      <c r="Z1258" s="30">
        <f>IF(OR($Y1258="",$D$6=""),"",IF(INDEX($A:$U,ROW(),$D$6)="",0,IF(ISNUMBER(INDEX($A:$U,ROW(),$D$6)),INDEX($A:$U,ROW(),$D$6),IFERROR(--SUBSTITUTE(SUBSTITUTE(TRIM(INDEX($A:$U,ROW(),$D$6)),",",""),"원",""),0))))</f>
        <v/>
      </c>
      <c r="AA1258" s="30">
        <f>IF(OR($Y1258="",$E$6=""),"",IF(INDEX($A:$U,ROW(),$E$6)="",0,IF(ISNUMBER(INDEX($A:$U,ROW(),$E$6)),INDEX($A:$U,ROW(),$E$6),IFERROR(--SUBSTITUTE(SUBSTITUTE(TRIM(INDEX($A:$U,ROW(),$E$6)),",",""),"원",""),0))))</f>
        <v/>
      </c>
      <c r="AB1258" s="30">
        <f>IF(OR($Y1258="",$F$6=""),"",IF(INDEX($A:$U,ROW(),$F$6)="","",IF(ISNUMBER(INDEX($A:$U,ROW(),$F$6)),INDEX($A:$U,ROW(),$F$6),IFERROR(--SUBSTITUTE(SUBSTITUTE(TRIM(INDEX($A:$U,ROW(),$F$6)),",",""),"원",""),""))))</f>
        <v/>
      </c>
      <c r="AC1258" s="2">
        <f>IF(OR($Y1258="",$G$6=""),"",INDEX($A:$U,ROW(),$G$6)&amp;"")</f>
        <v/>
      </c>
      <c r="AD1258" s="2">
        <f>IF($Y1258="","",IF(OR(AND(설정!$B$5&lt;&gt;"",ISNUMBER(SEARCH(설정!$B$5,$AC1258))),AND(설정!$B$6&lt;&gt;"",ISNUMBER(SEARCH(설정!$B$6,$AC1258))),AND(설정!$B$7&lt;&gt;"",ISNUMBER(SEARCH(설정!$B$7,$AC1258)))),"제외","포함"))</f>
        <v/>
      </c>
    </row>
    <row r="1259">
      <c r="W1259" s="2">
        <f>IF(OR($B$5="",$C$6="",ROW()&lt;$B$5),"",IF(INDEX($A:$U,ROW(),$C$6)="","",INDEX($A:$U,ROW(),$C$6)))</f>
        <v/>
      </c>
      <c r="X1259" s="28">
        <f>IF($W1259="","",IF(ISNUMBER($W1259),IF($W1259&gt;=10000000,IFERROR(DATE(INT($W1259/10000),MOD(INT($W1259/100),100),MOD($W1259,100)),""),$W1259),IF(ISNUMBER(--SUBSTITUTE(SUBSTITUTE(TRIM($W1259),".","-"),"/","-")),IF(--SUBSTITUTE(SUBSTITUTE(TRIM($W1259),".","-"),"/","-")&gt;=10000000,IFERROR(DATE(--LEFT(TRIM($W1259),4),--MID(TRIM($W1259),5,2),--RIGHT(TRIM($W1259),2)),""),--SUBSTITUTE(SUBSTITUTE(TRIM($W1259),".","-"),"/","-")),IFERROR(--LEFT(SUBSTITUTE(SUBSTITUTE(TRIM($W1259),".","-"),"/","-"),10),""))))</f>
        <v/>
      </c>
      <c r="Y1259" s="29">
        <f>IF($X1259="","",INT($X1259))</f>
        <v/>
      </c>
      <c r="Z1259" s="30">
        <f>IF(OR($Y1259="",$D$6=""),"",IF(INDEX($A:$U,ROW(),$D$6)="",0,IF(ISNUMBER(INDEX($A:$U,ROW(),$D$6)),INDEX($A:$U,ROW(),$D$6),IFERROR(--SUBSTITUTE(SUBSTITUTE(TRIM(INDEX($A:$U,ROW(),$D$6)),",",""),"원",""),0))))</f>
        <v/>
      </c>
      <c r="AA1259" s="30">
        <f>IF(OR($Y1259="",$E$6=""),"",IF(INDEX($A:$U,ROW(),$E$6)="",0,IF(ISNUMBER(INDEX($A:$U,ROW(),$E$6)),INDEX($A:$U,ROW(),$E$6),IFERROR(--SUBSTITUTE(SUBSTITUTE(TRIM(INDEX($A:$U,ROW(),$E$6)),",",""),"원",""),0))))</f>
        <v/>
      </c>
      <c r="AB1259" s="30">
        <f>IF(OR($Y1259="",$F$6=""),"",IF(INDEX($A:$U,ROW(),$F$6)="","",IF(ISNUMBER(INDEX($A:$U,ROW(),$F$6)),INDEX($A:$U,ROW(),$F$6),IFERROR(--SUBSTITUTE(SUBSTITUTE(TRIM(INDEX($A:$U,ROW(),$F$6)),",",""),"원",""),""))))</f>
        <v/>
      </c>
      <c r="AC1259" s="2">
        <f>IF(OR($Y1259="",$G$6=""),"",INDEX($A:$U,ROW(),$G$6)&amp;"")</f>
        <v/>
      </c>
      <c r="AD1259" s="2">
        <f>IF($Y1259="","",IF(OR(AND(설정!$B$5&lt;&gt;"",ISNUMBER(SEARCH(설정!$B$5,$AC1259))),AND(설정!$B$6&lt;&gt;"",ISNUMBER(SEARCH(설정!$B$6,$AC1259))),AND(설정!$B$7&lt;&gt;"",ISNUMBER(SEARCH(설정!$B$7,$AC1259)))),"제외","포함"))</f>
        <v/>
      </c>
    </row>
    <row r="1260">
      <c r="W1260" s="2">
        <f>IF(OR($B$5="",$C$6="",ROW()&lt;$B$5),"",IF(INDEX($A:$U,ROW(),$C$6)="","",INDEX($A:$U,ROW(),$C$6)))</f>
        <v/>
      </c>
      <c r="X1260" s="28">
        <f>IF($W1260="","",IF(ISNUMBER($W1260),IF($W1260&gt;=10000000,IFERROR(DATE(INT($W1260/10000),MOD(INT($W1260/100),100),MOD($W1260,100)),""),$W1260),IF(ISNUMBER(--SUBSTITUTE(SUBSTITUTE(TRIM($W1260),".","-"),"/","-")),IF(--SUBSTITUTE(SUBSTITUTE(TRIM($W1260),".","-"),"/","-")&gt;=10000000,IFERROR(DATE(--LEFT(TRIM($W1260),4),--MID(TRIM($W1260),5,2),--RIGHT(TRIM($W1260),2)),""),--SUBSTITUTE(SUBSTITUTE(TRIM($W1260),".","-"),"/","-")),IFERROR(--LEFT(SUBSTITUTE(SUBSTITUTE(TRIM($W1260),".","-"),"/","-"),10),""))))</f>
        <v/>
      </c>
      <c r="Y1260" s="29">
        <f>IF($X1260="","",INT($X1260))</f>
        <v/>
      </c>
      <c r="Z1260" s="30">
        <f>IF(OR($Y1260="",$D$6=""),"",IF(INDEX($A:$U,ROW(),$D$6)="",0,IF(ISNUMBER(INDEX($A:$U,ROW(),$D$6)),INDEX($A:$U,ROW(),$D$6),IFERROR(--SUBSTITUTE(SUBSTITUTE(TRIM(INDEX($A:$U,ROW(),$D$6)),",",""),"원",""),0))))</f>
        <v/>
      </c>
      <c r="AA1260" s="30">
        <f>IF(OR($Y1260="",$E$6=""),"",IF(INDEX($A:$U,ROW(),$E$6)="",0,IF(ISNUMBER(INDEX($A:$U,ROW(),$E$6)),INDEX($A:$U,ROW(),$E$6),IFERROR(--SUBSTITUTE(SUBSTITUTE(TRIM(INDEX($A:$U,ROW(),$E$6)),",",""),"원",""),0))))</f>
        <v/>
      </c>
      <c r="AB1260" s="30">
        <f>IF(OR($Y1260="",$F$6=""),"",IF(INDEX($A:$U,ROW(),$F$6)="","",IF(ISNUMBER(INDEX($A:$U,ROW(),$F$6)),INDEX($A:$U,ROW(),$F$6),IFERROR(--SUBSTITUTE(SUBSTITUTE(TRIM(INDEX($A:$U,ROW(),$F$6)),",",""),"원",""),""))))</f>
        <v/>
      </c>
      <c r="AC1260" s="2">
        <f>IF(OR($Y1260="",$G$6=""),"",INDEX($A:$U,ROW(),$G$6)&amp;"")</f>
        <v/>
      </c>
      <c r="AD1260" s="2">
        <f>IF($Y1260="","",IF(OR(AND(설정!$B$5&lt;&gt;"",ISNUMBER(SEARCH(설정!$B$5,$AC1260))),AND(설정!$B$6&lt;&gt;"",ISNUMBER(SEARCH(설정!$B$6,$AC1260))),AND(설정!$B$7&lt;&gt;"",ISNUMBER(SEARCH(설정!$B$7,$AC1260)))),"제외","포함"))</f>
        <v/>
      </c>
    </row>
    <row r="1261">
      <c r="W1261" s="2">
        <f>IF(OR($B$5="",$C$6="",ROW()&lt;$B$5),"",IF(INDEX($A:$U,ROW(),$C$6)="","",INDEX($A:$U,ROW(),$C$6)))</f>
        <v/>
      </c>
      <c r="X1261" s="28">
        <f>IF($W1261="","",IF(ISNUMBER($W1261),IF($W1261&gt;=10000000,IFERROR(DATE(INT($W1261/10000),MOD(INT($W1261/100),100),MOD($W1261,100)),""),$W1261),IF(ISNUMBER(--SUBSTITUTE(SUBSTITUTE(TRIM($W1261),".","-"),"/","-")),IF(--SUBSTITUTE(SUBSTITUTE(TRIM($W1261),".","-"),"/","-")&gt;=10000000,IFERROR(DATE(--LEFT(TRIM($W1261),4),--MID(TRIM($W1261),5,2),--RIGHT(TRIM($W1261),2)),""),--SUBSTITUTE(SUBSTITUTE(TRIM($W1261),".","-"),"/","-")),IFERROR(--LEFT(SUBSTITUTE(SUBSTITUTE(TRIM($W1261),".","-"),"/","-"),10),""))))</f>
        <v/>
      </c>
      <c r="Y1261" s="29">
        <f>IF($X1261="","",INT($X1261))</f>
        <v/>
      </c>
      <c r="Z1261" s="30">
        <f>IF(OR($Y1261="",$D$6=""),"",IF(INDEX($A:$U,ROW(),$D$6)="",0,IF(ISNUMBER(INDEX($A:$U,ROW(),$D$6)),INDEX($A:$U,ROW(),$D$6),IFERROR(--SUBSTITUTE(SUBSTITUTE(TRIM(INDEX($A:$U,ROW(),$D$6)),",",""),"원",""),0))))</f>
        <v/>
      </c>
      <c r="AA1261" s="30">
        <f>IF(OR($Y1261="",$E$6=""),"",IF(INDEX($A:$U,ROW(),$E$6)="",0,IF(ISNUMBER(INDEX($A:$U,ROW(),$E$6)),INDEX($A:$U,ROW(),$E$6),IFERROR(--SUBSTITUTE(SUBSTITUTE(TRIM(INDEX($A:$U,ROW(),$E$6)),",",""),"원",""),0))))</f>
        <v/>
      </c>
      <c r="AB1261" s="30">
        <f>IF(OR($Y1261="",$F$6=""),"",IF(INDEX($A:$U,ROW(),$F$6)="","",IF(ISNUMBER(INDEX($A:$U,ROW(),$F$6)),INDEX($A:$U,ROW(),$F$6),IFERROR(--SUBSTITUTE(SUBSTITUTE(TRIM(INDEX($A:$U,ROW(),$F$6)),",",""),"원",""),""))))</f>
        <v/>
      </c>
      <c r="AC1261" s="2">
        <f>IF(OR($Y1261="",$G$6=""),"",INDEX($A:$U,ROW(),$G$6)&amp;"")</f>
        <v/>
      </c>
      <c r="AD1261" s="2">
        <f>IF($Y1261="","",IF(OR(AND(설정!$B$5&lt;&gt;"",ISNUMBER(SEARCH(설정!$B$5,$AC1261))),AND(설정!$B$6&lt;&gt;"",ISNUMBER(SEARCH(설정!$B$6,$AC1261))),AND(설정!$B$7&lt;&gt;"",ISNUMBER(SEARCH(설정!$B$7,$AC1261)))),"제외","포함"))</f>
        <v/>
      </c>
    </row>
    <row r="1262">
      <c r="W1262" s="2">
        <f>IF(OR($B$5="",$C$6="",ROW()&lt;$B$5),"",IF(INDEX($A:$U,ROW(),$C$6)="","",INDEX($A:$U,ROW(),$C$6)))</f>
        <v/>
      </c>
      <c r="X1262" s="28">
        <f>IF($W1262="","",IF(ISNUMBER($W1262),IF($W1262&gt;=10000000,IFERROR(DATE(INT($W1262/10000),MOD(INT($W1262/100),100),MOD($W1262,100)),""),$W1262),IF(ISNUMBER(--SUBSTITUTE(SUBSTITUTE(TRIM($W1262),".","-"),"/","-")),IF(--SUBSTITUTE(SUBSTITUTE(TRIM($W1262),".","-"),"/","-")&gt;=10000000,IFERROR(DATE(--LEFT(TRIM($W1262),4),--MID(TRIM($W1262),5,2),--RIGHT(TRIM($W1262),2)),""),--SUBSTITUTE(SUBSTITUTE(TRIM($W1262),".","-"),"/","-")),IFERROR(--LEFT(SUBSTITUTE(SUBSTITUTE(TRIM($W1262),".","-"),"/","-"),10),""))))</f>
        <v/>
      </c>
      <c r="Y1262" s="29">
        <f>IF($X1262="","",INT($X1262))</f>
        <v/>
      </c>
      <c r="Z1262" s="30">
        <f>IF(OR($Y1262="",$D$6=""),"",IF(INDEX($A:$U,ROW(),$D$6)="",0,IF(ISNUMBER(INDEX($A:$U,ROW(),$D$6)),INDEX($A:$U,ROW(),$D$6),IFERROR(--SUBSTITUTE(SUBSTITUTE(TRIM(INDEX($A:$U,ROW(),$D$6)),",",""),"원",""),0))))</f>
        <v/>
      </c>
      <c r="AA1262" s="30">
        <f>IF(OR($Y1262="",$E$6=""),"",IF(INDEX($A:$U,ROW(),$E$6)="",0,IF(ISNUMBER(INDEX($A:$U,ROW(),$E$6)),INDEX($A:$U,ROW(),$E$6),IFERROR(--SUBSTITUTE(SUBSTITUTE(TRIM(INDEX($A:$U,ROW(),$E$6)),",",""),"원",""),0))))</f>
        <v/>
      </c>
      <c r="AB1262" s="30">
        <f>IF(OR($Y1262="",$F$6=""),"",IF(INDEX($A:$U,ROW(),$F$6)="","",IF(ISNUMBER(INDEX($A:$U,ROW(),$F$6)),INDEX($A:$U,ROW(),$F$6),IFERROR(--SUBSTITUTE(SUBSTITUTE(TRIM(INDEX($A:$U,ROW(),$F$6)),",",""),"원",""),""))))</f>
        <v/>
      </c>
      <c r="AC1262" s="2">
        <f>IF(OR($Y1262="",$G$6=""),"",INDEX($A:$U,ROW(),$G$6)&amp;"")</f>
        <v/>
      </c>
      <c r="AD1262" s="2">
        <f>IF($Y1262="","",IF(OR(AND(설정!$B$5&lt;&gt;"",ISNUMBER(SEARCH(설정!$B$5,$AC1262))),AND(설정!$B$6&lt;&gt;"",ISNUMBER(SEARCH(설정!$B$6,$AC1262))),AND(설정!$B$7&lt;&gt;"",ISNUMBER(SEARCH(설정!$B$7,$AC1262)))),"제외","포함"))</f>
        <v/>
      </c>
    </row>
    <row r="1263">
      <c r="W1263" s="2">
        <f>IF(OR($B$5="",$C$6="",ROW()&lt;$B$5),"",IF(INDEX($A:$U,ROW(),$C$6)="","",INDEX($A:$U,ROW(),$C$6)))</f>
        <v/>
      </c>
      <c r="X1263" s="28">
        <f>IF($W1263="","",IF(ISNUMBER($W1263),IF($W1263&gt;=10000000,IFERROR(DATE(INT($W1263/10000),MOD(INT($W1263/100),100),MOD($W1263,100)),""),$W1263),IF(ISNUMBER(--SUBSTITUTE(SUBSTITUTE(TRIM($W1263),".","-"),"/","-")),IF(--SUBSTITUTE(SUBSTITUTE(TRIM($W1263),".","-"),"/","-")&gt;=10000000,IFERROR(DATE(--LEFT(TRIM($W1263),4),--MID(TRIM($W1263),5,2),--RIGHT(TRIM($W1263),2)),""),--SUBSTITUTE(SUBSTITUTE(TRIM($W1263),".","-"),"/","-")),IFERROR(--LEFT(SUBSTITUTE(SUBSTITUTE(TRIM($W1263),".","-"),"/","-"),10),""))))</f>
        <v/>
      </c>
      <c r="Y1263" s="29">
        <f>IF($X1263="","",INT($X1263))</f>
        <v/>
      </c>
      <c r="Z1263" s="30">
        <f>IF(OR($Y1263="",$D$6=""),"",IF(INDEX($A:$U,ROW(),$D$6)="",0,IF(ISNUMBER(INDEX($A:$U,ROW(),$D$6)),INDEX($A:$U,ROW(),$D$6),IFERROR(--SUBSTITUTE(SUBSTITUTE(TRIM(INDEX($A:$U,ROW(),$D$6)),",",""),"원",""),0))))</f>
        <v/>
      </c>
      <c r="AA1263" s="30">
        <f>IF(OR($Y1263="",$E$6=""),"",IF(INDEX($A:$U,ROW(),$E$6)="",0,IF(ISNUMBER(INDEX($A:$U,ROW(),$E$6)),INDEX($A:$U,ROW(),$E$6),IFERROR(--SUBSTITUTE(SUBSTITUTE(TRIM(INDEX($A:$U,ROW(),$E$6)),",",""),"원",""),0))))</f>
        <v/>
      </c>
      <c r="AB1263" s="30">
        <f>IF(OR($Y1263="",$F$6=""),"",IF(INDEX($A:$U,ROW(),$F$6)="","",IF(ISNUMBER(INDEX($A:$U,ROW(),$F$6)),INDEX($A:$U,ROW(),$F$6),IFERROR(--SUBSTITUTE(SUBSTITUTE(TRIM(INDEX($A:$U,ROW(),$F$6)),",",""),"원",""),""))))</f>
        <v/>
      </c>
      <c r="AC1263" s="2">
        <f>IF(OR($Y1263="",$G$6=""),"",INDEX($A:$U,ROW(),$G$6)&amp;"")</f>
        <v/>
      </c>
      <c r="AD1263" s="2">
        <f>IF($Y1263="","",IF(OR(AND(설정!$B$5&lt;&gt;"",ISNUMBER(SEARCH(설정!$B$5,$AC1263))),AND(설정!$B$6&lt;&gt;"",ISNUMBER(SEARCH(설정!$B$6,$AC1263))),AND(설정!$B$7&lt;&gt;"",ISNUMBER(SEARCH(설정!$B$7,$AC1263)))),"제외","포함"))</f>
        <v/>
      </c>
    </row>
    <row r="1264">
      <c r="W1264" s="2">
        <f>IF(OR($B$5="",$C$6="",ROW()&lt;$B$5),"",IF(INDEX($A:$U,ROW(),$C$6)="","",INDEX($A:$U,ROW(),$C$6)))</f>
        <v/>
      </c>
      <c r="X1264" s="28">
        <f>IF($W1264="","",IF(ISNUMBER($W1264),IF($W1264&gt;=10000000,IFERROR(DATE(INT($W1264/10000),MOD(INT($W1264/100),100),MOD($W1264,100)),""),$W1264),IF(ISNUMBER(--SUBSTITUTE(SUBSTITUTE(TRIM($W1264),".","-"),"/","-")),IF(--SUBSTITUTE(SUBSTITUTE(TRIM($W1264),".","-"),"/","-")&gt;=10000000,IFERROR(DATE(--LEFT(TRIM($W1264),4),--MID(TRIM($W1264),5,2),--RIGHT(TRIM($W1264),2)),""),--SUBSTITUTE(SUBSTITUTE(TRIM($W1264),".","-"),"/","-")),IFERROR(--LEFT(SUBSTITUTE(SUBSTITUTE(TRIM($W1264),".","-"),"/","-"),10),""))))</f>
        <v/>
      </c>
      <c r="Y1264" s="29">
        <f>IF($X1264="","",INT($X1264))</f>
        <v/>
      </c>
      <c r="Z1264" s="30">
        <f>IF(OR($Y1264="",$D$6=""),"",IF(INDEX($A:$U,ROW(),$D$6)="",0,IF(ISNUMBER(INDEX($A:$U,ROW(),$D$6)),INDEX($A:$U,ROW(),$D$6),IFERROR(--SUBSTITUTE(SUBSTITUTE(TRIM(INDEX($A:$U,ROW(),$D$6)),",",""),"원",""),0))))</f>
        <v/>
      </c>
      <c r="AA1264" s="30">
        <f>IF(OR($Y1264="",$E$6=""),"",IF(INDEX($A:$U,ROW(),$E$6)="",0,IF(ISNUMBER(INDEX($A:$U,ROW(),$E$6)),INDEX($A:$U,ROW(),$E$6),IFERROR(--SUBSTITUTE(SUBSTITUTE(TRIM(INDEX($A:$U,ROW(),$E$6)),",",""),"원",""),0))))</f>
        <v/>
      </c>
      <c r="AB1264" s="30">
        <f>IF(OR($Y1264="",$F$6=""),"",IF(INDEX($A:$U,ROW(),$F$6)="","",IF(ISNUMBER(INDEX($A:$U,ROW(),$F$6)),INDEX($A:$U,ROW(),$F$6),IFERROR(--SUBSTITUTE(SUBSTITUTE(TRIM(INDEX($A:$U,ROW(),$F$6)),",",""),"원",""),""))))</f>
        <v/>
      </c>
      <c r="AC1264" s="2">
        <f>IF(OR($Y1264="",$G$6=""),"",INDEX($A:$U,ROW(),$G$6)&amp;"")</f>
        <v/>
      </c>
      <c r="AD1264" s="2">
        <f>IF($Y1264="","",IF(OR(AND(설정!$B$5&lt;&gt;"",ISNUMBER(SEARCH(설정!$B$5,$AC1264))),AND(설정!$B$6&lt;&gt;"",ISNUMBER(SEARCH(설정!$B$6,$AC1264))),AND(설정!$B$7&lt;&gt;"",ISNUMBER(SEARCH(설정!$B$7,$AC1264)))),"제외","포함"))</f>
        <v/>
      </c>
    </row>
    <row r="1265">
      <c r="W1265" s="2">
        <f>IF(OR($B$5="",$C$6="",ROW()&lt;$B$5),"",IF(INDEX($A:$U,ROW(),$C$6)="","",INDEX($A:$U,ROW(),$C$6)))</f>
        <v/>
      </c>
      <c r="X1265" s="28">
        <f>IF($W1265="","",IF(ISNUMBER($W1265),IF($W1265&gt;=10000000,IFERROR(DATE(INT($W1265/10000),MOD(INT($W1265/100),100),MOD($W1265,100)),""),$W1265),IF(ISNUMBER(--SUBSTITUTE(SUBSTITUTE(TRIM($W1265),".","-"),"/","-")),IF(--SUBSTITUTE(SUBSTITUTE(TRIM($W1265),".","-"),"/","-")&gt;=10000000,IFERROR(DATE(--LEFT(TRIM($W1265),4),--MID(TRIM($W1265),5,2),--RIGHT(TRIM($W1265),2)),""),--SUBSTITUTE(SUBSTITUTE(TRIM($W1265),".","-"),"/","-")),IFERROR(--LEFT(SUBSTITUTE(SUBSTITUTE(TRIM($W1265),".","-"),"/","-"),10),""))))</f>
        <v/>
      </c>
      <c r="Y1265" s="29">
        <f>IF($X1265="","",INT($X1265))</f>
        <v/>
      </c>
      <c r="Z1265" s="30">
        <f>IF(OR($Y1265="",$D$6=""),"",IF(INDEX($A:$U,ROW(),$D$6)="",0,IF(ISNUMBER(INDEX($A:$U,ROW(),$D$6)),INDEX($A:$U,ROW(),$D$6),IFERROR(--SUBSTITUTE(SUBSTITUTE(TRIM(INDEX($A:$U,ROW(),$D$6)),",",""),"원",""),0))))</f>
        <v/>
      </c>
      <c r="AA1265" s="30">
        <f>IF(OR($Y1265="",$E$6=""),"",IF(INDEX($A:$U,ROW(),$E$6)="",0,IF(ISNUMBER(INDEX($A:$U,ROW(),$E$6)),INDEX($A:$U,ROW(),$E$6),IFERROR(--SUBSTITUTE(SUBSTITUTE(TRIM(INDEX($A:$U,ROW(),$E$6)),",",""),"원",""),0))))</f>
        <v/>
      </c>
      <c r="AB1265" s="30">
        <f>IF(OR($Y1265="",$F$6=""),"",IF(INDEX($A:$U,ROW(),$F$6)="","",IF(ISNUMBER(INDEX($A:$U,ROW(),$F$6)),INDEX($A:$U,ROW(),$F$6),IFERROR(--SUBSTITUTE(SUBSTITUTE(TRIM(INDEX($A:$U,ROW(),$F$6)),",",""),"원",""),""))))</f>
        <v/>
      </c>
      <c r="AC1265" s="2">
        <f>IF(OR($Y1265="",$G$6=""),"",INDEX($A:$U,ROW(),$G$6)&amp;"")</f>
        <v/>
      </c>
      <c r="AD1265" s="2">
        <f>IF($Y1265="","",IF(OR(AND(설정!$B$5&lt;&gt;"",ISNUMBER(SEARCH(설정!$B$5,$AC1265))),AND(설정!$B$6&lt;&gt;"",ISNUMBER(SEARCH(설정!$B$6,$AC1265))),AND(설정!$B$7&lt;&gt;"",ISNUMBER(SEARCH(설정!$B$7,$AC1265)))),"제외","포함"))</f>
        <v/>
      </c>
    </row>
    <row r="1266">
      <c r="W1266" s="2">
        <f>IF(OR($B$5="",$C$6="",ROW()&lt;$B$5),"",IF(INDEX($A:$U,ROW(),$C$6)="","",INDEX($A:$U,ROW(),$C$6)))</f>
        <v/>
      </c>
      <c r="X1266" s="28">
        <f>IF($W1266="","",IF(ISNUMBER($W1266),IF($W1266&gt;=10000000,IFERROR(DATE(INT($W1266/10000),MOD(INT($W1266/100),100),MOD($W1266,100)),""),$W1266),IF(ISNUMBER(--SUBSTITUTE(SUBSTITUTE(TRIM($W1266),".","-"),"/","-")),IF(--SUBSTITUTE(SUBSTITUTE(TRIM($W1266),".","-"),"/","-")&gt;=10000000,IFERROR(DATE(--LEFT(TRIM($W1266),4),--MID(TRIM($W1266),5,2),--RIGHT(TRIM($W1266),2)),""),--SUBSTITUTE(SUBSTITUTE(TRIM($W1266),".","-"),"/","-")),IFERROR(--LEFT(SUBSTITUTE(SUBSTITUTE(TRIM($W1266),".","-"),"/","-"),10),""))))</f>
        <v/>
      </c>
      <c r="Y1266" s="29">
        <f>IF($X1266="","",INT($X1266))</f>
        <v/>
      </c>
      <c r="Z1266" s="30">
        <f>IF(OR($Y1266="",$D$6=""),"",IF(INDEX($A:$U,ROW(),$D$6)="",0,IF(ISNUMBER(INDEX($A:$U,ROW(),$D$6)),INDEX($A:$U,ROW(),$D$6),IFERROR(--SUBSTITUTE(SUBSTITUTE(TRIM(INDEX($A:$U,ROW(),$D$6)),",",""),"원",""),0))))</f>
        <v/>
      </c>
      <c r="AA1266" s="30">
        <f>IF(OR($Y1266="",$E$6=""),"",IF(INDEX($A:$U,ROW(),$E$6)="",0,IF(ISNUMBER(INDEX($A:$U,ROW(),$E$6)),INDEX($A:$U,ROW(),$E$6),IFERROR(--SUBSTITUTE(SUBSTITUTE(TRIM(INDEX($A:$U,ROW(),$E$6)),",",""),"원",""),0))))</f>
        <v/>
      </c>
      <c r="AB1266" s="30">
        <f>IF(OR($Y1266="",$F$6=""),"",IF(INDEX($A:$U,ROW(),$F$6)="","",IF(ISNUMBER(INDEX($A:$U,ROW(),$F$6)),INDEX($A:$U,ROW(),$F$6),IFERROR(--SUBSTITUTE(SUBSTITUTE(TRIM(INDEX($A:$U,ROW(),$F$6)),",",""),"원",""),""))))</f>
        <v/>
      </c>
      <c r="AC1266" s="2">
        <f>IF(OR($Y1266="",$G$6=""),"",INDEX($A:$U,ROW(),$G$6)&amp;"")</f>
        <v/>
      </c>
      <c r="AD1266" s="2">
        <f>IF($Y1266="","",IF(OR(AND(설정!$B$5&lt;&gt;"",ISNUMBER(SEARCH(설정!$B$5,$AC1266))),AND(설정!$B$6&lt;&gt;"",ISNUMBER(SEARCH(설정!$B$6,$AC1266))),AND(설정!$B$7&lt;&gt;"",ISNUMBER(SEARCH(설정!$B$7,$AC1266)))),"제외","포함"))</f>
        <v/>
      </c>
    </row>
    <row r="1267">
      <c r="W1267" s="2">
        <f>IF(OR($B$5="",$C$6="",ROW()&lt;$B$5),"",IF(INDEX($A:$U,ROW(),$C$6)="","",INDEX($A:$U,ROW(),$C$6)))</f>
        <v/>
      </c>
      <c r="X1267" s="28">
        <f>IF($W1267="","",IF(ISNUMBER($W1267),IF($W1267&gt;=10000000,IFERROR(DATE(INT($W1267/10000),MOD(INT($W1267/100),100),MOD($W1267,100)),""),$W1267),IF(ISNUMBER(--SUBSTITUTE(SUBSTITUTE(TRIM($W1267),".","-"),"/","-")),IF(--SUBSTITUTE(SUBSTITUTE(TRIM($W1267),".","-"),"/","-")&gt;=10000000,IFERROR(DATE(--LEFT(TRIM($W1267),4),--MID(TRIM($W1267),5,2),--RIGHT(TRIM($W1267),2)),""),--SUBSTITUTE(SUBSTITUTE(TRIM($W1267),".","-"),"/","-")),IFERROR(--LEFT(SUBSTITUTE(SUBSTITUTE(TRIM($W1267),".","-"),"/","-"),10),""))))</f>
        <v/>
      </c>
      <c r="Y1267" s="29">
        <f>IF($X1267="","",INT($X1267))</f>
        <v/>
      </c>
      <c r="Z1267" s="30">
        <f>IF(OR($Y1267="",$D$6=""),"",IF(INDEX($A:$U,ROW(),$D$6)="",0,IF(ISNUMBER(INDEX($A:$U,ROW(),$D$6)),INDEX($A:$U,ROW(),$D$6),IFERROR(--SUBSTITUTE(SUBSTITUTE(TRIM(INDEX($A:$U,ROW(),$D$6)),",",""),"원",""),0))))</f>
        <v/>
      </c>
      <c r="AA1267" s="30">
        <f>IF(OR($Y1267="",$E$6=""),"",IF(INDEX($A:$U,ROW(),$E$6)="",0,IF(ISNUMBER(INDEX($A:$U,ROW(),$E$6)),INDEX($A:$U,ROW(),$E$6),IFERROR(--SUBSTITUTE(SUBSTITUTE(TRIM(INDEX($A:$U,ROW(),$E$6)),",",""),"원",""),0))))</f>
        <v/>
      </c>
      <c r="AB1267" s="30">
        <f>IF(OR($Y1267="",$F$6=""),"",IF(INDEX($A:$U,ROW(),$F$6)="","",IF(ISNUMBER(INDEX($A:$U,ROW(),$F$6)),INDEX($A:$U,ROW(),$F$6),IFERROR(--SUBSTITUTE(SUBSTITUTE(TRIM(INDEX($A:$U,ROW(),$F$6)),",",""),"원",""),""))))</f>
        <v/>
      </c>
      <c r="AC1267" s="2">
        <f>IF(OR($Y1267="",$G$6=""),"",INDEX($A:$U,ROW(),$G$6)&amp;"")</f>
        <v/>
      </c>
      <c r="AD1267" s="2">
        <f>IF($Y1267="","",IF(OR(AND(설정!$B$5&lt;&gt;"",ISNUMBER(SEARCH(설정!$B$5,$AC1267))),AND(설정!$B$6&lt;&gt;"",ISNUMBER(SEARCH(설정!$B$6,$AC1267))),AND(설정!$B$7&lt;&gt;"",ISNUMBER(SEARCH(설정!$B$7,$AC1267)))),"제외","포함"))</f>
        <v/>
      </c>
    </row>
    <row r="1268">
      <c r="W1268" s="2">
        <f>IF(OR($B$5="",$C$6="",ROW()&lt;$B$5),"",IF(INDEX($A:$U,ROW(),$C$6)="","",INDEX($A:$U,ROW(),$C$6)))</f>
        <v/>
      </c>
      <c r="X1268" s="28">
        <f>IF($W1268="","",IF(ISNUMBER($W1268),IF($W1268&gt;=10000000,IFERROR(DATE(INT($W1268/10000),MOD(INT($W1268/100),100),MOD($W1268,100)),""),$W1268),IF(ISNUMBER(--SUBSTITUTE(SUBSTITUTE(TRIM($W1268),".","-"),"/","-")),IF(--SUBSTITUTE(SUBSTITUTE(TRIM($W1268),".","-"),"/","-")&gt;=10000000,IFERROR(DATE(--LEFT(TRIM($W1268),4),--MID(TRIM($W1268),5,2),--RIGHT(TRIM($W1268),2)),""),--SUBSTITUTE(SUBSTITUTE(TRIM($W1268),".","-"),"/","-")),IFERROR(--LEFT(SUBSTITUTE(SUBSTITUTE(TRIM($W1268),".","-"),"/","-"),10),""))))</f>
        <v/>
      </c>
      <c r="Y1268" s="29">
        <f>IF($X1268="","",INT($X1268))</f>
        <v/>
      </c>
      <c r="Z1268" s="30">
        <f>IF(OR($Y1268="",$D$6=""),"",IF(INDEX($A:$U,ROW(),$D$6)="",0,IF(ISNUMBER(INDEX($A:$U,ROW(),$D$6)),INDEX($A:$U,ROW(),$D$6),IFERROR(--SUBSTITUTE(SUBSTITUTE(TRIM(INDEX($A:$U,ROW(),$D$6)),",",""),"원",""),0))))</f>
        <v/>
      </c>
      <c r="AA1268" s="30">
        <f>IF(OR($Y1268="",$E$6=""),"",IF(INDEX($A:$U,ROW(),$E$6)="",0,IF(ISNUMBER(INDEX($A:$U,ROW(),$E$6)),INDEX($A:$U,ROW(),$E$6),IFERROR(--SUBSTITUTE(SUBSTITUTE(TRIM(INDEX($A:$U,ROW(),$E$6)),",",""),"원",""),0))))</f>
        <v/>
      </c>
      <c r="AB1268" s="30">
        <f>IF(OR($Y1268="",$F$6=""),"",IF(INDEX($A:$U,ROW(),$F$6)="","",IF(ISNUMBER(INDEX($A:$U,ROW(),$F$6)),INDEX($A:$U,ROW(),$F$6),IFERROR(--SUBSTITUTE(SUBSTITUTE(TRIM(INDEX($A:$U,ROW(),$F$6)),",",""),"원",""),""))))</f>
        <v/>
      </c>
      <c r="AC1268" s="2">
        <f>IF(OR($Y1268="",$G$6=""),"",INDEX($A:$U,ROW(),$G$6)&amp;"")</f>
        <v/>
      </c>
      <c r="AD1268" s="2">
        <f>IF($Y1268="","",IF(OR(AND(설정!$B$5&lt;&gt;"",ISNUMBER(SEARCH(설정!$B$5,$AC1268))),AND(설정!$B$6&lt;&gt;"",ISNUMBER(SEARCH(설정!$B$6,$AC1268))),AND(설정!$B$7&lt;&gt;"",ISNUMBER(SEARCH(설정!$B$7,$AC1268)))),"제외","포함"))</f>
        <v/>
      </c>
    </row>
    <row r="1269">
      <c r="W1269" s="2">
        <f>IF(OR($B$5="",$C$6="",ROW()&lt;$B$5),"",IF(INDEX($A:$U,ROW(),$C$6)="","",INDEX($A:$U,ROW(),$C$6)))</f>
        <v/>
      </c>
      <c r="X1269" s="28">
        <f>IF($W1269="","",IF(ISNUMBER($W1269),IF($W1269&gt;=10000000,IFERROR(DATE(INT($W1269/10000),MOD(INT($W1269/100),100),MOD($W1269,100)),""),$W1269),IF(ISNUMBER(--SUBSTITUTE(SUBSTITUTE(TRIM($W1269),".","-"),"/","-")),IF(--SUBSTITUTE(SUBSTITUTE(TRIM($W1269),".","-"),"/","-")&gt;=10000000,IFERROR(DATE(--LEFT(TRIM($W1269),4),--MID(TRIM($W1269),5,2),--RIGHT(TRIM($W1269),2)),""),--SUBSTITUTE(SUBSTITUTE(TRIM($W1269),".","-"),"/","-")),IFERROR(--LEFT(SUBSTITUTE(SUBSTITUTE(TRIM($W1269),".","-"),"/","-"),10),""))))</f>
        <v/>
      </c>
      <c r="Y1269" s="29">
        <f>IF($X1269="","",INT($X1269))</f>
        <v/>
      </c>
      <c r="Z1269" s="30">
        <f>IF(OR($Y1269="",$D$6=""),"",IF(INDEX($A:$U,ROW(),$D$6)="",0,IF(ISNUMBER(INDEX($A:$U,ROW(),$D$6)),INDEX($A:$U,ROW(),$D$6),IFERROR(--SUBSTITUTE(SUBSTITUTE(TRIM(INDEX($A:$U,ROW(),$D$6)),",",""),"원",""),0))))</f>
        <v/>
      </c>
      <c r="AA1269" s="30">
        <f>IF(OR($Y1269="",$E$6=""),"",IF(INDEX($A:$U,ROW(),$E$6)="",0,IF(ISNUMBER(INDEX($A:$U,ROW(),$E$6)),INDEX($A:$U,ROW(),$E$6),IFERROR(--SUBSTITUTE(SUBSTITUTE(TRIM(INDEX($A:$U,ROW(),$E$6)),",",""),"원",""),0))))</f>
        <v/>
      </c>
      <c r="AB1269" s="30">
        <f>IF(OR($Y1269="",$F$6=""),"",IF(INDEX($A:$U,ROW(),$F$6)="","",IF(ISNUMBER(INDEX($A:$U,ROW(),$F$6)),INDEX($A:$U,ROW(),$F$6),IFERROR(--SUBSTITUTE(SUBSTITUTE(TRIM(INDEX($A:$U,ROW(),$F$6)),",",""),"원",""),""))))</f>
        <v/>
      </c>
      <c r="AC1269" s="2">
        <f>IF(OR($Y1269="",$G$6=""),"",INDEX($A:$U,ROW(),$G$6)&amp;"")</f>
        <v/>
      </c>
      <c r="AD1269" s="2">
        <f>IF($Y1269="","",IF(OR(AND(설정!$B$5&lt;&gt;"",ISNUMBER(SEARCH(설정!$B$5,$AC1269))),AND(설정!$B$6&lt;&gt;"",ISNUMBER(SEARCH(설정!$B$6,$AC1269))),AND(설정!$B$7&lt;&gt;"",ISNUMBER(SEARCH(설정!$B$7,$AC1269)))),"제외","포함"))</f>
        <v/>
      </c>
    </row>
    <row r="1270">
      <c r="W1270" s="2">
        <f>IF(OR($B$5="",$C$6="",ROW()&lt;$B$5),"",IF(INDEX($A:$U,ROW(),$C$6)="","",INDEX($A:$U,ROW(),$C$6)))</f>
        <v/>
      </c>
      <c r="X1270" s="28">
        <f>IF($W1270="","",IF(ISNUMBER($W1270),IF($W1270&gt;=10000000,IFERROR(DATE(INT($W1270/10000),MOD(INT($W1270/100),100),MOD($W1270,100)),""),$W1270),IF(ISNUMBER(--SUBSTITUTE(SUBSTITUTE(TRIM($W1270),".","-"),"/","-")),IF(--SUBSTITUTE(SUBSTITUTE(TRIM($W1270),".","-"),"/","-")&gt;=10000000,IFERROR(DATE(--LEFT(TRIM($W1270),4),--MID(TRIM($W1270),5,2),--RIGHT(TRIM($W1270),2)),""),--SUBSTITUTE(SUBSTITUTE(TRIM($W1270),".","-"),"/","-")),IFERROR(--LEFT(SUBSTITUTE(SUBSTITUTE(TRIM($W1270),".","-"),"/","-"),10),""))))</f>
        <v/>
      </c>
      <c r="Y1270" s="29">
        <f>IF($X1270="","",INT($X1270))</f>
        <v/>
      </c>
      <c r="Z1270" s="30">
        <f>IF(OR($Y1270="",$D$6=""),"",IF(INDEX($A:$U,ROW(),$D$6)="",0,IF(ISNUMBER(INDEX($A:$U,ROW(),$D$6)),INDEX($A:$U,ROW(),$D$6),IFERROR(--SUBSTITUTE(SUBSTITUTE(TRIM(INDEX($A:$U,ROW(),$D$6)),",",""),"원",""),0))))</f>
        <v/>
      </c>
      <c r="AA1270" s="30">
        <f>IF(OR($Y1270="",$E$6=""),"",IF(INDEX($A:$U,ROW(),$E$6)="",0,IF(ISNUMBER(INDEX($A:$U,ROW(),$E$6)),INDEX($A:$U,ROW(),$E$6),IFERROR(--SUBSTITUTE(SUBSTITUTE(TRIM(INDEX($A:$U,ROW(),$E$6)),",",""),"원",""),0))))</f>
        <v/>
      </c>
      <c r="AB1270" s="30">
        <f>IF(OR($Y1270="",$F$6=""),"",IF(INDEX($A:$U,ROW(),$F$6)="","",IF(ISNUMBER(INDEX($A:$U,ROW(),$F$6)),INDEX($A:$U,ROW(),$F$6),IFERROR(--SUBSTITUTE(SUBSTITUTE(TRIM(INDEX($A:$U,ROW(),$F$6)),",",""),"원",""),""))))</f>
        <v/>
      </c>
      <c r="AC1270" s="2">
        <f>IF(OR($Y1270="",$G$6=""),"",INDEX($A:$U,ROW(),$G$6)&amp;"")</f>
        <v/>
      </c>
      <c r="AD1270" s="2">
        <f>IF($Y1270="","",IF(OR(AND(설정!$B$5&lt;&gt;"",ISNUMBER(SEARCH(설정!$B$5,$AC1270))),AND(설정!$B$6&lt;&gt;"",ISNUMBER(SEARCH(설정!$B$6,$AC1270))),AND(설정!$B$7&lt;&gt;"",ISNUMBER(SEARCH(설정!$B$7,$AC1270)))),"제외","포함"))</f>
        <v/>
      </c>
    </row>
    <row r="1271">
      <c r="W1271" s="2">
        <f>IF(OR($B$5="",$C$6="",ROW()&lt;$B$5),"",IF(INDEX($A:$U,ROW(),$C$6)="","",INDEX($A:$U,ROW(),$C$6)))</f>
        <v/>
      </c>
      <c r="X1271" s="28">
        <f>IF($W1271="","",IF(ISNUMBER($W1271),IF($W1271&gt;=10000000,IFERROR(DATE(INT($W1271/10000),MOD(INT($W1271/100),100),MOD($W1271,100)),""),$W1271),IF(ISNUMBER(--SUBSTITUTE(SUBSTITUTE(TRIM($W1271),".","-"),"/","-")),IF(--SUBSTITUTE(SUBSTITUTE(TRIM($W1271),".","-"),"/","-")&gt;=10000000,IFERROR(DATE(--LEFT(TRIM($W1271),4),--MID(TRIM($W1271),5,2),--RIGHT(TRIM($W1271),2)),""),--SUBSTITUTE(SUBSTITUTE(TRIM($W1271),".","-"),"/","-")),IFERROR(--LEFT(SUBSTITUTE(SUBSTITUTE(TRIM($W1271),".","-"),"/","-"),10),""))))</f>
        <v/>
      </c>
      <c r="Y1271" s="29">
        <f>IF($X1271="","",INT($X1271))</f>
        <v/>
      </c>
      <c r="Z1271" s="30">
        <f>IF(OR($Y1271="",$D$6=""),"",IF(INDEX($A:$U,ROW(),$D$6)="",0,IF(ISNUMBER(INDEX($A:$U,ROW(),$D$6)),INDEX($A:$U,ROW(),$D$6),IFERROR(--SUBSTITUTE(SUBSTITUTE(TRIM(INDEX($A:$U,ROW(),$D$6)),",",""),"원",""),0))))</f>
        <v/>
      </c>
      <c r="AA1271" s="30">
        <f>IF(OR($Y1271="",$E$6=""),"",IF(INDEX($A:$U,ROW(),$E$6)="",0,IF(ISNUMBER(INDEX($A:$U,ROW(),$E$6)),INDEX($A:$U,ROW(),$E$6),IFERROR(--SUBSTITUTE(SUBSTITUTE(TRIM(INDEX($A:$U,ROW(),$E$6)),",",""),"원",""),0))))</f>
        <v/>
      </c>
      <c r="AB1271" s="30">
        <f>IF(OR($Y1271="",$F$6=""),"",IF(INDEX($A:$U,ROW(),$F$6)="","",IF(ISNUMBER(INDEX($A:$U,ROW(),$F$6)),INDEX($A:$U,ROW(),$F$6),IFERROR(--SUBSTITUTE(SUBSTITUTE(TRIM(INDEX($A:$U,ROW(),$F$6)),",",""),"원",""),""))))</f>
        <v/>
      </c>
      <c r="AC1271" s="2">
        <f>IF(OR($Y1271="",$G$6=""),"",INDEX($A:$U,ROW(),$G$6)&amp;"")</f>
        <v/>
      </c>
      <c r="AD1271" s="2">
        <f>IF($Y1271="","",IF(OR(AND(설정!$B$5&lt;&gt;"",ISNUMBER(SEARCH(설정!$B$5,$AC1271))),AND(설정!$B$6&lt;&gt;"",ISNUMBER(SEARCH(설정!$B$6,$AC1271))),AND(설정!$B$7&lt;&gt;"",ISNUMBER(SEARCH(설정!$B$7,$AC1271)))),"제외","포함"))</f>
        <v/>
      </c>
    </row>
    <row r="1272">
      <c r="W1272" s="2">
        <f>IF(OR($B$5="",$C$6="",ROW()&lt;$B$5),"",IF(INDEX($A:$U,ROW(),$C$6)="","",INDEX($A:$U,ROW(),$C$6)))</f>
        <v/>
      </c>
      <c r="X1272" s="28">
        <f>IF($W1272="","",IF(ISNUMBER($W1272),IF($W1272&gt;=10000000,IFERROR(DATE(INT($W1272/10000),MOD(INT($W1272/100),100),MOD($W1272,100)),""),$W1272),IF(ISNUMBER(--SUBSTITUTE(SUBSTITUTE(TRIM($W1272),".","-"),"/","-")),IF(--SUBSTITUTE(SUBSTITUTE(TRIM($W1272),".","-"),"/","-")&gt;=10000000,IFERROR(DATE(--LEFT(TRIM($W1272),4),--MID(TRIM($W1272),5,2),--RIGHT(TRIM($W1272),2)),""),--SUBSTITUTE(SUBSTITUTE(TRIM($W1272),".","-"),"/","-")),IFERROR(--LEFT(SUBSTITUTE(SUBSTITUTE(TRIM($W1272),".","-"),"/","-"),10),""))))</f>
        <v/>
      </c>
      <c r="Y1272" s="29">
        <f>IF($X1272="","",INT($X1272))</f>
        <v/>
      </c>
      <c r="Z1272" s="30">
        <f>IF(OR($Y1272="",$D$6=""),"",IF(INDEX($A:$U,ROW(),$D$6)="",0,IF(ISNUMBER(INDEX($A:$U,ROW(),$D$6)),INDEX($A:$U,ROW(),$D$6),IFERROR(--SUBSTITUTE(SUBSTITUTE(TRIM(INDEX($A:$U,ROW(),$D$6)),",",""),"원",""),0))))</f>
        <v/>
      </c>
      <c r="AA1272" s="30">
        <f>IF(OR($Y1272="",$E$6=""),"",IF(INDEX($A:$U,ROW(),$E$6)="",0,IF(ISNUMBER(INDEX($A:$U,ROW(),$E$6)),INDEX($A:$U,ROW(),$E$6),IFERROR(--SUBSTITUTE(SUBSTITUTE(TRIM(INDEX($A:$U,ROW(),$E$6)),",",""),"원",""),0))))</f>
        <v/>
      </c>
      <c r="AB1272" s="30">
        <f>IF(OR($Y1272="",$F$6=""),"",IF(INDEX($A:$U,ROW(),$F$6)="","",IF(ISNUMBER(INDEX($A:$U,ROW(),$F$6)),INDEX($A:$U,ROW(),$F$6),IFERROR(--SUBSTITUTE(SUBSTITUTE(TRIM(INDEX($A:$U,ROW(),$F$6)),",",""),"원",""),""))))</f>
        <v/>
      </c>
      <c r="AC1272" s="2">
        <f>IF(OR($Y1272="",$G$6=""),"",INDEX($A:$U,ROW(),$G$6)&amp;"")</f>
        <v/>
      </c>
      <c r="AD1272" s="2">
        <f>IF($Y1272="","",IF(OR(AND(설정!$B$5&lt;&gt;"",ISNUMBER(SEARCH(설정!$B$5,$AC1272))),AND(설정!$B$6&lt;&gt;"",ISNUMBER(SEARCH(설정!$B$6,$AC1272))),AND(설정!$B$7&lt;&gt;"",ISNUMBER(SEARCH(설정!$B$7,$AC1272)))),"제외","포함"))</f>
        <v/>
      </c>
    </row>
    <row r="1273">
      <c r="W1273" s="2">
        <f>IF(OR($B$5="",$C$6="",ROW()&lt;$B$5),"",IF(INDEX($A:$U,ROW(),$C$6)="","",INDEX($A:$U,ROW(),$C$6)))</f>
        <v/>
      </c>
      <c r="X1273" s="28">
        <f>IF($W1273="","",IF(ISNUMBER($W1273),IF($W1273&gt;=10000000,IFERROR(DATE(INT($W1273/10000),MOD(INT($W1273/100),100),MOD($W1273,100)),""),$W1273),IF(ISNUMBER(--SUBSTITUTE(SUBSTITUTE(TRIM($W1273),".","-"),"/","-")),IF(--SUBSTITUTE(SUBSTITUTE(TRIM($W1273),".","-"),"/","-")&gt;=10000000,IFERROR(DATE(--LEFT(TRIM($W1273),4),--MID(TRIM($W1273),5,2),--RIGHT(TRIM($W1273),2)),""),--SUBSTITUTE(SUBSTITUTE(TRIM($W1273),".","-"),"/","-")),IFERROR(--LEFT(SUBSTITUTE(SUBSTITUTE(TRIM($W1273),".","-"),"/","-"),10),""))))</f>
        <v/>
      </c>
      <c r="Y1273" s="29">
        <f>IF($X1273="","",INT($X1273))</f>
        <v/>
      </c>
      <c r="Z1273" s="30">
        <f>IF(OR($Y1273="",$D$6=""),"",IF(INDEX($A:$U,ROW(),$D$6)="",0,IF(ISNUMBER(INDEX($A:$U,ROW(),$D$6)),INDEX($A:$U,ROW(),$D$6),IFERROR(--SUBSTITUTE(SUBSTITUTE(TRIM(INDEX($A:$U,ROW(),$D$6)),",",""),"원",""),0))))</f>
        <v/>
      </c>
      <c r="AA1273" s="30">
        <f>IF(OR($Y1273="",$E$6=""),"",IF(INDEX($A:$U,ROW(),$E$6)="",0,IF(ISNUMBER(INDEX($A:$U,ROW(),$E$6)),INDEX($A:$U,ROW(),$E$6),IFERROR(--SUBSTITUTE(SUBSTITUTE(TRIM(INDEX($A:$U,ROW(),$E$6)),",",""),"원",""),0))))</f>
        <v/>
      </c>
      <c r="AB1273" s="30">
        <f>IF(OR($Y1273="",$F$6=""),"",IF(INDEX($A:$U,ROW(),$F$6)="","",IF(ISNUMBER(INDEX($A:$U,ROW(),$F$6)),INDEX($A:$U,ROW(),$F$6),IFERROR(--SUBSTITUTE(SUBSTITUTE(TRIM(INDEX($A:$U,ROW(),$F$6)),",",""),"원",""),""))))</f>
        <v/>
      </c>
      <c r="AC1273" s="2">
        <f>IF(OR($Y1273="",$G$6=""),"",INDEX($A:$U,ROW(),$G$6)&amp;"")</f>
        <v/>
      </c>
      <c r="AD1273" s="2">
        <f>IF($Y1273="","",IF(OR(AND(설정!$B$5&lt;&gt;"",ISNUMBER(SEARCH(설정!$B$5,$AC1273))),AND(설정!$B$6&lt;&gt;"",ISNUMBER(SEARCH(설정!$B$6,$AC1273))),AND(설정!$B$7&lt;&gt;"",ISNUMBER(SEARCH(설정!$B$7,$AC1273)))),"제외","포함"))</f>
        <v/>
      </c>
    </row>
    <row r="1274">
      <c r="W1274" s="2">
        <f>IF(OR($B$5="",$C$6="",ROW()&lt;$B$5),"",IF(INDEX($A:$U,ROW(),$C$6)="","",INDEX($A:$U,ROW(),$C$6)))</f>
        <v/>
      </c>
      <c r="X1274" s="28">
        <f>IF($W1274="","",IF(ISNUMBER($W1274),IF($W1274&gt;=10000000,IFERROR(DATE(INT($W1274/10000),MOD(INT($W1274/100),100),MOD($W1274,100)),""),$W1274),IF(ISNUMBER(--SUBSTITUTE(SUBSTITUTE(TRIM($W1274),".","-"),"/","-")),IF(--SUBSTITUTE(SUBSTITUTE(TRIM($W1274),".","-"),"/","-")&gt;=10000000,IFERROR(DATE(--LEFT(TRIM($W1274),4),--MID(TRIM($W1274),5,2),--RIGHT(TRIM($W1274),2)),""),--SUBSTITUTE(SUBSTITUTE(TRIM($W1274),".","-"),"/","-")),IFERROR(--LEFT(SUBSTITUTE(SUBSTITUTE(TRIM($W1274),".","-"),"/","-"),10),""))))</f>
        <v/>
      </c>
      <c r="Y1274" s="29">
        <f>IF($X1274="","",INT($X1274))</f>
        <v/>
      </c>
      <c r="Z1274" s="30">
        <f>IF(OR($Y1274="",$D$6=""),"",IF(INDEX($A:$U,ROW(),$D$6)="",0,IF(ISNUMBER(INDEX($A:$U,ROW(),$D$6)),INDEX($A:$U,ROW(),$D$6),IFERROR(--SUBSTITUTE(SUBSTITUTE(TRIM(INDEX($A:$U,ROW(),$D$6)),",",""),"원",""),0))))</f>
        <v/>
      </c>
      <c r="AA1274" s="30">
        <f>IF(OR($Y1274="",$E$6=""),"",IF(INDEX($A:$U,ROW(),$E$6)="",0,IF(ISNUMBER(INDEX($A:$U,ROW(),$E$6)),INDEX($A:$U,ROW(),$E$6),IFERROR(--SUBSTITUTE(SUBSTITUTE(TRIM(INDEX($A:$U,ROW(),$E$6)),",",""),"원",""),0))))</f>
        <v/>
      </c>
      <c r="AB1274" s="30">
        <f>IF(OR($Y1274="",$F$6=""),"",IF(INDEX($A:$U,ROW(),$F$6)="","",IF(ISNUMBER(INDEX($A:$U,ROW(),$F$6)),INDEX($A:$U,ROW(),$F$6),IFERROR(--SUBSTITUTE(SUBSTITUTE(TRIM(INDEX($A:$U,ROW(),$F$6)),",",""),"원",""),""))))</f>
        <v/>
      </c>
      <c r="AC1274" s="2">
        <f>IF(OR($Y1274="",$G$6=""),"",INDEX($A:$U,ROW(),$G$6)&amp;"")</f>
        <v/>
      </c>
      <c r="AD1274" s="2">
        <f>IF($Y1274="","",IF(OR(AND(설정!$B$5&lt;&gt;"",ISNUMBER(SEARCH(설정!$B$5,$AC1274))),AND(설정!$B$6&lt;&gt;"",ISNUMBER(SEARCH(설정!$B$6,$AC1274))),AND(설정!$B$7&lt;&gt;"",ISNUMBER(SEARCH(설정!$B$7,$AC1274)))),"제외","포함"))</f>
        <v/>
      </c>
    </row>
    <row r="1275">
      <c r="W1275" s="2">
        <f>IF(OR($B$5="",$C$6="",ROW()&lt;$B$5),"",IF(INDEX($A:$U,ROW(),$C$6)="","",INDEX($A:$U,ROW(),$C$6)))</f>
        <v/>
      </c>
      <c r="X1275" s="28">
        <f>IF($W1275="","",IF(ISNUMBER($W1275),IF($W1275&gt;=10000000,IFERROR(DATE(INT($W1275/10000),MOD(INT($W1275/100),100),MOD($W1275,100)),""),$W1275),IF(ISNUMBER(--SUBSTITUTE(SUBSTITUTE(TRIM($W1275),".","-"),"/","-")),IF(--SUBSTITUTE(SUBSTITUTE(TRIM($W1275),".","-"),"/","-")&gt;=10000000,IFERROR(DATE(--LEFT(TRIM($W1275),4),--MID(TRIM($W1275),5,2),--RIGHT(TRIM($W1275),2)),""),--SUBSTITUTE(SUBSTITUTE(TRIM($W1275),".","-"),"/","-")),IFERROR(--LEFT(SUBSTITUTE(SUBSTITUTE(TRIM($W1275),".","-"),"/","-"),10),""))))</f>
        <v/>
      </c>
      <c r="Y1275" s="29">
        <f>IF($X1275="","",INT($X1275))</f>
        <v/>
      </c>
      <c r="Z1275" s="30">
        <f>IF(OR($Y1275="",$D$6=""),"",IF(INDEX($A:$U,ROW(),$D$6)="",0,IF(ISNUMBER(INDEX($A:$U,ROW(),$D$6)),INDEX($A:$U,ROW(),$D$6),IFERROR(--SUBSTITUTE(SUBSTITUTE(TRIM(INDEX($A:$U,ROW(),$D$6)),",",""),"원",""),0))))</f>
        <v/>
      </c>
      <c r="AA1275" s="30">
        <f>IF(OR($Y1275="",$E$6=""),"",IF(INDEX($A:$U,ROW(),$E$6)="",0,IF(ISNUMBER(INDEX($A:$U,ROW(),$E$6)),INDEX($A:$U,ROW(),$E$6),IFERROR(--SUBSTITUTE(SUBSTITUTE(TRIM(INDEX($A:$U,ROW(),$E$6)),",",""),"원",""),0))))</f>
        <v/>
      </c>
      <c r="AB1275" s="30">
        <f>IF(OR($Y1275="",$F$6=""),"",IF(INDEX($A:$U,ROW(),$F$6)="","",IF(ISNUMBER(INDEX($A:$U,ROW(),$F$6)),INDEX($A:$U,ROW(),$F$6),IFERROR(--SUBSTITUTE(SUBSTITUTE(TRIM(INDEX($A:$U,ROW(),$F$6)),",",""),"원",""),""))))</f>
        <v/>
      </c>
      <c r="AC1275" s="2">
        <f>IF(OR($Y1275="",$G$6=""),"",INDEX($A:$U,ROW(),$G$6)&amp;"")</f>
        <v/>
      </c>
      <c r="AD1275" s="2">
        <f>IF($Y1275="","",IF(OR(AND(설정!$B$5&lt;&gt;"",ISNUMBER(SEARCH(설정!$B$5,$AC1275))),AND(설정!$B$6&lt;&gt;"",ISNUMBER(SEARCH(설정!$B$6,$AC1275))),AND(설정!$B$7&lt;&gt;"",ISNUMBER(SEARCH(설정!$B$7,$AC1275)))),"제외","포함"))</f>
        <v/>
      </c>
    </row>
    <row r="1276">
      <c r="W1276" s="2">
        <f>IF(OR($B$5="",$C$6="",ROW()&lt;$B$5),"",IF(INDEX($A:$U,ROW(),$C$6)="","",INDEX($A:$U,ROW(),$C$6)))</f>
        <v/>
      </c>
      <c r="X1276" s="28">
        <f>IF($W1276="","",IF(ISNUMBER($W1276),IF($W1276&gt;=10000000,IFERROR(DATE(INT($W1276/10000),MOD(INT($W1276/100),100),MOD($W1276,100)),""),$W1276),IF(ISNUMBER(--SUBSTITUTE(SUBSTITUTE(TRIM($W1276),".","-"),"/","-")),IF(--SUBSTITUTE(SUBSTITUTE(TRIM($W1276),".","-"),"/","-")&gt;=10000000,IFERROR(DATE(--LEFT(TRIM($W1276),4),--MID(TRIM($W1276),5,2),--RIGHT(TRIM($W1276),2)),""),--SUBSTITUTE(SUBSTITUTE(TRIM($W1276),".","-"),"/","-")),IFERROR(--LEFT(SUBSTITUTE(SUBSTITUTE(TRIM($W1276),".","-"),"/","-"),10),""))))</f>
        <v/>
      </c>
      <c r="Y1276" s="29">
        <f>IF($X1276="","",INT($X1276))</f>
        <v/>
      </c>
      <c r="Z1276" s="30">
        <f>IF(OR($Y1276="",$D$6=""),"",IF(INDEX($A:$U,ROW(),$D$6)="",0,IF(ISNUMBER(INDEX($A:$U,ROW(),$D$6)),INDEX($A:$U,ROW(),$D$6),IFERROR(--SUBSTITUTE(SUBSTITUTE(TRIM(INDEX($A:$U,ROW(),$D$6)),",",""),"원",""),0))))</f>
        <v/>
      </c>
      <c r="AA1276" s="30">
        <f>IF(OR($Y1276="",$E$6=""),"",IF(INDEX($A:$U,ROW(),$E$6)="",0,IF(ISNUMBER(INDEX($A:$U,ROW(),$E$6)),INDEX($A:$U,ROW(),$E$6),IFERROR(--SUBSTITUTE(SUBSTITUTE(TRIM(INDEX($A:$U,ROW(),$E$6)),",",""),"원",""),0))))</f>
        <v/>
      </c>
      <c r="AB1276" s="30">
        <f>IF(OR($Y1276="",$F$6=""),"",IF(INDEX($A:$U,ROW(),$F$6)="","",IF(ISNUMBER(INDEX($A:$U,ROW(),$F$6)),INDEX($A:$U,ROW(),$F$6),IFERROR(--SUBSTITUTE(SUBSTITUTE(TRIM(INDEX($A:$U,ROW(),$F$6)),",",""),"원",""),""))))</f>
        <v/>
      </c>
      <c r="AC1276" s="2">
        <f>IF(OR($Y1276="",$G$6=""),"",INDEX($A:$U,ROW(),$G$6)&amp;"")</f>
        <v/>
      </c>
      <c r="AD1276" s="2">
        <f>IF($Y1276="","",IF(OR(AND(설정!$B$5&lt;&gt;"",ISNUMBER(SEARCH(설정!$B$5,$AC1276))),AND(설정!$B$6&lt;&gt;"",ISNUMBER(SEARCH(설정!$B$6,$AC1276))),AND(설정!$B$7&lt;&gt;"",ISNUMBER(SEARCH(설정!$B$7,$AC1276)))),"제외","포함"))</f>
        <v/>
      </c>
    </row>
    <row r="1277">
      <c r="W1277" s="2">
        <f>IF(OR($B$5="",$C$6="",ROW()&lt;$B$5),"",IF(INDEX($A:$U,ROW(),$C$6)="","",INDEX($A:$U,ROW(),$C$6)))</f>
        <v/>
      </c>
      <c r="X1277" s="28">
        <f>IF($W1277="","",IF(ISNUMBER($W1277),IF($W1277&gt;=10000000,IFERROR(DATE(INT($W1277/10000),MOD(INT($W1277/100),100),MOD($W1277,100)),""),$W1277),IF(ISNUMBER(--SUBSTITUTE(SUBSTITUTE(TRIM($W1277),".","-"),"/","-")),IF(--SUBSTITUTE(SUBSTITUTE(TRIM($W1277),".","-"),"/","-")&gt;=10000000,IFERROR(DATE(--LEFT(TRIM($W1277),4),--MID(TRIM($W1277),5,2),--RIGHT(TRIM($W1277),2)),""),--SUBSTITUTE(SUBSTITUTE(TRIM($W1277),".","-"),"/","-")),IFERROR(--LEFT(SUBSTITUTE(SUBSTITUTE(TRIM($W1277),".","-"),"/","-"),10),""))))</f>
        <v/>
      </c>
      <c r="Y1277" s="29">
        <f>IF($X1277="","",INT($X1277))</f>
        <v/>
      </c>
      <c r="Z1277" s="30">
        <f>IF(OR($Y1277="",$D$6=""),"",IF(INDEX($A:$U,ROW(),$D$6)="",0,IF(ISNUMBER(INDEX($A:$U,ROW(),$D$6)),INDEX($A:$U,ROW(),$D$6),IFERROR(--SUBSTITUTE(SUBSTITUTE(TRIM(INDEX($A:$U,ROW(),$D$6)),",",""),"원",""),0))))</f>
        <v/>
      </c>
      <c r="AA1277" s="30">
        <f>IF(OR($Y1277="",$E$6=""),"",IF(INDEX($A:$U,ROW(),$E$6)="",0,IF(ISNUMBER(INDEX($A:$U,ROW(),$E$6)),INDEX($A:$U,ROW(),$E$6),IFERROR(--SUBSTITUTE(SUBSTITUTE(TRIM(INDEX($A:$U,ROW(),$E$6)),",",""),"원",""),0))))</f>
        <v/>
      </c>
      <c r="AB1277" s="30">
        <f>IF(OR($Y1277="",$F$6=""),"",IF(INDEX($A:$U,ROW(),$F$6)="","",IF(ISNUMBER(INDEX($A:$U,ROW(),$F$6)),INDEX($A:$U,ROW(),$F$6),IFERROR(--SUBSTITUTE(SUBSTITUTE(TRIM(INDEX($A:$U,ROW(),$F$6)),",",""),"원",""),""))))</f>
        <v/>
      </c>
      <c r="AC1277" s="2">
        <f>IF(OR($Y1277="",$G$6=""),"",INDEX($A:$U,ROW(),$G$6)&amp;"")</f>
        <v/>
      </c>
      <c r="AD1277" s="2">
        <f>IF($Y1277="","",IF(OR(AND(설정!$B$5&lt;&gt;"",ISNUMBER(SEARCH(설정!$B$5,$AC1277))),AND(설정!$B$6&lt;&gt;"",ISNUMBER(SEARCH(설정!$B$6,$AC1277))),AND(설정!$B$7&lt;&gt;"",ISNUMBER(SEARCH(설정!$B$7,$AC1277)))),"제외","포함"))</f>
        <v/>
      </c>
    </row>
    <row r="1278">
      <c r="W1278" s="2">
        <f>IF(OR($B$5="",$C$6="",ROW()&lt;$B$5),"",IF(INDEX($A:$U,ROW(),$C$6)="","",INDEX($A:$U,ROW(),$C$6)))</f>
        <v/>
      </c>
      <c r="X1278" s="28">
        <f>IF($W1278="","",IF(ISNUMBER($W1278),IF($W1278&gt;=10000000,IFERROR(DATE(INT($W1278/10000),MOD(INT($W1278/100),100),MOD($W1278,100)),""),$W1278),IF(ISNUMBER(--SUBSTITUTE(SUBSTITUTE(TRIM($W1278),".","-"),"/","-")),IF(--SUBSTITUTE(SUBSTITUTE(TRIM($W1278),".","-"),"/","-")&gt;=10000000,IFERROR(DATE(--LEFT(TRIM($W1278),4),--MID(TRIM($W1278),5,2),--RIGHT(TRIM($W1278),2)),""),--SUBSTITUTE(SUBSTITUTE(TRIM($W1278),".","-"),"/","-")),IFERROR(--LEFT(SUBSTITUTE(SUBSTITUTE(TRIM($W1278),".","-"),"/","-"),10),""))))</f>
        <v/>
      </c>
      <c r="Y1278" s="29">
        <f>IF($X1278="","",INT($X1278))</f>
        <v/>
      </c>
      <c r="Z1278" s="30">
        <f>IF(OR($Y1278="",$D$6=""),"",IF(INDEX($A:$U,ROW(),$D$6)="",0,IF(ISNUMBER(INDEX($A:$U,ROW(),$D$6)),INDEX($A:$U,ROW(),$D$6),IFERROR(--SUBSTITUTE(SUBSTITUTE(TRIM(INDEX($A:$U,ROW(),$D$6)),",",""),"원",""),0))))</f>
        <v/>
      </c>
      <c r="AA1278" s="30">
        <f>IF(OR($Y1278="",$E$6=""),"",IF(INDEX($A:$U,ROW(),$E$6)="",0,IF(ISNUMBER(INDEX($A:$U,ROW(),$E$6)),INDEX($A:$U,ROW(),$E$6),IFERROR(--SUBSTITUTE(SUBSTITUTE(TRIM(INDEX($A:$U,ROW(),$E$6)),",",""),"원",""),0))))</f>
        <v/>
      </c>
      <c r="AB1278" s="30">
        <f>IF(OR($Y1278="",$F$6=""),"",IF(INDEX($A:$U,ROW(),$F$6)="","",IF(ISNUMBER(INDEX($A:$U,ROW(),$F$6)),INDEX($A:$U,ROW(),$F$6),IFERROR(--SUBSTITUTE(SUBSTITUTE(TRIM(INDEX($A:$U,ROW(),$F$6)),",",""),"원",""),""))))</f>
        <v/>
      </c>
      <c r="AC1278" s="2">
        <f>IF(OR($Y1278="",$G$6=""),"",INDEX($A:$U,ROW(),$G$6)&amp;"")</f>
        <v/>
      </c>
      <c r="AD1278" s="2">
        <f>IF($Y1278="","",IF(OR(AND(설정!$B$5&lt;&gt;"",ISNUMBER(SEARCH(설정!$B$5,$AC1278))),AND(설정!$B$6&lt;&gt;"",ISNUMBER(SEARCH(설정!$B$6,$AC1278))),AND(설정!$B$7&lt;&gt;"",ISNUMBER(SEARCH(설정!$B$7,$AC1278)))),"제외","포함"))</f>
        <v/>
      </c>
    </row>
    <row r="1279">
      <c r="W1279" s="2">
        <f>IF(OR($B$5="",$C$6="",ROW()&lt;$B$5),"",IF(INDEX($A:$U,ROW(),$C$6)="","",INDEX($A:$U,ROW(),$C$6)))</f>
        <v/>
      </c>
      <c r="X1279" s="28">
        <f>IF($W1279="","",IF(ISNUMBER($W1279),IF($W1279&gt;=10000000,IFERROR(DATE(INT($W1279/10000),MOD(INT($W1279/100),100),MOD($W1279,100)),""),$W1279),IF(ISNUMBER(--SUBSTITUTE(SUBSTITUTE(TRIM($W1279),".","-"),"/","-")),IF(--SUBSTITUTE(SUBSTITUTE(TRIM($W1279),".","-"),"/","-")&gt;=10000000,IFERROR(DATE(--LEFT(TRIM($W1279),4),--MID(TRIM($W1279),5,2),--RIGHT(TRIM($W1279),2)),""),--SUBSTITUTE(SUBSTITUTE(TRIM($W1279),".","-"),"/","-")),IFERROR(--LEFT(SUBSTITUTE(SUBSTITUTE(TRIM($W1279),".","-"),"/","-"),10),""))))</f>
        <v/>
      </c>
      <c r="Y1279" s="29">
        <f>IF($X1279="","",INT($X1279))</f>
        <v/>
      </c>
      <c r="Z1279" s="30">
        <f>IF(OR($Y1279="",$D$6=""),"",IF(INDEX($A:$U,ROW(),$D$6)="",0,IF(ISNUMBER(INDEX($A:$U,ROW(),$D$6)),INDEX($A:$U,ROW(),$D$6),IFERROR(--SUBSTITUTE(SUBSTITUTE(TRIM(INDEX($A:$U,ROW(),$D$6)),",",""),"원",""),0))))</f>
        <v/>
      </c>
      <c r="AA1279" s="30">
        <f>IF(OR($Y1279="",$E$6=""),"",IF(INDEX($A:$U,ROW(),$E$6)="",0,IF(ISNUMBER(INDEX($A:$U,ROW(),$E$6)),INDEX($A:$U,ROW(),$E$6),IFERROR(--SUBSTITUTE(SUBSTITUTE(TRIM(INDEX($A:$U,ROW(),$E$6)),",",""),"원",""),0))))</f>
        <v/>
      </c>
      <c r="AB1279" s="30">
        <f>IF(OR($Y1279="",$F$6=""),"",IF(INDEX($A:$U,ROW(),$F$6)="","",IF(ISNUMBER(INDEX($A:$U,ROW(),$F$6)),INDEX($A:$U,ROW(),$F$6),IFERROR(--SUBSTITUTE(SUBSTITUTE(TRIM(INDEX($A:$U,ROW(),$F$6)),",",""),"원",""),""))))</f>
        <v/>
      </c>
      <c r="AC1279" s="2">
        <f>IF(OR($Y1279="",$G$6=""),"",INDEX($A:$U,ROW(),$G$6)&amp;"")</f>
        <v/>
      </c>
      <c r="AD1279" s="2">
        <f>IF($Y1279="","",IF(OR(AND(설정!$B$5&lt;&gt;"",ISNUMBER(SEARCH(설정!$B$5,$AC1279))),AND(설정!$B$6&lt;&gt;"",ISNUMBER(SEARCH(설정!$B$6,$AC1279))),AND(설정!$B$7&lt;&gt;"",ISNUMBER(SEARCH(설정!$B$7,$AC1279)))),"제외","포함"))</f>
        <v/>
      </c>
    </row>
    <row r="1280">
      <c r="W1280" s="2">
        <f>IF(OR($B$5="",$C$6="",ROW()&lt;$B$5),"",IF(INDEX($A:$U,ROW(),$C$6)="","",INDEX($A:$U,ROW(),$C$6)))</f>
        <v/>
      </c>
      <c r="X1280" s="28">
        <f>IF($W1280="","",IF(ISNUMBER($W1280),IF($W1280&gt;=10000000,IFERROR(DATE(INT($W1280/10000),MOD(INT($W1280/100),100),MOD($W1280,100)),""),$W1280),IF(ISNUMBER(--SUBSTITUTE(SUBSTITUTE(TRIM($W1280),".","-"),"/","-")),IF(--SUBSTITUTE(SUBSTITUTE(TRIM($W1280),".","-"),"/","-")&gt;=10000000,IFERROR(DATE(--LEFT(TRIM($W1280),4),--MID(TRIM($W1280),5,2),--RIGHT(TRIM($W1280),2)),""),--SUBSTITUTE(SUBSTITUTE(TRIM($W1280),".","-"),"/","-")),IFERROR(--LEFT(SUBSTITUTE(SUBSTITUTE(TRIM($W1280),".","-"),"/","-"),10),""))))</f>
        <v/>
      </c>
      <c r="Y1280" s="29">
        <f>IF($X1280="","",INT($X1280))</f>
        <v/>
      </c>
      <c r="Z1280" s="30">
        <f>IF(OR($Y1280="",$D$6=""),"",IF(INDEX($A:$U,ROW(),$D$6)="",0,IF(ISNUMBER(INDEX($A:$U,ROW(),$D$6)),INDEX($A:$U,ROW(),$D$6),IFERROR(--SUBSTITUTE(SUBSTITUTE(TRIM(INDEX($A:$U,ROW(),$D$6)),",",""),"원",""),0))))</f>
        <v/>
      </c>
      <c r="AA1280" s="30">
        <f>IF(OR($Y1280="",$E$6=""),"",IF(INDEX($A:$U,ROW(),$E$6)="",0,IF(ISNUMBER(INDEX($A:$U,ROW(),$E$6)),INDEX($A:$U,ROW(),$E$6),IFERROR(--SUBSTITUTE(SUBSTITUTE(TRIM(INDEX($A:$U,ROW(),$E$6)),",",""),"원",""),0))))</f>
        <v/>
      </c>
      <c r="AB1280" s="30">
        <f>IF(OR($Y1280="",$F$6=""),"",IF(INDEX($A:$U,ROW(),$F$6)="","",IF(ISNUMBER(INDEX($A:$U,ROW(),$F$6)),INDEX($A:$U,ROW(),$F$6),IFERROR(--SUBSTITUTE(SUBSTITUTE(TRIM(INDEX($A:$U,ROW(),$F$6)),",",""),"원",""),""))))</f>
        <v/>
      </c>
      <c r="AC1280" s="2">
        <f>IF(OR($Y1280="",$G$6=""),"",INDEX($A:$U,ROW(),$G$6)&amp;"")</f>
        <v/>
      </c>
      <c r="AD1280" s="2">
        <f>IF($Y1280="","",IF(OR(AND(설정!$B$5&lt;&gt;"",ISNUMBER(SEARCH(설정!$B$5,$AC1280))),AND(설정!$B$6&lt;&gt;"",ISNUMBER(SEARCH(설정!$B$6,$AC1280))),AND(설정!$B$7&lt;&gt;"",ISNUMBER(SEARCH(설정!$B$7,$AC1280)))),"제외","포함"))</f>
        <v/>
      </c>
    </row>
    <row r="1281">
      <c r="W1281" s="2">
        <f>IF(OR($B$5="",$C$6="",ROW()&lt;$B$5),"",IF(INDEX($A:$U,ROW(),$C$6)="","",INDEX($A:$U,ROW(),$C$6)))</f>
        <v/>
      </c>
      <c r="X1281" s="28">
        <f>IF($W1281="","",IF(ISNUMBER($W1281),IF($W1281&gt;=10000000,IFERROR(DATE(INT($W1281/10000),MOD(INT($W1281/100),100),MOD($W1281,100)),""),$W1281),IF(ISNUMBER(--SUBSTITUTE(SUBSTITUTE(TRIM($W1281),".","-"),"/","-")),IF(--SUBSTITUTE(SUBSTITUTE(TRIM($W1281),".","-"),"/","-")&gt;=10000000,IFERROR(DATE(--LEFT(TRIM($W1281),4),--MID(TRIM($W1281),5,2),--RIGHT(TRIM($W1281),2)),""),--SUBSTITUTE(SUBSTITUTE(TRIM($W1281),".","-"),"/","-")),IFERROR(--LEFT(SUBSTITUTE(SUBSTITUTE(TRIM($W1281),".","-"),"/","-"),10),""))))</f>
        <v/>
      </c>
      <c r="Y1281" s="29">
        <f>IF($X1281="","",INT($X1281))</f>
        <v/>
      </c>
      <c r="Z1281" s="30">
        <f>IF(OR($Y1281="",$D$6=""),"",IF(INDEX($A:$U,ROW(),$D$6)="",0,IF(ISNUMBER(INDEX($A:$U,ROW(),$D$6)),INDEX($A:$U,ROW(),$D$6),IFERROR(--SUBSTITUTE(SUBSTITUTE(TRIM(INDEX($A:$U,ROW(),$D$6)),",",""),"원",""),0))))</f>
        <v/>
      </c>
      <c r="AA1281" s="30">
        <f>IF(OR($Y1281="",$E$6=""),"",IF(INDEX($A:$U,ROW(),$E$6)="",0,IF(ISNUMBER(INDEX($A:$U,ROW(),$E$6)),INDEX($A:$U,ROW(),$E$6),IFERROR(--SUBSTITUTE(SUBSTITUTE(TRIM(INDEX($A:$U,ROW(),$E$6)),",",""),"원",""),0))))</f>
        <v/>
      </c>
      <c r="AB1281" s="30">
        <f>IF(OR($Y1281="",$F$6=""),"",IF(INDEX($A:$U,ROW(),$F$6)="","",IF(ISNUMBER(INDEX($A:$U,ROW(),$F$6)),INDEX($A:$U,ROW(),$F$6),IFERROR(--SUBSTITUTE(SUBSTITUTE(TRIM(INDEX($A:$U,ROW(),$F$6)),",",""),"원",""),""))))</f>
        <v/>
      </c>
      <c r="AC1281" s="2">
        <f>IF(OR($Y1281="",$G$6=""),"",INDEX($A:$U,ROW(),$G$6)&amp;"")</f>
        <v/>
      </c>
      <c r="AD1281" s="2">
        <f>IF($Y1281="","",IF(OR(AND(설정!$B$5&lt;&gt;"",ISNUMBER(SEARCH(설정!$B$5,$AC1281))),AND(설정!$B$6&lt;&gt;"",ISNUMBER(SEARCH(설정!$B$6,$AC1281))),AND(설정!$B$7&lt;&gt;"",ISNUMBER(SEARCH(설정!$B$7,$AC1281)))),"제외","포함"))</f>
        <v/>
      </c>
    </row>
    <row r="1282">
      <c r="W1282" s="2">
        <f>IF(OR($B$5="",$C$6="",ROW()&lt;$B$5),"",IF(INDEX($A:$U,ROW(),$C$6)="","",INDEX($A:$U,ROW(),$C$6)))</f>
        <v/>
      </c>
      <c r="X1282" s="28">
        <f>IF($W1282="","",IF(ISNUMBER($W1282),IF($W1282&gt;=10000000,IFERROR(DATE(INT($W1282/10000),MOD(INT($W1282/100),100),MOD($W1282,100)),""),$W1282),IF(ISNUMBER(--SUBSTITUTE(SUBSTITUTE(TRIM($W1282),".","-"),"/","-")),IF(--SUBSTITUTE(SUBSTITUTE(TRIM($W1282),".","-"),"/","-")&gt;=10000000,IFERROR(DATE(--LEFT(TRIM($W1282),4),--MID(TRIM($W1282),5,2),--RIGHT(TRIM($W1282),2)),""),--SUBSTITUTE(SUBSTITUTE(TRIM($W1282),".","-"),"/","-")),IFERROR(--LEFT(SUBSTITUTE(SUBSTITUTE(TRIM($W1282),".","-"),"/","-"),10),""))))</f>
        <v/>
      </c>
      <c r="Y1282" s="29">
        <f>IF($X1282="","",INT($X1282))</f>
        <v/>
      </c>
      <c r="Z1282" s="30">
        <f>IF(OR($Y1282="",$D$6=""),"",IF(INDEX($A:$U,ROW(),$D$6)="",0,IF(ISNUMBER(INDEX($A:$U,ROW(),$D$6)),INDEX($A:$U,ROW(),$D$6),IFERROR(--SUBSTITUTE(SUBSTITUTE(TRIM(INDEX($A:$U,ROW(),$D$6)),",",""),"원",""),0))))</f>
        <v/>
      </c>
      <c r="AA1282" s="30">
        <f>IF(OR($Y1282="",$E$6=""),"",IF(INDEX($A:$U,ROW(),$E$6)="",0,IF(ISNUMBER(INDEX($A:$U,ROW(),$E$6)),INDEX($A:$U,ROW(),$E$6),IFERROR(--SUBSTITUTE(SUBSTITUTE(TRIM(INDEX($A:$U,ROW(),$E$6)),",",""),"원",""),0))))</f>
        <v/>
      </c>
      <c r="AB1282" s="30">
        <f>IF(OR($Y1282="",$F$6=""),"",IF(INDEX($A:$U,ROW(),$F$6)="","",IF(ISNUMBER(INDEX($A:$U,ROW(),$F$6)),INDEX($A:$U,ROW(),$F$6),IFERROR(--SUBSTITUTE(SUBSTITUTE(TRIM(INDEX($A:$U,ROW(),$F$6)),",",""),"원",""),""))))</f>
        <v/>
      </c>
      <c r="AC1282" s="2">
        <f>IF(OR($Y1282="",$G$6=""),"",INDEX($A:$U,ROW(),$G$6)&amp;"")</f>
        <v/>
      </c>
      <c r="AD1282" s="2">
        <f>IF($Y1282="","",IF(OR(AND(설정!$B$5&lt;&gt;"",ISNUMBER(SEARCH(설정!$B$5,$AC1282))),AND(설정!$B$6&lt;&gt;"",ISNUMBER(SEARCH(설정!$B$6,$AC1282))),AND(설정!$B$7&lt;&gt;"",ISNUMBER(SEARCH(설정!$B$7,$AC1282)))),"제외","포함"))</f>
        <v/>
      </c>
    </row>
    <row r="1283">
      <c r="W1283" s="2">
        <f>IF(OR($B$5="",$C$6="",ROW()&lt;$B$5),"",IF(INDEX($A:$U,ROW(),$C$6)="","",INDEX($A:$U,ROW(),$C$6)))</f>
        <v/>
      </c>
      <c r="X1283" s="28">
        <f>IF($W1283="","",IF(ISNUMBER($W1283),IF($W1283&gt;=10000000,IFERROR(DATE(INT($W1283/10000),MOD(INT($W1283/100),100),MOD($W1283,100)),""),$W1283),IF(ISNUMBER(--SUBSTITUTE(SUBSTITUTE(TRIM($W1283),".","-"),"/","-")),IF(--SUBSTITUTE(SUBSTITUTE(TRIM($W1283),".","-"),"/","-")&gt;=10000000,IFERROR(DATE(--LEFT(TRIM($W1283),4),--MID(TRIM($W1283),5,2),--RIGHT(TRIM($W1283),2)),""),--SUBSTITUTE(SUBSTITUTE(TRIM($W1283),".","-"),"/","-")),IFERROR(--LEFT(SUBSTITUTE(SUBSTITUTE(TRIM($W1283),".","-"),"/","-"),10),""))))</f>
        <v/>
      </c>
      <c r="Y1283" s="29">
        <f>IF($X1283="","",INT($X1283))</f>
        <v/>
      </c>
      <c r="Z1283" s="30">
        <f>IF(OR($Y1283="",$D$6=""),"",IF(INDEX($A:$U,ROW(),$D$6)="",0,IF(ISNUMBER(INDEX($A:$U,ROW(),$D$6)),INDEX($A:$U,ROW(),$D$6),IFERROR(--SUBSTITUTE(SUBSTITUTE(TRIM(INDEX($A:$U,ROW(),$D$6)),",",""),"원",""),0))))</f>
        <v/>
      </c>
      <c r="AA1283" s="30">
        <f>IF(OR($Y1283="",$E$6=""),"",IF(INDEX($A:$U,ROW(),$E$6)="",0,IF(ISNUMBER(INDEX($A:$U,ROW(),$E$6)),INDEX($A:$U,ROW(),$E$6),IFERROR(--SUBSTITUTE(SUBSTITUTE(TRIM(INDEX($A:$U,ROW(),$E$6)),",",""),"원",""),0))))</f>
        <v/>
      </c>
      <c r="AB1283" s="30">
        <f>IF(OR($Y1283="",$F$6=""),"",IF(INDEX($A:$U,ROW(),$F$6)="","",IF(ISNUMBER(INDEX($A:$U,ROW(),$F$6)),INDEX($A:$U,ROW(),$F$6),IFERROR(--SUBSTITUTE(SUBSTITUTE(TRIM(INDEX($A:$U,ROW(),$F$6)),",",""),"원",""),""))))</f>
        <v/>
      </c>
      <c r="AC1283" s="2">
        <f>IF(OR($Y1283="",$G$6=""),"",INDEX($A:$U,ROW(),$G$6)&amp;"")</f>
        <v/>
      </c>
      <c r="AD1283" s="2">
        <f>IF($Y1283="","",IF(OR(AND(설정!$B$5&lt;&gt;"",ISNUMBER(SEARCH(설정!$B$5,$AC1283))),AND(설정!$B$6&lt;&gt;"",ISNUMBER(SEARCH(설정!$B$6,$AC1283))),AND(설정!$B$7&lt;&gt;"",ISNUMBER(SEARCH(설정!$B$7,$AC1283)))),"제외","포함"))</f>
        <v/>
      </c>
    </row>
    <row r="1284">
      <c r="W1284" s="2">
        <f>IF(OR($B$5="",$C$6="",ROW()&lt;$B$5),"",IF(INDEX($A:$U,ROW(),$C$6)="","",INDEX($A:$U,ROW(),$C$6)))</f>
        <v/>
      </c>
      <c r="X1284" s="28">
        <f>IF($W1284="","",IF(ISNUMBER($W1284),IF($W1284&gt;=10000000,IFERROR(DATE(INT($W1284/10000),MOD(INT($W1284/100),100),MOD($W1284,100)),""),$W1284),IF(ISNUMBER(--SUBSTITUTE(SUBSTITUTE(TRIM($W1284),".","-"),"/","-")),IF(--SUBSTITUTE(SUBSTITUTE(TRIM($W1284),".","-"),"/","-")&gt;=10000000,IFERROR(DATE(--LEFT(TRIM($W1284),4),--MID(TRIM($W1284),5,2),--RIGHT(TRIM($W1284),2)),""),--SUBSTITUTE(SUBSTITUTE(TRIM($W1284),".","-"),"/","-")),IFERROR(--LEFT(SUBSTITUTE(SUBSTITUTE(TRIM($W1284),".","-"),"/","-"),10),""))))</f>
        <v/>
      </c>
      <c r="Y1284" s="29">
        <f>IF($X1284="","",INT($X1284))</f>
        <v/>
      </c>
      <c r="Z1284" s="30">
        <f>IF(OR($Y1284="",$D$6=""),"",IF(INDEX($A:$U,ROW(),$D$6)="",0,IF(ISNUMBER(INDEX($A:$U,ROW(),$D$6)),INDEX($A:$U,ROW(),$D$6),IFERROR(--SUBSTITUTE(SUBSTITUTE(TRIM(INDEX($A:$U,ROW(),$D$6)),",",""),"원",""),0))))</f>
        <v/>
      </c>
      <c r="AA1284" s="30">
        <f>IF(OR($Y1284="",$E$6=""),"",IF(INDEX($A:$U,ROW(),$E$6)="",0,IF(ISNUMBER(INDEX($A:$U,ROW(),$E$6)),INDEX($A:$U,ROW(),$E$6),IFERROR(--SUBSTITUTE(SUBSTITUTE(TRIM(INDEX($A:$U,ROW(),$E$6)),",",""),"원",""),0))))</f>
        <v/>
      </c>
      <c r="AB1284" s="30">
        <f>IF(OR($Y1284="",$F$6=""),"",IF(INDEX($A:$U,ROW(),$F$6)="","",IF(ISNUMBER(INDEX($A:$U,ROW(),$F$6)),INDEX($A:$U,ROW(),$F$6),IFERROR(--SUBSTITUTE(SUBSTITUTE(TRIM(INDEX($A:$U,ROW(),$F$6)),",",""),"원",""),""))))</f>
        <v/>
      </c>
      <c r="AC1284" s="2">
        <f>IF(OR($Y1284="",$G$6=""),"",INDEX($A:$U,ROW(),$G$6)&amp;"")</f>
        <v/>
      </c>
      <c r="AD1284" s="2">
        <f>IF($Y1284="","",IF(OR(AND(설정!$B$5&lt;&gt;"",ISNUMBER(SEARCH(설정!$B$5,$AC1284))),AND(설정!$B$6&lt;&gt;"",ISNUMBER(SEARCH(설정!$B$6,$AC1284))),AND(설정!$B$7&lt;&gt;"",ISNUMBER(SEARCH(설정!$B$7,$AC1284)))),"제외","포함"))</f>
        <v/>
      </c>
    </row>
    <row r="1285">
      <c r="W1285" s="2">
        <f>IF(OR($B$5="",$C$6="",ROW()&lt;$B$5),"",IF(INDEX($A:$U,ROW(),$C$6)="","",INDEX($A:$U,ROW(),$C$6)))</f>
        <v/>
      </c>
      <c r="X1285" s="28">
        <f>IF($W1285="","",IF(ISNUMBER($W1285),IF($W1285&gt;=10000000,IFERROR(DATE(INT($W1285/10000),MOD(INT($W1285/100),100),MOD($W1285,100)),""),$W1285),IF(ISNUMBER(--SUBSTITUTE(SUBSTITUTE(TRIM($W1285),".","-"),"/","-")),IF(--SUBSTITUTE(SUBSTITUTE(TRIM($W1285),".","-"),"/","-")&gt;=10000000,IFERROR(DATE(--LEFT(TRIM($W1285),4),--MID(TRIM($W1285),5,2),--RIGHT(TRIM($W1285),2)),""),--SUBSTITUTE(SUBSTITUTE(TRIM($W1285),".","-"),"/","-")),IFERROR(--LEFT(SUBSTITUTE(SUBSTITUTE(TRIM($W1285),".","-"),"/","-"),10),""))))</f>
        <v/>
      </c>
      <c r="Y1285" s="29">
        <f>IF($X1285="","",INT($X1285))</f>
        <v/>
      </c>
      <c r="Z1285" s="30">
        <f>IF(OR($Y1285="",$D$6=""),"",IF(INDEX($A:$U,ROW(),$D$6)="",0,IF(ISNUMBER(INDEX($A:$U,ROW(),$D$6)),INDEX($A:$U,ROW(),$D$6),IFERROR(--SUBSTITUTE(SUBSTITUTE(TRIM(INDEX($A:$U,ROW(),$D$6)),",",""),"원",""),0))))</f>
        <v/>
      </c>
      <c r="AA1285" s="30">
        <f>IF(OR($Y1285="",$E$6=""),"",IF(INDEX($A:$U,ROW(),$E$6)="",0,IF(ISNUMBER(INDEX($A:$U,ROW(),$E$6)),INDEX($A:$U,ROW(),$E$6),IFERROR(--SUBSTITUTE(SUBSTITUTE(TRIM(INDEX($A:$U,ROW(),$E$6)),",",""),"원",""),0))))</f>
        <v/>
      </c>
      <c r="AB1285" s="30">
        <f>IF(OR($Y1285="",$F$6=""),"",IF(INDEX($A:$U,ROW(),$F$6)="","",IF(ISNUMBER(INDEX($A:$U,ROW(),$F$6)),INDEX($A:$U,ROW(),$F$6),IFERROR(--SUBSTITUTE(SUBSTITUTE(TRIM(INDEX($A:$U,ROW(),$F$6)),",",""),"원",""),""))))</f>
        <v/>
      </c>
      <c r="AC1285" s="2">
        <f>IF(OR($Y1285="",$G$6=""),"",INDEX($A:$U,ROW(),$G$6)&amp;"")</f>
        <v/>
      </c>
      <c r="AD1285" s="2">
        <f>IF($Y1285="","",IF(OR(AND(설정!$B$5&lt;&gt;"",ISNUMBER(SEARCH(설정!$B$5,$AC1285))),AND(설정!$B$6&lt;&gt;"",ISNUMBER(SEARCH(설정!$B$6,$AC1285))),AND(설정!$B$7&lt;&gt;"",ISNUMBER(SEARCH(설정!$B$7,$AC1285)))),"제외","포함"))</f>
        <v/>
      </c>
    </row>
    <row r="1286">
      <c r="W1286" s="2">
        <f>IF(OR($B$5="",$C$6="",ROW()&lt;$B$5),"",IF(INDEX($A:$U,ROW(),$C$6)="","",INDEX($A:$U,ROW(),$C$6)))</f>
        <v/>
      </c>
      <c r="X1286" s="28">
        <f>IF($W1286="","",IF(ISNUMBER($W1286),IF($W1286&gt;=10000000,IFERROR(DATE(INT($W1286/10000),MOD(INT($W1286/100),100),MOD($W1286,100)),""),$W1286),IF(ISNUMBER(--SUBSTITUTE(SUBSTITUTE(TRIM($W1286),".","-"),"/","-")),IF(--SUBSTITUTE(SUBSTITUTE(TRIM($W1286),".","-"),"/","-")&gt;=10000000,IFERROR(DATE(--LEFT(TRIM($W1286),4),--MID(TRIM($W1286),5,2),--RIGHT(TRIM($W1286),2)),""),--SUBSTITUTE(SUBSTITUTE(TRIM($W1286),".","-"),"/","-")),IFERROR(--LEFT(SUBSTITUTE(SUBSTITUTE(TRIM($W1286),".","-"),"/","-"),10),""))))</f>
        <v/>
      </c>
      <c r="Y1286" s="29">
        <f>IF($X1286="","",INT($X1286))</f>
        <v/>
      </c>
      <c r="Z1286" s="30">
        <f>IF(OR($Y1286="",$D$6=""),"",IF(INDEX($A:$U,ROW(),$D$6)="",0,IF(ISNUMBER(INDEX($A:$U,ROW(),$D$6)),INDEX($A:$U,ROW(),$D$6),IFERROR(--SUBSTITUTE(SUBSTITUTE(TRIM(INDEX($A:$U,ROW(),$D$6)),",",""),"원",""),0))))</f>
        <v/>
      </c>
      <c r="AA1286" s="30">
        <f>IF(OR($Y1286="",$E$6=""),"",IF(INDEX($A:$U,ROW(),$E$6)="",0,IF(ISNUMBER(INDEX($A:$U,ROW(),$E$6)),INDEX($A:$U,ROW(),$E$6),IFERROR(--SUBSTITUTE(SUBSTITUTE(TRIM(INDEX($A:$U,ROW(),$E$6)),",",""),"원",""),0))))</f>
        <v/>
      </c>
      <c r="AB1286" s="30">
        <f>IF(OR($Y1286="",$F$6=""),"",IF(INDEX($A:$U,ROW(),$F$6)="","",IF(ISNUMBER(INDEX($A:$U,ROW(),$F$6)),INDEX($A:$U,ROW(),$F$6),IFERROR(--SUBSTITUTE(SUBSTITUTE(TRIM(INDEX($A:$U,ROW(),$F$6)),",",""),"원",""),""))))</f>
        <v/>
      </c>
      <c r="AC1286" s="2">
        <f>IF(OR($Y1286="",$G$6=""),"",INDEX($A:$U,ROW(),$G$6)&amp;"")</f>
        <v/>
      </c>
      <c r="AD1286" s="2">
        <f>IF($Y1286="","",IF(OR(AND(설정!$B$5&lt;&gt;"",ISNUMBER(SEARCH(설정!$B$5,$AC1286))),AND(설정!$B$6&lt;&gt;"",ISNUMBER(SEARCH(설정!$B$6,$AC1286))),AND(설정!$B$7&lt;&gt;"",ISNUMBER(SEARCH(설정!$B$7,$AC1286)))),"제외","포함"))</f>
        <v/>
      </c>
    </row>
    <row r="1287">
      <c r="W1287" s="2">
        <f>IF(OR($B$5="",$C$6="",ROW()&lt;$B$5),"",IF(INDEX($A:$U,ROW(),$C$6)="","",INDEX($A:$U,ROW(),$C$6)))</f>
        <v/>
      </c>
      <c r="X1287" s="28">
        <f>IF($W1287="","",IF(ISNUMBER($W1287),IF($W1287&gt;=10000000,IFERROR(DATE(INT($W1287/10000),MOD(INT($W1287/100),100),MOD($W1287,100)),""),$W1287),IF(ISNUMBER(--SUBSTITUTE(SUBSTITUTE(TRIM($W1287),".","-"),"/","-")),IF(--SUBSTITUTE(SUBSTITUTE(TRIM($W1287),".","-"),"/","-")&gt;=10000000,IFERROR(DATE(--LEFT(TRIM($W1287),4),--MID(TRIM($W1287),5,2),--RIGHT(TRIM($W1287),2)),""),--SUBSTITUTE(SUBSTITUTE(TRIM($W1287),".","-"),"/","-")),IFERROR(--LEFT(SUBSTITUTE(SUBSTITUTE(TRIM($W1287),".","-"),"/","-"),10),""))))</f>
        <v/>
      </c>
      <c r="Y1287" s="29">
        <f>IF($X1287="","",INT($X1287))</f>
        <v/>
      </c>
      <c r="Z1287" s="30">
        <f>IF(OR($Y1287="",$D$6=""),"",IF(INDEX($A:$U,ROW(),$D$6)="",0,IF(ISNUMBER(INDEX($A:$U,ROW(),$D$6)),INDEX($A:$U,ROW(),$D$6),IFERROR(--SUBSTITUTE(SUBSTITUTE(TRIM(INDEX($A:$U,ROW(),$D$6)),",",""),"원",""),0))))</f>
        <v/>
      </c>
      <c r="AA1287" s="30">
        <f>IF(OR($Y1287="",$E$6=""),"",IF(INDEX($A:$U,ROW(),$E$6)="",0,IF(ISNUMBER(INDEX($A:$U,ROW(),$E$6)),INDEX($A:$U,ROW(),$E$6),IFERROR(--SUBSTITUTE(SUBSTITUTE(TRIM(INDEX($A:$U,ROW(),$E$6)),",",""),"원",""),0))))</f>
        <v/>
      </c>
      <c r="AB1287" s="30">
        <f>IF(OR($Y1287="",$F$6=""),"",IF(INDEX($A:$U,ROW(),$F$6)="","",IF(ISNUMBER(INDEX($A:$U,ROW(),$F$6)),INDEX($A:$U,ROW(),$F$6),IFERROR(--SUBSTITUTE(SUBSTITUTE(TRIM(INDEX($A:$U,ROW(),$F$6)),",",""),"원",""),""))))</f>
        <v/>
      </c>
      <c r="AC1287" s="2">
        <f>IF(OR($Y1287="",$G$6=""),"",INDEX($A:$U,ROW(),$G$6)&amp;"")</f>
        <v/>
      </c>
      <c r="AD1287" s="2">
        <f>IF($Y1287="","",IF(OR(AND(설정!$B$5&lt;&gt;"",ISNUMBER(SEARCH(설정!$B$5,$AC1287))),AND(설정!$B$6&lt;&gt;"",ISNUMBER(SEARCH(설정!$B$6,$AC1287))),AND(설정!$B$7&lt;&gt;"",ISNUMBER(SEARCH(설정!$B$7,$AC1287)))),"제외","포함"))</f>
        <v/>
      </c>
    </row>
    <row r="1288">
      <c r="W1288" s="2">
        <f>IF(OR($B$5="",$C$6="",ROW()&lt;$B$5),"",IF(INDEX($A:$U,ROW(),$C$6)="","",INDEX($A:$U,ROW(),$C$6)))</f>
        <v/>
      </c>
      <c r="X1288" s="28">
        <f>IF($W1288="","",IF(ISNUMBER($W1288),IF($W1288&gt;=10000000,IFERROR(DATE(INT($W1288/10000),MOD(INT($W1288/100),100),MOD($W1288,100)),""),$W1288),IF(ISNUMBER(--SUBSTITUTE(SUBSTITUTE(TRIM($W1288),".","-"),"/","-")),IF(--SUBSTITUTE(SUBSTITUTE(TRIM($W1288),".","-"),"/","-")&gt;=10000000,IFERROR(DATE(--LEFT(TRIM($W1288),4),--MID(TRIM($W1288),5,2),--RIGHT(TRIM($W1288),2)),""),--SUBSTITUTE(SUBSTITUTE(TRIM($W1288),".","-"),"/","-")),IFERROR(--LEFT(SUBSTITUTE(SUBSTITUTE(TRIM($W1288),".","-"),"/","-"),10),""))))</f>
        <v/>
      </c>
      <c r="Y1288" s="29">
        <f>IF($X1288="","",INT($X1288))</f>
        <v/>
      </c>
      <c r="Z1288" s="30">
        <f>IF(OR($Y1288="",$D$6=""),"",IF(INDEX($A:$U,ROW(),$D$6)="",0,IF(ISNUMBER(INDEX($A:$U,ROW(),$D$6)),INDEX($A:$U,ROW(),$D$6),IFERROR(--SUBSTITUTE(SUBSTITUTE(TRIM(INDEX($A:$U,ROW(),$D$6)),",",""),"원",""),0))))</f>
        <v/>
      </c>
      <c r="AA1288" s="30">
        <f>IF(OR($Y1288="",$E$6=""),"",IF(INDEX($A:$U,ROW(),$E$6)="",0,IF(ISNUMBER(INDEX($A:$U,ROW(),$E$6)),INDEX($A:$U,ROW(),$E$6),IFERROR(--SUBSTITUTE(SUBSTITUTE(TRIM(INDEX($A:$U,ROW(),$E$6)),",",""),"원",""),0))))</f>
        <v/>
      </c>
      <c r="AB1288" s="30">
        <f>IF(OR($Y1288="",$F$6=""),"",IF(INDEX($A:$U,ROW(),$F$6)="","",IF(ISNUMBER(INDEX($A:$U,ROW(),$F$6)),INDEX($A:$U,ROW(),$F$6),IFERROR(--SUBSTITUTE(SUBSTITUTE(TRIM(INDEX($A:$U,ROW(),$F$6)),",",""),"원",""),""))))</f>
        <v/>
      </c>
      <c r="AC1288" s="2">
        <f>IF(OR($Y1288="",$G$6=""),"",INDEX($A:$U,ROW(),$G$6)&amp;"")</f>
        <v/>
      </c>
      <c r="AD1288" s="2">
        <f>IF($Y1288="","",IF(OR(AND(설정!$B$5&lt;&gt;"",ISNUMBER(SEARCH(설정!$B$5,$AC1288))),AND(설정!$B$6&lt;&gt;"",ISNUMBER(SEARCH(설정!$B$6,$AC1288))),AND(설정!$B$7&lt;&gt;"",ISNUMBER(SEARCH(설정!$B$7,$AC1288)))),"제외","포함"))</f>
        <v/>
      </c>
    </row>
    <row r="1289">
      <c r="W1289" s="2">
        <f>IF(OR($B$5="",$C$6="",ROW()&lt;$B$5),"",IF(INDEX($A:$U,ROW(),$C$6)="","",INDEX($A:$U,ROW(),$C$6)))</f>
        <v/>
      </c>
      <c r="X1289" s="28">
        <f>IF($W1289="","",IF(ISNUMBER($W1289),IF($W1289&gt;=10000000,IFERROR(DATE(INT($W1289/10000),MOD(INT($W1289/100),100),MOD($W1289,100)),""),$W1289),IF(ISNUMBER(--SUBSTITUTE(SUBSTITUTE(TRIM($W1289),".","-"),"/","-")),IF(--SUBSTITUTE(SUBSTITUTE(TRIM($W1289),".","-"),"/","-")&gt;=10000000,IFERROR(DATE(--LEFT(TRIM($W1289),4),--MID(TRIM($W1289),5,2),--RIGHT(TRIM($W1289),2)),""),--SUBSTITUTE(SUBSTITUTE(TRIM($W1289),".","-"),"/","-")),IFERROR(--LEFT(SUBSTITUTE(SUBSTITUTE(TRIM($W1289),".","-"),"/","-"),10),""))))</f>
        <v/>
      </c>
      <c r="Y1289" s="29">
        <f>IF($X1289="","",INT($X1289))</f>
        <v/>
      </c>
      <c r="Z1289" s="30">
        <f>IF(OR($Y1289="",$D$6=""),"",IF(INDEX($A:$U,ROW(),$D$6)="",0,IF(ISNUMBER(INDEX($A:$U,ROW(),$D$6)),INDEX($A:$U,ROW(),$D$6),IFERROR(--SUBSTITUTE(SUBSTITUTE(TRIM(INDEX($A:$U,ROW(),$D$6)),",",""),"원",""),0))))</f>
        <v/>
      </c>
      <c r="AA1289" s="30">
        <f>IF(OR($Y1289="",$E$6=""),"",IF(INDEX($A:$U,ROW(),$E$6)="",0,IF(ISNUMBER(INDEX($A:$U,ROW(),$E$6)),INDEX($A:$U,ROW(),$E$6),IFERROR(--SUBSTITUTE(SUBSTITUTE(TRIM(INDEX($A:$U,ROW(),$E$6)),",",""),"원",""),0))))</f>
        <v/>
      </c>
      <c r="AB1289" s="30">
        <f>IF(OR($Y1289="",$F$6=""),"",IF(INDEX($A:$U,ROW(),$F$6)="","",IF(ISNUMBER(INDEX($A:$U,ROW(),$F$6)),INDEX($A:$U,ROW(),$F$6),IFERROR(--SUBSTITUTE(SUBSTITUTE(TRIM(INDEX($A:$U,ROW(),$F$6)),",",""),"원",""),""))))</f>
        <v/>
      </c>
      <c r="AC1289" s="2">
        <f>IF(OR($Y1289="",$G$6=""),"",INDEX($A:$U,ROW(),$G$6)&amp;"")</f>
        <v/>
      </c>
      <c r="AD1289" s="2">
        <f>IF($Y1289="","",IF(OR(AND(설정!$B$5&lt;&gt;"",ISNUMBER(SEARCH(설정!$B$5,$AC1289))),AND(설정!$B$6&lt;&gt;"",ISNUMBER(SEARCH(설정!$B$6,$AC1289))),AND(설정!$B$7&lt;&gt;"",ISNUMBER(SEARCH(설정!$B$7,$AC1289)))),"제외","포함"))</f>
        <v/>
      </c>
    </row>
    <row r="1290">
      <c r="W1290" s="2">
        <f>IF(OR($B$5="",$C$6="",ROW()&lt;$B$5),"",IF(INDEX($A:$U,ROW(),$C$6)="","",INDEX($A:$U,ROW(),$C$6)))</f>
        <v/>
      </c>
      <c r="X1290" s="28">
        <f>IF($W1290="","",IF(ISNUMBER($W1290),IF($W1290&gt;=10000000,IFERROR(DATE(INT($W1290/10000),MOD(INT($W1290/100),100),MOD($W1290,100)),""),$W1290),IF(ISNUMBER(--SUBSTITUTE(SUBSTITUTE(TRIM($W1290),".","-"),"/","-")),IF(--SUBSTITUTE(SUBSTITUTE(TRIM($W1290),".","-"),"/","-")&gt;=10000000,IFERROR(DATE(--LEFT(TRIM($W1290),4),--MID(TRIM($W1290),5,2),--RIGHT(TRIM($W1290),2)),""),--SUBSTITUTE(SUBSTITUTE(TRIM($W1290),".","-"),"/","-")),IFERROR(--LEFT(SUBSTITUTE(SUBSTITUTE(TRIM($W1290),".","-"),"/","-"),10),""))))</f>
        <v/>
      </c>
      <c r="Y1290" s="29">
        <f>IF($X1290="","",INT($X1290))</f>
        <v/>
      </c>
      <c r="Z1290" s="30">
        <f>IF(OR($Y1290="",$D$6=""),"",IF(INDEX($A:$U,ROW(),$D$6)="",0,IF(ISNUMBER(INDEX($A:$U,ROW(),$D$6)),INDEX($A:$U,ROW(),$D$6),IFERROR(--SUBSTITUTE(SUBSTITUTE(TRIM(INDEX($A:$U,ROW(),$D$6)),",",""),"원",""),0))))</f>
        <v/>
      </c>
      <c r="AA1290" s="30">
        <f>IF(OR($Y1290="",$E$6=""),"",IF(INDEX($A:$U,ROW(),$E$6)="",0,IF(ISNUMBER(INDEX($A:$U,ROW(),$E$6)),INDEX($A:$U,ROW(),$E$6),IFERROR(--SUBSTITUTE(SUBSTITUTE(TRIM(INDEX($A:$U,ROW(),$E$6)),",",""),"원",""),0))))</f>
        <v/>
      </c>
      <c r="AB1290" s="30">
        <f>IF(OR($Y1290="",$F$6=""),"",IF(INDEX($A:$U,ROW(),$F$6)="","",IF(ISNUMBER(INDEX($A:$U,ROW(),$F$6)),INDEX($A:$U,ROW(),$F$6),IFERROR(--SUBSTITUTE(SUBSTITUTE(TRIM(INDEX($A:$U,ROW(),$F$6)),",",""),"원",""),""))))</f>
        <v/>
      </c>
      <c r="AC1290" s="2">
        <f>IF(OR($Y1290="",$G$6=""),"",INDEX($A:$U,ROW(),$G$6)&amp;"")</f>
        <v/>
      </c>
      <c r="AD1290" s="2">
        <f>IF($Y1290="","",IF(OR(AND(설정!$B$5&lt;&gt;"",ISNUMBER(SEARCH(설정!$B$5,$AC1290))),AND(설정!$B$6&lt;&gt;"",ISNUMBER(SEARCH(설정!$B$6,$AC1290))),AND(설정!$B$7&lt;&gt;"",ISNUMBER(SEARCH(설정!$B$7,$AC1290)))),"제외","포함"))</f>
        <v/>
      </c>
    </row>
    <row r="1291">
      <c r="W1291" s="2">
        <f>IF(OR($B$5="",$C$6="",ROW()&lt;$B$5),"",IF(INDEX($A:$U,ROW(),$C$6)="","",INDEX($A:$U,ROW(),$C$6)))</f>
        <v/>
      </c>
      <c r="X1291" s="28">
        <f>IF($W1291="","",IF(ISNUMBER($W1291),IF($W1291&gt;=10000000,IFERROR(DATE(INT($W1291/10000),MOD(INT($W1291/100),100),MOD($W1291,100)),""),$W1291),IF(ISNUMBER(--SUBSTITUTE(SUBSTITUTE(TRIM($W1291),".","-"),"/","-")),IF(--SUBSTITUTE(SUBSTITUTE(TRIM($W1291),".","-"),"/","-")&gt;=10000000,IFERROR(DATE(--LEFT(TRIM($W1291),4),--MID(TRIM($W1291),5,2),--RIGHT(TRIM($W1291),2)),""),--SUBSTITUTE(SUBSTITUTE(TRIM($W1291),".","-"),"/","-")),IFERROR(--LEFT(SUBSTITUTE(SUBSTITUTE(TRIM($W1291),".","-"),"/","-"),10),""))))</f>
        <v/>
      </c>
      <c r="Y1291" s="29">
        <f>IF($X1291="","",INT($X1291))</f>
        <v/>
      </c>
      <c r="Z1291" s="30">
        <f>IF(OR($Y1291="",$D$6=""),"",IF(INDEX($A:$U,ROW(),$D$6)="",0,IF(ISNUMBER(INDEX($A:$U,ROW(),$D$6)),INDEX($A:$U,ROW(),$D$6),IFERROR(--SUBSTITUTE(SUBSTITUTE(TRIM(INDEX($A:$U,ROW(),$D$6)),",",""),"원",""),0))))</f>
        <v/>
      </c>
      <c r="AA1291" s="30">
        <f>IF(OR($Y1291="",$E$6=""),"",IF(INDEX($A:$U,ROW(),$E$6)="",0,IF(ISNUMBER(INDEX($A:$U,ROW(),$E$6)),INDEX($A:$U,ROW(),$E$6),IFERROR(--SUBSTITUTE(SUBSTITUTE(TRIM(INDEX($A:$U,ROW(),$E$6)),",",""),"원",""),0))))</f>
        <v/>
      </c>
      <c r="AB1291" s="30">
        <f>IF(OR($Y1291="",$F$6=""),"",IF(INDEX($A:$U,ROW(),$F$6)="","",IF(ISNUMBER(INDEX($A:$U,ROW(),$F$6)),INDEX($A:$U,ROW(),$F$6),IFERROR(--SUBSTITUTE(SUBSTITUTE(TRIM(INDEX($A:$U,ROW(),$F$6)),",",""),"원",""),""))))</f>
        <v/>
      </c>
      <c r="AC1291" s="2">
        <f>IF(OR($Y1291="",$G$6=""),"",INDEX($A:$U,ROW(),$G$6)&amp;"")</f>
        <v/>
      </c>
      <c r="AD1291" s="2">
        <f>IF($Y1291="","",IF(OR(AND(설정!$B$5&lt;&gt;"",ISNUMBER(SEARCH(설정!$B$5,$AC1291))),AND(설정!$B$6&lt;&gt;"",ISNUMBER(SEARCH(설정!$B$6,$AC1291))),AND(설정!$B$7&lt;&gt;"",ISNUMBER(SEARCH(설정!$B$7,$AC1291)))),"제외","포함"))</f>
        <v/>
      </c>
    </row>
    <row r="1292">
      <c r="W1292" s="2">
        <f>IF(OR($B$5="",$C$6="",ROW()&lt;$B$5),"",IF(INDEX($A:$U,ROW(),$C$6)="","",INDEX($A:$U,ROW(),$C$6)))</f>
        <v/>
      </c>
      <c r="X1292" s="28">
        <f>IF($W1292="","",IF(ISNUMBER($W1292),IF($W1292&gt;=10000000,IFERROR(DATE(INT($W1292/10000),MOD(INT($W1292/100),100),MOD($W1292,100)),""),$W1292),IF(ISNUMBER(--SUBSTITUTE(SUBSTITUTE(TRIM($W1292),".","-"),"/","-")),IF(--SUBSTITUTE(SUBSTITUTE(TRIM($W1292),".","-"),"/","-")&gt;=10000000,IFERROR(DATE(--LEFT(TRIM($W1292),4),--MID(TRIM($W1292),5,2),--RIGHT(TRIM($W1292),2)),""),--SUBSTITUTE(SUBSTITUTE(TRIM($W1292),".","-"),"/","-")),IFERROR(--LEFT(SUBSTITUTE(SUBSTITUTE(TRIM($W1292),".","-"),"/","-"),10),""))))</f>
        <v/>
      </c>
      <c r="Y1292" s="29">
        <f>IF($X1292="","",INT($X1292))</f>
        <v/>
      </c>
      <c r="Z1292" s="30">
        <f>IF(OR($Y1292="",$D$6=""),"",IF(INDEX($A:$U,ROW(),$D$6)="",0,IF(ISNUMBER(INDEX($A:$U,ROW(),$D$6)),INDEX($A:$U,ROW(),$D$6),IFERROR(--SUBSTITUTE(SUBSTITUTE(TRIM(INDEX($A:$U,ROW(),$D$6)),",",""),"원",""),0))))</f>
        <v/>
      </c>
      <c r="AA1292" s="30">
        <f>IF(OR($Y1292="",$E$6=""),"",IF(INDEX($A:$U,ROW(),$E$6)="",0,IF(ISNUMBER(INDEX($A:$U,ROW(),$E$6)),INDEX($A:$U,ROW(),$E$6),IFERROR(--SUBSTITUTE(SUBSTITUTE(TRIM(INDEX($A:$U,ROW(),$E$6)),",",""),"원",""),0))))</f>
        <v/>
      </c>
      <c r="AB1292" s="30">
        <f>IF(OR($Y1292="",$F$6=""),"",IF(INDEX($A:$U,ROW(),$F$6)="","",IF(ISNUMBER(INDEX($A:$U,ROW(),$F$6)),INDEX($A:$U,ROW(),$F$6),IFERROR(--SUBSTITUTE(SUBSTITUTE(TRIM(INDEX($A:$U,ROW(),$F$6)),",",""),"원",""),""))))</f>
        <v/>
      </c>
      <c r="AC1292" s="2">
        <f>IF(OR($Y1292="",$G$6=""),"",INDEX($A:$U,ROW(),$G$6)&amp;"")</f>
        <v/>
      </c>
      <c r="AD1292" s="2">
        <f>IF($Y1292="","",IF(OR(AND(설정!$B$5&lt;&gt;"",ISNUMBER(SEARCH(설정!$B$5,$AC1292))),AND(설정!$B$6&lt;&gt;"",ISNUMBER(SEARCH(설정!$B$6,$AC1292))),AND(설정!$B$7&lt;&gt;"",ISNUMBER(SEARCH(설정!$B$7,$AC1292)))),"제외","포함"))</f>
        <v/>
      </c>
    </row>
    <row r="1293">
      <c r="W1293" s="2">
        <f>IF(OR($B$5="",$C$6="",ROW()&lt;$B$5),"",IF(INDEX($A:$U,ROW(),$C$6)="","",INDEX($A:$U,ROW(),$C$6)))</f>
        <v/>
      </c>
      <c r="X1293" s="28">
        <f>IF($W1293="","",IF(ISNUMBER($W1293),IF($W1293&gt;=10000000,IFERROR(DATE(INT($W1293/10000),MOD(INT($W1293/100),100),MOD($W1293,100)),""),$W1293),IF(ISNUMBER(--SUBSTITUTE(SUBSTITUTE(TRIM($W1293),".","-"),"/","-")),IF(--SUBSTITUTE(SUBSTITUTE(TRIM($W1293),".","-"),"/","-")&gt;=10000000,IFERROR(DATE(--LEFT(TRIM($W1293),4),--MID(TRIM($W1293),5,2),--RIGHT(TRIM($W1293),2)),""),--SUBSTITUTE(SUBSTITUTE(TRIM($W1293),".","-"),"/","-")),IFERROR(--LEFT(SUBSTITUTE(SUBSTITUTE(TRIM($W1293),".","-"),"/","-"),10),""))))</f>
        <v/>
      </c>
      <c r="Y1293" s="29">
        <f>IF($X1293="","",INT($X1293))</f>
        <v/>
      </c>
      <c r="Z1293" s="30">
        <f>IF(OR($Y1293="",$D$6=""),"",IF(INDEX($A:$U,ROW(),$D$6)="",0,IF(ISNUMBER(INDEX($A:$U,ROW(),$D$6)),INDEX($A:$U,ROW(),$D$6),IFERROR(--SUBSTITUTE(SUBSTITUTE(TRIM(INDEX($A:$U,ROW(),$D$6)),",",""),"원",""),0))))</f>
        <v/>
      </c>
      <c r="AA1293" s="30">
        <f>IF(OR($Y1293="",$E$6=""),"",IF(INDEX($A:$U,ROW(),$E$6)="",0,IF(ISNUMBER(INDEX($A:$U,ROW(),$E$6)),INDEX($A:$U,ROW(),$E$6),IFERROR(--SUBSTITUTE(SUBSTITUTE(TRIM(INDEX($A:$U,ROW(),$E$6)),",",""),"원",""),0))))</f>
        <v/>
      </c>
      <c r="AB1293" s="30">
        <f>IF(OR($Y1293="",$F$6=""),"",IF(INDEX($A:$U,ROW(),$F$6)="","",IF(ISNUMBER(INDEX($A:$U,ROW(),$F$6)),INDEX($A:$U,ROW(),$F$6),IFERROR(--SUBSTITUTE(SUBSTITUTE(TRIM(INDEX($A:$U,ROW(),$F$6)),",",""),"원",""),""))))</f>
        <v/>
      </c>
      <c r="AC1293" s="2">
        <f>IF(OR($Y1293="",$G$6=""),"",INDEX($A:$U,ROW(),$G$6)&amp;"")</f>
        <v/>
      </c>
      <c r="AD1293" s="2">
        <f>IF($Y1293="","",IF(OR(AND(설정!$B$5&lt;&gt;"",ISNUMBER(SEARCH(설정!$B$5,$AC1293))),AND(설정!$B$6&lt;&gt;"",ISNUMBER(SEARCH(설정!$B$6,$AC1293))),AND(설정!$B$7&lt;&gt;"",ISNUMBER(SEARCH(설정!$B$7,$AC1293)))),"제외","포함"))</f>
        <v/>
      </c>
    </row>
    <row r="1294">
      <c r="W1294" s="2">
        <f>IF(OR($B$5="",$C$6="",ROW()&lt;$B$5),"",IF(INDEX($A:$U,ROW(),$C$6)="","",INDEX($A:$U,ROW(),$C$6)))</f>
        <v/>
      </c>
      <c r="X1294" s="28">
        <f>IF($W1294="","",IF(ISNUMBER($W1294),IF($W1294&gt;=10000000,IFERROR(DATE(INT($W1294/10000),MOD(INT($W1294/100),100),MOD($W1294,100)),""),$W1294),IF(ISNUMBER(--SUBSTITUTE(SUBSTITUTE(TRIM($W1294),".","-"),"/","-")),IF(--SUBSTITUTE(SUBSTITUTE(TRIM($W1294),".","-"),"/","-")&gt;=10000000,IFERROR(DATE(--LEFT(TRIM($W1294),4),--MID(TRIM($W1294),5,2),--RIGHT(TRIM($W1294),2)),""),--SUBSTITUTE(SUBSTITUTE(TRIM($W1294),".","-"),"/","-")),IFERROR(--LEFT(SUBSTITUTE(SUBSTITUTE(TRIM($W1294),".","-"),"/","-"),10),""))))</f>
        <v/>
      </c>
      <c r="Y1294" s="29">
        <f>IF($X1294="","",INT($X1294))</f>
        <v/>
      </c>
      <c r="Z1294" s="30">
        <f>IF(OR($Y1294="",$D$6=""),"",IF(INDEX($A:$U,ROW(),$D$6)="",0,IF(ISNUMBER(INDEX($A:$U,ROW(),$D$6)),INDEX($A:$U,ROW(),$D$6),IFERROR(--SUBSTITUTE(SUBSTITUTE(TRIM(INDEX($A:$U,ROW(),$D$6)),",",""),"원",""),0))))</f>
        <v/>
      </c>
      <c r="AA1294" s="30">
        <f>IF(OR($Y1294="",$E$6=""),"",IF(INDEX($A:$U,ROW(),$E$6)="",0,IF(ISNUMBER(INDEX($A:$U,ROW(),$E$6)),INDEX($A:$U,ROW(),$E$6),IFERROR(--SUBSTITUTE(SUBSTITUTE(TRIM(INDEX($A:$U,ROW(),$E$6)),",",""),"원",""),0))))</f>
        <v/>
      </c>
      <c r="AB1294" s="30">
        <f>IF(OR($Y1294="",$F$6=""),"",IF(INDEX($A:$U,ROW(),$F$6)="","",IF(ISNUMBER(INDEX($A:$U,ROW(),$F$6)),INDEX($A:$U,ROW(),$F$6),IFERROR(--SUBSTITUTE(SUBSTITUTE(TRIM(INDEX($A:$U,ROW(),$F$6)),",",""),"원",""),""))))</f>
        <v/>
      </c>
      <c r="AC1294" s="2">
        <f>IF(OR($Y1294="",$G$6=""),"",INDEX($A:$U,ROW(),$G$6)&amp;"")</f>
        <v/>
      </c>
      <c r="AD1294" s="2">
        <f>IF($Y1294="","",IF(OR(AND(설정!$B$5&lt;&gt;"",ISNUMBER(SEARCH(설정!$B$5,$AC1294))),AND(설정!$B$6&lt;&gt;"",ISNUMBER(SEARCH(설정!$B$6,$AC1294))),AND(설정!$B$7&lt;&gt;"",ISNUMBER(SEARCH(설정!$B$7,$AC1294)))),"제외","포함"))</f>
        <v/>
      </c>
    </row>
    <row r="1295">
      <c r="W1295" s="2">
        <f>IF(OR($B$5="",$C$6="",ROW()&lt;$B$5),"",IF(INDEX($A:$U,ROW(),$C$6)="","",INDEX($A:$U,ROW(),$C$6)))</f>
        <v/>
      </c>
      <c r="X1295" s="28">
        <f>IF($W1295="","",IF(ISNUMBER($W1295),IF($W1295&gt;=10000000,IFERROR(DATE(INT($W1295/10000),MOD(INT($W1295/100),100),MOD($W1295,100)),""),$W1295),IF(ISNUMBER(--SUBSTITUTE(SUBSTITUTE(TRIM($W1295),".","-"),"/","-")),IF(--SUBSTITUTE(SUBSTITUTE(TRIM($W1295),".","-"),"/","-")&gt;=10000000,IFERROR(DATE(--LEFT(TRIM($W1295),4),--MID(TRIM($W1295),5,2),--RIGHT(TRIM($W1295),2)),""),--SUBSTITUTE(SUBSTITUTE(TRIM($W1295),".","-"),"/","-")),IFERROR(--LEFT(SUBSTITUTE(SUBSTITUTE(TRIM($W1295),".","-"),"/","-"),10),""))))</f>
        <v/>
      </c>
      <c r="Y1295" s="29">
        <f>IF($X1295="","",INT($X1295))</f>
        <v/>
      </c>
      <c r="Z1295" s="30">
        <f>IF(OR($Y1295="",$D$6=""),"",IF(INDEX($A:$U,ROW(),$D$6)="",0,IF(ISNUMBER(INDEX($A:$U,ROW(),$D$6)),INDEX($A:$U,ROW(),$D$6),IFERROR(--SUBSTITUTE(SUBSTITUTE(TRIM(INDEX($A:$U,ROW(),$D$6)),",",""),"원",""),0))))</f>
        <v/>
      </c>
      <c r="AA1295" s="30">
        <f>IF(OR($Y1295="",$E$6=""),"",IF(INDEX($A:$U,ROW(),$E$6)="",0,IF(ISNUMBER(INDEX($A:$U,ROW(),$E$6)),INDEX($A:$U,ROW(),$E$6),IFERROR(--SUBSTITUTE(SUBSTITUTE(TRIM(INDEX($A:$U,ROW(),$E$6)),",",""),"원",""),0))))</f>
        <v/>
      </c>
      <c r="AB1295" s="30">
        <f>IF(OR($Y1295="",$F$6=""),"",IF(INDEX($A:$U,ROW(),$F$6)="","",IF(ISNUMBER(INDEX($A:$U,ROW(),$F$6)),INDEX($A:$U,ROW(),$F$6),IFERROR(--SUBSTITUTE(SUBSTITUTE(TRIM(INDEX($A:$U,ROW(),$F$6)),",",""),"원",""),""))))</f>
        <v/>
      </c>
      <c r="AC1295" s="2">
        <f>IF(OR($Y1295="",$G$6=""),"",INDEX($A:$U,ROW(),$G$6)&amp;"")</f>
        <v/>
      </c>
      <c r="AD1295" s="2">
        <f>IF($Y1295="","",IF(OR(AND(설정!$B$5&lt;&gt;"",ISNUMBER(SEARCH(설정!$B$5,$AC1295))),AND(설정!$B$6&lt;&gt;"",ISNUMBER(SEARCH(설정!$B$6,$AC1295))),AND(설정!$B$7&lt;&gt;"",ISNUMBER(SEARCH(설정!$B$7,$AC1295)))),"제외","포함"))</f>
        <v/>
      </c>
    </row>
    <row r="1296">
      <c r="W1296" s="2">
        <f>IF(OR($B$5="",$C$6="",ROW()&lt;$B$5),"",IF(INDEX($A:$U,ROW(),$C$6)="","",INDEX($A:$U,ROW(),$C$6)))</f>
        <v/>
      </c>
      <c r="X1296" s="28">
        <f>IF($W1296="","",IF(ISNUMBER($W1296),IF($W1296&gt;=10000000,IFERROR(DATE(INT($W1296/10000),MOD(INT($W1296/100),100),MOD($W1296,100)),""),$W1296),IF(ISNUMBER(--SUBSTITUTE(SUBSTITUTE(TRIM($W1296),".","-"),"/","-")),IF(--SUBSTITUTE(SUBSTITUTE(TRIM($W1296),".","-"),"/","-")&gt;=10000000,IFERROR(DATE(--LEFT(TRIM($W1296),4),--MID(TRIM($W1296),5,2),--RIGHT(TRIM($W1296),2)),""),--SUBSTITUTE(SUBSTITUTE(TRIM($W1296),".","-"),"/","-")),IFERROR(--LEFT(SUBSTITUTE(SUBSTITUTE(TRIM($W1296),".","-"),"/","-"),10),""))))</f>
        <v/>
      </c>
      <c r="Y1296" s="29">
        <f>IF($X1296="","",INT($X1296))</f>
        <v/>
      </c>
      <c r="Z1296" s="30">
        <f>IF(OR($Y1296="",$D$6=""),"",IF(INDEX($A:$U,ROW(),$D$6)="",0,IF(ISNUMBER(INDEX($A:$U,ROW(),$D$6)),INDEX($A:$U,ROW(),$D$6),IFERROR(--SUBSTITUTE(SUBSTITUTE(TRIM(INDEX($A:$U,ROW(),$D$6)),",",""),"원",""),0))))</f>
        <v/>
      </c>
      <c r="AA1296" s="30">
        <f>IF(OR($Y1296="",$E$6=""),"",IF(INDEX($A:$U,ROW(),$E$6)="",0,IF(ISNUMBER(INDEX($A:$U,ROW(),$E$6)),INDEX($A:$U,ROW(),$E$6),IFERROR(--SUBSTITUTE(SUBSTITUTE(TRIM(INDEX($A:$U,ROW(),$E$6)),",",""),"원",""),0))))</f>
        <v/>
      </c>
      <c r="AB1296" s="30">
        <f>IF(OR($Y1296="",$F$6=""),"",IF(INDEX($A:$U,ROW(),$F$6)="","",IF(ISNUMBER(INDEX($A:$U,ROW(),$F$6)),INDEX($A:$U,ROW(),$F$6),IFERROR(--SUBSTITUTE(SUBSTITUTE(TRIM(INDEX($A:$U,ROW(),$F$6)),",",""),"원",""),""))))</f>
        <v/>
      </c>
      <c r="AC1296" s="2">
        <f>IF(OR($Y1296="",$G$6=""),"",INDEX($A:$U,ROW(),$G$6)&amp;"")</f>
        <v/>
      </c>
      <c r="AD1296" s="2">
        <f>IF($Y1296="","",IF(OR(AND(설정!$B$5&lt;&gt;"",ISNUMBER(SEARCH(설정!$B$5,$AC1296))),AND(설정!$B$6&lt;&gt;"",ISNUMBER(SEARCH(설정!$B$6,$AC1296))),AND(설정!$B$7&lt;&gt;"",ISNUMBER(SEARCH(설정!$B$7,$AC1296)))),"제외","포함"))</f>
        <v/>
      </c>
    </row>
    <row r="1297">
      <c r="W1297" s="2">
        <f>IF(OR($B$5="",$C$6="",ROW()&lt;$B$5),"",IF(INDEX($A:$U,ROW(),$C$6)="","",INDEX($A:$U,ROW(),$C$6)))</f>
        <v/>
      </c>
      <c r="X1297" s="28">
        <f>IF($W1297="","",IF(ISNUMBER($W1297),IF($W1297&gt;=10000000,IFERROR(DATE(INT($W1297/10000),MOD(INT($W1297/100),100),MOD($W1297,100)),""),$W1297),IF(ISNUMBER(--SUBSTITUTE(SUBSTITUTE(TRIM($W1297),".","-"),"/","-")),IF(--SUBSTITUTE(SUBSTITUTE(TRIM($W1297),".","-"),"/","-")&gt;=10000000,IFERROR(DATE(--LEFT(TRIM($W1297),4),--MID(TRIM($W1297),5,2),--RIGHT(TRIM($W1297),2)),""),--SUBSTITUTE(SUBSTITUTE(TRIM($W1297),".","-"),"/","-")),IFERROR(--LEFT(SUBSTITUTE(SUBSTITUTE(TRIM($W1297),".","-"),"/","-"),10),""))))</f>
        <v/>
      </c>
      <c r="Y1297" s="29">
        <f>IF($X1297="","",INT($X1297))</f>
        <v/>
      </c>
      <c r="Z1297" s="30">
        <f>IF(OR($Y1297="",$D$6=""),"",IF(INDEX($A:$U,ROW(),$D$6)="",0,IF(ISNUMBER(INDEX($A:$U,ROW(),$D$6)),INDEX($A:$U,ROW(),$D$6),IFERROR(--SUBSTITUTE(SUBSTITUTE(TRIM(INDEX($A:$U,ROW(),$D$6)),",",""),"원",""),0))))</f>
        <v/>
      </c>
      <c r="AA1297" s="30">
        <f>IF(OR($Y1297="",$E$6=""),"",IF(INDEX($A:$U,ROW(),$E$6)="",0,IF(ISNUMBER(INDEX($A:$U,ROW(),$E$6)),INDEX($A:$U,ROW(),$E$6),IFERROR(--SUBSTITUTE(SUBSTITUTE(TRIM(INDEX($A:$U,ROW(),$E$6)),",",""),"원",""),0))))</f>
        <v/>
      </c>
      <c r="AB1297" s="30">
        <f>IF(OR($Y1297="",$F$6=""),"",IF(INDEX($A:$U,ROW(),$F$6)="","",IF(ISNUMBER(INDEX($A:$U,ROW(),$F$6)),INDEX($A:$U,ROW(),$F$6),IFERROR(--SUBSTITUTE(SUBSTITUTE(TRIM(INDEX($A:$U,ROW(),$F$6)),",",""),"원",""),""))))</f>
        <v/>
      </c>
      <c r="AC1297" s="2">
        <f>IF(OR($Y1297="",$G$6=""),"",INDEX($A:$U,ROW(),$G$6)&amp;"")</f>
        <v/>
      </c>
      <c r="AD1297" s="2">
        <f>IF($Y1297="","",IF(OR(AND(설정!$B$5&lt;&gt;"",ISNUMBER(SEARCH(설정!$B$5,$AC1297))),AND(설정!$B$6&lt;&gt;"",ISNUMBER(SEARCH(설정!$B$6,$AC1297))),AND(설정!$B$7&lt;&gt;"",ISNUMBER(SEARCH(설정!$B$7,$AC1297)))),"제외","포함"))</f>
        <v/>
      </c>
    </row>
    <row r="1298">
      <c r="W1298" s="2">
        <f>IF(OR($B$5="",$C$6="",ROW()&lt;$B$5),"",IF(INDEX($A:$U,ROW(),$C$6)="","",INDEX($A:$U,ROW(),$C$6)))</f>
        <v/>
      </c>
      <c r="X1298" s="28">
        <f>IF($W1298="","",IF(ISNUMBER($W1298),IF($W1298&gt;=10000000,IFERROR(DATE(INT($W1298/10000),MOD(INT($W1298/100),100),MOD($W1298,100)),""),$W1298),IF(ISNUMBER(--SUBSTITUTE(SUBSTITUTE(TRIM($W1298),".","-"),"/","-")),IF(--SUBSTITUTE(SUBSTITUTE(TRIM($W1298),".","-"),"/","-")&gt;=10000000,IFERROR(DATE(--LEFT(TRIM($W1298),4),--MID(TRIM($W1298),5,2),--RIGHT(TRIM($W1298),2)),""),--SUBSTITUTE(SUBSTITUTE(TRIM($W1298),".","-"),"/","-")),IFERROR(--LEFT(SUBSTITUTE(SUBSTITUTE(TRIM($W1298),".","-"),"/","-"),10),""))))</f>
        <v/>
      </c>
      <c r="Y1298" s="29">
        <f>IF($X1298="","",INT($X1298))</f>
        <v/>
      </c>
      <c r="Z1298" s="30">
        <f>IF(OR($Y1298="",$D$6=""),"",IF(INDEX($A:$U,ROW(),$D$6)="",0,IF(ISNUMBER(INDEX($A:$U,ROW(),$D$6)),INDEX($A:$U,ROW(),$D$6),IFERROR(--SUBSTITUTE(SUBSTITUTE(TRIM(INDEX($A:$U,ROW(),$D$6)),",",""),"원",""),0))))</f>
        <v/>
      </c>
      <c r="AA1298" s="30">
        <f>IF(OR($Y1298="",$E$6=""),"",IF(INDEX($A:$U,ROW(),$E$6)="",0,IF(ISNUMBER(INDEX($A:$U,ROW(),$E$6)),INDEX($A:$U,ROW(),$E$6),IFERROR(--SUBSTITUTE(SUBSTITUTE(TRIM(INDEX($A:$U,ROW(),$E$6)),",",""),"원",""),0))))</f>
        <v/>
      </c>
      <c r="AB1298" s="30">
        <f>IF(OR($Y1298="",$F$6=""),"",IF(INDEX($A:$U,ROW(),$F$6)="","",IF(ISNUMBER(INDEX($A:$U,ROW(),$F$6)),INDEX($A:$U,ROW(),$F$6),IFERROR(--SUBSTITUTE(SUBSTITUTE(TRIM(INDEX($A:$U,ROW(),$F$6)),",",""),"원",""),""))))</f>
        <v/>
      </c>
      <c r="AC1298" s="2">
        <f>IF(OR($Y1298="",$G$6=""),"",INDEX($A:$U,ROW(),$G$6)&amp;"")</f>
        <v/>
      </c>
      <c r="AD1298" s="2">
        <f>IF($Y1298="","",IF(OR(AND(설정!$B$5&lt;&gt;"",ISNUMBER(SEARCH(설정!$B$5,$AC1298))),AND(설정!$B$6&lt;&gt;"",ISNUMBER(SEARCH(설정!$B$6,$AC1298))),AND(설정!$B$7&lt;&gt;"",ISNUMBER(SEARCH(설정!$B$7,$AC1298)))),"제외","포함"))</f>
        <v/>
      </c>
    </row>
    <row r="1299">
      <c r="W1299" s="2">
        <f>IF(OR($B$5="",$C$6="",ROW()&lt;$B$5),"",IF(INDEX($A:$U,ROW(),$C$6)="","",INDEX($A:$U,ROW(),$C$6)))</f>
        <v/>
      </c>
      <c r="X1299" s="28">
        <f>IF($W1299="","",IF(ISNUMBER($W1299),IF($W1299&gt;=10000000,IFERROR(DATE(INT($W1299/10000),MOD(INT($W1299/100),100),MOD($W1299,100)),""),$W1299),IF(ISNUMBER(--SUBSTITUTE(SUBSTITUTE(TRIM($W1299),".","-"),"/","-")),IF(--SUBSTITUTE(SUBSTITUTE(TRIM($W1299),".","-"),"/","-")&gt;=10000000,IFERROR(DATE(--LEFT(TRIM($W1299),4),--MID(TRIM($W1299),5,2),--RIGHT(TRIM($W1299),2)),""),--SUBSTITUTE(SUBSTITUTE(TRIM($W1299),".","-"),"/","-")),IFERROR(--LEFT(SUBSTITUTE(SUBSTITUTE(TRIM($W1299),".","-"),"/","-"),10),""))))</f>
        <v/>
      </c>
      <c r="Y1299" s="29">
        <f>IF($X1299="","",INT($X1299))</f>
        <v/>
      </c>
      <c r="Z1299" s="30">
        <f>IF(OR($Y1299="",$D$6=""),"",IF(INDEX($A:$U,ROW(),$D$6)="",0,IF(ISNUMBER(INDEX($A:$U,ROW(),$D$6)),INDEX($A:$U,ROW(),$D$6),IFERROR(--SUBSTITUTE(SUBSTITUTE(TRIM(INDEX($A:$U,ROW(),$D$6)),",",""),"원",""),0))))</f>
        <v/>
      </c>
      <c r="AA1299" s="30">
        <f>IF(OR($Y1299="",$E$6=""),"",IF(INDEX($A:$U,ROW(),$E$6)="",0,IF(ISNUMBER(INDEX($A:$U,ROW(),$E$6)),INDEX($A:$U,ROW(),$E$6),IFERROR(--SUBSTITUTE(SUBSTITUTE(TRIM(INDEX($A:$U,ROW(),$E$6)),",",""),"원",""),0))))</f>
        <v/>
      </c>
      <c r="AB1299" s="30">
        <f>IF(OR($Y1299="",$F$6=""),"",IF(INDEX($A:$U,ROW(),$F$6)="","",IF(ISNUMBER(INDEX($A:$U,ROW(),$F$6)),INDEX($A:$U,ROW(),$F$6),IFERROR(--SUBSTITUTE(SUBSTITUTE(TRIM(INDEX($A:$U,ROW(),$F$6)),",",""),"원",""),""))))</f>
        <v/>
      </c>
      <c r="AC1299" s="2">
        <f>IF(OR($Y1299="",$G$6=""),"",INDEX($A:$U,ROW(),$G$6)&amp;"")</f>
        <v/>
      </c>
      <c r="AD1299" s="2">
        <f>IF($Y1299="","",IF(OR(AND(설정!$B$5&lt;&gt;"",ISNUMBER(SEARCH(설정!$B$5,$AC1299))),AND(설정!$B$6&lt;&gt;"",ISNUMBER(SEARCH(설정!$B$6,$AC1299))),AND(설정!$B$7&lt;&gt;"",ISNUMBER(SEARCH(설정!$B$7,$AC1299)))),"제외","포함"))</f>
        <v/>
      </c>
    </row>
    <row r="1300">
      <c r="W1300" s="2">
        <f>IF(OR($B$5="",$C$6="",ROW()&lt;$B$5),"",IF(INDEX($A:$U,ROW(),$C$6)="","",INDEX($A:$U,ROW(),$C$6)))</f>
        <v/>
      </c>
      <c r="X1300" s="28">
        <f>IF($W1300="","",IF(ISNUMBER($W1300),IF($W1300&gt;=10000000,IFERROR(DATE(INT($W1300/10000),MOD(INT($W1300/100),100),MOD($W1300,100)),""),$W1300),IF(ISNUMBER(--SUBSTITUTE(SUBSTITUTE(TRIM($W1300),".","-"),"/","-")),IF(--SUBSTITUTE(SUBSTITUTE(TRIM($W1300),".","-"),"/","-")&gt;=10000000,IFERROR(DATE(--LEFT(TRIM($W1300),4),--MID(TRIM($W1300),5,2),--RIGHT(TRIM($W1300),2)),""),--SUBSTITUTE(SUBSTITUTE(TRIM($W1300),".","-"),"/","-")),IFERROR(--LEFT(SUBSTITUTE(SUBSTITUTE(TRIM($W1300),".","-"),"/","-"),10),""))))</f>
        <v/>
      </c>
      <c r="Y1300" s="29">
        <f>IF($X1300="","",INT($X1300))</f>
        <v/>
      </c>
      <c r="Z1300" s="30">
        <f>IF(OR($Y1300="",$D$6=""),"",IF(INDEX($A:$U,ROW(),$D$6)="",0,IF(ISNUMBER(INDEX($A:$U,ROW(),$D$6)),INDEX($A:$U,ROW(),$D$6),IFERROR(--SUBSTITUTE(SUBSTITUTE(TRIM(INDEX($A:$U,ROW(),$D$6)),",",""),"원",""),0))))</f>
        <v/>
      </c>
      <c r="AA1300" s="30">
        <f>IF(OR($Y1300="",$E$6=""),"",IF(INDEX($A:$U,ROW(),$E$6)="",0,IF(ISNUMBER(INDEX($A:$U,ROW(),$E$6)),INDEX($A:$U,ROW(),$E$6),IFERROR(--SUBSTITUTE(SUBSTITUTE(TRIM(INDEX($A:$U,ROW(),$E$6)),",",""),"원",""),0))))</f>
        <v/>
      </c>
      <c r="AB1300" s="30">
        <f>IF(OR($Y1300="",$F$6=""),"",IF(INDEX($A:$U,ROW(),$F$6)="","",IF(ISNUMBER(INDEX($A:$U,ROW(),$F$6)),INDEX($A:$U,ROW(),$F$6),IFERROR(--SUBSTITUTE(SUBSTITUTE(TRIM(INDEX($A:$U,ROW(),$F$6)),",",""),"원",""),""))))</f>
        <v/>
      </c>
      <c r="AC1300" s="2">
        <f>IF(OR($Y1300="",$G$6=""),"",INDEX($A:$U,ROW(),$G$6)&amp;"")</f>
        <v/>
      </c>
      <c r="AD1300" s="2">
        <f>IF($Y1300="","",IF(OR(AND(설정!$B$5&lt;&gt;"",ISNUMBER(SEARCH(설정!$B$5,$AC1300))),AND(설정!$B$6&lt;&gt;"",ISNUMBER(SEARCH(설정!$B$6,$AC1300))),AND(설정!$B$7&lt;&gt;"",ISNUMBER(SEARCH(설정!$B$7,$AC1300)))),"제외","포함"))</f>
        <v/>
      </c>
    </row>
    <row r="1301">
      <c r="W1301" s="2">
        <f>IF(OR($B$5="",$C$6="",ROW()&lt;$B$5),"",IF(INDEX($A:$U,ROW(),$C$6)="","",INDEX($A:$U,ROW(),$C$6)))</f>
        <v/>
      </c>
      <c r="X1301" s="28">
        <f>IF($W1301="","",IF(ISNUMBER($W1301),IF($W1301&gt;=10000000,IFERROR(DATE(INT($W1301/10000),MOD(INT($W1301/100),100),MOD($W1301,100)),""),$W1301),IF(ISNUMBER(--SUBSTITUTE(SUBSTITUTE(TRIM($W1301),".","-"),"/","-")),IF(--SUBSTITUTE(SUBSTITUTE(TRIM($W1301),".","-"),"/","-")&gt;=10000000,IFERROR(DATE(--LEFT(TRIM($W1301),4),--MID(TRIM($W1301),5,2),--RIGHT(TRIM($W1301),2)),""),--SUBSTITUTE(SUBSTITUTE(TRIM($W1301),".","-"),"/","-")),IFERROR(--LEFT(SUBSTITUTE(SUBSTITUTE(TRIM($W1301),".","-"),"/","-"),10),""))))</f>
        <v/>
      </c>
      <c r="Y1301" s="29">
        <f>IF($X1301="","",INT($X1301))</f>
        <v/>
      </c>
      <c r="Z1301" s="30">
        <f>IF(OR($Y1301="",$D$6=""),"",IF(INDEX($A:$U,ROW(),$D$6)="",0,IF(ISNUMBER(INDEX($A:$U,ROW(),$D$6)),INDEX($A:$U,ROW(),$D$6),IFERROR(--SUBSTITUTE(SUBSTITUTE(TRIM(INDEX($A:$U,ROW(),$D$6)),",",""),"원",""),0))))</f>
        <v/>
      </c>
      <c r="AA1301" s="30">
        <f>IF(OR($Y1301="",$E$6=""),"",IF(INDEX($A:$U,ROW(),$E$6)="",0,IF(ISNUMBER(INDEX($A:$U,ROW(),$E$6)),INDEX($A:$U,ROW(),$E$6),IFERROR(--SUBSTITUTE(SUBSTITUTE(TRIM(INDEX($A:$U,ROW(),$E$6)),",",""),"원",""),0))))</f>
        <v/>
      </c>
      <c r="AB1301" s="30">
        <f>IF(OR($Y1301="",$F$6=""),"",IF(INDEX($A:$U,ROW(),$F$6)="","",IF(ISNUMBER(INDEX($A:$U,ROW(),$F$6)),INDEX($A:$U,ROW(),$F$6),IFERROR(--SUBSTITUTE(SUBSTITUTE(TRIM(INDEX($A:$U,ROW(),$F$6)),",",""),"원",""),""))))</f>
        <v/>
      </c>
      <c r="AC1301" s="2">
        <f>IF(OR($Y1301="",$G$6=""),"",INDEX($A:$U,ROW(),$G$6)&amp;"")</f>
        <v/>
      </c>
      <c r="AD1301" s="2">
        <f>IF($Y1301="","",IF(OR(AND(설정!$B$5&lt;&gt;"",ISNUMBER(SEARCH(설정!$B$5,$AC1301))),AND(설정!$B$6&lt;&gt;"",ISNUMBER(SEARCH(설정!$B$6,$AC1301))),AND(설정!$B$7&lt;&gt;"",ISNUMBER(SEARCH(설정!$B$7,$AC1301)))),"제외","포함"))</f>
        <v/>
      </c>
    </row>
    <row r="1302">
      <c r="W1302" s="2">
        <f>IF(OR($B$5="",$C$6="",ROW()&lt;$B$5),"",IF(INDEX($A:$U,ROW(),$C$6)="","",INDEX($A:$U,ROW(),$C$6)))</f>
        <v/>
      </c>
      <c r="X1302" s="28">
        <f>IF($W1302="","",IF(ISNUMBER($W1302),IF($W1302&gt;=10000000,IFERROR(DATE(INT($W1302/10000),MOD(INT($W1302/100),100),MOD($W1302,100)),""),$W1302),IF(ISNUMBER(--SUBSTITUTE(SUBSTITUTE(TRIM($W1302),".","-"),"/","-")),IF(--SUBSTITUTE(SUBSTITUTE(TRIM($W1302),".","-"),"/","-")&gt;=10000000,IFERROR(DATE(--LEFT(TRIM($W1302),4),--MID(TRIM($W1302),5,2),--RIGHT(TRIM($W1302),2)),""),--SUBSTITUTE(SUBSTITUTE(TRIM($W1302),".","-"),"/","-")),IFERROR(--LEFT(SUBSTITUTE(SUBSTITUTE(TRIM($W1302),".","-"),"/","-"),10),""))))</f>
        <v/>
      </c>
      <c r="Y1302" s="29">
        <f>IF($X1302="","",INT($X1302))</f>
        <v/>
      </c>
      <c r="Z1302" s="30">
        <f>IF(OR($Y1302="",$D$6=""),"",IF(INDEX($A:$U,ROW(),$D$6)="",0,IF(ISNUMBER(INDEX($A:$U,ROW(),$D$6)),INDEX($A:$U,ROW(),$D$6),IFERROR(--SUBSTITUTE(SUBSTITUTE(TRIM(INDEX($A:$U,ROW(),$D$6)),",",""),"원",""),0))))</f>
        <v/>
      </c>
      <c r="AA1302" s="30">
        <f>IF(OR($Y1302="",$E$6=""),"",IF(INDEX($A:$U,ROW(),$E$6)="",0,IF(ISNUMBER(INDEX($A:$U,ROW(),$E$6)),INDEX($A:$U,ROW(),$E$6),IFERROR(--SUBSTITUTE(SUBSTITUTE(TRIM(INDEX($A:$U,ROW(),$E$6)),",",""),"원",""),0))))</f>
        <v/>
      </c>
      <c r="AB1302" s="30">
        <f>IF(OR($Y1302="",$F$6=""),"",IF(INDEX($A:$U,ROW(),$F$6)="","",IF(ISNUMBER(INDEX($A:$U,ROW(),$F$6)),INDEX($A:$U,ROW(),$F$6),IFERROR(--SUBSTITUTE(SUBSTITUTE(TRIM(INDEX($A:$U,ROW(),$F$6)),",",""),"원",""),""))))</f>
        <v/>
      </c>
      <c r="AC1302" s="2">
        <f>IF(OR($Y1302="",$G$6=""),"",INDEX($A:$U,ROW(),$G$6)&amp;"")</f>
        <v/>
      </c>
      <c r="AD1302" s="2">
        <f>IF($Y1302="","",IF(OR(AND(설정!$B$5&lt;&gt;"",ISNUMBER(SEARCH(설정!$B$5,$AC1302))),AND(설정!$B$6&lt;&gt;"",ISNUMBER(SEARCH(설정!$B$6,$AC1302))),AND(설정!$B$7&lt;&gt;"",ISNUMBER(SEARCH(설정!$B$7,$AC1302)))),"제외","포함"))</f>
        <v/>
      </c>
    </row>
    <row r="1303">
      <c r="W1303" s="2">
        <f>IF(OR($B$5="",$C$6="",ROW()&lt;$B$5),"",IF(INDEX($A:$U,ROW(),$C$6)="","",INDEX($A:$U,ROW(),$C$6)))</f>
        <v/>
      </c>
      <c r="X1303" s="28">
        <f>IF($W1303="","",IF(ISNUMBER($W1303),IF($W1303&gt;=10000000,IFERROR(DATE(INT($W1303/10000),MOD(INT($W1303/100),100),MOD($W1303,100)),""),$W1303),IF(ISNUMBER(--SUBSTITUTE(SUBSTITUTE(TRIM($W1303),".","-"),"/","-")),IF(--SUBSTITUTE(SUBSTITUTE(TRIM($W1303),".","-"),"/","-")&gt;=10000000,IFERROR(DATE(--LEFT(TRIM($W1303),4),--MID(TRIM($W1303),5,2),--RIGHT(TRIM($W1303),2)),""),--SUBSTITUTE(SUBSTITUTE(TRIM($W1303),".","-"),"/","-")),IFERROR(--LEFT(SUBSTITUTE(SUBSTITUTE(TRIM($W1303),".","-"),"/","-"),10),""))))</f>
        <v/>
      </c>
      <c r="Y1303" s="29">
        <f>IF($X1303="","",INT($X1303))</f>
        <v/>
      </c>
      <c r="Z1303" s="30">
        <f>IF(OR($Y1303="",$D$6=""),"",IF(INDEX($A:$U,ROW(),$D$6)="",0,IF(ISNUMBER(INDEX($A:$U,ROW(),$D$6)),INDEX($A:$U,ROW(),$D$6),IFERROR(--SUBSTITUTE(SUBSTITUTE(TRIM(INDEX($A:$U,ROW(),$D$6)),",",""),"원",""),0))))</f>
        <v/>
      </c>
      <c r="AA1303" s="30">
        <f>IF(OR($Y1303="",$E$6=""),"",IF(INDEX($A:$U,ROW(),$E$6)="",0,IF(ISNUMBER(INDEX($A:$U,ROW(),$E$6)),INDEX($A:$U,ROW(),$E$6),IFERROR(--SUBSTITUTE(SUBSTITUTE(TRIM(INDEX($A:$U,ROW(),$E$6)),",",""),"원",""),0))))</f>
        <v/>
      </c>
      <c r="AB1303" s="30">
        <f>IF(OR($Y1303="",$F$6=""),"",IF(INDEX($A:$U,ROW(),$F$6)="","",IF(ISNUMBER(INDEX($A:$U,ROW(),$F$6)),INDEX($A:$U,ROW(),$F$6),IFERROR(--SUBSTITUTE(SUBSTITUTE(TRIM(INDEX($A:$U,ROW(),$F$6)),",",""),"원",""),""))))</f>
        <v/>
      </c>
      <c r="AC1303" s="2">
        <f>IF(OR($Y1303="",$G$6=""),"",INDEX($A:$U,ROW(),$G$6)&amp;"")</f>
        <v/>
      </c>
      <c r="AD1303" s="2">
        <f>IF($Y1303="","",IF(OR(AND(설정!$B$5&lt;&gt;"",ISNUMBER(SEARCH(설정!$B$5,$AC1303))),AND(설정!$B$6&lt;&gt;"",ISNUMBER(SEARCH(설정!$B$6,$AC1303))),AND(설정!$B$7&lt;&gt;"",ISNUMBER(SEARCH(설정!$B$7,$AC1303)))),"제외","포함"))</f>
        <v/>
      </c>
    </row>
    <row r="1304">
      <c r="W1304" s="2">
        <f>IF(OR($B$5="",$C$6="",ROW()&lt;$B$5),"",IF(INDEX($A:$U,ROW(),$C$6)="","",INDEX($A:$U,ROW(),$C$6)))</f>
        <v/>
      </c>
      <c r="X1304" s="28">
        <f>IF($W1304="","",IF(ISNUMBER($W1304),IF($W1304&gt;=10000000,IFERROR(DATE(INT($W1304/10000),MOD(INT($W1304/100),100),MOD($W1304,100)),""),$W1304),IF(ISNUMBER(--SUBSTITUTE(SUBSTITUTE(TRIM($W1304),".","-"),"/","-")),IF(--SUBSTITUTE(SUBSTITUTE(TRIM($W1304),".","-"),"/","-")&gt;=10000000,IFERROR(DATE(--LEFT(TRIM($W1304),4),--MID(TRIM($W1304),5,2),--RIGHT(TRIM($W1304),2)),""),--SUBSTITUTE(SUBSTITUTE(TRIM($W1304),".","-"),"/","-")),IFERROR(--LEFT(SUBSTITUTE(SUBSTITUTE(TRIM($W1304),".","-"),"/","-"),10),""))))</f>
        <v/>
      </c>
      <c r="Y1304" s="29">
        <f>IF($X1304="","",INT($X1304))</f>
        <v/>
      </c>
      <c r="Z1304" s="30">
        <f>IF(OR($Y1304="",$D$6=""),"",IF(INDEX($A:$U,ROW(),$D$6)="",0,IF(ISNUMBER(INDEX($A:$U,ROW(),$D$6)),INDEX($A:$U,ROW(),$D$6),IFERROR(--SUBSTITUTE(SUBSTITUTE(TRIM(INDEX($A:$U,ROW(),$D$6)),",",""),"원",""),0))))</f>
        <v/>
      </c>
      <c r="AA1304" s="30">
        <f>IF(OR($Y1304="",$E$6=""),"",IF(INDEX($A:$U,ROW(),$E$6)="",0,IF(ISNUMBER(INDEX($A:$U,ROW(),$E$6)),INDEX($A:$U,ROW(),$E$6),IFERROR(--SUBSTITUTE(SUBSTITUTE(TRIM(INDEX($A:$U,ROW(),$E$6)),",",""),"원",""),0))))</f>
        <v/>
      </c>
      <c r="AB1304" s="30">
        <f>IF(OR($Y1304="",$F$6=""),"",IF(INDEX($A:$U,ROW(),$F$6)="","",IF(ISNUMBER(INDEX($A:$U,ROW(),$F$6)),INDEX($A:$U,ROW(),$F$6),IFERROR(--SUBSTITUTE(SUBSTITUTE(TRIM(INDEX($A:$U,ROW(),$F$6)),",",""),"원",""),""))))</f>
        <v/>
      </c>
      <c r="AC1304" s="2">
        <f>IF(OR($Y1304="",$G$6=""),"",INDEX($A:$U,ROW(),$G$6)&amp;"")</f>
        <v/>
      </c>
      <c r="AD1304" s="2">
        <f>IF($Y1304="","",IF(OR(AND(설정!$B$5&lt;&gt;"",ISNUMBER(SEARCH(설정!$B$5,$AC1304))),AND(설정!$B$6&lt;&gt;"",ISNUMBER(SEARCH(설정!$B$6,$AC1304))),AND(설정!$B$7&lt;&gt;"",ISNUMBER(SEARCH(설정!$B$7,$AC1304)))),"제외","포함"))</f>
        <v/>
      </c>
    </row>
    <row r="1305">
      <c r="W1305" s="2">
        <f>IF(OR($B$5="",$C$6="",ROW()&lt;$B$5),"",IF(INDEX($A:$U,ROW(),$C$6)="","",INDEX($A:$U,ROW(),$C$6)))</f>
        <v/>
      </c>
      <c r="X1305" s="28">
        <f>IF($W1305="","",IF(ISNUMBER($W1305),IF($W1305&gt;=10000000,IFERROR(DATE(INT($W1305/10000),MOD(INT($W1305/100),100),MOD($W1305,100)),""),$W1305),IF(ISNUMBER(--SUBSTITUTE(SUBSTITUTE(TRIM($W1305),".","-"),"/","-")),IF(--SUBSTITUTE(SUBSTITUTE(TRIM($W1305),".","-"),"/","-")&gt;=10000000,IFERROR(DATE(--LEFT(TRIM($W1305),4),--MID(TRIM($W1305),5,2),--RIGHT(TRIM($W1305),2)),""),--SUBSTITUTE(SUBSTITUTE(TRIM($W1305),".","-"),"/","-")),IFERROR(--LEFT(SUBSTITUTE(SUBSTITUTE(TRIM($W1305),".","-"),"/","-"),10),""))))</f>
        <v/>
      </c>
      <c r="Y1305" s="29">
        <f>IF($X1305="","",INT($X1305))</f>
        <v/>
      </c>
      <c r="Z1305" s="30">
        <f>IF(OR($Y1305="",$D$6=""),"",IF(INDEX($A:$U,ROW(),$D$6)="",0,IF(ISNUMBER(INDEX($A:$U,ROW(),$D$6)),INDEX($A:$U,ROW(),$D$6),IFERROR(--SUBSTITUTE(SUBSTITUTE(TRIM(INDEX($A:$U,ROW(),$D$6)),",",""),"원",""),0))))</f>
        <v/>
      </c>
      <c r="AA1305" s="30">
        <f>IF(OR($Y1305="",$E$6=""),"",IF(INDEX($A:$U,ROW(),$E$6)="",0,IF(ISNUMBER(INDEX($A:$U,ROW(),$E$6)),INDEX($A:$U,ROW(),$E$6),IFERROR(--SUBSTITUTE(SUBSTITUTE(TRIM(INDEX($A:$U,ROW(),$E$6)),",",""),"원",""),0))))</f>
        <v/>
      </c>
      <c r="AB1305" s="30">
        <f>IF(OR($Y1305="",$F$6=""),"",IF(INDEX($A:$U,ROW(),$F$6)="","",IF(ISNUMBER(INDEX($A:$U,ROW(),$F$6)),INDEX($A:$U,ROW(),$F$6),IFERROR(--SUBSTITUTE(SUBSTITUTE(TRIM(INDEX($A:$U,ROW(),$F$6)),",",""),"원",""),""))))</f>
        <v/>
      </c>
      <c r="AC1305" s="2">
        <f>IF(OR($Y1305="",$G$6=""),"",INDEX($A:$U,ROW(),$G$6)&amp;"")</f>
        <v/>
      </c>
      <c r="AD1305" s="2">
        <f>IF($Y1305="","",IF(OR(AND(설정!$B$5&lt;&gt;"",ISNUMBER(SEARCH(설정!$B$5,$AC1305))),AND(설정!$B$6&lt;&gt;"",ISNUMBER(SEARCH(설정!$B$6,$AC1305))),AND(설정!$B$7&lt;&gt;"",ISNUMBER(SEARCH(설정!$B$7,$AC1305)))),"제외","포함"))</f>
        <v/>
      </c>
    </row>
    <row r="1306">
      <c r="W1306" s="2">
        <f>IF(OR($B$5="",$C$6="",ROW()&lt;$B$5),"",IF(INDEX($A:$U,ROW(),$C$6)="","",INDEX($A:$U,ROW(),$C$6)))</f>
        <v/>
      </c>
      <c r="X1306" s="28">
        <f>IF($W1306="","",IF(ISNUMBER($W1306),IF($W1306&gt;=10000000,IFERROR(DATE(INT($W1306/10000),MOD(INT($W1306/100),100),MOD($W1306,100)),""),$W1306),IF(ISNUMBER(--SUBSTITUTE(SUBSTITUTE(TRIM($W1306),".","-"),"/","-")),IF(--SUBSTITUTE(SUBSTITUTE(TRIM($W1306),".","-"),"/","-")&gt;=10000000,IFERROR(DATE(--LEFT(TRIM($W1306),4),--MID(TRIM($W1306),5,2),--RIGHT(TRIM($W1306),2)),""),--SUBSTITUTE(SUBSTITUTE(TRIM($W1306),".","-"),"/","-")),IFERROR(--LEFT(SUBSTITUTE(SUBSTITUTE(TRIM($W1306),".","-"),"/","-"),10),""))))</f>
        <v/>
      </c>
      <c r="Y1306" s="29">
        <f>IF($X1306="","",INT($X1306))</f>
        <v/>
      </c>
      <c r="Z1306" s="30">
        <f>IF(OR($Y1306="",$D$6=""),"",IF(INDEX($A:$U,ROW(),$D$6)="",0,IF(ISNUMBER(INDEX($A:$U,ROW(),$D$6)),INDEX($A:$U,ROW(),$D$6),IFERROR(--SUBSTITUTE(SUBSTITUTE(TRIM(INDEX($A:$U,ROW(),$D$6)),",",""),"원",""),0))))</f>
        <v/>
      </c>
      <c r="AA1306" s="30">
        <f>IF(OR($Y1306="",$E$6=""),"",IF(INDEX($A:$U,ROW(),$E$6)="",0,IF(ISNUMBER(INDEX($A:$U,ROW(),$E$6)),INDEX($A:$U,ROW(),$E$6),IFERROR(--SUBSTITUTE(SUBSTITUTE(TRIM(INDEX($A:$U,ROW(),$E$6)),",",""),"원",""),0))))</f>
        <v/>
      </c>
      <c r="AB1306" s="30">
        <f>IF(OR($Y1306="",$F$6=""),"",IF(INDEX($A:$U,ROW(),$F$6)="","",IF(ISNUMBER(INDEX($A:$U,ROW(),$F$6)),INDEX($A:$U,ROW(),$F$6),IFERROR(--SUBSTITUTE(SUBSTITUTE(TRIM(INDEX($A:$U,ROW(),$F$6)),",",""),"원",""),""))))</f>
        <v/>
      </c>
      <c r="AC1306" s="2">
        <f>IF(OR($Y1306="",$G$6=""),"",INDEX($A:$U,ROW(),$G$6)&amp;"")</f>
        <v/>
      </c>
      <c r="AD1306" s="2">
        <f>IF($Y1306="","",IF(OR(AND(설정!$B$5&lt;&gt;"",ISNUMBER(SEARCH(설정!$B$5,$AC1306))),AND(설정!$B$6&lt;&gt;"",ISNUMBER(SEARCH(설정!$B$6,$AC1306))),AND(설정!$B$7&lt;&gt;"",ISNUMBER(SEARCH(설정!$B$7,$AC1306)))),"제외","포함"))</f>
        <v/>
      </c>
    </row>
    <row r="1307">
      <c r="W1307" s="2">
        <f>IF(OR($B$5="",$C$6="",ROW()&lt;$B$5),"",IF(INDEX($A:$U,ROW(),$C$6)="","",INDEX($A:$U,ROW(),$C$6)))</f>
        <v/>
      </c>
      <c r="X1307" s="28">
        <f>IF($W1307="","",IF(ISNUMBER($W1307),IF($W1307&gt;=10000000,IFERROR(DATE(INT($W1307/10000),MOD(INT($W1307/100),100),MOD($W1307,100)),""),$W1307),IF(ISNUMBER(--SUBSTITUTE(SUBSTITUTE(TRIM($W1307),".","-"),"/","-")),IF(--SUBSTITUTE(SUBSTITUTE(TRIM($W1307),".","-"),"/","-")&gt;=10000000,IFERROR(DATE(--LEFT(TRIM($W1307),4),--MID(TRIM($W1307),5,2),--RIGHT(TRIM($W1307),2)),""),--SUBSTITUTE(SUBSTITUTE(TRIM($W1307),".","-"),"/","-")),IFERROR(--LEFT(SUBSTITUTE(SUBSTITUTE(TRIM($W1307),".","-"),"/","-"),10),""))))</f>
        <v/>
      </c>
      <c r="Y1307" s="29">
        <f>IF($X1307="","",INT($X1307))</f>
        <v/>
      </c>
      <c r="Z1307" s="30">
        <f>IF(OR($Y1307="",$D$6=""),"",IF(INDEX($A:$U,ROW(),$D$6)="",0,IF(ISNUMBER(INDEX($A:$U,ROW(),$D$6)),INDEX($A:$U,ROW(),$D$6),IFERROR(--SUBSTITUTE(SUBSTITUTE(TRIM(INDEX($A:$U,ROW(),$D$6)),",",""),"원",""),0))))</f>
        <v/>
      </c>
      <c r="AA1307" s="30">
        <f>IF(OR($Y1307="",$E$6=""),"",IF(INDEX($A:$U,ROW(),$E$6)="",0,IF(ISNUMBER(INDEX($A:$U,ROW(),$E$6)),INDEX($A:$U,ROW(),$E$6),IFERROR(--SUBSTITUTE(SUBSTITUTE(TRIM(INDEX($A:$U,ROW(),$E$6)),",",""),"원",""),0))))</f>
        <v/>
      </c>
      <c r="AB1307" s="30">
        <f>IF(OR($Y1307="",$F$6=""),"",IF(INDEX($A:$U,ROW(),$F$6)="","",IF(ISNUMBER(INDEX($A:$U,ROW(),$F$6)),INDEX($A:$U,ROW(),$F$6),IFERROR(--SUBSTITUTE(SUBSTITUTE(TRIM(INDEX($A:$U,ROW(),$F$6)),",",""),"원",""),""))))</f>
        <v/>
      </c>
      <c r="AC1307" s="2">
        <f>IF(OR($Y1307="",$G$6=""),"",INDEX($A:$U,ROW(),$G$6)&amp;"")</f>
        <v/>
      </c>
      <c r="AD1307" s="2">
        <f>IF($Y1307="","",IF(OR(AND(설정!$B$5&lt;&gt;"",ISNUMBER(SEARCH(설정!$B$5,$AC1307))),AND(설정!$B$6&lt;&gt;"",ISNUMBER(SEARCH(설정!$B$6,$AC1307))),AND(설정!$B$7&lt;&gt;"",ISNUMBER(SEARCH(설정!$B$7,$AC1307)))),"제외","포함"))</f>
        <v/>
      </c>
    </row>
    <row r="1308">
      <c r="W1308" s="2">
        <f>IF(OR($B$5="",$C$6="",ROW()&lt;$B$5),"",IF(INDEX($A:$U,ROW(),$C$6)="","",INDEX($A:$U,ROW(),$C$6)))</f>
        <v/>
      </c>
      <c r="X1308" s="28">
        <f>IF($W1308="","",IF(ISNUMBER($W1308),IF($W1308&gt;=10000000,IFERROR(DATE(INT($W1308/10000),MOD(INT($W1308/100),100),MOD($W1308,100)),""),$W1308),IF(ISNUMBER(--SUBSTITUTE(SUBSTITUTE(TRIM($W1308),".","-"),"/","-")),IF(--SUBSTITUTE(SUBSTITUTE(TRIM($W1308),".","-"),"/","-")&gt;=10000000,IFERROR(DATE(--LEFT(TRIM($W1308),4),--MID(TRIM($W1308),5,2),--RIGHT(TRIM($W1308),2)),""),--SUBSTITUTE(SUBSTITUTE(TRIM($W1308),".","-"),"/","-")),IFERROR(--LEFT(SUBSTITUTE(SUBSTITUTE(TRIM($W1308),".","-"),"/","-"),10),""))))</f>
        <v/>
      </c>
      <c r="Y1308" s="29">
        <f>IF($X1308="","",INT($X1308))</f>
        <v/>
      </c>
      <c r="Z1308" s="30">
        <f>IF(OR($Y1308="",$D$6=""),"",IF(INDEX($A:$U,ROW(),$D$6)="",0,IF(ISNUMBER(INDEX($A:$U,ROW(),$D$6)),INDEX($A:$U,ROW(),$D$6),IFERROR(--SUBSTITUTE(SUBSTITUTE(TRIM(INDEX($A:$U,ROW(),$D$6)),",",""),"원",""),0))))</f>
        <v/>
      </c>
      <c r="AA1308" s="30">
        <f>IF(OR($Y1308="",$E$6=""),"",IF(INDEX($A:$U,ROW(),$E$6)="",0,IF(ISNUMBER(INDEX($A:$U,ROW(),$E$6)),INDEX($A:$U,ROW(),$E$6),IFERROR(--SUBSTITUTE(SUBSTITUTE(TRIM(INDEX($A:$U,ROW(),$E$6)),",",""),"원",""),0))))</f>
        <v/>
      </c>
      <c r="AB1308" s="30">
        <f>IF(OR($Y1308="",$F$6=""),"",IF(INDEX($A:$U,ROW(),$F$6)="","",IF(ISNUMBER(INDEX($A:$U,ROW(),$F$6)),INDEX($A:$U,ROW(),$F$6),IFERROR(--SUBSTITUTE(SUBSTITUTE(TRIM(INDEX($A:$U,ROW(),$F$6)),",",""),"원",""),""))))</f>
        <v/>
      </c>
      <c r="AC1308" s="2">
        <f>IF(OR($Y1308="",$G$6=""),"",INDEX($A:$U,ROW(),$G$6)&amp;"")</f>
        <v/>
      </c>
      <c r="AD1308" s="2">
        <f>IF($Y1308="","",IF(OR(AND(설정!$B$5&lt;&gt;"",ISNUMBER(SEARCH(설정!$B$5,$AC1308))),AND(설정!$B$6&lt;&gt;"",ISNUMBER(SEARCH(설정!$B$6,$AC1308))),AND(설정!$B$7&lt;&gt;"",ISNUMBER(SEARCH(설정!$B$7,$AC1308)))),"제외","포함"))</f>
        <v/>
      </c>
    </row>
    <row r="1309">
      <c r="W1309" s="2">
        <f>IF(OR($B$5="",$C$6="",ROW()&lt;$B$5),"",IF(INDEX($A:$U,ROW(),$C$6)="","",INDEX($A:$U,ROW(),$C$6)))</f>
        <v/>
      </c>
      <c r="X1309" s="28">
        <f>IF($W1309="","",IF(ISNUMBER($W1309),IF($W1309&gt;=10000000,IFERROR(DATE(INT($W1309/10000),MOD(INT($W1309/100),100),MOD($W1309,100)),""),$W1309),IF(ISNUMBER(--SUBSTITUTE(SUBSTITUTE(TRIM($W1309),".","-"),"/","-")),IF(--SUBSTITUTE(SUBSTITUTE(TRIM($W1309),".","-"),"/","-")&gt;=10000000,IFERROR(DATE(--LEFT(TRIM($W1309),4),--MID(TRIM($W1309),5,2),--RIGHT(TRIM($W1309),2)),""),--SUBSTITUTE(SUBSTITUTE(TRIM($W1309),".","-"),"/","-")),IFERROR(--LEFT(SUBSTITUTE(SUBSTITUTE(TRIM($W1309),".","-"),"/","-"),10),""))))</f>
        <v/>
      </c>
      <c r="Y1309" s="29">
        <f>IF($X1309="","",INT($X1309))</f>
        <v/>
      </c>
      <c r="Z1309" s="30">
        <f>IF(OR($Y1309="",$D$6=""),"",IF(INDEX($A:$U,ROW(),$D$6)="",0,IF(ISNUMBER(INDEX($A:$U,ROW(),$D$6)),INDEX($A:$U,ROW(),$D$6),IFERROR(--SUBSTITUTE(SUBSTITUTE(TRIM(INDEX($A:$U,ROW(),$D$6)),",",""),"원",""),0))))</f>
        <v/>
      </c>
      <c r="AA1309" s="30">
        <f>IF(OR($Y1309="",$E$6=""),"",IF(INDEX($A:$U,ROW(),$E$6)="",0,IF(ISNUMBER(INDEX($A:$U,ROW(),$E$6)),INDEX($A:$U,ROW(),$E$6),IFERROR(--SUBSTITUTE(SUBSTITUTE(TRIM(INDEX($A:$U,ROW(),$E$6)),",",""),"원",""),0))))</f>
        <v/>
      </c>
      <c r="AB1309" s="30">
        <f>IF(OR($Y1309="",$F$6=""),"",IF(INDEX($A:$U,ROW(),$F$6)="","",IF(ISNUMBER(INDEX($A:$U,ROW(),$F$6)),INDEX($A:$U,ROW(),$F$6),IFERROR(--SUBSTITUTE(SUBSTITUTE(TRIM(INDEX($A:$U,ROW(),$F$6)),",",""),"원",""),""))))</f>
        <v/>
      </c>
      <c r="AC1309" s="2">
        <f>IF(OR($Y1309="",$G$6=""),"",INDEX($A:$U,ROW(),$G$6)&amp;"")</f>
        <v/>
      </c>
      <c r="AD1309" s="2">
        <f>IF($Y1309="","",IF(OR(AND(설정!$B$5&lt;&gt;"",ISNUMBER(SEARCH(설정!$B$5,$AC1309))),AND(설정!$B$6&lt;&gt;"",ISNUMBER(SEARCH(설정!$B$6,$AC1309))),AND(설정!$B$7&lt;&gt;"",ISNUMBER(SEARCH(설정!$B$7,$AC1309)))),"제외","포함"))</f>
        <v/>
      </c>
    </row>
    <row r="1310">
      <c r="W1310" s="2">
        <f>IF(OR($B$5="",$C$6="",ROW()&lt;$B$5),"",IF(INDEX($A:$U,ROW(),$C$6)="","",INDEX($A:$U,ROW(),$C$6)))</f>
        <v/>
      </c>
      <c r="X1310" s="28">
        <f>IF($W1310="","",IF(ISNUMBER($W1310),IF($W1310&gt;=10000000,IFERROR(DATE(INT($W1310/10000),MOD(INT($W1310/100),100),MOD($W1310,100)),""),$W1310),IF(ISNUMBER(--SUBSTITUTE(SUBSTITUTE(TRIM($W1310),".","-"),"/","-")),IF(--SUBSTITUTE(SUBSTITUTE(TRIM($W1310),".","-"),"/","-")&gt;=10000000,IFERROR(DATE(--LEFT(TRIM($W1310),4),--MID(TRIM($W1310),5,2),--RIGHT(TRIM($W1310),2)),""),--SUBSTITUTE(SUBSTITUTE(TRIM($W1310),".","-"),"/","-")),IFERROR(--LEFT(SUBSTITUTE(SUBSTITUTE(TRIM($W1310),".","-"),"/","-"),10),""))))</f>
        <v/>
      </c>
      <c r="Y1310" s="29">
        <f>IF($X1310="","",INT($X1310))</f>
        <v/>
      </c>
      <c r="Z1310" s="30">
        <f>IF(OR($Y1310="",$D$6=""),"",IF(INDEX($A:$U,ROW(),$D$6)="",0,IF(ISNUMBER(INDEX($A:$U,ROW(),$D$6)),INDEX($A:$U,ROW(),$D$6),IFERROR(--SUBSTITUTE(SUBSTITUTE(TRIM(INDEX($A:$U,ROW(),$D$6)),",",""),"원",""),0))))</f>
        <v/>
      </c>
      <c r="AA1310" s="30">
        <f>IF(OR($Y1310="",$E$6=""),"",IF(INDEX($A:$U,ROW(),$E$6)="",0,IF(ISNUMBER(INDEX($A:$U,ROW(),$E$6)),INDEX($A:$U,ROW(),$E$6),IFERROR(--SUBSTITUTE(SUBSTITUTE(TRIM(INDEX($A:$U,ROW(),$E$6)),",",""),"원",""),0))))</f>
        <v/>
      </c>
      <c r="AB1310" s="30">
        <f>IF(OR($Y1310="",$F$6=""),"",IF(INDEX($A:$U,ROW(),$F$6)="","",IF(ISNUMBER(INDEX($A:$U,ROW(),$F$6)),INDEX($A:$U,ROW(),$F$6),IFERROR(--SUBSTITUTE(SUBSTITUTE(TRIM(INDEX($A:$U,ROW(),$F$6)),",",""),"원",""),""))))</f>
        <v/>
      </c>
      <c r="AC1310" s="2">
        <f>IF(OR($Y1310="",$G$6=""),"",INDEX($A:$U,ROW(),$G$6)&amp;"")</f>
        <v/>
      </c>
      <c r="AD1310" s="2">
        <f>IF($Y1310="","",IF(OR(AND(설정!$B$5&lt;&gt;"",ISNUMBER(SEARCH(설정!$B$5,$AC1310))),AND(설정!$B$6&lt;&gt;"",ISNUMBER(SEARCH(설정!$B$6,$AC1310))),AND(설정!$B$7&lt;&gt;"",ISNUMBER(SEARCH(설정!$B$7,$AC1310)))),"제외","포함"))</f>
        <v/>
      </c>
    </row>
    <row r="1311">
      <c r="W1311" s="2">
        <f>IF(OR($B$5="",$C$6="",ROW()&lt;$B$5),"",IF(INDEX($A:$U,ROW(),$C$6)="","",INDEX($A:$U,ROW(),$C$6)))</f>
        <v/>
      </c>
      <c r="X1311" s="28">
        <f>IF($W1311="","",IF(ISNUMBER($W1311),IF($W1311&gt;=10000000,IFERROR(DATE(INT($W1311/10000),MOD(INT($W1311/100),100),MOD($W1311,100)),""),$W1311),IF(ISNUMBER(--SUBSTITUTE(SUBSTITUTE(TRIM($W1311),".","-"),"/","-")),IF(--SUBSTITUTE(SUBSTITUTE(TRIM($W1311),".","-"),"/","-")&gt;=10000000,IFERROR(DATE(--LEFT(TRIM($W1311),4),--MID(TRIM($W1311),5,2),--RIGHT(TRIM($W1311),2)),""),--SUBSTITUTE(SUBSTITUTE(TRIM($W1311),".","-"),"/","-")),IFERROR(--LEFT(SUBSTITUTE(SUBSTITUTE(TRIM($W1311),".","-"),"/","-"),10),""))))</f>
        <v/>
      </c>
      <c r="Y1311" s="29">
        <f>IF($X1311="","",INT($X1311))</f>
        <v/>
      </c>
      <c r="Z1311" s="30">
        <f>IF(OR($Y1311="",$D$6=""),"",IF(INDEX($A:$U,ROW(),$D$6)="",0,IF(ISNUMBER(INDEX($A:$U,ROW(),$D$6)),INDEX($A:$U,ROW(),$D$6),IFERROR(--SUBSTITUTE(SUBSTITUTE(TRIM(INDEX($A:$U,ROW(),$D$6)),",",""),"원",""),0))))</f>
        <v/>
      </c>
      <c r="AA1311" s="30">
        <f>IF(OR($Y1311="",$E$6=""),"",IF(INDEX($A:$U,ROW(),$E$6)="",0,IF(ISNUMBER(INDEX($A:$U,ROW(),$E$6)),INDEX($A:$U,ROW(),$E$6),IFERROR(--SUBSTITUTE(SUBSTITUTE(TRIM(INDEX($A:$U,ROW(),$E$6)),",",""),"원",""),0))))</f>
        <v/>
      </c>
      <c r="AB1311" s="30">
        <f>IF(OR($Y1311="",$F$6=""),"",IF(INDEX($A:$U,ROW(),$F$6)="","",IF(ISNUMBER(INDEX($A:$U,ROW(),$F$6)),INDEX($A:$U,ROW(),$F$6),IFERROR(--SUBSTITUTE(SUBSTITUTE(TRIM(INDEX($A:$U,ROW(),$F$6)),",",""),"원",""),""))))</f>
        <v/>
      </c>
      <c r="AC1311" s="2">
        <f>IF(OR($Y1311="",$G$6=""),"",INDEX($A:$U,ROW(),$G$6)&amp;"")</f>
        <v/>
      </c>
      <c r="AD1311" s="2">
        <f>IF($Y1311="","",IF(OR(AND(설정!$B$5&lt;&gt;"",ISNUMBER(SEARCH(설정!$B$5,$AC1311))),AND(설정!$B$6&lt;&gt;"",ISNUMBER(SEARCH(설정!$B$6,$AC1311))),AND(설정!$B$7&lt;&gt;"",ISNUMBER(SEARCH(설정!$B$7,$AC1311)))),"제외","포함"))</f>
        <v/>
      </c>
    </row>
    <row r="1312">
      <c r="W1312" s="2">
        <f>IF(OR($B$5="",$C$6="",ROW()&lt;$B$5),"",IF(INDEX($A:$U,ROW(),$C$6)="","",INDEX($A:$U,ROW(),$C$6)))</f>
        <v/>
      </c>
      <c r="X1312" s="28">
        <f>IF($W1312="","",IF(ISNUMBER($W1312),IF($W1312&gt;=10000000,IFERROR(DATE(INT($W1312/10000),MOD(INT($W1312/100),100),MOD($W1312,100)),""),$W1312),IF(ISNUMBER(--SUBSTITUTE(SUBSTITUTE(TRIM($W1312),".","-"),"/","-")),IF(--SUBSTITUTE(SUBSTITUTE(TRIM($W1312),".","-"),"/","-")&gt;=10000000,IFERROR(DATE(--LEFT(TRIM($W1312),4),--MID(TRIM($W1312),5,2),--RIGHT(TRIM($W1312),2)),""),--SUBSTITUTE(SUBSTITUTE(TRIM($W1312),".","-"),"/","-")),IFERROR(--LEFT(SUBSTITUTE(SUBSTITUTE(TRIM($W1312),".","-"),"/","-"),10),""))))</f>
        <v/>
      </c>
      <c r="Y1312" s="29">
        <f>IF($X1312="","",INT($X1312))</f>
        <v/>
      </c>
      <c r="Z1312" s="30">
        <f>IF(OR($Y1312="",$D$6=""),"",IF(INDEX($A:$U,ROW(),$D$6)="",0,IF(ISNUMBER(INDEX($A:$U,ROW(),$D$6)),INDEX($A:$U,ROW(),$D$6),IFERROR(--SUBSTITUTE(SUBSTITUTE(TRIM(INDEX($A:$U,ROW(),$D$6)),",",""),"원",""),0))))</f>
        <v/>
      </c>
      <c r="AA1312" s="30">
        <f>IF(OR($Y1312="",$E$6=""),"",IF(INDEX($A:$U,ROW(),$E$6)="",0,IF(ISNUMBER(INDEX($A:$U,ROW(),$E$6)),INDEX($A:$U,ROW(),$E$6),IFERROR(--SUBSTITUTE(SUBSTITUTE(TRIM(INDEX($A:$U,ROW(),$E$6)),",",""),"원",""),0))))</f>
        <v/>
      </c>
      <c r="AB1312" s="30">
        <f>IF(OR($Y1312="",$F$6=""),"",IF(INDEX($A:$U,ROW(),$F$6)="","",IF(ISNUMBER(INDEX($A:$U,ROW(),$F$6)),INDEX($A:$U,ROW(),$F$6),IFERROR(--SUBSTITUTE(SUBSTITUTE(TRIM(INDEX($A:$U,ROW(),$F$6)),",",""),"원",""),""))))</f>
        <v/>
      </c>
      <c r="AC1312" s="2">
        <f>IF(OR($Y1312="",$G$6=""),"",INDEX($A:$U,ROW(),$G$6)&amp;"")</f>
        <v/>
      </c>
      <c r="AD1312" s="2">
        <f>IF($Y1312="","",IF(OR(AND(설정!$B$5&lt;&gt;"",ISNUMBER(SEARCH(설정!$B$5,$AC1312))),AND(설정!$B$6&lt;&gt;"",ISNUMBER(SEARCH(설정!$B$6,$AC1312))),AND(설정!$B$7&lt;&gt;"",ISNUMBER(SEARCH(설정!$B$7,$AC1312)))),"제외","포함"))</f>
        <v/>
      </c>
    </row>
    <row r="1313">
      <c r="W1313" s="2">
        <f>IF(OR($B$5="",$C$6="",ROW()&lt;$B$5),"",IF(INDEX($A:$U,ROW(),$C$6)="","",INDEX($A:$U,ROW(),$C$6)))</f>
        <v/>
      </c>
      <c r="X1313" s="28">
        <f>IF($W1313="","",IF(ISNUMBER($W1313),IF($W1313&gt;=10000000,IFERROR(DATE(INT($W1313/10000),MOD(INT($W1313/100),100),MOD($W1313,100)),""),$W1313),IF(ISNUMBER(--SUBSTITUTE(SUBSTITUTE(TRIM($W1313),".","-"),"/","-")),IF(--SUBSTITUTE(SUBSTITUTE(TRIM($W1313),".","-"),"/","-")&gt;=10000000,IFERROR(DATE(--LEFT(TRIM($W1313),4),--MID(TRIM($W1313),5,2),--RIGHT(TRIM($W1313),2)),""),--SUBSTITUTE(SUBSTITUTE(TRIM($W1313),".","-"),"/","-")),IFERROR(--LEFT(SUBSTITUTE(SUBSTITUTE(TRIM($W1313),".","-"),"/","-"),10),""))))</f>
        <v/>
      </c>
      <c r="Y1313" s="29">
        <f>IF($X1313="","",INT($X1313))</f>
        <v/>
      </c>
      <c r="Z1313" s="30">
        <f>IF(OR($Y1313="",$D$6=""),"",IF(INDEX($A:$U,ROW(),$D$6)="",0,IF(ISNUMBER(INDEX($A:$U,ROW(),$D$6)),INDEX($A:$U,ROW(),$D$6),IFERROR(--SUBSTITUTE(SUBSTITUTE(TRIM(INDEX($A:$U,ROW(),$D$6)),",",""),"원",""),0))))</f>
        <v/>
      </c>
      <c r="AA1313" s="30">
        <f>IF(OR($Y1313="",$E$6=""),"",IF(INDEX($A:$U,ROW(),$E$6)="",0,IF(ISNUMBER(INDEX($A:$U,ROW(),$E$6)),INDEX($A:$U,ROW(),$E$6),IFERROR(--SUBSTITUTE(SUBSTITUTE(TRIM(INDEX($A:$U,ROW(),$E$6)),",",""),"원",""),0))))</f>
        <v/>
      </c>
      <c r="AB1313" s="30">
        <f>IF(OR($Y1313="",$F$6=""),"",IF(INDEX($A:$U,ROW(),$F$6)="","",IF(ISNUMBER(INDEX($A:$U,ROW(),$F$6)),INDEX($A:$U,ROW(),$F$6),IFERROR(--SUBSTITUTE(SUBSTITUTE(TRIM(INDEX($A:$U,ROW(),$F$6)),",",""),"원",""),""))))</f>
        <v/>
      </c>
      <c r="AC1313" s="2">
        <f>IF(OR($Y1313="",$G$6=""),"",INDEX($A:$U,ROW(),$G$6)&amp;"")</f>
        <v/>
      </c>
      <c r="AD1313" s="2">
        <f>IF($Y1313="","",IF(OR(AND(설정!$B$5&lt;&gt;"",ISNUMBER(SEARCH(설정!$B$5,$AC1313))),AND(설정!$B$6&lt;&gt;"",ISNUMBER(SEARCH(설정!$B$6,$AC1313))),AND(설정!$B$7&lt;&gt;"",ISNUMBER(SEARCH(설정!$B$7,$AC1313)))),"제외","포함"))</f>
        <v/>
      </c>
    </row>
    <row r="1314">
      <c r="W1314" s="2">
        <f>IF(OR($B$5="",$C$6="",ROW()&lt;$B$5),"",IF(INDEX($A:$U,ROW(),$C$6)="","",INDEX($A:$U,ROW(),$C$6)))</f>
        <v/>
      </c>
      <c r="X1314" s="28">
        <f>IF($W1314="","",IF(ISNUMBER($W1314),IF($W1314&gt;=10000000,IFERROR(DATE(INT($W1314/10000),MOD(INT($W1314/100),100),MOD($W1314,100)),""),$W1314),IF(ISNUMBER(--SUBSTITUTE(SUBSTITUTE(TRIM($W1314),".","-"),"/","-")),IF(--SUBSTITUTE(SUBSTITUTE(TRIM($W1314),".","-"),"/","-")&gt;=10000000,IFERROR(DATE(--LEFT(TRIM($W1314),4),--MID(TRIM($W1314),5,2),--RIGHT(TRIM($W1314),2)),""),--SUBSTITUTE(SUBSTITUTE(TRIM($W1314),".","-"),"/","-")),IFERROR(--LEFT(SUBSTITUTE(SUBSTITUTE(TRIM($W1314),".","-"),"/","-"),10),""))))</f>
        <v/>
      </c>
      <c r="Y1314" s="29">
        <f>IF($X1314="","",INT($X1314))</f>
        <v/>
      </c>
      <c r="Z1314" s="30">
        <f>IF(OR($Y1314="",$D$6=""),"",IF(INDEX($A:$U,ROW(),$D$6)="",0,IF(ISNUMBER(INDEX($A:$U,ROW(),$D$6)),INDEX($A:$U,ROW(),$D$6),IFERROR(--SUBSTITUTE(SUBSTITUTE(TRIM(INDEX($A:$U,ROW(),$D$6)),",",""),"원",""),0))))</f>
        <v/>
      </c>
      <c r="AA1314" s="30">
        <f>IF(OR($Y1314="",$E$6=""),"",IF(INDEX($A:$U,ROW(),$E$6)="",0,IF(ISNUMBER(INDEX($A:$U,ROW(),$E$6)),INDEX($A:$U,ROW(),$E$6),IFERROR(--SUBSTITUTE(SUBSTITUTE(TRIM(INDEX($A:$U,ROW(),$E$6)),",",""),"원",""),0))))</f>
        <v/>
      </c>
      <c r="AB1314" s="30">
        <f>IF(OR($Y1314="",$F$6=""),"",IF(INDEX($A:$U,ROW(),$F$6)="","",IF(ISNUMBER(INDEX($A:$U,ROW(),$F$6)),INDEX($A:$U,ROW(),$F$6),IFERROR(--SUBSTITUTE(SUBSTITUTE(TRIM(INDEX($A:$U,ROW(),$F$6)),",",""),"원",""),""))))</f>
        <v/>
      </c>
      <c r="AC1314" s="2">
        <f>IF(OR($Y1314="",$G$6=""),"",INDEX($A:$U,ROW(),$G$6)&amp;"")</f>
        <v/>
      </c>
      <c r="AD1314" s="2">
        <f>IF($Y1314="","",IF(OR(AND(설정!$B$5&lt;&gt;"",ISNUMBER(SEARCH(설정!$B$5,$AC1314))),AND(설정!$B$6&lt;&gt;"",ISNUMBER(SEARCH(설정!$B$6,$AC1314))),AND(설정!$B$7&lt;&gt;"",ISNUMBER(SEARCH(설정!$B$7,$AC1314)))),"제외","포함"))</f>
        <v/>
      </c>
    </row>
    <row r="1315">
      <c r="W1315" s="2">
        <f>IF(OR($B$5="",$C$6="",ROW()&lt;$B$5),"",IF(INDEX($A:$U,ROW(),$C$6)="","",INDEX($A:$U,ROW(),$C$6)))</f>
        <v/>
      </c>
      <c r="X1315" s="28">
        <f>IF($W1315="","",IF(ISNUMBER($W1315),IF($W1315&gt;=10000000,IFERROR(DATE(INT($W1315/10000),MOD(INT($W1315/100),100),MOD($W1315,100)),""),$W1315),IF(ISNUMBER(--SUBSTITUTE(SUBSTITUTE(TRIM($W1315),".","-"),"/","-")),IF(--SUBSTITUTE(SUBSTITUTE(TRIM($W1315),".","-"),"/","-")&gt;=10000000,IFERROR(DATE(--LEFT(TRIM($W1315),4),--MID(TRIM($W1315),5,2),--RIGHT(TRIM($W1315),2)),""),--SUBSTITUTE(SUBSTITUTE(TRIM($W1315),".","-"),"/","-")),IFERROR(--LEFT(SUBSTITUTE(SUBSTITUTE(TRIM($W1315),".","-"),"/","-"),10),""))))</f>
        <v/>
      </c>
      <c r="Y1315" s="29">
        <f>IF($X1315="","",INT($X1315))</f>
        <v/>
      </c>
      <c r="Z1315" s="30">
        <f>IF(OR($Y1315="",$D$6=""),"",IF(INDEX($A:$U,ROW(),$D$6)="",0,IF(ISNUMBER(INDEX($A:$U,ROW(),$D$6)),INDEX($A:$U,ROW(),$D$6),IFERROR(--SUBSTITUTE(SUBSTITUTE(TRIM(INDEX($A:$U,ROW(),$D$6)),",",""),"원",""),0))))</f>
        <v/>
      </c>
      <c r="AA1315" s="30">
        <f>IF(OR($Y1315="",$E$6=""),"",IF(INDEX($A:$U,ROW(),$E$6)="",0,IF(ISNUMBER(INDEX($A:$U,ROW(),$E$6)),INDEX($A:$U,ROW(),$E$6),IFERROR(--SUBSTITUTE(SUBSTITUTE(TRIM(INDEX($A:$U,ROW(),$E$6)),",",""),"원",""),0))))</f>
        <v/>
      </c>
      <c r="AB1315" s="30">
        <f>IF(OR($Y1315="",$F$6=""),"",IF(INDEX($A:$U,ROW(),$F$6)="","",IF(ISNUMBER(INDEX($A:$U,ROW(),$F$6)),INDEX($A:$U,ROW(),$F$6),IFERROR(--SUBSTITUTE(SUBSTITUTE(TRIM(INDEX($A:$U,ROW(),$F$6)),",",""),"원",""),""))))</f>
        <v/>
      </c>
      <c r="AC1315" s="2">
        <f>IF(OR($Y1315="",$G$6=""),"",INDEX($A:$U,ROW(),$G$6)&amp;"")</f>
        <v/>
      </c>
      <c r="AD1315" s="2">
        <f>IF($Y1315="","",IF(OR(AND(설정!$B$5&lt;&gt;"",ISNUMBER(SEARCH(설정!$B$5,$AC1315))),AND(설정!$B$6&lt;&gt;"",ISNUMBER(SEARCH(설정!$B$6,$AC1315))),AND(설정!$B$7&lt;&gt;"",ISNUMBER(SEARCH(설정!$B$7,$AC1315)))),"제외","포함"))</f>
        <v/>
      </c>
    </row>
    <row r="1316">
      <c r="W1316" s="2">
        <f>IF(OR($B$5="",$C$6="",ROW()&lt;$B$5),"",IF(INDEX($A:$U,ROW(),$C$6)="","",INDEX($A:$U,ROW(),$C$6)))</f>
        <v/>
      </c>
      <c r="X1316" s="28">
        <f>IF($W1316="","",IF(ISNUMBER($W1316),IF($W1316&gt;=10000000,IFERROR(DATE(INT($W1316/10000),MOD(INT($W1316/100),100),MOD($W1316,100)),""),$W1316),IF(ISNUMBER(--SUBSTITUTE(SUBSTITUTE(TRIM($W1316),".","-"),"/","-")),IF(--SUBSTITUTE(SUBSTITUTE(TRIM($W1316),".","-"),"/","-")&gt;=10000000,IFERROR(DATE(--LEFT(TRIM($W1316),4),--MID(TRIM($W1316),5,2),--RIGHT(TRIM($W1316),2)),""),--SUBSTITUTE(SUBSTITUTE(TRIM($W1316),".","-"),"/","-")),IFERROR(--LEFT(SUBSTITUTE(SUBSTITUTE(TRIM($W1316),".","-"),"/","-"),10),""))))</f>
        <v/>
      </c>
      <c r="Y1316" s="29">
        <f>IF($X1316="","",INT($X1316))</f>
        <v/>
      </c>
      <c r="Z1316" s="30">
        <f>IF(OR($Y1316="",$D$6=""),"",IF(INDEX($A:$U,ROW(),$D$6)="",0,IF(ISNUMBER(INDEX($A:$U,ROW(),$D$6)),INDEX($A:$U,ROW(),$D$6),IFERROR(--SUBSTITUTE(SUBSTITUTE(TRIM(INDEX($A:$U,ROW(),$D$6)),",",""),"원",""),0))))</f>
        <v/>
      </c>
      <c r="AA1316" s="30">
        <f>IF(OR($Y1316="",$E$6=""),"",IF(INDEX($A:$U,ROW(),$E$6)="",0,IF(ISNUMBER(INDEX($A:$U,ROW(),$E$6)),INDEX($A:$U,ROW(),$E$6),IFERROR(--SUBSTITUTE(SUBSTITUTE(TRIM(INDEX($A:$U,ROW(),$E$6)),",",""),"원",""),0))))</f>
        <v/>
      </c>
      <c r="AB1316" s="30">
        <f>IF(OR($Y1316="",$F$6=""),"",IF(INDEX($A:$U,ROW(),$F$6)="","",IF(ISNUMBER(INDEX($A:$U,ROW(),$F$6)),INDEX($A:$U,ROW(),$F$6),IFERROR(--SUBSTITUTE(SUBSTITUTE(TRIM(INDEX($A:$U,ROW(),$F$6)),",",""),"원",""),""))))</f>
        <v/>
      </c>
      <c r="AC1316" s="2">
        <f>IF(OR($Y1316="",$G$6=""),"",INDEX($A:$U,ROW(),$G$6)&amp;"")</f>
        <v/>
      </c>
      <c r="AD1316" s="2">
        <f>IF($Y1316="","",IF(OR(AND(설정!$B$5&lt;&gt;"",ISNUMBER(SEARCH(설정!$B$5,$AC1316))),AND(설정!$B$6&lt;&gt;"",ISNUMBER(SEARCH(설정!$B$6,$AC1316))),AND(설정!$B$7&lt;&gt;"",ISNUMBER(SEARCH(설정!$B$7,$AC1316)))),"제외","포함"))</f>
        <v/>
      </c>
    </row>
    <row r="1317">
      <c r="W1317" s="2">
        <f>IF(OR($B$5="",$C$6="",ROW()&lt;$B$5),"",IF(INDEX($A:$U,ROW(),$C$6)="","",INDEX($A:$U,ROW(),$C$6)))</f>
        <v/>
      </c>
      <c r="X1317" s="28">
        <f>IF($W1317="","",IF(ISNUMBER($W1317),IF($W1317&gt;=10000000,IFERROR(DATE(INT($W1317/10000),MOD(INT($W1317/100),100),MOD($W1317,100)),""),$W1317),IF(ISNUMBER(--SUBSTITUTE(SUBSTITUTE(TRIM($W1317),".","-"),"/","-")),IF(--SUBSTITUTE(SUBSTITUTE(TRIM($W1317),".","-"),"/","-")&gt;=10000000,IFERROR(DATE(--LEFT(TRIM($W1317),4),--MID(TRIM($W1317),5,2),--RIGHT(TRIM($W1317),2)),""),--SUBSTITUTE(SUBSTITUTE(TRIM($W1317),".","-"),"/","-")),IFERROR(--LEFT(SUBSTITUTE(SUBSTITUTE(TRIM($W1317),".","-"),"/","-"),10),""))))</f>
        <v/>
      </c>
      <c r="Y1317" s="29">
        <f>IF($X1317="","",INT($X1317))</f>
        <v/>
      </c>
      <c r="Z1317" s="30">
        <f>IF(OR($Y1317="",$D$6=""),"",IF(INDEX($A:$U,ROW(),$D$6)="",0,IF(ISNUMBER(INDEX($A:$U,ROW(),$D$6)),INDEX($A:$U,ROW(),$D$6),IFERROR(--SUBSTITUTE(SUBSTITUTE(TRIM(INDEX($A:$U,ROW(),$D$6)),",",""),"원",""),0))))</f>
        <v/>
      </c>
      <c r="AA1317" s="30">
        <f>IF(OR($Y1317="",$E$6=""),"",IF(INDEX($A:$U,ROW(),$E$6)="",0,IF(ISNUMBER(INDEX($A:$U,ROW(),$E$6)),INDEX($A:$U,ROW(),$E$6),IFERROR(--SUBSTITUTE(SUBSTITUTE(TRIM(INDEX($A:$U,ROW(),$E$6)),",",""),"원",""),0))))</f>
        <v/>
      </c>
      <c r="AB1317" s="30">
        <f>IF(OR($Y1317="",$F$6=""),"",IF(INDEX($A:$U,ROW(),$F$6)="","",IF(ISNUMBER(INDEX($A:$U,ROW(),$F$6)),INDEX($A:$U,ROW(),$F$6),IFERROR(--SUBSTITUTE(SUBSTITUTE(TRIM(INDEX($A:$U,ROW(),$F$6)),",",""),"원",""),""))))</f>
        <v/>
      </c>
      <c r="AC1317" s="2">
        <f>IF(OR($Y1317="",$G$6=""),"",INDEX($A:$U,ROW(),$G$6)&amp;"")</f>
        <v/>
      </c>
      <c r="AD1317" s="2">
        <f>IF($Y1317="","",IF(OR(AND(설정!$B$5&lt;&gt;"",ISNUMBER(SEARCH(설정!$B$5,$AC1317))),AND(설정!$B$6&lt;&gt;"",ISNUMBER(SEARCH(설정!$B$6,$AC1317))),AND(설정!$B$7&lt;&gt;"",ISNUMBER(SEARCH(설정!$B$7,$AC1317)))),"제외","포함"))</f>
        <v/>
      </c>
    </row>
    <row r="1318">
      <c r="W1318" s="2">
        <f>IF(OR($B$5="",$C$6="",ROW()&lt;$B$5),"",IF(INDEX($A:$U,ROW(),$C$6)="","",INDEX($A:$U,ROW(),$C$6)))</f>
        <v/>
      </c>
      <c r="X1318" s="28">
        <f>IF($W1318="","",IF(ISNUMBER($W1318),IF($W1318&gt;=10000000,IFERROR(DATE(INT($W1318/10000),MOD(INT($W1318/100),100),MOD($W1318,100)),""),$W1318),IF(ISNUMBER(--SUBSTITUTE(SUBSTITUTE(TRIM($W1318),".","-"),"/","-")),IF(--SUBSTITUTE(SUBSTITUTE(TRIM($W1318),".","-"),"/","-")&gt;=10000000,IFERROR(DATE(--LEFT(TRIM($W1318),4),--MID(TRIM($W1318),5,2),--RIGHT(TRIM($W1318),2)),""),--SUBSTITUTE(SUBSTITUTE(TRIM($W1318),".","-"),"/","-")),IFERROR(--LEFT(SUBSTITUTE(SUBSTITUTE(TRIM($W1318),".","-"),"/","-"),10),""))))</f>
        <v/>
      </c>
      <c r="Y1318" s="29">
        <f>IF($X1318="","",INT($X1318))</f>
        <v/>
      </c>
      <c r="Z1318" s="30">
        <f>IF(OR($Y1318="",$D$6=""),"",IF(INDEX($A:$U,ROW(),$D$6)="",0,IF(ISNUMBER(INDEX($A:$U,ROW(),$D$6)),INDEX($A:$U,ROW(),$D$6),IFERROR(--SUBSTITUTE(SUBSTITUTE(TRIM(INDEX($A:$U,ROW(),$D$6)),",",""),"원",""),0))))</f>
        <v/>
      </c>
      <c r="AA1318" s="30">
        <f>IF(OR($Y1318="",$E$6=""),"",IF(INDEX($A:$U,ROW(),$E$6)="",0,IF(ISNUMBER(INDEX($A:$U,ROW(),$E$6)),INDEX($A:$U,ROW(),$E$6),IFERROR(--SUBSTITUTE(SUBSTITUTE(TRIM(INDEX($A:$U,ROW(),$E$6)),",",""),"원",""),0))))</f>
        <v/>
      </c>
      <c r="AB1318" s="30">
        <f>IF(OR($Y1318="",$F$6=""),"",IF(INDEX($A:$U,ROW(),$F$6)="","",IF(ISNUMBER(INDEX($A:$U,ROW(),$F$6)),INDEX($A:$U,ROW(),$F$6),IFERROR(--SUBSTITUTE(SUBSTITUTE(TRIM(INDEX($A:$U,ROW(),$F$6)),",",""),"원",""),""))))</f>
        <v/>
      </c>
      <c r="AC1318" s="2">
        <f>IF(OR($Y1318="",$G$6=""),"",INDEX($A:$U,ROW(),$G$6)&amp;"")</f>
        <v/>
      </c>
      <c r="AD1318" s="2">
        <f>IF($Y1318="","",IF(OR(AND(설정!$B$5&lt;&gt;"",ISNUMBER(SEARCH(설정!$B$5,$AC1318))),AND(설정!$B$6&lt;&gt;"",ISNUMBER(SEARCH(설정!$B$6,$AC1318))),AND(설정!$B$7&lt;&gt;"",ISNUMBER(SEARCH(설정!$B$7,$AC1318)))),"제외","포함"))</f>
        <v/>
      </c>
    </row>
    <row r="1319">
      <c r="W1319" s="2">
        <f>IF(OR($B$5="",$C$6="",ROW()&lt;$B$5),"",IF(INDEX($A:$U,ROW(),$C$6)="","",INDEX($A:$U,ROW(),$C$6)))</f>
        <v/>
      </c>
      <c r="X1319" s="28">
        <f>IF($W1319="","",IF(ISNUMBER($W1319),IF($W1319&gt;=10000000,IFERROR(DATE(INT($W1319/10000),MOD(INT($W1319/100),100),MOD($W1319,100)),""),$W1319),IF(ISNUMBER(--SUBSTITUTE(SUBSTITUTE(TRIM($W1319),".","-"),"/","-")),IF(--SUBSTITUTE(SUBSTITUTE(TRIM($W1319),".","-"),"/","-")&gt;=10000000,IFERROR(DATE(--LEFT(TRIM($W1319),4),--MID(TRIM($W1319),5,2),--RIGHT(TRIM($W1319),2)),""),--SUBSTITUTE(SUBSTITUTE(TRIM($W1319),".","-"),"/","-")),IFERROR(--LEFT(SUBSTITUTE(SUBSTITUTE(TRIM($W1319),".","-"),"/","-"),10),""))))</f>
        <v/>
      </c>
      <c r="Y1319" s="29">
        <f>IF($X1319="","",INT($X1319))</f>
        <v/>
      </c>
      <c r="Z1319" s="30">
        <f>IF(OR($Y1319="",$D$6=""),"",IF(INDEX($A:$U,ROW(),$D$6)="",0,IF(ISNUMBER(INDEX($A:$U,ROW(),$D$6)),INDEX($A:$U,ROW(),$D$6),IFERROR(--SUBSTITUTE(SUBSTITUTE(TRIM(INDEX($A:$U,ROW(),$D$6)),",",""),"원",""),0))))</f>
        <v/>
      </c>
      <c r="AA1319" s="30">
        <f>IF(OR($Y1319="",$E$6=""),"",IF(INDEX($A:$U,ROW(),$E$6)="",0,IF(ISNUMBER(INDEX($A:$U,ROW(),$E$6)),INDEX($A:$U,ROW(),$E$6),IFERROR(--SUBSTITUTE(SUBSTITUTE(TRIM(INDEX($A:$U,ROW(),$E$6)),",",""),"원",""),0))))</f>
        <v/>
      </c>
      <c r="AB1319" s="30">
        <f>IF(OR($Y1319="",$F$6=""),"",IF(INDEX($A:$U,ROW(),$F$6)="","",IF(ISNUMBER(INDEX($A:$U,ROW(),$F$6)),INDEX($A:$U,ROW(),$F$6),IFERROR(--SUBSTITUTE(SUBSTITUTE(TRIM(INDEX($A:$U,ROW(),$F$6)),",",""),"원",""),""))))</f>
        <v/>
      </c>
      <c r="AC1319" s="2">
        <f>IF(OR($Y1319="",$G$6=""),"",INDEX($A:$U,ROW(),$G$6)&amp;"")</f>
        <v/>
      </c>
      <c r="AD1319" s="2">
        <f>IF($Y1319="","",IF(OR(AND(설정!$B$5&lt;&gt;"",ISNUMBER(SEARCH(설정!$B$5,$AC1319))),AND(설정!$B$6&lt;&gt;"",ISNUMBER(SEARCH(설정!$B$6,$AC1319))),AND(설정!$B$7&lt;&gt;"",ISNUMBER(SEARCH(설정!$B$7,$AC1319)))),"제외","포함"))</f>
        <v/>
      </c>
    </row>
    <row r="1320">
      <c r="W1320" s="2">
        <f>IF(OR($B$5="",$C$6="",ROW()&lt;$B$5),"",IF(INDEX($A:$U,ROW(),$C$6)="","",INDEX($A:$U,ROW(),$C$6)))</f>
        <v/>
      </c>
      <c r="X1320" s="28">
        <f>IF($W1320="","",IF(ISNUMBER($W1320),IF($W1320&gt;=10000000,IFERROR(DATE(INT($W1320/10000),MOD(INT($W1320/100),100),MOD($W1320,100)),""),$W1320),IF(ISNUMBER(--SUBSTITUTE(SUBSTITUTE(TRIM($W1320),".","-"),"/","-")),IF(--SUBSTITUTE(SUBSTITUTE(TRIM($W1320),".","-"),"/","-")&gt;=10000000,IFERROR(DATE(--LEFT(TRIM($W1320),4),--MID(TRIM($W1320),5,2),--RIGHT(TRIM($W1320),2)),""),--SUBSTITUTE(SUBSTITUTE(TRIM($W1320),".","-"),"/","-")),IFERROR(--LEFT(SUBSTITUTE(SUBSTITUTE(TRIM($W1320),".","-"),"/","-"),10),""))))</f>
        <v/>
      </c>
      <c r="Y1320" s="29">
        <f>IF($X1320="","",INT($X1320))</f>
        <v/>
      </c>
      <c r="Z1320" s="30">
        <f>IF(OR($Y1320="",$D$6=""),"",IF(INDEX($A:$U,ROW(),$D$6)="",0,IF(ISNUMBER(INDEX($A:$U,ROW(),$D$6)),INDEX($A:$U,ROW(),$D$6),IFERROR(--SUBSTITUTE(SUBSTITUTE(TRIM(INDEX($A:$U,ROW(),$D$6)),",",""),"원",""),0))))</f>
        <v/>
      </c>
      <c r="AA1320" s="30">
        <f>IF(OR($Y1320="",$E$6=""),"",IF(INDEX($A:$U,ROW(),$E$6)="",0,IF(ISNUMBER(INDEX($A:$U,ROW(),$E$6)),INDEX($A:$U,ROW(),$E$6),IFERROR(--SUBSTITUTE(SUBSTITUTE(TRIM(INDEX($A:$U,ROW(),$E$6)),",",""),"원",""),0))))</f>
        <v/>
      </c>
      <c r="AB1320" s="30">
        <f>IF(OR($Y1320="",$F$6=""),"",IF(INDEX($A:$U,ROW(),$F$6)="","",IF(ISNUMBER(INDEX($A:$U,ROW(),$F$6)),INDEX($A:$U,ROW(),$F$6),IFERROR(--SUBSTITUTE(SUBSTITUTE(TRIM(INDEX($A:$U,ROW(),$F$6)),",",""),"원",""),""))))</f>
        <v/>
      </c>
      <c r="AC1320" s="2">
        <f>IF(OR($Y1320="",$G$6=""),"",INDEX($A:$U,ROW(),$G$6)&amp;"")</f>
        <v/>
      </c>
      <c r="AD1320" s="2">
        <f>IF($Y1320="","",IF(OR(AND(설정!$B$5&lt;&gt;"",ISNUMBER(SEARCH(설정!$B$5,$AC1320))),AND(설정!$B$6&lt;&gt;"",ISNUMBER(SEARCH(설정!$B$6,$AC1320))),AND(설정!$B$7&lt;&gt;"",ISNUMBER(SEARCH(설정!$B$7,$AC1320)))),"제외","포함"))</f>
        <v/>
      </c>
    </row>
    <row r="1321">
      <c r="W1321" s="2">
        <f>IF(OR($B$5="",$C$6="",ROW()&lt;$B$5),"",IF(INDEX($A:$U,ROW(),$C$6)="","",INDEX($A:$U,ROW(),$C$6)))</f>
        <v/>
      </c>
      <c r="X1321" s="28">
        <f>IF($W1321="","",IF(ISNUMBER($W1321),IF($W1321&gt;=10000000,IFERROR(DATE(INT($W1321/10000),MOD(INT($W1321/100),100),MOD($W1321,100)),""),$W1321),IF(ISNUMBER(--SUBSTITUTE(SUBSTITUTE(TRIM($W1321),".","-"),"/","-")),IF(--SUBSTITUTE(SUBSTITUTE(TRIM($W1321),".","-"),"/","-")&gt;=10000000,IFERROR(DATE(--LEFT(TRIM($W1321),4),--MID(TRIM($W1321),5,2),--RIGHT(TRIM($W1321),2)),""),--SUBSTITUTE(SUBSTITUTE(TRIM($W1321),".","-"),"/","-")),IFERROR(--LEFT(SUBSTITUTE(SUBSTITUTE(TRIM($W1321),".","-"),"/","-"),10),""))))</f>
        <v/>
      </c>
      <c r="Y1321" s="29">
        <f>IF($X1321="","",INT($X1321))</f>
        <v/>
      </c>
      <c r="Z1321" s="30">
        <f>IF(OR($Y1321="",$D$6=""),"",IF(INDEX($A:$U,ROW(),$D$6)="",0,IF(ISNUMBER(INDEX($A:$U,ROW(),$D$6)),INDEX($A:$U,ROW(),$D$6),IFERROR(--SUBSTITUTE(SUBSTITUTE(TRIM(INDEX($A:$U,ROW(),$D$6)),",",""),"원",""),0))))</f>
        <v/>
      </c>
      <c r="AA1321" s="30">
        <f>IF(OR($Y1321="",$E$6=""),"",IF(INDEX($A:$U,ROW(),$E$6)="",0,IF(ISNUMBER(INDEX($A:$U,ROW(),$E$6)),INDEX($A:$U,ROW(),$E$6),IFERROR(--SUBSTITUTE(SUBSTITUTE(TRIM(INDEX($A:$U,ROW(),$E$6)),",",""),"원",""),0))))</f>
        <v/>
      </c>
      <c r="AB1321" s="30">
        <f>IF(OR($Y1321="",$F$6=""),"",IF(INDEX($A:$U,ROW(),$F$6)="","",IF(ISNUMBER(INDEX($A:$U,ROW(),$F$6)),INDEX($A:$U,ROW(),$F$6),IFERROR(--SUBSTITUTE(SUBSTITUTE(TRIM(INDEX($A:$U,ROW(),$F$6)),",",""),"원",""),""))))</f>
        <v/>
      </c>
      <c r="AC1321" s="2">
        <f>IF(OR($Y1321="",$G$6=""),"",INDEX($A:$U,ROW(),$G$6)&amp;"")</f>
        <v/>
      </c>
      <c r="AD1321" s="2">
        <f>IF($Y1321="","",IF(OR(AND(설정!$B$5&lt;&gt;"",ISNUMBER(SEARCH(설정!$B$5,$AC1321))),AND(설정!$B$6&lt;&gt;"",ISNUMBER(SEARCH(설정!$B$6,$AC1321))),AND(설정!$B$7&lt;&gt;"",ISNUMBER(SEARCH(설정!$B$7,$AC1321)))),"제외","포함"))</f>
        <v/>
      </c>
    </row>
    <row r="1322">
      <c r="W1322" s="2">
        <f>IF(OR($B$5="",$C$6="",ROW()&lt;$B$5),"",IF(INDEX($A:$U,ROW(),$C$6)="","",INDEX($A:$U,ROW(),$C$6)))</f>
        <v/>
      </c>
      <c r="X1322" s="28">
        <f>IF($W1322="","",IF(ISNUMBER($W1322),IF($W1322&gt;=10000000,IFERROR(DATE(INT($W1322/10000),MOD(INT($W1322/100),100),MOD($W1322,100)),""),$W1322),IF(ISNUMBER(--SUBSTITUTE(SUBSTITUTE(TRIM($W1322),".","-"),"/","-")),IF(--SUBSTITUTE(SUBSTITUTE(TRIM($W1322),".","-"),"/","-")&gt;=10000000,IFERROR(DATE(--LEFT(TRIM($W1322),4),--MID(TRIM($W1322),5,2),--RIGHT(TRIM($W1322),2)),""),--SUBSTITUTE(SUBSTITUTE(TRIM($W1322),".","-"),"/","-")),IFERROR(--LEFT(SUBSTITUTE(SUBSTITUTE(TRIM($W1322),".","-"),"/","-"),10),""))))</f>
        <v/>
      </c>
      <c r="Y1322" s="29">
        <f>IF($X1322="","",INT($X1322))</f>
        <v/>
      </c>
      <c r="Z1322" s="30">
        <f>IF(OR($Y1322="",$D$6=""),"",IF(INDEX($A:$U,ROW(),$D$6)="",0,IF(ISNUMBER(INDEX($A:$U,ROW(),$D$6)),INDEX($A:$U,ROW(),$D$6),IFERROR(--SUBSTITUTE(SUBSTITUTE(TRIM(INDEX($A:$U,ROW(),$D$6)),",",""),"원",""),0))))</f>
        <v/>
      </c>
      <c r="AA1322" s="30">
        <f>IF(OR($Y1322="",$E$6=""),"",IF(INDEX($A:$U,ROW(),$E$6)="",0,IF(ISNUMBER(INDEX($A:$U,ROW(),$E$6)),INDEX($A:$U,ROW(),$E$6),IFERROR(--SUBSTITUTE(SUBSTITUTE(TRIM(INDEX($A:$U,ROW(),$E$6)),",",""),"원",""),0))))</f>
        <v/>
      </c>
      <c r="AB1322" s="30">
        <f>IF(OR($Y1322="",$F$6=""),"",IF(INDEX($A:$U,ROW(),$F$6)="","",IF(ISNUMBER(INDEX($A:$U,ROW(),$F$6)),INDEX($A:$U,ROW(),$F$6),IFERROR(--SUBSTITUTE(SUBSTITUTE(TRIM(INDEX($A:$U,ROW(),$F$6)),",",""),"원",""),""))))</f>
        <v/>
      </c>
      <c r="AC1322" s="2">
        <f>IF(OR($Y1322="",$G$6=""),"",INDEX($A:$U,ROW(),$G$6)&amp;"")</f>
        <v/>
      </c>
      <c r="AD1322" s="2">
        <f>IF($Y1322="","",IF(OR(AND(설정!$B$5&lt;&gt;"",ISNUMBER(SEARCH(설정!$B$5,$AC1322))),AND(설정!$B$6&lt;&gt;"",ISNUMBER(SEARCH(설정!$B$6,$AC1322))),AND(설정!$B$7&lt;&gt;"",ISNUMBER(SEARCH(설정!$B$7,$AC1322)))),"제외","포함"))</f>
        <v/>
      </c>
    </row>
    <row r="1323">
      <c r="W1323" s="2">
        <f>IF(OR($B$5="",$C$6="",ROW()&lt;$B$5),"",IF(INDEX($A:$U,ROW(),$C$6)="","",INDEX($A:$U,ROW(),$C$6)))</f>
        <v/>
      </c>
      <c r="X1323" s="28">
        <f>IF($W1323="","",IF(ISNUMBER($W1323),IF($W1323&gt;=10000000,IFERROR(DATE(INT($W1323/10000),MOD(INT($W1323/100),100),MOD($W1323,100)),""),$W1323),IF(ISNUMBER(--SUBSTITUTE(SUBSTITUTE(TRIM($W1323),".","-"),"/","-")),IF(--SUBSTITUTE(SUBSTITUTE(TRIM($W1323),".","-"),"/","-")&gt;=10000000,IFERROR(DATE(--LEFT(TRIM($W1323),4),--MID(TRIM($W1323),5,2),--RIGHT(TRIM($W1323),2)),""),--SUBSTITUTE(SUBSTITUTE(TRIM($W1323),".","-"),"/","-")),IFERROR(--LEFT(SUBSTITUTE(SUBSTITUTE(TRIM($W1323),".","-"),"/","-"),10),""))))</f>
        <v/>
      </c>
      <c r="Y1323" s="29">
        <f>IF($X1323="","",INT($X1323))</f>
        <v/>
      </c>
      <c r="Z1323" s="30">
        <f>IF(OR($Y1323="",$D$6=""),"",IF(INDEX($A:$U,ROW(),$D$6)="",0,IF(ISNUMBER(INDEX($A:$U,ROW(),$D$6)),INDEX($A:$U,ROW(),$D$6),IFERROR(--SUBSTITUTE(SUBSTITUTE(TRIM(INDEX($A:$U,ROW(),$D$6)),",",""),"원",""),0))))</f>
        <v/>
      </c>
      <c r="AA1323" s="30">
        <f>IF(OR($Y1323="",$E$6=""),"",IF(INDEX($A:$U,ROW(),$E$6)="",0,IF(ISNUMBER(INDEX($A:$U,ROW(),$E$6)),INDEX($A:$U,ROW(),$E$6),IFERROR(--SUBSTITUTE(SUBSTITUTE(TRIM(INDEX($A:$U,ROW(),$E$6)),",",""),"원",""),0))))</f>
        <v/>
      </c>
      <c r="AB1323" s="30">
        <f>IF(OR($Y1323="",$F$6=""),"",IF(INDEX($A:$U,ROW(),$F$6)="","",IF(ISNUMBER(INDEX($A:$U,ROW(),$F$6)),INDEX($A:$U,ROW(),$F$6),IFERROR(--SUBSTITUTE(SUBSTITUTE(TRIM(INDEX($A:$U,ROW(),$F$6)),",",""),"원",""),""))))</f>
        <v/>
      </c>
      <c r="AC1323" s="2">
        <f>IF(OR($Y1323="",$G$6=""),"",INDEX($A:$U,ROW(),$G$6)&amp;"")</f>
        <v/>
      </c>
      <c r="AD1323" s="2">
        <f>IF($Y1323="","",IF(OR(AND(설정!$B$5&lt;&gt;"",ISNUMBER(SEARCH(설정!$B$5,$AC1323))),AND(설정!$B$6&lt;&gt;"",ISNUMBER(SEARCH(설정!$B$6,$AC1323))),AND(설정!$B$7&lt;&gt;"",ISNUMBER(SEARCH(설정!$B$7,$AC1323)))),"제외","포함"))</f>
        <v/>
      </c>
    </row>
    <row r="1324">
      <c r="W1324" s="2">
        <f>IF(OR($B$5="",$C$6="",ROW()&lt;$B$5),"",IF(INDEX($A:$U,ROW(),$C$6)="","",INDEX($A:$U,ROW(),$C$6)))</f>
        <v/>
      </c>
      <c r="X1324" s="28">
        <f>IF($W1324="","",IF(ISNUMBER($W1324),IF($W1324&gt;=10000000,IFERROR(DATE(INT($W1324/10000),MOD(INT($W1324/100),100),MOD($W1324,100)),""),$W1324),IF(ISNUMBER(--SUBSTITUTE(SUBSTITUTE(TRIM($W1324),".","-"),"/","-")),IF(--SUBSTITUTE(SUBSTITUTE(TRIM($W1324),".","-"),"/","-")&gt;=10000000,IFERROR(DATE(--LEFT(TRIM($W1324),4),--MID(TRIM($W1324),5,2),--RIGHT(TRIM($W1324),2)),""),--SUBSTITUTE(SUBSTITUTE(TRIM($W1324),".","-"),"/","-")),IFERROR(--LEFT(SUBSTITUTE(SUBSTITUTE(TRIM($W1324),".","-"),"/","-"),10),""))))</f>
        <v/>
      </c>
      <c r="Y1324" s="29">
        <f>IF($X1324="","",INT($X1324))</f>
        <v/>
      </c>
      <c r="Z1324" s="30">
        <f>IF(OR($Y1324="",$D$6=""),"",IF(INDEX($A:$U,ROW(),$D$6)="",0,IF(ISNUMBER(INDEX($A:$U,ROW(),$D$6)),INDEX($A:$U,ROW(),$D$6),IFERROR(--SUBSTITUTE(SUBSTITUTE(TRIM(INDEX($A:$U,ROW(),$D$6)),",",""),"원",""),0))))</f>
        <v/>
      </c>
      <c r="AA1324" s="30">
        <f>IF(OR($Y1324="",$E$6=""),"",IF(INDEX($A:$U,ROW(),$E$6)="",0,IF(ISNUMBER(INDEX($A:$U,ROW(),$E$6)),INDEX($A:$U,ROW(),$E$6),IFERROR(--SUBSTITUTE(SUBSTITUTE(TRIM(INDEX($A:$U,ROW(),$E$6)),",",""),"원",""),0))))</f>
        <v/>
      </c>
      <c r="AB1324" s="30">
        <f>IF(OR($Y1324="",$F$6=""),"",IF(INDEX($A:$U,ROW(),$F$6)="","",IF(ISNUMBER(INDEX($A:$U,ROW(),$F$6)),INDEX($A:$U,ROW(),$F$6),IFERROR(--SUBSTITUTE(SUBSTITUTE(TRIM(INDEX($A:$U,ROW(),$F$6)),",",""),"원",""),""))))</f>
        <v/>
      </c>
      <c r="AC1324" s="2">
        <f>IF(OR($Y1324="",$G$6=""),"",INDEX($A:$U,ROW(),$G$6)&amp;"")</f>
        <v/>
      </c>
      <c r="AD1324" s="2">
        <f>IF($Y1324="","",IF(OR(AND(설정!$B$5&lt;&gt;"",ISNUMBER(SEARCH(설정!$B$5,$AC1324))),AND(설정!$B$6&lt;&gt;"",ISNUMBER(SEARCH(설정!$B$6,$AC1324))),AND(설정!$B$7&lt;&gt;"",ISNUMBER(SEARCH(설정!$B$7,$AC1324)))),"제외","포함"))</f>
        <v/>
      </c>
    </row>
    <row r="1325">
      <c r="W1325" s="2">
        <f>IF(OR($B$5="",$C$6="",ROW()&lt;$B$5),"",IF(INDEX($A:$U,ROW(),$C$6)="","",INDEX($A:$U,ROW(),$C$6)))</f>
        <v/>
      </c>
      <c r="X1325" s="28">
        <f>IF($W1325="","",IF(ISNUMBER($W1325),IF($W1325&gt;=10000000,IFERROR(DATE(INT($W1325/10000),MOD(INT($W1325/100),100),MOD($W1325,100)),""),$W1325),IF(ISNUMBER(--SUBSTITUTE(SUBSTITUTE(TRIM($W1325),".","-"),"/","-")),IF(--SUBSTITUTE(SUBSTITUTE(TRIM($W1325),".","-"),"/","-")&gt;=10000000,IFERROR(DATE(--LEFT(TRIM($W1325),4),--MID(TRIM($W1325),5,2),--RIGHT(TRIM($W1325),2)),""),--SUBSTITUTE(SUBSTITUTE(TRIM($W1325),".","-"),"/","-")),IFERROR(--LEFT(SUBSTITUTE(SUBSTITUTE(TRIM($W1325),".","-"),"/","-"),10),""))))</f>
        <v/>
      </c>
      <c r="Y1325" s="29">
        <f>IF($X1325="","",INT($X1325))</f>
        <v/>
      </c>
      <c r="Z1325" s="30">
        <f>IF(OR($Y1325="",$D$6=""),"",IF(INDEX($A:$U,ROW(),$D$6)="",0,IF(ISNUMBER(INDEX($A:$U,ROW(),$D$6)),INDEX($A:$U,ROW(),$D$6),IFERROR(--SUBSTITUTE(SUBSTITUTE(TRIM(INDEX($A:$U,ROW(),$D$6)),",",""),"원",""),0))))</f>
        <v/>
      </c>
      <c r="AA1325" s="30">
        <f>IF(OR($Y1325="",$E$6=""),"",IF(INDEX($A:$U,ROW(),$E$6)="",0,IF(ISNUMBER(INDEX($A:$U,ROW(),$E$6)),INDEX($A:$U,ROW(),$E$6),IFERROR(--SUBSTITUTE(SUBSTITUTE(TRIM(INDEX($A:$U,ROW(),$E$6)),",",""),"원",""),0))))</f>
        <v/>
      </c>
      <c r="AB1325" s="30">
        <f>IF(OR($Y1325="",$F$6=""),"",IF(INDEX($A:$U,ROW(),$F$6)="","",IF(ISNUMBER(INDEX($A:$U,ROW(),$F$6)),INDEX($A:$U,ROW(),$F$6),IFERROR(--SUBSTITUTE(SUBSTITUTE(TRIM(INDEX($A:$U,ROW(),$F$6)),",",""),"원",""),""))))</f>
        <v/>
      </c>
      <c r="AC1325" s="2">
        <f>IF(OR($Y1325="",$G$6=""),"",INDEX($A:$U,ROW(),$G$6)&amp;"")</f>
        <v/>
      </c>
      <c r="AD1325" s="2">
        <f>IF($Y1325="","",IF(OR(AND(설정!$B$5&lt;&gt;"",ISNUMBER(SEARCH(설정!$B$5,$AC1325))),AND(설정!$B$6&lt;&gt;"",ISNUMBER(SEARCH(설정!$B$6,$AC1325))),AND(설정!$B$7&lt;&gt;"",ISNUMBER(SEARCH(설정!$B$7,$AC1325)))),"제외","포함"))</f>
        <v/>
      </c>
    </row>
    <row r="1326">
      <c r="W1326" s="2">
        <f>IF(OR($B$5="",$C$6="",ROW()&lt;$B$5),"",IF(INDEX($A:$U,ROW(),$C$6)="","",INDEX($A:$U,ROW(),$C$6)))</f>
        <v/>
      </c>
      <c r="X1326" s="28">
        <f>IF($W1326="","",IF(ISNUMBER($W1326),IF($W1326&gt;=10000000,IFERROR(DATE(INT($W1326/10000),MOD(INT($W1326/100),100),MOD($W1326,100)),""),$W1326),IF(ISNUMBER(--SUBSTITUTE(SUBSTITUTE(TRIM($W1326),".","-"),"/","-")),IF(--SUBSTITUTE(SUBSTITUTE(TRIM($W1326),".","-"),"/","-")&gt;=10000000,IFERROR(DATE(--LEFT(TRIM($W1326),4),--MID(TRIM($W1326),5,2),--RIGHT(TRIM($W1326),2)),""),--SUBSTITUTE(SUBSTITUTE(TRIM($W1326),".","-"),"/","-")),IFERROR(--LEFT(SUBSTITUTE(SUBSTITUTE(TRIM($W1326),".","-"),"/","-"),10),""))))</f>
        <v/>
      </c>
      <c r="Y1326" s="29">
        <f>IF($X1326="","",INT($X1326))</f>
        <v/>
      </c>
      <c r="Z1326" s="30">
        <f>IF(OR($Y1326="",$D$6=""),"",IF(INDEX($A:$U,ROW(),$D$6)="",0,IF(ISNUMBER(INDEX($A:$U,ROW(),$D$6)),INDEX($A:$U,ROW(),$D$6),IFERROR(--SUBSTITUTE(SUBSTITUTE(TRIM(INDEX($A:$U,ROW(),$D$6)),",",""),"원",""),0))))</f>
        <v/>
      </c>
      <c r="AA1326" s="30">
        <f>IF(OR($Y1326="",$E$6=""),"",IF(INDEX($A:$U,ROW(),$E$6)="",0,IF(ISNUMBER(INDEX($A:$U,ROW(),$E$6)),INDEX($A:$U,ROW(),$E$6),IFERROR(--SUBSTITUTE(SUBSTITUTE(TRIM(INDEX($A:$U,ROW(),$E$6)),",",""),"원",""),0))))</f>
        <v/>
      </c>
      <c r="AB1326" s="30">
        <f>IF(OR($Y1326="",$F$6=""),"",IF(INDEX($A:$U,ROW(),$F$6)="","",IF(ISNUMBER(INDEX($A:$U,ROW(),$F$6)),INDEX($A:$U,ROW(),$F$6),IFERROR(--SUBSTITUTE(SUBSTITUTE(TRIM(INDEX($A:$U,ROW(),$F$6)),",",""),"원",""),""))))</f>
        <v/>
      </c>
      <c r="AC1326" s="2">
        <f>IF(OR($Y1326="",$G$6=""),"",INDEX($A:$U,ROW(),$G$6)&amp;"")</f>
        <v/>
      </c>
      <c r="AD1326" s="2">
        <f>IF($Y1326="","",IF(OR(AND(설정!$B$5&lt;&gt;"",ISNUMBER(SEARCH(설정!$B$5,$AC1326))),AND(설정!$B$6&lt;&gt;"",ISNUMBER(SEARCH(설정!$B$6,$AC1326))),AND(설정!$B$7&lt;&gt;"",ISNUMBER(SEARCH(설정!$B$7,$AC1326)))),"제외","포함"))</f>
        <v/>
      </c>
    </row>
    <row r="1327">
      <c r="W1327" s="2">
        <f>IF(OR($B$5="",$C$6="",ROW()&lt;$B$5),"",IF(INDEX($A:$U,ROW(),$C$6)="","",INDEX($A:$U,ROW(),$C$6)))</f>
        <v/>
      </c>
      <c r="X1327" s="28">
        <f>IF($W1327="","",IF(ISNUMBER($W1327),IF($W1327&gt;=10000000,IFERROR(DATE(INT($W1327/10000),MOD(INT($W1327/100),100),MOD($W1327,100)),""),$W1327),IF(ISNUMBER(--SUBSTITUTE(SUBSTITUTE(TRIM($W1327),".","-"),"/","-")),IF(--SUBSTITUTE(SUBSTITUTE(TRIM($W1327),".","-"),"/","-")&gt;=10000000,IFERROR(DATE(--LEFT(TRIM($W1327),4),--MID(TRIM($W1327),5,2),--RIGHT(TRIM($W1327),2)),""),--SUBSTITUTE(SUBSTITUTE(TRIM($W1327),".","-"),"/","-")),IFERROR(--LEFT(SUBSTITUTE(SUBSTITUTE(TRIM($W1327),".","-"),"/","-"),10),""))))</f>
        <v/>
      </c>
      <c r="Y1327" s="29">
        <f>IF($X1327="","",INT($X1327))</f>
        <v/>
      </c>
      <c r="Z1327" s="30">
        <f>IF(OR($Y1327="",$D$6=""),"",IF(INDEX($A:$U,ROW(),$D$6)="",0,IF(ISNUMBER(INDEX($A:$U,ROW(),$D$6)),INDEX($A:$U,ROW(),$D$6),IFERROR(--SUBSTITUTE(SUBSTITUTE(TRIM(INDEX($A:$U,ROW(),$D$6)),",",""),"원",""),0))))</f>
        <v/>
      </c>
      <c r="AA1327" s="30">
        <f>IF(OR($Y1327="",$E$6=""),"",IF(INDEX($A:$U,ROW(),$E$6)="",0,IF(ISNUMBER(INDEX($A:$U,ROW(),$E$6)),INDEX($A:$U,ROW(),$E$6),IFERROR(--SUBSTITUTE(SUBSTITUTE(TRIM(INDEX($A:$U,ROW(),$E$6)),",",""),"원",""),0))))</f>
        <v/>
      </c>
      <c r="AB1327" s="30">
        <f>IF(OR($Y1327="",$F$6=""),"",IF(INDEX($A:$U,ROW(),$F$6)="","",IF(ISNUMBER(INDEX($A:$U,ROW(),$F$6)),INDEX($A:$U,ROW(),$F$6),IFERROR(--SUBSTITUTE(SUBSTITUTE(TRIM(INDEX($A:$U,ROW(),$F$6)),",",""),"원",""),""))))</f>
        <v/>
      </c>
      <c r="AC1327" s="2">
        <f>IF(OR($Y1327="",$G$6=""),"",INDEX($A:$U,ROW(),$G$6)&amp;"")</f>
        <v/>
      </c>
      <c r="AD1327" s="2">
        <f>IF($Y1327="","",IF(OR(AND(설정!$B$5&lt;&gt;"",ISNUMBER(SEARCH(설정!$B$5,$AC1327))),AND(설정!$B$6&lt;&gt;"",ISNUMBER(SEARCH(설정!$B$6,$AC1327))),AND(설정!$B$7&lt;&gt;"",ISNUMBER(SEARCH(설정!$B$7,$AC1327)))),"제외","포함"))</f>
        <v/>
      </c>
    </row>
    <row r="1328">
      <c r="W1328" s="2">
        <f>IF(OR($B$5="",$C$6="",ROW()&lt;$B$5),"",IF(INDEX($A:$U,ROW(),$C$6)="","",INDEX($A:$U,ROW(),$C$6)))</f>
        <v/>
      </c>
      <c r="X1328" s="28">
        <f>IF($W1328="","",IF(ISNUMBER($W1328),IF($W1328&gt;=10000000,IFERROR(DATE(INT($W1328/10000),MOD(INT($W1328/100),100),MOD($W1328,100)),""),$W1328),IF(ISNUMBER(--SUBSTITUTE(SUBSTITUTE(TRIM($W1328),".","-"),"/","-")),IF(--SUBSTITUTE(SUBSTITUTE(TRIM($W1328),".","-"),"/","-")&gt;=10000000,IFERROR(DATE(--LEFT(TRIM($W1328),4),--MID(TRIM($W1328),5,2),--RIGHT(TRIM($W1328),2)),""),--SUBSTITUTE(SUBSTITUTE(TRIM($W1328),".","-"),"/","-")),IFERROR(--LEFT(SUBSTITUTE(SUBSTITUTE(TRIM($W1328),".","-"),"/","-"),10),""))))</f>
        <v/>
      </c>
      <c r="Y1328" s="29">
        <f>IF($X1328="","",INT($X1328))</f>
        <v/>
      </c>
      <c r="Z1328" s="30">
        <f>IF(OR($Y1328="",$D$6=""),"",IF(INDEX($A:$U,ROW(),$D$6)="",0,IF(ISNUMBER(INDEX($A:$U,ROW(),$D$6)),INDEX($A:$U,ROW(),$D$6),IFERROR(--SUBSTITUTE(SUBSTITUTE(TRIM(INDEX($A:$U,ROW(),$D$6)),",",""),"원",""),0))))</f>
        <v/>
      </c>
      <c r="AA1328" s="30">
        <f>IF(OR($Y1328="",$E$6=""),"",IF(INDEX($A:$U,ROW(),$E$6)="",0,IF(ISNUMBER(INDEX($A:$U,ROW(),$E$6)),INDEX($A:$U,ROW(),$E$6),IFERROR(--SUBSTITUTE(SUBSTITUTE(TRIM(INDEX($A:$U,ROW(),$E$6)),",",""),"원",""),0))))</f>
        <v/>
      </c>
      <c r="AB1328" s="30">
        <f>IF(OR($Y1328="",$F$6=""),"",IF(INDEX($A:$U,ROW(),$F$6)="","",IF(ISNUMBER(INDEX($A:$U,ROW(),$F$6)),INDEX($A:$U,ROW(),$F$6),IFERROR(--SUBSTITUTE(SUBSTITUTE(TRIM(INDEX($A:$U,ROW(),$F$6)),",",""),"원",""),""))))</f>
        <v/>
      </c>
      <c r="AC1328" s="2">
        <f>IF(OR($Y1328="",$G$6=""),"",INDEX($A:$U,ROW(),$G$6)&amp;"")</f>
        <v/>
      </c>
      <c r="AD1328" s="2">
        <f>IF($Y1328="","",IF(OR(AND(설정!$B$5&lt;&gt;"",ISNUMBER(SEARCH(설정!$B$5,$AC1328))),AND(설정!$B$6&lt;&gt;"",ISNUMBER(SEARCH(설정!$B$6,$AC1328))),AND(설정!$B$7&lt;&gt;"",ISNUMBER(SEARCH(설정!$B$7,$AC1328)))),"제외","포함"))</f>
        <v/>
      </c>
    </row>
    <row r="1329">
      <c r="W1329" s="2">
        <f>IF(OR($B$5="",$C$6="",ROW()&lt;$B$5),"",IF(INDEX($A:$U,ROW(),$C$6)="","",INDEX($A:$U,ROW(),$C$6)))</f>
        <v/>
      </c>
      <c r="X1329" s="28">
        <f>IF($W1329="","",IF(ISNUMBER($W1329),IF($W1329&gt;=10000000,IFERROR(DATE(INT($W1329/10000),MOD(INT($W1329/100),100),MOD($W1329,100)),""),$W1329),IF(ISNUMBER(--SUBSTITUTE(SUBSTITUTE(TRIM($W1329),".","-"),"/","-")),IF(--SUBSTITUTE(SUBSTITUTE(TRIM($W1329),".","-"),"/","-")&gt;=10000000,IFERROR(DATE(--LEFT(TRIM($W1329),4),--MID(TRIM($W1329),5,2),--RIGHT(TRIM($W1329),2)),""),--SUBSTITUTE(SUBSTITUTE(TRIM($W1329),".","-"),"/","-")),IFERROR(--LEFT(SUBSTITUTE(SUBSTITUTE(TRIM($W1329),".","-"),"/","-"),10),""))))</f>
        <v/>
      </c>
      <c r="Y1329" s="29">
        <f>IF($X1329="","",INT($X1329))</f>
        <v/>
      </c>
      <c r="Z1329" s="30">
        <f>IF(OR($Y1329="",$D$6=""),"",IF(INDEX($A:$U,ROW(),$D$6)="",0,IF(ISNUMBER(INDEX($A:$U,ROW(),$D$6)),INDEX($A:$U,ROW(),$D$6),IFERROR(--SUBSTITUTE(SUBSTITUTE(TRIM(INDEX($A:$U,ROW(),$D$6)),",",""),"원",""),0))))</f>
        <v/>
      </c>
      <c r="AA1329" s="30">
        <f>IF(OR($Y1329="",$E$6=""),"",IF(INDEX($A:$U,ROW(),$E$6)="",0,IF(ISNUMBER(INDEX($A:$U,ROW(),$E$6)),INDEX($A:$U,ROW(),$E$6),IFERROR(--SUBSTITUTE(SUBSTITUTE(TRIM(INDEX($A:$U,ROW(),$E$6)),",",""),"원",""),0))))</f>
        <v/>
      </c>
      <c r="AB1329" s="30">
        <f>IF(OR($Y1329="",$F$6=""),"",IF(INDEX($A:$U,ROW(),$F$6)="","",IF(ISNUMBER(INDEX($A:$U,ROW(),$F$6)),INDEX($A:$U,ROW(),$F$6),IFERROR(--SUBSTITUTE(SUBSTITUTE(TRIM(INDEX($A:$U,ROW(),$F$6)),",",""),"원",""),""))))</f>
        <v/>
      </c>
      <c r="AC1329" s="2">
        <f>IF(OR($Y1329="",$G$6=""),"",INDEX($A:$U,ROW(),$G$6)&amp;"")</f>
        <v/>
      </c>
      <c r="AD1329" s="2">
        <f>IF($Y1329="","",IF(OR(AND(설정!$B$5&lt;&gt;"",ISNUMBER(SEARCH(설정!$B$5,$AC1329))),AND(설정!$B$6&lt;&gt;"",ISNUMBER(SEARCH(설정!$B$6,$AC1329))),AND(설정!$B$7&lt;&gt;"",ISNUMBER(SEARCH(설정!$B$7,$AC1329)))),"제외","포함"))</f>
        <v/>
      </c>
    </row>
    <row r="1330">
      <c r="W1330" s="2">
        <f>IF(OR($B$5="",$C$6="",ROW()&lt;$B$5),"",IF(INDEX($A:$U,ROW(),$C$6)="","",INDEX($A:$U,ROW(),$C$6)))</f>
        <v/>
      </c>
      <c r="X1330" s="28">
        <f>IF($W1330="","",IF(ISNUMBER($W1330),IF($W1330&gt;=10000000,IFERROR(DATE(INT($W1330/10000),MOD(INT($W1330/100),100),MOD($W1330,100)),""),$W1330),IF(ISNUMBER(--SUBSTITUTE(SUBSTITUTE(TRIM($W1330),".","-"),"/","-")),IF(--SUBSTITUTE(SUBSTITUTE(TRIM($W1330),".","-"),"/","-")&gt;=10000000,IFERROR(DATE(--LEFT(TRIM($W1330),4),--MID(TRIM($W1330),5,2),--RIGHT(TRIM($W1330),2)),""),--SUBSTITUTE(SUBSTITUTE(TRIM($W1330),".","-"),"/","-")),IFERROR(--LEFT(SUBSTITUTE(SUBSTITUTE(TRIM($W1330),".","-"),"/","-"),10),""))))</f>
        <v/>
      </c>
      <c r="Y1330" s="29">
        <f>IF($X1330="","",INT($X1330))</f>
        <v/>
      </c>
      <c r="Z1330" s="30">
        <f>IF(OR($Y1330="",$D$6=""),"",IF(INDEX($A:$U,ROW(),$D$6)="",0,IF(ISNUMBER(INDEX($A:$U,ROW(),$D$6)),INDEX($A:$U,ROW(),$D$6),IFERROR(--SUBSTITUTE(SUBSTITUTE(TRIM(INDEX($A:$U,ROW(),$D$6)),",",""),"원",""),0))))</f>
        <v/>
      </c>
      <c r="AA1330" s="30">
        <f>IF(OR($Y1330="",$E$6=""),"",IF(INDEX($A:$U,ROW(),$E$6)="",0,IF(ISNUMBER(INDEX($A:$U,ROW(),$E$6)),INDEX($A:$U,ROW(),$E$6),IFERROR(--SUBSTITUTE(SUBSTITUTE(TRIM(INDEX($A:$U,ROW(),$E$6)),",",""),"원",""),0))))</f>
        <v/>
      </c>
      <c r="AB1330" s="30">
        <f>IF(OR($Y1330="",$F$6=""),"",IF(INDEX($A:$U,ROW(),$F$6)="","",IF(ISNUMBER(INDEX($A:$U,ROW(),$F$6)),INDEX($A:$U,ROW(),$F$6),IFERROR(--SUBSTITUTE(SUBSTITUTE(TRIM(INDEX($A:$U,ROW(),$F$6)),",",""),"원",""),""))))</f>
        <v/>
      </c>
      <c r="AC1330" s="2">
        <f>IF(OR($Y1330="",$G$6=""),"",INDEX($A:$U,ROW(),$G$6)&amp;"")</f>
        <v/>
      </c>
      <c r="AD1330" s="2">
        <f>IF($Y1330="","",IF(OR(AND(설정!$B$5&lt;&gt;"",ISNUMBER(SEARCH(설정!$B$5,$AC1330))),AND(설정!$B$6&lt;&gt;"",ISNUMBER(SEARCH(설정!$B$6,$AC1330))),AND(설정!$B$7&lt;&gt;"",ISNUMBER(SEARCH(설정!$B$7,$AC1330)))),"제외","포함"))</f>
        <v/>
      </c>
    </row>
    <row r="1331">
      <c r="W1331" s="2">
        <f>IF(OR($B$5="",$C$6="",ROW()&lt;$B$5),"",IF(INDEX($A:$U,ROW(),$C$6)="","",INDEX($A:$U,ROW(),$C$6)))</f>
        <v/>
      </c>
      <c r="X1331" s="28">
        <f>IF($W1331="","",IF(ISNUMBER($W1331),IF($W1331&gt;=10000000,IFERROR(DATE(INT($W1331/10000),MOD(INT($W1331/100),100),MOD($W1331,100)),""),$W1331),IF(ISNUMBER(--SUBSTITUTE(SUBSTITUTE(TRIM($W1331),".","-"),"/","-")),IF(--SUBSTITUTE(SUBSTITUTE(TRIM($W1331),".","-"),"/","-")&gt;=10000000,IFERROR(DATE(--LEFT(TRIM($W1331),4),--MID(TRIM($W1331),5,2),--RIGHT(TRIM($W1331),2)),""),--SUBSTITUTE(SUBSTITUTE(TRIM($W1331),".","-"),"/","-")),IFERROR(--LEFT(SUBSTITUTE(SUBSTITUTE(TRIM($W1331),".","-"),"/","-"),10),""))))</f>
        <v/>
      </c>
      <c r="Y1331" s="29">
        <f>IF($X1331="","",INT($X1331))</f>
        <v/>
      </c>
      <c r="Z1331" s="30">
        <f>IF(OR($Y1331="",$D$6=""),"",IF(INDEX($A:$U,ROW(),$D$6)="",0,IF(ISNUMBER(INDEX($A:$U,ROW(),$D$6)),INDEX($A:$U,ROW(),$D$6),IFERROR(--SUBSTITUTE(SUBSTITUTE(TRIM(INDEX($A:$U,ROW(),$D$6)),",",""),"원",""),0))))</f>
        <v/>
      </c>
      <c r="AA1331" s="30">
        <f>IF(OR($Y1331="",$E$6=""),"",IF(INDEX($A:$U,ROW(),$E$6)="",0,IF(ISNUMBER(INDEX($A:$U,ROW(),$E$6)),INDEX($A:$U,ROW(),$E$6),IFERROR(--SUBSTITUTE(SUBSTITUTE(TRIM(INDEX($A:$U,ROW(),$E$6)),",",""),"원",""),0))))</f>
        <v/>
      </c>
      <c r="AB1331" s="30">
        <f>IF(OR($Y1331="",$F$6=""),"",IF(INDEX($A:$U,ROW(),$F$6)="","",IF(ISNUMBER(INDEX($A:$U,ROW(),$F$6)),INDEX($A:$U,ROW(),$F$6),IFERROR(--SUBSTITUTE(SUBSTITUTE(TRIM(INDEX($A:$U,ROW(),$F$6)),",",""),"원",""),""))))</f>
        <v/>
      </c>
      <c r="AC1331" s="2">
        <f>IF(OR($Y1331="",$G$6=""),"",INDEX($A:$U,ROW(),$G$6)&amp;"")</f>
        <v/>
      </c>
      <c r="AD1331" s="2">
        <f>IF($Y1331="","",IF(OR(AND(설정!$B$5&lt;&gt;"",ISNUMBER(SEARCH(설정!$B$5,$AC1331))),AND(설정!$B$6&lt;&gt;"",ISNUMBER(SEARCH(설정!$B$6,$AC1331))),AND(설정!$B$7&lt;&gt;"",ISNUMBER(SEARCH(설정!$B$7,$AC1331)))),"제외","포함"))</f>
        <v/>
      </c>
    </row>
    <row r="1332">
      <c r="W1332" s="2">
        <f>IF(OR($B$5="",$C$6="",ROW()&lt;$B$5),"",IF(INDEX($A:$U,ROW(),$C$6)="","",INDEX($A:$U,ROW(),$C$6)))</f>
        <v/>
      </c>
      <c r="X1332" s="28">
        <f>IF($W1332="","",IF(ISNUMBER($W1332),IF($W1332&gt;=10000000,IFERROR(DATE(INT($W1332/10000),MOD(INT($W1332/100),100),MOD($W1332,100)),""),$W1332),IF(ISNUMBER(--SUBSTITUTE(SUBSTITUTE(TRIM($W1332),".","-"),"/","-")),IF(--SUBSTITUTE(SUBSTITUTE(TRIM($W1332),".","-"),"/","-")&gt;=10000000,IFERROR(DATE(--LEFT(TRIM($W1332),4),--MID(TRIM($W1332),5,2),--RIGHT(TRIM($W1332),2)),""),--SUBSTITUTE(SUBSTITUTE(TRIM($W1332),".","-"),"/","-")),IFERROR(--LEFT(SUBSTITUTE(SUBSTITUTE(TRIM($W1332),".","-"),"/","-"),10),""))))</f>
        <v/>
      </c>
      <c r="Y1332" s="29">
        <f>IF($X1332="","",INT($X1332))</f>
        <v/>
      </c>
      <c r="Z1332" s="30">
        <f>IF(OR($Y1332="",$D$6=""),"",IF(INDEX($A:$U,ROW(),$D$6)="",0,IF(ISNUMBER(INDEX($A:$U,ROW(),$D$6)),INDEX($A:$U,ROW(),$D$6),IFERROR(--SUBSTITUTE(SUBSTITUTE(TRIM(INDEX($A:$U,ROW(),$D$6)),",",""),"원",""),0))))</f>
        <v/>
      </c>
      <c r="AA1332" s="30">
        <f>IF(OR($Y1332="",$E$6=""),"",IF(INDEX($A:$U,ROW(),$E$6)="",0,IF(ISNUMBER(INDEX($A:$U,ROW(),$E$6)),INDEX($A:$U,ROW(),$E$6),IFERROR(--SUBSTITUTE(SUBSTITUTE(TRIM(INDEX($A:$U,ROW(),$E$6)),",",""),"원",""),0))))</f>
        <v/>
      </c>
      <c r="AB1332" s="30">
        <f>IF(OR($Y1332="",$F$6=""),"",IF(INDEX($A:$U,ROW(),$F$6)="","",IF(ISNUMBER(INDEX($A:$U,ROW(),$F$6)),INDEX($A:$U,ROW(),$F$6),IFERROR(--SUBSTITUTE(SUBSTITUTE(TRIM(INDEX($A:$U,ROW(),$F$6)),",",""),"원",""),""))))</f>
        <v/>
      </c>
      <c r="AC1332" s="2">
        <f>IF(OR($Y1332="",$G$6=""),"",INDEX($A:$U,ROW(),$G$6)&amp;"")</f>
        <v/>
      </c>
      <c r="AD1332" s="2">
        <f>IF($Y1332="","",IF(OR(AND(설정!$B$5&lt;&gt;"",ISNUMBER(SEARCH(설정!$B$5,$AC1332))),AND(설정!$B$6&lt;&gt;"",ISNUMBER(SEARCH(설정!$B$6,$AC1332))),AND(설정!$B$7&lt;&gt;"",ISNUMBER(SEARCH(설정!$B$7,$AC1332)))),"제외","포함"))</f>
        <v/>
      </c>
    </row>
    <row r="1333">
      <c r="W1333" s="2">
        <f>IF(OR($B$5="",$C$6="",ROW()&lt;$B$5),"",IF(INDEX($A:$U,ROW(),$C$6)="","",INDEX($A:$U,ROW(),$C$6)))</f>
        <v/>
      </c>
      <c r="X1333" s="28">
        <f>IF($W1333="","",IF(ISNUMBER($W1333),IF($W1333&gt;=10000000,IFERROR(DATE(INT($W1333/10000),MOD(INT($W1333/100),100),MOD($W1333,100)),""),$W1333),IF(ISNUMBER(--SUBSTITUTE(SUBSTITUTE(TRIM($W1333),".","-"),"/","-")),IF(--SUBSTITUTE(SUBSTITUTE(TRIM($W1333),".","-"),"/","-")&gt;=10000000,IFERROR(DATE(--LEFT(TRIM($W1333),4),--MID(TRIM($W1333),5,2),--RIGHT(TRIM($W1333),2)),""),--SUBSTITUTE(SUBSTITUTE(TRIM($W1333),".","-"),"/","-")),IFERROR(--LEFT(SUBSTITUTE(SUBSTITUTE(TRIM($W1333),".","-"),"/","-"),10),""))))</f>
        <v/>
      </c>
      <c r="Y1333" s="29">
        <f>IF($X1333="","",INT($X1333))</f>
        <v/>
      </c>
      <c r="Z1333" s="30">
        <f>IF(OR($Y1333="",$D$6=""),"",IF(INDEX($A:$U,ROW(),$D$6)="",0,IF(ISNUMBER(INDEX($A:$U,ROW(),$D$6)),INDEX($A:$U,ROW(),$D$6),IFERROR(--SUBSTITUTE(SUBSTITUTE(TRIM(INDEX($A:$U,ROW(),$D$6)),",",""),"원",""),0))))</f>
        <v/>
      </c>
      <c r="AA1333" s="30">
        <f>IF(OR($Y1333="",$E$6=""),"",IF(INDEX($A:$U,ROW(),$E$6)="",0,IF(ISNUMBER(INDEX($A:$U,ROW(),$E$6)),INDEX($A:$U,ROW(),$E$6),IFERROR(--SUBSTITUTE(SUBSTITUTE(TRIM(INDEX($A:$U,ROW(),$E$6)),",",""),"원",""),0))))</f>
        <v/>
      </c>
      <c r="AB1333" s="30">
        <f>IF(OR($Y1333="",$F$6=""),"",IF(INDEX($A:$U,ROW(),$F$6)="","",IF(ISNUMBER(INDEX($A:$U,ROW(),$F$6)),INDEX($A:$U,ROW(),$F$6),IFERROR(--SUBSTITUTE(SUBSTITUTE(TRIM(INDEX($A:$U,ROW(),$F$6)),",",""),"원",""),""))))</f>
        <v/>
      </c>
      <c r="AC1333" s="2">
        <f>IF(OR($Y1333="",$G$6=""),"",INDEX($A:$U,ROW(),$G$6)&amp;"")</f>
        <v/>
      </c>
      <c r="AD1333" s="2">
        <f>IF($Y1333="","",IF(OR(AND(설정!$B$5&lt;&gt;"",ISNUMBER(SEARCH(설정!$B$5,$AC1333))),AND(설정!$B$6&lt;&gt;"",ISNUMBER(SEARCH(설정!$B$6,$AC1333))),AND(설정!$B$7&lt;&gt;"",ISNUMBER(SEARCH(설정!$B$7,$AC1333)))),"제외","포함"))</f>
        <v/>
      </c>
    </row>
    <row r="1334">
      <c r="W1334" s="2">
        <f>IF(OR($B$5="",$C$6="",ROW()&lt;$B$5),"",IF(INDEX($A:$U,ROW(),$C$6)="","",INDEX($A:$U,ROW(),$C$6)))</f>
        <v/>
      </c>
      <c r="X1334" s="28">
        <f>IF($W1334="","",IF(ISNUMBER($W1334),IF($W1334&gt;=10000000,IFERROR(DATE(INT($W1334/10000),MOD(INT($W1334/100),100),MOD($W1334,100)),""),$W1334),IF(ISNUMBER(--SUBSTITUTE(SUBSTITUTE(TRIM($W1334),".","-"),"/","-")),IF(--SUBSTITUTE(SUBSTITUTE(TRIM($W1334),".","-"),"/","-")&gt;=10000000,IFERROR(DATE(--LEFT(TRIM($W1334),4),--MID(TRIM($W1334),5,2),--RIGHT(TRIM($W1334),2)),""),--SUBSTITUTE(SUBSTITUTE(TRIM($W1334),".","-"),"/","-")),IFERROR(--LEFT(SUBSTITUTE(SUBSTITUTE(TRIM($W1334),".","-"),"/","-"),10),""))))</f>
        <v/>
      </c>
      <c r="Y1334" s="29">
        <f>IF($X1334="","",INT($X1334))</f>
        <v/>
      </c>
      <c r="Z1334" s="30">
        <f>IF(OR($Y1334="",$D$6=""),"",IF(INDEX($A:$U,ROW(),$D$6)="",0,IF(ISNUMBER(INDEX($A:$U,ROW(),$D$6)),INDEX($A:$U,ROW(),$D$6),IFERROR(--SUBSTITUTE(SUBSTITUTE(TRIM(INDEX($A:$U,ROW(),$D$6)),",",""),"원",""),0))))</f>
        <v/>
      </c>
      <c r="AA1334" s="30">
        <f>IF(OR($Y1334="",$E$6=""),"",IF(INDEX($A:$U,ROW(),$E$6)="",0,IF(ISNUMBER(INDEX($A:$U,ROW(),$E$6)),INDEX($A:$U,ROW(),$E$6),IFERROR(--SUBSTITUTE(SUBSTITUTE(TRIM(INDEX($A:$U,ROW(),$E$6)),",",""),"원",""),0))))</f>
        <v/>
      </c>
      <c r="AB1334" s="30">
        <f>IF(OR($Y1334="",$F$6=""),"",IF(INDEX($A:$U,ROW(),$F$6)="","",IF(ISNUMBER(INDEX($A:$U,ROW(),$F$6)),INDEX($A:$U,ROW(),$F$6),IFERROR(--SUBSTITUTE(SUBSTITUTE(TRIM(INDEX($A:$U,ROW(),$F$6)),",",""),"원",""),""))))</f>
        <v/>
      </c>
      <c r="AC1334" s="2">
        <f>IF(OR($Y1334="",$G$6=""),"",INDEX($A:$U,ROW(),$G$6)&amp;"")</f>
        <v/>
      </c>
      <c r="AD1334" s="2">
        <f>IF($Y1334="","",IF(OR(AND(설정!$B$5&lt;&gt;"",ISNUMBER(SEARCH(설정!$B$5,$AC1334))),AND(설정!$B$6&lt;&gt;"",ISNUMBER(SEARCH(설정!$B$6,$AC1334))),AND(설정!$B$7&lt;&gt;"",ISNUMBER(SEARCH(설정!$B$7,$AC1334)))),"제외","포함"))</f>
        <v/>
      </c>
    </row>
    <row r="1335">
      <c r="W1335" s="2">
        <f>IF(OR($B$5="",$C$6="",ROW()&lt;$B$5),"",IF(INDEX($A:$U,ROW(),$C$6)="","",INDEX($A:$U,ROW(),$C$6)))</f>
        <v/>
      </c>
      <c r="X1335" s="28">
        <f>IF($W1335="","",IF(ISNUMBER($W1335),IF($W1335&gt;=10000000,IFERROR(DATE(INT($W1335/10000),MOD(INT($W1335/100),100),MOD($W1335,100)),""),$W1335),IF(ISNUMBER(--SUBSTITUTE(SUBSTITUTE(TRIM($W1335),".","-"),"/","-")),IF(--SUBSTITUTE(SUBSTITUTE(TRIM($W1335),".","-"),"/","-")&gt;=10000000,IFERROR(DATE(--LEFT(TRIM($W1335),4),--MID(TRIM($W1335),5,2),--RIGHT(TRIM($W1335),2)),""),--SUBSTITUTE(SUBSTITUTE(TRIM($W1335),".","-"),"/","-")),IFERROR(--LEFT(SUBSTITUTE(SUBSTITUTE(TRIM($W1335),".","-"),"/","-"),10),""))))</f>
        <v/>
      </c>
      <c r="Y1335" s="29">
        <f>IF($X1335="","",INT($X1335))</f>
        <v/>
      </c>
      <c r="Z1335" s="30">
        <f>IF(OR($Y1335="",$D$6=""),"",IF(INDEX($A:$U,ROW(),$D$6)="",0,IF(ISNUMBER(INDEX($A:$U,ROW(),$D$6)),INDEX($A:$U,ROW(),$D$6),IFERROR(--SUBSTITUTE(SUBSTITUTE(TRIM(INDEX($A:$U,ROW(),$D$6)),",",""),"원",""),0))))</f>
        <v/>
      </c>
      <c r="AA1335" s="30">
        <f>IF(OR($Y1335="",$E$6=""),"",IF(INDEX($A:$U,ROW(),$E$6)="",0,IF(ISNUMBER(INDEX($A:$U,ROW(),$E$6)),INDEX($A:$U,ROW(),$E$6),IFERROR(--SUBSTITUTE(SUBSTITUTE(TRIM(INDEX($A:$U,ROW(),$E$6)),",",""),"원",""),0))))</f>
        <v/>
      </c>
      <c r="AB1335" s="30">
        <f>IF(OR($Y1335="",$F$6=""),"",IF(INDEX($A:$U,ROW(),$F$6)="","",IF(ISNUMBER(INDEX($A:$U,ROW(),$F$6)),INDEX($A:$U,ROW(),$F$6),IFERROR(--SUBSTITUTE(SUBSTITUTE(TRIM(INDEX($A:$U,ROW(),$F$6)),",",""),"원",""),""))))</f>
        <v/>
      </c>
      <c r="AC1335" s="2">
        <f>IF(OR($Y1335="",$G$6=""),"",INDEX($A:$U,ROW(),$G$6)&amp;"")</f>
        <v/>
      </c>
      <c r="AD1335" s="2">
        <f>IF($Y1335="","",IF(OR(AND(설정!$B$5&lt;&gt;"",ISNUMBER(SEARCH(설정!$B$5,$AC1335))),AND(설정!$B$6&lt;&gt;"",ISNUMBER(SEARCH(설정!$B$6,$AC1335))),AND(설정!$B$7&lt;&gt;"",ISNUMBER(SEARCH(설정!$B$7,$AC1335)))),"제외","포함"))</f>
        <v/>
      </c>
    </row>
    <row r="1336">
      <c r="W1336" s="2">
        <f>IF(OR($B$5="",$C$6="",ROW()&lt;$B$5),"",IF(INDEX($A:$U,ROW(),$C$6)="","",INDEX($A:$U,ROW(),$C$6)))</f>
        <v/>
      </c>
      <c r="X1336" s="28">
        <f>IF($W1336="","",IF(ISNUMBER($W1336),IF($W1336&gt;=10000000,IFERROR(DATE(INT($W1336/10000),MOD(INT($W1336/100),100),MOD($W1336,100)),""),$W1336),IF(ISNUMBER(--SUBSTITUTE(SUBSTITUTE(TRIM($W1336),".","-"),"/","-")),IF(--SUBSTITUTE(SUBSTITUTE(TRIM($W1336),".","-"),"/","-")&gt;=10000000,IFERROR(DATE(--LEFT(TRIM($W1336),4),--MID(TRIM($W1336),5,2),--RIGHT(TRIM($W1336),2)),""),--SUBSTITUTE(SUBSTITUTE(TRIM($W1336),".","-"),"/","-")),IFERROR(--LEFT(SUBSTITUTE(SUBSTITUTE(TRIM($W1336),".","-"),"/","-"),10),""))))</f>
        <v/>
      </c>
      <c r="Y1336" s="29">
        <f>IF($X1336="","",INT($X1336))</f>
        <v/>
      </c>
      <c r="Z1336" s="30">
        <f>IF(OR($Y1336="",$D$6=""),"",IF(INDEX($A:$U,ROW(),$D$6)="",0,IF(ISNUMBER(INDEX($A:$U,ROW(),$D$6)),INDEX($A:$U,ROW(),$D$6),IFERROR(--SUBSTITUTE(SUBSTITUTE(TRIM(INDEX($A:$U,ROW(),$D$6)),",",""),"원",""),0))))</f>
        <v/>
      </c>
      <c r="AA1336" s="30">
        <f>IF(OR($Y1336="",$E$6=""),"",IF(INDEX($A:$U,ROW(),$E$6)="",0,IF(ISNUMBER(INDEX($A:$U,ROW(),$E$6)),INDEX($A:$U,ROW(),$E$6),IFERROR(--SUBSTITUTE(SUBSTITUTE(TRIM(INDEX($A:$U,ROW(),$E$6)),",",""),"원",""),0))))</f>
        <v/>
      </c>
      <c r="AB1336" s="30">
        <f>IF(OR($Y1336="",$F$6=""),"",IF(INDEX($A:$U,ROW(),$F$6)="","",IF(ISNUMBER(INDEX($A:$U,ROW(),$F$6)),INDEX($A:$U,ROW(),$F$6),IFERROR(--SUBSTITUTE(SUBSTITUTE(TRIM(INDEX($A:$U,ROW(),$F$6)),",",""),"원",""),""))))</f>
        <v/>
      </c>
      <c r="AC1336" s="2">
        <f>IF(OR($Y1336="",$G$6=""),"",INDEX($A:$U,ROW(),$G$6)&amp;"")</f>
        <v/>
      </c>
      <c r="AD1336" s="2">
        <f>IF($Y1336="","",IF(OR(AND(설정!$B$5&lt;&gt;"",ISNUMBER(SEARCH(설정!$B$5,$AC1336))),AND(설정!$B$6&lt;&gt;"",ISNUMBER(SEARCH(설정!$B$6,$AC1336))),AND(설정!$B$7&lt;&gt;"",ISNUMBER(SEARCH(설정!$B$7,$AC1336)))),"제외","포함"))</f>
        <v/>
      </c>
    </row>
    <row r="1337">
      <c r="W1337" s="2">
        <f>IF(OR($B$5="",$C$6="",ROW()&lt;$B$5),"",IF(INDEX($A:$U,ROW(),$C$6)="","",INDEX($A:$U,ROW(),$C$6)))</f>
        <v/>
      </c>
      <c r="X1337" s="28">
        <f>IF($W1337="","",IF(ISNUMBER($W1337),IF($W1337&gt;=10000000,IFERROR(DATE(INT($W1337/10000),MOD(INT($W1337/100),100),MOD($W1337,100)),""),$W1337),IF(ISNUMBER(--SUBSTITUTE(SUBSTITUTE(TRIM($W1337),".","-"),"/","-")),IF(--SUBSTITUTE(SUBSTITUTE(TRIM($W1337),".","-"),"/","-")&gt;=10000000,IFERROR(DATE(--LEFT(TRIM($W1337),4),--MID(TRIM($W1337),5,2),--RIGHT(TRIM($W1337),2)),""),--SUBSTITUTE(SUBSTITUTE(TRIM($W1337),".","-"),"/","-")),IFERROR(--LEFT(SUBSTITUTE(SUBSTITUTE(TRIM($W1337),".","-"),"/","-"),10),""))))</f>
        <v/>
      </c>
      <c r="Y1337" s="29">
        <f>IF($X1337="","",INT($X1337))</f>
        <v/>
      </c>
      <c r="Z1337" s="30">
        <f>IF(OR($Y1337="",$D$6=""),"",IF(INDEX($A:$U,ROW(),$D$6)="",0,IF(ISNUMBER(INDEX($A:$U,ROW(),$D$6)),INDEX($A:$U,ROW(),$D$6),IFERROR(--SUBSTITUTE(SUBSTITUTE(TRIM(INDEX($A:$U,ROW(),$D$6)),",",""),"원",""),0))))</f>
        <v/>
      </c>
      <c r="AA1337" s="30">
        <f>IF(OR($Y1337="",$E$6=""),"",IF(INDEX($A:$U,ROW(),$E$6)="",0,IF(ISNUMBER(INDEX($A:$U,ROW(),$E$6)),INDEX($A:$U,ROW(),$E$6),IFERROR(--SUBSTITUTE(SUBSTITUTE(TRIM(INDEX($A:$U,ROW(),$E$6)),",",""),"원",""),0))))</f>
        <v/>
      </c>
      <c r="AB1337" s="30">
        <f>IF(OR($Y1337="",$F$6=""),"",IF(INDEX($A:$U,ROW(),$F$6)="","",IF(ISNUMBER(INDEX($A:$U,ROW(),$F$6)),INDEX($A:$U,ROW(),$F$6),IFERROR(--SUBSTITUTE(SUBSTITUTE(TRIM(INDEX($A:$U,ROW(),$F$6)),",",""),"원",""),""))))</f>
        <v/>
      </c>
      <c r="AC1337" s="2">
        <f>IF(OR($Y1337="",$G$6=""),"",INDEX($A:$U,ROW(),$G$6)&amp;"")</f>
        <v/>
      </c>
      <c r="AD1337" s="2">
        <f>IF($Y1337="","",IF(OR(AND(설정!$B$5&lt;&gt;"",ISNUMBER(SEARCH(설정!$B$5,$AC1337))),AND(설정!$B$6&lt;&gt;"",ISNUMBER(SEARCH(설정!$B$6,$AC1337))),AND(설정!$B$7&lt;&gt;"",ISNUMBER(SEARCH(설정!$B$7,$AC1337)))),"제외","포함"))</f>
        <v/>
      </c>
    </row>
    <row r="1338">
      <c r="W1338" s="2">
        <f>IF(OR($B$5="",$C$6="",ROW()&lt;$B$5),"",IF(INDEX($A:$U,ROW(),$C$6)="","",INDEX($A:$U,ROW(),$C$6)))</f>
        <v/>
      </c>
      <c r="X1338" s="28">
        <f>IF($W1338="","",IF(ISNUMBER($W1338),IF($W1338&gt;=10000000,IFERROR(DATE(INT($W1338/10000),MOD(INT($W1338/100),100),MOD($W1338,100)),""),$W1338),IF(ISNUMBER(--SUBSTITUTE(SUBSTITUTE(TRIM($W1338),".","-"),"/","-")),IF(--SUBSTITUTE(SUBSTITUTE(TRIM($W1338),".","-"),"/","-")&gt;=10000000,IFERROR(DATE(--LEFT(TRIM($W1338),4),--MID(TRIM($W1338),5,2),--RIGHT(TRIM($W1338),2)),""),--SUBSTITUTE(SUBSTITUTE(TRIM($W1338),".","-"),"/","-")),IFERROR(--LEFT(SUBSTITUTE(SUBSTITUTE(TRIM($W1338),".","-"),"/","-"),10),""))))</f>
        <v/>
      </c>
      <c r="Y1338" s="29">
        <f>IF($X1338="","",INT($X1338))</f>
        <v/>
      </c>
      <c r="Z1338" s="30">
        <f>IF(OR($Y1338="",$D$6=""),"",IF(INDEX($A:$U,ROW(),$D$6)="",0,IF(ISNUMBER(INDEX($A:$U,ROW(),$D$6)),INDEX($A:$U,ROW(),$D$6),IFERROR(--SUBSTITUTE(SUBSTITUTE(TRIM(INDEX($A:$U,ROW(),$D$6)),",",""),"원",""),0))))</f>
        <v/>
      </c>
      <c r="AA1338" s="30">
        <f>IF(OR($Y1338="",$E$6=""),"",IF(INDEX($A:$U,ROW(),$E$6)="",0,IF(ISNUMBER(INDEX($A:$U,ROW(),$E$6)),INDEX($A:$U,ROW(),$E$6),IFERROR(--SUBSTITUTE(SUBSTITUTE(TRIM(INDEX($A:$U,ROW(),$E$6)),",",""),"원",""),0))))</f>
        <v/>
      </c>
      <c r="AB1338" s="30">
        <f>IF(OR($Y1338="",$F$6=""),"",IF(INDEX($A:$U,ROW(),$F$6)="","",IF(ISNUMBER(INDEX($A:$U,ROW(),$F$6)),INDEX($A:$U,ROW(),$F$6),IFERROR(--SUBSTITUTE(SUBSTITUTE(TRIM(INDEX($A:$U,ROW(),$F$6)),",",""),"원",""),""))))</f>
        <v/>
      </c>
      <c r="AC1338" s="2">
        <f>IF(OR($Y1338="",$G$6=""),"",INDEX($A:$U,ROW(),$G$6)&amp;"")</f>
        <v/>
      </c>
      <c r="AD1338" s="2">
        <f>IF($Y1338="","",IF(OR(AND(설정!$B$5&lt;&gt;"",ISNUMBER(SEARCH(설정!$B$5,$AC1338))),AND(설정!$B$6&lt;&gt;"",ISNUMBER(SEARCH(설정!$B$6,$AC1338))),AND(설정!$B$7&lt;&gt;"",ISNUMBER(SEARCH(설정!$B$7,$AC1338)))),"제외","포함"))</f>
        <v/>
      </c>
    </row>
    <row r="1339">
      <c r="W1339" s="2">
        <f>IF(OR($B$5="",$C$6="",ROW()&lt;$B$5),"",IF(INDEX($A:$U,ROW(),$C$6)="","",INDEX($A:$U,ROW(),$C$6)))</f>
        <v/>
      </c>
      <c r="X1339" s="28">
        <f>IF($W1339="","",IF(ISNUMBER($W1339),IF($W1339&gt;=10000000,IFERROR(DATE(INT($W1339/10000),MOD(INT($W1339/100),100),MOD($W1339,100)),""),$W1339),IF(ISNUMBER(--SUBSTITUTE(SUBSTITUTE(TRIM($W1339),".","-"),"/","-")),IF(--SUBSTITUTE(SUBSTITUTE(TRIM($W1339),".","-"),"/","-")&gt;=10000000,IFERROR(DATE(--LEFT(TRIM($W1339),4),--MID(TRIM($W1339),5,2),--RIGHT(TRIM($W1339),2)),""),--SUBSTITUTE(SUBSTITUTE(TRIM($W1339),".","-"),"/","-")),IFERROR(--LEFT(SUBSTITUTE(SUBSTITUTE(TRIM($W1339),".","-"),"/","-"),10),""))))</f>
        <v/>
      </c>
      <c r="Y1339" s="29">
        <f>IF($X1339="","",INT($X1339))</f>
        <v/>
      </c>
      <c r="Z1339" s="30">
        <f>IF(OR($Y1339="",$D$6=""),"",IF(INDEX($A:$U,ROW(),$D$6)="",0,IF(ISNUMBER(INDEX($A:$U,ROW(),$D$6)),INDEX($A:$U,ROW(),$D$6),IFERROR(--SUBSTITUTE(SUBSTITUTE(TRIM(INDEX($A:$U,ROW(),$D$6)),",",""),"원",""),0))))</f>
        <v/>
      </c>
      <c r="AA1339" s="30">
        <f>IF(OR($Y1339="",$E$6=""),"",IF(INDEX($A:$U,ROW(),$E$6)="",0,IF(ISNUMBER(INDEX($A:$U,ROW(),$E$6)),INDEX($A:$U,ROW(),$E$6),IFERROR(--SUBSTITUTE(SUBSTITUTE(TRIM(INDEX($A:$U,ROW(),$E$6)),",",""),"원",""),0))))</f>
        <v/>
      </c>
      <c r="AB1339" s="30">
        <f>IF(OR($Y1339="",$F$6=""),"",IF(INDEX($A:$U,ROW(),$F$6)="","",IF(ISNUMBER(INDEX($A:$U,ROW(),$F$6)),INDEX($A:$U,ROW(),$F$6),IFERROR(--SUBSTITUTE(SUBSTITUTE(TRIM(INDEX($A:$U,ROW(),$F$6)),",",""),"원",""),""))))</f>
        <v/>
      </c>
      <c r="AC1339" s="2">
        <f>IF(OR($Y1339="",$G$6=""),"",INDEX($A:$U,ROW(),$G$6)&amp;"")</f>
        <v/>
      </c>
      <c r="AD1339" s="2">
        <f>IF($Y1339="","",IF(OR(AND(설정!$B$5&lt;&gt;"",ISNUMBER(SEARCH(설정!$B$5,$AC1339))),AND(설정!$B$6&lt;&gt;"",ISNUMBER(SEARCH(설정!$B$6,$AC1339))),AND(설정!$B$7&lt;&gt;"",ISNUMBER(SEARCH(설정!$B$7,$AC1339)))),"제외","포함"))</f>
        <v/>
      </c>
    </row>
    <row r="1340">
      <c r="W1340" s="2">
        <f>IF(OR($B$5="",$C$6="",ROW()&lt;$B$5),"",IF(INDEX($A:$U,ROW(),$C$6)="","",INDEX($A:$U,ROW(),$C$6)))</f>
        <v/>
      </c>
      <c r="X1340" s="28">
        <f>IF($W1340="","",IF(ISNUMBER($W1340),IF($W1340&gt;=10000000,IFERROR(DATE(INT($W1340/10000),MOD(INT($W1340/100),100),MOD($W1340,100)),""),$W1340),IF(ISNUMBER(--SUBSTITUTE(SUBSTITUTE(TRIM($W1340),".","-"),"/","-")),IF(--SUBSTITUTE(SUBSTITUTE(TRIM($W1340),".","-"),"/","-")&gt;=10000000,IFERROR(DATE(--LEFT(TRIM($W1340),4),--MID(TRIM($W1340),5,2),--RIGHT(TRIM($W1340),2)),""),--SUBSTITUTE(SUBSTITUTE(TRIM($W1340),".","-"),"/","-")),IFERROR(--LEFT(SUBSTITUTE(SUBSTITUTE(TRIM($W1340),".","-"),"/","-"),10),""))))</f>
        <v/>
      </c>
      <c r="Y1340" s="29">
        <f>IF($X1340="","",INT($X1340))</f>
        <v/>
      </c>
      <c r="Z1340" s="30">
        <f>IF(OR($Y1340="",$D$6=""),"",IF(INDEX($A:$U,ROW(),$D$6)="",0,IF(ISNUMBER(INDEX($A:$U,ROW(),$D$6)),INDEX($A:$U,ROW(),$D$6),IFERROR(--SUBSTITUTE(SUBSTITUTE(TRIM(INDEX($A:$U,ROW(),$D$6)),",",""),"원",""),0))))</f>
        <v/>
      </c>
      <c r="AA1340" s="30">
        <f>IF(OR($Y1340="",$E$6=""),"",IF(INDEX($A:$U,ROW(),$E$6)="",0,IF(ISNUMBER(INDEX($A:$U,ROW(),$E$6)),INDEX($A:$U,ROW(),$E$6),IFERROR(--SUBSTITUTE(SUBSTITUTE(TRIM(INDEX($A:$U,ROW(),$E$6)),",",""),"원",""),0))))</f>
        <v/>
      </c>
      <c r="AB1340" s="30">
        <f>IF(OR($Y1340="",$F$6=""),"",IF(INDEX($A:$U,ROW(),$F$6)="","",IF(ISNUMBER(INDEX($A:$U,ROW(),$F$6)),INDEX($A:$U,ROW(),$F$6),IFERROR(--SUBSTITUTE(SUBSTITUTE(TRIM(INDEX($A:$U,ROW(),$F$6)),",",""),"원",""),""))))</f>
        <v/>
      </c>
      <c r="AC1340" s="2">
        <f>IF(OR($Y1340="",$G$6=""),"",INDEX($A:$U,ROW(),$G$6)&amp;"")</f>
        <v/>
      </c>
      <c r="AD1340" s="2">
        <f>IF($Y1340="","",IF(OR(AND(설정!$B$5&lt;&gt;"",ISNUMBER(SEARCH(설정!$B$5,$AC1340))),AND(설정!$B$6&lt;&gt;"",ISNUMBER(SEARCH(설정!$B$6,$AC1340))),AND(설정!$B$7&lt;&gt;"",ISNUMBER(SEARCH(설정!$B$7,$AC1340)))),"제외","포함"))</f>
        <v/>
      </c>
    </row>
    <row r="1341">
      <c r="W1341" s="2">
        <f>IF(OR($B$5="",$C$6="",ROW()&lt;$B$5),"",IF(INDEX($A:$U,ROW(),$C$6)="","",INDEX($A:$U,ROW(),$C$6)))</f>
        <v/>
      </c>
      <c r="X1341" s="28">
        <f>IF($W1341="","",IF(ISNUMBER($W1341),IF($W1341&gt;=10000000,IFERROR(DATE(INT($W1341/10000),MOD(INT($W1341/100),100),MOD($W1341,100)),""),$W1341),IF(ISNUMBER(--SUBSTITUTE(SUBSTITUTE(TRIM($W1341),".","-"),"/","-")),IF(--SUBSTITUTE(SUBSTITUTE(TRIM($W1341),".","-"),"/","-")&gt;=10000000,IFERROR(DATE(--LEFT(TRIM($W1341),4),--MID(TRIM($W1341),5,2),--RIGHT(TRIM($W1341),2)),""),--SUBSTITUTE(SUBSTITUTE(TRIM($W1341),".","-"),"/","-")),IFERROR(--LEFT(SUBSTITUTE(SUBSTITUTE(TRIM($W1341),".","-"),"/","-"),10),""))))</f>
        <v/>
      </c>
      <c r="Y1341" s="29">
        <f>IF($X1341="","",INT($X1341))</f>
        <v/>
      </c>
      <c r="Z1341" s="30">
        <f>IF(OR($Y1341="",$D$6=""),"",IF(INDEX($A:$U,ROW(),$D$6)="",0,IF(ISNUMBER(INDEX($A:$U,ROW(),$D$6)),INDEX($A:$U,ROW(),$D$6),IFERROR(--SUBSTITUTE(SUBSTITUTE(TRIM(INDEX($A:$U,ROW(),$D$6)),",",""),"원",""),0))))</f>
        <v/>
      </c>
      <c r="AA1341" s="30">
        <f>IF(OR($Y1341="",$E$6=""),"",IF(INDEX($A:$U,ROW(),$E$6)="",0,IF(ISNUMBER(INDEX($A:$U,ROW(),$E$6)),INDEX($A:$U,ROW(),$E$6),IFERROR(--SUBSTITUTE(SUBSTITUTE(TRIM(INDEX($A:$U,ROW(),$E$6)),",",""),"원",""),0))))</f>
        <v/>
      </c>
      <c r="AB1341" s="30">
        <f>IF(OR($Y1341="",$F$6=""),"",IF(INDEX($A:$U,ROW(),$F$6)="","",IF(ISNUMBER(INDEX($A:$U,ROW(),$F$6)),INDEX($A:$U,ROW(),$F$6),IFERROR(--SUBSTITUTE(SUBSTITUTE(TRIM(INDEX($A:$U,ROW(),$F$6)),",",""),"원",""),""))))</f>
        <v/>
      </c>
      <c r="AC1341" s="2">
        <f>IF(OR($Y1341="",$G$6=""),"",INDEX($A:$U,ROW(),$G$6)&amp;"")</f>
        <v/>
      </c>
      <c r="AD1341" s="2">
        <f>IF($Y1341="","",IF(OR(AND(설정!$B$5&lt;&gt;"",ISNUMBER(SEARCH(설정!$B$5,$AC1341))),AND(설정!$B$6&lt;&gt;"",ISNUMBER(SEARCH(설정!$B$6,$AC1341))),AND(설정!$B$7&lt;&gt;"",ISNUMBER(SEARCH(설정!$B$7,$AC1341)))),"제외","포함"))</f>
        <v/>
      </c>
    </row>
    <row r="1342">
      <c r="W1342" s="2">
        <f>IF(OR($B$5="",$C$6="",ROW()&lt;$B$5),"",IF(INDEX($A:$U,ROW(),$C$6)="","",INDEX($A:$U,ROW(),$C$6)))</f>
        <v/>
      </c>
      <c r="X1342" s="28">
        <f>IF($W1342="","",IF(ISNUMBER($W1342),IF($W1342&gt;=10000000,IFERROR(DATE(INT($W1342/10000),MOD(INT($W1342/100),100),MOD($W1342,100)),""),$W1342),IF(ISNUMBER(--SUBSTITUTE(SUBSTITUTE(TRIM($W1342),".","-"),"/","-")),IF(--SUBSTITUTE(SUBSTITUTE(TRIM($W1342),".","-"),"/","-")&gt;=10000000,IFERROR(DATE(--LEFT(TRIM($W1342),4),--MID(TRIM($W1342),5,2),--RIGHT(TRIM($W1342),2)),""),--SUBSTITUTE(SUBSTITUTE(TRIM($W1342),".","-"),"/","-")),IFERROR(--LEFT(SUBSTITUTE(SUBSTITUTE(TRIM($W1342),".","-"),"/","-"),10),""))))</f>
        <v/>
      </c>
      <c r="Y1342" s="29">
        <f>IF($X1342="","",INT($X1342))</f>
        <v/>
      </c>
      <c r="Z1342" s="30">
        <f>IF(OR($Y1342="",$D$6=""),"",IF(INDEX($A:$U,ROW(),$D$6)="",0,IF(ISNUMBER(INDEX($A:$U,ROW(),$D$6)),INDEX($A:$U,ROW(),$D$6),IFERROR(--SUBSTITUTE(SUBSTITUTE(TRIM(INDEX($A:$U,ROW(),$D$6)),",",""),"원",""),0))))</f>
        <v/>
      </c>
      <c r="AA1342" s="30">
        <f>IF(OR($Y1342="",$E$6=""),"",IF(INDEX($A:$U,ROW(),$E$6)="",0,IF(ISNUMBER(INDEX($A:$U,ROW(),$E$6)),INDEX($A:$U,ROW(),$E$6),IFERROR(--SUBSTITUTE(SUBSTITUTE(TRIM(INDEX($A:$U,ROW(),$E$6)),",",""),"원",""),0))))</f>
        <v/>
      </c>
      <c r="AB1342" s="30">
        <f>IF(OR($Y1342="",$F$6=""),"",IF(INDEX($A:$U,ROW(),$F$6)="","",IF(ISNUMBER(INDEX($A:$U,ROW(),$F$6)),INDEX($A:$U,ROW(),$F$6),IFERROR(--SUBSTITUTE(SUBSTITUTE(TRIM(INDEX($A:$U,ROW(),$F$6)),",",""),"원",""),""))))</f>
        <v/>
      </c>
      <c r="AC1342" s="2">
        <f>IF(OR($Y1342="",$G$6=""),"",INDEX($A:$U,ROW(),$G$6)&amp;"")</f>
        <v/>
      </c>
      <c r="AD1342" s="2">
        <f>IF($Y1342="","",IF(OR(AND(설정!$B$5&lt;&gt;"",ISNUMBER(SEARCH(설정!$B$5,$AC1342))),AND(설정!$B$6&lt;&gt;"",ISNUMBER(SEARCH(설정!$B$6,$AC1342))),AND(설정!$B$7&lt;&gt;"",ISNUMBER(SEARCH(설정!$B$7,$AC1342)))),"제외","포함"))</f>
        <v/>
      </c>
    </row>
    <row r="1343">
      <c r="W1343" s="2">
        <f>IF(OR($B$5="",$C$6="",ROW()&lt;$B$5),"",IF(INDEX($A:$U,ROW(),$C$6)="","",INDEX($A:$U,ROW(),$C$6)))</f>
        <v/>
      </c>
      <c r="X1343" s="28">
        <f>IF($W1343="","",IF(ISNUMBER($W1343),IF($W1343&gt;=10000000,IFERROR(DATE(INT($W1343/10000),MOD(INT($W1343/100),100),MOD($W1343,100)),""),$W1343),IF(ISNUMBER(--SUBSTITUTE(SUBSTITUTE(TRIM($W1343),".","-"),"/","-")),IF(--SUBSTITUTE(SUBSTITUTE(TRIM($W1343),".","-"),"/","-")&gt;=10000000,IFERROR(DATE(--LEFT(TRIM($W1343),4),--MID(TRIM($W1343),5,2),--RIGHT(TRIM($W1343),2)),""),--SUBSTITUTE(SUBSTITUTE(TRIM($W1343),".","-"),"/","-")),IFERROR(--LEFT(SUBSTITUTE(SUBSTITUTE(TRIM($W1343),".","-"),"/","-"),10),""))))</f>
        <v/>
      </c>
      <c r="Y1343" s="29">
        <f>IF($X1343="","",INT($X1343))</f>
        <v/>
      </c>
      <c r="Z1343" s="30">
        <f>IF(OR($Y1343="",$D$6=""),"",IF(INDEX($A:$U,ROW(),$D$6)="",0,IF(ISNUMBER(INDEX($A:$U,ROW(),$D$6)),INDEX($A:$U,ROW(),$D$6),IFERROR(--SUBSTITUTE(SUBSTITUTE(TRIM(INDEX($A:$U,ROW(),$D$6)),",",""),"원",""),0))))</f>
        <v/>
      </c>
      <c r="AA1343" s="30">
        <f>IF(OR($Y1343="",$E$6=""),"",IF(INDEX($A:$U,ROW(),$E$6)="",0,IF(ISNUMBER(INDEX($A:$U,ROW(),$E$6)),INDEX($A:$U,ROW(),$E$6),IFERROR(--SUBSTITUTE(SUBSTITUTE(TRIM(INDEX($A:$U,ROW(),$E$6)),",",""),"원",""),0))))</f>
        <v/>
      </c>
      <c r="AB1343" s="30">
        <f>IF(OR($Y1343="",$F$6=""),"",IF(INDEX($A:$U,ROW(),$F$6)="","",IF(ISNUMBER(INDEX($A:$U,ROW(),$F$6)),INDEX($A:$U,ROW(),$F$6),IFERROR(--SUBSTITUTE(SUBSTITUTE(TRIM(INDEX($A:$U,ROW(),$F$6)),",",""),"원",""),""))))</f>
        <v/>
      </c>
      <c r="AC1343" s="2">
        <f>IF(OR($Y1343="",$G$6=""),"",INDEX($A:$U,ROW(),$G$6)&amp;"")</f>
        <v/>
      </c>
      <c r="AD1343" s="2">
        <f>IF($Y1343="","",IF(OR(AND(설정!$B$5&lt;&gt;"",ISNUMBER(SEARCH(설정!$B$5,$AC1343))),AND(설정!$B$6&lt;&gt;"",ISNUMBER(SEARCH(설정!$B$6,$AC1343))),AND(설정!$B$7&lt;&gt;"",ISNUMBER(SEARCH(설정!$B$7,$AC1343)))),"제외","포함"))</f>
        <v/>
      </c>
    </row>
    <row r="1344">
      <c r="W1344" s="2">
        <f>IF(OR($B$5="",$C$6="",ROW()&lt;$B$5),"",IF(INDEX($A:$U,ROW(),$C$6)="","",INDEX($A:$U,ROW(),$C$6)))</f>
        <v/>
      </c>
      <c r="X1344" s="28">
        <f>IF($W1344="","",IF(ISNUMBER($W1344),IF($W1344&gt;=10000000,IFERROR(DATE(INT($W1344/10000),MOD(INT($W1344/100),100),MOD($W1344,100)),""),$W1344),IF(ISNUMBER(--SUBSTITUTE(SUBSTITUTE(TRIM($W1344),".","-"),"/","-")),IF(--SUBSTITUTE(SUBSTITUTE(TRIM($W1344),".","-"),"/","-")&gt;=10000000,IFERROR(DATE(--LEFT(TRIM($W1344),4),--MID(TRIM($W1344),5,2),--RIGHT(TRIM($W1344),2)),""),--SUBSTITUTE(SUBSTITUTE(TRIM($W1344),".","-"),"/","-")),IFERROR(--LEFT(SUBSTITUTE(SUBSTITUTE(TRIM($W1344),".","-"),"/","-"),10),""))))</f>
        <v/>
      </c>
      <c r="Y1344" s="29">
        <f>IF($X1344="","",INT($X1344))</f>
        <v/>
      </c>
      <c r="Z1344" s="30">
        <f>IF(OR($Y1344="",$D$6=""),"",IF(INDEX($A:$U,ROW(),$D$6)="",0,IF(ISNUMBER(INDEX($A:$U,ROW(),$D$6)),INDEX($A:$U,ROW(),$D$6),IFERROR(--SUBSTITUTE(SUBSTITUTE(TRIM(INDEX($A:$U,ROW(),$D$6)),",",""),"원",""),0))))</f>
        <v/>
      </c>
      <c r="AA1344" s="30">
        <f>IF(OR($Y1344="",$E$6=""),"",IF(INDEX($A:$U,ROW(),$E$6)="",0,IF(ISNUMBER(INDEX($A:$U,ROW(),$E$6)),INDEX($A:$U,ROW(),$E$6),IFERROR(--SUBSTITUTE(SUBSTITUTE(TRIM(INDEX($A:$U,ROW(),$E$6)),",",""),"원",""),0))))</f>
        <v/>
      </c>
      <c r="AB1344" s="30">
        <f>IF(OR($Y1344="",$F$6=""),"",IF(INDEX($A:$U,ROW(),$F$6)="","",IF(ISNUMBER(INDEX($A:$U,ROW(),$F$6)),INDEX($A:$U,ROW(),$F$6),IFERROR(--SUBSTITUTE(SUBSTITUTE(TRIM(INDEX($A:$U,ROW(),$F$6)),",",""),"원",""),""))))</f>
        <v/>
      </c>
      <c r="AC1344" s="2">
        <f>IF(OR($Y1344="",$G$6=""),"",INDEX($A:$U,ROW(),$G$6)&amp;"")</f>
        <v/>
      </c>
      <c r="AD1344" s="2">
        <f>IF($Y1344="","",IF(OR(AND(설정!$B$5&lt;&gt;"",ISNUMBER(SEARCH(설정!$B$5,$AC1344))),AND(설정!$B$6&lt;&gt;"",ISNUMBER(SEARCH(설정!$B$6,$AC1344))),AND(설정!$B$7&lt;&gt;"",ISNUMBER(SEARCH(설정!$B$7,$AC1344)))),"제외","포함"))</f>
        <v/>
      </c>
    </row>
    <row r="1345">
      <c r="W1345" s="2">
        <f>IF(OR($B$5="",$C$6="",ROW()&lt;$B$5),"",IF(INDEX($A:$U,ROW(),$C$6)="","",INDEX($A:$U,ROW(),$C$6)))</f>
        <v/>
      </c>
      <c r="X1345" s="28">
        <f>IF($W1345="","",IF(ISNUMBER($W1345),IF($W1345&gt;=10000000,IFERROR(DATE(INT($W1345/10000),MOD(INT($W1345/100),100),MOD($W1345,100)),""),$W1345),IF(ISNUMBER(--SUBSTITUTE(SUBSTITUTE(TRIM($W1345),".","-"),"/","-")),IF(--SUBSTITUTE(SUBSTITUTE(TRIM($W1345),".","-"),"/","-")&gt;=10000000,IFERROR(DATE(--LEFT(TRIM($W1345),4),--MID(TRIM($W1345),5,2),--RIGHT(TRIM($W1345),2)),""),--SUBSTITUTE(SUBSTITUTE(TRIM($W1345),".","-"),"/","-")),IFERROR(--LEFT(SUBSTITUTE(SUBSTITUTE(TRIM($W1345),".","-"),"/","-"),10),""))))</f>
        <v/>
      </c>
      <c r="Y1345" s="29">
        <f>IF($X1345="","",INT($X1345))</f>
        <v/>
      </c>
      <c r="Z1345" s="30">
        <f>IF(OR($Y1345="",$D$6=""),"",IF(INDEX($A:$U,ROW(),$D$6)="",0,IF(ISNUMBER(INDEX($A:$U,ROW(),$D$6)),INDEX($A:$U,ROW(),$D$6),IFERROR(--SUBSTITUTE(SUBSTITUTE(TRIM(INDEX($A:$U,ROW(),$D$6)),",",""),"원",""),0))))</f>
        <v/>
      </c>
      <c r="AA1345" s="30">
        <f>IF(OR($Y1345="",$E$6=""),"",IF(INDEX($A:$U,ROW(),$E$6)="",0,IF(ISNUMBER(INDEX($A:$U,ROW(),$E$6)),INDEX($A:$U,ROW(),$E$6),IFERROR(--SUBSTITUTE(SUBSTITUTE(TRIM(INDEX($A:$U,ROW(),$E$6)),",",""),"원",""),0))))</f>
        <v/>
      </c>
      <c r="AB1345" s="30">
        <f>IF(OR($Y1345="",$F$6=""),"",IF(INDEX($A:$U,ROW(),$F$6)="","",IF(ISNUMBER(INDEX($A:$U,ROW(),$F$6)),INDEX($A:$U,ROW(),$F$6),IFERROR(--SUBSTITUTE(SUBSTITUTE(TRIM(INDEX($A:$U,ROW(),$F$6)),",",""),"원",""),""))))</f>
        <v/>
      </c>
      <c r="AC1345" s="2">
        <f>IF(OR($Y1345="",$G$6=""),"",INDEX($A:$U,ROW(),$G$6)&amp;"")</f>
        <v/>
      </c>
      <c r="AD1345" s="2">
        <f>IF($Y1345="","",IF(OR(AND(설정!$B$5&lt;&gt;"",ISNUMBER(SEARCH(설정!$B$5,$AC1345))),AND(설정!$B$6&lt;&gt;"",ISNUMBER(SEARCH(설정!$B$6,$AC1345))),AND(설정!$B$7&lt;&gt;"",ISNUMBER(SEARCH(설정!$B$7,$AC1345)))),"제외","포함"))</f>
        <v/>
      </c>
    </row>
    <row r="1346">
      <c r="W1346" s="2">
        <f>IF(OR($B$5="",$C$6="",ROW()&lt;$B$5),"",IF(INDEX($A:$U,ROW(),$C$6)="","",INDEX($A:$U,ROW(),$C$6)))</f>
        <v/>
      </c>
      <c r="X1346" s="28">
        <f>IF($W1346="","",IF(ISNUMBER($W1346),IF($W1346&gt;=10000000,IFERROR(DATE(INT($W1346/10000),MOD(INT($W1346/100),100),MOD($W1346,100)),""),$W1346),IF(ISNUMBER(--SUBSTITUTE(SUBSTITUTE(TRIM($W1346),".","-"),"/","-")),IF(--SUBSTITUTE(SUBSTITUTE(TRIM($W1346),".","-"),"/","-")&gt;=10000000,IFERROR(DATE(--LEFT(TRIM($W1346),4),--MID(TRIM($W1346),5,2),--RIGHT(TRIM($W1346),2)),""),--SUBSTITUTE(SUBSTITUTE(TRIM($W1346),".","-"),"/","-")),IFERROR(--LEFT(SUBSTITUTE(SUBSTITUTE(TRIM($W1346),".","-"),"/","-"),10),""))))</f>
        <v/>
      </c>
      <c r="Y1346" s="29">
        <f>IF($X1346="","",INT($X1346))</f>
        <v/>
      </c>
      <c r="Z1346" s="30">
        <f>IF(OR($Y1346="",$D$6=""),"",IF(INDEX($A:$U,ROW(),$D$6)="",0,IF(ISNUMBER(INDEX($A:$U,ROW(),$D$6)),INDEX($A:$U,ROW(),$D$6),IFERROR(--SUBSTITUTE(SUBSTITUTE(TRIM(INDEX($A:$U,ROW(),$D$6)),",",""),"원",""),0))))</f>
        <v/>
      </c>
      <c r="AA1346" s="30">
        <f>IF(OR($Y1346="",$E$6=""),"",IF(INDEX($A:$U,ROW(),$E$6)="",0,IF(ISNUMBER(INDEX($A:$U,ROW(),$E$6)),INDEX($A:$U,ROW(),$E$6),IFERROR(--SUBSTITUTE(SUBSTITUTE(TRIM(INDEX($A:$U,ROW(),$E$6)),",",""),"원",""),0))))</f>
        <v/>
      </c>
      <c r="AB1346" s="30">
        <f>IF(OR($Y1346="",$F$6=""),"",IF(INDEX($A:$U,ROW(),$F$6)="","",IF(ISNUMBER(INDEX($A:$U,ROW(),$F$6)),INDEX($A:$U,ROW(),$F$6),IFERROR(--SUBSTITUTE(SUBSTITUTE(TRIM(INDEX($A:$U,ROW(),$F$6)),",",""),"원",""),""))))</f>
        <v/>
      </c>
      <c r="AC1346" s="2">
        <f>IF(OR($Y1346="",$G$6=""),"",INDEX($A:$U,ROW(),$G$6)&amp;"")</f>
        <v/>
      </c>
      <c r="AD1346" s="2">
        <f>IF($Y1346="","",IF(OR(AND(설정!$B$5&lt;&gt;"",ISNUMBER(SEARCH(설정!$B$5,$AC1346))),AND(설정!$B$6&lt;&gt;"",ISNUMBER(SEARCH(설정!$B$6,$AC1346))),AND(설정!$B$7&lt;&gt;"",ISNUMBER(SEARCH(설정!$B$7,$AC1346)))),"제외","포함"))</f>
        <v/>
      </c>
    </row>
    <row r="1347">
      <c r="W1347" s="2">
        <f>IF(OR($B$5="",$C$6="",ROW()&lt;$B$5),"",IF(INDEX($A:$U,ROW(),$C$6)="","",INDEX($A:$U,ROW(),$C$6)))</f>
        <v/>
      </c>
      <c r="X1347" s="28">
        <f>IF($W1347="","",IF(ISNUMBER($W1347),IF($W1347&gt;=10000000,IFERROR(DATE(INT($W1347/10000),MOD(INT($W1347/100),100),MOD($W1347,100)),""),$W1347),IF(ISNUMBER(--SUBSTITUTE(SUBSTITUTE(TRIM($W1347),".","-"),"/","-")),IF(--SUBSTITUTE(SUBSTITUTE(TRIM($W1347),".","-"),"/","-")&gt;=10000000,IFERROR(DATE(--LEFT(TRIM($W1347),4),--MID(TRIM($W1347),5,2),--RIGHT(TRIM($W1347),2)),""),--SUBSTITUTE(SUBSTITUTE(TRIM($W1347),".","-"),"/","-")),IFERROR(--LEFT(SUBSTITUTE(SUBSTITUTE(TRIM($W1347),".","-"),"/","-"),10),""))))</f>
        <v/>
      </c>
      <c r="Y1347" s="29">
        <f>IF($X1347="","",INT($X1347))</f>
        <v/>
      </c>
      <c r="Z1347" s="30">
        <f>IF(OR($Y1347="",$D$6=""),"",IF(INDEX($A:$U,ROW(),$D$6)="",0,IF(ISNUMBER(INDEX($A:$U,ROW(),$D$6)),INDEX($A:$U,ROW(),$D$6),IFERROR(--SUBSTITUTE(SUBSTITUTE(TRIM(INDEX($A:$U,ROW(),$D$6)),",",""),"원",""),0))))</f>
        <v/>
      </c>
      <c r="AA1347" s="30">
        <f>IF(OR($Y1347="",$E$6=""),"",IF(INDEX($A:$U,ROW(),$E$6)="",0,IF(ISNUMBER(INDEX($A:$U,ROW(),$E$6)),INDEX($A:$U,ROW(),$E$6),IFERROR(--SUBSTITUTE(SUBSTITUTE(TRIM(INDEX($A:$U,ROW(),$E$6)),",",""),"원",""),0))))</f>
        <v/>
      </c>
      <c r="AB1347" s="30">
        <f>IF(OR($Y1347="",$F$6=""),"",IF(INDEX($A:$U,ROW(),$F$6)="","",IF(ISNUMBER(INDEX($A:$U,ROW(),$F$6)),INDEX($A:$U,ROW(),$F$6),IFERROR(--SUBSTITUTE(SUBSTITUTE(TRIM(INDEX($A:$U,ROW(),$F$6)),",",""),"원",""),""))))</f>
        <v/>
      </c>
      <c r="AC1347" s="2">
        <f>IF(OR($Y1347="",$G$6=""),"",INDEX($A:$U,ROW(),$G$6)&amp;"")</f>
        <v/>
      </c>
      <c r="AD1347" s="2">
        <f>IF($Y1347="","",IF(OR(AND(설정!$B$5&lt;&gt;"",ISNUMBER(SEARCH(설정!$B$5,$AC1347))),AND(설정!$B$6&lt;&gt;"",ISNUMBER(SEARCH(설정!$B$6,$AC1347))),AND(설정!$B$7&lt;&gt;"",ISNUMBER(SEARCH(설정!$B$7,$AC1347)))),"제외","포함"))</f>
        <v/>
      </c>
    </row>
    <row r="1348">
      <c r="W1348" s="2">
        <f>IF(OR($B$5="",$C$6="",ROW()&lt;$B$5),"",IF(INDEX($A:$U,ROW(),$C$6)="","",INDEX($A:$U,ROW(),$C$6)))</f>
        <v/>
      </c>
      <c r="X1348" s="28">
        <f>IF($W1348="","",IF(ISNUMBER($W1348),IF($W1348&gt;=10000000,IFERROR(DATE(INT($W1348/10000),MOD(INT($W1348/100),100),MOD($W1348,100)),""),$W1348),IF(ISNUMBER(--SUBSTITUTE(SUBSTITUTE(TRIM($W1348),".","-"),"/","-")),IF(--SUBSTITUTE(SUBSTITUTE(TRIM($W1348),".","-"),"/","-")&gt;=10000000,IFERROR(DATE(--LEFT(TRIM($W1348),4),--MID(TRIM($W1348),5,2),--RIGHT(TRIM($W1348),2)),""),--SUBSTITUTE(SUBSTITUTE(TRIM($W1348),".","-"),"/","-")),IFERROR(--LEFT(SUBSTITUTE(SUBSTITUTE(TRIM($W1348),".","-"),"/","-"),10),""))))</f>
        <v/>
      </c>
      <c r="Y1348" s="29">
        <f>IF($X1348="","",INT($X1348))</f>
        <v/>
      </c>
      <c r="Z1348" s="30">
        <f>IF(OR($Y1348="",$D$6=""),"",IF(INDEX($A:$U,ROW(),$D$6)="",0,IF(ISNUMBER(INDEX($A:$U,ROW(),$D$6)),INDEX($A:$U,ROW(),$D$6),IFERROR(--SUBSTITUTE(SUBSTITUTE(TRIM(INDEX($A:$U,ROW(),$D$6)),",",""),"원",""),0))))</f>
        <v/>
      </c>
      <c r="AA1348" s="30">
        <f>IF(OR($Y1348="",$E$6=""),"",IF(INDEX($A:$U,ROW(),$E$6)="",0,IF(ISNUMBER(INDEX($A:$U,ROW(),$E$6)),INDEX($A:$U,ROW(),$E$6),IFERROR(--SUBSTITUTE(SUBSTITUTE(TRIM(INDEX($A:$U,ROW(),$E$6)),",",""),"원",""),0))))</f>
        <v/>
      </c>
      <c r="AB1348" s="30">
        <f>IF(OR($Y1348="",$F$6=""),"",IF(INDEX($A:$U,ROW(),$F$6)="","",IF(ISNUMBER(INDEX($A:$U,ROW(),$F$6)),INDEX($A:$U,ROW(),$F$6),IFERROR(--SUBSTITUTE(SUBSTITUTE(TRIM(INDEX($A:$U,ROW(),$F$6)),",",""),"원",""),""))))</f>
        <v/>
      </c>
      <c r="AC1348" s="2">
        <f>IF(OR($Y1348="",$G$6=""),"",INDEX($A:$U,ROW(),$G$6)&amp;"")</f>
        <v/>
      </c>
      <c r="AD1348" s="2">
        <f>IF($Y1348="","",IF(OR(AND(설정!$B$5&lt;&gt;"",ISNUMBER(SEARCH(설정!$B$5,$AC1348))),AND(설정!$B$6&lt;&gt;"",ISNUMBER(SEARCH(설정!$B$6,$AC1348))),AND(설정!$B$7&lt;&gt;"",ISNUMBER(SEARCH(설정!$B$7,$AC1348)))),"제외","포함"))</f>
        <v/>
      </c>
    </row>
    <row r="1349">
      <c r="W1349" s="2">
        <f>IF(OR($B$5="",$C$6="",ROW()&lt;$B$5),"",IF(INDEX($A:$U,ROW(),$C$6)="","",INDEX($A:$U,ROW(),$C$6)))</f>
        <v/>
      </c>
      <c r="X1349" s="28">
        <f>IF($W1349="","",IF(ISNUMBER($W1349),IF($W1349&gt;=10000000,IFERROR(DATE(INT($W1349/10000),MOD(INT($W1349/100),100),MOD($W1349,100)),""),$W1349),IF(ISNUMBER(--SUBSTITUTE(SUBSTITUTE(TRIM($W1349),".","-"),"/","-")),IF(--SUBSTITUTE(SUBSTITUTE(TRIM($W1349),".","-"),"/","-")&gt;=10000000,IFERROR(DATE(--LEFT(TRIM($W1349),4),--MID(TRIM($W1349),5,2),--RIGHT(TRIM($W1349),2)),""),--SUBSTITUTE(SUBSTITUTE(TRIM($W1349),".","-"),"/","-")),IFERROR(--LEFT(SUBSTITUTE(SUBSTITUTE(TRIM($W1349),".","-"),"/","-"),10),""))))</f>
        <v/>
      </c>
      <c r="Y1349" s="29">
        <f>IF($X1349="","",INT($X1349))</f>
        <v/>
      </c>
      <c r="Z1349" s="30">
        <f>IF(OR($Y1349="",$D$6=""),"",IF(INDEX($A:$U,ROW(),$D$6)="",0,IF(ISNUMBER(INDEX($A:$U,ROW(),$D$6)),INDEX($A:$U,ROW(),$D$6),IFERROR(--SUBSTITUTE(SUBSTITUTE(TRIM(INDEX($A:$U,ROW(),$D$6)),",",""),"원",""),0))))</f>
        <v/>
      </c>
      <c r="AA1349" s="30">
        <f>IF(OR($Y1349="",$E$6=""),"",IF(INDEX($A:$U,ROW(),$E$6)="",0,IF(ISNUMBER(INDEX($A:$U,ROW(),$E$6)),INDEX($A:$U,ROW(),$E$6),IFERROR(--SUBSTITUTE(SUBSTITUTE(TRIM(INDEX($A:$U,ROW(),$E$6)),",",""),"원",""),0))))</f>
        <v/>
      </c>
      <c r="AB1349" s="30">
        <f>IF(OR($Y1349="",$F$6=""),"",IF(INDEX($A:$U,ROW(),$F$6)="","",IF(ISNUMBER(INDEX($A:$U,ROW(),$F$6)),INDEX($A:$U,ROW(),$F$6),IFERROR(--SUBSTITUTE(SUBSTITUTE(TRIM(INDEX($A:$U,ROW(),$F$6)),",",""),"원",""),""))))</f>
        <v/>
      </c>
      <c r="AC1349" s="2">
        <f>IF(OR($Y1349="",$G$6=""),"",INDEX($A:$U,ROW(),$G$6)&amp;"")</f>
        <v/>
      </c>
      <c r="AD1349" s="2">
        <f>IF($Y1349="","",IF(OR(AND(설정!$B$5&lt;&gt;"",ISNUMBER(SEARCH(설정!$B$5,$AC1349))),AND(설정!$B$6&lt;&gt;"",ISNUMBER(SEARCH(설정!$B$6,$AC1349))),AND(설정!$B$7&lt;&gt;"",ISNUMBER(SEARCH(설정!$B$7,$AC1349)))),"제외","포함"))</f>
        <v/>
      </c>
    </row>
    <row r="1350">
      <c r="W1350" s="2">
        <f>IF(OR($B$5="",$C$6="",ROW()&lt;$B$5),"",IF(INDEX($A:$U,ROW(),$C$6)="","",INDEX($A:$U,ROW(),$C$6)))</f>
        <v/>
      </c>
      <c r="X1350" s="28">
        <f>IF($W1350="","",IF(ISNUMBER($W1350),IF($W1350&gt;=10000000,IFERROR(DATE(INT($W1350/10000),MOD(INT($W1350/100),100),MOD($W1350,100)),""),$W1350),IF(ISNUMBER(--SUBSTITUTE(SUBSTITUTE(TRIM($W1350),".","-"),"/","-")),IF(--SUBSTITUTE(SUBSTITUTE(TRIM($W1350),".","-"),"/","-")&gt;=10000000,IFERROR(DATE(--LEFT(TRIM($W1350),4),--MID(TRIM($W1350),5,2),--RIGHT(TRIM($W1350),2)),""),--SUBSTITUTE(SUBSTITUTE(TRIM($W1350),".","-"),"/","-")),IFERROR(--LEFT(SUBSTITUTE(SUBSTITUTE(TRIM($W1350),".","-"),"/","-"),10),""))))</f>
        <v/>
      </c>
      <c r="Y1350" s="29">
        <f>IF($X1350="","",INT($X1350))</f>
        <v/>
      </c>
      <c r="Z1350" s="30">
        <f>IF(OR($Y1350="",$D$6=""),"",IF(INDEX($A:$U,ROW(),$D$6)="",0,IF(ISNUMBER(INDEX($A:$U,ROW(),$D$6)),INDEX($A:$U,ROW(),$D$6),IFERROR(--SUBSTITUTE(SUBSTITUTE(TRIM(INDEX($A:$U,ROW(),$D$6)),",",""),"원",""),0))))</f>
        <v/>
      </c>
      <c r="AA1350" s="30">
        <f>IF(OR($Y1350="",$E$6=""),"",IF(INDEX($A:$U,ROW(),$E$6)="",0,IF(ISNUMBER(INDEX($A:$U,ROW(),$E$6)),INDEX($A:$U,ROW(),$E$6),IFERROR(--SUBSTITUTE(SUBSTITUTE(TRIM(INDEX($A:$U,ROW(),$E$6)),",",""),"원",""),0))))</f>
        <v/>
      </c>
      <c r="AB1350" s="30">
        <f>IF(OR($Y1350="",$F$6=""),"",IF(INDEX($A:$U,ROW(),$F$6)="","",IF(ISNUMBER(INDEX($A:$U,ROW(),$F$6)),INDEX($A:$U,ROW(),$F$6),IFERROR(--SUBSTITUTE(SUBSTITUTE(TRIM(INDEX($A:$U,ROW(),$F$6)),",",""),"원",""),""))))</f>
        <v/>
      </c>
      <c r="AC1350" s="2">
        <f>IF(OR($Y1350="",$G$6=""),"",INDEX($A:$U,ROW(),$G$6)&amp;"")</f>
        <v/>
      </c>
      <c r="AD1350" s="2">
        <f>IF($Y1350="","",IF(OR(AND(설정!$B$5&lt;&gt;"",ISNUMBER(SEARCH(설정!$B$5,$AC1350))),AND(설정!$B$6&lt;&gt;"",ISNUMBER(SEARCH(설정!$B$6,$AC1350))),AND(설정!$B$7&lt;&gt;"",ISNUMBER(SEARCH(설정!$B$7,$AC1350)))),"제외","포함"))</f>
        <v/>
      </c>
    </row>
    <row r="1351">
      <c r="W1351" s="2">
        <f>IF(OR($B$5="",$C$6="",ROW()&lt;$B$5),"",IF(INDEX($A:$U,ROW(),$C$6)="","",INDEX($A:$U,ROW(),$C$6)))</f>
        <v/>
      </c>
      <c r="X1351" s="28">
        <f>IF($W1351="","",IF(ISNUMBER($W1351),IF($W1351&gt;=10000000,IFERROR(DATE(INT($W1351/10000),MOD(INT($W1351/100),100),MOD($W1351,100)),""),$W1351),IF(ISNUMBER(--SUBSTITUTE(SUBSTITUTE(TRIM($W1351),".","-"),"/","-")),IF(--SUBSTITUTE(SUBSTITUTE(TRIM($W1351),".","-"),"/","-")&gt;=10000000,IFERROR(DATE(--LEFT(TRIM($W1351),4),--MID(TRIM($W1351),5,2),--RIGHT(TRIM($W1351),2)),""),--SUBSTITUTE(SUBSTITUTE(TRIM($W1351),".","-"),"/","-")),IFERROR(--LEFT(SUBSTITUTE(SUBSTITUTE(TRIM($W1351),".","-"),"/","-"),10),""))))</f>
        <v/>
      </c>
      <c r="Y1351" s="29">
        <f>IF($X1351="","",INT($X1351))</f>
        <v/>
      </c>
      <c r="Z1351" s="30">
        <f>IF(OR($Y1351="",$D$6=""),"",IF(INDEX($A:$U,ROW(),$D$6)="",0,IF(ISNUMBER(INDEX($A:$U,ROW(),$D$6)),INDEX($A:$U,ROW(),$D$6),IFERROR(--SUBSTITUTE(SUBSTITUTE(TRIM(INDEX($A:$U,ROW(),$D$6)),",",""),"원",""),0))))</f>
        <v/>
      </c>
      <c r="AA1351" s="30">
        <f>IF(OR($Y1351="",$E$6=""),"",IF(INDEX($A:$U,ROW(),$E$6)="",0,IF(ISNUMBER(INDEX($A:$U,ROW(),$E$6)),INDEX($A:$U,ROW(),$E$6),IFERROR(--SUBSTITUTE(SUBSTITUTE(TRIM(INDEX($A:$U,ROW(),$E$6)),",",""),"원",""),0))))</f>
        <v/>
      </c>
      <c r="AB1351" s="30">
        <f>IF(OR($Y1351="",$F$6=""),"",IF(INDEX($A:$U,ROW(),$F$6)="","",IF(ISNUMBER(INDEX($A:$U,ROW(),$F$6)),INDEX($A:$U,ROW(),$F$6),IFERROR(--SUBSTITUTE(SUBSTITUTE(TRIM(INDEX($A:$U,ROW(),$F$6)),",",""),"원",""),""))))</f>
        <v/>
      </c>
      <c r="AC1351" s="2">
        <f>IF(OR($Y1351="",$G$6=""),"",INDEX($A:$U,ROW(),$G$6)&amp;"")</f>
        <v/>
      </c>
      <c r="AD1351" s="2">
        <f>IF($Y1351="","",IF(OR(AND(설정!$B$5&lt;&gt;"",ISNUMBER(SEARCH(설정!$B$5,$AC1351))),AND(설정!$B$6&lt;&gt;"",ISNUMBER(SEARCH(설정!$B$6,$AC1351))),AND(설정!$B$7&lt;&gt;"",ISNUMBER(SEARCH(설정!$B$7,$AC1351)))),"제외","포함"))</f>
        <v/>
      </c>
    </row>
    <row r="1352">
      <c r="W1352" s="2">
        <f>IF(OR($B$5="",$C$6="",ROW()&lt;$B$5),"",IF(INDEX($A:$U,ROW(),$C$6)="","",INDEX($A:$U,ROW(),$C$6)))</f>
        <v/>
      </c>
      <c r="X1352" s="28">
        <f>IF($W1352="","",IF(ISNUMBER($W1352),IF($W1352&gt;=10000000,IFERROR(DATE(INT($W1352/10000),MOD(INT($W1352/100),100),MOD($W1352,100)),""),$W1352),IF(ISNUMBER(--SUBSTITUTE(SUBSTITUTE(TRIM($W1352),".","-"),"/","-")),IF(--SUBSTITUTE(SUBSTITUTE(TRIM($W1352),".","-"),"/","-")&gt;=10000000,IFERROR(DATE(--LEFT(TRIM($W1352),4),--MID(TRIM($W1352),5,2),--RIGHT(TRIM($W1352),2)),""),--SUBSTITUTE(SUBSTITUTE(TRIM($W1352),".","-"),"/","-")),IFERROR(--LEFT(SUBSTITUTE(SUBSTITUTE(TRIM($W1352),".","-"),"/","-"),10),""))))</f>
        <v/>
      </c>
      <c r="Y1352" s="29">
        <f>IF($X1352="","",INT($X1352))</f>
        <v/>
      </c>
      <c r="Z1352" s="30">
        <f>IF(OR($Y1352="",$D$6=""),"",IF(INDEX($A:$U,ROW(),$D$6)="",0,IF(ISNUMBER(INDEX($A:$U,ROW(),$D$6)),INDEX($A:$U,ROW(),$D$6),IFERROR(--SUBSTITUTE(SUBSTITUTE(TRIM(INDEX($A:$U,ROW(),$D$6)),",",""),"원",""),0))))</f>
        <v/>
      </c>
      <c r="AA1352" s="30">
        <f>IF(OR($Y1352="",$E$6=""),"",IF(INDEX($A:$U,ROW(),$E$6)="",0,IF(ISNUMBER(INDEX($A:$U,ROW(),$E$6)),INDEX($A:$U,ROW(),$E$6),IFERROR(--SUBSTITUTE(SUBSTITUTE(TRIM(INDEX($A:$U,ROW(),$E$6)),",",""),"원",""),0))))</f>
        <v/>
      </c>
      <c r="AB1352" s="30">
        <f>IF(OR($Y1352="",$F$6=""),"",IF(INDEX($A:$U,ROW(),$F$6)="","",IF(ISNUMBER(INDEX($A:$U,ROW(),$F$6)),INDEX($A:$U,ROW(),$F$6),IFERROR(--SUBSTITUTE(SUBSTITUTE(TRIM(INDEX($A:$U,ROW(),$F$6)),",",""),"원",""),""))))</f>
        <v/>
      </c>
      <c r="AC1352" s="2">
        <f>IF(OR($Y1352="",$G$6=""),"",INDEX($A:$U,ROW(),$G$6)&amp;"")</f>
        <v/>
      </c>
      <c r="AD1352" s="2">
        <f>IF($Y1352="","",IF(OR(AND(설정!$B$5&lt;&gt;"",ISNUMBER(SEARCH(설정!$B$5,$AC1352))),AND(설정!$B$6&lt;&gt;"",ISNUMBER(SEARCH(설정!$B$6,$AC1352))),AND(설정!$B$7&lt;&gt;"",ISNUMBER(SEARCH(설정!$B$7,$AC1352)))),"제외","포함"))</f>
        <v/>
      </c>
    </row>
    <row r="1353">
      <c r="W1353" s="2">
        <f>IF(OR($B$5="",$C$6="",ROW()&lt;$B$5),"",IF(INDEX($A:$U,ROW(),$C$6)="","",INDEX($A:$U,ROW(),$C$6)))</f>
        <v/>
      </c>
      <c r="X1353" s="28">
        <f>IF($W1353="","",IF(ISNUMBER($W1353),IF($W1353&gt;=10000000,IFERROR(DATE(INT($W1353/10000),MOD(INT($W1353/100),100),MOD($W1353,100)),""),$W1353),IF(ISNUMBER(--SUBSTITUTE(SUBSTITUTE(TRIM($W1353),".","-"),"/","-")),IF(--SUBSTITUTE(SUBSTITUTE(TRIM($W1353),".","-"),"/","-")&gt;=10000000,IFERROR(DATE(--LEFT(TRIM($W1353),4),--MID(TRIM($W1353),5,2),--RIGHT(TRIM($W1353),2)),""),--SUBSTITUTE(SUBSTITUTE(TRIM($W1353),".","-"),"/","-")),IFERROR(--LEFT(SUBSTITUTE(SUBSTITUTE(TRIM($W1353),".","-"),"/","-"),10),""))))</f>
        <v/>
      </c>
      <c r="Y1353" s="29">
        <f>IF($X1353="","",INT($X1353))</f>
        <v/>
      </c>
      <c r="Z1353" s="30">
        <f>IF(OR($Y1353="",$D$6=""),"",IF(INDEX($A:$U,ROW(),$D$6)="",0,IF(ISNUMBER(INDEX($A:$U,ROW(),$D$6)),INDEX($A:$U,ROW(),$D$6),IFERROR(--SUBSTITUTE(SUBSTITUTE(TRIM(INDEX($A:$U,ROW(),$D$6)),",",""),"원",""),0))))</f>
        <v/>
      </c>
      <c r="AA1353" s="30">
        <f>IF(OR($Y1353="",$E$6=""),"",IF(INDEX($A:$U,ROW(),$E$6)="",0,IF(ISNUMBER(INDEX($A:$U,ROW(),$E$6)),INDEX($A:$U,ROW(),$E$6),IFERROR(--SUBSTITUTE(SUBSTITUTE(TRIM(INDEX($A:$U,ROW(),$E$6)),",",""),"원",""),0))))</f>
        <v/>
      </c>
      <c r="AB1353" s="30">
        <f>IF(OR($Y1353="",$F$6=""),"",IF(INDEX($A:$U,ROW(),$F$6)="","",IF(ISNUMBER(INDEX($A:$U,ROW(),$F$6)),INDEX($A:$U,ROW(),$F$6),IFERROR(--SUBSTITUTE(SUBSTITUTE(TRIM(INDEX($A:$U,ROW(),$F$6)),",",""),"원",""),""))))</f>
        <v/>
      </c>
      <c r="AC1353" s="2">
        <f>IF(OR($Y1353="",$G$6=""),"",INDEX($A:$U,ROW(),$G$6)&amp;"")</f>
        <v/>
      </c>
      <c r="AD1353" s="2">
        <f>IF($Y1353="","",IF(OR(AND(설정!$B$5&lt;&gt;"",ISNUMBER(SEARCH(설정!$B$5,$AC1353))),AND(설정!$B$6&lt;&gt;"",ISNUMBER(SEARCH(설정!$B$6,$AC1353))),AND(설정!$B$7&lt;&gt;"",ISNUMBER(SEARCH(설정!$B$7,$AC1353)))),"제외","포함"))</f>
        <v/>
      </c>
    </row>
    <row r="1354">
      <c r="W1354" s="2">
        <f>IF(OR($B$5="",$C$6="",ROW()&lt;$B$5),"",IF(INDEX($A:$U,ROW(),$C$6)="","",INDEX($A:$U,ROW(),$C$6)))</f>
        <v/>
      </c>
      <c r="X1354" s="28">
        <f>IF($W1354="","",IF(ISNUMBER($W1354),IF($W1354&gt;=10000000,IFERROR(DATE(INT($W1354/10000),MOD(INT($W1354/100),100),MOD($W1354,100)),""),$W1354),IF(ISNUMBER(--SUBSTITUTE(SUBSTITUTE(TRIM($W1354),".","-"),"/","-")),IF(--SUBSTITUTE(SUBSTITUTE(TRIM($W1354),".","-"),"/","-")&gt;=10000000,IFERROR(DATE(--LEFT(TRIM($W1354),4),--MID(TRIM($W1354),5,2),--RIGHT(TRIM($W1354),2)),""),--SUBSTITUTE(SUBSTITUTE(TRIM($W1354),".","-"),"/","-")),IFERROR(--LEFT(SUBSTITUTE(SUBSTITUTE(TRIM($W1354),".","-"),"/","-"),10),""))))</f>
        <v/>
      </c>
      <c r="Y1354" s="29">
        <f>IF($X1354="","",INT($X1354))</f>
        <v/>
      </c>
      <c r="Z1354" s="30">
        <f>IF(OR($Y1354="",$D$6=""),"",IF(INDEX($A:$U,ROW(),$D$6)="",0,IF(ISNUMBER(INDEX($A:$U,ROW(),$D$6)),INDEX($A:$U,ROW(),$D$6),IFERROR(--SUBSTITUTE(SUBSTITUTE(TRIM(INDEX($A:$U,ROW(),$D$6)),",",""),"원",""),0))))</f>
        <v/>
      </c>
      <c r="AA1354" s="30">
        <f>IF(OR($Y1354="",$E$6=""),"",IF(INDEX($A:$U,ROW(),$E$6)="",0,IF(ISNUMBER(INDEX($A:$U,ROW(),$E$6)),INDEX($A:$U,ROW(),$E$6),IFERROR(--SUBSTITUTE(SUBSTITUTE(TRIM(INDEX($A:$U,ROW(),$E$6)),",",""),"원",""),0))))</f>
        <v/>
      </c>
      <c r="AB1354" s="30">
        <f>IF(OR($Y1354="",$F$6=""),"",IF(INDEX($A:$U,ROW(),$F$6)="","",IF(ISNUMBER(INDEX($A:$U,ROW(),$F$6)),INDEX($A:$U,ROW(),$F$6),IFERROR(--SUBSTITUTE(SUBSTITUTE(TRIM(INDEX($A:$U,ROW(),$F$6)),",",""),"원",""),""))))</f>
        <v/>
      </c>
      <c r="AC1354" s="2">
        <f>IF(OR($Y1354="",$G$6=""),"",INDEX($A:$U,ROW(),$G$6)&amp;"")</f>
        <v/>
      </c>
      <c r="AD1354" s="2">
        <f>IF($Y1354="","",IF(OR(AND(설정!$B$5&lt;&gt;"",ISNUMBER(SEARCH(설정!$B$5,$AC1354))),AND(설정!$B$6&lt;&gt;"",ISNUMBER(SEARCH(설정!$B$6,$AC1354))),AND(설정!$B$7&lt;&gt;"",ISNUMBER(SEARCH(설정!$B$7,$AC1354)))),"제외","포함"))</f>
        <v/>
      </c>
    </row>
    <row r="1355">
      <c r="W1355" s="2">
        <f>IF(OR($B$5="",$C$6="",ROW()&lt;$B$5),"",IF(INDEX($A:$U,ROW(),$C$6)="","",INDEX($A:$U,ROW(),$C$6)))</f>
        <v/>
      </c>
      <c r="X1355" s="28">
        <f>IF($W1355="","",IF(ISNUMBER($W1355),IF($W1355&gt;=10000000,IFERROR(DATE(INT($W1355/10000),MOD(INT($W1355/100),100),MOD($W1355,100)),""),$W1355),IF(ISNUMBER(--SUBSTITUTE(SUBSTITUTE(TRIM($W1355),".","-"),"/","-")),IF(--SUBSTITUTE(SUBSTITUTE(TRIM($W1355),".","-"),"/","-")&gt;=10000000,IFERROR(DATE(--LEFT(TRIM($W1355),4),--MID(TRIM($W1355),5,2),--RIGHT(TRIM($W1355),2)),""),--SUBSTITUTE(SUBSTITUTE(TRIM($W1355),".","-"),"/","-")),IFERROR(--LEFT(SUBSTITUTE(SUBSTITUTE(TRIM($W1355),".","-"),"/","-"),10),""))))</f>
        <v/>
      </c>
      <c r="Y1355" s="29">
        <f>IF($X1355="","",INT($X1355))</f>
        <v/>
      </c>
      <c r="Z1355" s="30">
        <f>IF(OR($Y1355="",$D$6=""),"",IF(INDEX($A:$U,ROW(),$D$6)="",0,IF(ISNUMBER(INDEX($A:$U,ROW(),$D$6)),INDEX($A:$U,ROW(),$D$6),IFERROR(--SUBSTITUTE(SUBSTITUTE(TRIM(INDEX($A:$U,ROW(),$D$6)),",",""),"원",""),0))))</f>
        <v/>
      </c>
      <c r="AA1355" s="30">
        <f>IF(OR($Y1355="",$E$6=""),"",IF(INDEX($A:$U,ROW(),$E$6)="",0,IF(ISNUMBER(INDEX($A:$U,ROW(),$E$6)),INDEX($A:$U,ROW(),$E$6),IFERROR(--SUBSTITUTE(SUBSTITUTE(TRIM(INDEX($A:$U,ROW(),$E$6)),",",""),"원",""),0))))</f>
        <v/>
      </c>
      <c r="AB1355" s="30">
        <f>IF(OR($Y1355="",$F$6=""),"",IF(INDEX($A:$U,ROW(),$F$6)="","",IF(ISNUMBER(INDEX($A:$U,ROW(),$F$6)),INDEX($A:$U,ROW(),$F$6),IFERROR(--SUBSTITUTE(SUBSTITUTE(TRIM(INDEX($A:$U,ROW(),$F$6)),",",""),"원",""),""))))</f>
        <v/>
      </c>
      <c r="AC1355" s="2">
        <f>IF(OR($Y1355="",$G$6=""),"",INDEX($A:$U,ROW(),$G$6)&amp;"")</f>
        <v/>
      </c>
      <c r="AD1355" s="2">
        <f>IF($Y1355="","",IF(OR(AND(설정!$B$5&lt;&gt;"",ISNUMBER(SEARCH(설정!$B$5,$AC1355))),AND(설정!$B$6&lt;&gt;"",ISNUMBER(SEARCH(설정!$B$6,$AC1355))),AND(설정!$B$7&lt;&gt;"",ISNUMBER(SEARCH(설정!$B$7,$AC1355)))),"제외","포함"))</f>
        <v/>
      </c>
    </row>
    <row r="1356">
      <c r="W1356" s="2">
        <f>IF(OR($B$5="",$C$6="",ROW()&lt;$B$5),"",IF(INDEX($A:$U,ROW(),$C$6)="","",INDEX($A:$U,ROW(),$C$6)))</f>
        <v/>
      </c>
      <c r="X1356" s="28">
        <f>IF($W1356="","",IF(ISNUMBER($W1356),IF($W1356&gt;=10000000,IFERROR(DATE(INT($W1356/10000),MOD(INT($W1356/100),100),MOD($W1356,100)),""),$W1356),IF(ISNUMBER(--SUBSTITUTE(SUBSTITUTE(TRIM($W1356),".","-"),"/","-")),IF(--SUBSTITUTE(SUBSTITUTE(TRIM($W1356),".","-"),"/","-")&gt;=10000000,IFERROR(DATE(--LEFT(TRIM($W1356),4),--MID(TRIM($W1356),5,2),--RIGHT(TRIM($W1356),2)),""),--SUBSTITUTE(SUBSTITUTE(TRIM($W1356),".","-"),"/","-")),IFERROR(--LEFT(SUBSTITUTE(SUBSTITUTE(TRIM($W1356),".","-"),"/","-"),10),""))))</f>
        <v/>
      </c>
      <c r="Y1356" s="29">
        <f>IF($X1356="","",INT($X1356))</f>
        <v/>
      </c>
      <c r="Z1356" s="30">
        <f>IF(OR($Y1356="",$D$6=""),"",IF(INDEX($A:$U,ROW(),$D$6)="",0,IF(ISNUMBER(INDEX($A:$U,ROW(),$D$6)),INDEX($A:$U,ROW(),$D$6),IFERROR(--SUBSTITUTE(SUBSTITUTE(TRIM(INDEX($A:$U,ROW(),$D$6)),",",""),"원",""),0))))</f>
        <v/>
      </c>
      <c r="AA1356" s="30">
        <f>IF(OR($Y1356="",$E$6=""),"",IF(INDEX($A:$U,ROW(),$E$6)="",0,IF(ISNUMBER(INDEX($A:$U,ROW(),$E$6)),INDEX($A:$U,ROW(),$E$6),IFERROR(--SUBSTITUTE(SUBSTITUTE(TRIM(INDEX($A:$U,ROW(),$E$6)),",",""),"원",""),0))))</f>
        <v/>
      </c>
      <c r="AB1356" s="30">
        <f>IF(OR($Y1356="",$F$6=""),"",IF(INDEX($A:$U,ROW(),$F$6)="","",IF(ISNUMBER(INDEX($A:$U,ROW(),$F$6)),INDEX($A:$U,ROW(),$F$6),IFERROR(--SUBSTITUTE(SUBSTITUTE(TRIM(INDEX($A:$U,ROW(),$F$6)),",",""),"원",""),""))))</f>
        <v/>
      </c>
      <c r="AC1356" s="2">
        <f>IF(OR($Y1356="",$G$6=""),"",INDEX($A:$U,ROW(),$G$6)&amp;"")</f>
        <v/>
      </c>
      <c r="AD1356" s="2">
        <f>IF($Y1356="","",IF(OR(AND(설정!$B$5&lt;&gt;"",ISNUMBER(SEARCH(설정!$B$5,$AC1356))),AND(설정!$B$6&lt;&gt;"",ISNUMBER(SEARCH(설정!$B$6,$AC1356))),AND(설정!$B$7&lt;&gt;"",ISNUMBER(SEARCH(설정!$B$7,$AC1356)))),"제외","포함"))</f>
        <v/>
      </c>
    </row>
    <row r="1357">
      <c r="W1357" s="2">
        <f>IF(OR($B$5="",$C$6="",ROW()&lt;$B$5),"",IF(INDEX($A:$U,ROW(),$C$6)="","",INDEX($A:$U,ROW(),$C$6)))</f>
        <v/>
      </c>
      <c r="X1357" s="28">
        <f>IF($W1357="","",IF(ISNUMBER($W1357),IF($W1357&gt;=10000000,IFERROR(DATE(INT($W1357/10000),MOD(INT($W1357/100),100),MOD($W1357,100)),""),$W1357),IF(ISNUMBER(--SUBSTITUTE(SUBSTITUTE(TRIM($W1357),".","-"),"/","-")),IF(--SUBSTITUTE(SUBSTITUTE(TRIM($W1357),".","-"),"/","-")&gt;=10000000,IFERROR(DATE(--LEFT(TRIM($W1357),4),--MID(TRIM($W1357),5,2),--RIGHT(TRIM($W1357),2)),""),--SUBSTITUTE(SUBSTITUTE(TRIM($W1357),".","-"),"/","-")),IFERROR(--LEFT(SUBSTITUTE(SUBSTITUTE(TRIM($W1357),".","-"),"/","-"),10),""))))</f>
        <v/>
      </c>
      <c r="Y1357" s="29">
        <f>IF($X1357="","",INT($X1357))</f>
        <v/>
      </c>
      <c r="Z1357" s="30">
        <f>IF(OR($Y1357="",$D$6=""),"",IF(INDEX($A:$U,ROW(),$D$6)="",0,IF(ISNUMBER(INDEX($A:$U,ROW(),$D$6)),INDEX($A:$U,ROW(),$D$6),IFERROR(--SUBSTITUTE(SUBSTITUTE(TRIM(INDEX($A:$U,ROW(),$D$6)),",",""),"원",""),0))))</f>
        <v/>
      </c>
      <c r="AA1357" s="30">
        <f>IF(OR($Y1357="",$E$6=""),"",IF(INDEX($A:$U,ROW(),$E$6)="",0,IF(ISNUMBER(INDEX($A:$U,ROW(),$E$6)),INDEX($A:$U,ROW(),$E$6),IFERROR(--SUBSTITUTE(SUBSTITUTE(TRIM(INDEX($A:$U,ROW(),$E$6)),",",""),"원",""),0))))</f>
        <v/>
      </c>
      <c r="AB1357" s="30">
        <f>IF(OR($Y1357="",$F$6=""),"",IF(INDEX($A:$U,ROW(),$F$6)="","",IF(ISNUMBER(INDEX($A:$U,ROW(),$F$6)),INDEX($A:$U,ROW(),$F$6),IFERROR(--SUBSTITUTE(SUBSTITUTE(TRIM(INDEX($A:$U,ROW(),$F$6)),",",""),"원",""),""))))</f>
        <v/>
      </c>
      <c r="AC1357" s="2">
        <f>IF(OR($Y1357="",$G$6=""),"",INDEX($A:$U,ROW(),$G$6)&amp;"")</f>
        <v/>
      </c>
      <c r="AD1357" s="2">
        <f>IF($Y1357="","",IF(OR(AND(설정!$B$5&lt;&gt;"",ISNUMBER(SEARCH(설정!$B$5,$AC1357))),AND(설정!$B$6&lt;&gt;"",ISNUMBER(SEARCH(설정!$B$6,$AC1357))),AND(설정!$B$7&lt;&gt;"",ISNUMBER(SEARCH(설정!$B$7,$AC1357)))),"제외","포함"))</f>
        <v/>
      </c>
    </row>
    <row r="1358">
      <c r="W1358" s="2">
        <f>IF(OR($B$5="",$C$6="",ROW()&lt;$B$5),"",IF(INDEX($A:$U,ROW(),$C$6)="","",INDEX($A:$U,ROW(),$C$6)))</f>
        <v/>
      </c>
      <c r="X1358" s="28">
        <f>IF($W1358="","",IF(ISNUMBER($W1358),IF($W1358&gt;=10000000,IFERROR(DATE(INT($W1358/10000),MOD(INT($W1358/100),100),MOD($W1358,100)),""),$W1358),IF(ISNUMBER(--SUBSTITUTE(SUBSTITUTE(TRIM($W1358),".","-"),"/","-")),IF(--SUBSTITUTE(SUBSTITUTE(TRIM($W1358),".","-"),"/","-")&gt;=10000000,IFERROR(DATE(--LEFT(TRIM($W1358),4),--MID(TRIM($W1358),5,2),--RIGHT(TRIM($W1358),2)),""),--SUBSTITUTE(SUBSTITUTE(TRIM($W1358),".","-"),"/","-")),IFERROR(--LEFT(SUBSTITUTE(SUBSTITUTE(TRIM($W1358),".","-"),"/","-"),10),""))))</f>
        <v/>
      </c>
      <c r="Y1358" s="29">
        <f>IF($X1358="","",INT($X1358))</f>
        <v/>
      </c>
      <c r="Z1358" s="30">
        <f>IF(OR($Y1358="",$D$6=""),"",IF(INDEX($A:$U,ROW(),$D$6)="",0,IF(ISNUMBER(INDEX($A:$U,ROW(),$D$6)),INDEX($A:$U,ROW(),$D$6),IFERROR(--SUBSTITUTE(SUBSTITUTE(TRIM(INDEX($A:$U,ROW(),$D$6)),",",""),"원",""),0))))</f>
        <v/>
      </c>
      <c r="AA1358" s="30">
        <f>IF(OR($Y1358="",$E$6=""),"",IF(INDEX($A:$U,ROW(),$E$6)="",0,IF(ISNUMBER(INDEX($A:$U,ROW(),$E$6)),INDEX($A:$U,ROW(),$E$6),IFERROR(--SUBSTITUTE(SUBSTITUTE(TRIM(INDEX($A:$U,ROW(),$E$6)),",",""),"원",""),0))))</f>
        <v/>
      </c>
      <c r="AB1358" s="30">
        <f>IF(OR($Y1358="",$F$6=""),"",IF(INDEX($A:$U,ROW(),$F$6)="","",IF(ISNUMBER(INDEX($A:$U,ROW(),$F$6)),INDEX($A:$U,ROW(),$F$6),IFERROR(--SUBSTITUTE(SUBSTITUTE(TRIM(INDEX($A:$U,ROW(),$F$6)),",",""),"원",""),""))))</f>
        <v/>
      </c>
      <c r="AC1358" s="2">
        <f>IF(OR($Y1358="",$G$6=""),"",INDEX($A:$U,ROW(),$G$6)&amp;"")</f>
        <v/>
      </c>
      <c r="AD1358" s="2">
        <f>IF($Y1358="","",IF(OR(AND(설정!$B$5&lt;&gt;"",ISNUMBER(SEARCH(설정!$B$5,$AC1358))),AND(설정!$B$6&lt;&gt;"",ISNUMBER(SEARCH(설정!$B$6,$AC1358))),AND(설정!$B$7&lt;&gt;"",ISNUMBER(SEARCH(설정!$B$7,$AC1358)))),"제외","포함"))</f>
        <v/>
      </c>
    </row>
    <row r="1359">
      <c r="W1359" s="2">
        <f>IF(OR($B$5="",$C$6="",ROW()&lt;$B$5),"",IF(INDEX($A:$U,ROW(),$C$6)="","",INDEX($A:$U,ROW(),$C$6)))</f>
        <v/>
      </c>
      <c r="X1359" s="28">
        <f>IF($W1359="","",IF(ISNUMBER($W1359),IF($W1359&gt;=10000000,IFERROR(DATE(INT($W1359/10000),MOD(INT($W1359/100),100),MOD($W1359,100)),""),$W1359),IF(ISNUMBER(--SUBSTITUTE(SUBSTITUTE(TRIM($W1359),".","-"),"/","-")),IF(--SUBSTITUTE(SUBSTITUTE(TRIM($W1359),".","-"),"/","-")&gt;=10000000,IFERROR(DATE(--LEFT(TRIM($W1359),4),--MID(TRIM($W1359),5,2),--RIGHT(TRIM($W1359),2)),""),--SUBSTITUTE(SUBSTITUTE(TRIM($W1359),".","-"),"/","-")),IFERROR(--LEFT(SUBSTITUTE(SUBSTITUTE(TRIM($W1359),".","-"),"/","-"),10),""))))</f>
        <v/>
      </c>
      <c r="Y1359" s="29">
        <f>IF($X1359="","",INT($X1359))</f>
        <v/>
      </c>
      <c r="Z1359" s="30">
        <f>IF(OR($Y1359="",$D$6=""),"",IF(INDEX($A:$U,ROW(),$D$6)="",0,IF(ISNUMBER(INDEX($A:$U,ROW(),$D$6)),INDEX($A:$U,ROW(),$D$6),IFERROR(--SUBSTITUTE(SUBSTITUTE(TRIM(INDEX($A:$U,ROW(),$D$6)),",",""),"원",""),0))))</f>
        <v/>
      </c>
      <c r="AA1359" s="30">
        <f>IF(OR($Y1359="",$E$6=""),"",IF(INDEX($A:$U,ROW(),$E$6)="",0,IF(ISNUMBER(INDEX($A:$U,ROW(),$E$6)),INDEX($A:$U,ROW(),$E$6),IFERROR(--SUBSTITUTE(SUBSTITUTE(TRIM(INDEX($A:$U,ROW(),$E$6)),",",""),"원",""),0))))</f>
        <v/>
      </c>
      <c r="AB1359" s="30">
        <f>IF(OR($Y1359="",$F$6=""),"",IF(INDEX($A:$U,ROW(),$F$6)="","",IF(ISNUMBER(INDEX($A:$U,ROW(),$F$6)),INDEX($A:$U,ROW(),$F$6),IFERROR(--SUBSTITUTE(SUBSTITUTE(TRIM(INDEX($A:$U,ROW(),$F$6)),",",""),"원",""),""))))</f>
        <v/>
      </c>
      <c r="AC1359" s="2">
        <f>IF(OR($Y1359="",$G$6=""),"",INDEX($A:$U,ROW(),$G$6)&amp;"")</f>
        <v/>
      </c>
      <c r="AD1359" s="2">
        <f>IF($Y1359="","",IF(OR(AND(설정!$B$5&lt;&gt;"",ISNUMBER(SEARCH(설정!$B$5,$AC1359))),AND(설정!$B$6&lt;&gt;"",ISNUMBER(SEARCH(설정!$B$6,$AC1359))),AND(설정!$B$7&lt;&gt;"",ISNUMBER(SEARCH(설정!$B$7,$AC1359)))),"제외","포함"))</f>
        <v/>
      </c>
    </row>
    <row r="1360">
      <c r="W1360" s="2">
        <f>IF(OR($B$5="",$C$6="",ROW()&lt;$B$5),"",IF(INDEX($A:$U,ROW(),$C$6)="","",INDEX($A:$U,ROW(),$C$6)))</f>
        <v/>
      </c>
      <c r="X1360" s="28">
        <f>IF($W1360="","",IF(ISNUMBER($W1360),IF($W1360&gt;=10000000,IFERROR(DATE(INT($W1360/10000),MOD(INT($W1360/100),100),MOD($W1360,100)),""),$W1360),IF(ISNUMBER(--SUBSTITUTE(SUBSTITUTE(TRIM($W1360),".","-"),"/","-")),IF(--SUBSTITUTE(SUBSTITUTE(TRIM($W1360),".","-"),"/","-")&gt;=10000000,IFERROR(DATE(--LEFT(TRIM($W1360),4),--MID(TRIM($W1360),5,2),--RIGHT(TRIM($W1360),2)),""),--SUBSTITUTE(SUBSTITUTE(TRIM($W1360),".","-"),"/","-")),IFERROR(--LEFT(SUBSTITUTE(SUBSTITUTE(TRIM($W1360),".","-"),"/","-"),10),""))))</f>
        <v/>
      </c>
      <c r="Y1360" s="29">
        <f>IF($X1360="","",INT($X1360))</f>
        <v/>
      </c>
      <c r="Z1360" s="30">
        <f>IF(OR($Y1360="",$D$6=""),"",IF(INDEX($A:$U,ROW(),$D$6)="",0,IF(ISNUMBER(INDEX($A:$U,ROW(),$D$6)),INDEX($A:$U,ROW(),$D$6),IFERROR(--SUBSTITUTE(SUBSTITUTE(TRIM(INDEX($A:$U,ROW(),$D$6)),",",""),"원",""),0))))</f>
        <v/>
      </c>
      <c r="AA1360" s="30">
        <f>IF(OR($Y1360="",$E$6=""),"",IF(INDEX($A:$U,ROW(),$E$6)="",0,IF(ISNUMBER(INDEX($A:$U,ROW(),$E$6)),INDEX($A:$U,ROW(),$E$6),IFERROR(--SUBSTITUTE(SUBSTITUTE(TRIM(INDEX($A:$U,ROW(),$E$6)),",",""),"원",""),0))))</f>
        <v/>
      </c>
      <c r="AB1360" s="30">
        <f>IF(OR($Y1360="",$F$6=""),"",IF(INDEX($A:$U,ROW(),$F$6)="","",IF(ISNUMBER(INDEX($A:$U,ROW(),$F$6)),INDEX($A:$U,ROW(),$F$6),IFERROR(--SUBSTITUTE(SUBSTITUTE(TRIM(INDEX($A:$U,ROW(),$F$6)),",",""),"원",""),""))))</f>
        <v/>
      </c>
      <c r="AC1360" s="2">
        <f>IF(OR($Y1360="",$G$6=""),"",INDEX($A:$U,ROW(),$G$6)&amp;"")</f>
        <v/>
      </c>
      <c r="AD1360" s="2">
        <f>IF($Y1360="","",IF(OR(AND(설정!$B$5&lt;&gt;"",ISNUMBER(SEARCH(설정!$B$5,$AC1360))),AND(설정!$B$6&lt;&gt;"",ISNUMBER(SEARCH(설정!$B$6,$AC1360))),AND(설정!$B$7&lt;&gt;"",ISNUMBER(SEARCH(설정!$B$7,$AC1360)))),"제외","포함"))</f>
        <v/>
      </c>
    </row>
    <row r="1361">
      <c r="W1361" s="2">
        <f>IF(OR($B$5="",$C$6="",ROW()&lt;$B$5),"",IF(INDEX($A:$U,ROW(),$C$6)="","",INDEX($A:$U,ROW(),$C$6)))</f>
        <v/>
      </c>
      <c r="X1361" s="28">
        <f>IF($W1361="","",IF(ISNUMBER($W1361),IF($W1361&gt;=10000000,IFERROR(DATE(INT($W1361/10000),MOD(INT($W1361/100),100),MOD($W1361,100)),""),$W1361),IF(ISNUMBER(--SUBSTITUTE(SUBSTITUTE(TRIM($W1361),".","-"),"/","-")),IF(--SUBSTITUTE(SUBSTITUTE(TRIM($W1361),".","-"),"/","-")&gt;=10000000,IFERROR(DATE(--LEFT(TRIM($W1361),4),--MID(TRIM($W1361),5,2),--RIGHT(TRIM($W1361),2)),""),--SUBSTITUTE(SUBSTITUTE(TRIM($W1361),".","-"),"/","-")),IFERROR(--LEFT(SUBSTITUTE(SUBSTITUTE(TRIM($W1361),".","-"),"/","-"),10),""))))</f>
        <v/>
      </c>
      <c r="Y1361" s="29">
        <f>IF($X1361="","",INT($X1361))</f>
        <v/>
      </c>
      <c r="Z1361" s="30">
        <f>IF(OR($Y1361="",$D$6=""),"",IF(INDEX($A:$U,ROW(),$D$6)="",0,IF(ISNUMBER(INDEX($A:$U,ROW(),$D$6)),INDEX($A:$U,ROW(),$D$6),IFERROR(--SUBSTITUTE(SUBSTITUTE(TRIM(INDEX($A:$U,ROW(),$D$6)),",",""),"원",""),0))))</f>
        <v/>
      </c>
      <c r="AA1361" s="30">
        <f>IF(OR($Y1361="",$E$6=""),"",IF(INDEX($A:$U,ROW(),$E$6)="",0,IF(ISNUMBER(INDEX($A:$U,ROW(),$E$6)),INDEX($A:$U,ROW(),$E$6),IFERROR(--SUBSTITUTE(SUBSTITUTE(TRIM(INDEX($A:$U,ROW(),$E$6)),",",""),"원",""),0))))</f>
        <v/>
      </c>
      <c r="AB1361" s="30">
        <f>IF(OR($Y1361="",$F$6=""),"",IF(INDEX($A:$U,ROW(),$F$6)="","",IF(ISNUMBER(INDEX($A:$U,ROW(),$F$6)),INDEX($A:$U,ROW(),$F$6),IFERROR(--SUBSTITUTE(SUBSTITUTE(TRIM(INDEX($A:$U,ROW(),$F$6)),",",""),"원",""),""))))</f>
        <v/>
      </c>
      <c r="AC1361" s="2">
        <f>IF(OR($Y1361="",$G$6=""),"",INDEX($A:$U,ROW(),$G$6)&amp;"")</f>
        <v/>
      </c>
      <c r="AD1361" s="2">
        <f>IF($Y1361="","",IF(OR(AND(설정!$B$5&lt;&gt;"",ISNUMBER(SEARCH(설정!$B$5,$AC1361))),AND(설정!$B$6&lt;&gt;"",ISNUMBER(SEARCH(설정!$B$6,$AC1361))),AND(설정!$B$7&lt;&gt;"",ISNUMBER(SEARCH(설정!$B$7,$AC1361)))),"제외","포함"))</f>
        <v/>
      </c>
    </row>
    <row r="1362">
      <c r="W1362" s="2">
        <f>IF(OR($B$5="",$C$6="",ROW()&lt;$B$5),"",IF(INDEX($A:$U,ROW(),$C$6)="","",INDEX($A:$U,ROW(),$C$6)))</f>
        <v/>
      </c>
      <c r="X1362" s="28">
        <f>IF($W1362="","",IF(ISNUMBER($W1362),IF($W1362&gt;=10000000,IFERROR(DATE(INT($W1362/10000),MOD(INT($W1362/100),100),MOD($W1362,100)),""),$W1362),IF(ISNUMBER(--SUBSTITUTE(SUBSTITUTE(TRIM($W1362),".","-"),"/","-")),IF(--SUBSTITUTE(SUBSTITUTE(TRIM($W1362),".","-"),"/","-")&gt;=10000000,IFERROR(DATE(--LEFT(TRIM($W1362),4),--MID(TRIM($W1362),5,2),--RIGHT(TRIM($W1362),2)),""),--SUBSTITUTE(SUBSTITUTE(TRIM($W1362),".","-"),"/","-")),IFERROR(--LEFT(SUBSTITUTE(SUBSTITUTE(TRIM($W1362),".","-"),"/","-"),10),""))))</f>
        <v/>
      </c>
      <c r="Y1362" s="29">
        <f>IF($X1362="","",INT($X1362))</f>
        <v/>
      </c>
      <c r="Z1362" s="30">
        <f>IF(OR($Y1362="",$D$6=""),"",IF(INDEX($A:$U,ROW(),$D$6)="",0,IF(ISNUMBER(INDEX($A:$U,ROW(),$D$6)),INDEX($A:$U,ROW(),$D$6),IFERROR(--SUBSTITUTE(SUBSTITUTE(TRIM(INDEX($A:$U,ROW(),$D$6)),",",""),"원",""),0))))</f>
        <v/>
      </c>
      <c r="AA1362" s="30">
        <f>IF(OR($Y1362="",$E$6=""),"",IF(INDEX($A:$U,ROW(),$E$6)="",0,IF(ISNUMBER(INDEX($A:$U,ROW(),$E$6)),INDEX($A:$U,ROW(),$E$6),IFERROR(--SUBSTITUTE(SUBSTITUTE(TRIM(INDEX($A:$U,ROW(),$E$6)),",",""),"원",""),0))))</f>
        <v/>
      </c>
      <c r="AB1362" s="30">
        <f>IF(OR($Y1362="",$F$6=""),"",IF(INDEX($A:$U,ROW(),$F$6)="","",IF(ISNUMBER(INDEX($A:$U,ROW(),$F$6)),INDEX($A:$U,ROW(),$F$6),IFERROR(--SUBSTITUTE(SUBSTITUTE(TRIM(INDEX($A:$U,ROW(),$F$6)),",",""),"원",""),""))))</f>
        <v/>
      </c>
      <c r="AC1362" s="2">
        <f>IF(OR($Y1362="",$G$6=""),"",INDEX($A:$U,ROW(),$G$6)&amp;"")</f>
        <v/>
      </c>
      <c r="AD1362" s="2">
        <f>IF($Y1362="","",IF(OR(AND(설정!$B$5&lt;&gt;"",ISNUMBER(SEARCH(설정!$B$5,$AC1362))),AND(설정!$B$6&lt;&gt;"",ISNUMBER(SEARCH(설정!$B$6,$AC1362))),AND(설정!$B$7&lt;&gt;"",ISNUMBER(SEARCH(설정!$B$7,$AC1362)))),"제외","포함"))</f>
        <v/>
      </c>
    </row>
    <row r="1363">
      <c r="W1363" s="2">
        <f>IF(OR($B$5="",$C$6="",ROW()&lt;$B$5),"",IF(INDEX($A:$U,ROW(),$C$6)="","",INDEX($A:$U,ROW(),$C$6)))</f>
        <v/>
      </c>
      <c r="X1363" s="28">
        <f>IF($W1363="","",IF(ISNUMBER($W1363),IF($W1363&gt;=10000000,IFERROR(DATE(INT($W1363/10000),MOD(INT($W1363/100),100),MOD($W1363,100)),""),$W1363),IF(ISNUMBER(--SUBSTITUTE(SUBSTITUTE(TRIM($W1363),".","-"),"/","-")),IF(--SUBSTITUTE(SUBSTITUTE(TRIM($W1363),".","-"),"/","-")&gt;=10000000,IFERROR(DATE(--LEFT(TRIM($W1363),4),--MID(TRIM($W1363),5,2),--RIGHT(TRIM($W1363),2)),""),--SUBSTITUTE(SUBSTITUTE(TRIM($W1363),".","-"),"/","-")),IFERROR(--LEFT(SUBSTITUTE(SUBSTITUTE(TRIM($W1363),".","-"),"/","-"),10),""))))</f>
        <v/>
      </c>
      <c r="Y1363" s="29">
        <f>IF($X1363="","",INT($X1363))</f>
        <v/>
      </c>
      <c r="Z1363" s="30">
        <f>IF(OR($Y1363="",$D$6=""),"",IF(INDEX($A:$U,ROW(),$D$6)="",0,IF(ISNUMBER(INDEX($A:$U,ROW(),$D$6)),INDEX($A:$U,ROW(),$D$6),IFERROR(--SUBSTITUTE(SUBSTITUTE(TRIM(INDEX($A:$U,ROW(),$D$6)),",",""),"원",""),0))))</f>
        <v/>
      </c>
      <c r="AA1363" s="30">
        <f>IF(OR($Y1363="",$E$6=""),"",IF(INDEX($A:$U,ROW(),$E$6)="",0,IF(ISNUMBER(INDEX($A:$U,ROW(),$E$6)),INDEX($A:$U,ROW(),$E$6),IFERROR(--SUBSTITUTE(SUBSTITUTE(TRIM(INDEX($A:$U,ROW(),$E$6)),",",""),"원",""),0))))</f>
        <v/>
      </c>
      <c r="AB1363" s="30">
        <f>IF(OR($Y1363="",$F$6=""),"",IF(INDEX($A:$U,ROW(),$F$6)="","",IF(ISNUMBER(INDEX($A:$U,ROW(),$F$6)),INDEX($A:$U,ROW(),$F$6),IFERROR(--SUBSTITUTE(SUBSTITUTE(TRIM(INDEX($A:$U,ROW(),$F$6)),",",""),"원",""),""))))</f>
        <v/>
      </c>
      <c r="AC1363" s="2">
        <f>IF(OR($Y1363="",$G$6=""),"",INDEX($A:$U,ROW(),$G$6)&amp;"")</f>
        <v/>
      </c>
      <c r="AD1363" s="2">
        <f>IF($Y1363="","",IF(OR(AND(설정!$B$5&lt;&gt;"",ISNUMBER(SEARCH(설정!$B$5,$AC1363))),AND(설정!$B$6&lt;&gt;"",ISNUMBER(SEARCH(설정!$B$6,$AC1363))),AND(설정!$B$7&lt;&gt;"",ISNUMBER(SEARCH(설정!$B$7,$AC1363)))),"제외","포함"))</f>
        <v/>
      </c>
    </row>
    <row r="1364">
      <c r="W1364" s="2">
        <f>IF(OR($B$5="",$C$6="",ROW()&lt;$B$5),"",IF(INDEX($A:$U,ROW(),$C$6)="","",INDEX($A:$U,ROW(),$C$6)))</f>
        <v/>
      </c>
      <c r="X1364" s="28">
        <f>IF($W1364="","",IF(ISNUMBER($W1364),IF($W1364&gt;=10000000,IFERROR(DATE(INT($W1364/10000),MOD(INT($W1364/100),100),MOD($W1364,100)),""),$W1364),IF(ISNUMBER(--SUBSTITUTE(SUBSTITUTE(TRIM($W1364),".","-"),"/","-")),IF(--SUBSTITUTE(SUBSTITUTE(TRIM($W1364),".","-"),"/","-")&gt;=10000000,IFERROR(DATE(--LEFT(TRIM($W1364),4),--MID(TRIM($W1364),5,2),--RIGHT(TRIM($W1364),2)),""),--SUBSTITUTE(SUBSTITUTE(TRIM($W1364),".","-"),"/","-")),IFERROR(--LEFT(SUBSTITUTE(SUBSTITUTE(TRIM($W1364),".","-"),"/","-"),10),""))))</f>
        <v/>
      </c>
      <c r="Y1364" s="29">
        <f>IF($X1364="","",INT($X1364))</f>
        <v/>
      </c>
      <c r="Z1364" s="30">
        <f>IF(OR($Y1364="",$D$6=""),"",IF(INDEX($A:$U,ROW(),$D$6)="",0,IF(ISNUMBER(INDEX($A:$U,ROW(),$D$6)),INDEX($A:$U,ROW(),$D$6),IFERROR(--SUBSTITUTE(SUBSTITUTE(TRIM(INDEX($A:$U,ROW(),$D$6)),",",""),"원",""),0))))</f>
        <v/>
      </c>
      <c r="AA1364" s="30">
        <f>IF(OR($Y1364="",$E$6=""),"",IF(INDEX($A:$U,ROW(),$E$6)="",0,IF(ISNUMBER(INDEX($A:$U,ROW(),$E$6)),INDEX($A:$U,ROW(),$E$6),IFERROR(--SUBSTITUTE(SUBSTITUTE(TRIM(INDEX($A:$U,ROW(),$E$6)),",",""),"원",""),0))))</f>
        <v/>
      </c>
      <c r="AB1364" s="30">
        <f>IF(OR($Y1364="",$F$6=""),"",IF(INDEX($A:$U,ROW(),$F$6)="","",IF(ISNUMBER(INDEX($A:$U,ROW(),$F$6)),INDEX($A:$U,ROW(),$F$6),IFERROR(--SUBSTITUTE(SUBSTITUTE(TRIM(INDEX($A:$U,ROW(),$F$6)),",",""),"원",""),""))))</f>
        <v/>
      </c>
      <c r="AC1364" s="2">
        <f>IF(OR($Y1364="",$G$6=""),"",INDEX($A:$U,ROW(),$G$6)&amp;"")</f>
        <v/>
      </c>
      <c r="AD1364" s="2">
        <f>IF($Y1364="","",IF(OR(AND(설정!$B$5&lt;&gt;"",ISNUMBER(SEARCH(설정!$B$5,$AC1364))),AND(설정!$B$6&lt;&gt;"",ISNUMBER(SEARCH(설정!$B$6,$AC1364))),AND(설정!$B$7&lt;&gt;"",ISNUMBER(SEARCH(설정!$B$7,$AC1364)))),"제외","포함"))</f>
        <v/>
      </c>
    </row>
    <row r="1365">
      <c r="W1365" s="2">
        <f>IF(OR($B$5="",$C$6="",ROW()&lt;$B$5),"",IF(INDEX($A:$U,ROW(),$C$6)="","",INDEX($A:$U,ROW(),$C$6)))</f>
        <v/>
      </c>
      <c r="X1365" s="28">
        <f>IF($W1365="","",IF(ISNUMBER($W1365),IF($W1365&gt;=10000000,IFERROR(DATE(INT($W1365/10000),MOD(INT($W1365/100),100),MOD($W1365,100)),""),$W1365),IF(ISNUMBER(--SUBSTITUTE(SUBSTITUTE(TRIM($W1365),".","-"),"/","-")),IF(--SUBSTITUTE(SUBSTITUTE(TRIM($W1365),".","-"),"/","-")&gt;=10000000,IFERROR(DATE(--LEFT(TRIM($W1365),4),--MID(TRIM($W1365),5,2),--RIGHT(TRIM($W1365),2)),""),--SUBSTITUTE(SUBSTITUTE(TRIM($W1365),".","-"),"/","-")),IFERROR(--LEFT(SUBSTITUTE(SUBSTITUTE(TRIM($W1365),".","-"),"/","-"),10),""))))</f>
        <v/>
      </c>
      <c r="Y1365" s="29">
        <f>IF($X1365="","",INT($X1365))</f>
        <v/>
      </c>
      <c r="Z1365" s="30">
        <f>IF(OR($Y1365="",$D$6=""),"",IF(INDEX($A:$U,ROW(),$D$6)="",0,IF(ISNUMBER(INDEX($A:$U,ROW(),$D$6)),INDEX($A:$U,ROW(),$D$6),IFERROR(--SUBSTITUTE(SUBSTITUTE(TRIM(INDEX($A:$U,ROW(),$D$6)),",",""),"원",""),0))))</f>
        <v/>
      </c>
      <c r="AA1365" s="30">
        <f>IF(OR($Y1365="",$E$6=""),"",IF(INDEX($A:$U,ROW(),$E$6)="",0,IF(ISNUMBER(INDEX($A:$U,ROW(),$E$6)),INDEX($A:$U,ROW(),$E$6),IFERROR(--SUBSTITUTE(SUBSTITUTE(TRIM(INDEX($A:$U,ROW(),$E$6)),",",""),"원",""),0))))</f>
        <v/>
      </c>
      <c r="AB1365" s="30">
        <f>IF(OR($Y1365="",$F$6=""),"",IF(INDEX($A:$U,ROW(),$F$6)="","",IF(ISNUMBER(INDEX($A:$U,ROW(),$F$6)),INDEX($A:$U,ROW(),$F$6),IFERROR(--SUBSTITUTE(SUBSTITUTE(TRIM(INDEX($A:$U,ROW(),$F$6)),",",""),"원",""),""))))</f>
        <v/>
      </c>
      <c r="AC1365" s="2">
        <f>IF(OR($Y1365="",$G$6=""),"",INDEX($A:$U,ROW(),$G$6)&amp;"")</f>
        <v/>
      </c>
      <c r="AD1365" s="2">
        <f>IF($Y1365="","",IF(OR(AND(설정!$B$5&lt;&gt;"",ISNUMBER(SEARCH(설정!$B$5,$AC1365))),AND(설정!$B$6&lt;&gt;"",ISNUMBER(SEARCH(설정!$B$6,$AC1365))),AND(설정!$B$7&lt;&gt;"",ISNUMBER(SEARCH(설정!$B$7,$AC1365)))),"제외","포함"))</f>
        <v/>
      </c>
    </row>
    <row r="1366">
      <c r="W1366" s="2">
        <f>IF(OR($B$5="",$C$6="",ROW()&lt;$B$5),"",IF(INDEX($A:$U,ROW(),$C$6)="","",INDEX($A:$U,ROW(),$C$6)))</f>
        <v/>
      </c>
      <c r="X1366" s="28">
        <f>IF($W1366="","",IF(ISNUMBER($W1366),IF($W1366&gt;=10000000,IFERROR(DATE(INT($W1366/10000),MOD(INT($W1366/100),100),MOD($W1366,100)),""),$W1366),IF(ISNUMBER(--SUBSTITUTE(SUBSTITUTE(TRIM($W1366),".","-"),"/","-")),IF(--SUBSTITUTE(SUBSTITUTE(TRIM($W1366),".","-"),"/","-")&gt;=10000000,IFERROR(DATE(--LEFT(TRIM($W1366),4),--MID(TRIM($W1366),5,2),--RIGHT(TRIM($W1366),2)),""),--SUBSTITUTE(SUBSTITUTE(TRIM($W1366),".","-"),"/","-")),IFERROR(--LEFT(SUBSTITUTE(SUBSTITUTE(TRIM($W1366),".","-"),"/","-"),10),""))))</f>
        <v/>
      </c>
      <c r="Y1366" s="29">
        <f>IF($X1366="","",INT($X1366))</f>
        <v/>
      </c>
      <c r="Z1366" s="30">
        <f>IF(OR($Y1366="",$D$6=""),"",IF(INDEX($A:$U,ROW(),$D$6)="",0,IF(ISNUMBER(INDEX($A:$U,ROW(),$D$6)),INDEX($A:$U,ROW(),$D$6),IFERROR(--SUBSTITUTE(SUBSTITUTE(TRIM(INDEX($A:$U,ROW(),$D$6)),",",""),"원",""),0))))</f>
        <v/>
      </c>
      <c r="AA1366" s="30">
        <f>IF(OR($Y1366="",$E$6=""),"",IF(INDEX($A:$U,ROW(),$E$6)="",0,IF(ISNUMBER(INDEX($A:$U,ROW(),$E$6)),INDEX($A:$U,ROW(),$E$6),IFERROR(--SUBSTITUTE(SUBSTITUTE(TRIM(INDEX($A:$U,ROW(),$E$6)),",",""),"원",""),0))))</f>
        <v/>
      </c>
      <c r="AB1366" s="30">
        <f>IF(OR($Y1366="",$F$6=""),"",IF(INDEX($A:$U,ROW(),$F$6)="","",IF(ISNUMBER(INDEX($A:$U,ROW(),$F$6)),INDEX($A:$U,ROW(),$F$6),IFERROR(--SUBSTITUTE(SUBSTITUTE(TRIM(INDEX($A:$U,ROW(),$F$6)),",",""),"원",""),""))))</f>
        <v/>
      </c>
      <c r="AC1366" s="2">
        <f>IF(OR($Y1366="",$G$6=""),"",INDEX($A:$U,ROW(),$G$6)&amp;"")</f>
        <v/>
      </c>
      <c r="AD1366" s="2">
        <f>IF($Y1366="","",IF(OR(AND(설정!$B$5&lt;&gt;"",ISNUMBER(SEARCH(설정!$B$5,$AC1366))),AND(설정!$B$6&lt;&gt;"",ISNUMBER(SEARCH(설정!$B$6,$AC1366))),AND(설정!$B$7&lt;&gt;"",ISNUMBER(SEARCH(설정!$B$7,$AC1366)))),"제외","포함"))</f>
        <v/>
      </c>
    </row>
    <row r="1367">
      <c r="W1367" s="2">
        <f>IF(OR($B$5="",$C$6="",ROW()&lt;$B$5),"",IF(INDEX($A:$U,ROW(),$C$6)="","",INDEX($A:$U,ROW(),$C$6)))</f>
        <v/>
      </c>
      <c r="X1367" s="28">
        <f>IF($W1367="","",IF(ISNUMBER($W1367),IF($W1367&gt;=10000000,IFERROR(DATE(INT($W1367/10000),MOD(INT($W1367/100),100),MOD($W1367,100)),""),$W1367),IF(ISNUMBER(--SUBSTITUTE(SUBSTITUTE(TRIM($W1367),".","-"),"/","-")),IF(--SUBSTITUTE(SUBSTITUTE(TRIM($W1367),".","-"),"/","-")&gt;=10000000,IFERROR(DATE(--LEFT(TRIM($W1367),4),--MID(TRIM($W1367),5,2),--RIGHT(TRIM($W1367),2)),""),--SUBSTITUTE(SUBSTITUTE(TRIM($W1367),".","-"),"/","-")),IFERROR(--LEFT(SUBSTITUTE(SUBSTITUTE(TRIM($W1367),".","-"),"/","-"),10),""))))</f>
        <v/>
      </c>
      <c r="Y1367" s="29">
        <f>IF($X1367="","",INT($X1367))</f>
        <v/>
      </c>
      <c r="Z1367" s="30">
        <f>IF(OR($Y1367="",$D$6=""),"",IF(INDEX($A:$U,ROW(),$D$6)="",0,IF(ISNUMBER(INDEX($A:$U,ROW(),$D$6)),INDEX($A:$U,ROW(),$D$6),IFERROR(--SUBSTITUTE(SUBSTITUTE(TRIM(INDEX($A:$U,ROW(),$D$6)),",",""),"원",""),0))))</f>
        <v/>
      </c>
      <c r="AA1367" s="30">
        <f>IF(OR($Y1367="",$E$6=""),"",IF(INDEX($A:$U,ROW(),$E$6)="",0,IF(ISNUMBER(INDEX($A:$U,ROW(),$E$6)),INDEX($A:$U,ROW(),$E$6),IFERROR(--SUBSTITUTE(SUBSTITUTE(TRIM(INDEX($A:$U,ROW(),$E$6)),",",""),"원",""),0))))</f>
        <v/>
      </c>
      <c r="AB1367" s="30">
        <f>IF(OR($Y1367="",$F$6=""),"",IF(INDEX($A:$U,ROW(),$F$6)="","",IF(ISNUMBER(INDEX($A:$U,ROW(),$F$6)),INDEX($A:$U,ROW(),$F$6),IFERROR(--SUBSTITUTE(SUBSTITUTE(TRIM(INDEX($A:$U,ROW(),$F$6)),",",""),"원",""),""))))</f>
        <v/>
      </c>
      <c r="AC1367" s="2">
        <f>IF(OR($Y1367="",$G$6=""),"",INDEX($A:$U,ROW(),$G$6)&amp;"")</f>
        <v/>
      </c>
      <c r="AD1367" s="2">
        <f>IF($Y1367="","",IF(OR(AND(설정!$B$5&lt;&gt;"",ISNUMBER(SEARCH(설정!$B$5,$AC1367))),AND(설정!$B$6&lt;&gt;"",ISNUMBER(SEARCH(설정!$B$6,$AC1367))),AND(설정!$B$7&lt;&gt;"",ISNUMBER(SEARCH(설정!$B$7,$AC1367)))),"제외","포함"))</f>
        <v/>
      </c>
    </row>
    <row r="1368">
      <c r="W1368" s="2">
        <f>IF(OR($B$5="",$C$6="",ROW()&lt;$B$5),"",IF(INDEX($A:$U,ROW(),$C$6)="","",INDEX($A:$U,ROW(),$C$6)))</f>
        <v/>
      </c>
      <c r="X1368" s="28">
        <f>IF($W1368="","",IF(ISNUMBER($W1368),IF($W1368&gt;=10000000,IFERROR(DATE(INT($W1368/10000),MOD(INT($W1368/100),100),MOD($W1368,100)),""),$W1368),IF(ISNUMBER(--SUBSTITUTE(SUBSTITUTE(TRIM($W1368),".","-"),"/","-")),IF(--SUBSTITUTE(SUBSTITUTE(TRIM($W1368),".","-"),"/","-")&gt;=10000000,IFERROR(DATE(--LEFT(TRIM($W1368),4),--MID(TRIM($W1368),5,2),--RIGHT(TRIM($W1368),2)),""),--SUBSTITUTE(SUBSTITUTE(TRIM($W1368),".","-"),"/","-")),IFERROR(--LEFT(SUBSTITUTE(SUBSTITUTE(TRIM($W1368),".","-"),"/","-"),10),""))))</f>
        <v/>
      </c>
      <c r="Y1368" s="29">
        <f>IF($X1368="","",INT($X1368))</f>
        <v/>
      </c>
      <c r="Z1368" s="30">
        <f>IF(OR($Y1368="",$D$6=""),"",IF(INDEX($A:$U,ROW(),$D$6)="",0,IF(ISNUMBER(INDEX($A:$U,ROW(),$D$6)),INDEX($A:$U,ROW(),$D$6),IFERROR(--SUBSTITUTE(SUBSTITUTE(TRIM(INDEX($A:$U,ROW(),$D$6)),",",""),"원",""),0))))</f>
        <v/>
      </c>
      <c r="AA1368" s="30">
        <f>IF(OR($Y1368="",$E$6=""),"",IF(INDEX($A:$U,ROW(),$E$6)="",0,IF(ISNUMBER(INDEX($A:$U,ROW(),$E$6)),INDEX($A:$U,ROW(),$E$6),IFERROR(--SUBSTITUTE(SUBSTITUTE(TRIM(INDEX($A:$U,ROW(),$E$6)),",",""),"원",""),0))))</f>
        <v/>
      </c>
      <c r="AB1368" s="30">
        <f>IF(OR($Y1368="",$F$6=""),"",IF(INDEX($A:$U,ROW(),$F$6)="","",IF(ISNUMBER(INDEX($A:$U,ROW(),$F$6)),INDEX($A:$U,ROW(),$F$6),IFERROR(--SUBSTITUTE(SUBSTITUTE(TRIM(INDEX($A:$U,ROW(),$F$6)),",",""),"원",""),""))))</f>
        <v/>
      </c>
      <c r="AC1368" s="2">
        <f>IF(OR($Y1368="",$G$6=""),"",INDEX($A:$U,ROW(),$G$6)&amp;"")</f>
        <v/>
      </c>
      <c r="AD1368" s="2">
        <f>IF($Y1368="","",IF(OR(AND(설정!$B$5&lt;&gt;"",ISNUMBER(SEARCH(설정!$B$5,$AC1368))),AND(설정!$B$6&lt;&gt;"",ISNUMBER(SEARCH(설정!$B$6,$AC1368))),AND(설정!$B$7&lt;&gt;"",ISNUMBER(SEARCH(설정!$B$7,$AC1368)))),"제외","포함"))</f>
        <v/>
      </c>
    </row>
    <row r="1369">
      <c r="W1369" s="2">
        <f>IF(OR($B$5="",$C$6="",ROW()&lt;$B$5),"",IF(INDEX($A:$U,ROW(),$C$6)="","",INDEX($A:$U,ROW(),$C$6)))</f>
        <v/>
      </c>
      <c r="X1369" s="28">
        <f>IF($W1369="","",IF(ISNUMBER($W1369),IF($W1369&gt;=10000000,IFERROR(DATE(INT($W1369/10000),MOD(INT($W1369/100),100),MOD($W1369,100)),""),$W1369),IF(ISNUMBER(--SUBSTITUTE(SUBSTITUTE(TRIM($W1369),".","-"),"/","-")),IF(--SUBSTITUTE(SUBSTITUTE(TRIM($W1369),".","-"),"/","-")&gt;=10000000,IFERROR(DATE(--LEFT(TRIM($W1369),4),--MID(TRIM($W1369),5,2),--RIGHT(TRIM($W1369),2)),""),--SUBSTITUTE(SUBSTITUTE(TRIM($W1369),".","-"),"/","-")),IFERROR(--LEFT(SUBSTITUTE(SUBSTITUTE(TRIM($W1369),".","-"),"/","-"),10),""))))</f>
        <v/>
      </c>
      <c r="Y1369" s="29">
        <f>IF($X1369="","",INT($X1369))</f>
        <v/>
      </c>
      <c r="Z1369" s="30">
        <f>IF(OR($Y1369="",$D$6=""),"",IF(INDEX($A:$U,ROW(),$D$6)="",0,IF(ISNUMBER(INDEX($A:$U,ROW(),$D$6)),INDEX($A:$U,ROW(),$D$6),IFERROR(--SUBSTITUTE(SUBSTITUTE(TRIM(INDEX($A:$U,ROW(),$D$6)),",",""),"원",""),0))))</f>
        <v/>
      </c>
      <c r="AA1369" s="30">
        <f>IF(OR($Y1369="",$E$6=""),"",IF(INDEX($A:$U,ROW(),$E$6)="",0,IF(ISNUMBER(INDEX($A:$U,ROW(),$E$6)),INDEX($A:$U,ROW(),$E$6),IFERROR(--SUBSTITUTE(SUBSTITUTE(TRIM(INDEX($A:$U,ROW(),$E$6)),",",""),"원",""),0))))</f>
        <v/>
      </c>
      <c r="AB1369" s="30">
        <f>IF(OR($Y1369="",$F$6=""),"",IF(INDEX($A:$U,ROW(),$F$6)="","",IF(ISNUMBER(INDEX($A:$U,ROW(),$F$6)),INDEX($A:$U,ROW(),$F$6),IFERROR(--SUBSTITUTE(SUBSTITUTE(TRIM(INDEX($A:$U,ROW(),$F$6)),",",""),"원",""),""))))</f>
        <v/>
      </c>
      <c r="AC1369" s="2">
        <f>IF(OR($Y1369="",$G$6=""),"",INDEX($A:$U,ROW(),$G$6)&amp;"")</f>
        <v/>
      </c>
      <c r="AD1369" s="2">
        <f>IF($Y1369="","",IF(OR(AND(설정!$B$5&lt;&gt;"",ISNUMBER(SEARCH(설정!$B$5,$AC1369))),AND(설정!$B$6&lt;&gt;"",ISNUMBER(SEARCH(설정!$B$6,$AC1369))),AND(설정!$B$7&lt;&gt;"",ISNUMBER(SEARCH(설정!$B$7,$AC1369)))),"제외","포함"))</f>
        <v/>
      </c>
    </row>
    <row r="1370">
      <c r="W1370" s="2">
        <f>IF(OR($B$5="",$C$6="",ROW()&lt;$B$5),"",IF(INDEX($A:$U,ROW(),$C$6)="","",INDEX($A:$U,ROW(),$C$6)))</f>
        <v/>
      </c>
      <c r="X1370" s="28">
        <f>IF($W1370="","",IF(ISNUMBER($W1370),IF($W1370&gt;=10000000,IFERROR(DATE(INT($W1370/10000),MOD(INT($W1370/100),100),MOD($W1370,100)),""),$W1370),IF(ISNUMBER(--SUBSTITUTE(SUBSTITUTE(TRIM($W1370),".","-"),"/","-")),IF(--SUBSTITUTE(SUBSTITUTE(TRIM($W1370),".","-"),"/","-")&gt;=10000000,IFERROR(DATE(--LEFT(TRIM($W1370),4),--MID(TRIM($W1370),5,2),--RIGHT(TRIM($W1370),2)),""),--SUBSTITUTE(SUBSTITUTE(TRIM($W1370),".","-"),"/","-")),IFERROR(--LEFT(SUBSTITUTE(SUBSTITUTE(TRIM($W1370),".","-"),"/","-"),10),""))))</f>
        <v/>
      </c>
      <c r="Y1370" s="29">
        <f>IF($X1370="","",INT($X1370))</f>
        <v/>
      </c>
      <c r="Z1370" s="30">
        <f>IF(OR($Y1370="",$D$6=""),"",IF(INDEX($A:$U,ROW(),$D$6)="",0,IF(ISNUMBER(INDEX($A:$U,ROW(),$D$6)),INDEX($A:$U,ROW(),$D$6),IFERROR(--SUBSTITUTE(SUBSTITUTE(TRIM(INDEX($A:$U,ROW(),$D$6)),",",""),"원",""),0))))</f>
        <v/>
      </c>
      <c r="AA1370" s="30">
        <f>IF(OR($Y1370="",$E$6=""),"",IF(INDEX($A:$U,ROW(),$E$6)="",0,IF(ISNUMBER(INDEX($A:$U,ROW(),$E$6)),INDEX($A:$U,ROW(),$E$6),IFERROR(--SUBSTITUTE(SUBSTITUTE(TRIM(INDEX($A:$U,ROW(),$E$6)),",",""),"원",""),0))))</f>
        <v/>
      </c>
      <c r="AB1370" s="30">
        <f>IF(OR($Y1370="",$F$6=""),"",IF(INDEX($A:$U,ROW(),$F$6)="","",IF(ISNUMBER(INDEX($A:$U,ROW(),$F$6)),INDEX($A:$U,ROW(),$F$6),IFERROR(--SUBSTITUTE(SUBSTITUTE(TRIM(INDEX($A:$U,ROW(),$F$6)),",",""),"원",""),""))))</f>
        <v/>
      </c>
      <c r="AC1370" s="2">
        <f>IF(OR($Y1370="",$G$6=""),"",INDEX($A:$U,ROW(),$G$6)&amp;"")</f>
        <v/>
      </c>
      <c r="AD1370" s="2">
        <f>IF($Y1370="","",IF(OR(AND(설정!$B$5&lt;&gt;"",ISNUMBER(SEARCH(설정!$B$5,$AC1370))),AND(설정!$B$6&lt;&gt;"",ISNUMBER(SEARCH(설정!$B$6,$AC1370))),AND(설정!$B$7&lt;&gt;"",ISNUMBER(SEARCH(설정!$B$7,$AC1370)))),"제외","포함"))</f>
        <v/>
      </c>
    </row>
    <row r="1371">
      <c r="W1371" s="2">
        <f>IF(OR($B$5="",$C$6="",ROW()&lt;$B$5),"",IF(INDEX($A:$U,ROW(),$C$6)="","",INDEX($A:$U,ROW(),$C$6)))</f>
        <v/>
      </c>
      <c r="X1371" s="28">
        <f>IF($W1371="","",IF(ISNUMBER($W1371),IF($W1371&gt;=10000000,IFERROR(DATE(INT($W1371/10000),MOD(INT($W1371/100),100),MOD($W1371,100)),""),$W1371),IF(ISNUMBER(--SUBSTITUTE(SUBSTITUTE(TRIM($W1371),".","-"),"/","-")),IF(--SUBSTITUTE(SUBSTITUTE(TRIM($W1371),".","-"),"/","-")&gt;=10000000,IFERROR(DATE(--LEFT(TRIM($W1371),4),--MID(TRIM($W1371),5,2),--RIGHT(TRIM($W1371),2)),""),--SUBSTITUTE(SUBSTITUTE(TRIM($W1371),".","-"),"/","-")),IFERROR(--LEFT(SUBSTITUTE(SUBSTITUTE(TRIM($W1371),".","-"),"/","-"),10),""))))</f>
        <v/>
      </c>
      <c r="Y1371" s="29">
        <f>IF($X1371="","",INT($X1371))</f>
        <v/>
      </c>
      <c r="Z1371" s="30">
        <f>IF(OR($Y1371="",$D$6=""),"",IF(INDEX($A:$U,ROW(),$D$6)="",0,IF(ISNUMBER(INDEX($A:$U,ROW(),$D$6)),INDEX($A:$U,ROW(),$D$6),IFERROR(--SUBSTITUTE(SUBSTITUTE(TRIM(INDEX($A:$U,ROW(),$D$6)),",",""),"원",""),0))))</f>
        <v/>
      </c>
      <c r="AA1371" s="30">
        <f>IF(OR($Y1371="",$E$6=""),"",IF(INDEX($A:$U,ROW(),$E$6)="",0,IF(ISNUMBER(INDEX($A:$U,ROW(),$E$6)),INDEX($A:$U,ROW(),$E$6),IFERROR(--SUBSTITUTE(SUBSTITUTE(TRIM(INDEX($A:$U,ROW(),$E$6)),",",""),"원",""),0))))</f>
        <v/>
      </c>
      <c r="AB1371" s="30">
        <f>IF(OR($Y1371="",$F$6=""),"",IF(INDEX($A:$U,ROW(),$F$6)="","",IF(ISNUMBER(INDEX($A:$U,ROW(),$F$6)),INDEX($A:$U,ROW(),$F$6),IFERROR(--SUBSTITUTE(SUBSTITUTE(TRIM(INDEX($A:$U,ROW(),$F$6)),",",""),"원",""),""))))</f>
        <v/>
      </c>
      <c r="AC1371" s="2">
        <f>IF(OR($Y1371="",$G$6=""),"",INDEX($A:$U,ROW(),$G$6)&amp;"")</f>
        <v/>
      </c>
      <c r="AD1371" s="2">
        <f>IF($Y1371="","",IF(OR(AND(설정!$B$5&lt;&gt;"",ISNUMBER(SEARCH(설정!$B$5,$AC1371))),AND(설정!$B$6&lt;&gt;"",ISNUMBER(SEARCH(설정!$B$6,$AC1371))),AND(설정!$B$7&lt;&gt;"",ISNUMBER(SEARCH(설정!$B$7,$AC1371)))),"제외","포함"))</f>
        <v/>
      </c>
    </row>
    <row r="1372">
      <c r="W1372" s="2">
        <f>IF(OR($B$5="",$C$6="",ROW()&lt;$B$5),"",IF(INDEX($A:$U,ROW(),$C$6)="","",INDEX($A:$U,ROW(),$C$6)))</f>
        <v/>
      </c>
      <c r="X1372" s="28">
        <f>IF($W1372="","",IF(ISNUMBER($W1372),IF($W1372&gt;=10000000,IFERROR(DATE(INT($W1372/10000),MOD(INT($W1372/100),100),MOD($W1372,100)),""),$W1372),IF(ISNUMBER(--SUBSTITUTE(SUBSTITUTE(TRIM($W1372),".","-"),"/","-")),IF(--SUBSTITUTE(SUBSTITUTE(TRIM($W1372),".","-"),"/","-")&gt;=10000000,IFERROR(DATE(--LEFT(TRIM($W1372),4),--MID(TRIM($W1372),5,2),--RIGHT(TRIM($W1372),2)),""),--SUBSTITUTE(SUBSTITUTE(TRIM($W1372),".","-"),"/","-")),IFERROR(--LEFT(SUBSTITUTE(SUBSTITUTE(TRIM($W1372),".","-"),"/","-"),10),""))))</f>
        <v/>
      </c>
      <c r="Y1372" s="29">
        <f>IF($X1372="","",INT($X1372))</f>
        <v/>
      </c>
      <c r="Z1372" s="30">
        <f>IF(OR($Y1372="",$D$6=""),"",IF(INDEX($A:$U,ROW(),$D$6)="",0,IF(ISNUMBER(INDEX($A:$U,ROW(),$D$6)),INDEX($A:$U,ROW(),$D$6),IFERROR(--SUBSTITUTE(SUBSTITUTE(TRIM(INDEX($A:$U,ROW(),$D$6)),",",""),"원",""),0))))</f>
        <v/>
      </c>
      <c r="AA1372" s="30">
        <f>IF(OR($Y1372="",$E$6=""),"",IF(INDEX($A:$U,ROW(),$E$6)="",0,IF(ISNUMBER(INDEX($A:$U,ROW(),$E$6)),INDEX($A:$U,ROW(),$E$6),IFERROR(--SUBSTITUTE(SUBSTITUTE(TRIM(INDEX($A:$U,ROW(),$E$6)),",",""),"원",""),0))))</f>
        <v/>
      </c>
      <c r="AB1372" s="30">
        <f>IF(OR($Y1372="",$F$6=""),"",IF(INDEX($A:$U,ROW(),$F$6)="","",IF(ISNUMBER(INDEX($A:$U,ROW(),$F$6)),INDEX($A:$U,ROW(),$F$6),IFERROR(--SUBSTITUTE(SUBSTITUTE(TRIM(INDEX($A:$U,ROW(),$F$6)),",",""),"원",""),""))))</f>
        <v/>
      </c>
      <c r="AC1372" s="2">
        <f>IF(OR($Y1372="",$G$6=""),"",INDEX($A:$U,ROW(),$G$6)&amp;"")</f>
        <v/>
      </c>
      <c r="AD1372" s="2">
        <f>IF($Y1372="","",IF(OR(AND(설정!$B$5&lt;&gt;"",ISNUMBER(SEARCH(설정!$B$5,$AC1372))),AND(설정!$B$6&lt;&gt;"",ISNUMBER(SEARCH(설정!$B$6,$AC1372))),AND(설정!$B$7&lt;&gt;"",ISNUMBER(SEARCH(설정!$B$7,$AC1372)))),"제외","포함"))</f>
        <v/>
      </c>
    </row>
    <row r="1373">
      <c r="W1373" s="2">
        <f>IF(OR($B$5="",$C$6="",ROW()&lt;$B$5),"",IF(INDEX($A:$U,ROW(),$C$6)="","",INDEX($A:$U,ROW(),$C$6)))</f>
        <v/>
      </c>
      <c r="X1373" s="28">
        <f>IF($W1373="","",IF(ISNUMBER($W1373),IF($W1373&gt;=10000000,IFERROR(DATE(INT($W1373/10000),MOD(INT($W1373/100),100),MOD($W1373,100)),""),$W1373),IF(ISNUMBER(--SUBSTITUTE(SUBSTITUTE(TRIM($W1373),".","-"),"/","-")),IF(--SUBSTITUTE(SUBSTITUTE(TRIM($W1373),".","-"),"/","-")&gt;=10000000,IFERROR(DATE(--LEFT(TRIM($W1373),4),--MID(TRIM($W1373),5,2),--RIGHT(TRIM($W1373),2)),""),--SUBSTITUTE(SUBSTITUTE(TRIM($W1373),".","-"),"/","-")),IFERROR(--LEFT(SUBSTITUTE(SUBSTITUTE(TRIM($W1373),".","-"),"/","-"),10),""))))</f>
        <v/>
      </c>
      <c r="Y1373" s="29">
        <f>IF($X1373="","",INT($X1373))</f>
        <v/>
      </c>
      <c r="Z1373" s="30">
        <f>IF(OR($Y1373="",$D$6=""),"",IF(INDEX($A:$U,ROW(),$D$6)="",0,IF(ISNUMBER(INDEX($A:$U,ROW(),$D$6)),INDEX($A:$U,ROW(),$D$6),IFERROR(--SUBSTITUTE(SUBSTITUTE(TRIM(INDEX($A:$U,ROW(),$D$6)),",",""),"원",""),0))))</f>
        <v/>
      </c>
      <c r="AA1373" s="30">
        <f>IF(OR($Y1373="",$E$6=""),"",IF(INDEX($A:$U,ROW(),$E$6)="",0,IF(ISNUMBER(INDEX($A:$U,ROW(),$E$6)),INDEX($A:$U,ROW(),$E$6),IFERROR(--SUBSTITUTE(SUBSTITUTE(TRIM(INDEX($A:$U,ROW(),$E$6)),",",""),"원",""),0))))</f>
        <v/>
      </c>
      <c r="AB1373" s="30">
        <f>IF(OR($Y1373="",$F$6=""),"",IF(INDEX($A:$U,ROW(),$F$6)="","",IF(ISNUMBER(INDEX($A:$U,ROW(),$F$6)),INDEX($A:$U,ROW(),$F$6),IFERROR(--SUBSTITUTE(SUBSTITUTE(TRIM(INDEX($A:$U,ROW(),$F$6)),",",""),"원",""),""))))</f>
        <v/>
      </c>
      <c r="AC1373" s="2">
        <f>IF(OR($Y1373="",$G$6=""),"",INDEX($A:$U,ROW(),$G$6)&amp;"")</f>
        <v/>
      </c>
      <c r="AD1373" s="2">
        <f>IF($Y1373="","",IF(OR(AND(설정!$B$5&lt;&gt;"",ISNUMBER(SEARCH(설정!$B$5,$AC1373))),AND(설정!$B$6&lt;&gt;"",ISNUMBER(SEARCH(설정!$B$6,$AC1373))),AND(설정!$B$7&lt;&gt;"",ISNUMBER(SEARCH(설정!$B$7,$AC1373)))),"제외","포함"))</f>
        <v/>
      </c>
    </row>
    <row r="1374">
      <c r="W1374" s="2">
        <f>IF(OR($B$5="",$C$6="",ROW()&lt;$B$5),"",IF(INDEX($A:$U,ROW(),$C$6)="","",INDEX($A:$U,ROW(),$C$6)))</f>
        <v/>
      </c>
      <c r="X1374" s="28">
        <f>IF($W1374="","",IF(ISNUMBER($W1374),IF($W1374&gt;=10000000,IFERROR(DATE(INT($W1374/10000),MOD(INT($W1374/100),100),MOD($W1374,100)),""),$W1374),IF(ISNUMBER(--SUBSTITUTE(SUBSTITUTE(TRIM($W1374),".","-"),"/","-")),IF(--SUBSTITUTE(SUBSTITUTE(TRIM($W1374),".","-"),"/","-")&gt;=10000000,IFERROR(DATE(--LEFT(TRIM($W1374),4),--MID(TRIM($W1374),5,2),--RIGHT(TRIM($W1374),2)),""),--SUBSTITUTE(SUBSTITUTE(TRIM($W1374),".","-"),"/","-")),IFERROR(--LEFT(SUBSTITUTE(SUBSTITUTE(TRIM($W1374),".","-"),"/","-"),10),""))))</f>
        <v/>
      </c>
      <c r="Y1374" s="29">
        <f>IF($X1374="","",INT($X1374))</f>
        <v/>
      </c>
      <c r="Z1374" s="30">
        <f>IF(OR($Y1374="",$D$6=""),"",IF(INDEX($A:$U,ROW(),$D$6)="",0,IF(ISNUMBER(INDEX($A:$U,ROW(),$D$6)),INDEX($A:$U,ROW(),$D$6),IFERROR(--SUBSTITUTE(SUBSTITUTE(TRIM(INDEX($A:$U,ROW(),$D$6)),",",""),"원",""),0))))</f>
        <v/>
      </c>
      <c r="AA1374" s="30">
        <f>IF(OR($Y1374="",$E$6=""),"",IF(INDEX($A:$U,ROW(),$E$6)="",0,IF(ISNUMBER(INDEX($A:$U,ROW(),$E$6)),INDEX($A:$U,ROW(),$E$6),IFERROR(--SUBSTITUTE(SUBSTITUTE(TRIM(INDEX($A:$U,ROW(),$E$6)),",",""),"원",""),0))))</f>
        <v/>
      </c>
      <c r="AB1374" s="30">
        <f>IF(OR($Y1374="",$F$6=""),"",IF(INDEX($A:$U,ROW(),$F$6)="","",IF(ISNUMBER(INDEX($A:$U,ROW(),$F$6)),INDEX($A:$U,ROW(),$F$6),IFERROR(--SUBSTITUTE(SUBSTITUTE(TRIM(INDEX($A:$U,ROW(),$F$6)),",",""),"원",""),""))))</f>
        <v/>
      </c>
      <c r="AC1374" s="2">
        <f>IF(OR($Y1374="",$G$6=""),"",INDEX($A:$U,ROW(),$G$6)&amp;"")</f>
        <v/>
      </c>
      <c r="AD1374" s="2">
        <f>IF($Y1374="","",IF(OR(AND(설정!$B$5&lt;&gt;"",ISNUMBER(SEARCH(설정!$B$5,$AC1374))),AND(설정!$B$6&lt;&gt;"",ISNUMBER(SEARCH(설정!$B$6,$AC1374))),AND(설정!$B$7&lt;&gt;"",ISNUMBER(SEARCH(설정!$B$7,$AC1374)))),"제외","포함"))</f>
        <v/>
      </c>
    </row>
    <row r="1375">
      <c r="W1375" s="2">
        <f>IF(OR($B$5="",$C$6="",ROW()&lt;$B$5),"",IF(INDEX($A:$U,ROW(),$C$6)="","",INDEX($A:$U,ROW(),$C$6)))</f>
        <v/>
      </c>
      <c r="X1375" s="28">
        <f>IF($W1375="","",IF(ISNUMBER($W1375),IF($W1375&gt;=10000000,IFERROR(DATE(INT($W1375/10000),MOD(INT($W1375/100),100),MOD($W1375,100)),""),$W1375),IF(ISNUMBER(--SUBSTITUTE(SUBSTITUTE(TRIM($W1375),".","-"),"/","-")),IF(--SUBSTITUTE(SUBSTITUTE(TRIM($W1375),".","-"),"/","-")&gt;=10000000,IFERROR(DATE(--LEFT(TRIM($W1375),4),--MID(TRIM($W1375),5,2),--RIGHT(TRIM($W1375),2)),""),--SUBSTITUTE(SUBSTITUTE(TRIM($W1375),".","-"),"/","-")),IFERROR(--LEFT(SUBSTITUTE(SUBSTITUTE(TRIM($W1375),".","-"),"/","-"),10),""))))</f>
        <v/>
      </c>
      <c r="Y1375" s="29">
        <f>IF($X1375="","",INT($X1375))</f>
        <v/>
      </c>
      <c r="Z1375" s="30">
        <f>IF(OR($Y1375="",$D$6=""),"",IF(INDEX($A:$U,ROW(),$D$6)="",0,IF(ISNUMBER(INDEX($A:$U,ROW(),$D$6)),INDEX($A:$U,ROW(),$D$6),IFERROR(--SUBSTITUTE(SUBSTITUTE(TRIM(INDEX($A:$U,ROW(),$D$6)),",",""),"원",""),0))))</f>
        <v/>
      </c>
      <c r="AA1375" s="30">
        <f>IF(OR($Y1375="",$E$6=""),"",IF(INDEX($A:$U,ROW(),$E$6)="",0,IF(ISNUMBER(INDEX($A:$U,ROW(),$E$6)),INDEX($A:$U,ROW(),$E$6),IFERROR(--SUBSTITUTE(SUBSTITUTE(TRIM(INDEX($A:$U,ROW(),$E$6)),",",""),"원",""),0))))</f>
        <v/>
      </c>
      <c r="AB1375" s="30">
        <f>IF(OR($Y1375="",$F$6=""),"",IF(INDEX($A:$U,ROW(),$F$6)="","",IF(ISNUMBER(INDEX($A:$U,ROW(),$F$6)),INDEX($A:$U,ROW(),$F$6),IFERROR(--SUBSTITUTE(SUBSTITUTE(TRIM(INDEX($A:$U,ROW(),$F$6)),",",""),"원",""),""))))</f>
        <v/>
      </c>
      <c r="AC1375" s="2">
        <f>IF(OR($Y1375="",$G$6=""),"",INDEX($A:$U,ROW(),$G$6)&amp;"")</f>
        <v/>
      </c>
      <c r="AD1375" s="2">
        <f>IF($Y1375="","",IF(OR(AND(설정!$B$5&lt;&gt;"",ISNUMBER(SEARCH(설정!$B$5,$AC1375))),AND(설정!$B$6&lt;&gt;"",ISNUMBER(SEARCH(설정!$B$6,$AC1375))),AND(설정!$B$7&lt;&gt;"",ISNUMBER(SEARCH(설정!$B$7,$AC1375)))),"제외","포함"))</f>
        <v/>
      </c>
    </row>
    <row r="1376">
      <c r="W1376" s="2">
        <f>IF(OR($B$5="",$C$6="",ROW()&lt;$B$5),"",IF(INDEX($A:$U,ROW(),$C$6)="","",INDEX($A:$U,ROW(),$C$6)))</f>
        <v/>
      </c>
      <c r="X1376" s="28">
        <f>IF($W1376="","",IF(ISNUMBER($W1376),IF($W1376&gt;=10000000,IFERROR(DATE(INT($W1376/10000),MOD(INT($W1376/100),100),MOD($W1376,100)),""),$W1376),IF(ISNUMBER(--SUBSTITUTE(SUBSTITUTE(TRIM($W1376),".","-"),"/","-")),IF(--SUBSTITUTE(SUBSTITUTE(TRIM($W1376),".","-"),"/","-")&gt;=10000000,IFERROR(DATE(--LEFT(TRIM($W1376),4),--MID(TRIM($W1376),5,2),--RIGHT(TRIM($W1376),2)),""),--SUBSTITUTE(SUBSTITUTE(TRIM($W1376),".","-"),"/","-")),IFERROR(--LEFT(SUBSTITUTE(SUBSTITUTE(TRIM($W1376),".","-"),"/","-"),10),""))))</f>
        <v/>
      </c>
      <c r="Y1376" s="29">
        <f>IF($X1376="","",INT($X1376))</f>
        <v/>
      </c>
      <c r="Z1376" s="30">
        <f>IF(OR($Y1376="",$D$6=""),"",IF(INDEX($A:$U,ROW(),$D$6)="",0,IF(ISNUMBER(INDEX($A:$U,ROW(),$D$6)),INDEX($A:$U,ROW(),$D$6),IFERROR(--SUBSTITUTE(SUBSTITUTE(TRIM(INDEX($A:$U,ROW(),$D$6)),",",""),"원",""),0))))</f>
        <v/>
      </c>
      <c r="AA1376" s="30">
        <f>IF(OR($Y1376="",$E$6=""),"",IF(INDEX($A:$U,ROW(),$E$6)="",0,IF(ISNUMBER(INDEX($A:$U,ROW(),$E$6)),INDEX($A:$U,ROW(),$E$6),IFERROR(--SUBSTITUTE(SUBSTITUTE(TRIM(INDEX($A:$U,ROW(),$E$6)),",",""),"원",""),0))))</f>
        <v/>
      </c>
      <c r="AB1376" s="30">
        <f>IF(OR($Y1376="",$F$6=""),"",IF(INDEX($A:$U,ROW(),$F$6)="","",IF(ISNUMBER(INDEX($A:$U,ROW(),$F$6)),INDEX($A:$U,ROW(),$F$6),IFERROR(--SUBSTITUTE(SUBSTITUTE(TRIM(INDEX($A:$U,ROW(),$F$6)),",",""),"원",""),""))))</f>
        <v/>
      </c>
      <c r="AC1376" s="2">
        <f>IF(OR($Y1376="",$G$6=""),"",INDEX($A:$U,ROW(),$G$6)&amp;"")</f>
        <v/>
      </c>
      <c r="AD1376" s="2">
        <f>IF($Y1376="","",IF(OR(AND(설정!$B$5&lt;&gt;"",ISNUMBER(SEARCH(설정!$B$5,$AC1376))),AND(설정!$B$6&lt;&gt;"",ISNUMBER(SEARCH(설정!$B$6,$AC1376))),AND(설정!$B$7&lt;&gt;"",ISNUMBER(SEARCH(설정!$B$7,$AC1376)))),"제외","포함"))</f>
        <v/>
      </c>
    </row>
    <row r="1377">
      <c r="W1377" s="2">
        <f>IF(OR($B$5="",$C$6="",ROW()&lt;$B$5),"",IF(INDEX($A:$U,ROW(),$C$6)="","",INDEX($A:$U,ROW(),$C$6)))</f>
        <v/>
      </c>
      <c r="X1377" s="28">
        <f>IF($W1377="","",IF(ISNUMBER($W1377),IF($W1377&gt;=10000000,IFERROR(DATE(INT($W1377/10000),MOD(INT($W1377/100),100),MOD($W1377,100)),""),$W1377),IF(ISNUMBER(--SUBSTITUTE(SUBSTITUTE(TRIM($W1377),".","-"),"/","-")),IF(--SUBSTITUTE(SUBSTITUTE(TRIM($W1377),".","-"),"/","-")&gt;=10000000,IFERROR(DATE(--LEFT(TRIM($W1377),4),--MID(TRIM($W1377),5,2),--RIGHT(TRIM($W1377),2)),""),--SUBSTITUTE(SUBSTITUTE(TRIM($W1377),".","-"),"/","-")),IFERROR(--LEFT(SUBSTITUTE(SUBSTITUTE(TRIM($W1377),".","-"),"/","-"),10),""))))</f>
        <v/>
      </c>
      <c r="Y1377" s="29">
        <f>IF($X1377="","",INT($X1377))</f>
        <v/>
      </c>
      <c r="Z1377" s="30">
        <f>IF(OR($Y1377="",$D$6=""),"",IF(INDEX($A:$U,ROW(),$D$6)="",0,IF(ISNUMBER(INDEX($A:$U,ROW(),$D$6)),INDEX($A:$U,ROW(),$D$6),IFERROR(--SUBSTITUTE(SUBSTITUTE(TRIM(INDEX($A:$U,ROW(),$D$6)),",",""),"원",""),0))))</f>
        <v/>
      </c>
      <c r="AA1377" s="30">
        <f>IF(OR($Y1377="",$E$6=""),"",IF(INDEX($A:$U,ROW(),$E$6)="",0,IF(ISNUMBER(INDEX($A:$U,ROW(),$E$6)),INDEX($A:$U,ROW(),$E$6),IFERROR(--SUBSTITUTE(SUBSTITUTE(TRIM(INDEX($A:$U,ROW(),$E$6)),",",""),"원",""),0))))</f>
        <v/>
      </c>
      <c r="AB1377" s="30">
        <f>IF(OR($Y1377="",$F$6=""),"",IF(INDEX($A:$U,ROW(),$F$6)="","",IF(ISNUMBER(INDEX($A:$U,ROW(),$F$6)),INDEX($A:$U,ROW(),$F$6),IFERROR(--SUBSTITUTE(SUBSTITUTE(TRIM(INDEX($A:$U,ROW(),$F$6)),",",""),"원",""),""))))</f>
        <v/>
      </c>
      <c r="AC1377" s="2">
        <f>IF(OR($Y1377="",$G$6=""),"",INDEX($A:$U,ROW(),$G$6)&amp;"")</f>
        <v/>
      </c>
      <c r="AD1377" s="2">
        <f>IF($Y1377="","",IF(OR(AND(설정!$B$5&lt;&gt;"",ISNUMBER(SEARCH(설정!$B$5,$AC1377))),AND(설정!$B$6&lt;&gt;"",ISNUMBER(SEARCH(설정!$B$6,$AC1377))),AND(설정!$B$7&lt;&gt;"",ISNUMBER(SEARCH(설정!$B$7,$AC1377)))),"제외","포함"))</f>
        <v/>
      </c>
    </row>
    <row r="1378">
      <c r="W1378" s="2">
        <f>IF(OR($B$5="",$C$6="",ROW()&lt;$B$5),"",IF(INDEX($A:$U,ROW(),$C$6)="","",INDEX($A:$U,ROW(),$C$6)))</f>
        <v/>
      </c>
      <c r="X1378" s="28">
        <f>IF($W1378="","",IF(ISNUMBER($W1378),IF($W1378&gt;=10000000,IFERROR(DATE(INT($W1378/10000),MOD(INT($W1378/100),100),MOD($W1378,100)),""),$W1378),IF(ISNUMBER(--SUBSTITUTE(SUBSTITUTE(TRIM($W1378),".","-"),"/","-")),IF(--SUBSTITUTE(SUBSTITUTE(TRIM($W1378),".","-"),"/","-")&gt;=10000000,IFERROR(DATE(--LEFT(TRIM($W1378),4),--MID(TRIM($W1378),5,2),--RIGHT(TRIM($W1378),2)),""),--SUBSTITUTE(SUBSTITUTE(TRIM($W1378),".","-"),"/","-")),IFERROR(--LEFT(SUBSTITUTE(SUBSTITUTE(TRIM($W1378),".","-"),"/","-"),10),""))))</f>
        <v/>
      </c>
      <c r="Y1378" s="29">
        <f>IF($X1378="","",INT($X1378))</f>
        <v/>
      </c>
      <c r="Z1378" s="30">
        <f>IF(OR($Y1378="",$D$6=""),"",IF(INDEX($A:$U,ROW(),$D$6)="",0,IF(ISNUMBER(INDEX($A:$U,ROW(),$D$6)),INDEX($A:$U,ROW(),$D$6),IFERROR(--SUBSTITUTE(SUBSTITUTE(TRIM(INDEX($A:$U,ROW(),$D$6)),",",""),"원",""),0))))</f>
        <v/>
      </c>
      <c r="AA1378" s="30">
        <f>IF(OR($Y1378="",$E$6=""),"",IF(INDEX($A:$U,ROW(),$E$6)="",0,IF(ISNUMBER(INDEX($A:$U,ROW(),$E$6)),INDEX($A:$U,ROW(),$E$6),IFERROR(--SUBSTITUTE(SUBSTITUTE(TRIM(INDEX($A:$U,ROW(),$E$6)),",",""),"원",""),0))))</f>
        <v/>
      </c>
      <c r="AB1378" s="30">
        <f>IF(OR($Y1378="",$F$6=""),"",IF(INDEX($A:$U,ROW(),$F$6)="","",IF(ISNUMBER(INDEX($A:$U,ROW(),$F$6)),INDEX($A:$U,ROW(),$F$6),IFERROR(--SUBSTITUTE(SUBSTITUTE(TRIM(INDEX($A:$U,ROW(),$F$6)),",",""),"원",""),""))))</f>
        <v/>
      </c>
      <c r="AC1378" s="2">
        <f>IF(OR($Y1378="",$G$6=""),"",INDEX($A:$U,ROW(),$G$6)&amp;"")</f>
        <v/>
      </c>
      <c r="AD1378" s="2">
        <f>IF($Y1378="","",IF(OR(AND(설정!$B$5&lt;&gt;"",ISNUMBER(SEARCH(설정!$B$5,$AC1378))),AND(설정!$B$6&lt;&gt;"",ISNUMBER(SEARCH(설정!$B$6,$AC1378))),AND(설정!$B$7&lt;&gt;"",ISNUMBER(SEARCH(설정!$B$7,$AC1378)))),"제외","포함"))</f>
        <v/>
      </c>
    </row>
    <row r="1379">
      <c r="W1379" s="2">
        <f>IF(OR($B$5="",$C$6="",ROW()&lt;$B$5),"",IF(INDEX($A:$U,ROW(),$C$6)="","",INDEX($A:$U,ROW(),$C$6)))</f>
        <v/>
      </c>
      <c r="X1379" s="28">
        <f>IF($W1379="","",IF(ISNUMBER($W1379),IF($W1379&gt;=10000000,IFERROR(DATE(INT($W1379/10000),MOD(INT($W1379/100),100),MOD($W1379,100)),""),$W1379),IF(ISNUMBER(--SUBSTITUTE(SUBSTITUTE(TRIM($W1379),".","-"),"/","-")),IF(--SUBSTITUTE(SUBSTITUTE(TRIM($W1379),".","-"),"/","-")&gt;=10000000,IFERROR(DATE(--LEFT(TRIM($W1379),4),--MID(TRIM($W1379),5,2),--RIGHT(TRIM($W1379),2)),""),--SUBSTITUTE(SUBSTITUTE(TRIM($W1379),".","-"),"/","-")),IFERROR(--LEFT(SUBSTITUTE(SUBSTITUTE(TRIM($W1379),".","-"),"/","-"),10),""))))</f>
        <v/>
      </c>
      <c r="Y1379" s="29">
        <f>IF($X1379="","",INT($X1379))</f>
        <v/>
      </c>
      <c r="Z1379" s="30">
        <f>IF(OR($Y1379="",$D$6=""),"",IF(INDEX($A:$U,ROW(),$D$6)="",0,IF(ISNUMBER(INDEX($A:$U,ROW(),$D$6)),INDEX($A:$U,ROW(),$D$6),IFERROR(--SUBSTITUTE(SUBSTITUTE(TRIM(INDEX($A:$U,ROW(),$D$6)),",",""),"원",""),0))))</f>
        <v/>
      </c>
      <c r="AA1379" s="30">
        <f>IF(OR($Y1379="",$E$6=""),"",IF(INDEX($A:$U,ROW(),$E$6)="",0,IF(ISNUMBER(INDEX($A:$U,ROW(),$E$6)),INDEX($A:$U,ROW(),$E$6),IFERROR(--SUBSTITUTE(SUBSTITUTE(TRIM(INDEX($A:$U,ROW(),$E$6)),",",""),"원",""),0))))</f>
        <v/>
      </c>
      <c r="AB1379" s="30">
        <f>IF(OR($Y1379="",$F$6=""),"",IF(INDEX($A:$U,ROW(),$F$6)="","",IF(ISNUMBER(INDEX($A:$U,ROW(),$F$6)),INDEX($A:$U,ROW(),$F$6),IFERROR(--SUBSTITUTE(SUBSTITUTE(TRIM(INDEX($A:$U,ROW(),$F$6)),",",""),"원",""),""))))</f>
        <v/>
      </c>
      <c r="AC1379" s="2">
        <f>IF(OR($Y1379="",$G$6=""),"",INDEX($A:$U,ROW(),$G$6)&amp;"")</f>
        <v/>
      </c>
      <c r="AD1379" s="2">
        <f>IF($Y1379="","",IF(OR(AND(설정!$B$5&lt;&gt;"",ISNUMBER(SEARCH(설정!$B$5,$AC1379))),AND(설정!$B$6&lt;&gt;"",ISNUMBER(SEARCH(설정!$B$6,$AC1379))),AND(설정!$B$7&lt;&gt;"",ISNUMBER(SEARCH(설정!$B$7,$AC1379)))),"제외","포함"))</f>
        <v/>
      </c>
    </row>
    <row r="1380">
      <c r="W1380" s="2">
        <f>IF(OR($B$5="",$C$6="",ROW()&lt;$B$5),"",IF(INDEX($A:$U,ROW(),$C$6)="","",INDEX($A:$U,ROW(),$C$6)))</f>
        <v/>
      </c>
      <c r="X1380" s="28">
        <f>IF($W1380="","",IF(ISNUMBER($W1380),IF($W1380&gt;=10000000,IFERROR(DATE(INT($W1380/10000),MOD(INT($W1380/100),100),MOD($W1380,100)),""),$W1380),IF(ISNUMBER(--SUBSTITUTE(SUBSTITUTE(TRIM($W1380),".","-"),"/","-")),IF(--SUBSTITUTE(SUBSTITUTE(TRIM($W1380),".","-"),"/","-")&gt;=10000000,IFERROR(DATE(--LEFT(TRIM($W1380),4),--MID(TRIM($W1380),5,2),--RIGHT(TRIM($W1380),2)),""),--SUBSTITUTE(SUBSTITUTE(TRIM($W1380),".","-"),"/","-")),IFERROR(--LEFT(SUBSTITUTE(SUBSTITUTE(TRIM($W1380),".","-"),"/","-"),10),""))))</f>
        <v/>
      </c>
      <c r="Y1380" s="29">
        <f>IF($X1380="","",INT($X1380))</f>
        <v/>
      </c>
      <c r="Z1380" s="30">
        <f>IF(OR($Y1380="",$D$6=""),"",IF(INDEX($A:$U,ROW(),$D$6)="",0,IF(ISNUMBER(INDEX($A:$U,ROW(),$D$6)),INDEX($A:$U,ROW(),$D$6),IFERROR(--SUBSTITUTE(SUBSTITUTE(TRIM(INDEX($A:$U,ROW(),$D$6)),",",""),"원",""),0))))</f>
        <v/>
      </c>
      <c r="AA1380" s="30">
        <f>IF(OR($Y1380="",$E$6=""),"",IF(INDEX($A:$U,ROW(),$E$6)="",0,IF(ISNUMBER(INDEX($A:$U,ROW(),$E$6)),INDEX($A:$U,ROW(),$E$6),IFERROR(--SUBSTITUTE(SUBSTITUTE(TRIM(INDEX($A:$U,ROW(),$E$6)),",",""),"원",""),0))))</f>
        <v/>
      </c>
      <c r="AB1380" s="30">
        <f>IF(OR($Y1380="",$F$6=""),"",IF(INDEX($A:$U,ROW(),$F$6)="","",IF(ISNUMBER(INDEX($A:$U,ROW(),$F$6)),INDEX($A:$U,ROW(),$F$6),IFERROR(--SUBSTITUTE(SUBSTITUTE(TRIM(INDEX($A:$U,ROW(),$F$6)),",",""),"원",""),""))))</f>
        <v/>
      </c>
      <c r="AC1380" s="2">
        <f>IF(OR($Y1380="",$G$6=""),"",INDEX($A:$U,ROW(),$G$6)&amp;"")</f>
        <v/>
      </c>
      <c r="AD1380" s="2">
        <f>IF($Y1380="","",IF(OR(AND(설정!$B$5&lt;&gt;"",ISNUMBER(SEARCH(설정!$B$5,$AC1380))),AND(설정!$B$6&lt;&gt;"",ISNUMBER(SEARCH(설정!$B$6,$AC1380))),AND(설정!$B$7&lt;&gt;"",ISNUMBER(SEARCH(설정!$B$7,$AC1380)))),"제외","포함"))</f>
        <v/>
      </c>
    </row>
    <row r="1381">
      <c r="W1381" s="2">
        <f>IF(OR($B$5="",$C$6="",ROW()&lt;$B$5),"",IF(INDEX($A:$U,ROW(),$C$6)="","",INDEX($A:$U,ROW(),$C$6)))</f>
        <v/>
      </c>
      <c r="X1381" s="28">
        <f>IF($W1381="","",IF(ISNUMBER($W1381),IF($W1381&gt;=10000000,IFERROR(DATE(INT($W1381/10000),MOD(INT($W1381/100),100),MOD($W1381,100)),""),$W1381),IF(ISNUMBER(--SUBSTITUTE(SUBSTITUTE(TRIM($W1381),".","-"),"/","-")),IF(--SUBSTITUTE(SUBSTITUTE(TRIM($W1381),".","-"),"/","-")&gt;=10000000,IFERROR(DATE(--LEFT(TRIM($W1381),4),--MID(TRIM($W1381),5,2),--RIGHT(TRIM($W1381),2)),""),--SUBSTITUTE(SUBSTITUTE(TRIM($W1381),".","-"),"/","-")),IFERROR(--LEFT(SUBSTITUTE(SUBSTITUTE(TRIM($W1381),".","-"),"/","-"),10),""))))</f>
        <v/>
      </c>
      <c r="Y1381" s="29">
        <f>IF($X1381="","",INT($X1381))</f>
        <v/>
      </c>
      <c r="Z1381" s="30">
        <f>IF(OR($Y1381="",$D$6=""),"",IF(INDEX($A:$U,ROW(),$D$6)="",0,IF(ISNUMBER(INDEX($A:$U,ROW(),$D$6)),INDEX($A:$U,ROW(),$D$6),IFERROR(--SUBSTITUTE(SUBSTITUTE(TRIM(INDEX($A:$U,ROW(),$D$6)),",",""),"원",""),0))))</f>
        <v/>
      </c>
      <c r="AA1381" s="30">
        <f>IF(OR($Y1381="",$E$6=""),"",IF(INDEX($A:$U,ROW(),$E$6)="",0,IF(ISNUMBER(INDEX($A:$U,ROW(),$E$6)),INDEX($A:$U,ROW(),$E$6),IFERROR(--SUBSTITUTE(SUBSTITUTE(TRIM(INDEX($A:$U,ROW(),$E$6)),",",""),"원",""),0))))</f>
        <v/>
      </c>
      <c r="AB1381" s="30">
        <f>IF(OR($Y1381="",$F$6=""),"",IF(INDEX($A:$U,ROW(),$F$6)="","",IF(ISNUMBER(INDEX($A:$U,ROW(),$F$6)),INDEX($A:$U,ROW(),$F$6),IFERROR(--SUBSTITUTE(SUBSTITUTE(TRIM(INDEX($A:$U,ROW(),$F$6)),",",""),"원",""),""))))</f>
        <v/>
      </c>
      <c r="AC1381" s="2">
        <f>IF(OR($Y1381="",$G$6=""),"",INDEX($A:$U,ROW(),$G$6)&amp;"")</f>
        <v/>
      </c>
      <c r="AD1381" s="2">
        <f>IF($Y1381="","",IF(OR(AND(설정!$B$5&lt;&gt;"",ISNUMBER(SEARCH(설정!$B$5,$AC1381))),AND(설정!$B$6&lt;&gt;"",ISNUMBER(SEARCH(설정!$B$6,$AC1381))),AND(설정!$B$7&lt;&gt;"",ISNUMBER(SEARCH(설정!$B$7,$AC1381)))),"제외","포함"))</f>
        <v/>
      </c>
    </row>
    <row r="1382">
      <c r="W1382" s="2">
        <f>IF(OR($B$5="",$C$6="",ROW()&lt;$B$5),"",IF(INDEX($A:$U,ROW(),$C$6)="","",INDEX($A:$U,ROW(),$C$6)))</f>
        <v/>
      </c>
      <c r="X1382" s="28">
        <f>IF($W1382="","",IF(ISNUMBER($W1382),IF($W1382&gt;=10000000,IFERROR(DATE(INT($W1382/10000),MOD(INT($W1382/100),100),MOD($W1382,100)),""),$W1382),IF(ISNUMBER(--SUBSTITUTE(SUBSTITUTE(TRIM($W1382),".","-"),"/","-")),IF(--SUBSTITUTE(SUBSTITUTE(TRIM($W1382),".","-"),"/","-")&gt;=10000000,IFERROR(DATE(--LEFT(TRIM($W1382),4),--MID(TRIM($W1382),5,2),--RIGHT(TRIM($W1382),2)),""),--SUBSTITUTE(SUBSTITUTE(TRIM($W1382),".","-"),"/","-")),IFERROR(--LEFT(SUBSTITUTE(SUBSTITUTE(TRIM($W1382),".","-"),"/","-"),10),""))))</f>
        <v/>
      </c>
      <c r="Y1382" s="29">
        <f>IF($X1382="","",INT($X1382))</f>
        <v/>
      </c>
      <c r="Z1382" s="30">
        <f>IF(OR($Y1382="",$D$6=""),"",IF(INDEX($A:$U,ROW(),$D$6)="",0,IF(ISNUMBER(INDEX($A:$U,ROW(),$D$6)),INDEX($A:$U,ROW(),$D$6),IFERROR(--SUBSTITUTE(SUBSTITUTE(TRIM(INDEX($A:$U,ROW(),$D$6)),",",""),"원",""),0))))</f>
        <v/>
      </c>
      <c r="AA1382" s="30">
        <f>IF(OR($Y1382="",$E$6=""),"",IF(INDEX($A:$U,ROW(),$E$6)="",0,IF(ISNUMBER(INDEX($A:$U,ROW(),$E$6)),INDEX($A:$U,ROW(),$E$6),IFERROR(--SUBSTITUTE(SUBSTITUTE(TRIM(INDEX($A:$U,ROW(),$E$6)),",",""),"원",""),0))))</f>
        <v/>
      </c>
      <c r="AB1382" s="30">
        <f>IF(OR($Y1382="",$F$6=""),"",IF(INDEX($A:$U,ROW(),$F$6)="","",IF(ISNUMBER(INDEX($A:$U,ROW(),$F$6)),INDEX($A:$U,ROW(),$F$6),IFERROR(--SUBSTITUTE(SUBSTITUTE(TRIM(INDEX($A:$U,ROW(),$F$6)),",",""),"원",""),""))))</f>
        <v/>
      </c>
      <c r="AC1382" s="2">
        <f>IF(OR($Y1382="",$G$6=""),"",INDEX($A:$U,ROW(),$G$6)&amp;"")</f>
        <v/>
      </c>
      <c r="AD1382" s="2">
        <f>IF($Y1382="","",IF(OR(AND(설정!$B$5&lt;&gt;"",ISNUMBER(SEARCH(설정!$B$5,$AC1382))),AND(설정!$B$6&lt;&gt;"",ISNUMBER(SEARCH(설정!$B$6,$AC1382))),AND(설정!$B$7&lt;&gt;"",ISNUMBER(SEARCH(설정!$B$7,$AC1382)))),"제외","포함"))</f>
        <v/>
      </c>
    </row>
    <row r="1383">
      <c r="W1383" s="2">
        <f>IF(OR($B$5="",$C$6="",ROW()&lt;$B$5),"",IF(INDEX($A:$U,ROW(),$C$6)="","",INDEX($A:$U,ROW(),$C$6)))</f>
        <v/>
      </c>
      <c r="X1383" s="28">
        <f>IF($W1383="","",IF(ISNUMBER($W1383),IF($W1383&gt;=10000000,IFERROR(DATE(INT($W1383/10000),MOD(INT($W1383/100),100),MOD($W1383,100)),""),$W1383),IF(ISNUMBER(--SUBSTITUTE(SUBSTITUTE(TRIM($W1383),".","-"),"/","-")),IF(--SUBSTITUTE(SUBSTITUTE(TRIM($W1383),".","-"),"/","-")&gt;=10000000,IFERROR(DATE(--LEFT(TRIM($W1383),4),--MID(TRIM($W1383),5,2),--RIGHT(TRIM($W1383),2)),""),--SUBSTITUTE(SUBSTITUTE(TRIM($W1383),".","-"),"/","-")),IFERROR(--LEFT(SUBSTITUTE(SUBSTITUTE(TRIM($W1383),".","-"),"/","-"),10),""))))</f>
        <v/>
      </c>
      <c r="Y1383" s="29">
        <f>IF($X1383="","",INT($X1383))</f>
        <v/>
      </c>
      <c r="Z1383" s="30">
        <f>IF(OR($Y1383="",$D$6=""),"",IF(INDEX($A:$U,ROW(),$D$6)="",0,IF(ISNUMBER(INDEX($A:$U,ROW(),$D$6)),INDEX($A:$U,ROW(),$D$6),IFERROR(--SUBSTITUTE(SUBSTITUTE(TRIM(INDEX($A:$U,ROW(),$D$6)),",",""),"원",""),0))))</f>
        <v/>
      </c>
      <c r="AA1383" s="30">
        <f>IF(OR($Y1383="",$E$6=""),"",IF(INDEX($A:$U,ROW(),$E$6)="",0,IF(ISNUMBER(INDEX($A:$U,ROW(),$E$6)),INDEX($A:$U,ROW(),$E$6),IFERROR(--SUBSTITUTE(SUBSTITUTE(TRIM(INDEX($A:$U,ROW(),$E$6)),",",""),"원",""),0))))</f>
        <v/>
      </c>
      <c r="AB1383" s="30">
        <f>IF(OR($Y1383="",$F$6=""),"",IF(INDEX($A:$U,ROW(),$F$6)="","",IF(ISNUMBER(INDEX($A:$U,ROW(),$F$6)),INDEX($A:$U,ROW(),$F$6),IFERROR(--SUBSTITUTE(SUBSTITUTE(TRIM(INDEX($A:$U,ROW(),$F$6)),",",""),"원",""),""))))</f>
        <v/>
      </c>
      <c r="AC1383" s="2">
        <f>IF(OR($Y1383="",$G$6=""),"",INDEX($A:$U,ROW(),$G$6)&amp;"")</f>
        <v/>
      </c>
      <c r="AD1383" s="2">
        <f>IF($Y1383="","",IF(OR(AND(설정!$B$5&lt;&gt;"",ISNUMBER(SEARCH(설정!$B$5,$AC1383))),AND(설정!$B$6&lt;&gt;"",ISNUMBER(SEARCH(설정!$B$6,$AC1383))),AND(설정!$B$7&lt;&gt;"",ISNUMBER(SEARCH(설정!$B$7,$AC1383)))),"제외","포함"))</f>
        <v/>
      </c>
    </row>
    <row r="1384">
      <c r="W1384" s="2">
        <f>IF(OR($B$5="",$C$6="",ROW()&lt;$B$5),"",IF(INDEX($A:$U,ROW(),$C$6)="","",INDEX($A:$U,ROW(),$C$6)))</f>
        <v/>
      </c>
      <c r="X1384" s="28">
        <f>IF($W1384="","",IF(ISNUMBER($W1384),IF($W1384&gt;=10000000,IFERROR(DATE(INT($W1384/10000),MOD(INT($W1384/100),100),MOD($W1384,100)),""),$W1384),IF(ISNUMBER(--SUBSTITUTE(SUBSTITUTE(TRIM($W1384),".","-"),"/","-")),IF(--SUBSTITUTE(SUBSTITUTE(TRIM($W1384),".","-"),"/","-")&gt;=10000000,IFERROR(DATE(--LEFT(TRIM($W1384),4),--MID(TRIM($W1384),5,2),--RIGHT(TRIM($W1384),2)),""),--SUBSTITUTE(SUBSTITUTE(TRIM($W1384),".","-"),"/","-")),IFERROR(--LEFT(SUBSTITUTE(SUBSTITUTE(TRIM($W1384),".","-"),"/","-"),10),""))))</f>
        <v/>
      </c>
      <c r="Y1384" s="29">
        <f>IF($X1384="","",INT($X1384))</f>
        <v/>
      </c>
      <c r="Z1384" s="30">
        <f>IF(OR($Y1384="",$D$6=""),"",IF(INDEX($A:$U,ROW(),$D$6)="",0,IF(ISNUMBER(INDEX($A:$U,ROW(),$D$6)),INDEX($A:$U,ROW(),$D$6),IFERROR(--SUBSTITUTE(SUBSTITUTE(TRIM(INDEX($A:$U,ROW(),$D$6)),",",""),"원",""),0))))</f>
        <v/>
      </c>
      <c r="AA1384" s="30">
        <f>IF(OR($Y1384="",$E$6=""),"",IF(INDEX($A:$U,ROW(),$E$6)="",0,IF(ISNUMBER(INDEX($A:$U,ROW(),$E$6)),INDEX($A:$U,ROW(),$E$6),IFERROR(--SUBSTITUTE(SUBSTITUTE(TRIM(INDEX($A:$U,ROW(),$E$6)),",",""),"원",""),0))))</f>
        <v/>
      </c>
      <c r="AB1384" s="30">
        <f>IF(OR($Y1384="",$F$6=""),"",IF(INDEX($A:$U,ROW(),$F$6)="","",IF(ISNUMBER(INDEX($A:$U,ROW(),$F$6)),INDEX($A:$U,ROW(),$F$6),IFERROR(--SUBSTITUTE(SUBSTITUTE(TRIM(INDEX($A:$U,ROW(),$F$6)),",",""),"원",""),""))))</f>
        <v/>
      </c>
      <c r="AC1384" s="2">
        <f>IF(OR($Y1384="",$G$6=""),"",INDEX($A:$U,ROW(),$G$6)&amp;"")</f>
        <v/>
      </c>
      <c r="AD1384" s="2">
        <f>IF($Y1384="","",IF(OR(AND(설정!$B$5&lt;&gt;"",ISNUMBER(SEARCH(설정!$B$5,$AC1384))),AND(설정!$B$6&lt;&gt;"",ISNUMBER(SEARCH(설정!$B$6,$AC1384))),AND(설정!$B$7&lt;&gt;"",ISNUMBER(SEARCH(설정!$B$7,$AC1384)))),"제외","포함"))</f>
        <v/>
      </c>
    </row>
    <row r="1385">
      <c r="W1385" s="2">
        <f>IF(OR($B$5="",$C$6="",ROW()&lt;$B$5),"",IF(INDEX($A:$U,ROW(),$C$6)="","",INDEX($A:$U,ROW(),$C$6)))</f>
        <v/>
      </c>
      <c r="X1385" s="28">
        <f>IF($W1385="","",IF(ISNUMBER($W1385),IF($W1385&gt;=10000000,IFERROR(DATE(INT($W1385/10000),MOD(INT($W1385/100),100),MOD($W1385,100)),""),$W1385),IF(ISNUMBER(--SUBSTITUTE(SUBSTITUTE(TRIM($W1385),".","-"),"/","-")),IF(--SUBSTITUTE(SUBSTITUTE(TRIM($W1385),".","-"),"/","-")&gt;=10000000,IFERROR(DATE(--LEFT(TRIM($W1385),4),--MID(TRIM($W1385),5,2),--RIGHT(TRIM($W1385),2)),""),--SUBSTITUTE(SUBSTITUTE(TRIM($W1385),".","-"),"/","-")),IFERROR(--LEFT(SUBSTITUTE(SUBSTITUTE(TRIM($W1385),".","-"),"/","-"),10),""))))</f>
        <v/>
      </c>
      <c r="Y1385" s="29">
        <f>IF($X1385="","",INT($X1385))</f>
        <v/>
      </c>
      <c r="Z1385" s="30">
        <f>IF(OR($Y1385="",$D$6=""),"",IF(INDEX($A:$U,ROW(),$D$6)="",0,IF(ISNUMBER(INDEX($A:$U,ROW(),$D$6)),INDEX($A:$U,ROW(),$D$6),IFERROR(--SUBSTITUTE(SUBSTITUTE(TRIM(INDEX($A:$U,ROW(),$D$6)),",",""),"원",""),0))))</f>
        <v/>
      </c>
      <c r="AA1385" s="30">
        <f>IF(OR($Y1385="",$E$6=""),"",IF(INDEX($A:$U,ROW(),$E$6)="",0,IF(ISNUMBER(INDEX($A:$U,ROW(),$E$6)),INDEX($A:$U,ROW(),$E$6),IFERROR(--SUBSTITUTE(SUBSTITUTE(TRIM(INDEX($A:$U,ROW(),$E$6)),",",""),"원",""),0))))</f>
        <v/>
      </c>
      <c r="AB1385" s="30">
        <f>IF(OR($Y1385="",$F$6=""),"",IF(INDEX($A:$U,ROW(),$F$6)="","",IF(ISNUMBER(INDEX($A:$U,ROW(),$F$6)),INDEX($A:$U,ROW(),$F$6),IFERROR(--SUBSTITUTE(SUBSTITUTE(TRIM(INDEX($A:$U,ROW(),$F$6)),",",""),"원",""),""))))</f>
        <v/>
      </c>
      <c r="AC1385" s="2">
        <f>IF(OR($Y1385="",$G$6=""),"",INDEX($A:$U,ROW(),$G$6)&amp;"")</f>
        <v/>
      </c>
      <c r="AD1385" s="2">
        <f>IF($Y1385="","",IF(OR(AND(설정!$B$5&lt;&gt;"",ISNUMBER(SEARCH(설정!$B$5,$AC1385))),AND(설정!$B$6&lt;&gt;"",ISNUMBER(SEARCH(설정!$B$6,$AC1385))),AND(설정!$B$7&lt;&gt;"",ISNUMBER(SEARCH(설정!$B$7,$AC1385)))),"제외","포함"))</f>
        <v/>
      </c>
    </row>
    <row r="1386">
      <c r="W1386" s="2">
        <f>IF(OR($B$5="",$C$6="",ROW()&lt;$B$5),"",IF(INDEX($A:$U,ROW(),$C$6)="","",INDEX($A:$U,ROW(),$C$6)))</f>
        <v/>
      </c>
      <c r="X1386" s="28">
        <f>IF($W1386="","",IF(ISNUMBER($W1386),IF($W1386&gt;=10000000,IFERROR(DATE(INT($W1386/10000),MOD(INT($W1386/100),100),MOD($W1386,100)),""),$W1386),IF(ISNUMBER(--SUBSTITUTE(SUBSTITUTE(TRIM($W1386),".","-"),"/","-")),IF(--SUBSTITUTE(SUBSTITUTE(TRIM($W1386),".","-"),"/","-")&gt;=10000000,IFERROR(DATE(--LEFT(TRIM($W1386),4),--MID(TRIM($W1386),5,2),--RIGHT(TRIM($W1386),2)),""),--SUBSTITUTE(SUBSTITUTE(TRIM($W1386),".","-"),"/","-")),IFERROR(--LEFT(SUBSTITUTE(SUBSTITUTE(TRIM($W1386),".","-"),"/","-"),10),""))))</f>
        <v/>
      </c>
      <c r="Y1386" s="29">
        <f>IF($X1386="","",INT($X1386))</f>
        <v/>
      </c>
      <c r="Z1386" s="30">
        <f>IF(OR($Y1386="",$D$6=""),"",IF(INDEX($A:$U,ROW(),$D$6)="",0,IF(ISNUMBER(INDEX($A:$U,ROW(),$D$6)),INDEX($A:$U,ROW(),$D$6),IFERROR(--SUBSTITUTE(SUBSTITUTE(TRIM(INDEX($A:$U,ROW(),$D$6)),",",""),"원",""),0))))</f>
        <v/>
      </c>
      <c r="AA1386" s="30">
        <f>IF(OR($Y1386="",$E$6=""),"",IF(INDEX($A:$U,ROW(),$E$6)="",0,IF(ISNUMBER(INDEX($A:$U,ROW(),$E$6)),INDEX($A:$U,ROW(),$E$6),IFERROR(--SUBSTITUTE(SUBSTITUTE(TRIM(INDEX($A:$U,ROW(),$E$6)),",",""),"원",""),0))))</f>
        <v/>
      </c>
      <c r="AB1386" s="30">
        <f>IF(OR($Y1386="",$F$6=""),"",IF(INDEX($A:$U,ROW(),$F$6)="","",IF(ISNUMBER(INDEX($A:$U,ROW(),$F$6)),INDEX($A:$U,ROW(),$F$6),IFERROR(--SUBSTITUTE(SUBSTITUTE(TRIM(INDEX($A:$U,ROW(),$F$6)),",",""),"원",""),""))))</f>
        <v/>
      </c>
      <c r="AC1386" s="2">
        <f>IF(OR($Y1386="",$G$6=""),"",INDEX($A:$U,ROW(),$G$6)&amp;"")</f>
        <v/>
      </c>
      <c r="AD1386" s="2">
        <f>IF($Y1386="","",IF(OR(AND(설정!$B$5&lt;&gt;"",ISNUMBER(SEARCH(설정!$B$5,$AC1386))),AND(설정!$B$6&lt;&gt;"",ISNUMBER(SEARCH(설정!$B$6,$AC1386))),AND(설정!$B$7&lt;&gt;"",ISNUMBER(SEARCH(설정!$B$7,$AC1386)))),"제외","포함"))</f>
        <v/>
      </c>
    </row>
    <row r="1387">
      <c r="W1387" s="2">
        <f>IF(OR($B$5="",$C$6="",ROW()&lt;$B$5),"",IF(INDEX($A:$U,ROW(),$C$6)="","",INDEX($A:$U,ROW(),$C$6)))</f>
        <v/>
      </c>
      <c r="X1387" s="28">
        <f>IF($W1387="","",IF(ISNUMBER($W1387),IF($W1387&gt;=10000000,IFERROR(DATE(INT($W1387/10000),MOD(INT($W1387/100),100),MOD($W1387,100)),""),$W1387),IF(ISNUMBER(--SUBSTITUTE(SUBSTITUTE(TRIM($W1387),".","-"),"/","-")),IF(--SUBSTITUTE(SUBSTITUTE(TRIM($W1387),".","-"),"/","-")&gt;=10000000,IFERROR(DATE(--LEFT(TRIM($W1387),4),--MID(TRIM($W1387),5,2),--RIGHT(TRIM($W1387),2)),""),--SUBSTITUTE(SUBSTITUTE(TRIM($W1387),".","-"),"/","-")),IFERROR(--LEFT(SUBSTITUTE(SUBSTITUTE(TRIM($W1387),".","-"),"/","-"),10),""))))</f>
        <v/>
      </c>
      <c r="Y1387" s="29">
        <f>IF($X1387="","",INT($X1387))</f>
        <v/>
      </c>
      <c r="Z1387" s="30">
        <f>IF(OR($Y1387="",$D$6=""),"",IF(INDEX($A:$U,ROW(),$D$6)="",0,IF(ISNUMBER(INDEX($A:$U,ROW(),$D$6)),INDEX($A:$U,ROW(),$D$6),IFERROR(--SUBSTITUTE(SUBSTITUTE(TRIM(INDEX($A:$U,ROW(),$D$6)),",",""),"원",""),0))))</f>
        <v/>
      </c>
      <c r="AA1387" s="30">
        <f>IF(OR($Y1387="",$E$6=""),"",IF(INDEX($A:$U,ROW(),$E$6)="",0,IF(ISNUMBER(INDEX($A:$U,ROW(),$E$6)),INDEX($A:$U,ROW(),$E$6),IFERROR(--SUBSTITUTE(SUBSTITUTE(TRIM(INDEX($A:$U,ROW(),$E$6)),",",""),"원",""),0))))</f>
        <v/>
      </c>
      <c r="AB1387" s="30">
        <f>IF(OR($Y1387="",$F$6=""),"",IF(INDEX($A:$U,ROW(),$F$6)="","",IF(ISNUMBER(INDEX($A:$U,ROW(),$F$6)),INDEX($A:$U,ROW(),$F$6),IFERROR(--SUBSTITUTE(SUBSTITUTE(TRIM(INDEX($A:$U,ROW(),$F$6)),",",""),"원",""),""))))</f>
        <v/>
      </c>
      <c r="AC1387" s="2">
        <f>IF(OR($Y1387="",$G$6=""),"",INDEX($A:$U,ROW(),$G$6)&amp;"")</f>
        <v/>
      </c>
      <c r="AD1387" s="2">
        <f>IF($Y1387="","",IF(OR(AND(설정!$B$5&lt;&gt;"",ISNUMBER(SEARCH(설정!$B$5,$AC1387))),AND(설정!$B$6&lt;&gt;"",ISNUMBER(SEARCH(설정!$B$6,$AC1387))),AND(설정!$B$7&lt;&gt;"",ISNUMBER(SEARCH(설정!$B$7,$AC1387)))),"제외","포함"))</f>
        <v/>
      </c>
    </row>
    <row r="1388">
      <c r="W1388" s="2">
        <f>IF(OR($B$5="",$C$6="",ROW()&lt;$B$5),"",IF(INDEX($A:$U,ROW(),$C$6)="","",INDEX($A:$U,ROW(),$C$6)))</f>
        <v/>
      </c>
      <c r="X1388" s="28">
        <f>IF($W1388="","",IF(ISNUMBER($W1388),IF($W1388&gt;=10000000,IFERROR(DATE(INT($W1388/10000),MOD(INT($W1388/100),100),MOD($W1388,100)),""),$W1388),IF(ISNUMBER(--SUBSTITUTE(SUBSTITUTE(TRIM($W1388),".","-"),"/","-")),IF(--SUBSTITUTE(SUBSTITUTE(TRIM($W1388),".","-"),"/","-")&gt;=10000000,IFERROR(DATE(--LEFT(TRIM($W1388),4),--MID(TRIM($W1388),5,2),--RIGHT(TRIM($W1388),2)),""),--SUBSTITUTE(SUBSTITUTE(TRIM($W1388),".","-"),"/","-")),IFERROR(--LEFT(SUBSTITUTE(SUBSTITUTE(TRIM($W1388),".","-"),"/","-"),10),""))))</f>
        <v/>
      </c>
      <c r="Y1388" s="29">
        <f>IF($X1388="","",INT($X1388))</f>
        <v/>
      </c>
      <c r="Z1388" s="30">
        <f>IF(OR($Y1388="",$D$6=""),"",IF(INDEX($A:$U,ROW(),$D$6)="",0,IF(ISNUMBER(INDEX($A:$U,ROW(),$D$6)),INDEX($A:$U,ROW(),$D$6),IFERROR(--SUBSTITUTE(SUBSTITUTE(TRIM(INDEX($A:$U,ROW(),$D$6)),",",""),"원",""),0))))</f>
        <v/>
      </c>
      <c r="AA1388" s="30">
        <f>IF(OR($Y1388="",$E$6=""),"",IF(INDEX($A:$U,ROW(),$E$6)="",0,IF(ISNUMBER(INDEX($A:$U,ROW(),$E$6)),INDEX($A:$U,ROW(),$E$6),IFERROR(--SUBSTITUTE(SUBSTITUTE(TRIM(INDEX($A:$U,ROW(),$E$6)),",",""),"원",""),0))))</f>
        <v/>
      </c>
      <c r="AB1388" s="30">
        <f>IF(OR($Y1388="",$F$6=""),"",IF(INDEX($A:$U,ROW(),$F$6)="","",IF(ISNUMBER(INDEX($A:$U,ROW(),$F$6)),INDEX($A:$U,ROW(),$F$6),IFERROR(--SUBSTITUTE(SUBSTITUTE(TRIM(INDEX($A:$U,ROW(),$F$6)),",",""),"원",""),""))))</f>
        <v/>
      </c>
      <c r="AC1388" s="2">
        <f>IF(OR($Y1388="",$G$6=""),"",INDEX($A:$U,ROW(),$G$6)&amp;"")</f>
        <v/>
      </c>
      <c r="AD1388" s="2">
        <f>IF($Y1388="","",IF(OR(AND(설정!$B$5&lt;&gt;"",ISNUMBER(SEARCH(설정!$B$5,$AC1388))),AND(설정!$B$6&lt;&gt;"",ISNUMBER(SEARCH(설정!$B$6,$AC1388))),AND(설정!$B$7&lt;&gt;"",ISNUMBER(SEARCH(설정!$B$7,$AC1388)))),"제외","포함"))</f>
        <v/>
      </c>
    </row>
    <row r="1389">
      <c r="W1389" s="2">
        <f>IF(OR($B$5="",$C$6="",ROW()&lt;$B$5),"",IF(INDEX($A:$U,ROW(),$C$6)="","",INDEX($A:$U,ROW(),$C$6)))</f>
        <v/>
      </c>
      <c r="X1389" s="28">
        <f>IF($W1389="","",IF(ISNUMBER($W1389),IF($W1389&gt;=10000000,IFERROR(DATE(INT($W1389/10000),MOD(INT($W1389/100),100),MOD($W1389,100)),""),$W1389),IF(ISNUMBER(--SUBSTITUTE(SUBSTITUTE(TRIM($W1389),".","-"),"/","-")),IF(--SUBSTITUTE(SUBSTITUTE(TRIM($W1389),".","-"),"/","-")&gt;=10000000,IFERROR(DATE(--LEFT(TRIM($W1389),4),--MID(TRIM($W1389),5,2),--RIGHT(TRIM($W1389),2)),""),--SUBSTITUTE(SUBSTITUTE(TRIM($W1389),".","-"),"/","-")),IFERROR(--LEFT(SUBSTITUTE(SUBSTITUTE(TRIM($W1389),".","-"),"/","-"),10),""))))</f>
        <v/>
      </c>
      <c r="Y1389" s="29">
        <f>IF($X1389="","",INT($X1389))</f>
        <v/>
      </c>
      <c r="Z1389" s="30">
        <f>IF(OR($Y1389="",$D$6=""),"",IF(INDEX($A:$U,ROW(),$D$6)="",0,IF(ISNUMBER(INDEX($A:$U,ROW(),$D$6)),INDEX($A:$U,ROW(),$D$6),IFERROR(--SUBSTITUTE(SUBSTITUTE(TRIM(INDEX($A:$U,ROW(),$D$6)),",",""),"원",""),0))))</f>
        <v/>
      </c>
      <c r="AA1389" s="30">
        <f>IF(OR($Y1389="",$E$6=""),"",IF(INDEX($A:$U,ROW(),$E$6)="",0,IF(ISNUMBER(INDEX($A:$U,ROW(),$E$6)),INDEX($A:$U,ROW(),$E$6),IFERROR(--SUBSTITUTE(SUBSTITUTE(TRIM(INDEX($A:$U,ROW(),$E$6)),",",""),"원",""),0))))</f>
        <v/>
      </c>
      <c r="AB1389" s="30">
        <f>IF(OR($Y1389="",$F$6=""),"",IF(INDEX($A:$U,ROW(),$F$6)="","",IF(ISNUMBER(INDEX($A:$U,ROW(),$F$6)),INDEX($A:$U,ROW(),$F$6),IFERROR(--SUBSTITUTE(SUBSTITUTE(TRIM(INDEX($A:$U,ROW(),$F$6)),",",""),"원",""),""))))</f>
        <v/>
      </c>
      <c r="AC1389" s="2">
        <f>IF(OR($Y1389="",$G$6=""),"",INDEX($A:$U,ROW(),$G$6)&amp;"")</f>
        <v/>
      </c>
      <c r="AD1389" s="2">
        <f>IF($Y1389="","",IF(OR(AND(설정!$B$5&lt;&gt;"",ISNUMBER(SEARCH(설정!$B$5,$AC1389))),AND(설정!$B$6&lt;&gt;"",ISNUMBER(SEARCH(설정!$B$6,$AC1389))),AND(설정!$B$7&lt;&gt;"",ISNUMBER(SEARCH(설정!$B$7,$AC1389)))),"제외","포함"))</f>
        <v/>
      </c>
    </row>
    <row r="1390">
      <c r="W1390" s="2">
        <f>IF(OR($B$5="",$C$6="",ROW()&lt;$B$5),"",IF(INDEX($A:$U,ROW(),$C$6)="","",INDEX($A:$U,ROW(),$C$6)))</f>
        <v/>
      </c>
      <c r="X1390" s="28">
        <f>IF($W1390="","",IF(ISNUMBER($W1390),IF($W1390&gt;=10000000,IFERROR(DATE(INT($W1390/10000),MOD(INT($W1390/100),100),MOD($W1390,100)),""),$W1390),IF(ISNUMBER(--SUBSTITUTE(SUBSTITUTE(TRIM($W1390),".","-"),"/","-")),IF(--SUBSTITUTE(SUBSTITUTE(TRIM($W1390),".","-"),"/","-")&gt;=10000000,IFERROR(DATE(--LEFT(TRIM($W1390),4),--MID(TRIM($W1390),5,2),--RIGHT(TRIM($W1390),2)),""),--SUBSTITUTE(SUBSTITUTE(TRIM($W1390),".","-"),"/","-")),IFERROR(--LEFT(SUBSTITUTE(SUBSTITUTE(TRIM($W1390),".","-"),"/","-"),10),""))))</f>
        <v/>
      </c>
      <c r="Y1390" s="29">
        <f>IF($X1390="","",INT($X1390))</f>
        <v/>
      </c>
      <c r="Z1390" s="30">
        <f>IF(OR($Y1390="",$D$6=""),"",IF(INDEX($A:$U,ROW(),$D$6)="",0,IF(ISNUMBER(INDEX($A:$U,ROW(),$D$6)),INDEX($A:$U,ROW(),$D$6),IFERROR(--SUBSTITUTE(SUBSTITUTE(TRIM(INDEX($A:$U,ROW(),$D$6)),",",""),"원",""),0))))</f>
        <v/>
      </c>
      <c r="AA1390" s="30">
        <f>IF(OR($Y1390="",$E$6=""),"",IF(INDEX($A:$U,ROW(),$E$6)="",0,IF(ISNUMBER(INDEX($A:$U,ROW(),$E$6)),INDEX($A:$U,ROW(),$E$6),IFERROR(--SUBSTITUTE(SUBSTITUTE(TRIM(INDEX($A:$U,ROW(),$E$6)),",",""),"원",""),0))))</f>
        <v/>
      </c>
      <c r="AB1390" s="30">
        <f>IF(OR($Y1390="",$F$6=""),"",IF(INDEX($A:$U,ROW(),$F$6)="","",IF(ISNUMBER(INDEX($A:$U,ROW(),$F$6)),INDEX($A:$U,ROW(),$F$6),IFERROR(--SUBSTITUTE(SUBSTITUTE(TRIM(INDEX($A:$U,ROW(),$F$6)),",",""),"원",""),""))))</f>
        <v/>
      </c>
      <c r="AC1390" s="2">
        <f>IF(OR($Y1390="",$G$6=""),"",INDEX($A:$U,ROW(),$G$6)&amp;"")</f>
        <v/>
      </c>
      <c r="AD1390" s="2">
        <f>IF($Y1390="","",IF(OR(AND(설정!$B$5&lt;&gt;"",ISNUMBER(SEARCH(설정!$B$5,$AC1390))),AND(설정!$B$6&lt;&gt;"",ISNUMBER(SEARCH(설정!$B$6,$AC1390))),AND(설정!$B$7&lt;&gt;"",ISNUMBER(SEARCH(설정!$B$7,$AC1390)))),"제외","포함"))</f>
        <v/>
      </c>
    </row>
    <row r="1391">
      <c r="W1391" s="2">
        <f>IF(OR($B$5="",$C$6="",ROW()&lt;$B$5),"",IF(INDEX($A:$U,ROW(),$C$6)="","",INDEX($A:$U,ROW(),$C$6)))</f>
        <v/>
      </c>
      <c r="X1391" s="28">
        <f>IF($W1391="","",IF(ISNUMBER($W1391),IF($W1391&gt;=10000000,IFERROR(DATE(INT($W1391/10000),MOD(INT($W1391/100),100),MOD($W1391,100)),""),$W1391),IF(ISNUMBER(--SUBSTITUTE(SUBSTITUTE(TRIM($W1391),".","-"),"/","-")),IF(--SUBSTITUTE(SUBSTITUTE(TRIM($W1391),".","-"),"/","-")&gt;=10000000,IFERROR(DATE(--LEFT(TRIM($W1391),4),--MID(TRIM($W1391),5,2),--RIGHT(TRIM($W1391),2)),""),--SUBSTITUTE(SUBSTITUTE(TRIM($W1391),".","-"),"/","-")),IFERROR(--LEFT(SUBSTITUTE(SUBSTITUTE(TRIM($W1391),".","-"),"/","-"),10),""))))</f>
        <v/>
      </c>
      <c r="Y1391" s="29">
        <f>IF($X1391="","",INT($X1391))</f>
        <v/>
      </c>
      <c r="Z1391" s="30">
        <f>IF(OR($Y1391="",$D$6=""),"",IF(INDEX($A:$U,ROW(),$D$6)="",0,IF(ISNUMBER(INDEX($A:$U,ROW(),$D$6)),INDEX($A:$U,ROW(),$D$6),IFERROR(--SUBSTITUTE(SUBSTITUTE(TRIM(INDEX($A:$U,ROW(),$D$6)),",",""),"원",""),0))))</f>
        <v/>
      </c>
      <c r="AA1391" s="30">
        <f>IF(OR($Y1391="",$E$6=""),"",IF(INDEX($A:$U,ROW(),$E$6)="",0,IF(ISNUMBER(INDEX($A:$U,ROW(),$E$6)),INDEX($A:$U,ROW(),$E$6),IFERROR(--SUBSTITUTE(SUBSTITUTE(TRIM(INDEX($A:$U,ROW(),$E$6)),",",""),"원",""),0))))</f>
        <v/>
      </c>
      <c r="AB1391" s="30">
        <f>IF(OR($Y1391="",$F$6=""),"",IF(INDEX($A:$U,ROW(),$F$6)="","",IF(ISNUMBER(INDEX($A:$U,ROW(),$F$6)),INDEX($A:$U,ROW(),$F$6),IFERROR(--SUBSTITUTE(SUBSTITUTE(TRIM(INDEX($A:$U,ROW(),$F$6)),",",""),"원",""),""))))</f>
        <v/>
      </c>
      <c r="AC1391" s="2">
        <f>IF(OR($Y1391="",$G$6=""),"",INDEX($A:$U,ROW(),$G$6)&amp;"")</f>
        <v/>
      </c>
      <c r="AD1391" s="2">
        <f>IF($Y1391="","",IF(OR(AND(설정!$B$5&lt;&gt;"",ISNUMBER(SEARCH(설정!$B$5,$AC1391))),AND(설정!$B$6&lt;&gt;"",ISNUMBER(SEARCH(설정!$B$6,$AC1391))),AND(설정!$B$7&lt;&gt;"",ISNUMBER(SEARCH(설정!$B$7,$AC1391)))),"제외","포함"))</f>
        <v/>
      </c>
    </row>
    <row r="1392">
      <c r="W1392" s="2">
        <f>IF(OR($B$5="",$C$6="",ROW()&lt;$B$5),"",IF(INDEX($A:$U,ROW(),$C$6)="","",INDEX($A:$U,ROW(),$C$6)))</f>
        <v/>
      </c>
      <c r="X1392" s="28">
        <f>IF($W1392="","",IF(ISNUMBER($W1392),IF($W1392&gt;=10000000,IFERROR(DATE(INT($W1392/10000),MOD(INT($W1392/100),100),MOD($W1392,100)),""),$W1392),IF(ISNUMBER(--SUBSTITUTE(SUBSTITUTE(TRIM($W1392),".","-"),"/","-")),IF(--SUBSTITUTE(SUBSTITUTE(TRIM($W1392),".","-"),"/","-")&gt;=10000000,IFERROR(DATE(--LEFT(TRIM($W1392),4),--MID(TRIM($W1392),5,2),--RIGHT(TRIM($W1392),2)),""),--SUBSTITUTE(SUBSTITUTE(TRIM($W1392),".","-"),"/","-")),IFERROR(--LEFT(SUBSTITUTE(SUBSTITUTE(TRIM($W1392),".","-"),"/","-"),10),""))))</f>
        <v/>
      </c>
      <c r="Y1392" s="29">
        <f>IF($X1392="","",INT($X1392))</f>
        <v/>
      </c>
      <c r="Z1392" s="30">
        <f>IF(OR($Y1392="",$D$6=""),"",IF(INDEX($A:$U,ROW(),$D$6)="",0,IF(ISNUMBER(INDEX($A:$U,ROW(),$D$6)),INDEX($A:$U,ROW(),$D$6),IFERROR(--SUBSTITUTE(SUBSTITUTE(TRIM(INDEX($A:$U,ROW(),$D$6)),",",""),"원",""),0))))</f>
        <v/>
      </c>
      <c r="AA1392" s="30">
        <f>IF(OR($Y1392="",$E$6=""),"",IF(INDEX($A:$U,ROW(),$E$6)="",0,IF(ISNUMBER(INDEX($A:$U,ROW(),$E$6)),INDEX($A:$U,ROW(),$E$6),IFERROR(--SUBSTITUTE(SUBSTITUTE(TRIM(INDEX($A:$U,ROW(),$E$6)),",",""),"원",""),0))))</f>
        <v/>
      </c>
      <c r="AB1392" s="30">
        <f>IF(OR($Y1392="",$F$6=""),"",IF(INDEX($A:$U,ROW(),$F$6)="","",IF(ISNUMBER(INDEX($A:$U,ROW(),$F$6)),INDEX($A:$U,ROW(),$F$6),IFERROR(--SUBSTITUTE(SUBSTITUTE(TRIM(INDEX($A:$U,ROW(),$F$6)),",",""),"원",""),""))))</f>
        <v/>
      </c>
      <c r="AC1392" s="2">
        <f>IF(OR($Y1392="",$G$6=""),"",INDEX($A:$U,ROW(),$G$6)&amp;"")</f>
        <v/>
      </c>
      <c r="AD1392" s="2">
        <f>IF($Y1392="","",IF(OR(AND(설정!$B$5&lt;&gt;"",ISNUMBER(SEARCH(설정!$B$5,$AC1392))),AND(설정!$B$6&lt;&gt;"",ISNUMBER(SEARCH(설정!$B$6,$AC1392))),AND(설정!$B$7&lt;&gt;"",ISNUMBER(SEARCH(설정!$B$7,$AC1392)))),"제외","포함"))</f>
        <v/>
      </c>
    </row>
    <row r="1393">
      <c r="W1393" s="2">
        <f>IF(OR($B$5="",$C$6="",ROW()&lt;$B$5),"",IF(INDEX($A:$U,ROW(),$C$6)="","",INDEX($A:$U,ROW(),$C$6)))</f>
        <v/>
      </c>
      <c r="X1393" s="28">
        <f>IF($W1393="","",IF(ISNUMBER($W1393),IF($W1393&gt;=10000000,IFERROR(DATE(INT($W1393/10000),MOD(INT($W1393/100),100),MOD($W1393,100)),""),$W1393),IF(ISNUMBER(--SUBSTITUTE(SUBSTITUTE(TRIM($W1393),".","-"),"/","-")),IF(--SUBSTITUTE(SUBSTITUTE(TRIM($W1393),".","-"),"/","-")&gt;=10000000,IFERROR(DATE(--LEFT(TRIM($W1393),4),--MID(TRIM($W1393),5,2),--RIGHT(TRIM($W1393),2)),""),--SUBSTITUTE(SUBSTITUTE(TRIM($W1393),".","-"),"/","-")),IFERROR(--LEFT(SUBSTITUTE(SUBSTITUTE(TRIM($W1393),".","-"),"/","-"),10),""))))</f>
        <v/>
      </c>
      <c r="Y1393" s="29">
        <f>IF($X1393="","",INT($X1393))</f>
        <v/>
      </c>
      <c r="Z1393" s="30">
        <f>IF(OR($Y1393="",$D$6=""),"",IF(INDEX($A:$U,ROW(),$D$6)="",0,IF(ISNUMBER(INDEX($A:$U,ROW(),$D$6)),INDEX($A:$U,ROW(),$D$6),IFERROR(--SUBSTITUTE(SUBSTITUTE(TRIM(INDEX($A:$U,ROW(),$D$6)),",",""),"원",""),0))))</f>
        <v/>
      </c>
      <c r="AA1393" s="30">
        <f>IF(OR($Y1393="",$E$6=""),"",IF(INDEX($A:$U,ROW(),$E$6)="",0,IF(ISNUMBER(INDEX($A:$U,ROW(),$E$6)),INDEX($A:$U,ROW(),$E$6),IFERROR(--SUBSTITUTE(SUBSTITUTE(TRIM(INDEX($A:$U,ROW(),$E$6)),",",""),"원",""),0))))</f>
        <v/>
      </c>
      <c r="AB1393" s="30">
        <f>IF(OR($Y1393="",$F$6=""),"",IF(INDEX($A:$U,ROW(),$F$6)="","",IF(ISNUMBER(INDEX($A:$U,ROW(),$F$6)),INDEX($A:$U,ROW(),$F$6),IFERROR(--SUBSTITUTE(SUBSTITUTE(TRIM(INDEX($A:$U,ROW(),$F$6)),",",""),"원",""),""))))</f>
        <v/>
      </c>
      <c r="AC1393" s="2">
        <f>IF(OR($Y1393="",$G$6=""),"",INDEX($A:$U,ROW(),$G$6)&amp;"")</f>
        <v/>
      </c>
      <c r="AD1393" s="2">
        <f>IF($Y1393="","",IF(OR(AND(설정!$B$5&lt;&gt;"",ISNUMBER(SEARCH(설정!$B$5,$AC1393))),AND(설정!$B$6&lt;&gt;"",ISNUMBER(SEARCH(설정!$B$6,$AC1393))),AND(설정!$B$7&lt;&gt;"",ISNUMBER(SEARCH(설정!$B$7,$AC1393)))),"제외","포함"))</f>
        <v/>
      </c>
    </row>
    <row r="1394">
      <c r="W1394" s="2">
        <f>IF(OR($B$5="",$C$6="",ROW()&lt;$B$5),"",IF(INDEX($A:$U,ROW(),$C$6)="","",INDEX($A:$U,ROW(),$C$6)))</f>
        <v/>
      </c>
      <c r="X1394" s="28">
        <f>IF($W1394="","",IF(ISNUMBER($W1394),IF($W1394&gt;=10000000,IFERROR(DATE(INT($W1394/10000),MOD(INT($W1394/100),100),MOD($W1394,100)),""),$W1394),IF(ISNUMBER(--SUBSTITUTE(SUBSTITUTE(TRIM($W1394),".","-"),"/","-")),IF(--SUBSTITUTE(SUBSTITUTE(TRIM($W1394),".","-"),"/","-")&gt;=10000000,IFERROR(DATE(--LEFT(TRIM($W1394),4),--MID(TRIM($W1394),5,2),--RIGHT(TRIM($W1394),2)),""),--SUBSTITUTE(SUBSTITUTE(TRIM($W1394),".","-"),"/","-")),IFERROR(--LEFT(SUBSTITUTE(SUBSTITUTE(TRIM($W1394),".","-"),"/","-"),10),""))))</f>
        <v/>
      </c>
      <c r="Y1394" s="29">
        <f>IF($X1394="","",INT($X1394))</f>
        <v/>
      </c>
      <c r="Z1394" s="30">
        <f>IF(OR($Y1394="",$D$6=""),"",IF(INDEX($A:$U,ROW(),$D$6)="",0,IF(ISNUMBER(INDEX($A:$U,ROW(),$D$6)),INDEX($A:$U,ROW(),$D$6),IFERROR(--SUBSTITUTE(SUBSTITUTE(TRIM(INDEX($A:$U,ROW(),$D$6)),",",""),"원",""),0))))</f>
        <v/>
      </c>
      <c r="AA1394" s="30">
        <f>IF(OR($Y1394="",$E$6=""),"",IF(INDEX($A:$U,ROW(),$E$6)="",0,IF(ISNUMBER(INDEX($A:$U,ROW(),$E$6)),INDEX($A:$U,ROW(),$E$6),IFERROR(--SUBSTITUTE(SUBSTITUTE(TRIM(INDEX($A:$U,ROW(),$E$6)),",",""),"원",""),0))))</f>
        <v/>
      </c>
      <c r="AB1394" s="30">
        <f>IF(OR($Y1394="",$F$6=""),"",IF(INDEX($A:$U,ROW(),$F$6)="","",IF(ISNUMBER(INDEX($A:$U,ROW(),$F$6)),INDEX($A:$U,ROW(),$F$6),IFERROR(--SUBSTITUTE(SUBSTITUTE(TRIM(INDEX($A:$U,ROW(),$F$6)),",",""),"원",""),""))))</f>
        <v/>
      </c>
      <c r="AC1394" s="2">
        <f>IF(OR($Y1394="",$G$6=""),"",INDEX($A:$U,ROW(),$G$6)&amp;"")</f>
        <v/>
      </c>
      <c r="AD1394" s="2">
        <f>IF($Y1394="","",IF(OR(AND(설정!$B$5&lt;&gt;"",ISNUMBER(SEARCH(설정!$B$5,$AC1394))),AND(설정!$B$6&lt;&gt;"",ISNUMBER(SEARCH(설정!$B$6,$AC1394))),AND(설정!$B$7&lt;&gt;"",ISNUMBER(SEARCH(설정!$B$7,$AC1394)))),"제외","포함"))</f>
        <v/>
      </c>
    </row>
    <row r="1395">
      <c r="W1395" s="2">
        <f>IF(OR($B$5="",$C$6="",ROW()&lt;$B$5),"",IF(INDEX($A:$U,ROW(),$C$6)="","",INDEX($A:$U,ROW(),$C$6)))</f>
        <v/>
      </c>
      <c r="X1395" s="28">
        <f>IF($W1395="","",IF(ISNUMBER($W1395),IF($W1395&gt;=10000000,IFERROR(DATE(INT($W1395/10000),MOD(INT($W1395/100),100),MOD($W1395,100)),""),$W1395),IF(ISNUMBER(--SUBSTITUTE(SUBSTITUTE(TRIM($W1395),".","-"),"/","-")),IF(--SUBSTITUTE(SUBSTITUTE(TRIM($W1395),".","-"),"/","-")&gt;=10000000,IFERROR(DATE(--LEFT(TRIM($W1395),4),--MID(TRIM($W1395),5,2),--RIGHT(TRIM($W1395),2)),""),--SUBSTITUTE(SUBSTITUTE(TRIM($W1395),".","-"),"/","-")),IFERROR(--LEFT(SUBSTITUTE(SUBSTITUTE(TRIM($W1395),".","-"),"/","-"),10),""))))</f>
        <v/>
      </c>
      <c r="Y1395" s="29">
        <f>IF($X1395="","",INT($X1395))</f>
        <v/>
      </c>
      <c r="Z1395" s="30">
        <f>IF(OR($Y1395="",$D$6=""),"",IF(INDEX($A:$U,ROW(),$D$6)="",0,IF(ISNUMBER(INDEX($A:$U,ROW(),$D$6)),INDEX($A:$U,ROW(),$D$6),IFERROR(--SUBSTITUTE(SUBSTITUTE(TRIM(INDEX($A:$U,ROW(),$D$6)),",",""),"원",""),0))))</f>
        <v/>
      </c>
      <c r="AA1395" s="30">
        <f>IF(OR($Y1395="",$E$6=""),"",IF(INDEX($A:$U,ROW(),$E$6)="",0,IF(ISNUMBER(INDEX($A:$U,ROW(),$E$6)),INDEX($A:$U,ROW(),$E$6),IFERROR(--SUBSTITUTE(SUBSTITUTE(TRIM(INDEX($A:$U,ROW(),$E$6)),",",""),"원",""),0))))</f>
        <v/>
      </c>
      <c r="AB1395" s="30">
        <f>IF(OR($Y1395="",$F$6=""),"",IF(INDEX($A:$U,ROW(),$F$6)="","",IF(ISNUMBER(INDEX($A:$U,ROW(),$F$6)),INDEX($A:$U,ROW(),$F$6),IFERROR(--SUBSTITUTE(SUBSTITUTE(TRIM(INDEX($A:$U,ROW(),$F$6)),",",""),"원",""),""))))</f>
        <v/>
      </c>
      <c r="AC1395" s="2">
        <f>IF(OR($Y1395="",$G$6=""),"",INDEX($A:$U,ROW(),$G$6)&amp;"")</f>
        <v/>
      </c>
      <c r="AD1395" s="2">
        <f>IF($Y1395="","",IF(OR(AND(설정!$B$5&lt;&gt;"",ISNUMBER(SEARCH(설정!$B$5,$AC1395))),AND(설정!$B$6&lt;&gt;"",ISNUMBER(SEARCH(설정!$B$6,$AC1395))),AND(설정!$B$7&lt;&gt;"",ISNUMBER(SEARCH(설정!$B$7,$AC1395)))),"제외","포함"))</f>
        <v/>
      </c>
    </row>
    <row r="1396">
      <c r="W1396" s="2">
        <f>IF(OR($B$5="",$C$6="",ROW()&lt;$B$5),"",IF(INDEX($A:$U,ROW(),$C$6)="","",INDEX($A:$U,ROW(),$C$6)))</f>
        <v/>
      </c>
      <c r="X1396" s="28">
        <f>IF($W1396="","",IF(ISNUMBER($W1396),IF($W1396&gt;=10000000,IFERROR(DATE(INT($W1396/10000),MOD(INT($W1396/100),100),MOD($W1396,100)),""),$W1396),IF(ISNUMBER(--SUBSTITUTE(SUBSTITUTE(TRIM($W1396),".","-"),"/","-")),IF(--SUBSTITUTE(SUBSTITUTE(TRIM($W1396),".","-"),"/","-")&gt;=10000000,IFERROR(DATE(--LEFT(TRIM($W1396),4),--MID(TRIM($W1396),5,2),--RIGHT(TRIM($W1396),2)),""),--SUBSTITUTE(SUBSTITUTE(TRIM($W1396),".","-"),"/","-")),IFERROR(--LEFT(SUBSTITUTE(SUBSTITUTE(TRIM($W1396),".","-"),"/","-"),10),""))))</f>
        <v/>
      </c>
      <c r="Y1396" s="29">
        <f>IF($X1396="","",INT($X1396))</f>
        <v/>
      </c>
      <c r="Z1396" s="30">
        <f>IF(OR($Y1396="",$D$6=""),"",IF(INDEX($A:$U,ROW(),$D$6)="",0,IF(ISNUMBER(INDEX($A:$U,ROW(),$D$6)),INDEX($A:$U,ROW(),$D$6),IFERROR(--SUBSTITUTE(SUBSTITUTE(TRIM(INDEX($A:$U,ROW(),$D$6)),",",""),"원",""),0))))</f>
        <v/>
      </c>
      <c r="AA1396" s="30">
        <f>IF(OR($Y1396="",$E$6=""),"",IF(INDEX($A:$U,ROW(),$E$6)="",0,IF(ISNUMBER(INDEX($A:$U,ROW(),$E$6)),INDEX($A:$U,ROW(),$E$6),IFERROR(--SUBSTITUTE(SUBSTITUTE(TRIM(INDEX($A:$U,ROW(),$E$6)),",",""),"원",""),0))))</f>
        <v/>
      </c>
      <c r="AB1396" s="30">
        <f>IF(OR($Y1396="",$F$6=""),"",IF(INDEX($A:$U,ROW(),$F$6)="","",IF(ISNUMBER(INDEX($A:$U,ROW(),$F$6)),INDEX($A:$U,ROW(),$F$6),IFERROR(--SUBSTITUTE(SUBSTITUTE(TRIM(INDEX($A:$U,ROW(),$F$6)),",",""),"원",""),""))))</f>
        <v/>
      </c>
      <c r="AC1396" s="2">
        <f>IF(OR($Y1396="",$G$6=""),"",INDEX($A:$U,ROW(),$G$6)&amp;"")</f>
        <v/>
      </c>
      <c r="AD1396" s="2">
        <f>IF($Y1396="","",IF(OR(AND(설정!$B$5&lt;&gt;"",ISNUMBER(SEARCH(설정!$B$5,$AC1396))),AND(설정!$B$6&lt;&gt;"",ISNUMBER(SEARCH(설정!$B$6,$AC1396))),AND(설정!$B$7&lt;&gt;"",ISNUMBER(SEARCH(설정!$B$7,$AC1396)))),"제외","포함"))</f>
        <v/>
      </c>
    </row>
    <row r="1397">
      <c r="W1397" s="2">
        <f>IF(OR($B$5="",$C$6="",ROW()&lt;$B$5),"",IF(INDEX($A:$U,ROW(),$C$6)="","",INDEX($A:$U,ROW(),$C$6)))</f>
        <v/>
      </c>
      <c r="X1397" s="28">
        <f>IF($W1397="","",IF(ISNUMBER($W1397),IF($W1397&gt;=10000000,IFERROR(DATE(INT($W1397/10000),MOD(INT($W1397/100),100),MOD($W1397,100)),""),$W1397),IF(ISNUMBER(--SUBSTITUTE(SUBSTITUTE(TRIM($W1397),".","-"),"/","-")),IF(--SUBSTITUTE(SUBSTITUTE(TRIM($W1397),".","-"),"/","-")&gt;=10000000,IFERROR(DATE(--LEFT(TRIM($W1397),4),--MID(TRIM($W1397),5,2),--RIGHT(TRIM($W1397),2)),""),--SUBSTITUTE(SUBSTITUTE(TRIM($W1397),".","-"),"/","-")),IFERROR(--LEFT(SUBSTITUTE(SUBSTITUTE(TRIM($W1397),".","-"),"/","-"),10),""))))</f>
        <v/>
      </c>
      <c r="Y1397" s="29">
        <f>IF($X1397="","",INT($X1397))</f>
        <v/>
      </c>
      <c r="Z1397" s="30">
        <f>IF(OR($Y1397="",$D$6=""),"",IF(INDEX($A:$U,ROW(),$D$6)="",0,IF(ISNUMBER(INDEX($A:$U,ROW(),$D$6)),INDEX($A:$U,ROW(),$D$6),IFERROR(--SUBSTITUTE(SUBSTITUTE(TRIM(INDEX($A:$U,ROW(),$D$6)),",",""),"원",""),0))))</f>
        <v/>
      </c>
      <c r="AA1397" s="30">
        <f>IF(OR($Y1397="",$E$6=""),"",IF(INDEX($A:$U,ROW(),$E$6)="",0,IF(ISNUMBER(INDEX($A:$U,ROW(),$E$6)),INDEX($A:$U,ROW(),$E$6),IFERROR(--SUBSTITUTE(SUBSTITUTE(TRIM(INDEX($A:$U,ROW(),$E$6)),",",""),"원",""),0))))</f>
        <v/>
      </c>
      <c r="AB1397" s="30">
        <f>IF(OR($Y1397="",$F$6=""),"",IF(INDEX($A:$U,ROW(),$F$6)="","",IF(ISNUMBER(INDEX($A:$U,ROW(),$F$6)),INDEX($A:$U,ROW(),$F$6),IFERROR(--SUBSTITUTE(SUBSTITUTE(TRIM(INDEX($A:$U,ROW(),$F$6)),",",""),"원",""),""))))</f>
        <v/>
      </c>
      <c r="AC1397" s="2">
        <f>IF(OR($Y1397="",$G$6=""),"",INDEX($A:$U,ROW(),$G$6)&amp;"")</f>
        <v/>
      </c>
      <c r="AD1397" s="2">
        <f>IF($Y1397="","",IF(OR(AND(설정!$B$5&lt;&gt;"",ISNUMBER(SEARCH(설정!$B$5,$AC1397))),AND(설정!$B$6&lt;&gt;"",ISNUMBER(SEARCH(설정!$B$6,$AC1397))),AND(설정!$B$7&lt;&gt;"",ISNUMBER(SEARCH(설정!$B$7,$AC1397)))),"제외","포함"))</f>
        <v/>
      </c>
    </row>
    <row r="1398">
      <c r="W1398" s="2">
        <f>IF(OR($B$5="",$C$6="",ROW()&lt;$B$5),"",IF(INDEX($A:$U,ROW(),$C$6)="","",INDEX($A:$U,ROW(),$C$6)))</f>
        <v/>
      </c>
      <c r="X1398" s="28">
        <f>IF($W1398="","",IF(ISNUMBER($W1398),IF($W1398&gt;=10000000,IFERROR(DATE(INT($W1398/10000),MOD(INT($W1398/100),100),MOD($W1398,100)),""),$W1398),IF(ISNUMBER(--SUBSTITUTE(SUBSTITUTE(TRIM($W1398),".","-"),"/","-")),IF(--SUBSTITUTE(SUBSTITUTE(TRIM($W1398),".","-"),"/","-")&gt;=10000000,IFERROR(DATE(--LEFT(TRIM($W1398),4),--MID(TRIM($W1398),5,2),--RIGHT(TRIM($W1398),2)),""),--SUBSTITUTE(SUBSTITUTE(TRIM($W1398),".","-"),"/","-")),IFERROR(--LEFT(SUBSTITUTE(SUBSTITUTE(TRIM($W1398),".","-"),"/","-"),10),""))))</f>
        <v/>
      </c>
      <c r="Y1398" s="29">
        <f>IF($X1398="","",INT($X1398))</f>
        <v/>
      </c>
      <c r="Z1398" s="30">
        <f>IF(OR($Y1398="",$D$6=""),"",IF(INDEX($A:$U,ROW(),$D$6)="",0,IF(ISNUMBER(INDEX($A:$U,ROW(),$D$6)),INDEX($A:$U,ROW(),$D$6),IFERROR(--SUBSTITUTE(SUBSTITUTE(TRIM(INDEX($A:$U,ROW(),$D$6)),",",""),"원",""),0))))</f>
        <v/>
      </c>
      <c r="AA1398" s="30">
        <f>IF(OR($Y1398="",$E$6=""),"",IF(INDEX($A:$U,ROW(),$E$6)="",0,IF(ISNUMBER(INDEX($A:$U,ROW(),$E$6)),INDEX($A:$U,ROW(),$E$6),IFERROR(--SUBSTITUTE(SUBSTITUTE(TRIM(INDEX($A:$U,ROW(),$E$6)),",",""),"원",""),0))))</f>
        <v/>
      </c>
      <c r="AB1398" s="30">
        <f>IF(OR($Y1398="",$F$6=""),"",IF(INDEX($A:$U,ROW(),$F$6)="","",IF(ISNUMBER(INDEX($A:$U,ROW(),$F$6)),INDEX($A:$U,ROW(),$F$6),IFERROR(--SUBSTITUTE(SUBSTITUTE(TRIM(INDEX($A:$U,ROW(),$F$6)),",",""),"원",""),""))))</f>
        <v/>
      </c>
      <c r="AC1398" s="2">
        <f>IF(OR($Y1398="",$G$6=""),"",INDEX($A:$U,ROW(),$G$6)&amp;"")</f>
        <v/>
      </c>
      <c r="AD1398" s="2">
        <f>IF($Y1398="","",IF(OR(AND(설정!$B$5&lt;&gt;"",ISNUMBER(SEARCH(설정!$B$5,$AC1398))),AND(설정!$B$6&lt;&gt;"",ISNUMBER(SEARCH(설정!$B$6,$AC1398))),AND(설정!$B$7&lt;&gt;"",ISNUMBER(SEARCH(설정!$B$7,$AC1398)))),"제외","포함"))</f>
        <v/>
      </c>
    </row>
    <row r="1399">
      <c r="W1399" s="2">
        <f>IF(OR($B$5="",$C$6="",ROW()&lt;$B$5),"",IF(INDEX($A:$U,ROW(),$C$6)="","",INDEX($A:$U,ROW(),$C$6)))</f>
        <v/>
      </c>
      <c r="X1399" s="28">
        <f>IF($W1399="","",IF(ISNUMBER($W1399),IF($W1399&gt;=10000000,IFERROR(DATE(INT($W1399/10000),MOD(INT($W1399/100),100),MOD($W1399,100)),""),$W1399),IF(ISNUMBER(--SUBSTITUTE(SUBSTITUTE(TRIM($W1399),".","-"),"/","-")),IF(--SUBSTITUTE(SUBSTITUTE(TRIM($W1399),".","-"),"/","-")&gt;=10000000,IFERROR(DATE(--LEFT(TRIM($W1399),4),--MID(TRIM($W1399),5,2),--RIGHT(TRIM($W1399),2)),""),--SUBSTITUTE(SUBSTITUTE(TRIM($W1399),".","-"),"/","-")),IFERROR(--LEFT(SUBSTITUTE(SUBSTITUTE(TRIM($W1399),".","-"),"/","-"),10),""))))</f>
        <v/>
      </c>
      <c r="Y1399" s="29">
        <f>IF($X1399="","",INT($X1399))</f>
        <v/>
      </c>
      <c r="Z1399" s="30">
        <f>IF(OR($Y1399="",$D$6=""),"",IF(INDEX($A:$U,ROW(),$D$6)="",0,IF(ISNUMBER(INDEX($A:$U,ROW(),$D$6)),INDEX($A:$U,ROW(),$D$6),IFERROR(--SUBSTITUTE(SUBSTITUTE(TRIM(INDEX($A:$U,ROW(),$D$6)),",",""),"원",""),0))))</f>
        <v/>
      </c>
      <c r="AA1399" s="30">
        <f>IF(OR($Y1399="",$E$6=""),"",IF(INDEX($A:$U,ROW(),$E$6)="",0,IF(ISNUMBER(INDEX($A:$U,ROW(),$E$6)),INDEX($A:$U,ROW(),$E$6),IFERROR(--SUBSTITUTE(SUBSTITUTE(TRIM(INDEX($A:$U,ROW(),$E$6)),",",""),"원",""),0))))</f>
        <v/>
      </c>
      <c r="AB1399" s="30">
        <f>IF(OR($Y1399="",$F$6=""),"",IF(INDEX($A:$U,ROW(),$F$6)="","",IF(ISNUMBER(INDEX($A:$U,ROW(),$F$6)),INDEX($A:$U,ROW(),$F$6),IFERROR(--SUBSTITUTE(SUBSTITUTE(TRIM(INDEX($A:$U,ROW(),$F$6)),",",""),"원",""),""))))</f>
        <v/>
      </c>
      <c r="AC1399" s="2">
        <f>IF(OR($Y1399="",$G$6=""),"",INDEX($A:$U,ROW(),$G$6)&amp;"")</f>
        <v/>
      </c>
      <c r="AD1399" s="2">
        <f>IF($Y1399="","",IF(OR(AND(설정!$B$5&lt;&gt;"",ISNUMBER(SEARCH(설정!$B$5,$AC1399))),AND(설정!$B$6&lt;&gt;"",ISNUMBER(SEARCH(설정!$B$6,$AC1399))),AND(설정!$B$7&lt;&gt;"",ISNUMBER(SEARCH(설정!$B$7,$AC1399)))),"제외","포함"))</f>
        <v/>
      </c>
    </row>
    <row r="1400">
      <c r="W1400" s="2">
        <f>IF(OR($B$5="",$C$6="",ROW()&lt;$B$5),"",IF(INDEX($A:$U,ROW(),$C$6)="","",INDEX($A:$U,ROW(),$C$6)))</f>
        <v/>
      </c>
      <c r="X1400" s="28">
        <f>IF($W1400="","",IF(ISNUMBER($W1400),IF($W1400&gt;=10000000,IFERROR(DATE(INT($W1400/10000),MOD(INT($W1400/100),100),MOD($W1400,100)),""),$W1400),IF(ISNUMBER(--SUBSTITUTE(SUBSTITUTE(TRIM($W1400),".","-"),"/","-")),IF(--SUBSTITUTE(SUBSTITUTE(TRIM($W1400),".","-"),"/","-")&gt;=10000000,IFERROR(DATE(--LEFT(TRIM($W1400),4),--MID(TRIM($W1400),5,2),--RIGHT(TRIM($W1400),2)),""),--SUBSTITUTE(SUBSTITUTE(TRIM($W1400),".","-"),"/","-")),IFERROR(--LEFT(SUBSTITUTE(SUBSTITUTE(TRIM($W1400),".","-"),"/","-"),10),""))))</f>
        <v/>
      </c>
      <c r="Y1400" s="29">
        <f>IF($X1400="","",INT($X1400))</f>
        <v/>
      </c>
      <c r="Z1400" s="30">
        <f>IF(OR($Y1400="",$D$6=""),"",IF(INDEX($A:$U,ROW(),$D$6)="",0,IF(ISNUMBER(INDEX($A:$U,ROW(),$D$6)),INDEX($A:$U,ROW(),$D$6),IFERROR(--SUBSTITUTE(SUBSTITUTE(TRIM(INDEX($A:$U,ROW(),$D$6)),",",""),"원",""),0))))</f>
        <v/>
      </c>
      <c r="AA1400" s="30">
        <f>IF(OR($Y1400="",$E$6=""),"",IF(INDEX($A:$U,ROW(),$E$6)="",0,IF(ISNUMBER(INDEX($A:$U,ROW(),$E$6)),INDEX($A:$U,ROW(),$E$6),IFERROR(--SUBSTITUTE(SUBSTITUTE(TRIM(INDEX($A:$U,ROW(),$E$6)),",",""),"원",""),0))))</f>
        <v/>
      </c>
      <c r="AB1400" s="30">
        <f>IF(OR($Y1400="",$F$6=""),"",IF(INDEX($A:$U,ROW(),$F$6)="","",IF(ISNUMBER(INDEX($A:$U,ROW(),$F$6)),INDEX($A:$U,ROW(),$F$6),IFERROR(--SUBSTITUTE(SUBSTITUTE(TRIM(INDEX($A:$U,ROW(),$F$6)),",",""),"원",""),""))))</f>
        <v/>
      </c>
      <c r="AC1400" s="2">
        <f>IF(OR($Y1400="",$G$6=""),"",INDEX($A:$U,ROW(),$G$6)&amp;"")</f>
        <v/>
      </c>
      <c r="AD1400" s="2">
        <f>IF($Y1400="","",IF(OR(AND(설정!$B$5&lt;&gt;"",ISNUMBER(SEARCH(설정!$B$5,$AC1400))),AND(설정!$B$6&lt;&gt;"",ISNUMBER(SEARCH(설정!$B$6,$AC1400))),AND(설정!$B$7&lt;&gt;"",ISNUMBER(SEARCH(설정!$B$7,$AC1400)))),"제외","포함"))</f>
        <v/>
      </c>
    </row>
    <row r="1401">
      <c r="W1401" s="2">
        <f>IF(OR($B$5="",$C$6="",ROW()&lt;$B$5),"",IF(INDEX($A:$U,ROW(),$C$6)="","",INDEX($A:$U,ROW(),$C$6)))</f>
        <v/>
      </c>
      <c r="X1401" s="28">
        <f>IF($W1401="","",IF(ISNUMBER($W1401),IF($W1401&gt;=10000000,IFERROR(DATE(INT($W1401/10000),MOD(INT($W1401/100),100),MOD($W1401,100)),""),$W1401),IF(ISNUMBER(--SUBSTITUTE(SUBSTITUTE(TRIM($W1401),".","-"),"/","-")),IF(--SUBSTITUTE(SUBSTITUTE(TRIM($W1401),".","-"),"/","-")&gt;=10000000,IFERROR(DATE(--LEFT(TRIM($W1401),4),--MID(TRIM($W1401),5,2),--RIGHT(TRIM($W1401),2)),""),--SUBSTITUTE(SUBSTITUTE(TRIM($W1401),".","-"),"/","-")),IFERROR(--LEFT(SUBSTITUTE(SUBSTITUTE(TRIM($W1401),".","-"),"/","-"),10),""))))</f>
        <v/>
      </c>
      <c r="Y1401" s="29">
        <f>IF($X1401="","",INT($X1401))</f>
        <v/>
      </c>
      <c r="Z1401" s="30">
        <f>IF(OR($Y1401="",$D$6=""),"",IF(INDEX($A:$U,ROW(),$D$6)="",0,IF(ISNUMBER(INDEX($A:$U,ROW(),$D$6)),INDEX($A:$U,ROW(),$D$6),IFERROR(--SUBSTITUTE(SUBSTITUTE(TRIM(INDEX($A:$U,ROW(),$D$6)),",",""),"원",""),0))))</f>
        <v/>
      </c>
      <c r="AA1401" s="30">
        <f>IF(OR($Y1401="",$E$6=""),"",IF(INDEX($A:$U,ROW(),$E$6)="",0,IF(ISNUMBER(INDEX($A:$U,ROW(),$E$6)),INDEX($A:$U,ROW(),$E$6),IFERROR(--SUBSTITUTE(SUBSTITUTE(TRIM(INDEX($A:$U,ROW(),$E$6)),",",""),"원",""),0))))</f>
        <v/>
      </c>
      <c r="AB1401" s="30">
        <f>IF(OR($Y1401="",$F$6=""),"",IF(INDEX($A:$U,ROW(),$F$6)="","",IF(ISNUMBER(INDEX($A:$U,ROW(),$F$6)),INDEX($A:$U,ROW(),$F$6),IFERROR(--SUBSTITUTE(SUBSTITUTE(TRIM(INDEX($A:$U,ROW(),$F$6)),",",""),"원",""),""))))</f>
        <v/>
      </c>
      <c r="AC1401" s="2">
        <f>IF(OR($Y1401="",$G$6=""),"",INDEX($A:$U,ROW(),$G$6)&amp;"")</f>
        <v/>
      </c>
      <c r="AD1401" s="2">
        <f>IF($Y1401="","",IF(OR(AND(설정!$B$5&lt;&gt;"",ISNUMBER(SEARCH(설정!$B$5,$AC1401))),AND(설정!$B$6&lt;&gt;"",ISNUMBER(SEARCH(설정!$B$6,$AC1401))),AND(설정!$B$7&lt;&gt;"",ISNUMBER(SEARCH(설정!$B$7,$AC1401)))),"제외","포함"))</f>
        <v/>
      </c>
    </row>
    <row r="1402">
      <c r="W1402" s="2">
        <f>IF(OR($B$5="",$C$6="",ROW()&lt;$B$5),"",IF(INDEX($A:$U,ROW(),$C$6)="","",INDEX($A:$U,ROW(),$C$6)))</f>
        <v/>
      </c>
      <c r="X1402" s="28">
        <f>IF($W1402="","",IF(ISNUMBER($W1402),IF($W1402&gt;=10000000,IFERROR(DATE(INT($W1402/10000),MOD(INT($W1402/100),100),MOD($W1402,100)),""),$W1402),IF(ISNUMBER(--SUBSTITUTE(SUBSTITUTE(TRIM($W1402),".","-"),"/","-")),IF(--SUBSTITUTE(SUBSTITUTE(TRIM($W1402),".","-"),"/","-")&gt;=10000000,IFERROR(DATE(--LEFT(TRIM($W1402),4),--MID(TRIM($W1402),5,2),--RIGHT(TRIM($W1402),2)),""),--SUBSTITUTE(SUBSTITUTE(TRIM($W1402),".","-"),"/","-")),IFERROR(--LEFT(SUBSTITUTE(SUBSTITUTE(TRIM($W1402),".","-"),"/","-"),10),""))))</f>
        <v/>
      </c>
      <c r="Y1402" s="29">
        <f>IF($X1402="","",INT($X1402))</f>
        <v/>
      </c>
      <c r="Z1402" s="30">
        <f>IF(OR($Y1402="",$D$6=""),"",IF(INDEX($A:$U,ROW(),$D$6)="",0,IF(ISNUMBER(INDEX($A:$U,ROW(),$D$6)),INDEX($A:$U,ROW(),$D$6),IFERROR(--SUBSTITUTE(SUBSTITUTE(TRIM(INDEX($A:$U,ROW(),$D$6)),",",""),"원",""),0))))</f>
        <v/>
      </c>
      <c r="AA1402" s="30">
        <f>IF(OR($Y1402="",$E$6=""),"",IF(INDEX($A:$U,ROW(),$E$6)="",0,IF(ISNUMBER(INDEX($A:$U,ROW(),$E$6)),INDEX($A:$U,ROW(),$E$6),IFERROR(--SUBSTITUTE(SUBSTITUTE(TRIM(INDEX($A:$U,ROW(),$E$6)),",",""),"원",""),0))))</f>
        <v/>
      </c>
      <c r="AB1402" s="30">
        <f>IF(OR($Y1402="",$F$6=""),"",IF(INDEX($A:$U,ROW(),$F$6)="","",IF(ISNUMBER(INDEX($A:$U,ROW(),$F$6)),INDEX($A:$U,ROW(),$F$6),IFERROR(--SUBSTITUTE(SUBSTITUTE(TRIM(INDEX($A:$U,ROW(),$F$6)),",",""),"원",""),""))))</f>
        <v/>
      </c>
      <c r="AC1402" s="2">
        <f>IF(OR($Y1402="",$G$6=""),"",INDEX($A:$U,ROW(),$G$6)&amp;"")</f>
        <v/>
      </c>
      <c r="AD1402" s="2">
        <f>IF($Y1402="","",IF(OR(AND(설정!$B$5&lt;&gt;"",ISNUMBER(SEARCH(설정!$B$5,$AC1402))),AND(설정!$B$6&lt;&gt;"",ISNUMBER(SEARCH(설정!$B$6,$AC1402))),AND(설정!$B$7&lt;&gt;"",ISNUMBER(SEARCH(설정!$B$7,$AC1402)))),"제외","포함"))</f>
        <v/>
      </c>
    </row>
    <row r="1403">
      <c r="W1403" s="2">
        <f>IF(OR($B$5="",$C$6="",ROW()&lt;$B$5),"",IF(INDEX($A:$U,ROW(),$C$6)="","",INDEX($A:$U,ROW(),$C$6)))</f>
        <v/>
      </c>
      <c r="X1403" s="28">
        <f>IF($W1403="","",IF(ISNUMBER($W1403),IF($W1403&gt;=10000000,IFERROR(DATE(INT($W1403/10000),MOD(INT($W1403/100),100),MOD($W1403,100)),""),$W1403),IF(ISNUMBER(--SUBSTITUTE(SUBSTITUTE(TRIM($W1403),".","-"),"/","-")),IF(--SUBSTITUTE(SUBSTITUTE(TRIM($W1403),".","-"),"/","-")&gt;=10000000,IFERROR(DATE(--LEFT(TRIM($W1403),4),--MID(TRIM($W1403),5,2),--RIGHT(TRIM($W1403),2)),""),--SUBSTITUTE(SUBSTITUTE(TRIM($W1403),".","-"),"/","-")),IFERROR(--LEFT(SUBSTITUTE(SUBSTITUTE(TRIM($W1403),".","-"),"/","-"),10),""))))</f>
        <v/>
      </c>
      <c r="Y1403" s="29">
        <f>IF($X1403="","",INT($X1403))</f>
        <v/>
      </c>
      <c r="Z1403" s="30">
        <f>IF(OR($Y1403="",$D$6=""),"",IF(INDEX($A:$U,ROW(),$D$6)="",0,IF(ISNUMBER(INDEX($A:$U,ROW(),$D$6)),INDEX($A:$U,ROW(),$D$6),IFERROR(--SUBSTITUTE(SUBSTITUTE(TRIM(INDEX($A:$U,ROW(),$D$6)),",",""),"원",""),0))))</f>
        <v/>
      </c>
      <c r="AA1403" s="30">
        <f>IF(OR($Y1403="",$E$6=""),"",IF(INDEX($A:$U,ROW(),$E$6)="",0,IF(ISNUMBER(INDEX($A:$U,ROW(),$E$6)),INDEX($A:$U,ROW(),$E$6),IFERROR(--SUBSTITUTE(SUBSTITUTE(TRIM(INDEX($A:$U,ROW(),$E$6)),",",""),"원",""),0))))</f>
        <v/>
      </c>
      <c r="AB1403" s="30">
        <f>IF(OR($Y1403="",$F$6=""),"",IF(INDEX($A:$U,ROW(),$F$6)="","",IF(ISNUMBER(INDEX($A:$U,ROW(),$F$6)),INDEX($A:$U,ROW(),$F$6),IFERROR(--SUBSTITUTE(SUBSTITUTE(TRIM(INDEX($A:$U,ROW(),$F$6)),",",""),"원",""),""))))</f>
        <v/>
      </c>
      <c r="AC1403" s="2">
        <f>IF(OR($Y1403="",$G$6=""),"",INDEX($A:$U,ROW(),$G$6)&amp;"")</f>
        <v/>
      </c>
      <c r="AD1403" s="2">
        <f>IF($Y1403="","",IF(OR(AND(설정!$B$5&lt;&gt;"",ISNUMBER(SEARCH(설정!$B$5,$AC1403))),AND(설정!$B$6&lt;&gt;"",ISNUMBER(SEARCH(설정!$B$6,$AC1403))),AND(설정!$B$7&lt;&gt;"",ISNUMBER(SEARCH(설정!$B$7,$AC1403)))),"제외","포함"))</f>
        <v/>
      </c>
    </row>
    <row r="1404">
      <c r="W1404" s="2">
        <f>IF(OR($B$5="",$C$6="",ROW()&lt;$B$5),"",IF(INDEX($A:$U,ROW(),$C$6)="","",INDEX($A:$U,ROW(),$C$6)))</f>
        <v/>
      </c>
      <c r="X1404" s="28">
        <f>IF($W1404="","",IF(ISNUMBER($W1404),IF($W1404&gt;=10000000,IFERROR(DATE(INT($W1404/10000),MOD(INT($W1404/100),100),MOD($W1404,100)),""),$W1404),IF(ISNUMBER(--SUBSTITUTE(SUBSTITUTE(TRIM($W1404),".","-"),"/","-")),IF(--SUBSTITUTE(SUBSTITUTE(TRIM($W1404),".","-"),"/","-")&gt;=10000000,IFERROR(DATE(--LEFT(TRIM($W1404),4),--MID(TRIM($W1404),5,2),--RIGHT(TRIM($W1404),2)),""),--SUBSTITUTE(SUBSTITUTE(TRIM($W1404),".","-"),"/","-")),IFERROR(--LEFT(SUBSTITUTE(SUBSTITUTE(TRIM($W1404),".","-"),"/","-"),10),""))))</f>
        <v/>
      </c>
      <c r="Y1404" s="29">
        <f>IF($X1404="","",INT($X1404))</f>
        <v/>
      </c>
      <c r="Z1404" s="30">
        <f>IF(OR($Y1404="",$D$6=""),"",IF(INDEX($A:$U,ROW(),$D$6)="",0,IF(ISNUMBER(INDEX($A:$U,ROW(),$D$6)),INDEX($A:$U,ROW(),$D$6),IFERROR(--SUBSTITUTE(SUBSTITUTE(TRIM(INDEX($A:$U,ROW(),$D$6)),",",""),"원",""),0))))</f>
        <v/>
      </c>
      <c r="AA1404" s="30">
        <f>IF(OR($Y1404="",$E$6=""),"",IF(INDEX($A:$U,ROW(),$E$6)="",0,IF(ISNUMBER(INDEX($A:$U,ROW(),$E$6)),INDEX($A:$U,ROW(),$E$6),IFERROR(--SUBSTITUTE(SUBSTITUTE(TRIM(INDEX($A:$U,ROW(),$E$6)),",",""),"원",""),0))))</f>
        <v/>
      </c>
      <c r="AB1404" s="30">
        <f>IF(OR($Y1404="",$F$6=""),"",IF(INDEX($A:$U,ROW(),$F$6)="","",IF(ISNUMBER(INDEX($A:$U,ROW(),$F$6)),INDEX($A:$U,ROW(),$F$6),IFERROR(--SUBSTITUTE(SUBSTITUTE(TRIM(INDEX($A:$U,ROW(),$F$6)),",",""),"원",""),""))))</f>
        <v/>
      </c>
      <c r="AC1404" s="2">
        <f>IF(OR($Y1404="",$G$6=""),"",INDEX($A:$U,ROW(),$G$6)&amp;"")</f>
        <v/>
      </c>
      <c r="AD1404" s="2">
        <f>IF($Y1404="","",IF(OR(AND(설정!$B$5&lt;&gt;"",ISNUMBER(SEARCH(설정!$B$5,$AC1404))),AND(설정!$B$6&lt;&gt;"",ISNUMBER(SEARCH(설정!$B$6,$AC1404))),AND(설정!$B$7&lt;&gt;"",ISNUMBER(SEARCH(설정!$B$7,$AC1404)))),"제외","포함"))</f>
        <v/>
      </c>
    </row>
    <row r="1405">
      <c r="W1405" s="2">
        <f>IF(OR($B$5="",$C$6="",ROW()&lt;$B$5),"",IF(INDEX($A:$U,ROW(),$C$6)="","",INDEX($A:$U,ROW(),$C$6)))</f>
        <v/>
      </c>
      <c r="X1405" s="28">
        <f>IF($W1405="","",IF(ISNUMBER($W1405),IF($W1405&gt;=10000000,IFERROR(DATE(INT($W1405/10000),MOD(INT($W1405/100),100),MOD($W1405,100)),""),$W1405),IF(ISNUMBER(--SUBSTITUTE(SUBSTITUTE(TRIM($W1405),".","-"),"/","-")),IF(--SUBSTITUTE(SUBSTITUTE(TRIM($W1405),".","-"),"/","-")&gt;=10000000,IFERROR(DATE(--LEFT(TRIM($W1405),4),--MID(TRIM($W1405),5,2),--RIGHT(TRIM($W1405),2)),""),--SUBSTITUTE(SUBSTITUTE(TRIM($W1405),".","-"),"/","-")),IFERROR(--LEFT(SUBSTITUTE(SUBSTITUTE(TRIM($W1405),".","-"),"/","-"),10),""))))</f>
        <v/>
      </c>
      <c r="Y1405" s="29">
        <f>IF($X1405="","",INT($X1405))</f>
        <v/>
      </c>
      <c r="Z1405" s="30">
        <f>IF(OR($Y1405="",$D$6=""),"",IF(INDEX($A:$U,ROW(),$D$6)="",0,IF(ISNUMBER(INDEX($A:$U,ROW(),$D$6)),INDEX($A:$U,ROW(),$D$6),IFERROR(--SUBSTITUTE(SUBSTITUTE(TRIM(INDEX($A:$U,ROW(),$D$6)),",",""),"원",""),0))))</f>
        <v/>
      </c>
      <c r="AA1405" s="30">
        <f>IF(OR($Y1405="",$E$6=""),"",IF(INDEX($A:$U,ROW(),$E$6)="",0,IF(ISNUMBER(INDEX($A:$U,ROW(),$E$6)),INDEX($A:$U,ROW(),$E$6),IFERROR(--SUBSTITUTE(SUBSTITUTE(TRIM(INDEX($A:$U,ROW(),$E$6)),",",""),"원",""),0))))</f>
        <v/>
      </c>
      <c r="AB1405" s="30">
        <f>IF(OR($Y1405="",$F$6=""),"",IF(INDEX($A:$U,ROW(),$F$6)="","",IF(ISNUMBER(INDEX($A:$U,ROW(),$F$6)),INDEX($A:$U,ROW(),$F$6),IFERROR(--SUBSTITUTE(SUBSTITUTE(TRIM(INDEX($A:$U,ROW(),$F$6)),",",""),"원",""),""))))</f>
        <v/>
      </c>
      <c r="AC1405" s="2">
        <f>IF(OR($Y1405="",$G$6=""),"",INDEX($A:$U,ROW(),$G$6)&amp;"")</f>
        <v/>
      </c>
      <c r="AD1405" s="2">
        <f>IF($Y1405="","",IF(OR(AND(설정!$B$5&lt;&gt;"",ISNUMBER(SEARCH(설정!$B$5,$AC1405))),AND(설정!$B$6&lt;&gt;"",ISNUMBER(SEARCH(설정!$B$6,$AC1405))),AND(설정!$B$7&lt;&gt;"",ISNUMBER(SEARCH(설정!$B$7,$AC1405)))),"제외","포함"))</f>
        <v/>
      </c>
    </row>
    <row r="1406">
      <c r="W1406" s="2">
        <f>IF(OR($B$5="",$C$6="",ROW()&lt;$B$5),"",IF(INDEX($A:$U,ROW(),$C$6)="","",INDEX($A:$U,ROW(),$C$6)))</f>
        <v/>
      </c>
      <c r="X1406" s="28">
        <f>IF($W1406="","",IF(ISNUMBER($W1406),IF($W1406&gt;=10000000,IFERROR(DATE(INT($W1406/10000),MOD(INT($W1406/100),100),MOD($W1406,100)),""),$W1406),IF(ISNUMBER(--SUBSTITUTE(SUBSTITUTE(TRIM($W1406),".","-"),"/","-")),IF(--SUBSTITUTE(SUBSTITUTE(TRIM($W1406),".","-"),"/","-")&gt;=10000000,IFERROR(DATE(--LEFT(TRIM($W1406),4),--MID(TRIM($W1406),5,2),--RIGHT(TRIM($W1406),2)),""),--SUBSTITUTE(SUBSTITUTE(TRIM($W1406),".","-"),"/","-")),IFERROR(--LEFT(SUBSTITUTE(SUBSTITUTE(TRIM($W1406),".","-"),"/","-"),10),""))))</f>
        <v/>
      </c>
      <c r="Y1406" s="29">
        <f>IF($X1406="","",INT($X1406))</f>
        <v/>
      </c>
      <c r="Z1406" s="30">
        <f>IF(OR($Y1406="",$D$6=""),"",IF(INDEX($A:$U,ROW(),$D$6)="",0,IF(ISNUMBER(INDEX($A:$U,ROW(),$D$6)),INDEX($A:$U,ROW(),$D$6),IFERROR(--SUBSTITUTE(SUBSTITUTE(TRIM(INDEX($A:$U,ROW(),$D$6)),",",""),"원",""),0))))</f>
        <v/>
      </c>
      <c r="AA1406" s="30">
        <f>IF(OR($Y1406="",$E$6=""),"",IF(INDEX($A:$U,ROW(),$E$6)="",0,IF(ISNUMBER(INDEX($A:$U,ROW(),$E$6)),INDEX($A:$U,ROW(),$E$6),IFERROR(--SUBSTITUTE(SUBSTITUTE(TRIM(INDEX($A:$U,ROW(),$E$6)),",",""),"원",""),0))))</f>
        <v/>
      </c>
      <c r="AB1406" s="30">
        <f>IF(OR($Y1406="",$F$6=""),"",IF(INDEX($A:$U,ROW(),$F$6)="","",IF(ISNUMBER(INDEX($A:$U,ROW(),$F$6)),INDEX($A:$U,ROW(),$F$6),IFERROR(--SUBSTITUTE(SUBSTITUTE(TRIM(INDEX($A:$U,ROW(),$F$6)),",",""),"원",""),""))))</f>
        <v/>
      </c>
      <c r="AC1406" s="2">
        <f>IF(OR($Y1406="",$G$6=""),"",INDEX($A:$U,ROW(),$G$6)&amp;"")</f>
        <v/>
      </c>
      <c r="AD1406" s="2">
        <f>IF($Y1406="","",IF(OR(AND(설정!$B$5&lt;&gt;"",ISNUMBER(SEARCH(설정!$B$5,$AC1406))),AND(설정!$B$6&lt;&gt;"",ISNUMBER(SEARCH(설정!$B$6,$AC1406))),AND(설정!$B$7&lt;&gt;"",ISNUMBER(SEARCH(설정!$B$7,$AC1406)))),"제외","포함"))</f>
        <v/>
      </c>
    </row>
    <row r="1407">
      <c r="W1407" s="2">
        <f>IF(OR($B$5="",$C$6="",ROW()&lt;$B$5),"",IF(INDEX($A:$U,ROW(),$C$6)="","",INDEX($A:$U,ROW(),$C$6)))</f>
        <v/>
      </c>
      <c r="X1407" s="28">
        <f>IF($W1407="","",IF(ISNUMBER($W1407),IF($W1407&gt;=10000000,IFERROR(DATE(INT($W1407/10000),MOD(INT($W1407/100),100),MOD($W1407,100)),""),$W1407),IF(ISNUMBER(--SUBSTITUTE(SUBSTITUTE(TRIM($W1407),".","-"),"/","-")),IF(--SUBSTITUTE(SUBSTITUTE(TRIM($W1407),".","-"),"/","-")&gt;=10000000,IFERROR(DATE(--LEFT(TRIM($W1407),4),--MID(TRIM($W1407),5,2),--RIGHT(TRIM($W1407),2)),""),--SUBSTITUTE(SUBSTITUTE(TRIM($W1407),".","-"),"/","-")),IFERROR(--LEFT(SUBSTITUTE(SUBSTITUTE(TRIM($W1407),".","-"),"/","-"),10),""))))</f>
        <v/>
      </c>
      <c r="Y1407" s="29">
        <f>IF($X1407="","",INT($X1407))</f>
        <v/>
      </c>
      <c r="Z1407" s="30">
        <f>IF(OR($Y1407="",$D$6=""),"",IF(INDEX($A:$U,ROW(),$D$6)="",0,IF(ISNUMBER(INDEX($A:$U,ROW(),$D$6)),INDEX($A:$U,ROW(),$D$6),IFERROR(--SUBSTITUTE(SUBSTITUTE(TRIM(INDEX($A:$U,ROW(),$D$6)),",",""),"원",""),0))))</f>
        <v/>
      </c>
      <c r="AA1407" s="30">
        <f>IF(OR($Y1407="",$E$6=""),"",IF(INDEX($A:$U,ROW(),$E$6)="",0,IF(ISNUMBER(INDEX($A:$U,ROW(),$E$6)),INDEX($A:$U,ROW(),$E$6),IFERROR(--SUBSTITUTE(SUBSTITUTE(TRIM(INDEX($A:$U,ROW(),$E$6)),",",""),"원",""),0))))</f>
        <v/>
      </c>
      <c r="AB1407" s="30">
        <f>IF(OR($Y1407="",$F$6=""),"",IF(INDEX($A:$U,ROW(),$F$6)="","",IF(ISNUMBER(INDEX($A:$U,ROW(),$F$6)),INDEX($A:$U,ROW(),$F$6),IFERROR(--SUBSTITUTE(SUBSTITUTE(TRIM(INDEX($A:$U,ROW(),$F$6)),",",""),"원",""),""))))</f>
        <v/>
      </c>
      <c r="AC1407" s="2">
        <f>IF(OR($Y1407="",$G$6=""),"",INDEX($A:$U,ROW(),$G$6)&amp;"")</f>
        <v/>
      </c>
      <c r="AD1407" s="2">
        <f>IF($Y1407="","",IF(OR(AND(설정!$B$5&lt;&gt;"",ISNUMBER(SEARCH(설정!$B$5,$AC1407))),AND(설정!$B$6&lt;&gt;"",ISNUMBER(SEARCH(설정!$B$6,$AC1407))),AND(설정!$B$7&lt;&gt;"",ISNUMBER(SEARCH(설정!$B$7,$AC1407)))),"제외","포함"))</f>
        <v/>
      </c>
    </row>
    <row r="1408">
      <c r="W1408" s="2">
        <f>IF(OR($B$5="",$C$6="",ROW()&lt;$B$5),"",IF(INDEX($A:$U,ROW(),$C$6)="","",INDEX($A:$U,ROW(),$C$6)))</f>
        <v/>
      </c>
      <c r="X1408" s="28">
        <f>IF($W1408="","",IF(ISNUMBER($W1408),IF($W1408&gt;=10000000,IFERROR(DATE(INT($W1408/10000),MOD(INT($W1408/100),100),MOD($W1408,100)),""),$W1408),IF(ISNUMBER(--SUBSTITUTE(SUBSTITUTE(TRIM($W1408),".","-"),"/","-")),IF(--SUBSTITUTE(SUBSTITUTE(TRIM($W1408),".","-"),"/","-")&gt;=10000000,IFERROR(DATE(--LEFT(TRIM($W1408),4),--MID(TRIM($W1408),5,2),--RIGHT(TRIM($W1408),2)),""),--SUBSTITUTE(SUBSTITUTE(TRIM($W1408),".","-"),"/","-")),IFERROR(--LEFT(SUBSTITUTE(SUBSTITUTE(TRIM($W1408),".","-"),"/","-"),10),""))))</f>
        <v/>
      </c>
      <c r="Y1408" s="29">
        <f>IF($X1408="","",INT($X1408))</f>
        <v/>
      </c>
      <c r="Z1408" s="30">
        <f>IF(OR($Y1408="",$D$6=""),"",IF(INDEX($A:$U,ROW(),$D$6)="",0,IF(ISNUMBER(INDEX($A:$U,ROW(),$D$6)),INDEX($A:$U,ROW(),$D$6),IFERROR(--SUBSTITUTE(SUBSTITUTE(TRIM(INDEX($A:$U,ROW(),$D$6)),",",""),"원",""),0))))</f>
        <v/>
      </c>
      <c r="AA1408" s="30">
        <f>IF(OR($Y1408="",$E$6=""),"",IF(INDEX($A:$U,ROW(),$E$6)="",0,IF(ISNUMBER(INDEX($A:$U,ROW(),$E$6)),INDEX($A:$U,ROW(),$E$6),IFERROR(--SUBSTITUTE(SUBSTITUTE(TRIM(INDEX($A:$U,ROW(),$E$6)),",",""),"원",""),0))))</f>
        <v/>
      </c>
      <c r="AB1408" s="30">
        <f>IF(OR($Y1408="",$F$6=""),"",IF(INDEX($A:$U,ROW(),$F$6)="","",IF(ISNUMBER(INDEX($A:$U,ROW(),$F$6)),INDEX($A:$U,ROW(),$F$6),IFERROR(--SUBSTITUTE(SUBSTITUTE(TRIM(INDEX($A:$U,ROW(),$F$6)),",",""),"원",""),""))))</f>
        <v/>
      </c>
      <c r="AC1408" s="2">
        <f>IF(OR($Y1408="",$G$6=""),"",INDEX($A:$U,ROW(),$G$6)&amp;"")</f>
        <v/>
      </c>
      <c r="AD1408" s="2">
        <f>IF($Y1408="","",IF(OR(AND(설정!$B$5&lt;&gt;"",ISNUMBER(SEARCH(설정!$B$5,$AC1408))),AND(설정!$B$6&lt;&gt;"",ISNUMBER(SEARCH(설정!$B$6,$AC1408))),AND(설정!$B$7&lt;&gt;"",ISNUMBER(SEARCH(설정!$B$7,$AC1408)))),"제외","포함"))</f>
        <v/>
      </c>
    </row>
    <row r="1409">
      <c r="W1409" s="2">
        <f>IF(OR($B$5="",$C$6="",ROW()&lt;$B$5),"",IF(INDEX($A:$U,ROW(),$C$6)="","",INDEX($A:$U,ROW(),$C$6)))</f>
        <v/>
      </c>
      <c r="X1409" s="28">
        <f>IF($W1409="","",IF(ISNUMBER($W1409),IF($W1409&gt;=10000000,IFERROR(DATE(INT($W1409/10000),MOD(INT($W1409/100),100),MOD($W1409,100)),""),$W1409),IF(ISNUMBER(--SUBSTITUTE(SUBSTITUTE(TRIM($W1409),".","-"),"/","-")),IF(--SUBSTITUTE(SUBSTITUTE(TRIM($W1409),".","-"),"/","-")&gt;=10000000,IFERROR(DATE(--LEFT(TRIM($W1409),4),--MID(TRIM($W1409),5,2),--RIGHT(TRIM($W1409),2)),""),--SUBSTITUTE(SUBSTITUTE(TRIM($W1409),".","-"),"/","-")),IFERROR(--LEFT(SUBSTITUTE(SUBSTITUTE(TRIM($W1409),".","-"),"/","-"),10),""))))</f>
        <v/>
      </c>
      <c r="Y1409" s="29">
        <f>IF($X1409="","",INT($X1409))</f>
        <v/>
      </c>
      <c r="Z1409" s="30">
        <f>IF(OR($Y1409="",$D$6=""),"",IF(INDEX($A:$U,ROW(),$D$6)="",0,IF(ISNUMBER(INDEX($A:$U,ROW(),$D$6)),INDEX($A:$U,ROW(),$D$6),IFERROR(--SUBSTITUTE(SUBSTITUTE(TRIM(INDEX($A:$U,ROW(),$D$6)),",",""),"원",""),0))))</f>
        <v/>
      </c>
      <c r="AA1409" s="30">
        <f>IF(OR($Y1409="",$E$6=""),"",IF(INDEX($A:$U,ROW(),$E$6)="",0,IF(ISNUMBER(INDEX($A:$U,ROW(),$E$6)),INDEX($A:$U,ROW(),$E$6),IFERROR(--SUBSTITUTE(SUBSTITUTE(TRIM(INDEX($A:$U,ROW(),$E$6)),",",""),"원",""),0))))</f>
        <v/>
      </c>
      <c r="AB1409" s="30">
        <f>IF(OR($Y1409="",$F$6=""),"",IF(INDEX($A:$U,ROW(),$F$6)="","",IF(ISNUMBER(INDEX($A:$U,ROW(),$F$6)),INDEX($A:$U,ROW(),$F$6),IFERROR(--SUBSTITUTE(SUBSTITUTE(TRIM(INDEX($A:$U,ROW(),$F$6)),",",""),"원",""),""))))</f>
        <v/>
      </c>
      <c r="AC1409" s="2">
        <f>IF(OR($Y1409="",$G$6=""),"",INDEX($A:$U,ROW(),$G$6)&amp;"")</f>
        <v/>
      </c>
      <c r="AD1409" s="2">
        <f>IF($Y1409="","",IF(OR(AND(설정!$B$5&lt;&gt;"",ISNUMBER(SEARCH(설정!$B$5,$AC1409))),AND(설정!$B$6&lt;&gt;"",ISNUMBER(SEARCH(설정!$B$6,$AC1409))),AND(설정!$B$7&lt;&gt;"",ISNUMBER(SEARCH(설정!$B$7,$AC1409)))),"제외","포함"))</f>
        <v/>
      </c>
    </row>
    <row r="1410">
      <c r="W1410" s="2">
        <f>IF(OR($B$5="",$C$6="",ROW()&lt;$B$5),"",IF(INDEX($A:$U,ROW(),$C$6)="","",INDEX($A:$U,ROW(),$C$6)))</f>
        <v/>
      </c>
      <c r="X1410" s="28">
        <f>IF($W1410="","",IF(ISNUMBER($W1410),IF($W1410&gt;=10000000,IFERROR(DATE(INT($W1410/10000),MOD(INT($W1410/100),100),MOD($W1410,100)),""),$W1410),IF(ISNUMBER(--SUBSTITUTE(SUBSTITUTE(TRIM($W1410),".","-"),"/","-")),IF(--SUBSTITUTE(SUBSTITUTE(TRIM($W1410),".","-"),"/","-")&gt;=10000000,IFERROR(DATE(--LEFT(TRIM($W1410),4),--MID(TRIM($W1410),5,2),--RIGHT(TRIM($W1410),2)),""),--SUBSTITUTE(SUBSTITUTE(TRIM($W1410),".","-"),"/","-")),IFERROR(--LEFT(SUBSTITUTE(SUBSTITUTE(TRIM($W1410),".","-"),"/","-"),10),""))))</f>
        <v/>
      </c>
      <c r="Y1410" s="29">
        <f>IF($X1410="","",INT($X1410))</f>
        <v/>
      </c>
      <c r="Z1410" s="30">
        <f>IF(OR($Y1410="",$D$6=""),"",IF(INDEX($A:$U,ROW(),$D$6)="",0,IF(ISNUMBER(INDEX($A:$U,ROW(),$D$6)),INDEX($A:$U,ROW(),$D$6),IFERROR(--SUBSTITUTE(SUBSTITUTE(TRIM(INDEX($A:$U,ROW(),$D$6)),",",""),"원",""),0))))</f>
        <v/>
      </c>
      <c r="AA1410" s="30">
        <f>IF(OR($Y1410="",$E$6=""),"",IF(INDEX($A:$U,ROW(),$E$6)="",0,IF(ISNUMBER(INDEX($A:$U,ROW(),$E$6)),INDEX($A:$U,ROW(),$E$6),IFERROR(--SUBSTITUTE(SUBSTITUTE(TRIM(INDEX($A:$U,ROW(),$E$6)),",",""),"원",""),0))))</f>
        <v/>
      </c>
      <c r="AB1410" s="30">
        <f>IF(OR($Y1410="",$F$6=""),"",IF(INDEX($A:$U,ROW(),$F$6)="","",IF(ISNUMBER(INDEX($A:$U,ROW(),$F$6)),INDEX($A:$U,ROW(),$F$6),IFERROR(--SUBSTITUTE(SUBSTITUTE(TRIM(INDEX($A:$U,ROW(),$F$6)),",",""),"원",""),""))))</f>
        <v/>
      </c>
      <c r="AC1410" s="2">
        <f>IF(OR($Y1410="",$G$6=""),"",INDEX($A:$U,ROW(),$G$6)&amp;"")</f>
        <v/>
      </c>
      <c r="AD1410" s="2">
        <f>IF($Y1410="","",IF(OR(AND(설정!$B$5&lt;&gt;"",ISNUMBER(SEARCH(설정!$B$5,$AC1410))),AND(설정!$B$6&lt;&gt;"",ISNUMBER(SEARCH(설정!$B$6,$AC1410))),AND(설정!$B$7&lt;&gt;"",ISNUMBER(SEARCH(설정!$B$7,$AC1410)))),"제외","포함"))</f>
        <v/>
      </c>
    </row>
    <row r="1411">
      <c r="W1411" s="2">
        <f>IF(OR($B$5="",$C$6="",ROW()&lt;$B$5),"",IF(INDEX($A:$U,ROW(),$C$6)="","",INDEX($A:$U,ROW(),$C$6)))</f>
        <v/>
      </c>
      <c r="X1411" s="28">
        <f>IF($W1411="","",IF(ISNUMBER($W1411),IF($W1411&gt;=10000000,IFERROR(DATE(INT($W1411/10000),MOD(INT($W1411/100),100),MOD($W1411,100)),""),$W1411),IF(ISNUMBER(--SUBSTITUTE(SUBSTITUTE(TRIM($W1411),".","-"),"/","-")),IF(--SUBSTITUTE(SUBSTITUTE(TRIM($W1411),".","-"),"/","-")&gt;=10000000,IFERROR(DATE(--LEFT(TRIM($W1411),4),--MID(TRIM($W1411),5,2),--RIGHT(TRIM($W1411),2)),""),--SUBSTITUTE(SUBSTITUTE(TRIM($W1411),".","-"),"/","-")),IFERROR(--LEFT(SUBSTITUTE(SUBSTITUTE(TRIM($W1411),".","-"),"/","-"),10),""))))</f>
        <v/>
      </c>
      <c r="Y1411" s="29">
        <f>IF($X1411="","",INT($X1411))</f>
        <v/>
      </c>
      <c r="Z1411" s="30">
        <f>IF(OR($Y1411="",$D$6=""),"",IF(INDEX($A:$U,ROW(),$D$6)="",0,IF(ISNUMBER(INDEX($A:$U,ROW(),$D$6)),INDEX($A:$U,ROW(),$D$6),IFERROR(--SUBSTITUTE(SUBSTITUTE(TRIM(INDEX($A:$U,ROW(),$D$6)),",",""),"원",""),0))))</f>
        <v/>
      </c>
      <c r="AA1411" s="30">
        <f>IF(OR($Y1411="",$E$6=""),"",IF(INDEX($A:$U,ROW(),$E$6)="",0,IF(ISNUMBER(INDEX($A:$U,ROW(),$E$6)),INDEX($A:$U,ROW(),$E$6),IFERROR(--SUBSTITUTE(SUBSTITUTE(TRIM(INDEX($A:$U,ROW(),$E$6)),",",""),"원",""),0))))</f>
        <v/>
      </c>
      <c r="AB1411" s="30">
        <f>IF(OR($Y1411="",$F$6=""),"",IF(INDEX($A:$U,ROW(),$F$6)="","",IF(ISNUMBER(INDEX($A:$U,ROW(),$F$6)),INDEX($A:$U,ROW(),$F$6),IFERROR(--SUBSTITUTE(SUBSTITUTE(TRIM(INDEX($A:$U,ROW(),$F$6)),",",""),"원",""),""))))</f>
        <v/>
      </c>
      <c r="AC1411" s="2">
        <f>IF(OR($Y1411="",$G$6=""),"",INDEX($A:$U,ROW(),$G$6)&amp;"")</f>
        <v/>
      </c>
      <c r="AD1411" s="2">
        <f>IF($Y1411="","",IF(OR(AND(설정!$B$5&lt;&gt;"",ISNUMBER(SEARCH(설정!$B$5,$AC1411))),AND(설정!$B$6&lt;&gt;"",ISNUMBER(SEARCH(설정!$B$6,$AC1411))),AND(설정!$B$7&lt;&gt;"",ISNUMBER(SEARCH(설정!$B$7,$AC1411)))),"제외","포함"))</f>
        <v/>
      </c>
    </row>
    <row r="1412">
      <c r="W1412" s="2">
        <f>IF(OR($B$5="",$C$6="",ROW()&lt;$B$5),"",IF(INDEX($A:$U,ROW(),$C$6)="","",INDEX($A:$U,ROW(),$C$6)))</f>
        <v/>
      </c>
      <c r="X1412" s="28">
        <f>IF($W1412="","",IF(ISNUMBER($W1412),IF($W1412&gt;=10000000,IFERROR(DATE(INT($W1412/10000),MOD(INT($W1412/100),100),MOD($W1412,100)),""),$W1412),IF(ISNUMBER(--SUBSTITUTE(SUBSTITUTE(TRIM($W1412),".","-"),"/","-")),IF(--SUBSTITUTE(SUBSTITUTE(TRIM($W1412),".","-"),"/","-")&gt;=10000000,IFERROR(DATE(--LEFT(TRIM($W1412),4),--MID(TRIM($W1412),5,2),--RIGHT(TRIM($W1412),2)),""),--SUBSTITUTE(SUBSTITUTE(TRIM($W1412),".","-"),"/","-")),IFERROR(--LEFT(SUBSTITUTE(SUBSTITUTE(TRIM($W1412),".","-"),"/","-"),10),""))))</f>
        <v/>
      </c>
      <c r="Y1412" s="29">
        <f>IF($X1412="","",INT($X1412))</f>
        <v/>
      </c>
      <c r="Z1412" s="30">
        <f>IF(OR($Y1412="",$D$6=""),"",IF(INDEX($A:$U,ROW(),$D$6)="",0,IF(ISNUMBER(INDEX($A:$U,ROW(),$D$6)),INDEX($A:$U,ROW(),$D$6),IFERROR(--SUBSTITUTE(SUBSTITUTE(TRIM(INDEX($A:$U,ROW(),$D$6)),",",""),"원",""),0))))</f>
        <v/>
      </c>
      <c r="AA1412" s="30">
        <f>IF(OR($Y1412="",$E$6=""),"",IF(INDEX($A:$U,ROW(),$E$6)="",0,IF(ISNUMBER(INDEX($A:$U,ROW(),$E$6)),INDEX($A:$U,ROW(),$E$6),IFERROR(--SUBSTITUTE(SUBSTITUTE(TRIM(INDEX($A:$U,ROW(),$E$6)),",",""),"원",""),0))))</f>
        <v/>
      </c>
      <c r="AB1412" s="30">
        <f>IF(OR($Y1412="",$F$6=""),"",IF(INDEX($A:$U,ROW(),$F$6)="","",IF(ISNUMBER(INDEX($A:$U,ROW(),$F$6)),INDEX($A:$U,ROW(),$F$6),IFERROR(--SUBSTITUTE(SUBSTITUTE(TRIM(INDEX($A:$U,ROW(),$F$6)),",",""),"원",""),""))))</f>
        <v/>
      </c>
      <c r="AC1412" s="2">
        <f>IF(OR($Y1412="",$G$6=""),"",INDEX($A:$U,ROW(),$G$6)&amp;"")</f>
        <v/>
      </c>
      <c r="AD1412" s="2">
        <f>IF($Y1412="","",IF(OR(AND(설정!$B$5&lt;&gt;"",ISNUMBER(SEARCH(설정!$B$5,$AC1412))),AND(설정!$B$6&lt;&gt;"",ISNUMBER(SEARCH(설정!$B$6,$AC1412))),AND(설정!$B$7&lt;&gt;"",ISNUMBER(SEARCH(설정!$B$7,$AC1412)))),"제외","포함"))</f>
        <v/>
      </c>
    </row>
    <row r="1413">
      <c r="W1413" s="2">
        <f>IF(OR($B$5="",$C$6="",ROW()&lt;$B$5),"",IF(INDEX($A:$U,ROW(),$C$6)="","",INDEX($A:$U,ROW(),$C$6)))</f>
        <v/>
      </c>
      <c r="X1413" s="28">
        <f>IF($W1413="","",IF(ISNUMBER($W1413),IF($W1413&gt;=10000000,IFERROR(DATE(INT($W1413/10000),MOD(INT($W1413/100),100),MOD($W1413,100)),""),$W1413),IF(ISNUMBER(--SUBSTITUTE(SUBSTITUTE(TRIM($W1413),".","-"),"/","-")),IF(--SUBSTITUTE(SUBSTITUTE(TRIM($W1413),".","-"),"/","-")&gt;=10000000,IFERROR(DATE(--LEFT(TRIM($W1413),4),--MID(TRIM($W1413),5,2),--RIGHT(TRIM($W1413),2)),""),--SUBSTITUTE(SUBSTITUTE(TRIM($W1413),".","-"),"/","-")),IFERROR(--LEFT(SUBSTITUTE(SUBSTITUTE(TRIM($W1413),".","-"),"/","-"),10),""))))</f>
        <v/>
      </c>
      <c r="Y1413" s="29">
        <f>IF($X1413="","",INT($X1413))</f>
        <v/>
      </c>
      <c r="Z1413" s="30">
        <f>IF(OR($Y1413="",$D$6=""),"",IF(INDEX($A:$U,ROW(),$D$6)="",0,IF(ISNUMBER(INDEX($A:$U,ROW(),$D$6)),INDEX($A:$U,ROW(),$D$6),IFERROR(--SUBSTITUTE(SUBSTITUTE(TRIM(INDEX($A:$U,ROW(),$D$6)),",",""),"원",""),0))))</f>
        <v/>
      </c>
      <c r="AA1413" s="30">
        <f>IF(OR($Y1413="",$E$6=""),"",IF(INDEX($A:$U,ROW(),$E$6)="",0,IF(ISNUMBER(INDEX($A:$U,ROW(),$E$6)),INDEX($A:$U,ROW(),$E$6),IFERROR(--SUBSTITUTE(SUBSTITUTE(TRIM(INDEX($A:$U,ROW(),$E$6)),",",""),"원",""),0))))</f>
        <v/>
      </c>
      <c r="AB1413" s="30">
        <f>IF(OR($Y1413="",$F$6=""),"",IF(INDEX($A:$U,ROW(),$F$6)="","",IF(ISNUMBER(INDEX($A:$U,ROW(),$F$6)),INDEX($A:$U,ROW(),$F$6),IFERROR(--SUBSTITUTE(SUBSTITUTE(TRIM(INDEX($A:$U,ROW(),$F$6)),",",""),"원",""),""))))</f>
        <v/>
      </c>
      <c r="AC1413" s="2">
        <f>IF(OR($Y1413="",$G$6=""),"",INDEX($A:$U,ROW(),$G$6)&amp;"")</f>
        <v/>
      </c>
      <c r="AD1413" s="2">
        <f>IF($Y1413="","",IF(OR(AND(설정!$B$5&lt;&gt;"",ISNUMBER(SEARCH(설정!$B$5,$AC1413))),AND(설정!$B$6&lt;&gt;"",ISNUMBER(SEARCH(설정!$B$6,$AC1413))),AND(설정!$B$7&lt;&gt;"",ISNUMBER(SEARCH(설정!$B$7,$AC1413)))),"제외","포함"))</f>
        <v/>
      </c>
    </row>
    <row r="1414">
      <c r="W1414" s="2">
        <f>IF(OR($B$5="",$C$6="",ROW()&lt;$B$5),"",IF(INDEX($A:$U,ROW(),$C$6)="","",INDEX($A:$U,ROW(),$C$6)))</f>
        <v/>
      </c>
      <c r="X1414" s="28">
        <f>IF($W1414="","",IF(ISNUMBER($W1414),IF($W1414&gt;=10000000,IFERROR(DATE(INT($W1414/10000),MOD(INT($W1414/100),100),MOD($W1414,100)),""),$W1414),IF(ISNUMBER(--SUBSTITUTE(SUBSTITUTE(TRIM($W1414),".","-"),"/","-")),IF(--SUBSTITUTE(SUBSTITUTE(TRIM($W1414),".","-"),"/","-")&gt;=10000000,IFERROR(DATE(--LEFT(TRIM($W1414),4),--MID(TRIM($W1414),5,2),--RIGHT(TRIM($W1414),2)),""),--SUBSTITUTE(SUBSTITUTE(TRIM($W1414),".","-"),"/","-")),IFERROR(--LEFT(SUBSTITUTE(SUBSTITUTE(TRIM($W1414),".","-"),"/","-"),10),""))))</f>
        <v/>
      </c>
      <c r="Y1414" s="29">
        <f>IF($X1414="","",INT($X1414))</f>
        <v/>
      </c>
      <c r="Z1414" s="30">
        <f>IF(OR($Y1414="",$D$6=""),"",IF(INDEX($A:$U,ROW(),$D$6)="",0,IF(ISNUMBER(INDEX($A:$U,ROW(),$D$6)),INDEX($A:$U,ROW(),$D$6),IFERROR(--SUBSTITUTE(SUBSTITUTE(TRIM(INDEX($A:$U,ROW(),$D$6)),",",""),"원",""),0))))</f>
        <v/>
      </c>
      <c r="AA1414" s="30">
        <f>IF(OR($Y1414="",$E$6=""),"",IF(INDEX($A:$U,ROW(),$E$6)="",0,IF(ISNUMBER(INDEX($A:$U,ROW(),$E$6)),INDEX($A:$U,ROW(),$E$6),IFERROR(--SUBSTITUTE(SUBSTITUTE(TRIM(INDEX($A:$U,ROW(),$E$6)),",",""),"원",""),0))))</f>
        <v/>
      </c>
      <c r="AB1414" s="30">
        <f>IF(OR($Y1414="",$F$6=""),"",IF(INDEX($A:$U,ROW(),$F$6)="","",IF(ISNUMBER(INDEX($A:$U,ROW(),$F$6)),INDEX($A:$U,ROW(),$F$6),IFERROR(--SUBSTITUTE(SUBSTITUTE(TRIM(INDEX($A:$U,ROW(),$F$6)),",",""),"원",""),""))))</f>
        <v/>
      </c>
      <c r="AC1414" s="2">
        <f>IF(OR($Y1414="",$G$6=""),"",INDEX($A:$U,ROW(),$G$6)&amp;"")</f>
        <v/>
      </c>
      <c r="AD1414" s="2">
        <f>IF($Y1414="","",IF(OR(AND(설정!$B$5&lt;&gt;"",ISNUMBER(SEARCH(설정!$B$5,$AC1414))),AND(설정!$B$6&lt;&gt;"",ISNUMBER(SEARCH(설정!$B$6,$AC1414))),AND(설정!$B$7&lt;&gt;"",ISNUMBER(SEARCH(설정!$B$7,$AC1414)))),"제외","포함"))</f>
        <v/>
      </c>
    </row>
    <row r="1415">
      <c r="W1415" s="2">
        <f>IF(OR($B$5="",$C$6="",ROW()&lt;$B$5),"",IF(INDEX($A:$U,ROW(),$C$6)="","",INDEX($A:$U,ROW(),$C$6)))</f>
        <v/>
      </c>
      <c r="X1415" s="28">
        <f>IF($W1415="","",IF(ISNUMBER($W1415),IF($W1415&gt;=10000000,IFERROR(DATE(INT($W1415/10000),MOD(INT($W1415/100),100),MOD($W1415,100)),""),$W1415),IF(ISNUMBER(--SUBSTITUTE(SUBSTITUTE(TRIM($W1415),".","-"),"/","-")),IF(--SUBSTITUTE(SUBSTITUTE(TRIM($W1415),".","-"),"/","-")&gt;=10000000,IFERROR(DATE(--LEFT(TRIM($W1415),4),--MID(TRIM($W1415),5,2),--RIGHT(TRIM($W1415),2)),""),--SUBSTITUTE(SUBSTITUTE(TRIM($W1415),".","-"),"/","-")),IFERROR(--LEFT(SUBSTITUTE(SUBSTITUTE(TRIM($W1415),".","-"),"/","-"),10),""))))</f>
        <v/>
      </c>
      <c r="Y1415" s="29">
        <f>IF($X1415="","",INT($X1415))</f>
        <v/>
      </c>
      <c r="Z1415" s="30">
        <f>IF(OR($Y1415="",$D$6=""),"",IF(INDEX($A:$U,ROW(),$D$6)="",0,IF(ISNUMBER(INDEX($A:$U,ROW(),$D$6)),INDEX($A:$U,ROW(),$D$6),IFERROR(--SUBSTITUTE(SUBSTITUTE(TRIM(INDEX($A:$U,ROW(),$D$6)),",",""),"원",""),0))))</f>
        <v/>
      </c>
      <c r="AA1415" s="30">
        <f>IF(OR($Y1415="",$E$6=""),"",IF(INDEX($A:$U,ROW(),$E$6)="",0,IF(ISNUMBER(INDEX($A:$U,ROW(),$E$6)),INDEX($A:$U,ROW(),$E$6),IFERROR(--SUBSTITUTE(SUBSTITUTE(TRIM(INDEX($A:$U,ROW(),$E$6)),",",""),"원",""),0))))</f>
        <v/>
      </c>
      <c r="AB1415" s="30">
        <f>IF(OR($Y1415="",$F$6=""),"",IF(INDEX($A:$U,ROW(),$F$6)="","",IF(ISNUMBER(INDEX($A:$U,ROW(),$F$6)),INDEX($A:$U,ROW(),$F$6),IFERROR(--SUBSTITUTE(SUBSTITUTE(TRIM(INDEX($A:$U,ROW(),$F$6)),",",""),"원",""),""))))</f>
        <v/>
      </c>
      <c r="AC1415" s="2">
        <f>IF(OR($Y1415="",$G$6=""),"",INDEX($A:$U,ROW(),$G$6)&amp;"")</f>
        <v/>
      </c>
      <c r="AD1415" s="2">
        <f>IF($Y1415="","",IF(OR(AND(설정!$B$5&lt;&gt;"",ISNUMBER(SEARCH(설정!$B$5,$AC1415))),AND(설정!$B$6&lt;&gt;"",ISNUMBER(SEARCH(설정!$B$6,$AC1415))),AND(설정!$B$7&lt;&gt;"",ISNUMBER(SEARCH(설정!$B$7,$AC1415)))),"제외","포함"))</f>
        <v/>
      </c>
    </row>
    <row r="1416">
      <c r="W1416" s="2">
        <f>IF(OR($B$5="",$C$6="",ROW()&lt;$B$5),"",IF(INDEX($A:$U,ROW(),$C$6)="","",INDEX($A:$U,ROW(),$C$6)))</f>
        <v/>
      </c>
      <c r="X1416" s="28">
        <f>IF($W1416="","",IF(ISNUMBER($W1416),IF($W1416&gt;=10000000,IFERROR(DATE(INT($W1416/10000),MOD(INT($W1416/100),100),MOD($W1416,100)),""),$W1416),IF(ISNUMBER(--SUBSTITUTE(SUBSTITUTE(TRIM($W1416),".","-"),"/","-")),IF(--SUBSTITUTE(SUBSTITUTE(TRIM($W1416),".","-"),"/","-")&gt;=10000000,IFERROR(DATE(--LEFT(TRIM($W1416),4),--MID(TRIM($W1416),5,2),--RIGHT(TRIM($W1416),2)),""),--SUBSTITUTE(SUBSTITUTE(TRIM($W1416),".","-"),"/","-")),IFERROR(--LEFT(SUBSTITUTE(SUBSTITUTE(TRIM($W1416),".","-"),"/","-"),10),""))))</f>
        <v/>
      </c>
      <c r="Y1416" s="29">
        <f>IF($X1416="","",INT($X1416))</f>
        <v/>
      </c>
      <c r="Z1416" s="30">
        <f>IF(OR($Y1416="",$D$6=""),"",IF(INDEX($A:$U,ROW(),$D$6)="",0,IF(ISNUMBER(INDEX($A:$U,ROW(),$D$6)),INDEX($A:$U,ROW(),$D$6),IFERROR(--SUBSTITUTE(SUBSTITUTE(TRIM(INDEX($A:$U,ROW(),$D$6)),",",""),"원",""),0))))</f>
        <v/>
      </c>
      <c r="AA1416" s="30">
        <f>IF(OR($Y1416="",$E$6=""),"",IF(INDEX($A:$U,ROW(),$E$6)="",0,IF(ISNUMBER(INDEX($A:$U,ROW(),$E$6)),INDEX($A:$U,ROW(),$E$6),IFERROR(--SUBSTITUTE(SUBSTITUTE(TRIM(INDEX($A:$U,ROW(),$E$6)),",",""),"원",""),0))))</f>
        <v/>
      </c>
      <c r="AB1416" s="30">
        <f>IF(OR($Y1416="",$F$6=""),"",IF(INDEX($A:$U,ROW(),$F$6)="","",IF(ISNUMBER(INDEX($A:$U,ROW(),$F$6)),INDEX($A:$U,ROW(),$F$6),IFERROR(--SUBSTITUTE(SUBSTITUTE(TRIM(INDEX($A:$U,ROW(),$F$6)),",",""),"원",""),""))))</f>
        <v/>
      </c>
      <c r="AC1416" s="2">
        <f>IF(OR($Y1416="",$G$6=""),"",INDEX($A:$U,ROW(),$G$6)&amp;"")</f>
        <v/>
      </c>
      <c r="AD1416" s="2">
        <f>IF($Y1416="","",IF(OR(AND(설정!$B$5&lt;&gt;"",ISNUMBER(SEARCH(설정!$B$5,$AC1416))),AND(설정!$B$6&lt;&gt;"",ISNUMBER(SEARCH(설정!$B$6,$AC1416))),AND(설정!$B$7&lt;&gt;"",ISNUMBER(SEARCH(설정!$B$7,$AC1416)))),"제외","포함"))</f>
        <v/>
      </c>
    </row>
    <row r="1417">
      <c r="W1417" s="2">
        <f>IF(OR($B$5="",$C$6="",ROW()&lt;$B$5),"",IF(INDEX($A:$U,ROW(),$C$6)="","",INDEX($A:$U,ROW(),$C$6)))</f>
        <v/>
      </c>
      <c r="X1417" s="28">
        <f>IF($W1417="","",IF(ISNUMBER($W1417),IF($W1417&gt;=10000000,IFERROR(DATE(INT($W1417/10000),MOD(INT($W1417/100),100),MOD($W1417,100)),""),$W1417),IF(ISNUMBER(--SUBSTITUTE(SUBSTITUTE(TRIM($W1417),".","-"),"/","-")),IF(--SUBSTITUTE(SUBSTITUTE(TRIM($W1417),".","-"),"/","-")&gt;=10000000,IFERROR(DATE(--LEFT(TRIM($W1417),4),--MID(TRIM($W1417),5,2),--RIGHT(TRIM($W1417),2)),""),--SUBSTITUTE(SUBSTITUTE(TRIM($W1417),".","-"),"/","-")),IFERROR(--LEFT(SUBSTITUTE(SUBSTITUTE(TRIM($W1417),".","-"),"/","-"),10),""))))</f>
        <v/>
      </c>
      <c r="Y1417" s="29">
        <f>IF($X1417="","",INT($X1417))</f>
        <v/>
      </c>
      <c r="Z1417" s="30">
        <f>IF(OR($Y1417="",$D$6=""),"",IF(INDEX($A:$U,ROW(),$D$6)="",0,IF(ISNUMBER(INDEX($A:$U,ROW(),$D$6)),INDEX($A:$U,ROW(),$D$6),IFERROR(--SUBSTITUTE(SUBSTITUTE(TRIM(INDEX($A:$U,ROW(),$D$6)),",",""),"원",""),0))))</f>
        <v/>
      </c>
      <c r="AA1417" s="30">
        <f>IF(OR($Y1417="",$E$6=""),"",IF(INDEX($A:$U,ROW(),$E$6)="",0,IF(ISNUMBER(INDEX($A:$U,ROW(),$E$6)),INDEX($A:$U,ROW(),$E$6),IFERROR(--SUBSTITUTE(SUBSTITUTE(TRIM(INDEX($A:$U,ROW(),$E$6)),",",""),"원",""),0))))</f>
        <v/>
      </c>
      <c r="AB1417" s="30">
        <f>IF(OR($Y1417="",$F$6=""),"",IF(INDEX($A:$U,ROW(),$F$6)="","",IF(ISNUMBER(INDEX($A:$U,ROW(),$F$6)),INDEX($A:$U,ROW(),$F$6),IFERROR(--SUBSTITUTE(SUBSTITUTE(TRIM(INDEX($A:$U,ROW(),$F$6)),",",""),"원",""),""))))</f>
        <v/>
      </c>
      <c r="AC1417" s="2">
        <f>IF(OR($Y1417="",$G$6=""),"",INDEX($A:$U,ROW(),$G$6)&amp;"")</f>
        <v/>
      </c>
      <c r="AD1417" s="2">
        <f>IF($Y1417="","",IF(OR(AND(설정!$B$5&lt;&gt;"",ISNUMBER(SEARCH(설정!$B$5,$AC1417))),AND(설정!$B$6&lt;&gt;"",ISNUMBER(SEARCH(설정!$B$6,$AC1417))),AND(설정!$B$7&lt;&gt;"",ISNUMBER(SEARCH(설정!$B$7,$AC1417)))),"제외","포함"))</f>
        <v/>
      </c>
    </row>
    <row r="1418">
      <c r="W1418" s="2">
        <f>IF(OR($B$5="",$C$6="",ROW()&lt;$B$5),"",IF(INDEX($A:$U,ROW(),$C$6)="","",INDEX($A:$U,ROW(),$C$6)))</f>
        <v/>
      </c>
      <c r="X1418" s="28">
        <f>IF($W1418="","",IF(ISNUMBER($W1418),IF($W1418&gt;=10000000,IFERROR(DATE(INT($W1418/10000),MOD(INT($W1418/100),100),MOD($W1418,100)),""),$W1418),IF(ISNUMBER(--SUBSTITUTE(SUBSTITUTE(TRIM($W1418),".","-"),"/","-")),IF(--SUBSTITUTE(SUBSTITUTE(TRIM($W1418),".","-"),"/","-")&gt;=10000000,IFERROR(DATE(--LEFT(TRIM($W1418),4),--MID(TRIM($W1418),5,2),--RIGHT(TRIM($W1418),2)),""),--SUBSTITUTE(SUBSTITUTE(TRIM($W1418),".","-"),"/","-")),IFERROR(--LEFT(SUBSTITUTE(SUBSTITUTE(TRIM($W1418),".","-"),"/","-"),10),""))))</f>
        <v/>
      </c>
      <c r="Y1418" s="29">
        <f>IF($X1418="","",INT($X1418))</f>
        <v/>
      </c>
      <c r="Z1418" s="30">
        <f>IF(OR($Y1418="",$D$6=""),"",IF(INDEX($A:$U,ROW(),$D$6)="",0,IF(ISNUMBER(INDEX($A:$U,ROW(),$D$6)),INDEX($A:$U,ROW(),$D$6),IFERROR(--SUBSTITUTE(SUBSTITUTE(TRIM(INDEX($A:$U,ROW(),$D$6)),",",""),"원",""),0))))</f>
        <v/>
      </c>
      <c r="AA1418" s="30">
        <f>IF(OR($Y1418="",$E$6=""),"",IF(INDEX($A:$U,ROW(),$E$6)="",0,IF(ISNUMBER(INDEX($A:$U,ROW(),$E$6)),INDEX($A:$U,ROW(),$E$6),IFERROR(--SUBSTITUTE(SUBSTITUTE(TRIM(INDEX($A:$U,ROW(),$E$6)),",",""),"원",""),0))))</f>
        <v/>
      </c>
      <c r="AB1418" s="30">
        <f>IF(OR($Y1418="",$F$6=""),"",IF(INDEX($A:$U,ROW(),$F$6)="","",IF(ISNUMBER(INDEX($A:$U,ROW(),$F$6)),INDEX($A:$U,ROW(),$F$6),IFERROR(--SUBSTITUTE(SUBSTITUTE(TRIM(INDEX($A:$U,ROW(),$F$6)),",",""),"원",""),""))))</f>
        <v/>
      </c>
      <c r="AC1418" s="2">
        <f>IF(OR($Y1418="",$G$6=""),"",INDEX($A:$U,ROW(),$G$6)&amp;"")</f>
        <v/>
      </c>
      <c r="AD1418" s="2">
        <f>IF($Y1418="","",IF(OR(AND(설정!$B$5&lt;&gt;"",ISNUMBER(SEARCH(설정!$B$5,$AC1418))),AND(설정!$B$6&lt;&gt;"",ISNUMBER(SEARCH(설정!$B$6,$AC1418))),AND(설정!$B$7&lt;&gt;"",ISNUMBER(SEARCH(설정!$B$7,$AC1418)))),"제외","포함"))</f>
        <v/>
      </c>
    </row>
    <row r="1419">
      <c r="W1419" s="2">
        <f>IF(OR($B$5="",$C$6="",ROW()&lt;$B$5),"",IF(INDEX($A:$U,ROW(),$C$6)="","",INDEX($A:$U,ROW(),$C$6)))</f>
        <v/>
      </c>
      <c r="X1419" s="28">
        <f>IF($W1419="","",IF(ISNUMBER($W1419),IF($W1419&gt;=10000000,IFERROR(DATE(INT($W1419/10000),MOD(INT($W1419/100),100),MOD($W1419,100)),""),$W1419),IF(ISNUMBER(--SUBSTITUTE(SUBSTITUTE(TRIM($W1419),".","-"),"/","-")),IF(--SUBSTITUTE(SUBSTITUTE(TRIM($W1419),".","-"),"/","-")&gt;=10000000,IFERROR(DATE(--LEFT(TRIM($W1419),4),--MID(TRIM($W1419),5,2),--RIGHT(TRIM($W1419),2)),""),--SUBSTITUTE(SUBSTITUTE(TRIM($W1419),".","-"),"/","-")),IFERROR(--LEFT(SUBSTITUTE(SUBSTITUTE(TRIM($W1419),".","-"),"/","-"),10),""))))</f>
        <v/>
      </c>
      <c r="Y1419" s="29">
        <f>IF($X1419="","",INT($X1419))</f>
        <v/>
      </c>
      <c r="Z1419" s="30">
        <f>IF(OR($Y1419="",$D$6=""),"",IF(INDEX($A:$U,ROW(),$D$6)="",0,IF(ISNUMBER(INDEX($A:$U,ROW(),$D$6)),INDEX($A:$U,ROW(),$D$6),IFERROR(--SUBSTITUTE(SUBSTITUTE(TRIM(INDEX($A:$U,ROW(),$D$6)),",",""),"원",""),0))))</f>
        <v/>
      </c>
      <c r="AA1419" s="30">
        <f>IF(OR($Y1419="",$E$6=""),"",IF(INDEX($A:$U,ROW(),$E$6)="",0,IF(ISNUMBER(INDEX($A:$U,ROW(),$E$6)),INDEX($A:$U,ROW(),$E$6),IFERROR(--SUBSTITUTE(SUBSTITUTE(TRIM(INDEX($A:$U,ROW(),$E$6)),",",""),"원",""),0))))</f>
        <v/>
      </c>
      <c r="AB1419" s="30">
        <f>IF(OR($Y1419="",$F$6=""),"",IF(INDEX($A:$U,ROW(),$F$6)="","",IF(ISNUMBER(INDEX($A:$U,ROW(),$F$6)),INDEX($A:$U,ROW(),$F$6),IFERROR(--SUBSTITUTE(SUBSTITUTE(TRIM(INDEX($A:$U,ROW(),$F$6)),",",""),"원",""),""))))</f>
        <v/>
      </c>
      <c r="AC1419" s="2">
        <f>IF(OR($Y1419="",$G$6=""),"",INDEX($A:$U,ROW(),$G$6)&amp;"")</f>
        <v/>
      </c>
      <c r="AD1419" s="2">
        <f>IF($Y1419="","",IF(OR(AND(설정!$B$5&lt;&gt;"",ISNUMBER(SEARCH(설정!$B$5,$AC1419))),AND(설정!$B$6&lt;&gt;"",ISNUMBER(SEARCH(설정!$B$6,$AC1419))),AND(설정!$B$7&lt;&gt;"",ISNUMBER(SEARCH(설정!$B$7,$AC1419)))),"제외","포함"))</f>
        <v/>
      </c>
    </row>
    <row r="1420">
      <c r="W1420" s="2">
        <f>IF(OR($B$5="",$C$6="",ROW()&lt;$B$5),"",IF(INDEX($A:$U,ROW(),$C$6)="","",INDEX($A:$U,ROW(),$C$6)))</f>
        <v/>
      </c>
      <c r="X1420" s="28">
        <f>IF($W1420="","",IF(ISNUMBER($W1420),IF($W1420&gt;=10000000,IFERROR(DATE(INT($W1420/10000),MOD(INT($W1420/100),100),MOD($W1420,100)),""),$W1420),IF(ISNUMBER(--SUBSTITUTE(SUBSTITUTE(TRIM($W1420),".","-"),"/","-")),IF(--SUBSTITUTE(SUBSTITUTE(TRIM($W1420),".","-"),"/","-")&gt;=10000000,IFERROR(DATE(--LEFT(TRIM($W1420),4),--MID(TRIM($W1420),5,2),--RIGHT(TRIM($W1420),2)),""),--SUBSTITUTE(SUBSTITUTE(TRIM($W1420),".","-"),"/","-")),IFERROR(--LEFT(SUBSTITUTE(SUBSTITUTE(TRIM($W1420),".","-"),"/","-"),10),""))))</f>
        <v/>
      </c>
      <c r="Y1420" s="29">
        <f>IF($X1420="","",INT($X1420))</f>
        <v/>
      </c>
      <c r="Z1420" s="30">
        <f>IF(OR($Y1420="",$D$6=""),"",IF(INDEX($A:$U,ROW(),$D$6)="",0,IF(ISNUMBER(INDEX($A:$U,ROW(),$D$6)),INDEX($A:$U,ROW(),$D$6),IFERROR(--SUBSTITUTE(SUBSTITUTE(TRIM(INDEX($A:$U,ROW(),$D$6)),",",""),"원",""),0))))</f>
        <v/>
      </c>
      <c r="AA1420" s="30">
        <f>IF(OR($Y1420="",$E$6=""),"",IF(INDEX($A:$U,ROW(),$E$6)="",0,IF(ISNUMBER(INDEX($A:$U,ROW(),$E$6)),INDEX($A:$U,ROW(),$E$6),IFERROR(--SUBSTITUTE(SUBSTITUTE(TRIM(INDEX($A:$U,ROW(),$E$6)),",",""),"원",""),0))))</f>
        <v/>
      </c>
      <c r="AB1420" s="30">
        <f>IF(OR($Y1420="",$F$6=""),"",IF(INDEX($A:$U,ROW(),$F$6)="","",IF(ISNUMBER(INDEX($A:$U,ROW(),$F$6)),INDEX($A:$U,ROW(),$F$6),IFERROR(--SUBSTITUTE(SUBSTITUTE(TRIM(INDEX($A:$U,ROW(),$F$6)),",",""),"원",""),""))))</f>
        <v/>
      </c>
      <c r="AC1420" s="2">
        <f>IF(OR($Y1420="",$G$6=""),"",INDEX($A:$U,ROW(),$G$6)&amp;"")</f>
        <v/>
      </c>
      <c r="AD1420" s="2">
        <f>IF($Y1420="","",IF(OR(AND(설정!$B$5&lt;&gt;"",ISNUMBER(SEARCH(설정!$B$5,$AC1420))),AND(설정!$B$6&lt;&gt;"",ISNUMBER(SEARCH(설정!$B$6,$AC1420))),AND(설정!$B$7&lt;&gt;"",ISNUMBER(SEARCH(설정!$B$7,$AC1420)))),"제외","포함"))</f>
        <v/>
      </c>
    </row>
    <row r="1421">
      <c r="W1421" s="2">
        <f>IF(OR($B$5="",$C$6="",ROW()&lt;$B$5),"",IF(INDEX($A:$U,ROW(),$C$6)="","",INDEX($A:$U,ROW(),$C$6)))</f>
        <v/>
      </c>
      <c r="X1421" s="28">
        <f>IF($W1421="","",IF(ISNUMBER($W1421),IF($W1421&gt;=10000000,IFERROR(DATE(INT($W1421/10000),MOD(INT($W1421/100),100),MOD($W1421,100)),""),$W1421),IF(ISNUMBER(--SUBSTITUTE(SUBSTITUTE(TRIM($W1421),".","-"),"/","-")),IF(--SUBSTITUTE(SUBSTITUTE(TRIM($W1421),".","-"),"/","-")&gt;=10000000,IFERROR(DATE(--LEFT(TRIM($W1421),4),--MID(TRIM($W1421),5,2),--RIGHT(TRIM($W1421),2)),""),--SUBSTITUTE(SUBSTITUTE(TRIM($W1421),".","-"),"/","-")),IFERROR(--LEFT(SUBSTITUTE(SUBSTITUTE(TRIM($W1421),".","-"),"/","-"),10),""))))</f>
        <v/>
      </c>
      <c r="Y1421" s="29">
        <f>IF($X1421="","",INT($X1421))</f>
        <v/>
      </c>
      <c r="Z1421" s="30">
        <f>IF(OR($Y1421="",$D$6=""),"",IF(INDEX($A:$U,ROW(),$D$6)="",0,IF(ISNUMBER(INDEX($A:$U,ROW(),$D$6)),INDEX($A:$U,ROW(),$D$6),IFERROR(--SUBSTITUTE(SUBSTITUTE(TRIM(INDEX($A:$U,ROW(),$D$6)),",",""),"원",""),0))))</f>
        <v/>
      </c>
      <c r="AA1421" s="30">
        <f>IF(OR($Y1421="",$E$6=""),"",IF(INDEX($A:$U,ROW(),$E$6)="",0,IF(ISNUMBER(INDEX($A:$U,ROW(),$E$6)),INDEX($A:$U,ROW(),$E$6),IFERROR(--SUBSTITUTE(SUBSTITUTE(TRIM(INDEX($A:$U,ROW(),$E$6)),",",""),"원",""),0))))</f>
        <v/>
      </c>
      <c r="AB1421" s="30">
        <f>IF(OR($Y1421="",$F$6=""),"",IF(INDEX($A:$U,ROW(),$F$6)="","",IF(ISNUMBER(INDEX($A:$U,ROW(),$F$6)),INDEX($A:$U,ROW(),$F$6),IFERROR(--SUBSTITUTE(SUBSTITUTE(TRIM(INDEX($A:$U,ROW(),$F$6)),",",""),"원",""),""))))</f>
        <v/>
      </c>
      <c r="AC1421" s="2">
        <f>IF(OR($Y1421="",$G$6=""),"",INDEX($A:$U,ROW(),$G$6)&amp;"")</f>
        <v/>
      </c>
      <c r="AD1421" s="2">
        <f>IF($Y1421="","",IF(OR(AND(설정!$B$5&lt;&gt;"",ISNUMBER(SEARCH(설정!$B$5,$AC1421))),AND(설정!$B$6&lt;&gt;"",ISNUMBER(SEARCH(설정!$B$6,$AC1421))),AND(설정!$B$7&lt;&gt;"",ISNUMBER(SEARCH(설정!$B$7,$AC1421)))),"제외","포함"))</f>
        <v/>
      </c>
    </row>
    <row r="1422">
      <c r="W1422" s="2">
        <f>IF(OR($B$5="",$C$6="",ROW()&lt;$B$5),"",IF(INDEX($A:$U,ROW(),$C$6)="","",INDEX($A:$U,ROW(),$C$6)))</f>
        <v/>
      </c>
      <c r="X1422" s="28">
        <f>IF($W1422="","",IF(ISNUMBER($W1422),IF($W1422&gt;=10000000,IFERROR(DATE(INT($W1422/10000),MOD(INT($W1422/100),100),MOD($W1422,100)),""),$W1422),IF(ISNUMBER(--SUBSTITUTE(SUBSTITUTE(TRIM($W1422),".","-"),"/","-")),IF(--SUBSTITUTE(SUBSTITUTE(TRIM($W1422),".","-"),"/","-")&gt;=10000000,IFERROR(DATE(--LEFT(TRIM($W1422),4),--MID(TRIM($W1422),5,2),--RIGHT(TRIM($W1422),2)),""),--SUBSTITUTE(SUBSTITUTE(TRIM($W1422),".","-"),"/","-")),IFERROR(--LEFT(SUBSTITUTE(SUBSTITUTE(TRIM($W1422),".","-"),"/","-"),10),""))))</f>
        <v/>
      </c>
      <c r="Y1422" s="29">
        <f>IF($X1422="","",INT($X1422))</f>
        <v/>
      </c>
      <c r="Z1422" s="30">
        <f>IF(OR($Y1422="",$D$6=""),"",IF(INDEX($A:$U,ROW(),$D$6)="",0,IF(ISNUMBER(INDEX($A:$U,ROW(),$D$6)),INDEX($A:$U,ROW(),$D$6),IFERROR(--SUBSTITUTE(SUBSTITUTE(TRIM(INDEX($A:$U,ROW(),$D$6)),",",""),"원",""),0))))</f>
        <v/>
      </c>
      <c r="AA1422" s="30">
        <f>IF(OR($Y1422="",$E$6=""),"",IF(INDEX($A:$U,ROW(),$E$6)="",0,IF(ISNUMBER(INDEX($A:$U,ROW(),$E$6)),INDEX($A:$U,ROW(),$E$6),IFERROR(--SUBSTITUTE(SUBSTITUTE(TRIM(INDEX($A:$U,ROW(),$E$6)),",",""),"원",""),0))))</f>
        <v/>
      </c>
      <c r="AB1422" s="30">
        <f>IF(OR($Y1422="",$F$6=""),"",IF(INDEX($A:$U,ROW(),$F$6)="","",IF(ISNUMBER(INDEX($A:$U,ROW(),$F$6)),INDEX($A:$U,ROW(),$F$6),IFERROR(--SUBSTITUTE(SUBSTITUTE(TRIM(INDEX($A:$U,ROW(),$F$6)),",",""),"원",""),""))))</f>
        <v/>
      </c>
      <c r="AC1422" s="2">
        <f>IF(OR($Y1422="",$G$6=""),"",INDEX($A:$U,ROW(),$G$6)&amp;"")</f>
        <v/>
      </c>
      <c r="AD1422" s="2">
        <f>IF($Y1422="","",IF(OR(AND(설정!$B$5&lt;&gt;"",ISNUMBER(SEARCH(설정!$B$5,$AC1422))),AND(설정!$B$6&lt;&gt;"",ISNUMBER(SEARCH(설정!$B$6,$AC1422))),AND(설정!$B$7&lt;&gt;"",ISNUMBER(SEARCH(설정!$B$7,$AC1422)))),"제외","포함"))</f>
        <v/>
      </c>
    </row>
    <row r="1423">
      <c r="W1423" s="2">
        <f>IF(OR($B$5="",$C$6="",ROW()&lt;$B$5),"",IF(INDEX($A:$U,ROW(),$C$6)="","",INDEX($A:$U,ROW(),$C$6)))</f>
        <v/>
      </c>
      <c r="X1423" s="28">
        <f>IF($W1423="","",IF(ISNUMBER($W1423),IF($W1423&gt;=10000000,IFERROR(DATE(INT($W1423/10000),MOD(INT($W1423/100),100),MOD($W1423,100)),""),$W1423),IF(ISNUMBER(--SUBSTITUTE(SUBSTITUTE(TRIM($W1423),".","-"),"/","-")),IF(--SUBSTITUTE(SUBSTITUTE(TRIM($W1423),".","-"),"/","-")&gt;=10000000,IFERROR(DATE(--LEFT(TRIM($W1423),4),--MID(TRIM($W1423),5,2),--RIGHT(TRIM($W1423),2)),""),--SUBSTITUTE(SUBSTITUTE(TRIM($W1423),".","-"),"/","-")),IFERROR(--LEFT(SUBSTITUTE(SUBSTITUTE(TRIM($W1423),".","-"),"/","-"),10),""))))</f>
        <v/>
      </c>
      <c r="Y1423" s="29">
        <f>IF($X1423="","",INT($X1423))</f>
        <v/>
      </c>
      <c r="Z1423" s="30">
        <f>IF(OR($Y1423="",$D$6=""),"",IF(INDEX($A:$U,ROW(),$D$6)="",0,IF(ISNUMBER(INDEX($A:$U,ROW(),$D$6)),INDEX($A:$U,ROW(),$D$6),IFERROR(--SUBSTITUTE(SUBSTITUTE(TRIM(INDEX($A:$U,ROW(),$D$6)),",",""),"원",""),0))))</f>
        <v/>
      </c>
      <c r="AA1423" s="30">
        <f>IF(OR($Y1423="",$E$6=""),"",IF(INDEX($A:$U,ROW(),$E$6)="",0,IF(ISNUMBER(INDEX($A:$U,ROW(),$E$6)),INDEX($A:$U,ROW(),$E$6),IFERROR(--SUBSTITUTE(SUBSTITUTE(TRIM(INDEX($A:$U,ROW(),$E$6)),",",""),"원",""),0))))</f>
        <v/>
      </c>
      <c r="AB1423" s="30">
        <f>IF(OR($Y1423="",$F$6=""),"",IF(INDEX($A:$U,ROW(),$F$6)="","",IF(ISNUMBER(INDEX($A:$U,ROW(),$F$6)),INDEX($A:$U,ROW(),$F$6),IFERROR(--SUBSTITUTE(SUBSTITUTE(TRIM(INDEX($A:$U,ROW(),$F$6)),",",""),"원",""),""))))</f>
        <v/>
      </c>
      <c r="AC1423" s="2">
        <f>IF(OR($Y1423="",$G$6=""),"",INDEX($A:$U,ROW(),$G$6)&amp;"")</f>
        <v/>
      </c>
      <c r="AD1423" s="2">
        <f>IF($Y1423="","",IF(OR(AND(설정!$B$5&lt;&gt;"",ISNUMBER(SEARCH(설정!$B$5,$AC1423))),AND(설정!$B$6&lt;&gt;"",ISNUMBER(SEARCH(설정!$B$6,$AC1423))),AND(설정!$B$7&lt;&gt;"",ISNUMBER(SEARCH(설정!$B$7,$AC1423)))),"제외","포함"))</f>
        <v/>
      </c>
    </row>
    <row r="1424">
      <c r="W1424" s="2">
        <f>IF(OR($B$5="",$C$6="",ROW()&lt;$B$5),"",IF(INDEX($A:$U,ROW(),$C$6)="","",INDEX($A:$U,ROW(),$C$6)))</f>
        <v/>
      </c>
      <c r="X1424" s="28">
        <f>IF($W1424="","",IF(ISNUMBER($W1424),IF($W1424&gt;=10000000,IFERROR(DATE(INT($W1424/10000),MOD(INT($W1424/100),100),MOD($W1424,100)),""),$W1424),IF(ISNUMBER(--SUBSTITUTE(SUBSTITUTE(TRIM($W1424),".","-"),"/","-")),IF(--SUBSTITUTE(SUBSTITUTE(TRIM($W1424),".","-"),"/","-")&gt;=10000000,IFERROR(DATE(--LEFT(TRIM($W1424),4),--MID(TRIM($W1424),5,2),--RIGHT(TRIM($W1424),2)),""),--SUBSTITUTE(SUBSTITUTE(TRIM($W1424),".","-"),"/","-")),IFERROR(--LEFT(SUBSTITUTE(SUBSTITUTE(TRIM($W1424),".","-"),"/","-"),10),""))))</f>
        <v/>
      </c>
      <c r="Y1424" s="29">
        <f>IF($X1424="","",INT($X1424))</f>
        <v/>
      </c>
      <c r="Z1424" s="30">
        <f>IF(OR($Y1424="",$D$6=""),"",IF(INDEX($A:$U,ROW(),$D$6)="",0,IF(ISNUMBER(INDEX($A:$U,ROW(),$D$6)),INDEX($A:$U,ROW(),$D$6),IFERROR(--SUBSTITUTE(SUBSTITUTE(TRIM(INDEX($A:$U,ROW(),$D$6)),",",""),"원",""),0))))</f>
        <v/>
      </c>
      <c r="AA1424" s="30">
        <f>IF(OR($Y1424="",$E$6=""),"",IF(INDEX($A:$U,ROW(),$E$6)="",0,IF(ISNUMBER(INDEX($A:$U,ROW(),$E$6)),INDEX($A:$U,ROW(),$E$6),IFERROR(--SUBSTITUTE(SUBSTITUTE(TRIM(INDEX($A:$U,ROW(),$E$6)),",",""),"원",""),0))))</f>
        <v/>
      </c>
      <c r="AB1424" s="30">
        <f>IF(OR($Y1424="",$F$6=""),"",IF(INDEX($A:$U,ROW(),$F$6)="","",IF(ISNUMBER(INDEX($A:$U,ROW(),$F$6)),INDEX($A:$U,ROW(),$F$6),IFERROR(--SUBSTITUTE(SUBSTITUTE(TRIM(INDEX($A:$U,ROW(),$F$6)),",",""),"원",""),""))))</f>
        <v/>
      </c>
      <c r="AC1424" s="2">
        <f>IF(OR($Y1424="",$G$6=""),"",INDEX($A:$U,ROW(),$G$6)&amp;"")</f>
        <v/>
      </c>
      <c r="AD1424" s="2">
        <f>IF($Y1424="","",IF(OR(AND(설정!$B$5&lt;&gt;"",ISNUMBER(SEARCH(설정!$B$5,$AC1424))),AND(설정!$B$6&lt;&gt;"",ISNUMBER(SEARCH(설정!$B$6,$AC1424))),AND(설정!$B$7&lt;&gt;"",ISNUMBER(SEARCH(설정!$B$7,$AC1424)))),"제외","포함"))</f>
        <v/>
      </c>
    </row>
    <row r="1425">
      <c r="W1425" s="2">
        <f>IF(OR($B$5="",$C$6="",ROW()&lt;$B$5),"",IF(INDEX($A:$U,ROW(),$C$6)="","",INDEX($A:$U,ROW(),$C$6)))</f>
        <v/>
      </c>
      <c r="X1425" s="28">
        <f>IF($W1425="","",IF(ISNUMBER($W1425),IF($W1425&gt;=10000000,IFERROR(DATE(INT($W1425/10000),MOD(INT($W1425/100),100),MOD($W1425,100)),""),$W1425),IF(ISNUMBER(--SUBSTITUTE(SUBSTITUTE(TRIM($W1425),".","-"),"/","-")),IF(--SUBSTITUTE(SUBSTITUTE(TRIM($W1425),".","-"),"/","-")&gt;=10000000,IFERROR(DATE(--LEFT(TRIM($W1425),4),--MID(TRIM($W1425),5,2),--RIGHT(TRIM($W1425),2)),""),--SUBSTITUTE(SUBSTITUTE(TRIM($W1425),".","-"),"/","-")),IFERROR(--LEFT(SUBSTITUTE(SUBSTITUTE(TRIM($W1425),".","-"),"/","-"),10),""))))</f>
        <v/>
      </c>
      <c r="Y1425" s="29">
        <f>IF($X1425="","",INT($X1425))</f>
        <v/>
      </c>
      <c r="Z1425" s="30">
        <f>IF(OR($Y1425="",$D$6=""),"",IF(INDEX($A:$U,ROW(),$D$6)="",0,IF(ISNUMBER(INDEX($A:$U,ROW(),$D$6)),INDEX($A:$U,ROW(),$D$6),IFERROR(--SUBSTITUTE(SUBSTITUTE(TRIM(INDEX($A:$U,ROW(),$D$6)),",",""),"원",""),0))))</f>
        <v/>
      </c>
      <c r="AA1425" s="30">
        <f>IF(OR($Y1425="",$E$6=""),"",IF(INDEX($A:$U,ROW(),$E$6)="",0,IF(ISNUMBER(INDEX($A:$U,ROW(),$E$6)),INDEX($A:$U,ROW(),$E$6),IFERROR(--SUBSTITUTE(SUBSTITUTE(TRIM(INDEX($A:$U,ROW(),$E$6)),",",""),"원",""),0))))</f>
        <v/>
      </c>
      <c r="AB1425" s="30">
        <f>IF(OR($Y1425="",$F$6=""),"",IF(INDEX($A:$U,ROW(),$F$6)="","",IF(ISNUMBER(INDEX($A:$U,ROW(),$F$6)),INDEX($A:$U,ROW(),$F$6),IFERROR(--SUBSTITUTE(SUBSTITUTE(TRIM(INDEX($A:$U,ROW(),$F$6)),",",""),"원",""),""))))</f>
        <v/>
      </c>
      <c r="AC1425" s="2">
        <f>IF(OR($Y1425="",$G$6=""),"",INDEX($A:$U,ROW(),$G$6)&amp;"")</f>
        <v/>
      </c>
      <c r="AD1425" s="2">
        <f>IF($Y1425="","",IF(OR(AND(설정!$B$5&lt;&gt;"",ISNUMBER(SEARCH(설정!$B$5,$AC1425))),AND(설정!$B$6&lt;&gt;"",ISNUMBER(SEARCH(설정!$B$6,$AC1425))),AND(설정!$B$7&lt;&gt;"",ISNUMBER(SEARCH(설정!$B$7,$AC1425)))),"제외","포함"))</f>
        <v/>
      </c>
    </row>
    <row r="1426">
      <c r="W1426" s="2">
        <f>IF(OR($B$5="",$C$6="",ROW()&lt;$B$5),"",IF(INDEX($A:$U,ROW(),$C$6)="","",INDEX($A:$U,ROW(),$C$6)))</f>
        <v/>
      </c>
      <c r="X1426" s="28">
        <f>IF($W1426="","",IF(ISNUMBER($W1426),IF($W1426&gt;=10000000,IFERROR(DATE(INT($W1426/10000),MOD(INT($W1426/100),100),MOD($W1426,100)),""),$W1426),IF(ISNUMBER(--SUBSTITUTE(SUBSTITUTE(TRIM($W1426),".","-"),"/","-")),IF(--SUBSTITUTE(SUBSTITUTE(TRIM($W1426),".","-"),"/","-")&gt;=10000000,IFERROR(DATE(--LEFT(TRIM($W1426),4),--MID(TRIM($W1426),5,2),--RIGHT(TRIM($W1426),2)),""),--SUBSTITUTE(SUBSTITUTE(TRIM($W1426),".","-"),"/","-")),IFERROR(--LEFT(SUBSTITUTE(SUBSTITUTE(TRIM($W1426),".","-"),"/","-"),10),""))))</f>
        <v/>
      </c>
      <c r="Y1426" s="29">
        <f>IF($X1426="","",INT($X1426))</f>
        <v/>
      </c>
      <c r="Z1426" s="30">
        <f>IF(OR($Y1426="",$D$6=""),"",IF(INDEX($A:$U,ROW(),$D$6)="",0,IF(ISNUMBER(INDEX($A:$U,ROW(),$D$6)),INDEX($A:$U,ROW(),$D$6),IFERROR(--SUBSTITUTE(SUBSTITUTE(TRIM(INDEX($A:$U,ROW(),$D$6)),",",""),"원",""),0))))</f>
        <v/>
      </c>
      <c r="AA1426" s="30">
        <f>IF(OR($Y1426="",$E$6=""),"",IF(INDEX($A:$U,ROW(),$E$6)="",0,IF(ISNUMBER(INDEX($A:$U,ROW(),$E$6)),INDEX($A:$U,ROW(),$E$6),IFERROR(--SUBSTITUTE(SUBSTITUTE(TRIM(INDEX($A:$U,ROW(),$E$6)),",",""),"원",""),0))))</f>
        <v/>
      </c>
      <c r="AB1426" s="30">
        <f>IF(OR($Y1426="",$F$6=""),"",IF(INDEX($A:$U,ROW(),$F$6)="","",IF(ISNUMBER(INDEX($A:$U,ROW(),$F$6)),INDEX($A:$U,ROW(),$F$6),IFERROR(--SUBSTITUTE(SUBSTITUTE(TRIM(INDEX($A:$U,ROW(),$F$6)),",",""),"원",""),""))))</f>
        <v/>
      </c>
      <c r="AC1426" s="2">
        <f>IF(OR($Y1426="",$G$6=""),"",INDEX($A:$U,ROW(),$G$6)&amp;"")</f>
        <v/>
      </c>
      <c r="AD1426" s="2">
        <f>IF($Y1426="","",IF(OR(AND(설정!$B$5&lt;&gt;"",ISNUMBER(SEARCH(설정!$B$5,$AC1426))),AND(설정!$B$6&lt;&gt;"",ISNUMBER(SEARCH(설정!$B$6,$AC1426))),AND(설정!$B$7&lt;&gt;"",ISNUMBER(SEARCH(설정!$B$7,$AC1426)))),"제외","포함"))</f>
        <v/>
      </c>
    </row>
    <row r="1427">
      <c r="W1427" s="2">
        <f>IF(OR($B$5="",$C$6="",ROW()&lt;$B$5),"",IF(INDEX($A:$U,ROW(),$C$6)="","",INDEX($A:$U,ROW(),$C$6)))</f>
        <v/>
      </c>
      <c r="X1427" s="28">
        <f>IF($W1427="","",IF(ISNUMBER($W1427),IF($W1427&gt;=10000000,IFERROR(DATE(INT($W1427/10000),MOD(INT($W1427/100),100),MOD($W1427,100)),""),$W1427),IF(ISNUMBER(--SUBSTITUTE(SUBSTITUTE(TRIM($W1427),".","-"),"/","-")),IF(--SUBSTITUTE(SUBSTITUTE(TRIM($W1427),".","-"),"/","-")&gt;=10000000,IFERROR(DATE(--LEFT(TRIM($W1427),4),--MID(TRIM($W1427),5,2),--RIGHT(TRIM($W1427),2)),""),--SUBSTITUTE(SUBSTITUTE(TRIM($W1427),".","-"),"/","-")),IFERROR(--LEFT(SUBSTITUTE(SUBSTITUTE(TRIM($W1427),".","-"),"/","-"),10),""))))</f>
        <v/>
      </c>
      <c r="Y1427" s="29">
        <f>IF($X1427="","",INT($X1427))</f>
        <v/>
      </c>
      <c r="Z1427" s="30">
        <f>IF(OR($Y1427="",$D$6=""),"",IF(INDEX($A:$U,ROW(),$D$6)="",0,IF(ISNUMBER(INDEX($A:$U,ROW(),$D$6)),INDEX($A:$U,ROW(),$D$6),IFERROR(--SUBSTITUTE(SUBSTITUTE(TRIM(INDEX($A:$U,ROW(),$D$6)),",",""),"원",""),0))))</f>
        <v/>
      </c>
      <c r="AA1427" s="30">
        <f>IF(OR($Y1427="",$E$6=""),"",IF(INDEX($A:$U,ROW(),$E$6)="",0,IF(ISNUMBER(INDEX($A:$U,ROW(),$E$6)),INDEX($A:$U,ROW(),$E$6),IFERROR(--SUBSTITUTE(SUBSTITUTE(TRIM(INDEX($A:$U,ROW(),$E$6)),",",""),"원",""),0))))</f>
        <v/>
      </c>
      <c r="AB1427" s="30">
        <f>IF(OR($Y1427="",$F$6=""),"",IF(INDEX($A:$U,ROW(),$F$6)="","",IF(ISNUMBER(INDEX($A:$U,ROW(),$F$6)),INDEX($A:$U,ROW(),$F$6),IFERROR(--SUBSTITUTE(SUBSTITUTE(TRIM(INDEX($A:$U,ROW(),$F$6)),",",""),"원",""),""))))</f>
        <v/>
      </c>
      <c r="AC1427" s="2">
        <f>IF(OR($Y1427="",$G$6=""),"",INDEX($A:$U,ROW(),$G$6)&amp;"")</f>
        <v/>
      </c>
      <c r="AD1427" s="2">
        <f>IF($Y1427="","",IF(OR(AND(설정!$B$5&lt;&gt;"",ISNUMBER(SEARCH(설정!$B$5,$AC1427))),AND(설정!$B$6&lt;&gt;"",ISNUMBER(SEARCH(설정!$B$6,$AC1427))),AND(설정!$B$7&lt;&gt;"",ISNUMBER(SEARCH(설정!$B$7,$AC1427)))),"제외","포함"))</f>
        <v/>
      </c>
    </row>
    <row r="1428">
      <c r="W1428" s="2">
        <f>IF(OR($B$5="",$C$6="",ROW()&lt;$B$5),"",IF(INDEX($A:$U,ROW(),$C$6)="","",INDEX($A:$U,ROW(),$C$6)))</f>
        <v/>
      </c>
      <c r="X1428" s="28">
        <f>IF($W1428="","",IF(ISNUMBER($W1428),IF($W1428&gt;=10000000,IFERROR(DATE(INT($W1428/10000),MOD(INT($W1428/100),100),MOD($W1428,100)),""),$W1428),IF(ISNUMBER(--SUBSTITUTE(SUBSTITUTE(TRIM($W1428),".","-"),"/","-")),IF(--SUBSTITUTE(SUBSTITUTE(TRIM($W1428),".","-"),"/","-")&gt;=10000000,IFERROR(DATE(--LEFT(TRIM($W1428),4),--MID(TRIM($W1428),5,2),--RIGHT(TRIM($W1428),2)),""),--SUBSTITUTE(SUBSTITUTE(TRIM($W1428),".","-"),"/","-")),IFERROR(--LEFT(SUBSTITUTE(SUBSTITUTE(TRIM($W1428),".","-"),"/","-"),10),""))))</f>
        <v/>
      </c>
      <c r="Y1428" s="29">
        <f>IF($X1428="","",INT($X1428))</f>
        <v/>
      </c>
      <c r="Z1428" s="30">
        <f>IF(OR($Y1428="",$D$6=""),"",IF(INDEX($A:$U,ROW(),$D$6)="",0,IF(ISNUMBER(INDEX($A:$U,ROW(),$D$6)),INDEX($A:$U,ROW(),$D$6),IFERROR(--SUBSTITUTE(SUBSTITUTE(TRIM(INDEX($A:$U,ROW(),$D$6)),",",""),"원",""),0))))</f>
        <v/>
      </c>
      <c r="AA1428" s="30">
        <f>IF(OR($Y1428="",$E$6=""),"",IF(INDEX($A:$U,ROW(),$E$6)="",0,IF(ISNUMBER(INDEX($A:$U,ROW(),$E$6)),INDEX($A:$U,ROW(),$E$6),IFERROR(--SUBSTITUTE(SUBSTITUTE(TRIM(INDEX($A:$U,ROW(),$E$6)),",",""),"원",""),0))))</f>
        <v/>
      </c>
      <c r="AB1428" s="30">
        <f>IF(OR($Y1428="",$F$6=""),"",IF(INDEX($A:$U,ROW(),$F$6)="","",IF(ISNUMBER(INDEX($A:$U,ROW(),$F$6)),INDEX($A:$U,ROW(),$F$6),IFERROR(--SUBSTITUTE(SUBSTITUTE(TRIM(INDEX($A:$U,ROW(),$F$6)),",",""),"원",""),""))))</f>
        <v/>
      </c>
      <c r="AC1428" s="2">
        <f>IF(OR($Y1428="",$G$6=""),"",INDEX($A:$U,ROW(),$G$6)&amp;"")</f>
        <v/>
      </c>
      <c r="AD1428" s="2">
        <f>IF($Y1428="","",IF(OR(AND(설정!$B$5&lt;&gt;"",ISNUMBER(SEARCH(설정!$B$5,$AC1428))),AND(설정!$B$6&lt;&gt;"",ISNUMBER(SEARCH(설정!$B$6,$AC1428))),AND(설정!$B$7&lt;&gt;"",ISNUMBER(SEARCH(설정!$B$7,$AC1428)))),"제외","포함"))</f>
        <v/>
      </c>
    </row>
    <row r="1429">
      <c r="W1429" s="2">
        <f>IF(OR($B$5="",$C$6="",ROW()&lt;$B$5),"",IF(INDEX($A:$U,ROW(),$C$6)="","",INDEX($A:$U,ROW(),$C$6)))</f>
        <v/>
      </c>
      <c r="X1429" s="28">
        <f>IF($W1429="","",IF(ISNUMBER($W1429),IF($W1429&gt;=10000000,IFERROR(DATE(INT($W1429/10000),MOD(INT($W1429/100),100),MOD($W1429,100)),""),$W1429),IF(ISNUMBER(--SUBSTITUTE(SUBSTITUTE(TRIM($W1429),".","-"),"/","-")),IF(--SUBSTITUTE(SUBSTITUTE(TRIM($W1429),".","-"),"/","-")&gt;=10000000,IFERROR(DATE(--LEFT(TRIM($W1429),4),--MID(TRIM($W1429),5,2),--RIGHT(TRIM($W1429),2)),""),--SUBSTITUTE(SUBSTITUTE(TRIM($W1429),".","-"),"/","-")),IFERROR(--LEFT(SUBSTITUTE(SUBSTITUTE(TRIM($W1429),".","-"),"/","-"),10),""))))</f>
        <v/>
      </c>
      <c r="Y1429" s="29">
        <f>IF($X1429="","",INT($X1429))</f>
        <v/>
      </c>
      <c r="Z1429" s="30">
        <f>IF(OR($Y1429="",$D$6=""),"",IF(INDEX($A:$U,ROW(),$D$6)="",0,IF(ISNUMBER(INDEX($A:$U,ROW(),$D$6)),INDEX($A:$U,ROW(),$D$6),IFERROR(--SUBSTITUTE(SUBSTITUTE(TRIM(INDEX($A:$U,ROW(),$D$6)),",",""),"원",""),0))))</f>
        <v/>
      </c>
      <c r="AA1429" s="30">
        <f>IF(OR($Y1429="",$E$6=""),"",IF(INDEX($A:$U,ROW(),$E$6)="",0,IF(ISNUMBER(INDEX($A:$U,ROW(),$E$6)),INDEX($A:$U,ROW(),$E$6),IFERROR(--SUBSTITUTE(SUBSTITUTE(TRIM(INDEX($A:$U,ROW(),$E$6)),",",""),"원",""),0))))</f>
        <v/>
      </c>
      <c r="AB1429" s="30">
        <f>IF(OR($Y1429="",$F$6=""),"",IF(INDEX($A:$U,ROW(),$F$6)="","",IF(ISNUMBER(INDEX($A:$U,ROW(),$F$6)),INDEX($A:$U,ROW(),$F$6),IFERROR(--SUBSTITUTE(SUBSTITUTE(TRIM(INDEX($A:$U,ROW(),$F$6)),",",""),"원",""),""))))</f>
        <v/>
      </c>
      <c r="AC1429" s="2">
        <f>IF(OR($Y1429="",$G$6=""),"",INDEX($A:$U,ROW(),$G$6)&amp;"")</f>
        <v/>
      </c>
      <c r="AD1429" s="2">
        <f>IF($Y1429="","",IF(OR(AND(설정!$B$5&lt;&gt;"",ISNUMBER(SEARCH(설정!$B$5,$AC1429))),AND(설정!$B$6&lt;&gt;"",ISNUMBER(SEARCH(설정!$B$6,$AC1429))),AND(설정!$B$7&lt;&gt;"",ISNUMBER(SEARCH(설정!$B$7,$AC1429)))),"제외","포함"))</f>
        <v/>
      </c>
    </row>
    <row r="1430">
      <c r="W1430" s="2">
        <f>IF(OR($B$5="",$C$6="",ROW()&lt;$B$5),"",IF(INDEX($A:$U,ROW(),$C$6)="","",INDEX($A:$U,ROW(),$C$6)))</f>
        <v/>
      </c>
      <c r="X1430" s="28">
        <f>IF($W1430="","",IF(ISNUMBER($W1430),IF($W1430&gt;=10000000,IFERROR(DATE(INT($W1430/10000),MOD(INT($W1430/100),100),MOD($W1430,100)),""),$W1430),IF(ISNUMBER(--SUBSTITUTE(SUBSTITUTE(TRIM($W1430),".","-"),"/","-")),IF(--SUBSTITUTE(SUBSTITUTE(TRIM($W1430),".","-"),"/","-")&gt;=10000000,IFERROR(DATE(--LEFT(TRIM($W1430),4),--MID(TRIM($W1430),5,2),--RIGHT(TRIM($W1430),2)),""),--SUBSTITUTE(SUBSTITUTE(TRIM($W1430),".","-"),"/","-")),IFERROR(--LEFT(SUBSTITUTE(SUBSTITUTE(TRIM($W1430),".","-"),"/","-"),10),""))))</f>
        <v/>
      </c>
      <c r="Y1430" s="29">
        <f>IF($X1430="","",INT($X1430))</f>
        <v/>
      </c>
      <c r="Z1430" s="30">
        <f>IF(OR($Y1430="",$D$6=""),"",IF(INDEX($A:$U,ROW(),$D$6)="",0,IF(ISNUMBER(INDEX($A:$U,ROW(),$D$6)),INDEX($A:$U,ROW(),$D$6),IFERROR(--SUBSTITUTE(SUBSTITUTE(TRIM(INDEX($A:$U,ROW(),$D$6)),",",""),"원",""),0))))</f>
        <v/>
      </c>
      <c r="AA1430" s="30">
        <f>IF(OR($Y1430="",$E$6=""),"",IF(INDEX($A:$U,ROW(),$E$6)="",0,IF(ISNUMBER(INDEX($A:$U,ROW(),$E$6)),INDEX($A:$U,ROW(),$E$6),IFERROR(--SUBSTITUTE(SUBSTITUTE(TRIM(INDEX($A:$U,ROW(),$E$6)),",",""),"원",""),0))))</f>
        <v/>
      </c>
      <c r="AB1430" s="30">
        <f>IF(OR($Y1430="",$F$6=""),"",IF(INDEX($A:$U,ROW(),$F$6)="","",IF(ISNUMBER(INDEX($A:$U,ROW(),$F$6)),INDEX($A:$U,ROW(),$F$6),IFERROR(--SUBSTITUTE(SUBSTITUTE(TRIM(INDEX($A:$U,ROW(),$F$6)),",",""),"원",""),""))))</f>
        <v/>
      </c>
      <c r="AC1430" s="2">
        <f>IF(OR($Y1430="",$G$6=""),"",INDEX($A:$U,ROW(),$G$6)&amp;"")</f>
        <v/>
      </c>
      <c r="AD1430" s="2">
        <f>IF($Y1430="","",IF(OR(AND(설정!$B$5&lt;&gt;"",ISNUMBER(SEARCH(설정!$B$5,$AC1430))),AND(설정!$B$6&lt;&gt;"",ISNUMBER(SEARCH(설정!$B$6,$AC1430))),AND(설정!$B$7&lt;&gt;"",ISNUMBER(SEARCH(설정!$B$7,$AC1430)))),"제외","포함"))</f>
        <v/>
      </c>
    </row>
    <row r="1431">
      <c r="W1431" s="2">
        <f>IF(OR($B$5="",$C$6="",ROW()&lt;$B$5),"",IF(INDEX($A:$U,ROW(),$C$6)="","",INDEX($A:$U,ROW(),$C$6)))</f>
        <v/>
      </c>
      <c r="X1431" s="28">
        <f>IF($W1431="","",IF(ISNUMBER($W1431),IF($W1431&gt;=10000000,IFERROR(DATE(INT($W1431/10000),MOD(INT($W1431/100),100),MOD($W1431,100)),""),$W1431),IF(ISNUMBER(--SUBSTITUTE(SUBSTITUTE(TRIM($W1431),".","-"),"/","-")),IF(--SUBSTITUTE(SUBSTITUTE(TRIM($W1431),".","-"),"/","-")&gt;=10000000,IFERROR(DATE(--LEFT(TRIM($W1431),4),--MID(TRIM($W1431),5,2),--RIGHT(TRIM($W1431),2)),""),--SUBSTITUTE(SUBSTITUTE(TRIM($W1431),".","-"),"/","-")),IFERROR(--LEFT(SUBSTITUTE(SUBSTITUTE(TRIM($W1431),".","-"),"/","-"),10),""))))</f>
        <v/>
      </c>
      <c r="Y1431" s="29">
        <f>IF($X1431="","",INT($X1431))</f>
        <v/>
      </c>
      <c r="Z1431" s="30">
        <f>IF(OR($Y1431="",$D$6=""),"",IF(INDEX($A:$U,ROW(),$D$6)="",0,IF(ISNUMBER(INDEX($A:$U,ROW(),$D$6)),INDEX($A:$U,ROW(),$D$6),IFERROR(--SUBSTITUTE(SUBSTITUTE(TRIM(INDEX($A:$U,ROW(),$D$6)),",",""),"원",""),0))))</f>
        <v/>
      </c>
      <c r="AA1431" s="30">
        <f>IF(OR($Y1431="",$E$6=""),"",IF(INDEX($A:$U,ROW(),$E$6)="",0,IF(ISNUMBER(INDEX($A:$U,ROW(),$E$6)),INDEX($A:$U,ROW(),$E$6),IFERROR(--SUBSTITUTE(SUBSTITUTE(TRIM(INDEX($A:$U,ROW(),$E$6)),",",""),"원",""),0))))</f>
        <v/>
      </c>
      <c r="AB1431" s="30">
        <f>IF(OR($Y1431="",$F$6=""),"",IF(INDEX($A:$U,ROW(),$F$6)="","",IF(ISNUMBER(INDEX($A:$U,ROW(),$F$6)),INDEX($A:$U,ROW(),$F$6),IFERROR(--SUBSTITUTE(SUBSTITUTE(TRIM(INDEX($A:$U,ROW(),$F$6)),",",""),"원",""),""))))</f>
        <v/>
      </c>
      <c r="AC1431" s="2">
        <f>IF(OR($Y1431="",$G$6=""),"",INDEX($A:$U,ROW(),$G$6)&amp;"")</f>
        <v/>
      </c>
      <c r="AD1431" s="2">
        <f>IF($Y1431="","",IF(OR(AND(설정!$B$5&lt;&gt;"",ISNUMBER(SEARCH(설정!$B$5,$AC1431))),AND(설정!$B$6&lt;&gt;"",ISNUMBER(SEARCH(설정!$B$6,$AC1431))),AND(설정!$B$7&lt;&gt;"",ISNUMBER(SEARCH(설정!$B$7,$AC1431)))),"제외","포함"))</f>
        <v/>
      </c>
    </row>
    <row r="1432">
      <c r="W1432" s="2">
        <f>IF(OR($B$5="",$C$6="",ROW()&lt;$B$5),"",IF(INDEX($A:$U,ROW(),$C$6)="","",INDEX($A:$U,ROW(),$C$6)))</f>
        <v/>
      </c>
      <c r="X1432" s="28">
        <f>IF($W1432="","",IF(ISNUMBER($W1432),IF($W1432&gt;=10000000,IFERROR(DATE(INT($W1432/10000),MOD(INT($W1432/100),100),MOD($W1432,100)),""),$W1432),IF(ISNUMBER(--SUBSTITUTE(SUBSTITUTE(TRIM($W1432),".","-"),"/","-")),IF(--SUBSTITUTE(SUBSTITUTE(TRIM($W1432),".","-"),"/","-")&gt;=10000000,IFERROR(DATE(--LEFT(TRIM($W1432),4),--MID(TRIM($W1432),5,2),--RIGHT(TRIM($W1432),2)),""),--SUBSTITUTE(SUBSTITUTE(TRIM($W1432),".","-"),"/","-")),IFERROR(--LEFT(SUBSTITUTE(SUBSTITUTE(TRIM($W1432),".","-"),"/","-"),10),""))))</f>
        <v/>
      </c>
      <c r="Y1432" s="29">
        <f>IF($X1432="","",INT($X1432))</f>
        <v/>
      </c>
      <c r="Z1432" s="30">
        <f>IF(OR($Y1432="",$D$6=""),"",IF(INDEX($A:$U,ROW(),$D$6)="",0,IF(ISNUMBER(INDEX($A:$U,ROW(),$D$6)),INDEX($A:$U,ROW(),$D$6),IFERROR(--SUBSTITUTE(SUBSTITUTE(TRIM(INDEX($A:$U,ROW(),$D$6)),",",""),"원",""),0))))</f>
        <v/>
      </c>
      <c r="AA1432" s="30">
        <f>IF(OR($Y1432="",$E$6=""),"",IF(INDEX($A:$U,ROW(),$E$6)="",0,IF(ISNUMBER(INDEX($A:$U,ROW(),$E$6)),INDEX($A:$U,ROW(),$E$6),IFERROR(--SUBSTITUTE(SUBSTITUTE(TRIM(INDEX($A:$U,ROW(),$E$6)),",",""),"원",""),0))))</f>
        <v/>
      </c>
      <c r="AB1432" s="30">
        <f>IF(OR($Y1432="",$F$6=""),"",IF(INDEX($A:$U,ROW(),$F$6)="","",IF(ISNUMBER(INDEX($A:$U,ROW(),$F$6)),INDEX($A:$U,ROW(),$F$6),IFERROR(--SUBSTITUTE(SUBSTITUTE(TRIM(INDEX($A:$U,ROW(),$F$6)),",",""),"원",""),""))))</f>
        <v/>
      </c>
      <c r="AC1432" s="2">
        <f>IF(OR($Y1432="",$G$6=""),"",INDEX($A:$U,ROW(),$G$6)&amp;"")</f>
        <v/>
      </c>
      <c r="AD1432" s="2">
        <f>IF($Y1432="","",IF(OR(AND(설정!$B$5&lt;&gt;"",ISNUMBER(SEARCH(설정!$B$5,$AC1432))),AND(설정!$B$6&lt;&gt;"",ISNUMBER(SEARCH(설정!$B$6,$AC1432))),AND(설정!$B$7&lt;&gt;"",ISNUMBER(SEARCH(설정!$B$7,$AC1432)))),"제외","포함"))</f>
        <v/>
      </c>
    </row>
    <row r="1433">
      <c r="W1433" s="2">
        <f>IF(OR($B$5="",$C$6="",ROW()&lt;$B$5),"",IF(INDEX($A:$U,ROW(),$C$6)="","",INDEX($A:$U,ROW(),$C$6)))</f>
        <v/>
      </c>
      <c r="X1433" s="28">
        <f>IF($W1433="","",IF(ISNUMBER($W1433),IF($W1433&gt;=10000000,IFERROR(DATE(INT($W1433/10000),MOD(INT($W1433/100),100),MOD($W1433,100)),""),$W1433),IF(ISNUMBER(--SUBSTITUTE(SUBSTITUTE(TRIM($W1433),".","-"),"/","-")),IF(--SUBSTITUTE(SUBSTITUTE(TRIM($W1433),".","-"),"/","-")&gt;=10000000,IFERROR(DATE(--LEFT(TRIM($W1433),4),--MID(TRIM($W1433),5,2),--RIGHT(TRIM($W1433),2)),""),--SUBSTITUTE(SUBSTITUTE(TRIM($W1433),".","-"),"/","-")),IFERROR(--LEFT(SUBSTITUTE(SUBSTITUTE(TRIM($W1433),".","-"),"/","-"),10),""))))</f>
        <v/>
      </c>
      <c r="Y1433" s="29">
        <f>IF($X1433="","",INT($X1433))</f>
        <v/>
      </c>
      <c r="Z1433" s="30">
        <f>IF(OR($Y1433="",$D$6=""),"",IF(INDEX($A:$U,ROW(),$D$6)="",0,IF(ISNUMBER(INDEX($A:$U,ROW(),$D$6)),INDEX($A:$U,ROW(),$D$6),IFERROR(--SUBSTITUTE(SUBSTITUTE(TRIM(INDEX($A:$U,ROW(),$D$6)),",",""),"원",""),0))))</f>
        <v/>
      </c>
      <c r="AA1433" s="30">
        <f>IF(OR($Y1433="",$E$6=""),"",IF(INDEX($A:$U,ROW(),$E$6)="",0,IF(ISNUMBER(INDEX($A:$U,ROW(),$E$6)),INDEX($A:$U,ROW(),$E$6),IFERROR(--SUBSTITUTE(SUBSTITUTE(TRIM(INDEX($A:$U,ROW(),$E$6)),",",""),"원",""),0))))</f>
        <v/>
      </c>
      <c r="AB1433" s="30">
        <f>IF(OR($Y1433="",$F$6=""),"",IF(INDEX($A:$U,ROW(),$F$6)="","",IF(ISNUMBER(INDEX($A:$U,ROW(),$F$6)),INDEX($A:$U,ROW(),$F$6),IFERROR(--SUBSTITUTE(SUBSTITUTE(TRIM(INDEX($A:$U,ROW(),$F$6)),",",""),"원",""),""))))</f>
        <v/>
      </c>
      <c r="AC1433" s="2">
        <f>IF(OR($Y1433="",$G$6=""),"",INDEX($A:$U,ROW(),$G$6)&amp;"")</f>
        <v/>
      </c>
      <c r="AD1433" s="2">
        <f>IF($Y1433="","",IF(OR(AND(설정!$B$5&lt;&gt;"",ISNUMBER(SEARCH(설정!$B$5,$AC1433))),AND(설정!$B$6&lt;&gt;"",ISNUMBER(SEARCH(설정!$B$6,$AC1433))),AND(설정!$B$7&lt;&gt;"",ISNUMBER(SEARCH(설정!$B$7,$AC1433)))),"제외","포함"))</f>
        <v/>
      </c>
    </row>
    <row r="1434">
      <c r="W1434" s="2">
        <f>IF(OR($B$5="",$C$6="",ROW()&lt;$B$5),"",IF(INDEX($A:$U,ROW(),$C$6)="","",INDEX($A:$U,ROW(),$C$6)))</f>
        <v/>
      </c>
      <c r="X1434" s="28">
        <f>IF($W1434="","",IF(ISNUMBER($W1434),IF($W1434&gt;=10000000,IFERROR(DATE(INT($W1434/10000),MOD(INT($W1434/100),100),MOD($W1434,100)),""),$W1434),IF(ISNUMBER(--SUBSTITUTE(SUBSTITUTE(TRIM($W1434),".","-"),"/","-")),IF(--SUBSTITUTE(SUBSTITUTE(TRIM($W1434),".","-"),"/","-")&gt;=10000000,IFERROR(DATE(--LEFT(TRIM($W1434),4),--MID(TRIM($W1434),5,2),--RIGHT(TRIM($W1434),2)),""),--SUBSTITUTE(SUBSTITUTE(TRIM($W1434),".","-"),"/","-")),IFERROR(--LEFT(SUBSTITUTE(SUBSTITUTE(TRIM($W1434),".","-"),"/","-"),10),""))))</f>
        <v/>
      </c>
      <c r="Y1434" s="29">
        <f>IF($X1434="","",INT($X1434))</f>
        <v/>
      </c>
      <c r="Z1434" s="30">
        <f>IF(OR($Y1434="",$D$6=""),"",IF(INDEX($A:$U,ROW(),$D$6)="",0,IF(ISNUMBER(INDEX($A:$U,ROW(),$D$6)),INDEX($A:$U,ROW(),$D$6),IFERROR(--SUBSTITUTE(SUBSTITUTE(TRIM(INDEX($A:$U,ROW(),$D$6)),",",""),"원",""),0))))</f>
        <v/>
      </c>
      <c r="AA1434" s="30">
        <f>IF(OR($Y1434="",$E$6=""),"",IF(INDEX($A:$U,ROW(),$E$6)="",0,IF(ISNUMBER(INDEX($A:$U,ROW(),$E$6)),INDEX($A:$U,ROW(),$E$6),IFERROR(--SUBSTITUTE(SUBSTITUTE(TRIM(INDEX($A:$U,ROW(),$E$6)),",",""),"원",""),0))))</f>
        <v/>
      </c>
      <c r="AB1434" s="30">
        <f>IF(OR($Y1434="",$F$6=""),"",IF(INDEX($A:$U,ROW(),$F$6)="","",IF(ISNUMBER(INDEX($A:$U,ROW(),$F$6)),INDEX($A:$U,ROW(),$F$6),IFERROR(--SUBSTITUTE(SUBSTITUTE(TRIM(INDEX($A:$U,ROW(),$F$6)),",",""),"원",""),""))))</f>
        <v/>
      </c>
      <c r="AC1434" s="2">
        <f>IF(OR($Y1434="",$G$6=""),"",INDEX($A:$U,ROW(),$G$6)&amp;"")</f>
        <v/>
      </c>
      <c r="AD1434" s="2">
        <f>IF($Y1434="","",IF(OR(AND(설정!$B$5&lt;&gt;"",ISNUMBER(SEARCH(설정!$B$5,$AC1434))),AND(설정!$B$6&lt;&gt;"",ISNUMBER(SEARCH(설정!$B$6,$AC1434))),AND(설정!$B$7&lt;&gt;"",ISNUMBER(SEARCH(설정!$B$7,$AC1434)))),"제외","포함"))</f>
        <v/>
      </c>
    </row>
    <row r="1435">
      <c r="W1435" s="2">
        <f>IF(OR($B$5="",$C$6="",ROW()&lt;$B$5),"",IF(INDEX($A:$U,ROW(),$C$6)="","",INDEX($A:$U,ROW(),$C$6)))</f>
        <v/>
      </c>
      <c r="X1435" s="28">
        <f>IF($W1435="","",IF(ISNUMBER($W1435),IF($W1435&gt;=10000000,IFERROR(DATE(INT($W1435/10000),MOD(INT($W1435/100),100),MOD($W1435,100)),""),$W1435),IF(ISNUMBER(--SUBSTITUTE(SUBSTITUTE(TRIM($W1435),".","-"),"/","-")),IF(--SUBSTITUTE(SUBSTITUTE(TRIM($W1435),".","-"),"/","-")&gt;=10000000,IFERROR(DATE(--LEFT(TRIM($W1435),4),--MID(TRIM($W1435),5,2),--RIGHT(TRIM($W1435),2)),""),--SUBSTITUTE(SUBSTITUTE(TRIM($W1435),".","-"),"/","-")),IFERROR(--LEFT(SUBSTITUTE(SUBSTITUTE(TRIM($W1435),".","-"),"/","-"),10),""))))</f>
        <v/>
      </c>
      <c r="Y1435" s="29">
        <f>IF($X1435="","",INT($X1435))</f>
        <v/>
      </c>
      <c r="Z1435" s="30">
        <f>IF(OR($Y1435="",$D$6=""),"",IF(INDEX($A:$U,ROW(),$D$6)="",0,IF(ISNUMBER(INDEX($A:$U,ROW(),$D$6)),INDEX($A:$U,ROW(),$D$6),IFERROR(--SUBSTITUTE(SUBSTITUTE(TRIM(INDEX($A:$U,ROW(),$D$6)),",",""),"원",""),0))))</f>
        <v/>
      </c>
      <c r="AA1435" s="30">
        <f>IF(OR($Y1435="",$E$6=""),"",IF(INDEX($A:$U,ROW(),$E$6)="",0,IF(ISNUMBER(INDEX($A:$U,ROW(),$E$6)),INDEX($A:$U,ROW(),$E$6),IFERROR(--SUBSTITUTE(SUBSTITUTE(TRIM(INDEX($A:$U,ROW(),$E$6)),",",""),"원",""),0))))</f>
        <v/>
      </c>
      <c r="AB1435" s="30">
        <f>IF(OR($Y1435="",$F$6=""),"",IF(INDEX($A:$U,ROW(),$F$6)="","",IF(ISNUMBER(INDEX($A:$U,ROW(),$F$6)),INDEX($A:$U,ROW(),$F$6),IFERROR(--SUBSTITUTE(SUBSTITUTE(TRIM(INDEX($A:$U,ROW(),$F$6)),",",""),"원",""),""))))</f>
        <v/>
      </c>
      <c r="AC1435" s="2">
        <f>IF(OR($Y1435="",$G$6=""),"",INDEX($A:$U,ROW(),$G$6)&amp;"")</f>
        <v/>
      </c>
      <c r="AD1435" s="2">
        <f>IF($Y1435="","",IF(OR(AND(설정!$B$5&lt;&gt;"",ISNUMBER(SEARCH(설정!$B$5,$AC1435))),AND(설정!$B$6&lt;&gt;"",ISNUMBER(SEARCH(설정!$B$6,$AC1435))),AND(설정!$B$7&lt;&gt;"",ISNUMBER(SEARCH(설정!$B$7,$AC1435)))),"제외","포함"))</f>
        <v/>
      </c>
    </row>
    <row r="1436">
      <c r="W1436" s="2">
        <f>IF(OR($B$5="",$C$6="",ROW()&lt;$B$5),"",IF(INDEX($A:$U,ROW(),$C$6)="","",INDEX($A:$U,ROW(),$C$6)))</f>
        <v/>
      </c>
      <c r="X1436" s="28">
        <f>IF($W1436="","",IF(ISNUMBER($W1436),IF($W1436&gt;=10000000,IFERROR(DATE(INT($W1436/10000),MOD(INT($W1436/100),100),MOD($W1436,100)),""),$W1436),IF(ISNUMBER(--SUBSTITUTE(SUBSTITUTE(TRIM($W1436),".","-"),"/","-")),IF(--SUBSTITUTE(SUBSTITUTE(TRIM($W1436),".","-"),"/","-")&gt;=10000000,IFERROR(DATE(--LEFT(TRIM($W1436),4),--MID(TRIM($W1436),5,2),--RIGHT(TRIM($W1436),2)),""),--SUBSTITUTE(SUBSTITUTE(TRIM($W1436),".","-"),"/","-")),IFERROR(--LEFT(SUBSTITUTE(SUBSTITUTE(TRIM($W1436),".","-"),"/","-"),10),""))))</f>
        <v/>
      </c>
      <c r="Y1436" s="29">
        <f>IF($X1436="","",INT($X1436))</f>
        <v/>
      </c>
      <c r="Z1436" s="30">
        <f>IF(OR($Y1436="",$D$6=""),"",IF(INDEX($A:$U,ROW(),$D$6)="",0,IF(ISNUMBER(INDEX($A:$U,ROW(),$D$6)),INDEX($A:$U,ROW(),$D$6),IFERROR(--SUBSTITUTE(SUBSTITUTE(TRIM(INDEX($A:$U,ROW(),$D$6)),",",""),"원",""),0))))</f>
        <v/>
      </c>
      <c r="AA1436" s="30">
        <f>IF(OR($Y1436="",$E$6=""),"",IF(INDEX($A:$U,ROW(),$E$6)="",0,IF(ISNUMBER(INDEX($A:$U,ROW(),$E$6)),INDEX($A:$U,ROW(),$E$6),IFERROR(--SUBSTITUTE(SUBSTITUTE(TRIM(INDEX($A:$U,ROW(),$E$6)),",",""),"원",""),0))))</f>
        <v/>
      </c>
      <c r="AB1436" s="30">
        <f>IF(OR($Y1436="",$F$6=""),"",IF(INDEX($A:$U,ROW(),$F$6)="","",IF(ISNUMBER(INDEX($A:$U,ROW(),$F$6)),INDEX($A:$U,ROW(),$F$6),IFERROR(--SUBSTITUTE(SUBSTITUTE(TRIM(INDEX($A:$U,ROW(),$F$6)),",",""),"원",""),""))))</f>
        <v/>
      </c>
      <c r="AC1436" s="2">
        <f>IF(OR($Y1436="",$G$6=""),"",INDEX($A:$U,ROW(),$G$6)&amp;"")</f>
        <v/>
      </c>
      <c r="AD1436" s="2">
        <f>IF($Y1436="","",IF(OR(AND(설정!$B$5&lt;&gt;"",ISNUMBER(SEARCH(설정!$B$5,$AC1436))),AND(설정!$B$6&lt;&gt;"",ISNUMBER(SEARCH(설정!$B$6,$AC1436))),AND(설정!$B$7&lt;&gt;"",ISNUMBER(SEARCH(설정!$B$7,$AC1436)))),"제외","포함"))</f>
        <v/>
      </c>
    </row>
    <row r="1437">
      <c r="W1437" s="2">
        <f>IF(OR($B$5="",$C$6="",ROW()&lt;$B$5),"",IF(INDEX($A:$U,ROW(),$C$6)="","",INDEX($A:$U,ROW(),$C$6)))</f>
        <v/>
      </c>
      <c r="X1437" s="28">
        <f>IF($W1437="","",IF(ISNUMBER($W1437),IF($W1437&gt;=10000000,IFERROR(DATE(INT($W1437/10000),MOD(INT($W1437/100),100),MOD($W1437,100)),""),$W1437),IF(ISNUMBER(--SUBSTITUTE(SUBSTITUTE(TRIM($W1437),".","-"),"/","-")),IF(--SUBSTITUTE(SUBSTITUTE(TRIM($W1437),".","-"),"/","-")&gt;=10000000,IFERROR(DATE(--LEFT(TRIM($W1437),4),--MID(TRIM($W1437),5,2),--RIGHT(TRIM($W1437),2)),""),--SUBSTITUTE(SUBSTITUTE(TRIM($W1437),".","-"),"/","-")),IFERROR(--LEFT(SUBSTITUTE(SUBSTITUTE(TRIM($W1437),".","-"),"/","-"),10),""))))</f>
        <v/>
      </c>
      <c r="Y1437" s="29">
        <f>IF($X1437="","",INT($X1437))</f>
        <v/>
      </c>
      <c r="Z1437" s="30">
        <f>IF(OR($Y1437="",$D$6=""),"",IF(INDEX($A:$U,ROW(),$D$6)="",0,IF(ISNUMBER(INDEX($A:$U,ROW(),$D$6)),INDEX($A:$U,ROW(),$D$6),IFERROR(--SUBSTITUTE(SUBSTITUTE(TRIM(INDEX($A:$U,ROW(),$D$6)),",",""),"원",""),0))))</f>
        <v/>
      </c>
      <c r="AA1437" s="30">
        <f>IF(OR($Y1437="",$E$6=""),"",IF(INDEX($A:$U,ROW(),$E$6)="",0,IF(ISNUMBER(INDEX($A:$U,ROW(),$E$6)),INDEX($A:$U,ROW(),$E$6),IFERROR(--SUBSTITUTE(SUBSTITUTE(TRIM(INDEX($A:$U,ROW(),$E$6)),",",""),"원",""),0))))</f>
        <v/>
      </c>
      <c r="AB1437" s="30">
        <f>IF(OR($Y1437="",$F$6=""),"",IF(INDEX($A:$U,ROW(),$F$6)="","",IF(ISNUMBER(INDEX($A:$U,ROW(),$F$6)),INDEX($A:$U,ROW(),$F$6),IFERROR(--SUBSTITUTE(SUBSTITUTE(TRIM(INDEX($A:$U,ROW(),$F$6)),",",""),"원",""),""))))</f>
        <v/>
      </c>
      <c r="AC1437" s="2">
        <f>IF(OR($Y1437="",$G$6=""),"",INDEX($A:$U,ROW(),$G$6)&amp;"")</f>
        <v/>
      </c>
      <c r="AD1437" s="2">
        <f>IF($Y1437="","",IF(OR(AND(설정!$B$5&lt;&gt;"",ISNUMBER(SEARCH(설정!$B$5,$AC1437))),AND(설정!$B$6&lt;&gt;"",ISNUMBER(SEARCH(설정!$B$6,$AC1437))),AND(설정!$B$7&lt;&gt;"",ISNUMBER(SEARCH(설정!$B$7,$AC1437)))),"제외","포함"))</f>
        <v/>
      </c>
    </row>
    <row r="1438">
      <c r="W1438" s="2">
        <f>IF(OR($B$5="",$C$6="",ROW()&lt;$B$5),"",IF(INDEX($A:$U,ROW(),$C$6)="","",INDEX($A:$U,ROW(),$C$6)))</f>
        <v/>
      </c>
      <c r="X1438" s="28">
        <f>IF($W1438="","",IF(ISNUMBER($W1438),IF($W1438&gt;=10000000,IFERROR(DATE(INT($W1438/10000),MOD(INT($W1438/100),100),MOD($W1438,100)),""),$W1438),IF(ISNUMBER(--SUBSTITUTE(SUBSTITUTE(TRIM($W1438),".","-"),"/","-")),IF(--SUBSTITUTE(SUBSTITUTE(TRIM($W1438),".","-"),"/","-")&gt;=10000000,IFERROR(DATE(--LEFT(TRIM($W1438),4),--MID(TRIM($W1438),5,2),--RIGHT(TRIM($W1438),2)),""),--SUBSTITUTE(SUBSTITUTE(TRIM($W1438),".","-"),"/","-")),IFERROR(--LEFT(SUBSTITUTE(SUBSTITUTE(TRIM($W1438),".","-"),"/","-"),10),""))))</f>
        <v/>
      </c>
      <c r="Y1438" s="29">
        <f>IF($X1438="","",INT($X1438))</f>
        <v/>
      </c>
      <c r="Z1438" s="30">
        <f>IF(OR($Y1438="",$D$6=""),"",IF(INDEX($A:$U,ROW(),$D$6)="",0,IF(ISNUMBER(INDEX($A:$U,ROW(),$D$6)),INDEX($A:$U,ROW(),$D$6),IFERROR(--SUBSTITUTE(SUBSTITUTE(TRIM(INDEX($A:$U,ROW(),$D$6)),",",""),"원",""),0))))</f>
        <v/>
      </c>
      <c r="AA1438" s="30">
        <f>IF(OR($Y1438="",$E$6=""),"",IF(INDEX($A:$U,ROW(),$E$6)="",0,IF(ISNUMBER(INDEX($A:$U,ROW(),$E$6)),INDEX($A:$U,ROW(),$E$6),IFERROR(--SUBSTITUTE(SUBSTITUTE(TRIM(INDEX($A:$U,ROW(),$E$6)),",",""),"원",""),0))))</f>
        <v/>
      </c>
      <c r="AB1438" s="30">
        <f>IF(OR($Y1438="",$F$6=""),"",IF(INDEX($A:$U,ROW(),$F$6)="","",IF(ISNUMBER(INDEX($A:$U,ROW(),$F$6)),INDEX($A:$U,ROW(),$F$6),IFERROR(--SUBSTITUTE(SUBSTITUTE(TRIM(INDEX($A:$U,ROW(),$F$6)),",",""),"원",""),""))))</f>
        <v/>
      </c>
      <c r="AC1438" s="2">
        <f>IF(OR($Y1438="",$G$6=""),"",INDEX($A:$U,ROW(),$G$6)&amp;"")</f>
        <v/>
      </c>
      <c r="AD1438" s="2">
        <f>IF($Y1438="","",IF(OR(AND(설정!$B$5&lt;&gt;"",ISNUMBER(SEARCH(설정!$B$5,$AC1438))),AND(설정!$B$6&lt;&gt;"",ISNUMBER(SEARCH(설정!$B$6,$AC1438))),AND(설정!$B$7&lt;&gt;"",ISNUMBER(SEARCH(설정!$B$7,$AC1438)))),"제외","포함"))</f>
        <v/>
      </c>
    </row>
    <row r="1439">
      <c r="W1439" s="2">
        <f>IF(OR($B$5="",$C$6="",ROW()&lt;$B$5),"",IF(INDEX($A:$U,ROW(),$C$6)="","",INDEX($A:$U,ROW(),$C$6)))</f>
        <v/>
      </c>
      <c r="X1439" s="28">
        <f>IF($W1439="","",IF(ISNUMBER($W1439),IF($W1439&gt;=10000000,IFERROR(DATE(INT($W1439/10000),MOD(INT($W1439/100),100),MOD($W1439,100)),""),$W1439),IF(ISNUMBER(--SUBSTITUTE(SUBSTITUTE(TRIM($W1439),".","-"),"/","-")),IF(--SUBSTITUTE(SUBSTITUTE(TRIM($W1439),".","-"),"/","-")&gt;=10000000,IFERROR(DATE(--LEFT(TRIM($W1439),4),--MID(TRIM($W1439),5,2),--RIGHT(TRIM($W1439),2)),""),--SUBSTITUTE(SUBSTITUTE(TRIM($W1439),".","-"),"/","-")),IFERROR(--LEFT(SUBSTITUTE(SUBSTITUTE(TRIM($W1439),".","-"),"/","-"),10),""))))</f>
        <v/>
      </c>
      <c r="Y1439" s="29">
        <f>IF($X1439="","",INT($X1439))</f>
        <v/>
      </c>
      <c r="Z1439" s="30">
        <f>IF(OR($Y1439="",$D$6=""),"",IF(INDEX($A:$U,ROW(),$D$6)="",0,IF(ISNUMBER(INDEX($A:$U,ROW(),$D$6)),INDEX($A:$U,ROW(),$D$6),IFERROR(--SUBSTITUTE(SUBSTITUTE(TRIM(INDEX($A:$U,ROW(),$D$6)),",",""),"원",""),0))))</f>
        <v/>
      </c>
      <c r="AA1439" s="30">
        <f>IF(OR($Y1439="",$E$6=""),"",IF(INDEX($A:$U,ROW(),$E$6)="",0,IF(ISNUMBER(INDEX($A:$U,ROW(),$E$6)),INDEX($A:$U,ROW(),$E$6),IFERROR(--SUBSTITUTE(SUBSTITUTE(TRIM(INDEX($A:$U,ROW(),$E$6)),",",""),"원",""),0))))</f>
        <v/>
      </c>
      <c r="AB1439" s="30">
        <f>IF(OR($Y1439="",$F$6=""),"",IF(INDEX($A:$U,ROW(),$F$6)="","",IF(ISNUMBER(INDEX($A:$U,ROW(),$F$6)),INDEX($A:$U,ROW(),$F$6),IFERROR(--SUBSTITUTE(SUBSTITUTE(TRIM(INDEX($A:$U,ROW(),$F$6)),",",""),"원",""),""))))</f>
        <v/>
      </c>
      <c r="AC1439" s="2">
        <f>IF(OR($Y1439="",$G$6=""),"",INDEX($A:$U,ROW(),$G$6)&amp;"")</f>
        <v/>
      </c>
      <c r="AD1439" s="2">
        <f>IF($Y1439="","",IF(OR(AND(설정!$B$5&lt;&gt;"",ISNUMBER(SEARCH(설정!$B$5,$AC1439))),AND(설정!$B$6&lt;&gt;"",ISNUMBER(SEARCH(설정!$B$6,$AC1439))),AND(설정!$B$7&lt;&gt;"",ISNUMBER(SEARCH(설정!$B$7,$AC1439)))),"제외","포함"))</f>
        <v/>
      </c>
    </row>
    <row r="1440">
      <c r="W1440" s="2">
        <f>IF(OR($B$5="",$C$6="",ROW()&lt;$B$5),"",IF(INDEX($A:$U,ROW(),$C$6)="","",INDEX($A:$U,ROW(),$C$6)))</f>
        <v/>
      </c>
      <c r="X1440" s="28">
        <f>IF($W1440="","",IF(ISNUMBER($W1440),IF($W1440&gt;=10000000,IFERROR(DATE(INT($W1440/10000),MOD(INT($W1440/100),100),MOD($W1440,100)),""),$W1440),IF(ISNUMBER(--SUBSTITUTE(SUBSTITUTE(TRIM($W1440),".","-"),"/","-")),IF(--SUBSTITUTE(SUBSTITUTE(TRIM($W1440),".","-"),"/","-")&gt;=10000000,IFERROR(DATE(--LEFT(TRIM($W1440),4),--MID(TRIM($W1440),5,2),--RIGHT(TRIM($W1440),2)),""),--SUBSTITUTE(SUBSTITUTE(TRIM($W1440),".","-"),"/","-")),IFERROR(--LEFT(SUBSTITUTE(SUBSTITUTE(TRIM($W1440),".","-"),"/","-"),10),""))))</f>
        <v/>
      </c>
      <c r="Y1440" s="29">
        <f>IF($X1440="","",INT($X1440))</f>
        <v/>
      </c>
      <c r="Z1440" s="30">
        <f>IF(OR($Y1440="",$D$6=""),"",IF(INDEX($A:$U,ROW(),$D$6)="",0,IF(ISNUMBER(INDEX($A:$U,ROW(),$D$6)),INDEX($A:$U,ROW(),$D$6),IFERROR(--SUBSTITUTE(SUBSTITUTE(TRIM(INDEX($A:$U,ROW(),$D$6)),",",""),"원",""),0))))</f>
        <v/>
      </c>
      <c r="AA1440" s="30">
        <f>IF(OR($Y1440="",$E$6=""),"",IF(INDEX($A:$U,ROW(),$E$6)="",0,IF(ISNUMBER(INDEX($A:$U,ROW(),$E$6)),INDEX($A:$U,ROW(),$E$6),IFERROR(--SUBSTITUTE(SUBSTITUTE(TRIM(INDEX($A:$U,ROW(),$E$6)),",",""),"원",""),0))))</f>
        <v/>
      </c>
      <c r="AB1440" s="30">
        <f>IF(OR($Y1440="",$F$6=""),"",IF(INDEX($A:$U,ROW(),$F$6)="","",IF(ISNUMBER(INDEX($A:$U,ROW(),$F$6)),INDEX($A:$U,ROW(),$F$6),IFERROR(--SUBSTITUTE(SUBSTITUTE(TRIM(INDEX($A:$U,ROW(),$F$6)),",",""),"원",""),""))))</f>
        <v/>
      </c>
      <c r="AC1440" s="2">
        <f>IF(OR($Y1440="",$G$6=""),"",INDEX($A:$U,ROW(),$G$6)&amp;"")</f>
        <v/>
      </c>
      <c r="AD1440" s="2">
        <f>IF($Y1440="","",IF(OR(AND(설정!$B$5&lt;&gt;"",ISNUMBER(SEARCH(설정!$B$5,$AC1440))),AND(설정!$B$6&lt;&gt;"",ISNUMBER(SEARCH(설정!$B$6,$AC1440))),AND(설정!$B$7&lt;&gt;"",ISNUMBER(SEARCH(설정!$B$7,$AC1440)))),"제외","포함"))</f>
        <v/>
      </c>
    </row>
    <row r="1441">
      <c r="W1441" s="2">
        <f>IF(OR($B$5="",$C$6="",ROW()&lt;$B$5),"",IF(INDEX($A:$U,ROW(),$C$6)="","",INDEX($A:$U,ROW(),$C$6)))</f>
        <v/>
      </c>
      <c r="X1441" s="28">
        <f>IF($W1441="","",IF(ISNUMBER($W1441),IF($W1441&gt;=10000000,IFERROR(DATE(INT($W1441/10000),MOD(INT($W1441/100),100),MOD($W1441,100)),""),$W1441),IF(ISNUMBER(--SUBSTITUTE(SUBSTITUTE(TRIM($W1441),".","-"),"/","-")),IF(--SUBSTITUTE(SUBSTITUTE(TRIM($W1441),".","-"),"/","-")&gt;=10000000,IFERROR(DATE(--LEFT(TRIM($W1441),4),--MID(TRIM($W1441),5,2),--RIGHT(TRIM($W1441),2)),""),--SUBSTITUTE(SUBSTITUTE(TRIM($W1441),".","-"),"/","-")),IFERROR(--LEFT(SUBSTITUTE(SUBSTITUTE(TRIM($W1441),".","-"),"/","-"),10),""))))</f>
        <v/>
      </c>
      <c r="Y1441" s="29">
        <f>IF($X1441="","",INT($X1441))</f>
        <v/>
      </c>
      <c r="Z1441" s="30">
        <f>IF(OR($Y1441="",$D$6=""),"",IF(INDEX($A:$U,ROW(),$D$6)="",0,IF(ISNUMBER(INDEX($A:$U,ROW(),$D$6)),INDEX($A:$U,ROW(),$D$6),IFERROR(--SUBSTITUTE(SUBSTITUTE(TRIM(INDEX($A:$U,ROW(),$D$6)),",",""),"원",""),0))))</f>
        <v/>
      </c>
      <c r="AA1441" s="30">
        <f>IF(OR($Y1441="",$E$6=""),"",IF(INDEX($A:$U,ROW(),$E$6)="",0,IF(ISNUMBER(INDEX($A:$U,ROW(),$E$6)),INDEX($A:$U,ROW(),$E$6),IFERROR(--SUBSTITUTE(SUBSTITUTE(TRIM(INDEX($A:$U,ROW(),$E$6)),",",""),"원",""),0))))</f>
        <v/>
      </c>
      <c r="AB1441" s="30">
        <f>IF(OR($Y1441="",$F$6=""),"",IF(INDEX($A:$U,ROW(),$F$6)="","",IF(ISNUMBER(INDEX($A:$U,ROW(),$F$6)),INDEX($A:$U,ROW(),$F$6),IFERROR(--SUBSTITUTE(SUBSTITUTE(TRIM(INDEX($A:$U,ROW(),$F$6)),",",""),"원",""),""))))</f>
        <v/>
      </c>
      <c r="AC1441" s="2">
        <f>IF(OR($Y1441="",$G$6=""),"",INDEX($A:$U,ROW(),$G$6)&amp;"")</f>
        <v/>
      </c>
      <c r="AD1441" s="2">
        <f>IF($Y1441="","",IF(OR(AND(설정!$B$5&lt;&gt;"",ISNUMBER(SEARCH(설정!$B$5,$AC1441))),AND(설정!$B$6&lt;&gt;"",ISNUMBER(SEARCH(설정!$B$6,$AC1441))),AND(설정!$B$7&lt;&gt;"",ISNUMBER(SEARCH(설정!$B$7,$AC1441)))),"제외","포함"))</f>
        <v/>
      </c>
    </row>
    <row r="1442">
      <c r="W1442" s="2">
        <f>IF(OR($B$5="",$C$6="",ROW()&lt;$B$5),"",IF(INDEX($A:$U,ROW(),$C$6)="","",INDEX($A:$U,ROW(),$C$6)))</f>
        <v/>
      </c>
      <c r="X1442" s="28">
        <f>IF($W1442="","",IF(ISNUMBER($W1442),IF($W1442&gt;=10000000,IFERROR(DATE(INT($W1442/10000),MOD(INT($W1442/100),100),MOD($W1442,100)),""),$W1442),IF(ISNUMBER(--SUBSTITUTE(SUBSTITUTE(TRIM($W1442),".","-"),"/","-")),IF(--SUBSTITUTE(SUBSTITUTE(TRIM($W1442),".","-"),"/","-")&gt;=10000000,IFERROR(DATE(--LEFT(TRIM($W1442),4),--MID(TRIM($W1442),5,2),--RIGHT(TRIM($W1442),2)),""),--SUBSTITUTE(SUBSTITUTE(TRIM($W1442),".","-"),"/","-")),IFERROR(--LEFT(SUBSTITUTE(SUBSTITUTE(TRIM($W1442),".","-"),"/","-"),10),""))))</f>
        <v/>
      </c>
      <c r="Y1442" s="29">
        <f>IF($X1442="","",INT($X1442))</f>
        <v/>
      </c>
      <c r="Z1442" s="30">
        <f>IF(OR($Y1442="",$D$6=""),"",IF(INDEX($A:$U,ROW(),$D$6)="",0,IF(ISNUMBER(INDEX($A:$U,ROW(),$D$6)),INDEX($A:$U,ROW(),$D$6),IFERROR(--SUBSTITUTE(SUBSTITUTE(TRIM(INDEX($A:$U,ROW(),$D$6)),",",""),"원",""),0))))</f>
        <v/>
      </c>
      <c r="AA1442" s="30">
        <f>IF(OR($Y1442="",$E$6=""),"",IF(INDEX($A:$U,ROW(),$E$6)="",0,IF(ISNUMBER(INDEX($A:$U,ROW(),$E$6)),INDEX($A:$U,ROW(),$E$6),IFERROR(--SUBSTITUTE(SUBSTITUTE(TRIM(INDEX($A:$U,ROW(),$E$6)),",",""),"원",""),0))))</f>
        <v/>
      </c>
      <c r="AB1442" s="30">
        <f>IF(OR($Y1442="",$F$6=""),"",IF(INDEX($A:$U,ROW(),$F$6)="","",IF(ISNUMBER(INDEX($A:$U,ROW(),$F$6)),INDEX($A:$U,ROW(),$F$6),IFERROR(--SUBSTITUTE(SUBSTITUTE(TRIM(INDEX($A:$U,ROW(),$F$6)),",",""),"원",""),""))))</f>
        <v/>
      </c>
      <c r="AC1442" s="2">
        <f>IF(OR($Y1442="",$G$6=""),"",INDEX($A:$U,ROW(),$G$6)&amp;"")</f>
        <v/>
      </c>
      <c r="AD1442" s="2">
        <f>IF($Y1442="","",IF(OR(AND(설정!$B$5&lt;&gt;"",ISNUMBER(SEARCH(설정!$B$5,$AC1442))),AND(설정!$B$6&lt;&gt;"",ISNUMBER(SEARCH(설정!$B$6,$AC1442))),AND(설정!$B$7&lt;&gt;"",ISNUMBER(SEARCH(설정!$B$7,$AC1442)))),"제외","포함"))</f>
        <v/>
      </c>
    </row>
    <row r="1443">
      <c r="W1443" s="2">
        <f>IF(OR($B$5="",$C$6="",ROW()&lt;$B$5),"",IF(INDEX($A:$U,ROW(),$C$6)="","",INDEX($A:$U,ROW(),$C$6)))</f>
        <v/>
      </c>
      <c r="X1443" s="28">
        <f>IF($W1443="","",IF(ISNUMBER($W1443),IF($W1443&gt;=10000000,IFERROR(DATE(INT($W1443/10000),MOD(INT($W1443/100),100),MOD($W1443,100)),""),$W1443),IF(ISNUMBER(--SUBSTITUTE(SUBSTITUTE(TRIM($W1443),".","-"),"/","-")),IF(--SUBSTITUTE(SUBSTITUTE(TRIM($W1443),".","-"),"/","-")&gt;=10000000,IFERROR(DATE(--LEFT(TRIM($W1443),4),--MID(TRIM($W1443),5,2),--RIGHT(TRIM($W1443),2)),""),--SUBSTITUTE(SUBSTITUTE(TRIM($W1443),".","-"),"/","-")),IFERROR(--LEFT(SUBSTITUTE(SUBSTITUTE(TRIM($W1443),".","-"),"/","-"),10),""))))</f>
        <v/>
      </c>
      <c r="Y1443" s="29">
        <f>IF($X1443="","",INT($X1443))</f>
        <v/>
      </c>
      <c r="Z1443" s="30">
        <f>IF(OR($Y1443="",$D$6=""),"",IF(INDEX($A:$U,ROW(),$D$6)="",0,IF(ISNUMBER(INDEX($A:$U,ROW(),$D$6)),INDEX($A:$U,ROW(),$D$6),IFERROR(--SUBSTITUTE(SUBSTITUTE(TRIM(INDEX($A:$U,ROW(),$D$6)),",",""),"원",""),0))))</f>
        <v/>
      </c>
      <c r="AA1443" s="30">
        <f>IF(OR($Y1443="",$E$6=""),"",IF(INDEX($A:$U,ROW(),$E$6)="",0,IF(ISNUMBER(INDEX($A:$U,ROW(),$E$6)),INDEX($A:$U,ROW(),$E$6),IFERROR(--SUBSTITUTE(SUBSTITUTE(TRIM(INDEX($A:$U,ROW(),$E$6)),",",""),"원",""),0))))</f>
        <v/>
      </c>
      <c r="AB1443" s="30">
        <f>IF(OR($Y1443="",$F$6=""),"",IF(INDEX($A:$U,ROW(),$F$6)="","",IF(ISNUMBER(INDEX($A:$U,ROW(),$F$6)),INDEX($A:$U,ROW(),$F$6),IFERROR(--SUBSTITUTE(SUBSTITUTE(TRIM(INDEX($A:$U,ROW(),$F$6)),",",""),"원",""),""))))</f>
        <v/>
      </c>
      <c r="AC1443" s="2">
        <f>IF(OR($Y1443="",$G$6=""),"",INDEX($A:$U,ROW(),$G$6)&amp;"")</f>
        <v/>
      </c>
      <c r="AD1443" s="2">
        <f>IF($Y1443="","",IF(OR(AND(설정!$B$5&lt;&gt;"",ISNUMBER(SEARCH(설정!$B$5,$AC1443))),AND(설정!$B$6&lt;&gt;"",ISNUMBER(SEARCH(설정!$B$6,$AC1443))),AND(설정!$B$7&lt;&gt;"",ISNUMBER(SEARCH(설정!$B$7,$AC1443)))),"제외","포함"))</f>
        <v/>
      </c>
    </row>
    <row r="1444">
      <c r="W1444" s="2">
        <f>IF(OR($B$5="",$C$6="",ROW()&lt;$B$5),"",IF(INDEX($A:$U,ROW(),$C$6)="","",INDEX($A:$U,ROW(),$C$6)))</f>
        <v/>
      </c>
      <c r="X1444" s="28">
        <f>IF($W1444="","",IF(ISNUMBER($W1444),IF($W1444&gt;=10000000,IFERROR(DATE(INT($W1444/10000),MOD(INT($W1444/100),100),MOD($W1444,100)),""),$W1444),IF(ISNUMBER(--SUBSTITUTE(SUBSTITUTE(TRIM($W1444),".","-"),"/","-")),IF(--SUBSTITUTE(SUBSTITUTE(TRIM($W1444),".","-"),"/","-")&gt;=10000000,IFERROR(DATE(--LEFT(TRIM($W1444),4),--MID(TRIM($W1444),5,2),--RIGHT(TRIM($W1444),2)),""),--SUBSTITUTE(SUBSTITUTE(TRIM($W1444),".","-"),"/","-")),IFERROR(--LEFT(SUBSTITUTE(SUBSTITUTE(TRIM($W1444),".","-"),"/","-"),10),""))))</f>
        <v/>
      </c>
      <c r="Y1444" s="29">
        <f>IF($X1444="","",INT($X1444))</f>
        <v/>
      </c>
      <c r="Z1444" s="30">
        <f>IF(OR($Y1444="",$D$6=""),"",IF(INDEX($A:$U,ROW(),$D$6)="",0,IF(ISNUMBER(INDEX($A:$U,ROW(),$D$6)),INDEX($A:$U,ROW(),$D$6),IFERROR(--SUBSTITUTE(SUBSTITUTE(TRIM(INDEX($A:$U,ROW(),$D$6)),",",""),"원",""),0))))</f>
        <v/>
      </c>
      <c r="AA1444" s="30">
        <f>IF(OR($Y1444="",$E$6=""),"",IF(INDEX($A:$U,ROW(),$E$6)="",0,IF(ISNUMBER(INDEX($A:$U,ROW(),$E$6)),INDEX($A:$U,ROW(),$E$6),IFERROR(--SUBSTITUTE(SUBSTITUTE(TRIM(INDEX($A:$U,ROW(),$E$6)),",",""),"원",""),0))))</f>
        <v/>
      </c>
      <c r="AB1444" s="30">
        <f>IF(OR($Y1444="",$F$6=""),"",IF(INDEX($A:$U,ROW(),$F$6)="","",IF(ISNUMBER(INDEX($A:$U,ROW(),$F$6)),INDEX($A:$U,ROW(),$F$6),IFERROR(--SUBSTITUTE(SUBSTITUTE(TRIM(INDEX($A:$U,ROW(),$F$6)),",",""),"원",""),""))))</f>
        <v/>
      </c>
      <c r="AC1444" s="2">
        <f>IF(OR($Y1444="",$G$6=""),"",INDEX($A:$U,ROW(),$G$6)&amp;"")</f>
        <v/>
      </c>
      <c r="AD1444" s="2">
        <f>IF($Y1444="","",IF(OR(AND(설정!$B$5&lt;&gt;"",ISNUMBER(SEARCH(설정!$B$5,$AC1444))),AND(설정!$B$6&lt;&gt;"",ISNUMBER(SEARCH(설정!$B$6,$AC1444))),AND(설정!$B$7&lt;&gt;"",ISNUMBER(SEARCH(설정!$B$7,$AC1444)))),"제외","포함"))</f>
        <v/>
      </c>
    </row>
    <row r="1445">
      <c r="W1445" s="2">
        <f>IF(OR($B$5="",$C$6="",ROW()&lt;$B$5),"",IF(INDEX($A:$U,ROW(),$C$6)="","",INDEX($A:$U,ROW(),$C$6)))</f>
        <v/>
      </c>
      <c r="X1445" s="28">
        <f>IF($W1445="","",IF(ISNUMBER($W1445),IF($W1445&gt;=10000000,IFERROR(DATE(INT($W1445/10000),MOD(INT($W1445/100),100),MOD($W1445,100)),""),$W1445),IF(ISNUMBER(--SUBSTITUTE(SUBSTITUTE(TRIM($W1445),".","-"),"/","-")),IF(--SUBSTITUTE(SUBSTITUTE(TRIM($W1445),".","-"),"/","-")&gt;=10000000,IFERROR(DATE(--LEFT(TRIM($W1445),4),--MID(TRIM($W1445),5,2),--RIGHT(TRIM($W1445),2)),""),--SUBSTITUTE(SUBSTITUTE(TRIM($W1445),".","-"),"/","-")),IFERROR(--LEFT(SUBSTITUTE(SUBSTITUTE(TRIM($W1445),".","-"),"/","-"),10),""))))</f>
        <v/>
      </c>
      <c r="Y1445" s="29">
        <f>IF($X1445="","",INT($X1445))</f>
        <v/>
      </c>
      <c r="Z1445" s="30">
        <f>IF(OR($Y1445="",$D$6=""),"",IF(INDEX($A:$U,ROW(),$D$6)="",0,IF(ISNUMBER(INDEX($A:$U,ROW(),$D$6)),INDEX($A:$U,ROW(),$D$6),IFERROR(--SUBSTITUTE(SUBSTITUTE(TRIM(INDEX($A:$U,ROW(),$D$6)),",",""),"원",""),0))))</f>
        <v/>
      </c>
      <c r="AA1445" s="30">
        <f>IF(OR($Y1445="",$E$6=""),"",IF(INDEX($A:$U,ROW(),$E$6)="",0,IF(ISNUMBER(INDEX($A:$U,ROW(),$E$6)),INDEX($A:$U,ROW(),$E$6),IFERROR(--SUBSTITUTE(SUBSTITUTE(TRIM(INDEX($A:$U,ROW(),$E$6)),",",""),"원",""),0))))</f>
        <v/>
      </c>
      <c r="AB1445" s="30">
        <f>IF(OR($Y1445="",$F$6=""),"",IF(INDEX($A:$U,ROW(),$F$6)="","",IF(ISNUMBER(INDEX($A:$U,ROW(),$F$6)),INDEX($A:$U,ROW(),$F$6),IFERROR(--SUBSTITUTE(SUBSTITUTE(TRIM(INDEX($A:$U,ROW(),$F$6)),",",""),"원",""),""))))</f>
        <v/>
      </c>
      <c r="AC1445" s="2">
        <f>IF(OR($Y1445="",$G$6=""),"",INDEX($A:$U,ROW(),$G$6)&amp;"")</f>
        <v/>
      </c>
      <c r="AD1445" s="2">
        <f>IF($Y1445="","",IF(OR(AND(설정!$B$5&lt;&gt;"",ISNUMBER(SEARCH(설정!$B$5,$AC1445))),AND(설정!$B$6&lt;&gt;"",ISNUMBER(SEARCH(설정!$B$6,$AC1445))),AND(설정!$B$7&lt;&gt;"",ISNUMBER(SEARCH(설정!$B$7,$AC1445)))),"제외","포함"))</f>
        <v/>
      </c>
    </row>
    <row r="1446">
      <c r="W1446" s="2">
        <f>IF(OR($B$5="",$C$6="",ROW()&lt;$B$5),"",IF(INDEX($A:$U,ROW(),$C$6)="","",INDEX($A:$U,ROW(),$C$6)))</f>
        <v/>
      </c>
      <c r="X1446" s="28">
        <f>IF($W1446="","",IF(ISNUMBER($W1446),IF($W1446&gt;=10000000,IFERROR(DATE(INT($W1446/10000),MOD(INT($W1446/100),100),MOD($W1446,100)),""),$W1446),IF(ISNUMBER(--SUBSTITUTE(SUBSTITUTE(TRIM($W1446),".","-"),"/","-")),IF(--SUBSTITUTE(SUBSTITUTE(TRIM($W1446),".","-"),"/","-")&gt;=10000000,IFERROR(DATE(--LEFT(TRIM($W1446),4),--MID(TRIM($W1446),5,2),--RIGHT(TRIM($W1446),2)),""),--SUBSTITUTE(SUBSTITUTE(TRIM($W1446),".","-"),"/","-")),IFERROR(--LEFT(SUBSTITUTE(SUBSTITUTE(TRIM($W1446),".","-"),"/","-"),10),""))))</f>
        <v/>
      </c>
      <c r="Y1446" s="29">
        <f>IF($X1446="","",INT($X1446))</f>
        <v/>
      </c>
      <c r="Z1446" s="30">
        <f>IF(OR($Y1446="",$D$6=""),"",IF(INDEX($A:$U,ROW(),$D$6)="",0,IF(ISNUMBER(INDEX($A:$U,ROW(),$D$6)),INDEX($A:$U,ROW(),$D$6),IFERROR(--SUBSTITUTE(SUBSTITUTE(TRIM(INDEX($A:$U,ROW(),$D$6)),",",""),"원",""),0))))</f>
        <v/>
      </c>
      <c r="AA1446" s="30">
        <f>IF(OR($Y1446="",$E$6=""),"",IF(INDEX($A:$U,ROW(),$E$6)="",0,IF(ISNUMBER(INDEX($A:$U,ROW(),$E$6)),INDEX($A:$U,ROW(),$E$6),IFERROR(--SUBSTITUTE(SUBSTITUTE(TRIM(INDEX($A:$U,ROW(),$E$6)),",",""),"원",""),0))))</f>
        <v/>
      </c>
      <c r="AB1446" s="30">
        <f>IF(OR($Y1446="",$F$6=""),"",IF(INDEX($A:$U,ROW(),$F$6)="","",IF(ISNUMBER(INDEX($A:$U,ROW(),$F$6)),INDEX($A:$U,ROW(),$F$6),IFERROR(--SUBSTITUTE(SUBSTITUTE(TRIM(INDEX($A:$U,ROW(),$F$6)),",",""),"원",""),""))))</f>
        <v/>
      </c>
      <c r="AC1446" s="2">
        <f>IF(OR($Y1446="",$G$6=""),"",INDEX($A:$U,ROW(),$G$6)&amp;"")</f>
        <v/>
      </c>
      <c r="AD1446" s="2">
        <f>IF($Y1446="","",IF(OR(AND(설정!$B$5&lt;&gt;"",ISNUMBER(SEARCH(설정!$B$5,$AC1446))),AND(설정!$B$6&lt;&gt;"",ISNUMBER(SEARCH(설정!$B$6,$AC1446))),AND(설정!$B$7&lt;&gt;"",ISNUMBER(SEARCH(설정!$B$7,$AC1446)))),"제외","포함"))</f>
        <v/>
      </c>
    </row>
    <row r="1447">
      <c r="W1447" s="2">
        <f>IF(OR($B$5="",$C$6="",ROW()&lt;$B$5),"",IF(INDEX($A:$U,ROW(),$C$6)="","",INDEX($A:$U,ROW(),$C$6)))</f>
        <v/>
      </c>
      <c r="X1447" s="28">
        <f>IF($W1447="","",IF(ISNUMBER($W1447),IF($W1447&gt;=10000000,IFERROR(DATE(INT($W1447/10000),MOD(INT($W1447/100),100),MOD($W1447,100)),""),$W1447),IF(ISNUMBER(--SUBSTITUTE(SUBSTITUTE(TRIM($W1447),".","-"),"/","-")),IF(--SUBSTITUTE(SUBSTITUTE(TRIM($W1447),".","-"),"/","-")&gt;=10000000,IFERROR(DATE(--LEFT(TRIM($W1447),4),--MID(TRIM($W1447),5,2),--RIGHT(TRIM($W1447),2)),""),--SUBSTITUTE(SUBSTITUTE(TRIM($W1447),".","-"),"/","-")),IFERROR(--LEFT(SUBSTITUTE(SUBSTITUTE(TRIM($W1447),".","-"),"/","-"),10),""))))</f>
        <v/>
      </c>
      <c r="Y1447" s="29">
        <f>IF($X1447="","",INT($X1447))</f>
        <v/>
      </c>
      <c r="Z1447" s="30">
        <f>IF(OR($Y1447="",$D$6=""),"",IF(INDEX($A:$U,ROW(),$D$6)="",0,IF(ISNUMBER(INDEX($A:$U,ROW(),$D$6)),INDEX($A:$U,ROW(),$D$6),IFERROR(--SUBSTITUTE(SUBSTITUTE(TRIM(INDEX($A:$U,ROW(),$D$6)),",",""),"원",""),0))))</f>
        <v/>
      </c>
      <c r="AA1447" s="30">
        <f>IF(OR($Y1447="",$E$6=""),"",IF(INDEX($A:$U,ROW(),$E$6)="",0,IF(ISNUMBER(INDEX($A:$U,ROW(),$E$6)),INDEX($A:$U,ROW(),$E$6),IFERROR(--SUBSTITUTE(SUBSTITUTE(TRIM(INDEX($A:$U,ROW(),$E$6)),",",""),"원",""),0))))</f>
        <v/>
      </c>
      <c r="AB1447" s="30">
        <f>IF(OR($Y1447="",$F$6=""),"",IF(INDEX($A:$U,ROW(),$F$6)="","",IF(ISNUMBER(INDEX($A:$U,ROW(),$F$6)),INDEX($A:$U,ROW(),$F$6),IFERROR(--SUBSTITUTE(SUBSTITUTE(TRIM(INDEX($A:$U,ROW(),$F$6)),",",""),"원",""),""))))</f>
        <v/>
      </c>
      <c r="AC1447" s="2">
        <f>IF(OR($Y1447="",$G$6=""),"",INDEX($A:$U,ROW(),$G$6)&amp;"")</f>
        <v/>
      </c>
      <c r="AD1447" s="2">
        <f>IF($Y1447="","",IF(OR(AND(설정!$B$5&lt;&gt;"",ISNUMBER(SEARCH(설정!$B$5,$AC1447))),AND(설정!$B$6&lt;&gt;"",ISNUMBER(SEARCH(설정!$B$6,$AC1447))),AND(설정!$B$7&lt;&gt;"",ISNUMBER(SEARCH(설정!$B$7,$AC1447)))),"제외","포함"))</f>
        <v/>
      </c>
    </row>
    <row r="1448">
      <c r="W1448" s="2">
        <f>IF(OR($B$5="",$C$6="",ROW()&lt;$B$5),"",IF(INDEX($A:$U,ROW(),$C$6)="","",INDEX($A:$U,ROW(),$C$6)))</f>
        <v/>
      </c>
      <c r="X1448" s="28">
        <f>IF($W1448="","",IF(ISNUMBER($W1448),IF($W1448&gt;=10000000,IFERROR(DATE(INT($W1448/10000),MOD(INT($W1448/100),100),MOD($W1448,100)),""),$W1448),IF(ISNUMBER(--SUBSTITUTE(SUBSTITUTE(TRIM($W1448),".","-"),"/","-")),IF(--SUBSTITUTE(SUBSTITUTE(TRIM($W1448),".","-"),"/","-")&gt;=10000000,IFERROR(DATE(--LEFT(TRIM($W1448),4),--MID(TRIM($W1448),5,2),--RIGHT(TRIM($W1448),2)),""),--SUBSTITUTE(SUBSTITUTE(TRIM($W1448),".","-"),"/","-")),IFERROR(--LEFT(SUBSTITUTE(SUBSTITUTE(TRIM($W1448),".","-"),"/","-"),10),""))))</f>
        <v/>
      </c>
      <c r="Y1448" s="29">
        <f>IF($X1448="","",INT($X1448))</f>
        <v/>
      </c>
      <c r="Z1448" s="30">
        <f>IF(OR($Y1448="",$D$6=""),"",IF(INDEX($A:$U,ROW(),$D$6)="",0,IF(ISNUMBER(INDEX($A:$U,ROW(),$D$6)),INDEX($A:$U,ROW(),$D$6),IFERROR(--SUBSTITUTE(SUBSTITUTE(TRIM(INDEX($A:$U,ROW(),$D$6)),",",""),"원",""),0))))</f>
        <v/>
      </c>
      <c r="AA1448" s="30">
        <f>IF(OR($Y1448="",$E$6=""),"",IF(INDEX($A:$U,ROW(),$E$6)="",0,IF(ISNUMBER(INDEX($A:$U,ROW(),$E$6)),INDEX($A:$U,ROW(),$E$6),IFERROR(--SUBSTITUTE(SUBSTITUTE(TRIM(INDEX($A:$U,ROW(),$E$6)),",",""),"원",""),0))))</f>
        <v/>
      </c>
      <c r="AB1448" s="30">
        <f>IF(OR($Y1448="",$F$6=""),"",IF(INDEX($A:$U,ROW(),$F$6)="","",IF(ISNUMBER(INDEX($A:$U,ROW(),$F$6)),INDEX($A:$U,ROW(),$F$6),IFERROR(--SUBSTITUTE(SUBSTITUTE(TRIM(INDEX($A:$U,ROW(),$F$6)),",",""),"원",""),""))))</f>
        <v/>
      </c>
      <c r="AC1448" s="2">
        <f>IF(OR($Y1448="",$G$6=""),"",INDEX($A:$U,ROW(),$G$6)&amp;"")</f>
        <v/>
      </c>
      <c r="AD1448" s="2">
        <f>IF($Y1448="","",IF(OR(AND(설정!$B$5&lt;&gt;"",ISNUMBER(SEARCH(설정!$B$5,$AC1448))),AND(설정!$B$6&lt;&gt;"",ISNUMBER(SEARCH(설정!$B$6,$AC1448))),AND(설정!$B$7&lt;&gt;"",ISNUMBER(SEARCH(설정!$B$7,$AC1448)))),"제외","포함"))</f>
        <v/>
      </c>
    </row>
    <row r="1449">
      <c r="W1449" s="2">
        <f>IF(OR($B$5="",$C$6="",ROW()&lt;$B$5),"",IF(INDEX($A:$U,ROW(),$C$6)="","",INDEX($A:$U,ROW(),$C$6)))</f>
        <v/>
      </c>
      <c r="X1449" s="28">
        <f>IF($W1449="","",IF(ISNUMBER($W1449),IF($W1449&gt;=10000000,IFERROR(DATE(INT($W1449/10000),MOD(INT($W1449/100),100),MOD($W1449,100)),""),$W1449),IF(ISNUMBER(--SUBSTITUTE(SUBSTITUTE(TRIM($W1449),".","-"),"/","-")),IF(--SUBSTITUTE(SUBSTITUTE(TRIM($W1449),".","-"),"/","-")&gt;=10000000,IFERROR(DATE(--LEFT(TRIM($W1449),4),--MID(TRIM($W1449),5,2),--RIGHT(TRIM($W1449),2)),""),--SUBSTITUTE(SUBSTITUTE(TRIM($W1449),".","-"),"/","-")),IFERROR(--LEFT(SUBSTITUTE(SUBSTITUTE(TRIM($W1449),".","-"),"/","-"),10),""))))</f>
        <v/>
      </c>
      <c r="Y1449" s="29">
        <f>IF($X1449="","",INT($X1449))</f>
        <v/>
      </c>
      <c r="Z1449" s="30">
        <f>IF(OR($Y1449="",$D$6=""),"",IF(INDEX($A:$U,ROW(),$D$6)="",0,IF(ISNUMBER(INDEX($A:$U,ROW(),$D$6)),INDEX($A:$U,ROW(),$D$6),IFERROR(--SUBSTITUTE(SUBSTITUTE(TRIM(INDEX($A:$U,ROW(),$D$6)),",",""),"원",""),0))))</f>
        <v/>
      </c>
      <c r="AA1449" s="30">
        <f>IF(OR($Y1449="",$E$6=""),"",IF(INDEX($A:$U,ROW(),$E$6)="",0,IF(ISNUMBER(INDEX($A:$U,ROW(),$E$6)),INDEX($A:$U,ROW(),$E$6),IFERROR(--SUBSTITUTE(SUBSTITUTE(TRIM(INDEX($A:$U,ROW(),$E$6)),",",""),"원",""),0))))</f>
        <v/>
      </c>
      <c r="AB1449" s="30">
        <f>IF(OR($Y1449="",$F$6=""),"",IF(INDEX($A:$U,ROW(),$F$6)="","",IF(ISNUMBER(INDEX($A:$U,ROW(),$F$6)),INDEX($A:$U,ROW(),$F$6),IFERROR(--SUBSTITUTE(SUBSTITUTE(TRIM(INDEX($A:$U,ROW(),$F$6)),",",""),"원",""),""))))</f>
        <v/>
      </c>
      <c r="AC1449" s="2">
        <f>IF(OR($Y1449="",$G$6=""),"",INDEX($A:$U,ROW(),$G$6)&amp;"")</f>
        <v/>
      </c>
      <c r="AD1449" s="2">
        <f>IF($Y1449="","",IF(OR(AND(설정!$B$5&lt;&gt;"",ISNUMBER(SEARCH(설정!$B$5,$AC1449))),AND(설정!$B$6&lt;&gt;"",ISNUMBER(SEARCH(설정!$B$6,$AC1449))),AND(설정!$B$7&lt;&gt;"",ISNUMBER(SEARCH(설정!$B$7,$AC1449)))),"제외","포함"))</f>
        <v/>
      </c>
    </row>
    <row r="1450">
      <c r="W1450" s="2">
        <f>IF(OR($B$5="",$C$6="",ROW()&lt;$B$5),"",IF(INDEX($A:$U,ROW(),$C$6)="","",INDEX($A:$U,ROW(),$C$6)))</f>
        <v/>
      </c>
      <c r="X1450" s="28">
        <f>IF($W1450="","",IF(ISNUMBER($W1450),IF($W1450&gt;=10000000,IFERROR(DATE(INT($W1450/10000),MOD(INT($W1450/100),100),MOD($W1450,100)),""),$W1450),IF(ISNUMBER(--SUBSTITUTE(SUBSTITUTE(TRIM($W1450),".","-"),"/","-")),IF(--SUBSTITUTE(SUBSTITUTE(TRIM($W1450),".","-"),"/","-")&gt;=10000000,IFERROR(DATE(--LEFT(TRIM($W1450),4),--MID(TRIM($W1450),5,2),--RIGHT(TRIM($W1450),2)),""),--SUBSTITUTE(SUBSTITUTE(TRIM($W1450),".","-"),"/","-")),IFERROR(--LEFT(SUBSTITUTE(SUBSTITUTE(TRIM($W1450),".","-"),"/","-"),10),""))))</f>
        <v/>
      </c>
      <c r="Y1450" s="29">
        <f>IF($X1450="","",INT($X1450))</f>
        <v/>
      </c>
      <c r="Z1450" s="30">
        <f>IF(OR($Y1450="",$D$6=""),"",IF(INDEX($A:$U,ROW(),$D$6)="",0,IF(ISNUMBER(INDEX($A:$U,ROW(),$D$6)),INDEX($A:$U,ROW(),$D$6),IFERROR(--SUBSTITUTE(SUBSTITUTE(TRIM(INDEX($A:$U,ROW(),$D$6)),",",""),"원",""),0))))</f>
        <v/>
      </c>
      <c r="AA1450" s="30">
        <f>IF(OR($Y1450="",$E$6=""),"",IF(INDEX($A:$U,ROW(),$E$6)="",0,IF(ISNUMBER(INDEX($A:$U,ROW(),$E$6)),INDEX($A:$U,ROW(),$E$6),IFERROR(--SUBSTITUTE(SUBSTITUTE(TRIM(INDEX($A:$U,ROW(),$E$6)),",",""),"원",""),0))))</f>
        <v/>
      </c>
      <c r="AB1450" s="30">
        <f>IF(OR($Y1450="",$F$6=""),"",IF(INDEX($A:$U,ROW(),$F$6)="","",IF(ISNUMBER(INDEX($A:$U,ROW(),$F$6)),INDEX($A:$U,ROW(),$F$6),IFERROR(--SUBSTITUTE(SUBSTITUTE(TRIM(INDEX($A:$U,ROW(),$F$6)),",",""),"원",""),""))))</f>
        <v/>
      </c>
      <c r="AC1450" s="2">
        <f>IF(OR($Y1450="",$G$6=""),"",INDEX($A:$U,ROW(),$G$6)&amp;"")</f>
        <v/>
      </c>
      <c r="AD1450" s="2">
        <f>IF($Y1450="","",IF(OR(AND(설정!$B$5&lt;&gt;"",ISNUMBER(SEARCH(설정!$B$5,$AC1450))),AND(설정!$B$6&lt;&gt;"",ISNUMBER(SEARCH(설정!$B$6,$AC1450))),AND(설정!$B$7&lt;&gt;"",ISNUMBER(SEARCH(설정!$B$7,$AC1450)))),"제외","포함"))</f>
        <v/>
      </c>
    </row>
    <row r="1451">
      <c r="W1451" s="2">
        <f>IF(OR($B$5="",$C$6="",ROW()&lt;$B$5),"",IF(INDEX($A:$U,ROW(),$C$6)="","",INDEX($A:$U,ROW(),$C$6)))</f>
        <v/>
      </c>
      <c r="X1451" s="28">
        <f>IF($W1451="","",IF(ISNUMBER($W1451),IF($W1451&gt;=10000000,IFERROR(DATE(INT($W1451/10000),MOD(INT($W1451/100),100),MOD($W1451,100)),""),$W1451),IF(ISNUMBER(--SUBSTITUTE(SUBSTITUTE(TRIM($W1451),".","-"),"/","-")),IF(--SUBSTITUTE(SUBSTITUTE(TRIM($W1451),".","-"),"/","-")&gt;=10000000,IFERROR(DATE(--LEFT(TRIM($W1451),4),--MID(TRIM($W1451),5,2),--RIGHT(TRIM($W1451),2)),""),--SUBSTITUTE(SUBSTITUTE(TRIM($W1451),".","-"),"/","-")),IFERROR(--LEFT(SUBSTITUTE(SUBSTITUTE(TRIM($W1451),".","-"),"/","-"),10),""))))</f>
        <v/>
      </c>
      <c r="Y1451" s="29">
        <f>IF($X1451="","",INT($X1451))</f>
        <v/>
      </c>
      <c r="Z1451" s="30">
        <f>IF(OR($Y1451="",$D$6=""),"",IF(INDEX($A:$U,ROW(),$D$6)="",0,IF(ISNUMBER(INDEX($A:$U,ROW(),$D$6)),INDEX($A:$U,ROW(),$D$6),IFERROR(--SUBSTITUTE(SUBSTITUTE(TRIM(INDEX($A:$U,ROW(),$D$6)),",",""),"원",""),0))))</f>
        <v/>
      </c>
      <c r="AA1451" s="30">
        <f>IF(OR($Y1451="",$E$6=""),"",IF(INDEX($A:$U,ROW(),$E$6)="",0,IF(ISNUMBER(INDEX($A:$U,ROW(),$E$6)),INDEX($A:$U,ROW(),$E$6),IFERROR(--SUBSTITUTE(SUBSTITUTE(TRIM(INDEX($A:$U,ROW(),$E$6)),",",""),"원",""),0))))</f>
        <v/>
      </c>
      <c r="AB1451" s="30">
        <f>IF(OR($Y1451="",$F$6=""),"",IF(INDEX($A:$U,ROW(),$F$6)="","",IF(ISNUMBER(INDEX($A:$U,ROW(),$F$6)),INDEX($A:$U,ROW(),$F$6),IFERROR(--SUBSTITUTE(SUBSTITUTE(TRIM(INDEX($A:$U,ROW(),$F$6)),",",""),"원",""),""))))</f>
        <v/>
      </c>
      <c r="AC1451" s="2">
        <f>IF(OR($Y1451="",$G$6=""),"",INDEX($A:$U,ROW(),$G$6)&amp;"")</f>
        <v/>
      </c>
      <c r="AD1451" s="2">
        <f>IF($Y1451="","",IF(OR(AND(설정!$B$5&lt;&gt;"",ISNUMBER(SEARCH(설정!$B$5,$AC1451))),AND(설정!$B$6&lt;&gt;"",ISNUMBER(SEARCH(설정!$B$6,$AC1451))),AND(설정!$B$7&lt;&gt;"",ISNUMBER(SEARCH(설정!$B$7,$AC1451)))),"제외","포함"))</f>
        <v/>
      </c>
    </row>
    <row r="1452">
      <c r="W1452" s="2">
        <f>IF(OR($B$5="",$C$6="",ROW()&lt;$B$5),"",IF(INDEX($A:$U,ROW(),$C$6)="","",INDEX($A:$U,ROW(),$C$6)))</f>
        <v/>
      </c>
      <c r="X1452" s="28">
        <f>IF($W1452="","",IF(ISNUMBER($W1452),IF($W1452&gt;=10000000,IFERROR(DATE(INT($W1452/10000),MOD(INT($W1452/100),100),MOD($W1452,100)),""),$W1452),IF(ISNUMBER(--SUBSTITUTE(SUBSTITUTE(TRIM($W1452),".","-"),"/","-")),IF(--SUBSTITUTE(SUBSTITUTE(TRIM($W1452),".","-"),"/","-")&gt;=10000000,IFERROR(DATE(--LEFT(TRIM($W1452),4),--MID(TRIM($W1452),5,2),--RIGHT(TRIM($W1452),2)),""),--SUBSTITUTE(SUBSTITUTE(TRIM($W1452),".","-"),"/","-")),IFERROR(--LEFT(SUBSTITUTE(SUBSTITUTE(TRIM($W1452),".","-"),"/","-"),10),""))))</f>
        <v/>
      </c>
      <c r="Y1452" s="29">
        <f>IF($X1452="","",INT($X1452))</f>
        <v/>
      </c>
      <c r="Z1452" s="30">
        <f>IF(OR($Y1452="",$D$6=""),"",IF(INDEX($A:$U,ROW(),$D$6)="",0,IF(ISNUMBER(INDEX($A:$U,ROW(),$D$6)),INDEX($A:$U,ROW(),$D$6),IFERROR(--SUBSTITUTE(SUBSTITUTE(TRIM(INDEX($A:$U,ROW(),$D$6)),",",""),"원",""),0))))</f>
        <v/>
      </c>
      <c r="AA1452" s="30">
        <f>IF(OR($Y1452="",$E$6=""),"",IF(INDEX($A:$U,ROW(),$E$6)="",0,IF(ISNUMBER(INDEX($A:$U,ROW(),$E$6)),INDEX($A:$U,ROW(),$E$6),IFERROR(--SUBSTITUTE(SUBSTITUTE(TRIM(INDEX($A:$U,ROW(),$E$6)),",",""),"원",""),0))))</f>
        <v/>
      </c>
      <c r="AB1452" s="30">
        <f>IF(OR($Y1452="",$F$6=""),"",IF(INDEX($A:$U,ROW(),$F$6)="","",IF(ISNUMBER(INDEX($A:$U,ROW(),$F$6)),INDEX($A:$U,ROW(),$F$6),IFERROR(--SUBSTITUTE(SUBSTITUTE(TRIM(INDEX($A:$U,ROW(),$F$6)),",",""),"원",""),""))))</f>
        <v/>
      </c>
      <c r="AC1452" s="2">
        <f>IF(OR($Y1452="",$G$6=""),"",INDEX($A:$U,ROW(),$G$6)&amp;"")</f>
        <v/>
      </c>
      <c r="AD1452" s="2">
        <f>IF($Y1452="","",IF(OR(AND(설정!$B$5&lt;&gt;"",ISNUMBER(SEARCH(설정!$B$5,$AC1452))),AND(설정!$B$6&lt;&gt;"",ISNUMBER(SEARCH(설정!$B$6,$AC1452))),AND(설정!$B$7&lt;&gt;"",ISNUMBER(SEARCH(설정!$B$7,$AC1452)))),"제외","포함"))</f>
        <v/>
      </c>
    </row>
    <row r="1453">
      <c r="W1453" s="2">
        <f>IF(OR($B$5="",$C$6="",ROW()&lt;$B$5),"",IF(INDEX($A:$U,ROW(),$C$6)="","",INDEX($A:$U,ROW(),$C$6)))</f>
        <v/>
      </c>
      <c r="X1453" s="28">
        <f>IF($W1453="","",IF(ISNUMBER($W1453),IF($W1453&gt;=10000000,IFERROR(DATE(INT($W1453/10000),MOD(INT($W1453/100),100),MOD($W1453,100)),""),$W1453),IF(ISNUMBER(--SUBSTITUTE(SUBSTITUTE(TRIM($W1453),".","-"),"/","-")),IF(--SUBSTITUTE(SUBSTITUTE(TRIM($W1453),".","-"),"/","-")&gt;=10000000,IFERROR(DATE(--LEFT(TRIM($W1453),4),--MID(TRIM($W1453),5,2),--RIGHT(TRIM($W1453),2)),""),--SUBSTITUTE(SUBSTITUTE(TRIM($W1453),".","-"),"/","-")),IFERROR(--LEFT(SUBSTITUTE(SUBSTITUTE(TRIM($W1453),".","-"),"/","-"),10),""))))</f>
        <v/>
      </c>
      <c r="Y1453" s="29">
        <f>IF($X1453="","",INT($X1453))</f>
        <v/>
      </c>
      <c r="Z1453" s="30">
        <f>IF(OR($Y1453="",$D$6=""),"",IF(INDEX($A:$U,ROW(),$D$6)="",0,IF(ISNUMBER(INDEX($A:$U,ROW(),$D$6)),INDEX($A:$U,ROW(),$D$6),IFERROR(--SUBSTITUTE(SUBSTITUTE(TRIM(INDEX($A:$U,ROW(),$D$6)),",",""),"원",""),0))))</f>
        <v/>
      </c>
      <c r="AA1453" s="30">
        <f>IF(OR($Y1453="",$E$6=""),"",IF(INDEX($A:$U,ROW(),$E$6)="",0,IF(ISNUMBER(INDEX($A:$U,ROW(),$E$6)),INDEX($A:$U,ROW(),$E$6),IFERROR(--SUBSTITUTE(SUBSTITUTE(TRIM(INDEX($A:$U,ROW(),$E$6)),",",""),"원",""),0))))</f>
        <v/>
      </c>
      <c r="AB1453" s="30">
        <f>IF(OR($Y1453="",$F$6=""),"",IF(INDEX($A:$U,ROW(),$F$6)="","",IF(ISNUMBER(INDEX($A:$U,ROW(),$F$6)),INDEX($A:$U,ROW(),$F$6),IFERROR(--SUBSTITUTE(SUBSTITUTE(TRIM(INDEX($A:$U,ROW(),$F$6)),",",""),"원",""),""))))</f>
        <v/>
      </c>
      <c r="AC1453" s="2">
        <f>IF(OR($Y1453="",$G$6=""),"",INDEX($A:$U,ROW(),$G$6)&amp;"")</f>
        <v/>
      </c>
      <c r="AD1453" s="2">
        <f>IF($Y1453="","",IF(OR(AND(설정!$B$5&lt;&gt;"",ISNUMBER(SEARCH(설정!$B$5,$AC1453))),AND(설정!$B$6&lt;&gt;"",ISNUMBER(SEARCH(설정!$B$6,$AC1453))),AND(설정!$B$7&lt;&gt;"",ISNUMBER(SEARCH(설정!$B$7,$AC1453)))),"제외","포함"))</f>
        <v/>
      </c>
    </row>
    <row r="1454">
      <c r="W1454" s="2">
        <f>IF(OR($B$5="",$C$6="",ROW()&lt;$B$5),"",IF(INDEX($A:$U,ROW(),$C$6)="","",INDEX($A:$U,ROW(),$C$6)))</f>
        <v/>
      </c>
      <c r="X1454" s="28">
        <f>IF($W1454="","",IF(ISNUMBER($W1454),IF($W1454&gt;=10000000,IFERROR(DATE(INT($W1454/10000),MOD(INT($W1454/100),100),MOD($W1454,100)),""),$W1454),IF(ISNUMBER(--SUBSTITUTE(SUBSTITUTE(TRIM($W1454),".","-"),"/","-")),IF(--SUBSTITUTE(SUBSTITUTE(TRIM($W1454),".","-"),"/","-")&gt;=10000000,IFERROR(DATE(--LEFT(TRIM($W1454),4),--MID(TRIM($W1454),5,2),--RIGHT(TRIM($W1454),2)),""),--SUBSTITUTE(SUBSTITUTE(TRIM($W1454),".","-"),"/","-")),IFERROR(--LEFT(SUBSTITUTE(SUBSTITUTE(TRIM($W1454),".","-"),"/","-"),10),""))))</f>
        <v/>
      </c>
      <c r="Y1454" s="29">
        <f>IF($X1454="","",INT($X1454))</f>
        <v/>
      </c>
      <c r="Z1454" s="30">
        <f>IF(OR($Y1454="",$D$6=""),"",IF(INDEX($A:$U,ROW(),$D$6)="",0,IF(ISNUMBER(INDEX($A:$U,ROW(),$D$6)),INDEX($A:$U,ROW(),$D$6),IFERROR(--SUBSTITUTE(SUBSTITUTE(TRIM(INDEX($A:$U,ROW(),$D$6)),",",""),"원",""),0))))</f>
        <v/>
      </c>
      <c r="AA1454" s="30">
        <f>IF(OR($Y1454="",$E$6=""),"",IF(INDEX($A:$U,ROW(),$E$6)="",0,IF(ISNUMBER(INDEX($A:$U,ROW(),$E$6)),INDEX($A:$U,ROW(),$E$6),IFERROR(--SUBSTITUTE(SUBSTITUTE(TRIM(INDEX($A:$U,ROW(),$E$6)),",",""),"원",""),0))))</f>
        <v/>
      </c>
      <c r="AB1454" s="30">
        <f>IF(OR($Y1454="",$F$6=""),"",IF(INDEX($A:$U,ROW(),$F$6)="","",IF(ISNUMBER(INDEX($A:$U,ROW(),$F$6)),INDEX($A:$U,ROW(),$F$6),IFERROR(--SUBSTITUTE(SUBSTITUTE(TRIM(INDEX($A:$U,ROW(),$F$6)),",",""),"원",""),""))))</f>
        <v/>
      </c>
      <c r="AC1454" s="2">
        <f>IF(OR($Y1454="",$G$6=""),"",INDEX($A:$U,ROW(),$G$6)&amp;"")</f>
        <v/>
      </c>
      <c r="AD1454" s="2">
        <f>IF($Y1454="","",IF(OR(AND(설정!$B$5&lt;&gt;"",ISNUMBER(SEARCH(설정!$B$5,$AC1454))),AND(설정!$B$6&lt;&gt;"",ISNUMBER(SEARCH(설정!$B$6,$AC1454))),AND(설정!$B$7&lt;&gt;"",ISNUMBER(SEARCH(설정!$B$7,$AC1454)))),"제외","포함"))</f>
        <v/>
      </c>
    </row>
    <row r="1455">
      <c r="W1455" s="2">
        <f>IF(OR($B$5="",$C$6="",ROW()&lt;$B$5),"",IF(INDEX($A:$U,ROW(),$C$6)="","",INDEX($A:$U,ROW(),$C$6)))</f>
        <v/>
      </c>
      <c r="X1455" s="28">
        <f>IF($W1455="","",IF(ISNUMBER($W1455),IF($W1455&gt;=10000000,IFERROR(DATE(INT($W1455/10000),MOD(INT($W1455/100),100),MOD($W1455,100)),""),$W1455),IF(ISNUMBER(--SUBSTITUTE(SUBSTITUTE(TRIM($W1455),".","-"),"/","-")),IF(--SUBSTITUTE(SUBSTITUTE(TRIM($W1455),".","-"),"/","-")&gt;=10000000,IFERROR(DATE(--LEFT(TRIM($W1455),4),--MID(TRIM($W1455),5,2),--RIGHT(TRIM($W1455),2)),""),--SUBSTITUTE(SUBSTITUTE(TRIM($W1455),".","-"),"/","-")),IFERROR(--LEFT(SUBSTITUTE(SUBSTITUTE(TRIM($W1455),".","-"),"/","-"),10),""))))</f>
        <v/>
      </c>
      <c r="Y1455" s="29">
        <f>IF($X1455="","",INT($X1455))</f>
        <v/>
      </c>
      <c r="Z1455" s="30">
        <f>IF(OR($Y1455="",$D$6=""),"",IF(INDEX($A:$U,ROW(),$D$6)="",0,IF(ISNUMBER(INDEX($A:$U,ROW(),$D$6)),INDEX($A:$U,ROW(),$D$6),IFERROR(--SUBSTITUTE(SUBSTITUTE(TRIM(INDEX($A:$U,ROW(),$D$6)),",",""),"원",""),0))))</f>
        <v/>
      </c>
      <c r="AA1455" s="30">
        <f>IF(OR($Y1455="",$E$6=""),"",IF(INDEX($A:$U,ROW(),$E$6)="",0,IF(ISNUMBER(INDEX($A:$U,ROW(),$E$6)),INDEX($A:$U,ROW(),$E$6),IFERROR(--SUBSTITUTE(SUBSTITUTE(TRIM(INDEX($A:$U,ROW(),$E$6)),",",""),"원",""),0))))</f>
        <v/>
      </c>
      <c r="AB1455" s="30">
        <f>IF(OR($Y1455="",$F$6=""),"",IF(INDEX($A:$U,ROW(),$F$6)="","",IF(ISNUMBER(INDEX($A:$U,ROW(),$F$6)),INDEX($A:$U,ROW(),$F$6),IFERROR(--SUBSTITUTE(SUBSTITUTE(TRIM(INDEX($A:$U,ROW(),$F$6)),",",""),"원",""),""))))</f>
        <v/>
      </c>
      <c r="AC1455" s="2">
        <f>IF(OR($Y1455="",$G$6=""),"",INDEX($A:$U,ROW(),$G$6)&amp;"")</f>
        <v/>
      </c>
      <c r="AD1455" s="2">
        <f>IF($Y1455="","",IF(OR(AND(설정!$B$5&lt;&gt;"",ISNUMBER(SEARCH(설정!$B$5,$AC1455))),AND(설정!$B$6&lt;&gt;"",ISNUMBER(SEARCH(설정!$B$6,$AC1455))),AND(설정!$B$7&lt;&gt;"",ISNUMBER(SEARCH(설정!$B$7,$AC1455)))),"제외","포함"))</f>
        <v/>
      </c>
    </row>
    <row r="1456">
      <c r="W1456" s="2">
        <f>IF(OR($B$5="",$C$6="",ROW()&lt;$B$5),"",IF(INDEX($A:$U,ROW(),$C$6)="","",INDEX($A:$U,ROW(),$C$6)))</f>
        <v/>
      </c>
      <c r="X1456" s="28">
        <f>IF($W1456="","",IF(ISNUMBER($W1456),IF($W1456&gt;=10000000,IFERROR(DATE(INT($W1456/10000),MOD(INT($W1456/100),100),MOD($W1456,100)),""),$W1456),IF(ISNUMBER(--SUBSTITUTE(SUBSTITUTE(TRIM($W1456),".","-"),"/","-")),IF(--SUBSTITUTE(SUBSTITUTE(TRIM($W1456),".","-"),"/","-")&gt;=10000000,IFERROR(DATE(--LEFT(TRIM($W1456),4),--MID(TRIM($W1456),5,2),--RIGHT(TRIM($W1456),2)),""),--SUBSTITUTE(SUBSTITUTE(TRIM($W1456),".","-"),"/","-")),IFERROR(--LEFT(SUBSTITUTE(SUBSTITUTE(TRIM($W1456),".","-"),"/","-"),10),""))))</f>
        <v/>
      </c>
      <c r="Y1456" s="29">
        <f>IF($X1456="","",INT($X1456))</f>
        <v/>
      </c>
      <c r="Z1456" s="30">
        <f>IF(OR($Y1456="",$D$6=""),"",IF(INDEX($A:$U,ROW(),$D$6)="",0,IF(ISNUMBER(INDEX($A:$U,ROW(),$D$6)),INDEX($A:$U,ROW(),$D$6),IFERROR(--SUBSTITUTE(SUBSTITUTE(TRIM(INDEX($A:$U,ROW(),$D$6)),",",""),"원",""),0))))</f>
        <v/>
      </c>
      <c r="AA1456" s="30">
        <f>IF(OR($Y1456="",$E$6=""),"",IF(INDEX($A:$U,ROW(),$E$6)="",0,IF(ISNUMBER(INDEX($A:$U,ROW(),$E$6)),INDEX($A:$U,ROW(),$E$6),IFERROR(--SUBSTITUTE(SUBSTITUTE(TRIM(INDEX($A:$U,ROW(),$E$6)),",",""),"원",""),0))))</f>
        <v/>
      </c>
      <c r="AB1456" s="30">
        <f>IF(OR($Y1456="",$F$6=""),"",IF(INDEX($A:$U,ROW(),$F$6)="","",IF(ISNUMBER(INDEX($A:$U,ROW(),$F$6)),INDEX($A:$U,ROW(),$F$6),IFERROR(--SUBSTITUTE(SUBSTITUTE(TRIM(INDEX($A:$U,ROW(),$F$6)),",",""),"원",""),""))))</f>
        <v/>
      </c>
      <c r="AC1456" s="2">
        <f>IF(OR($Y1456="",$G$6=""),"",INDEX($A:$U,ROW(),$G$6)&amp;"")</f>
        <v/>
      </c>
      <c r="AD1456" s="2">
        <f>IF($Y1456="","",IF(OR(AND(설정!$B$5&lt;&gt;"",ISNUMBER(SEARCH(설정!$B$5,$AC1456))),AND(설정!$B$6&lt;&gt;"",ISNUMBER(SEARCH(설정!$B$6,$AC1456))),AND(설정!$B$7&lt;&gt;"",ISNUMBER(SEARCH(설정!$B$7,$AC1456)))),"제외","포함"))</f>
        <v/>
      </c>
    </row>
    <row r="1457">
      <c r="W1457" s="2">
        <f>IF(OR($B$5="",$C$6="",ROW()&lt;$B$5),"",IF(INDEX($A:$U,ROW(),$C$6)="","",INDEX($A:$U,ROW(),$C$6)))</f>
        <v/>
      </c>
      <c r="X1457" s="28">
        <f>IF($W1457="","",IF(ISNUMBER($W1457),IF($W1457&gt;=10000000,IFERROR(DATE(INT($W1457/10000),MOD(INT($W1457/100),100),MOD($W1457,100)),""),$W1457),IF(ISNUMBER(--SUBSTITUTE(SUBSTITUTE(TRIM($W1457),".","-"),"/","-")),IF(--SUBSTITUTE(SUBSTITUTE(TRIM($W1457),".","-"),"/","-")&gt;=10000000,IFERROR(DATE(--LEFT(TRIM($W1457),4),--MID(TRIM($W1457),5,2),--RIGHT(TRIM($W1457),2)),""),--SUBSTITUTE(SUBSTITUTE(TRIM($W1457),".","-"),"/","-")),IFERROR(--LEFT(SUBSTITUTE(SUBSTITUTE(TRIM($W1457),".","-"),"/","-"),10),""))))</f>
        <v/>
      </c>
      <c r="Y1457" s="29">
        <f>IF($X1457="","",INT($X1457))</f>
        <v/>
      </c>
      <c r="Z1457" s="30">
        <f>IF(OR($Y1457="",$D$6=""),"",IF(INDEX($A:$U,ROW(),$D$6)="",0,IF(ISNUMBER(INDEX($A:$U,ROW(),$D$6)),INDEX($A:$U,ROW(),$D$6),IFERROR(--SUBSTITUTE(SUBSTITUTE(TRIM(INDEX($A:$U,ROW(),$D$6)),",",""),"원",""),0))))</f>
        <v/>
      </c>
      <c r="AA1457" s="30">
        <f>IF(OR($Y1457="",$E$6=""),"",IF(INDEX($A:$U,ROW(),$E$6)="",0,IF(ISNUMBER(INDEX($A:$U,ROW(),$E$6)),INDEX($A:$U,ROW(),$E$6),IFERROR(--SUBSTITUTE(SUBSTITUTE(TRIM(INDEX($A:$U,ROW(),$E$6)),",",""),"원",""),0))))</f>
        <v/>
      </c>
      <c r="AB1457" s="30">
        <f>IF(OR($Y1457="",$F$6=""),"",IF(INDEX($A:$U,ROW(),$F$6)="","",IF(ISNUMBER(INDEX($A:$U,ROW(),$F$6)),INDEX($A:$U,ROW(),$F$6),IFERROR(--SUBSTITUTE(SUBSTITUTE(TRIM(INDEX($A:$U,ROW(),$F$6)),",",""),"원",""),""))))</f>
        <v/>
      </c>
      <c r="AC1457" s="2">
        <f>IF(OR($Y1457="",$G$6=""),"",INDEX($A:$U,ROW(),$G$6)&amp;"")</f>
        <v/>
      </c>
      <c r="AD1457" s="2">
        <f>IF($Y1457="","",IF(OR(AND(설정!$B$5&lt;&gt;"",ISNUMBER(SEARCH(설정!$B$5,$AC1457))),AND(설정!$B$6&lt;&gt;"",ISNUMBER(SEARCH(설정!$B$6,$AC1457))),AND(설정!$B$7&lt;&gt;"",ISNUMBER(SEARCH(설정!$B$7,$AC1457)))),"제외","포함"))</f>
        <v/>
      </c>
    </row>
    <row r="1458">
      <c r="W1458" s="2">
        <f>IF(OR($B$5="",$C$6="",ROW()&lt;$B$5),"",IF(INDEX($A:$U,ROW(),$C$6)="","",INDEX($A:$U,ROW(),$C$6)))</f>
        <v/>
      </c>
      <c r="X1458" s="28">
        <f>IF($W1458="","",IF(ISNUMBER($W1458),IF($W1458&gt;=10000000,IFERROR(DATE(INT($W1458/10000),MOD(INT($W1458/100),100),MOD($W1458,100)),""),$W1458),IF(ISNUMBER(--SUBSTITUTE(SUBSTITUTE(TRIM($W1458),".","-"),"/","-")),IF(--SUBSTITUTE(SUBSTITUTE(TRIM($W1458),".","-"),"/","-")&gt;=10000000,IFERROR(DATE(--LEFT(TRIM($W1458),4),--MID(TRIM($W1458),5,2),--RIGHT(TRIM($W1458),2)),""),--SUBSTITUTE(SUBSTITUTE(TRIM($W1458),".","-"),"/","-")),IFERROR(--LEFT(SUBSTITUTE(SUBSTITUTE(TRIM($W1458),".","-"),"/","-"),10),""))))</f>
        <v/>
      </c>
      <c r="Y1458" s="29">
        <f>IF($X1458="","",INT($X1458))</f>
        <v/>
      </c>
      <c r="Z1458" s="30">
        <f>IF(OR($Y1458="",$D$6=""),"",IF(INDEX($A:$U,ROW(),$D$6)="",0,IF(ISNUMBER(INDEX($A:$U,ROW(),$D$6)),INDEX($A:$U,ROW(),$D$6),IFERROR(--SUBSTITUTE(SUBSTITUTE(TRIM(INDEX($A:$U,ROW(),$D$6)),",",""),"원",""),0))))</f>
        <v/>
      </c>
      <c r="AA1458" s="30">
        <f>IF(OR($Y1458="",$E$6=""),"",IF(INDEX($A:$U,ROW(),$E$6)="",0,IF(ISNUMBER(INDEX($A:$U,ROW(),$E$6)),INDEX($A:$U,ROW(),$E$6),IFERROR(--SUBSTITUTE(SUBSTITUTE(TRIM(INDEX($A:$U,ROW(),$E$6)),",",""),"원",""),0))))</f>
        <v/>
      </c>
      <c r="AB1458" s="30">
        <f>IF(OR($Y1458="",$F$6=""),"",IF(INDEX($A:$U,ROW(),$F$6)="","",IF(ISNUMBER(INDEX($A:$U,ROW(),$F$6)),INDEX($A:$U,ROW(),$F$6),IFERROR(--SUBSTITUTE(SUBSTITUTE(TRIM(INDEX($A:$U,ROW(),$F$6)),",",""),"원",""),""))))</f>
        <v/>
      </c>
      <c r="AC1458" s="2">
        <f>IF(OR($Y1458="",$G$6=""),"",INDEX($A:$U,ROW(),$G$6)&amp;"")</f>
        <v/>
      </c>
      <c r="AD1458" s="2">
        <f>IF($Y1458="","",IF(OR(AND(설정!$B$5&lt;&gt;"",ISNUMBER(SEARCH(설정!$B$5,$AC1458))),AND(설정!$B$6&lt;&gt;"",ISNUMBER(SEARCH(설정!$B$6,$AC1458))),AND(설정!$B$7&lt;&gt;"",ISNUMBER(SEARCH(설정!$B$7,$AC1458)))),"제외","포함"))</f>
        <v/>
      </c>
    </row>
    <row r="1459">
      <c r="W1459" s="2">
        <f>IF(OR($B$5="",$C$6="",ROW()&lt;$B$5),"",IF(INDEX($A:$U,ROW(),$C$6)="","",INDEX($A:$U,ROW(),$C$6)))</f>
        <v/>
      </c>
      <c r="X1459" s="28">
        <f>IF($W1459="","",IF(ISNUMBER($W1459),IF($W1459&gt;=10000000,IFERROR(DATE(INT($W1459/10000),MOD(INT($W1459/100),100),MOD($W1459,100)),""),$W1459),IF(ISNUMBER(--SUBSTITUTE(SUBSTITUTE(TRIM($W1459),".","-"),"/","-")),IF(--SUBSTITUTE(SUBSTITUTE(TRIM($W1459),".","-"),"/","-")&gt;=10000000,IFERROR(DATE(--LEFT(TRIM($W1459),4),--MID(TRIM($W1459),5,2),--RIGHT(TRIM($W1459),2)),""),--SUBSTITUTE(SUBSTITUTE(TRIM($W1459),".","-"),"/","-")),IFERROR(--LEFT(SUBSTITUTE(SUBSTITUTE(TRIM($W1459),".","-"),"/","-"),10),""))))</f>
        <v/>
      </c>
      <c r="Y1459" s="29">
        <f>IF($X1459="","",INT($X1459))</f>
        <v/>
      </c>
      <c r="Z1459" s="30">
        <f>IF(OR($Y1459="",$D$6=""),"",IF(INDEX($A:$U,ROW(),$D$6)="",0,IF(ISNUMBER(INDEX($A:$U,ROW(),$D$6)),INDEX($A:$U,ROW(),$D$6),IFERROR(--SUBSTITUTE(SUBSTITUTE(TRIM(INDEX($A:$U,ROW(),$D$6)),",",""),"원",""),0))))</f>
        <v/>
      </c>
      <c r="AA1459" s="30">
        <f>IF(OR($Y1459="",$E$6=""),"",IF(INDEX($A:$U,ROW(),$E$6)="",0,IF(ISNUMBER(INDEX($A:$U,ROW(),$E$6)),INDEX($A:$U,ROW(),$E$6),IFERROR(--SUBSTITUTE(SUBSTITUTE(TRIM(INDEX($A:$U,ROW(),$E$6)),",",""),"원",""),0))))</f>
        <v/>
      </c>
      <c r="AB1459" s="30">
        <f>IF(OR($Y1459="",$F$6=""),"",IF(INDEX($A:$U,ROW(),$F$6)="","",IF(ISNUMBER(INDEX($A:$U,ROW(),$F$6)),INDEX($A:$U,ROW(),$F$6),IFERROR(--SUBSTITUTE(SUBSTITUTE(TRIM(INDEX($A:$U,ROW(),$F$6)),",",""),"원",""),""))))</f>
        <v/>
      </c>
      <c r="AC1459" s="2">
        <f>IF(OR($Y1459="",$G$6=""),"",INDEX($A:$U,ROW(),$G$6)&amp;"")</f>
        <v/>
      </c>
      <c r="AD1459" s="2">
        <f>IF($Y1459="","",IF(OR(AND(설정!$B$5&lt;&gt;"",ISNUMBER(SEARCH(설정!$B$5,$AC1459))),AND(설정!$B$6&lt;&gt;"",ISNUMBER(SEARCH(설정!$B$6,$AC1459))),AND(설정!$B$7&lt;&gt;"",ISNUMBER(SEARCH(설정!$B$7,$AC1459)))),"제외","포함"))</f>
        <v/>
      </c>
    </row>
    <row r="1460">
      <c r="W1460" s="2">
        <f>IF(OR($B$5="",$C$6="",ROW()&lt;$B$5),"",IF(INDEX($A:$U,ROW(),$C$6)="","",INDEX($A:$U,ROW(),$C$6)))</f>
        <v/>
      </c>
      <c r="X1460" s="28">
        <f>IF($W1460="","",IF(ISNUMBER($W1460),IF($W1460&gt;=10000000,IFERROR(DATE(INT($W1460/10000),MOD(INT($W1460/100),100),MOD($W1460,100)),""),$W1460),IF(ISNUMBER(--SUBSTITUTE(SUBSTITUTE(TRIM($W1460),".","-"),"/","-")),IF(--SUBSTITUTE(SUBSTITUTE(TRIM($W1460),".","-"),"/","-")&gt;=10000000,IFERROR(DATE(--LEFT(TRIM($W1460),4),--MID(TRIM($W1460),5,2),--RIGHT(TRIM($W1460),2)),""),--SUBSTITUTE(SUBSTITUTE(TRIM($W1460),".","-"),"/","-")),IFERROR(--LEFT(SUBSTITUTE(SUBSTITUTE(TRIM($W1460),".","-"),"/","-"),10),""))))</f>
        <v/>
      </c>
      <c r="Y1460" s="29">
        <f>IF($X1460="","",INT($X1460))</f>
        <v/>
      </c>
      <c r="Z1460" s="30">
        <f>IF(OR($Y1460="",$D$6=""),"",IF(INDEX($A:$U,ROW(),$D$6)="",0,IF(ISNUMBER(INDEX($A:$U,ROW(),$D$6)),INDEX($A:$U,ROW(),$D$6),IFERROR(--SUBSTITUTE(SUBSTITUTE(TRIM(INDEX($A:$U,ROW(),$D$6)),",",""),"원",""),0))))</f>
        <v/>
      </c>
      <c r="AA1460" s="30">
        <f>IF(OR($Y1460="",$E$6=""),"",IF(INDEX($A:$U,ROW(),$E$6)="",0,IF(ISNUMBER(INDEX($A:$U,ROW(),$E$6)),INDEX($A:$U,ROW(),$E$6),IFERROR(--SUBSTITUTE(SUBSTITUTE(TRIM(INDEX($A:$U,ROW(),$E$6)),",",""),"원",""),0))))</f>
        <v/>
      </c>
      <c r="AB1460" s="30">
        <f>IF(OR($Y1460="",$F$6=""),"",IF(INDEX($A:$U,ROW(),$F$6)="","",IF(ISNUMBER(INDEX($A:$U,ROW(),$F$6)),INDEX($A:$U,ROW(),$F$6),IFERROR(--SUBSTITUTE(SUBSTITUTE(TRIM(INDEX($A:$U,ROW(),$F$6)),",",""),"원",""),""))))</f>
        <v/>
      </c>
      <c r="AC1460" s="2">
        <f>IF(OR($Y1460="",$G$6=""),"",INDEX($A:$U,ROW(),$G$6)&amp;"")</f>
        <v/>
      </c>
      <c r="AD1460" s="2">
        <f>IF($Y1460="","",IF(OR(AND(설정!$B$5&lt;&gt;"",ISNUMBER(SEARCH(설정!$B$5,$AC1460))),AND(설정!$B$6&lt;&gt;"",ISNUMBER(SEARCH(설정!$B$6,$AC1460))),AND(설정!$B$7&lt;&gt;"",ISNUMBER(SEARCH(설정!$B$7,$AC1460)))),"제외","포함"))</f>
        <v/>
      </c>
    </row>
    <row r="1461">
      <c r="W1461" s="2">
        <f>IF(OR($B$5="",$C$6="",ROW()&lt;$B$5),"",IF(INDEX($A:$U,ROW(),$C$6)="","",INDEX($A:$U,ROW(),$C$6)))</f>
        <v/>
      </c>
      <c r="X1461" s="28">
        <f>IF($W1461="","",IF(ISNUMBER($W1461),IF($W1461&gt;=10000000,IFERROR(DATE(INT($W1461/10000),MOD(INT($W1461/100),100),MOD($W1461,100)),""),$W1461),IF(ISNUMBER(--SUBSTITUTE(SUBSTITUTE(TRIM($W1461),".","-"),"/","-")),IF(--SUBSTITUTE(SUBSTITUTE(TRIM($W1461),".","-"),"/","-")&gt;=10000000,IFERROR(DATE(--LEFT(TRIM($W1461),4),--MID(TRIM($W1461),5,2),--RIGHT(TRIM($W1461),2)),""),--SUBSTITUTE(SUBSTITUTE(TRIM($W1461),".","-"),"/","-")),IFERROR(--LEFT(SUBSTITUTE(SUBSTITUTE(TRIM($W1461),".","-"),"/","-"),10),""))))</f>
        <v/>
      </c>
      <c r="Y1461" s="29">
        <f>IF($X1461="","",INT($X1461))</f>
        <v/>
      </c>
      <c r="Z1461" s="30">
        <f>IF(OR($Y1461="",$D$6=""),"",IF(INDEX($A:$U,ROW(),$D$6)="",0,IF(ISNUMBER(INDEX($A:$U,ROW(),$D$6)),INDEX($A:$U,ROW(),$D$6),IFERROR(--SUBSTITUTE(SUBSTITUTE(TRIM(INDEX($A:$U,ROW(),$D$6)),",",""),"원",""),0))))</f>
        <v/>
      </c>
      <c r="AA1461" s="30">
        <f>IF(OR($Y1461="",$E$6=""),"",IF(INDEX($A:$U,ROW(),$E$6)="",0,IF(ISNUMBER(INDEX($A:$U,ROW(),$E$6)),INDEX($A:$U,ROW(),$E$6),IFERROR(--SUBSTITUTE(SUBSTITUTE(TRIM(INDEX($A:$U,ROW(),$E$6)),",",""),"원",""),0))))</f>
        <v/>
      </c>
      <c r="AB1461" s="30">
        <f>IF(OR($Y1461="",$F$6=""),"",IF(INDEX($A:$U,ROW(),$F$6)="","",IF(ISNUMBER(INDEX($A:$U,ROW(),$F$6)),INDEX($A:$U,ROW(),$F$6),IFERROR(--SUBSTITUTE(SUBSTITUTE(TRIM(INDEX($A:$U,ROW(),$F$6)),",",""),"원",""),""))))</f>
        <v/>
      </c>
      <c r="AC1461" s="2">
        <f>IF(OR($Y1461="",$G$6=""),"",INDEX($A:$U,ROW(),$G$6)&amp;"")</f>
        <v/>
      </c>
      <c r="AD1461" s="2">
        <f>IF($Y1461="","",IF(OR(AND(설정!$B$5&lt;&gt;"",ISNUMBER(SEARCH(설정!$B$5,$AC1461))),AND(설정!$B$6&lt;&gt;"",ISNUMBER(SEARCH(설정!$B$6,$AC1461))),AND(설정!$B$7&lt;&gt;"",ISNUMBER(SEARCH(설정!$B$7,$AC1461)))),"제외","포함"))</f>
        <v/>
      </c>
    </row>
    <row r="1462">
      <c r="W1462" s="2">
        <f>IF(OR($B$5="",$C$6="",ROW()&lt;$B$5),"",IF(INDEX($A:$U,ROW(),$C$6)="","",INDEX($A:$U,ROW(),$C$6)))</f>
        <v/>
      </c>
      <c r="X1462" s="28">
        <f>IF($W1462="","",IF(ISNUMBER($W1462),IF($W1462&gt;=10000000,IFERROR(DATE(INT($W1462/10000),MOD(INT($W1462/100),100),MOD($W1462,100)),""),$W1462),IF(ISNUMBER(--SUBSTITUTE(SUBSTITUTE(TRIM($W1462),".","-"),"/","-")),IF(--SUBSTITUTE(SUBSTITUTE(TRIM($W1462),".","-"),"/","-")&gt;=10000000,IFERROR(DATE(--LEFT(TRIM($W1462),4),--MID(TRIM($W1462),5,2),--RIGHT(TRIM($W1462),2)),""),--SUBSTITUTE(SUBSTITUTE(TRIM($W1462),".","-"),"/","-")),IFERROR(--LEFT(SUBSTITUTE(SUBSTITUTE(TRIM($W1462),".","-"),"/","-"),10),""))))</f>
        <v/>
      </c>
      <c r="Y1462" s="29">
        <f>IF($X1462="","",INT($X1462))</f>
        <v/>
      </c>
      <c r="Z1462" s="30">
        <f>IF(OR($Y1462="",$D$6=""),"",IF(INDEX($A:$U,ROW(),$D$6)="",0,IF(ISNUMBER(INDEX($A:$U,ROW(),$D$6)),INDEX($A:$U,ROW(),$D$6),IFERROR(--SUBSTITUTE(SUBSTITUTE(TRIM(INDEX($A:$U,ROW(),$D$6)),",",""),"원",""),0))))</f>
        <v/>
      </c>
      <c r="AA1462" s="30">
        <f>IF(OR($Y1462="",$E$6=""),"",IF(INDEX($A:$U,ROW(),$E$6)="",0,IF(ISNUMBER(INDEX($A:$U,ROW(),$E$6)),INDEX($A:$U,ROW(),$E$6),IFERROR(--SUBSTITUTE(SUBSTITUTE(TRIM(INDEX($A:$U,ROW(),$E$6)),",",""),"원",""),0))))</f>
        <v/>
      </c>
      <c r="AB1462" s="30">
        <f>IF(OR($Y1462="",$F$6=""),"",IF(INDEX($A:$U,ROW(),$F$6)="","",IF(ISNUMBER(INDEX($A:$U,ROW(),$F$6)),INDEX($A:$U,ROW(),$F$6),IFERROR(--SUBSTITUTE(SUBSTITUTE(TRIM(INDEX($A:$U,ROW(),$F$6)),",",""),"원",""),""))))</f>
        <v/>
      </c>
      <c r="AC1462" s="2">
        <f>IF(OR($Y1462="",$G$6=""),"",INDEX($A:$U,ROW(),$G$6)&amp;"")</f>
        <v/>
      </c>
      <c r="AD1462" s="2">
        <f>IF($Y1462="","",IF(OR(AND(설정!$B$5&lt;&gt;"",ISNUMBER(SEARCH(설정!$B$5,$AC1462))),AND(설정!$B$6&lt;&gt;"",ISNUMBER(SEARCH(설정!$B$6,$AC1462))),AND(설정!$B$7&lt;&gt;"",ISNUMBER(SEARCH(설정!$B$7,$AC1462)))),"제외","포함"))</f>
        <v/>
      </c>
    </row>
    <row r="1463">
      <c r="W1463" s="2">
        <f>IF(OR($B$5="",$C$6="",ROW()&lt;$B$5),"",IF(INDEX($A:$U,ROW(),$C$6)="","",INDEX($A:$U,ROW(),$C$6)))</f>
        <v/>
      </c>
      <c r="X1463" s="28">
        <f>IF($W1463="","",IF(ISNUMBER($W1463),IF($W1463&gt;=10000000,IFERROR(DATE(INT($W1463/10000),MOD(INT($W1463/100),100),MOD($W1463,100)),""),$W1463),IF(ISNUMBER(--SUBSTITUTE(SUBSTITUTE(TRIM($W1463),".","-"),"/","-")),IF(--SUBSTITUTE(SUBSTITUTE(TRIM($W1463),".","-"),"/","-")&gt;=10000000,IFERROR(DATE(--LEFT(TRIM($W1463),4),--MID(TRIM($W1463),5,2),--RIGHT(TRIM($W1463),2)),""),--SUBSTITUTE(SUBSTITUTE(TRIM($W1463),".","-"),"/","-")),IFERROR(--LEFT(SUBSTITUTE(SUBSTITUTE(TRIM($W1463),".","-"),"/","-"),10),""))))</f>
        <v/>
      </c>
      <c r="Y1463" s="29">
        <f>IF($X1463="","",INT($X1463))</f>
        <v/>
      </c>
      <c r="Z1463" s="30">
        <f>IF(OR($Y1463="",$D$6=""),"",IF(INDEX($A:$U,ROW(),$D$6)="",0,IF(ISNUMBER(INDEX($A:$U,ROW(),$D$6)),INDEX($A:$U,ROW(),$D$6),IFERROR(--SUBSTITUTE(SUBSTITUTE(TRIM(INDEX($A:$U,ROW(),$D$6)),",",""),"원",""),0))))</f>
        <v/>
      </c>
      <c r="AA1463" s="30">
        <f>IF(OR($Y1463="",$E$6=""),"",IF(INDEX($A:$U,ROW(),$E$6)="",0,IF(ISNUMBER(INDEX($A:$U,ROW(),$E$6)),INDEX($A:$U,ROW(),$E$6),IFERROR(--SUBSTITUTE(SUBSTITUTE(TRIM(INDEX($A:$U,ROW(),$E$6)),",",""),"원",""),0))))</f>
        <v/>
      </c>
      <c r="AB1463" s="30">
        <f>IF(OR($Y1463="",$F$6=""),"",IF(INDEX($A:$U,ROW(),$F$6)="","",IF(ISNUMBER(INDEX($A:$U,ROW(),$F$6)),INDEX($A:$U,ROW(),$F$6),IFERROR(--SUBSTITUTE(SUBSTITUTE(TRIM(INDEX($A:$U,ROW(),$F$6)),",",""),"원",""),""))))</f>
        <v/>
      </c>
      <c r="AC1463" s="2">
        <f>IF(OR($Y1463="",$G$6=""),"",INDEX($A:$U,ROW(),$G$6)&amp;"")</f>
        <v/>
      </c>
      <c r="AD1463" s="2">
        <f>IF($Y1463="","",IF(OR(AND(설정!$B$5&lt;&gt;"",ISNUMBER(SEARCH(설정!$B$5,$AC1463))),AND(설정!$B$6&lt;&gt;"",ISNUMBER(SEARCH(설정!$B$6,$AC1463))),AND(설정!$B$7&lt;&gt;"",ISNUMBER(SEARCH(설정!$B$7,$AC1463)))),"제외","포함"))</f>
        <v/>
      </c>
    </row>
    <row r="1464">
      <c r="W1464" s="2">
        <f>IF(OR($B$5="",$C$6="",ROW()&lt;$B$5),"",IF(INDEX($A:$U,ROW(),$C$6)="","",INDEX($A:$U,ROW(),$C$6)))</f>
        <v/>
      </c>
      <c r="X1464" s="28">
        <f>IF($W1464="","",IF(ISNUMBER($W1464),IF($W1464&gt;=10000000,IFERROR(DATE(INT($W1464/10000),MOD(INT($W1464/100),100),MOD($W1464,100)),""),$W1464),IF(ISNUMBER(--SUBSTITUTE(SUBSTITUTE(TRIM($W1464),".","-"),"/","-")),IF(--SUBSTITUTE(SUBSTITUTE(TRIM($W1464),".","-"),"/","-")&gt;=10000000,IFERROR(DATE(--LEFT(TRIM($W1464),4),--MID(TRIM($W1464),5,2),--RIGHT(TRIM($W1464),2)),""),--SUBSTITUTE(SUBSTITUTE(TRIM($W1464),".","-"),"/","-")),IFERROR(--LEFT(SUBSTITUTE(SUBSTITUTE(TRIM($W1464),".","-"),"/","-"),10),""))))</f>
        <v/>
      </c>
      <c r="Y1464" s="29">
        <f>IF($X1464="","",INT($X1464))</f>
        <v/>
      </c>
      <c r="Z1464" s="30">
        <f>IF(OR($Y1464="",$D$6=""),"",IF(INDEX($A:$U,ROW(),$D$6)="",0,IF(ISNUMBER(INDEX($A:$U,ROW(),$D$6)),INDEX($A:$U,ROW(),$D$6),IFERROR(--SUBSTITUTE(SUBSTITUTE(TRIM(INDEX($A:$U,ROW(),$D$6)),",",""),"원",""),0))))</f>
        <v/>
      </c>
      <c r="AA1464" s="30">
        <f>IF(OR($Y1464="",$E$6=""),"",IF(INDEX($A:$U,ROW(),$E$6)="",0,IF(ISNUMBER(INDEX($A:$U,ROW(),$E$6)),INDEX($A:$U,ROW(),$E$6),IFERROR(--SUBSTITUTE(SUBSTITUTE(TRIM(INDEX($A:$U,ROW(),$E$6)),",",""),"원",""),0))))</f>
        <v/>
      </c>
      <c r="AB1464" s="30">
        <f>IF(OR($Y1464="",$F$6=""),"",IF(INDEX($A:$U,ROW(),$F$6)="","",IF(ISNUMBER(INDEX($A:$U,ROW(),$F$6)),INDEX($A:$U,ROW(),$F$6),IFERROR(--SUBSTITUTE(SUBSTITUTE(TRIM(INDEX($A:$U,ROW(),$F$6)),",",""),"원",""),""))))</f>
        <v/>
      </c>
      <c r="AC1464" s="2">
        <f>IF(OR($Y1464="",$G$6=""),"",INDEX($A:$U,ROW(),$G$6)&amp;"")</f>
        <v/>
      </c>
      <c r="AD1464" s="2">
        <f>IF($Y1464="","",IF(OR(AND(설정!$B$5&lt;&gt;"",ISNUMBER(SEARCH(설정!$B$5,$AC1464))),AND(설정!$B$6&lt;&gt;"",ISNUMBER(SEARCH(설정!$B$6,$AC1464))),AND(설정!$B$7&lt;&gt;"",ISNUMBER(SEARCH(설정!$B$7,$AC1464)))),"제외","포함"))</f>
        <v/>
      </c>
    </row>
    <row r="1465">
      <c r="W1465" s="2">
        <f>IF(OR($B$5="",$C$6="",ROW()&lt;$B$5),"",IF(INDEX($A:$U,ROW(),$C$6)="","",INDEX($A:$U,ROW(),$C$6)))</f>
        <v/>
      </c>
      <c r="X1465" s="28">
        <f>IF($W1465="","",IF(ISNUMBER($W1465),IF($W1465&gt;=10000000,IFERROR(DATE(INT($W1465/10000),MOD(INT($W1465/100),100),MOD($W1465,100)),""),$W1465),IF(ISNUMBER(--SUBSTITUTE(SUBSTITUTE(TRIM($W1465),".","-"),"/","-")),IF(--SUBSTITUTE(SUBSTITUTE(TRIM($W1465),".","-"),"/","-")&gt;=10000000,IFERROR(DATE(--LEFT(TRIM($W1465),4),--MID(TRIM($W1465),5,2),--RIGHT(TRIM($W1465),2)),""),--SUBSTITUTE(SUBSTITUTE(TRIM($W1465),".","-"),"/","-")),IFERROR(--LEFT(SUBSTITUTE(SUBSTITUTE(TRIM($W1465),".","-"),"/","-"),10),""))))</f>
        <v/>
      </c>
      <c r="Y1465" s="29">
        <f>IF($X1465="","",INT($X1465))</f>
        <v/>
      </c>
      <c r="Z1465" s="30">
        <f>IF(OR($Y1465="",$D$6=""),"",IF(INDEX($A:$U,ROW(),$D$6)="",0,IF(ISNUMBER(INDEX($A:$U,ROW(),$D$6)),INDEX($A:$U,ROW(),$D$6),IFERROR(--SUBSTITUTE(SUBSTITUTE(TRIM(INDEX($A:$U,ROW(),$D$6)),",",""),"원",""),0))))</f>
        <v/>
      </c>
      <c r="AA1465" s="30">
        <f>IF(OR($Y1465="",$E$6=""),"",IF(INDEX($A:$U,ROW(),$E$6)="",0,IF(ISNUMBER(INDEX($A:$U,ROW(),$E$6)),INDEX($A:$U,ROW(),$E$6),IFERROR(--SUBSTITUTE(SUBSTITUTE(TRIM(INDEX($A:$U,ROW(),$E$6)),",",""),"원",""),0))))</f>
        <v/>
      </c>
      <c r="AB1465" s="30">
        <f>IF(OR($Y1465="",$F$6=""),"",IF(INDEX($A:$U,ROW(),$F$6)="","",IF(ISNUMBER(INDEX($A:$U,ROW(),$F$6)),INDEX($A:$U,ROW(),$F$6),IFERROR(--SUBSTITUTE(SUBSTITUTE(TRIM(INDEX($A:$U,ROW(),$F$6)),",",""),"원",""),""))))</f>
        <v/>
      </c>
      <c r="AC1465" s="2">
        <f>IF(OR($Y1465="",$G$6=""),"",INDEX($A:$U,ROW(),$G$6)&amp;"")</f>
        <v/>
      </c>
      <c r="AD1465" s="2">
        <f>IF($Y1465="","",IF(OR(AND(설정!$B$5&lt;&gt;"",ISNUMBER(SEARCH(설정!$B$5,$AC1465))),AND(설정!$B$6&lt;&gt;"",ISNUMBER(SEARCH(설정!$B$6,$AC1465))),AND(설정!$B$7&lt;&gt;"",ISNUMBER(SEARCH(설정!$B$7,$AC1465)))),"제외","포함"))</f>
        <v/>
      </c>
    </row>
    <row r="1466">
      <c r="W1466" s="2">
        <f>IF(OR($B$5="",$C$6="",ROW()&lt;$B$5),"",IF(INDEX($A:$U,ROW(),$C$6)="","",INDEX($A:$U,ROW(),$C$6)))</f>
        <v/>
      </c>
      <c r="X1466" s="28">
        <f>IF($W1466="","",IF(ISNUMBER($W1466),IF($W1466&gt;=10000000,IFERROR(DATE(INT($W1466/10000),MOD(INT($W1466/100),100),MOD($W1466,100)),""),$W1466),IF(ISNUMBER(--SUBSTITUTE(SUBSTITUTE(TRIM($W1466),".","-"),"/","-")),IF(--SUBSTITUTE(SUBSTITUTE(TRIM($W1466),".","-"),"/","-")&gt;=10000000,IFERROR(DATE(--LEFT(TRIM($W1466),4),--MID(TRIM($W1466),5,2),--RIGHT(TRIM($W1466),2)),""),--SUBSTITUTE(SUBSTITUTE(TRIM($W1466),".","-"),"/","-")),IFERROR(--LEFT(SUBSTITUTE(SUBSTITUTE(TRIM($W1466),".","-"),"/","-"),10),""))))</f>
        <v/>
      </c>
      <c r="Y1466" s="29">
        <f>IF($X1466="","",INT($X1466))</f>
        <v/>
      </c>
      <c r="Z1466" s="30">
        <f>IF(OR($Y1466="",$D$6=""),"",IF(INDEX($A:$U,ROW(),$D$6)="",0,IF(ISNUMBER(INDEX($A:$U,ROW(),$D$6)),INDEX($A:$U,ROW(),$D$6),IFERROR(--SUBSTITUTE(SUBSTITUTE(TRIM(INDEX($A:$U,ROW(),$D$6)),",",""),"원",""),0))))</f>
        <v/>
      </c>
      <c r="AA1466" s="30">
        <f>IF(OR($Y1466="",$E$6=""),"",IF(INDEX($A:$U,ROW(),$E$6)="",0,IF(ISNUMBER(INDEX($A:$U,ROW(),$E$6)),INDEX($A:$U,ROW(),$E$6),IFERROR(--SUBSTITUTE(SUBSTITUTE(TRIM(INDEX($A:$U,ROW(),$E$6)),",",""),"원",""),0))))</f>
        <v/>
      </c>
      <c r="AB1466" s="30">
        <f>IF(OR($Y1466="",$F$6=""),"",IF(INDEX($A:$U,ROW(),$F$6)="","",IF(ISNUMBER(INDEX($A:$U,ROW(),$F$6)),INDEX($A:$U,ROW(),$F$6),IFERROR(--SUBSTITUTE(SUBSTITUTE(TRIM(INDEX($A:$U,ROW(),$F$6)),",",""),"원",""),""))))</f>
        <v/>
      </c>
      <c r="AC1466" s="2">
        <f>IF(OR($Y1466="",$G$6=""),"",INDEX($A:$U,ROW(),$G$6)&amp;"")</f>
        <v/>
      </c>
      <c r="AD1466" s="2">
        <f>IF($Y1466="","",IF(OR(AND(설정!$B$5&lt;&gt;"",ISNUMBER(SEARCH(설정!$B$5,$AC1466))),AND(설정!$B$6&lt;&gt;"",ISNUMBER(SEARCH(설정!$B$6,$AC1466))),AND(설정!$B$7&lt;&gt;"",ISNUMBER(SEARCH(설정!$B$7,$AC1466)))),"제외","포함"))</f>
        <v/>
      </c>
    </row>
    <row r="1467">
      <c r="W1467" s="2">
        <f>IF(OR($B$5="",$C$6="",ROW()&lt;$B$5),"",IF(INDEX($A:$U,ROW(),$C$6)="","",INDEX($A:$U,ROW(),$C$6)))</f>
        <v/>
      </c>
      <c r="X1467" s="28">
        <f>IF($W1467="","",IF(ISNUMBER($W1467),IF($W1467&gt;=10000000,IFERROR(DATE(INT($W1467/10000),MOD(INT($W1467/100),100),MOD($W1467,100)),""),$W1467),IF(ISNUMBER(--SUBSTITUTE(SUBSTITUTE(TRIM($W1467),".","-"),"/","-")),IF(--SUBSTITUTE(SUBSTITUTE(TRIM($W1467),".","-"),"/","-")&gt;=10000000,IFERROR(DATE(--LEFT(TRIM($W1467),4),--MID(TRIM($W1467),5,2),--RIGHT(TRIM($W1467),2)),""),--SUBSTITUTE(SUBSTITUTE(TRIM($W1467),".","-"),"/","-")),IFERROR(--LEFT(SUBSTITUTE(SUBSTITUTE(TRIM($W1467),".","-"),"/","-"),10),""))))</f>
        <v/>
      </c>
      <c r="Y1467" s="29">
        <f>IF($X1467="","",INT($X1467))</f>
        <v/>
      </c>
      <c r="Z1467" s="30">
        <f>IF(OR($Y1467="",$D$6=""),"",IF(INDEX($A:$U,ROW(),$D$6)="",0,IF(ISNUMBER(INDEX($A:$U,ROW(),$D$6)),INDEX($A:$U,ROW(),$D$6),IFERROR(--SUBSTITUTE(SUBSTITUTE(TRIM(INDEX($A:$U,ROW(),$D$6)),",",""),"원",""),0))))</f>
        <v/>
      </c>
      <c r="AA1467" s="30">
        <f>IF(OR($Y1467="",$E$6=""),"",IF(INDEX($A:$U,ROW(),$E$6)="",0,IF(ISNUMBER(INDEX($A:$U,ROW(),$E$6)),INDEX($A:$U,ROW(),$E$6),IFERROR(--SUBSTITUTE(SUBSTITUTE(TRIM(INDEX($A:$U,ROW(),$E$6)),",",""),"원",""),0))))</f>
        <v/>
      </c>
      <c r="AB1467" s="30">
        <f>IF(OR($Y1467="",$F$6=""),"",IF(INDEX($A:$U,ROW(),$F$6)="","",IF(ISNUMBER(INDEX($A:$U,ROW(),$F$6)),INDEX($A:$U,ROW(),$F$6),IFERROR(--SUBSTITUTE(SUBSTITUTE(TRIM(INDEX($A:$U,ROW(),$F$6)),",",""),"원",""),""))))</f>
        <v/>
      </c>
      <c r="AC1467" s="2">
        <f>IF(OR($Y1467="",$G$6=""),"",INDEX($A:$U,ROW(),$G$6)&amp;"")</f>
        <v/>
      </c>
      <c r="AD1467" s="2">
        <f>IF($Y1467="","",IF(OR(AND(설정!$B$5&lt;&gt;"",ISNUMBER(SEARCH(설정!$B$5,$AC1467))),AND(설정!$B$6&lt;&gt;"",ISNUMBER(SEARCH(설정!$B$6,$AC1467))),AND(설정!$B$7&lt;&gt;"",ISNUMBER(SEARCH(설정!$B$7,$AC1467)))),"제외","포함"))</f>
        <v/>
      </c>
    </row>
    <row r="1468">
      <c r="W1468" s="2">
        <f>IF(OR($B$5="",$C$6="",ROW()&lt;$B$5),"",IF(INDEX($A:$U,ROW(),$C$6)="","",INDEX($A:$U,ROW(),$C$6)))</f>
        <v/>
      </c>
      <c r="X1468" s="28">
        <f>IF($W1468="","",IF(ISNUMBER($W1468),IF($W1468&gt;=10000000,IFERROR(DATE(INT($W1468/10000),MOD(INT($W1468/100),100),MOD($W1468,100)),""),$W1468),IF(ISNUMBER(--SUBSTITUTE(SUBSTITUTE(TRIM($W1468),".","-"),"/","-")),IF(--SUBSTITUTE(SUBSTITUTE(TRIM($W1468),".","-"),"/","-")&gt;=10000000,IFERROR(DATE(--LEFT(TRIM($W1468),4),--MID(TRIM($W1468),5,2),--RIGHT(TRIM($W1468),2)),""),--SUBSTITUTE(SUBSTITUTE(TRIM($W1468),".","-"),"/","-")),IFERROR(--LEFT(SUBSTITUTE(SUBSTITUTE(TRIM($W1468),".","-"),"/","-"),10),""))))</f>
        <v/>
      </c>
      <c r="Y1468" s="29">
        <f>IF($X1468="","",INT($X1468))</f>
        <v/>
      </c>
      <c r="Z1468" s="30">
        <f>IF(OR($Y1468="",$D$6=""),"",IF(INDEX($A:$U,ROW(),$D$6)="",0,IF(ISNUMBER(INDEX($A:$U,ROW(),$D$6)),INDEX($A:$U,ROW(),$D$6),IFERROR(--SUBSTITUTE(SUBSTITUTE(TRIM(INDEX($A:$U,ROW(),$D$6)),",",""),"원",""),0))))</f>
        <v/>
      </c>
      <c r="AA1468" s="30">
        <f>IF(OR($Y1468="",$E$6=""),"",IF(INDEX($A:$U,ROW(),$E$6)="",0,IF(ISNUMBER(INDEX($A:$U,ROW(),$E$6)),INDEX($A:$U,ROW(),$E$6),IFERROR(--SUBSTITUTE(SUBSTITUTE(TRIM(INDEX($A:$U,ROW(),$E$6)),",",""),"원",""),0))))</f>
        <v/>
      </c>
      <c r="AB1468" s="30">
        <f>IF(OR($Y1468="",$F$6=""),"",IF(INDEX($A:$U,ROW(),$F$6)="","",IF(ISNUMBER(INDEX($A:$U,ROW(),$F$6)),INDEX($A:$U,ROW(),$F$6),IFERROR(--SUBSTITUTE(SUBSTITUTE(TRIM(INDEX($A:$U,ROW(),$F$6)),",",""),"원",""),""))))</f>
        <v/>
      </c>
      <c r="AC1468" s="2">
        <f>IF(OR($Y1468="",$G$6=""),"",INDEX($A:$U,ROW(),$G$6)&amp;"")</f>
        <v/>
      </c>
      <c r="AD1468" s="2">
        <f>IF($Y1468="","",IF(OR(AND(설정!$B$5&lt;&gt;"",ISNUMBER(SEARCH(설정!$B$5,$AC1468))),AND(설정!$B$6&lt;&gt;"",ISNUMBER(SEARCH(설정!$B$6,$AC1468))),AND(설정!$B$7&lt;&gt;"",ISNUMBER(SEARCH(설정!$B$7,$AC1468)))),"제외","포함"))</f>
        <v/>
      </c>
    </row>
    <row r="1469">
      <c r="W1469" s="2">
        <f>IF(OR($B$5="",$C$6="",ROW()&lt;$B$5),"",IF(INDEX($A:$U,ROW(),$C$6)="","",INDEX($A:$U,ROW(),$C$6)))</f>
        <v/>
      </c>
      <c r="X1469" s="28">
        <f>IF($W1469="","",IF(ISNUMBER($W1469),IF($W1469&gt;=10000000,IFERROR(DATE(INT($W1469/10000),MOD(INT($W1469/100),100),MOD($W1469,100)),""),$W1469),IF(ISNUMBER(--SUBSTITUTE(SUBSTITUTE(TRIM($W1469),".","-"),"/","-")),IF(--SUBSTITUTE(SUBSTITUTE(TRIM($W1469),".","-"),"/","-")&gt;=10000000,IFERROR(DATE(--LEFT(TRIM($W1469),4),--MID(TRIM($W1469),5,2),--RIGHT(TRIM($W1469),2)),""),--SUBSTITUTE(SUBSTITUTE(TRIM($W1469),".","-"),"/","-")),IFERROR(--LEFT(SUBSTITUTE(SUBSTITUTE(TRIM($W1469),".","-"),"/","-"),10),""))))</f>
        <v/>
      </c>
      <c r="Y1469" s="29">
        <f>IF($X1469="","",INT($X1469))</f>
        <v/>
      </c>
      <c r="Z1469" s="30">
        <f>IF(OR($Y1469="",$D$6=""),"",IF(INDEX($A:$U,ROW(),$D$6)="",0,IF(ISNUMBER(INDEX($A:$U,ROW(),$D$6)),INDEX($A:$U,ROW(),$D$6),IFERROR(--SUBSTITUTE(SUBSTITUTE(TRIM(INDEX($A:$U,ROW(),$D$6)),",",""),"원",""),0))))</f>
        <v/>
      </c>
      <c r="AA1469" s="30">
        <f>IF(OR($Y1469="",$E$6=""),"",IF(INDEX($A:$U,ROW(),$E$6)="",0,IF(ISNUMBER(INDEX($A:$U,ROW(),$E$6)),INDEX($A:$U,ROW(),$E$6),IFERROR(--SUBSTITUTE(SUBSTITUTE(TRIM(INDEX($A:$U,ROW(),$E$6)),",",""),"원",""),0))))</f>
        <v/>
      </c>
      <c r="AB1469" s="30">
        <f>IF(OR($Y1469="",$F$6=""),"",IF(INDEX($A:$U,ROW(),$F$6)="","",IF(ISNUMBER(INDEX($A:$U,ROW(),$F$6)),INDEX($A:$U,ROW(),$F$6),IFERROR(--SUBSTITUTE(SUBSTITUTE(TRIM(INDEX($A:$U,ROW(),$F$6)),",",""),"원",""),""))))</f>
        <v/>
      </c>
      <c r="AC1469" s="2">
        <f>IF(OR($Y1469="",$G$6=""),"",INDEX($A:$U,ROW(),$G$6)&amp;"")</f>
        <v/>
      </c>
      <c r="AD1469" s="2">
        <f>IF($Y1469="","",IF(OR(AND(설정!$B$5&lt;&gt;"",ISNUMBER(SEARCH(설정!$B$5,$AC1469))),AND(설정!$B$6&lt;&gt;"",ISNUMBER(SEARCH(설정!$B$6,$AC1469))),AND(설정!$B$7&lt;&gt;"",ISNUMBER(SEARCH(설정!$B$7,$AC1469)))),"제외","포함"))</f>
        <v/>
      </c>
    </row>
    <row r="1470">
      <c r="W1470" s="2">
        <f>IF(OR($B$5="",$C$6="",ROW()&lt;$B$5),"",IF(INDEX($A:$U,ROW(),$C$6)="","",INDEX($A:$U,ROW(),$C$6)))</f>
        <v/>
      </c>
      <c r="X1470" s="28">
        <f>IF($W1470="","",IF(ISNUMBER($W1470),IF($W1470&gt;=10000000,IFERROR(DATE(INT($W1470/10000),MOD(INT($W1470/100),100),MOD($W1470,100)),""),$W1470),IF(ISNUMBER(--SUBSTITUTE(SUBSTITUTE(TRIM($W1470),".","-"),"/","-")),IF(--SUBSTITUTE(SUBSTITUTE(TRIM($W1470),".","-"),"/","-")&gt;=10000000,IFERROR(DATE(--LEFT(TRIM($W1470),4),--MID(TRIM($W1470),5,2),--RIGHT(TRIM($W1470),2)),""),--SUBSTITUTE(SUBSTITUTE(TRIM($W1470),".","-"),"/","-")),IFERROR(--LEFT(SUBSTITUTE(SUBSTITUTE(TRIM($W1470),".","-"),"/","-"),10),""))))</f>
        <v/>
      </c>
      <c r="Y1470" s="29">
        <f>IF($X1470="","",INT($X1470))</f>
        <v/>
      </c>
      <c r="Z1470" s="30">
        <f>IF(OR($Y1470="",$D$6=""),"",IF(INDEX($A:$U,ROW(),$D$6)="",0,IF(ISNUMBER(INDEX($A:$U,ROW(),$D$6)),INDEX($A:$U,ROW(),$D$6),IFERROR(--SUBSTITUTE(SUBSTITUTE(TRIM(INDEX($A:$U,ROW(),$D$6)),",",""),"원",""),0))))</f>
        <v/>
      </c>
      <c r="AA1470" s="30">
        <f>IF(OR($Y1470="",$E$6=""),"",IF(INDEX($A:$U,ROW(),$E$6)="",0,IF(ISNUMBER(INDEX($A:$U,ROW(),$E$6)),INDEX($A:$U,ROW(),$E$6),IFERROR(--SUBSTITUTE(SUBSTITUTE(TRIM(INDEX($A:$U,ROW(),$E$6)),",",""),"원",""),0))))</f>
        <v/>
      </c>
      <c r="AB1470" s="30">
        <f>IF(OR($Y1470="",$F$6=""),"",IF(INDEX($A:$U,ROW(),$F$6)="","",IF(ISNUMBER(INDEX($A:$U,ROW(),$F$6)),INDEX($A:$U,ROW(),$F$6),IFERROR(--SUBSTITUTE(SUBSTITUTE(TRIM(INDEX($A:$U,ROW(),$F$6)),",",""),"원",""),""))))</f>
        <v/>
      </c>
      <c r="AC1470" s="2">
        <f>IF(OR($Y1470="",$G$6=""),"",INDEX($A:$U,ROW(),$G$6)&amp;"")</f>
        <v/>
      </c>
      <c r="AD1470" s="2">
        <f>IF($Y1470="","",IF(OR(AND(설정!$B$5&lt;&gt;"",ISNUMBER(SEARCH(설정!$B$5,$AC1470))),AND(설정!$B$6&lt;&gt;"",ISNUMBER(SEARCH(설정!$B$6,$AC1470))),AND(설정!$B$7&lt;&gt;"",ISNUMBER(SEARCH(설정!$B$7,$AC1470)))),"제외","포함"))</f>
        <v/>
      </c>
    </row>
    <row r="1471">
      <c r="W1471" s="2">
        <f>IF(OR($B$5="",$C$6="",ROW()&lt;$B$5),"",IF(INDEX($A:$U,ROW(),$C$6)="","",INDEX($A:$U,ROW(),$C$6)))</f>
        <v/>
      </c>
      <c r="X1471" s="28">
        <f>IF($W1471="","",IF(ISNUMBER($W1471),IF($W1471&gt;=10000000,IFERROR(DATE(INT($W1471/10000),MOD(INT($W1471/100),100),MOD($W1471,100)),""),$W1471),IF(ISNUMBER(--SUBSTITUTE(SUBSTITUTE(TRIM($W1471),".","-"),"/","-")),IF(--SUBSTITUTE(SUBSTITUTE(TRIM($W1471),".","-"),"/","-")&gt;=10000000,IFERROR(DATE(--LEFT(TRIM($W1471),4),--MID(TRIM($W1471),5,2),--RIGHT(TRIM($W1471),2)),""),--SUBSTITUTE(SUBSTITUTE(TRIM($W1471),".","-"),"/","-")),IFERROR(--LEFT(SUBSTITUTE(SUBSTITUTE(TRIM($W1471),".","-"),"/","-"),10),""))))</f>
        <v/>
      </c>
      <c r="Y1471" s="29">
        <f>IF($X1471="","",INT($X1471))</f>
        <v/>
      </c>
      <c r="Z1471" s="30">
        <f>IF(OR($Y1471="",$D$6=""),"",IF(INDEX($A:$U,ROW(),$D$6)="",0,IF(ISNUMBER(INDEX($A:$U,ROW(),$D$6)),INDEX($A:$U,ROW(),$D$6),IFERROR(--SUBSTITUTE(SUBSTITUTE(TRIM(INDEX($A:$U,ROW(),$D$6)),",",""),"원",""),0))))</f>
        <v/>
      </c>
      <c r="AA1471" s="30">
        <f>IF(OR($Y1471="",$E$6=""),"",IF(INDEX($A:$U,ROW(),$E$6)="",0,IF(ISNUMBER(INDEX($A:$U,ROW(),$E$6)),INDEX($A:$U,ROW(),$E$6),IFERROR(--SUBSTITUTE(SUBSTITUTE(TRIM(INDEX($A:$U,ROW(),$E$6)),",",""),"원",""),0))))</f>
        <v/>
      </c>
      <c r="AB1471" s="30">
        <f>IF(OR($Y1471="",$F$6=""),"",IF(INDEX($A:$U,ROW(),$F$6)="","",IF(ISNUMBER(INDEX($A:$U,ROW(),$F$6)),INDEX($A:$U,ROW(),$F$6),IFERROR(--SUBSTITUTE(SUBSTITUTE(TRIM(INDEX($A:$U,ROW(),$F$6)),",",""),"원",""),""))))</f>
        <v/>
      </c>
      <c r="AC1471" s="2">
        <f>IF(OR($Y1471="",$G$6=""),"",INDEX($A:$U,ROW(),$G$6)&amp;"")</f>
        <v/>
      </c>
      <c r="AD1471" s="2">
        <f>IF($Y1471="","",IF(OR(AND(설정!$B$5&lt;&gt;"",ISNUMBER(SEARCH(설정!$B$5,$AC1471))),AND(설정!$B$6&lt;&gt;"",ISNUMBER(SEARCH(설정!$B$6,$AC1471))),AND(설정!$B$7&lt;&gt;"",ISNUMBER(SEARCH(설정!$B$7,$AC1471)))),"제외","포함"))</f>
        <v/>
      </c>
    </row>
    <row r="1472">
      <c r="W1472" s="2">
        <f>IF(OR($B$5="",$C$6="",ROW()&lt;$B$5),"",IF(INDEX($A:$U,ROW(),$C$6)="","",INDEX($A:$U,ROW(),$C$6)))</f>
        <v/>
      </c>
      <c r="X1472" s="28">
        <f>IF($W1472="","",IF(ISNUMBER($W1472),IF($W1472&gt;=10000000,IFERROR(DATE(INT($W1472/10000),MOD(INT($W1472/100),100),MOD($W1472,100)),""),$W1472),IF(ISNUMBER(--SUBSTITUTE(SUBSTITUTE(TRIM($W1472),".","-"),"/","-")),IF(--SUBSTITUTE(SUBSTITUTE(TRIM($W1472),".","-"),"/","-")&gt;=10000000,IFERROR(DATE(--LEFT(TRIM($W1472),4),--MID(TRIM($W1472),5,2),--RIGHT(TRIM($W1472),2)),""),--SUBSTITUTE(SUBSTITUTE(TRIM($W1472),".","-"),"/","-")),IFERROR(--LEFT(SUBSTITUTE(SUBSTITUTE(TRIM($W1472),".","-"),"/","-"),10),""))))</f>
        <v/>
      </c>
      <c r="Y1472" s="29">
        <f>IF($X1472="","",INT($X1472))</f>
        <v/>
      </c>
      <c r="Z1472" s="30">
        <f>IF(OR($Y1472="",$D$6=""),"",IF(INDEX($A:$U,ROW(),$D$6)="",0,IF(ISNUMBER(INDEX($A:$U,ROW(),$D$6)),INDEX($A:$U,ROW(),$D$6),IFERROR(--SUBSTITUTE(SUBSTITUTE(TRIM(INDEX($A:$U,ROW(),$D$6)),",",""),"원",""),0))))</f>
        <v/>
      </c>
      <c r="AA1472" s="30">
        <f>IF(OR($Y1472="",$E$6=""),"",IF(INDEX($A:$U,ROW(),$E$6)="",0,IF(ISNUMBER(INDEX($A:$U,ROW(),$E$6)),INDEX($A:$U,ROW(),$E$6),IFERROR(--SUBSTITUTE(SUBSTITUTE(TRIM(INDEX($A:$U,ROW(),$E$6)),",",""),"원",""),0))))</f>
        <v/>
      </c>
      <c r="AB1472" s="30">
        <f>IF(OR($Y1472="",$F$6=""),"",IF(INDEX($A:$U,ROW(),$F$6)="","",IF(ISNUMBER(INDEX($A:$U,ROW(),$F$6)),INDEX($A:$U,ROW(),$F$6),IFERROR(--SUBSTITUTE(SUBSTITUTE(TRIM(INDEX($A:$U,ROW(),$F$6)),",",""),"원",""),""))))</f>
        <v/>
      </c>
      <c r="AC1472" s="2">
        <f>IF(OR($Y1472="",$G$6=""),"",INDEX($A:$U,ROW(),$G$6)&amp;"")</f>
        <v/>
      </c>
      <c r="AD1472" s="2">
        <f>IF($Y1472="","",IF(OR(AND(설정!$B$5&lt;&gt;"",ISNUMBER(SEARCH(설정!$B$5,$AC1472))),AND(설정!$B$6&lt;&gt;"",ISNUMBER(SEARCH(설정!$B$6,$AC1472))),AND(설정!$B$7&lt;&gt;"",ISNUMBER(SEARCH(설정!$B$7,$AC1472)))),"제외","포함"))</f>
        <v/>
      </c>
    </row>
    <row r="1473">
      <c r="W1473" s="2">
        <f>IF(OR($B$5="",$C$6="",ROW()&lt;$B$5),"",IF(INDEX($A:$U,ROW(),$C$6)="","",INDEX($A:$U,ROW(),$C$6)))</f>
        <v/>
      </c>
      <c r="X1473" s="28">
        <f>IF($W1473="","",IF(ISNUMBER($W1473),IF($W1473&gt;=10000000,IFERROR(DATE(INT($W1473/10000),MOD(INT($W1473/100),100),MOD($W1473,100)),""),$W1473),IF(ISNUMBER(--SUBSTITUTE(SUBSTITUTE(TRIM($W1473),".","-"),"/","-")),IF(--SUBSTITUTE(SUBSTITUTE(TRIM($W1473),".","-"),"/","-")&gt;=10000000,IFERROR(DATE(--LEFT(TRIM($W1473),4),--MID(TRIM($W1473),5,2),--RIGHT(TRIM($W1473),2)),""),--SUBSTITUTE(SUBSTITUTE(TRIM($W1473),".","-"),"/","-")),IFERROR(--LEFT(SUBSTITUTE(SUBSTITUTE(TRIM($W1473),".","-"),"/","-"),10),""))))</f>
        <v/>
      </c>
      <c r="Y1473" s="29">
        <f>IF($X1473="","",INT($X1473))</f>
        <v/>
      </c>
      <c r="Z1473" s="30">
        <f>IF(OR($Y1473="",$D$6=""),"",IF(INDEX($A:$U,ROW(),$D$6)="",0,IF(ISNUMBER(INDEX($A:$U,ROW(),$D$6)),INDEX($A:$U,ROW(),$D$6),IFERROR(--SUBSTITUTE(SUBSTITUTE(TRIM(INDEX($A:$U,ROW(),$D$6)),",",""),"원",""),0))))</f>
        <v/>
      </c>
      <c r="AA1473" s="30">
        <f>IF(OR($Y1473="",$E$6=""),"",IF(INDEX($A:$U,ROW(),$E$6)="",0,IF(ISNUMBER(INDEX($A:$U,ROW(),$E$6)),INDEX($A:$U,ROW(),$E$6),IFERROR(--SUBSTITUTE(SUBSTITUTE(TRIM(INDEX($A:$U,ROW(),$E$6)),",",""),"원",""),0))))</f>
        <v/>
      </c>
      <c r="AB1473" s="30">
        <f>IF(OR($Y1473="",$F$6=""),"",IF(INDEX($A:$U,ROW(),$F$6)="","",IF(ISNUMBER(INDEX($A:$U,ROW(),$F$6)),INDEX($A:$U,ROW(),$F$6),IFERROR(--SUBSTITUTE(SUBSTITUTE(TRIM(INDEX($A:$U,ROW(),$F$6)),",",""),"원",""),""))))</f>
        <v/>
      </c>
      <c r="AC1473" s="2">
        <f>IF(OR($Y1473="",$G$6=""),"",INDEX($A:$U,ROW(),$G$6)&amp;"")</f>
        <v/>
      </c>
      <c r="AD1473" s="2">
        <f>IF($Y1473="","",IF(OR(AND(설정!$B$5&lt;&gt;"",ISNUMBER(SEARCH(설정!$B$5,$AC1473))),AND(설정!$B$6&lt;&gt;"",ISNUMBER(SEARCH(설정!$B$6,$AC1473))),AND(설정!$B$7&lt;&gt;"",ISNUMBER(SEARCH(설정!$B$7,$AC1473)))),"제외","포함"))</f>
        <v/>
      </c>
    </row>
    <row r="1474">
      <c r="W1474" s="2">
        <f>IF(OR($B$5="",$C$6="",ROW()&lt;$B$5),"",IF(INDEX($A:$U,ROW(),$C$6)="","",INDEX($A:$U,ROW(),$C$6)))</f>
        <v/>
      </c>
      <c r="X1474" s="28">
        <f>IF($W1474="","",IF(ISNUMBER($W1474),IF($W1474&gt;=10000000,IFERROR(DATE(INT($W1474/10000),MOD(INT($W1474/100),100),MOD($W1474,100)),""),$W1474),IF(ISNUMBER(--SUBSTITUTE(SUBSTITUTE(TRIM($W1474),".","-"),"/","-")),IF(--SUBSTITUTE(SUBSTITUTE(TRIM($W1474),".","-"),"/","-")&gt;=10000000,IFERROR(DATE(--LEFT(TRIM($W1474),4),--MID(TRIM($W1474),5,2),--RIGHT(TRIM($W1474),2)),""),--SUBSTITUTE(SUBSTITUTE(TRIM($W1474),".","-"),"/","-")),IFERROR(--LEFT(SUBSTITUTE(SUBSTITUTE(TRIM($W1474),".","-"),"/","-"),10),""))))</f>
        <v/>
      </c>
      <c r="Y1474" s="29">
        <f>IF($X1474="","",INT($X1474))</f>
        <v/>
      </c>
      <c r="Z1474" s="30">
        <f>IF(OR($Y1474="",$D$6=""),"",IF(INDEX($A:$U,ROW(),$D$6)="",0,IF(ISNUMBER(INDEX($A:$U,ROW(),$D$6)),INDEX($A:$U,ROW(),$D$6),IFERROR(--SUBSTITUTE(SUBSTITUTE(TRIM(INDEX($A:$U,ROW(),$D$6)),",",""),"원",""),0))))</f>
        <v/>
      </c>
      <c r="AA1474" s="30">
        <f>IF(OR($Y1474="",$E$6=""),"",IF(INDEX($A:$U,ROW(),$E$6)="",0,IF(ISNUMBER(INDEX($A:$U,ROW(),$E$6)),INDEX($A:$U,ROW(),$E$6),IFERROR(--SUBSTITUTE(SUBSTITUTE(TRIM(INDEX($A:$U,ROW(),$E$6)),",",""),"원",""),0))))</f>
        <v/>
      </c>
      <c r="AB1474" s="30">
        <f>IF(OR($Y1474="",$F$6=""),"",IF(INDEX($A:$U,ROW(),$F$6)="","",IF(ISNUMBER(INDEX($A:$U,ROW(),$F$6)),INDEX($A:$U,ROW(),$F$6),IFERROR(--SUBSTITUTE(SUBSTITUTE(TRIM(INDEX($A:$U,ROW(),$F$6)),",",""),"원",""),""))))</f>
        <v/>
      </c>
      <c r="AC1474" s="2">
        <f>IF(OR($Y1474="",$G$6=""),"",INDEX($A:$U,ROW(),$G$6)&amp;"")</f>
        <v/>
      </c>
      <c r="AD1474" s="2">
        <f>IF($Y1474="","",IF(OR(AND(설정!$B$5&lt;&gt;"",ISNUMBER(SEARCH(설정!$B$5,$AC1474))),AND(설정!$B$6&lt;&gt;"",ISNUMBER(SEARCH(설정!$B$6,$AC1474))),AND(설정!$B$7&lt;&gt;"",ISNUMBER(SEARCH(설정!$B$7,$AC1474)))),"제외","포함"))</f>
        <v/>
      </c>
    </row>
    <row r="1475">
      <c r="W1475" s="2">
        <f>IF(OR($B$5="",$C$6="",ROW()&lt;$B$5),"",IF(INDEX($A:$U,ROW(),$C$6)="","",INDEX($A:$U,ROW(),$C$6)))</f>
        <v/>
      </c>
      <c r="X1475" s="28">
        <f>IF($W1475="","",IF(ISNUMBER($W1475),IF($W1475&gt;=10000000,IFERROR(DATE(INT($W1475/10000),MOD(INT($W1475/100),100),MOD($W1475,100)),""),$W1475),IF(ISNUMBER(--SUBSTITUTE(SUBSTITUTE(TRIM($W1475),".","-"),"/","-")),IF(--SUBSTITUTE(SUBSTITUTE(TRIM($W1475),".","-"),"/","-")&gt;=10000000,IFERROR(DATE(--LEFT(TRIM($W1475),4),--MID(TRIM($W1475),5,2),--RIGHT(TRIM($W1475),2)),""),--SUBSTITUTE(SUBSTITUTE(TRIM($W1475),".","-"),"/","-")),IFERROR(--LEFT(SUBSTITUTE(SUBSTITUTE(TRIM($W1475),".","-"),"/","-"),10),""))))</f>
        <v/>
      </c>
      <c r="Y1475" s="29">
        <f>IF($X1475="","",INT($X1475))</f>
        <v/>
      </c>
      <c r="Z1475" s="30">
        <f>IF(OR($Y1475="",$D$6=""),"",IF(INDEX($A:$U,ROW(),$D$6)="",0,IF(ISNUMBER(INDEX($A:$U,ROW(),$D$6)),INDEX($A:$U,ROW(),$D$6),IFERROR(--SUBSTITUTE(SUBSTITUTE(TRIM(INDEX($A:$U,ROW(),$D$6)),",",""),"원",""),0))))</f>
        <v/>
      </c>
      <c r="AA1475" s="30">
        <f>IF(OR($Y1475="",$E$6=""),"",IF(INDEX($A:$U,ROW(),$E$6)="",0,IF(ISNUMBER(INDEX($A:$U,ROW(),$E$6)),INDEX($A:$U,ROW(),$E$6),IFERROR(--SUBSTITUTE(SUBSTITUTE(TRIM(INDEX($A:$U,ROW(),$E$6)),",",""),"원",""),0))))</f>
        <v/>
      </c>
      <c r="AB1475" s="30">
        <f>IF(OR($Y1475="",$F$6=""),"",IF(INDEX($A:$U,ROW(),$F$6)="","",IF(ISNUMBER(INDEX($A:$U,ROW(),$F$6)),INDEX($A:$U,ROW(),$F$6),IFERROR(--SUBSTITUTE(SUBSTITUTE(TRIM(INDEX($A:$U,ROW(),$F$6)),",",""),"원",""),""))))</f>
        <v/>
      </c>
      <c r="AC1475" s="2">
        <f>IF(OR($Y1475="",$G$6=""),"",INDEX($A:$U,ROW(),$G$6)&amp;"")</f>
        <v/>
      </c>
      <c r="AD1475" s="2">
        <f>IF($Y1475="","",IF(OR(AND(설정!$B$5&lt;&gt;"",ISNUMBER(SEARCH(설정!$B$5,$AC1475))),AND(설정!$B$6&lt;&gt;"",ISNUMBER(SEARCH(설정!$B$6,$AC1475))),AND(설정!$B$7&lt;&gt;"",ISNUMBER(SEARCH(설정!$B$7,$AC1475)))),"제외","포함"))</f>
        <v/>
      </c>
    </row>
    <row r="1476">
      <c r="W1476" s="2">
        <f>IF(OR($B$5="",$C$6="",ROW()&lt;$B$5),"",IF(INDEX($A:$U,ROW(),$C$6)="","",INDEX($A:$U,ROW(),$C$6)))</f>
        <v/>
      </c>
      <c r="X1476" s="28">
        <f>IF($W1476="","",IF(ISNUMBER($W1476),IF($W1476&gt;=10000000,IFERROR(DATE(INT($W1476/10000),MOD(INT($W1476/100),100),MOD($W1476,100)),""),$W1476),IF(ISNUMBER(--SUBSTITUTE(SUBSTITUTE(TRIM($W1476),".","-"),"/","-")),IF(--SUBSTITUTE(SUBSTITUTE(TRIM($W1476),".","-"),"/","-")&gt;=10000000,IFERROR(DATE(--LEFT(TRIM($W1476),4),--MID(TRIM($W1476),5,2),--RIGHT(TRIM($W1476),2)),""),--SUBSTITUTE(SUBSTITUTE(TRIM($W1476),".","-"),"/","-")),IFERROR(--LEFT(SUBSTITUTE(SUBSTITUTE(TRIM($W1476),".","-"),"/","-"),10),""))))</f>
        <v/>
      </c>
      <c r="Y1476" s="29">
        <f>IF($X1476="","",INT($X1476))</f>
        <v/>
      </c>
      <c r="Z1476" s="30">
        <f>IF(OR($Y1476="",$D$6=""),"",IF(INDEX($A:$U,ROW(),$D$6)="",0,IF(ISNUMBER(INDEX($A:$U,ROW(),$D$6)),INDEX($A:$U,ROW(),$D$6),IFERROR(--SUBSTITUTE(SUBSTITUTE(TRIM(INDEX($A:$U,ROW(),$D$6)),",",""),"원",""),0))))</f>
        <v/>
      </c>
      <c r="AA1476" s="30">
        <f>IF(OR($Y1476="",$E$6=""),"",IF(INDEX($A:$U,ROW(),$E$6)="",0,IF(ISNUMBER(INDEX($A:$U,ROW(),$E$6)),INDEX($A:$U,ROW(),$E$6),IFERROR(--SUBSTITUTE(SUBSTITUTE(TRIM(INDEX($A:$U,ROW(),$E$6)),",",""),"원",""),0))))</f>
        <v/>
      </c>
      <c r="AB1476" s="30">
        <f>IF(OR($Y1476="",$F$6=""),"",IF(INDEX($A:$U,ROW(),$F$6)="","",IF(ISNUMBER(INDEX($A:$U,ROW(),$F$6)),INDEX($A:$U,ROW(),$F$6),IFERROR(--SUBSTITUTE(SUBSTITUTE(TRIM(INDEX($A:$U,ROW(),$F$6)),",",""),"원",""),""))))</f>
        <v/>
      </c>
      <c r="AC1476" s="2">
        <f>IF(OR($Y1476="",$G$6=""),"",INDEX($A:$U,ROW(),$G$6)&amp;"")</f>
        <v/>
      </c>
      <c r="AD1476" s="2">
        <f>IF($Y1476="","",IF(OR(AND(설정!$B$5&lt;&gt;"",ISNUMBER(SEARCH(설정!$B$5,$AC1476))),AND(설정!$B$6&lt;&gt;"",ISNUMBER(SEARCH(설정!$B$6,$AC1476))),AND(설정!$B$7&lt;&gt;"",ISNUMBER(SEARCH(설정!$B$7,$AC1476)))),"제외","포함"))</f>
        <v/>
      </c>
    </row>
    <row r="1477">
      <c r="W1477" s="2">
        <f>IF(OR($B$5="",$C$6="",ROW()&lt;$B$5),"",IF(INDEX($A:$U,ROW(),$C$6)="","",INDEX($A:$U,ROW(),$C$6)))</f>
        <v/>
      </c>
      <c r="X1477" s="28">
        <f>IF($W1477="","",IF(ISNUMBER($W1477),IF($W1477&gt;=10000000,IFERROR(DATE(INT($W1477/10000),MOD(INT($W1477/100),100),MOD($W1477,100)),""),$W1477),IF(ISNUMBER(--SUBSTITUTE(SUBSTITUTE(TRIM($W1477),".","-"),"/","-")),IF(--SUBSTITUTE(SUBSTITUTE(TRIM($W1477),".","-"),"/","-")&gt;=10000000,IFERROR(DATE(--LEFT(TRIM($W1477),4),--MID(TRIM($W1477),5,2),--RIGHT(TRIM($W1477),2)),""),--SUBSTITUTE(SUBSTITUTE(TRIM($W1477),".","-"),"/","-")),IFERROR(--LEFT(SUBSTITUTE(SUBSTITUTE(TRIM($W1477),".","-"),"/","-"),10),""))))</f>
        <v/>
      </c>
      <c r="Y1477" s="29">
        <f>IF($X1477="","",INT($X1477))</f>
        <v/>
      </c>
      <c r="Z1477" s="30">
        <f>IF(OR($Y1477="",$D$6=""),"",IF(INDEX($A:$U,ROW(),$D$6)="",0,IF(ISNUMBER(INDEX($A:$U,ROW(),$D$6)),INDEX($A:$U,ROW(),$D$6),IFERROR(--SUBSTITUTE(SUBSTITUTE(TRIM(INDEX($A:$U,ROW(),$D$6)),",",""),"원",""),0))))</f>
        <v/>
      </c>
      <c r="AA1477" s="30">
        <f>IF(OR($Y1477="",$E$6=""),"",IF(INDEX($A:$U,ROW(),$E$6)="",0,IF(ISNUMBER(INDEX($A:$U,ROW(),$E$6)),INDEX($A:$U,ROW(),$E$6),IFERROR(--SUBSTITUTE(SUBSTITUTE(TRIM(INDEX($A:$U,ROW(),$E$6)),",",""),"원",""),0))))</f>
        <v/>
      </c>
      <c r="AB1477" s="30">
        <f>IF(OR($Y1477="",$F$6=""),"",IF(INDEX($A:$U,ROW(),$F$6)="","",IF(ISNUMBER(INDEX($A:$U,ROW(),$F$6)),INDEX($A:$U,ROW(),$F$6),IFERROR(--SUBSTITUTE(SUBSTITUTE(TRIM(INDEX($A:$U,ROW(),$F$6)),",",""),"원",""),""))))</f>
        <v/>
      </c>
      <c r="AC1477" s="2">
        <f>IF(OR($Y1477="",$G$6=""),"",INDEX($A:$U,ROW(),$G$6)&amp;"")</f>
        <v/>
      </c>
      <c r="AD1477" s="2">
        <f>IF($Y1477="","",IF(OR(AND(설정!$B$5&lt;&gt;"",ISNUMBER(SEARCH(설정!$B$5,$AC1477))),AND(설정!$B$6&lt;&gt;"",ISNUMBER(SEARCH(설정!$B$6,$AC1477))),AND(설정!$B$7&lt;&gt;"",ISNUMBER(SEARCH(설정!$B$7,$AC1477)))),"제외","포함"))</f>
        <v/>
      </c>
    </row>
    <row r="1478">
      <c r="W1478" s="2">
        <f>IF(OR($B$5="",$C$6="",ROW()&lt;$B$5),"",IF(INDEX($A:$U,ROW(),$C$6)="","",INDEX($A:$U,ROW(),$C$6)))</f>
        <v/>
      </c>
      <c r="X1478" s="28">
        <f>IF($W1478="","",IF(ISNUMBER($W1478),IF($W1478&gt;=10000000,IFERROR(DATE(INT($W1478/10000),MOD(INT($W1478/100),100),MOD($W1478,100)),""),$W1478),IF(ISNUMBER(--SUBSTITUTE(SUBSTITUTE(TRIM($W1478),".","-"),"/","-")),IF(--SUBSTITUTE(SUBSTITUTE(TRIM($W1478),".","-"),"/","-")&gt;=10000000,IFERROR(DATE(--LEFT(TRIM($W1478),4),--MID(TRIM($W1478),5,2),--RIGHT(TRIM($W1478),2)),""),--SUBSTITUTE(SUBSTITUTE(TRIM($W1478),".","-"),"/","-")),IFERROR(--LEFT(SUBSTITUTE(SUBSTITUTE(TRIM($W1478),".","-"),"/","-"),10),""))))</f>
        <v/>
      </c>
      <c r="Y1478" s="29">
        <f>IF($X1478="","",INT($X1478))</f>
        <v/>
      </c>
      <c r="Z1478" s="30">
        <f>IF(OR($Y1478="",$D$6=""),"",IF(INDEX($A:$U,ROW(),$D$6)="",0,IF(ISNUMBER(INDEX($A:$U,ROW(),$D$6)),INDEX($A:$U,ROW(),$D$6),IFERROR(--SUBSTITUTE(SUBSTITUTE(TRIM(INDEX($A:$U,ROW(),$D$6)),",",""),"원",""),0))))</f>
        <v/>
      </c>
      <c r="AA1478" s="30">
        <f>IF(OR($Y1478="",$E$6=""),"",IF(INDEX($A:$U,ROW(),$E$6)="",0,IF(ISNUMBER(INDEX($A:$U,ROW(),$E$6)),INDEX($A:$U,ROW(),$E$6),IFERROR(--SUBSTITUTE(SUBSTITUTE(TRIM(INDEX($A:$U,ROW(),$E$6)),",",""),"원",""),0))))</f>
        <v/>
      </c>
      <c r="AB1478" s="30">
        <f>IF(OR($Y1478="",$F$6=""),"",IF(INDEX($A:$U,ROW(),$F$6)="","",IF(ISNUMBER(INDEX($A:$U,ROW(),$F$6)),INDEX($A:$U,ROW(),$F$6),IFERROR(--SUBSTITUTE(SUBSTITUTE(TRIM(INDEX($A:$U,ROW(),$F$6)),",",""),"원",""),""))))</f>
        <v/>
      </c>
      <c r="AC1478" s="2">
        <f>IF(OR($Y1478="",$G$6=""),"",INDEX($A:$U,ROW(),$G$6)&amp;"")</f>
        <v/>
      </c>
      <c r="AD1478" s="2">
        <f>IF($Y1478="","",IF(OR(AND(설정!$B$5&lt;&gt;"",ISNUMBER(SEARCH(설정!$B$5,$AC1478))),AND(설정!$B$6&lt;&gt;"",ISNUMBER(SEARCH(설정!$B$6,$AC1478))),AND(설정!$B$7&lt;&gt;"",ISNUMBER(SEARCH(설정!$B$7,$AC1478)))),"제외","포함"))</f>
        <v/>
      </c>
    </row>
    <row r="1479">
      <c r="W1479" s="2">
        <f>IF(OR($B$5="",$C$6="",ROW()&lt;$B$5),"",IF(INDEX($A:$U,ROW(),$C$6)="","",INDEX($A:$U,ROW(),$C$6)))</f>
        <v/>
      </c>
      <c r="X1479" s="28">
        <f>IF($W1479="","",IF(ISNUMBER($W1479),IF($W1479&gt;=10000000,IFERROR(DATE(INT($W1479/10000),MOD(INT($W1479/100),100),MOD($W1479,100)),""),$W1479),IF(ISNUMBER(--SUBSTITUTE(SUBSTITUTE(TRIM($W1479),".","-"),"/","-")),IF(--SUBSTITUTE(SUBSTITUTE(TRIM($W1479),".","-"),"/","-")&gt;=10000000,IFERROR(DATE(--LEFT(TRIM($W1479),4),--MID(TRIM($W1479),5,2),--RIGHT(TRIM($W1479),2)),""),--SUBSTITUTE(SUBSTITUTE(TRIM($W1479),".","-"),"/","-")),IFERROR(--LEFT(SUBSTITUTE(SUBSTITUTE(TRIM($W1479),".","-"),"/","-"),10),""))))</f>
        <v/>
      </c>
      <c r="Y1479" s="29">
        <f>IF($X1479="","",INT($X1479))</f>
        <v/>
      </c>
      <c r="Z1479" s="30">
        <f>IF(OR($Y1479="",$D$6=""),"",IF(INDEX($A:$U,ROW(),$D$6)="",0,IF(ISNUMBER(INDEX($A:$U,ROW(),$D$6)),INDEX($A:$U,ROW(),$D$6),IFERROR(--SUBSTITUTE(SUBSTITUTE(TRIM(INDEX($A:$U,ROW(),$D$6)),",",""),"원",""),0))))</f>
        <v/>
      </c>
      <c r="AA1479" s="30">
        <f>IF(OR($Y1479="",$E$6=""),"",IF(INDEX($A:$U,ROW(),$E$6)="",0,IF(ISNUMBER(INDEX($A:$U,ROW(),$E$6)),INDEX($A:$U,ROW(),$E$6),IFERROR(--SUBSTITUTE(SUBSTITUTE(TRIM(INDEX($A:$U,ROW(),$E$6)),",",""),"원",""),0))))</f>
        <v/>
      </c>
      <c r="AB1479" s="30">
        <f>IF(OR($Y1479="",$F$6=""),"",IF(INDEX($A:$U,ROW(),$F$6)="","",IF(ISNUMBER(INDEX($A:$U,ROW(),$F$6)),INDEX($A:$U,ROW(),$F$6),IFERROR(--SUBSTITUTE(SUBSTITUTE(TRIM(INDEX($A:$U,ROW(),$F$6)),",",""),"원",""),""))))</f>
        <v/>
      </c>
      <c r="AC1479" s="2">
        <f>IF(OR($Y1479="",$G$6=""),"",INDEX($A:$U,ROW(),$G$6)&amp;"")</f>
        <v/>
      </c>
      <c r="AD1479" s="2">
        <f>IF($Y1479="","",IF(OR(AND(설정!$B$5&lt;&gt;"",ISNUMBER(SEARCH(설정!$B$5,$AC1479))),AND(설정!$B$6&lt;&gt;"",ISNUMBER(SEARCH(설정!$B$6,$AC1479))),AND(설정!$B$7&lt;&gt;"",ISNUMBER(SEARCH(설정!$B$7,$AC1479)))),"제외","포함"))</f>
        <v/>
      </c>
    </row>
    <row r="1480">
      <c r="W1480" s="2">
        <f>IF(OR($B$5="",$C$6="",ROW()&lt;$B$5),"",IF(INDEX($A:$U,ROW(),$C$6)="","",INDEX($A:$U,ROW(),$C$6)))</f>
        <v/>
      </c>
      <c r="X1480" s="28">
        <f>IF($W1480="","",IF(ISNUMBER($W1480),IF($W1480&gt;=10000000,IFERROR(DATE(INT($W1480/10000),MOD(INT($W1480/100),100),MOD($W1480,100)),""),$W1480),IF(ISNUMBER(--SUBSTITUTE(SUBSTITUTE(TRIM($W1480),".","-"),"/","-")),IF(--SUBSTITUTE(SUBSTITUTE(TRIM($W1480),".","-"),"/","-")&gt;=10000000,IFERROR(DATE(--LEFT(TRIM($W1480),4),--MID(TRIM($W1480),5,2),--RIGHT(TRIM($W1480),2)),""),--SUBSTITUTE(SUBSTITUTE(TRIM($W1480),".","-"),"/","-")),IFERROR(--LEFT(SUBSTITUTE(SUBSTITUTE(TRIM($W1480),".","-"),"/","-"),10),""))))</f>
        <v/>
      </c>
      <c r="Y1480" s="29">
        <f>IF($X1480="","",INT($X1480))</f>
        <v/>
      </c>
      <c r="Z1480" s="30">
        <f>IF(OR($Y1480="",$D$6=""),"",IF(INDEX($A:$U,ROW(),$D$6)="",0,IF(ISNUMBER(INDEX($A:$U,ROW(),$D$6)),INDEX($A:$U,ROW(),$D$6),IFERROR(--SUBSTITUTE(SUBSTITUTE(TRIM(INDEX($A:$U,ROW(),$D$6)),",",""),"원",""),0))))</f>
        <v/>
      </c>
      <c r="AA1480" s="30">
        <f>IF(OR($Y1480="",$E$6=""),"",IF(INDEX($A:$U,ROW(),$E$6)="",0,IF(ISNUMBER(INDEX($A:$U,ROW(),$E$6)),INDEX($A:$U,ROW(),$E$6),IFERROR(--SUBSTITUTE(SUBSTITUTE(TRIM(INDEX($A:$U,ROW(),$E$6)),",",""),"원",""),0))))</f>
        <v/>
      </c>
      <c r="AB1480" s="30">
        <f>IF(OR($Y1480="",$F$6=""),"",IF(INDEX($A:$U,ROW(),$F$6)="","",IF(ISNUMBER(INDEX($A:$U,ROW(),$F$6)),INDEX($A:$U,ROW(),$F$6),IFERROR(--SUBSTITUTE(SUBSTITUTE(TRIM(INDEX($A:$U,ROW(),$F$6)),",",""),"원",""),""))))</f>
        <v/>
      </c>
      <c r="AC1480" s="2">
        <f>IF(OR($Y1480="",$G$6=""),"",INDEX($A:$U,ROW(),$G$6)&amp;"")</f>
        <v/>
      </c>
      <c r="AD1480" s="2">
        <f>IF($Y1480="","",IF(OR(AND(설정!$B$5&lt;&gt;"",ISNUMBER(SEARCH(설정!$B$5,$AC1480))),AND(설정!$B$6&lt;&gt;"",ISNUMBER(SEARCH(설정!$B$6,$AC1480))),AND(설정!$B$7&lt;&gt;"",ISNUMBER(SEARCH(설정!$B$7,$AC1480)))),"제외","포함"))</f>
        <v/>
      </c>
    </row>
    <row r="1481">
      <c r="W1481" s="2">
        <f>IF(OR($B$5="",$C$6="",ROW()&lt;$B$5),"",IF(INDEX($A:$U,ROW(),$C$6)="","",INDEX($A:$U,ROW(),$C$6)))</f>
        <v/>
      </c>
      <c r="X1481" s="28">
        <f>IF($W1481="","",IF(ISNUMBER($W1481),IF($W1481&gt;=10000000,IFERROR(DATE(INT($W1481/10000),MOD(INT($W1481/100),100),MOD($W1481,100)),""),$W1481),IF(ISNUMBER(--SUBSTITUTE(SUBSTITUTE(TRIM($W1481),".","-"),"/","-")),IF(--SUBSTITUTE(SUBSTITUTE(TRIM($W1481),".","-"),"/","-")&gt;=10000000,IFERROR(DATE(--LEFT(TRIM($W1481),4),--MID(TRIM($W1481),5,2),--RIGHT(TRIM($W1481),2)),""),--SUBSTITUTE(SUBSTITUTE(TRIM($W1481),".","-"),"/","-")),IFERROR(--LEFT(SUBSTITUTE(SUBSTITUTE(TRIM($W1481),".","-"),"/","-"),10),""))))</f>
        <v/>
      </c>
      <c r="Y1481" s="29">
        <f>IF($X1481="","",INT($X1481))</f>
        <v/>
      </c>
      <c r="Z1481" s="30">
        <f>IF(OR($Y1481="",$D$6=""),"",IF(INDEX($A:$U,ROW(),$D$6)="",0,IF(ISNUMBER(INDEX($A:$U,ROW(),$D$6)),INDEX($A:$U,ROW(),$D$6),IFERROR(--SUBSTITUTE(SUBSTITUTE(TRIM(INDEX($A:$U,ROW(),$D$6)),",",""),"원",""),0))))</f>
        <v/>
      </c>
      <c r="AA1481" s="30">
        <f>IF(OR($Y1481="",$E$6=""),"",IF(INDEX($A:$U,ROW(),$E$6)="",0,IF(ISNUMBER(INDEX($A:$U,ROW(),$E$6)),INDEX($A:$U,ROW(),$E$6),IFERROR(--SUBSTITUTE(SUBSTITUTE(TRIM(INDEX($A:$U,ROW(),$E$6)),",",""),"원",""),0))))</f>
        <v/>
      </c>
      <c r="AB1481" s="30">
        <f>IF(OR($Y1481="",$F$6=""),"",IF(INDEX($A:$U,ROW(),$F$6)="","",IF(ISNUMBER(INDEX($A:$U,ROW(),$F$6)),INDEX($A:$U,ROW(),$F$6),IFERROR(--SUBSTITUTE(SUBSTITUTE(TRIM(INDEX($A:$U,ROW(),$F$6)),",",""),"원",""),""))))</f>
        <v/>
      </c>
      <c r="AC1481" s="2">
        <f>IF(OR($Y1481="",$G$6=""),"",INDEX($A:$U,ROW(),$G$6)&amp;"")</f>
        <v/>
      </c>
      <c r="AD1481" s="2">
        <f>IF($Y1481="","",IF(OR(AND(설정!$B$5&lt;&gt;"",ISNUMBER(SEARCH(설정!$B$5,$AC1481))),AND(설정!$B$6&lt;&gt;"",ISNUMBER(SEARCH(설정!$B$6,$AC1481))),AND(설정!$B$7&lt;&gt;"",ISNUMBER(SEARCH(설정!$B$7,$AC1481)))),"제외","포함"))</f>
        <v/>
      </c>
    </row>
    <row r="1482">
      <c r="W1482" s="2">
        <f>IF(OR($B$5="",$C$6="",ROW()&lt;$B$5),"",IF(INDEX($A:$U,ROW(),$C$6)="","",INDEX($A:$U,ROW(),$C$6)))</f>
        <v/>
      </c>
      <c r="X1482" s="28">
        <f>IF($W1482="","",IF(ISNUMBER($W1482),IF($W1482&gt;=10000000,IFERROR(DATE(INT($W1482/10000),MOD(INT($W1482/100),100),MOD($W1482,100)),""),$W1482),IF(ISNUMBER(--SUBSTITUTE(SUBSTITUTE(TRIM($W1482),".","-"),"/","-")),IF(--SUBSTITUTE(SUBSTITUTE(TRIM($W1482),".","-"),"/","-")&gt;=10000000,IFERROR(DATE(--LEFT(TRIM($W1482),4),--MID(TRIM($W1482),5,2),--RIGHT(TRIM($W1482),2)),""),--SUBSTITUTE(SUBSTITUTE(TRIM($W1482),".","-"),"/","-")),IFERROR(--LEFT(SUBSTITUTE(SUBSTITUTE(TRIM($W1482),".","-"),"/","-"),10),""))))</f>
        <v/>
      </c>
      <c r="Y1482" s="29">
        <f>IF($X1482="","",INT($X1482))</f>
        <v/>
      </c>
      <c r="Z1482" s="30">
        <f>IF(OR($Y1482="",$D$6=""),"",IF(INDEX($A:$U,ROW(),$D$6)="",0,IF(ISNUMBER(INDEX($A:$U,ROW(),$D$6)),INDEX($A:$U,ROW(),$D$6),IFERROR(--SUBSTITUTE(SUBSTITUTE(TRIM(INDEX($A:$U,ROW(),$D$6)),",",""),"원",""),0))))</f>
        <v/>
      </c>
      <c r="AA1482" s="30">
        <f>IF(OR($Y1482="",$E$6=""),"",IF(INDEX($A:$U,ROW(),$E$6)="",0,IF(ISNUMBER(INDEX($A:$U,ROW(),$E$6)),INDEX($A:$U,ROW(),$E$6),IFERROR(--SUBSTITUTE(SUBSTITUTE(TRIM(INDEX($A:$U,ROW(),$E$6)),",",""),"원",""),0))))</f>
        <v/>
      </c>
      <c r="AB1482" s="30">
        <f>IF(OR($Y1482="",$F$6=""),"",IF(INDEX($A:$U,ROW(),$F$6)="","",IF(ISNUMBER(INDEX($A:$U,ROW(),$F$6)),INDEX($A:$U,ROW(),$F$6),IFERROR(--SUBSTITUTE(SUBSTITUTE(TRIM(INDEX($A:$U,ROW(),$F$6)),",",""),"원",""),""))))</f>
        <v/>
      </c>
      <c r="AC1482" s="2">
        <f>IF(OR($Y1482="",$G$6=""),"",INDEX($A:$U,ROW(),$G$6)&amp;"")</f>
        <v/>
      </c>
      <c r="AD1482" s="2">
        <f>IF($Y1482="","",IF(OR(AND(설정!$B$5&lt;&gt;"",ISNUMBER(SEARCH(설정!$B$5,$AC1482))),AND(설정!$B$6&lt;&gt;"",ISNUMBER(SEARCH(설정!$B$6,$AC1482))),AND(설정!$B$7&lt;&gt;"",ISNUMBER(SEARCH(설정!$B$7,$AC1482)))),"제외","포함"))</f>
        <v/>
      </c>
    </row>
    <row r="1483">
      <c r="W1483" s="2">
        <f>IF(OR($B$5="",$C$6="",ROW()&lt;$B$5),"",IF(INDEX($A:$U,ROW(),$C$6)="","",INDEX($A:$U,ROW(),$C$6)))</f>
        <v/>
      </c>
      <c r="X1483" s="28">
        <f>IF($W1483="","",IF(ISNUMBER($W1483),IF($W1483&gt;=10000000,IFERROR(DATE(INT($W1483/10000),MOD(INT($W1483/100),100),MOD($W1483,100)),""),$W1483),IF(ISNUMBER(--SUBSTITUTE(SUBSTITUTE(TRIM($W1483),".","-"),"/","-")),IF(--SUBSTITUTE(SUBSTITUTE(TRIM($W1483),".","-"),"/","-")&gt;=10000000,IFERROR(DATE(--LEFT(TRIM($W1483),4),--MID(TRIM($W1483),5,2),--RIGHT(TRIM($W1483),2)),""),--SUBSTITUTE(SUBSTITUTE(TRIM($W1483),".","-"),"/","-")),IFERROR(--LEFT(SUBSTITUTE(SUBSTITUTE(TRIM($W1483),".","-"),"/","-"),10),""))))</f>
        <v/>
      </c>
      <c r="Y1483" s="29">
        <f>IF($X1483="","",INT($X1483))</f>
        <v/>
      </c>
      <c r="Z1483" s="30">
        <f>IF(OR($Y1483="",$D$6=""),"",IF(INDEX($A:$U,ROW(),$D$6)="",0,IF(ISNUMBER(INDEX($A:$U,ROW(),$D$6)),INDEX($A:$U,ROW(),$D$6),IFERROR(--SUBSTITUTE(SUBSTITUTE(TRIM(INDEX($A:$U,ROW(),$D$6)),",",""),"원",""),0))))</f>
        <v/>
      </c>
      <c r="AA1483" s="30">
        <f>IF(OR($Y1483="",$E$6=""),"",IF(INDEX($A:$U,ROW(),$E$6)="",0,IF(ISNUMBER(INDEX($A:$U,ROW(),$E$6)),INDEX($A:$U,ROW(),$E$6),IFERROR(--SUBSTITUTE(SUBSTITUTE(TRIM(INDEX($A:$U,ROW(),$E$6)),",",""),"원",""),0))))</f>
        <v/>
      </c>
      <c r="AB1483" s="30">
        <f>IF(OR($Y1483="",$F$6=""),"",IF(INDEX($A:$U,ROW(),$F$6)="","",IF(ISNUMBER(INDEX($A:$U,ROW(),$F$6)),INDEX($A:$U,ROW(),$F$6),IFERROR(--SUBSTITUTE(SUBSTITUTE(TRIM(INDEX($A:$U,ROW(),$F$6)),",",""),"원",""),""))))</f>
        <v/>
      </c>
      <c r="AC1483" s="2">
        <f>IF(OR($Y1483="",$G$6=""),"",INDEX($A:$U,ROW(),$G$6)&amp;"")</f>
        <v/>
      </c>
      <c r="AD1483" s="2">
        <f>IF($Y1483="","",IF(OR(AND(설정!$B$5&lt;&gt;"",ISNUMBER(SEARCH(설정!$B$5,$AC1483))),AND(설정!$B$6&lt;&gt;"",ISNUMBER(SEARCH(설정!$B$6,$AC1483))),AND(설정!$B$7&lt;&gt;"",ISNUMBER(SEARCH(설정!$B$7,$AC1483)))),"제외","포함"))</f>
        <v/>
      </c>
    </row>
    <row r="1484">
      <c r="W1484" s="2">
        <f>IF(OR($B$5="",$C$6="",ROW()&lt;$B$5),"",IF(INDEX($A:$U,ROW(),$C$6)="","",INDEX($A:$U,ROW(),$C$6)))</f>
        <v/>
      </c>
      <c r="X1484" s="28">
        <f>IF($W1484="","",IF(ISNUMBER($W1484),IF($W1484&gt;=10000000,IFERROR(DATE(INT($W1484/10000),MOD(INT($W1484/100),100),MOD($W1484,100)),""),$W1484),IF(ISNUMBER(--SUBSTITUTE(SUBSTITUTE(TRIM($W1484),".","-"),"/","-")),IF(--SUBSTITUTE(SUBSTITUTE(TRIM($W1484),".","-"),"/","-")&gt;=10000000,IFERROR(DATE(--LEFT(TRIM($W1484),4),--MID(TRIM($W1484),5,2),--RIGHT(TRIM($W1484),2)),""),--SUBSTITUTE(SUBSTITUTE(TRIM($W1484),".","-"),"/","-")),IFERROR(--LEFT(SUBSTITUTE(SUBSTITUTE(TRIM($W1484),".","-"),"/","-"),10),""))))</f>
        <v/>
      </c>
      <c r="Y1484" s="29">
        <f>IF($X1484="","",INT($X1484))</f>
        <v/>
      </c>
      <c r="Z1484" s="30">
        <f>IF(OR($Y1484="",$D$6=""),"",IF(INDEX($A:$U,ROW(),$D$6)="",0,IF(ISNUMBER(INDEX($A:$U,ROW(),$D$6)),INDEX($A:$U,ROW(),$D$6),IFERROR(--SUBSTITUTE(SUBSTITUTE(TRIM(INDEX($A:$U,ROW(),$D$6)),",",""),"원",""),0))))</f>
        <v/>
      </c>
      <c r="AA1484" s="30">
        <f>IF(OR($Y1484="",$E$6=""),"",IF(INDEX($A:$U,ROW(),$E$6)="",0,IF(ISNUMBER(INDEX($A:$U,ROW(),$E$6)),INDEX($A:$U,ROW(),$E$6),IFERROR(--SUBSTITUTE(SUBSTITUTE(TRIM(INDEX($A:$U,ROW(),$E$6)),",",""),"원",""),0))))</f>
        <v/>
      </c>
      <c r="AB1484" s="30">
        <f>IF(OR($Y1484="",$F$6=""),"",IF(INDEX($A:$U,ROW(),$F$6)="","",IF(ISNUMBER(INDEX($A:$U,ROW(),$F$6)),INDEX($A:$U,ROW(),$F$6),IFERROR(--SUBSTITUTE(SUBSTITUTE(TRIM(INDEX($A:$U,ROW(),$F$6)),",",""),"원",""),""))))</f>
        <v/>
      </c>
      <c r="AC1484" s="2">
        <f>IF(OR($Y1484="",$G$6=""),"",INDEX($A:$U,ROW(),$G$6)&amp;"")</f>
        <v/>
      </c>
      <c r="AD1484" s="2">
        <f>IF($Y1484="","",IF(OR(AND(설정!$B$5&lt;&gt;"",ISNUMBER(SEARCH(설정!$B$5,$AC1484))),AND(설정!$B$6&lt;&gt;"",ISNUMBER(SEARCH(설정!$B$6,$AC1484))),AND(설정!$B$7&lt;&gt;"",ISNUMBER(SEARCH(설정!$B$7,$AC1484)))),"제외","포함"))</f>
        <v/>
      </c>
    </row>
    <row r="1485">
      <c r="W1485" s="2">
        <f>IF(OR($B$5="",$C$6="",ROW()&lt;$B$5),"",IF(INDEX($A:$U,ROW(),$C$6)="","",INDEX($A:$U,ROW(),$C$6)))</f>
        <v/>
      </c>
      <c r="X1485" s="28">
        <f>IF($W1485="","",IF(ISNUMBER($W1485),IF($W1485&gt;=10000000,IFERROR(DATE(INT($W1485/10000),MOD(INT($W1485/100),100),MOD($W1485,100)),""),$W1485),IF(ISNUMBER(--SUBSTITUTE(SUBSTITUTE(TRIM($W1485),".","-"),"/","-")),IF(--SUBSTITUTE(SUBSTITUTE(TRIM($W1485),".","-"),"/","-")&gt;=10000000,IFERROR(DATE(--LEFT(TRIM($W1485),4),--MID(TRIM($W1485),5,2),--RIGHT(TRIM($W1485),2)),""),--SUBSTITUTE(SUBSTITUTE(TRIM($W1485),".","-"),"/","-")),IFERROR(--LEFT(SUBSTITUTE(SUBSTITUTE(TRIM($W1485),".","-"),"/","-"),10),""))))</f>
        <v/>
      </c>
      <c r="Y1485" s="29">
        <f>IF($X1485="","",INT($X1485))</f>
        <v/>
      </c>
      <c r="Z1485" s="30">
        <f>IF(OR($Y1485="",$D$6=""),"",IF(INDEX($A:$U,ROW(),$D$6)="",0,IF(ISNUMBER(INDEX($A:$U,ROW(),$D$6)),INDEX($A:$U,ROW(),$D$6),IFERROR(--SUBSTITUTE(SUBSTITUTE(TRIM(INDEX($A:$U,ROW(),$D$6)),",",""),"원",""),0))))</f>
        <v/>
      </c>
      <c r="AA1485" s="30">
        <f>IF(OR($Y1485="",$E$6=""),"",IF(INDEX($A:$U,ROW(),$E$6)="",0,IF(ISNUMBER(INDEX($A:$U,ROW(),$E$6)),INDEX($A:$U,ROW(),$E$6),IFERROR(--SUBSTITUTE(SUBSTITUTE(TRIM(INDEX($A:$U,ROW(),$E$6)),",",""),"원",""),0))))</f>
        <v/>
      </c>
      <c r="AB1485" s="30">
        <f>IF(OR($Y1485="",$F$6=""),"",IF(INDEX($A:$U,ROW(),$F$6)="","",IF(ISNUMBER(INDEX($A:$U,ROW(),$F$6)),INDEX($A:$U,ROW(),$F$6),IFERROR(--SUBSTITUTE(SUBSTITUTE(TRIM(INDEX($A:$U,ROW(),$F$6)),",",""),"원",""),""))))</f>
        <v/>
      </c>
      <c r="AC1485" s="2">
        <f>IF(OR($Y1485="",$G$6=""),"",INDEX($A:$U,ROW(),$G$6)&amp;"")</f>
        <v/>
      </c>
      <c r="AD1485" s="2">
        <f>IF($Y1485="","",IF(OR(AND(설정!$B$5&lt;&gt;"",ISNUMBER(SEARCH(설정!$B$5,$AC1485))),AND(설정!$B$6&lt;&gt;"",ISNUMBER(SEARCH(설정!$B$6,$AC1485))),AND(설정!$B$7&lt;&gt;"",ISNUMBER(SEARCH(설정!$B$7,$AC1485)))),"제외","포함"))</f>
        <v/>
      </c>
    </row>
    <row r="1486">
      <c r="W1486" s="2">
        <f>IF(OR($B$5="",$C$6="",ROW()&lt;$B$5),"",IF(INDEX($A:$U,ROW(),$C$6)="","",INDEX($A:$U,ROW(),$C$6)))</f>
        <v/>
      </c>
      <c r="X1486" s="28">
        <f>IF($W1486="","",IF(ISNUMBER($W1486),IF($W1486&gt;=10000000,IFERROR(DATE(INT($W1486/10000),MOD(INT($W1486/100),100),MOD($W1486,100)),""),$W1486),IF(ISNUMBER(--SUBSTITUTE(SUBSTITUTE(TRIM($W1486),".","-"),"/","-")),IF(--SUBSTITUTE(SUBSTITUTE(TRIM($W1486),".","-"),"/","-")&gt;=10000000,IFERROR(DATE(--LEFT(TRIM($W1486),4),--MID(TRIM($W1486),5,2),--RIGHT(TRIM($W1486),2)),""),--SUBSTITUTE(SUBSTITUTE(TRIM($W1486),".","-"),"/","-")),IFERROR(--LEFT(SUBSTITUTE(SUBSTITUTE(TRIM($W1486),".","-"),"/","-"),10),""))))</f>
        <v/>
      </c>
      <c r="Y1486" s="29">
        <f>IF($X1486="","",INT($X1486))</f>
        <v/>
      </c>
      <c r="Z1486" s="30">
        <f>IF(OR($Y1486="",$D$6=""),"",IF(INDEX($A:$U,ROW(),$D$6)="",0,IF(ISNUMBER(INDEX($A:$U,ROW(),$D$6)),INDEX($A:$U,ROW(),$D$6),IFERROR(--SUBSTITUTE(SUBSTITUTE(TRIM(INDEX($A:$U,ROW(),$D$6)),",",""),"원",""),0))))</f>
        <v/>
      </c>
      <c r="AA1486" s="30">
        <f>IF(OR($Y1486="",$E$6=""),"",IF(INDEX($A:$U,ROW(),$E$6)="",0,IF(ISNUMBER(INDEX($A:$U,ROW(),$E$6)),INDEX($A:$U,ROW(),$E$6),IFERROR(--SUBSTITUTE(SUBSTITUTE(TRIM(INDEX($A:$U,ROW(),$E$6)),",",""),"원",""),0))))</f>
        <v/>
      </c>
      <c r="AB1486" s="30">
        <f>IF(OR($Y1486="",$F$6=""),"",IF(INDEX($A:$U,ROW(),$F$6)="","",IF(ISNUMBER(INDEX($A:$U,ROW(),$F$6)),INDEX($A:$U,ROW(),$F$6),IFERROR(--SUBSTITUTE(SUBSTITUTE(TRIM(INDEX($A:$U,ROW(),$F$6)),",",""),"원",""),""))))</f>
        <v/>
      </c>
      <c r="AC1486" s="2">
        <f>IF(OR($Y1486="",$G$6=""),"",INDEX($A:$U,ROW(),$G$6)&amp;"")</f>
        <v/>
      </c>
      <c r="AD1486" s="2">
        <f>IF($Y1486="","",IF(OR(AND(설정!$B$5&lt;&gt;"",ISNUMBER(SEARCH(설정!$B$5,$AC1486))),AND(설정!$B$6&lt;&gt;"",ISNUMBER(SEARCH(설정!$B$6,$AC1486))),AND(설정!$B$7&lt;&gt;"",ISNUMBER(SEARCH(설정!$B$7,$AC1486)))),"제외","포함"))</f>
        <v/>
      </c>
    </row>
    <row r="1487">
      <c r="W1487" s="2">
        <f>IF(OR($B$5="",$C$6="",ROW()&lt;$B$5),"",IF(INDEX($A:$U,ROW(),$C$6)="","",INDEX($A:$U,ROW(),$C$6)))</f>
        <v/>
      </c>
      <c r="X1487" s="28">
        <f>IF($W1487="","",IF(ISNUMBER($W1487),IF($W1487&gt;=10000000,IFERROR(DATE(INT($W1487/10000),MOD(INT($W1487/100),100),MOD($W1487,100)),""),$W1487),IF(ISNUMBER(--SUBSTITUTE(SUBSTITUTE(TRIM($W1487),".","-"),"/","-")),IF(--SUBSTITUTE(SUBSTITUTE(TRIM($W1487),".","-"),"/","-")&gt;=10000000,IFERROR(DATE(--LEFT(TRIM($W1487),4),--MID(TRIM($W1487),5,2),--RIGHT(TRIM($W1487),2)),""),--SUBSTITUTE(SUBSTITUTE(TRIM($W1487),".","-"),"/","-")),IFERROR(--LEFT(SUBSTITUTE(SUBSTITUTE(TRIM($W1487),".","-"),"/","-"),10),""))))</f>
        <v/>
      </c>
      <c r="Y1487" s="29">
        <f>IF($X1487="","",INT($X1487))</f>
        <v/>
      </c>
      <c r="Z1487" s="30">
        <f>IF(OR($Y1487="",$D$6=""),"",IF(INDEX($A:$U,ROW(),$D$6)="",0,IF(ISNUMBER(INDEX($A:$U,ROW(),$D$6)),INDEX($A:$U,ROW(),$D$6),IFERROR(--SUBSTITUTE(SUBSTITUTE(TRIM(INDEX($A:$U,ROW(),$D$6)),",",""),"원",""),0))))</f>
        <v/>
      </c>
      <c r="AA1487" s="30">
        <f>IF(OR($Y1487="",$E$6=""),"",IF(INDEX($A:$U,ROW(),$E$6)="",0,IF(ISNUMBER(INDEX($A:$U,ROW(),$E$6)),INDEX($A:$U,ROW(),$E$6),IFERROR(--SUBSTITUTE(SUBSTITUTE(TRIM(INDEX($A:$U,ROW(),$E$6)),",",""),"원",""),0))))</f>
        <v/>
      </c>
      <c r="AB1487" s="30">
        <f>IF(OR($Y1487="",$F$6=""),"",IF(INDEX($A:$U,ROW(),$F$6)="","",IF(ISNUMBER(INDEX($A:$U,ROW(),$F$6)),INDEX($A:$U,ROW(),$F$6),IFERROR(--SUBSTITUTE(SUBSTITUTE(TRIM(INDEX($A:$U,ROW(),$F$6)),",",""),"원",""),""))))</f>
        <v/>
      </c>
      <c r="AC1487" s="2">
        <f>IF(OR($Y1487="",$G$6=""),"",INDEX($A:$U,ROW(),$G$6)&amp;"")</f>
        <v/>
      </c>
      <c r="AD1487" s="2">
        <f>IF($Y1487="","",IF(OR(AND(설정!$B$5&lt;&gt;"",ISNUMBER(SEARCH(설정!$B$5,$AC1487))),AND(설정!$B$6&lt;&gt;"",ISNUMBER(SEARCH(설정!$B$6,$AC1487))),AND(설정!$B$7&lt;&gt;"",ISNUMBER(SEARCH(설정!$B$7,$AC1487)))),"제외","포함"))</f>
        <v/>
      </c>
    </row>
    <row r="1488">
      <c r="W1488" s="2">
        <f>IF(OR($B$5="",$C$6="",ROW()&lt;$B$5),"",IF(INDEX($A:$U,ROW(),$C$6)="","",INDEX($A:$U,ROW(),$C$6)))</f>
        <v/>
      </c>
      <c r="X1488" s="28">
        <f>IF($W1488="","",IF(ISNUMBER($W1488),IF($W1488&gt;=10000000,IFERROR(DATE(INT($W1488/10000),MOD(INT($W1488/100),100),MOD($W1488,100)),""),$W1488),IF(ISNUMBER(--SUBSTITUTE(SUBSTITUTE(TRIM($W1488),".","-"),"/","-")),IF(--SUBSTITUTE(SUBSTITUTE(TRIM($W1488),".","-"),"/","-")&gt;=10000000,IFERROR(DATE(--LEFT(TRIM($W1488),4),--MID(TRIM($W1488),5,2),--RIGHT(TRIM($W1488),2)),""),--SUBSTITUTE(SUBSTITUTE(TRIM($W1488),".","-"),"/","-")),IFERROR(--LEFT(SUBSTITUTE(SUBSTITUTE(TRIM($W1488),".","-"),"/","-"),10),""))))</f>
        <v/>
      </c>
      <c r="Y1488" s="29">
        <f>IF($X1488="","",INT($X1488))</f>
        <v/>
      </c>
      <c r="Z1488" s="30">
        <f>IF(OR($Y1488="",$D$6=""),"",IF(INDEX($A:$U,ROW(),$D$6)="",0,IF(ISNUMBER(INDEX($A:$U,ROW(),$D$6)),INDEX($A:$U,ROW(),$D$6),IFERROR(--SUBSTITUTE(SUBSTITUTE(TRIM(INDEX($A:$U,ROW(),$D$6)),",",""),"원",""),0))))</f>
        <v/>
      </c>
      <c r="AA1488" s="30">
        <f>IF(OR($Y1488="",$E$6=""),"",IF(INDEX($A:$U,ROW(),$E$6)="",0,IF(ISNUMBER(INDEX($A:$U,ROW(),$E$6)),INDEX($A:$U,ROW(),$E$6),IFERROR(--SUBSTITUTE(SUBSTITUTE(TRIM(INDEX($A:$U,ROW(),$E$6)),",",""),"원",""),0))))</f>
        <v/>
      </c>
      <c r="AB1488" s="30">
        <f>IF(OR($Y1488="",$F$6=""),"",IF(INDEX($A:$U,ROW(),$F$6)="","",IF(ISNUMBER(INDEX($A:$U,ROW(),$F$6)),INDEX($A:$U,ROW(),$F$6),IFERROR(--SUBSTITUTE(SUBSTITUTE(TRIM(INDEX($A:$U,ROW(),$F$6)),",",""),"원",""),""))))</f>
        <v/>
      </c>
      <c r="AC1488" s="2">
        <f>IF(OR($Y1488="",$G$6=""),"",INDEX($A:$U,ROW(),$G$6)&amp;"")</f>
        <v/>
      </c>
      <c r="AD1488" s="2">
        <f>IF($Y1488="","",IF(OR(AND(설정!$B$5&lt;&gt;"",ISNUMBER(SEARCH(설정!$B$5,$AC1488))),AND(설정!$B$6&lt;&gt;"",ISNUMBER(SEARCH(설정!$B$6,$AC1488))),AND(설정!$B$7&lt;&gt;"",ISNUMBER(SEARCH(설정!$B$7,$AC1488)))),"제외","포함"))</f>
        <v/>
      </c>
    </row>
    <row r="1489">
      <c r="W1489" s="2">
        <f>IF(OR($B$5="",$C$6="",ROW()&lt;$B$5),"",IF(INDEX($A:$U,ROW(),$C$6)="","",INDEX($A:$U,ROW(),$C$6)))</f>
        <v/>
      </c>
      <c r="X1489" s="28">
        <f>IF($W1489="","",IF(ISNUMBER($W1489),IF($W1489&gt;=10000000,IFERROR(DATE(INT($W1489/10000),MOD(INT($W1489/100),100),MOD($W1489,100)),""),$W1489),IF(ISNUMBER(--SUBSTITUTE(SUBSTITUTE(TRIM($W1489),".","-"),"/","-")),IF(--SUBSTITUTE(SUBSTITUTE(TRIM($W1489),".","-"),"/","-")&gt;=10000000,IFERROR(DATE(--LEFT(TRIM($W1489),4),--MID(TRIM($W1489),5,2),--RIGHT(TRIM($W1489),2)),""),--SUBSTITUTE(SUBSTITUTE(TRIM($W1489),".","-"),"/","-")),IFERROR(--LEFT(SUBSTITUTE(SUBSTITUTE(TRIM($W1489),".","-"),"/","-"),10),""))))</f>
        <v/>
      </c>
      <c r="Y1489" s="29">
        <f>IF($X1489="","",INT($X1489))</f>
        <v/>
      </c>
      <c r="Z1489" s="30">
        <f>IF(OR($Y1489="",$D$6=""),"",IF(INDEX($A:$U,ROW(),$D$6)="",0,IF(ISNUMBER(INDEX($A:$U,ROW(),$D$6)),INDEX($A:$U,ROW(),$D$6),IFERROR(--SUBSTITUTE(SUBSTITUTE(TRIM(INDEX($A:$U,ROW(),$D$6)),",",""),"원",""),0))))</f>
        <v/>
      </c>
      <c r="AA1489" s="30">
        <f>IF(OR($Y1489="",$E$6=""),"",IF(INDEX($A:$U,ROW(),$E$6)="",0,IF(ISNUMBER(INDEX($A:$U,ROW(),$E$6)),INDEX($A:$U,ROW(),$E$6),IFERROR(--SUBSTITUTE(SUBSTITUTE(TRIM(INDEX($A:$U,ROW(),$E$6)),",",""),"원",""),0))))</f>
        <v/>
      </c>
      <c r="AB1489" s="30">
        <f>IF(OR($Y1489="",$F$6=""),"",IF(INDEX($A:$U,ROW(),$F$6)="","",IF(ISNUMBER(INDEX($A:$U,ROW(),$F$6)),INDEX($A:$U,ROW(),$F$6),IFERROR(--SUBSTITUTE(SUBSTITUTE(TRIM(INDEX($A:$U,ROW(),$F$6)),",",""),"원",""),""))))</f>
        <v/>
      </c>
      <c r="AC1489" s="2">
        <f>IF(OR($Y1489="",$G$6=""),"",INDEX($A:$U,ROW(),$G$6)&amp;"")</f>
        <v/>
      </c>
      <c r="AD1489" s="2">
        <f>IF($Y1489="","",IF(OR(AND(설정!$B$5&lt;&gt;"",ISNUMBER(SEARCH(설정!$B$5,$AC1489))),AND(설정!$B$6&lt;&gt;"",ISNUMBER(SEARCH(설정!$B$6,$AC1489))),AND(설정!$B$7&lt;&gt;"",ISNUMBER(SEARCH(설정!$B$7,$AC1489)))),"제외","포함"))</f>
        <v/>
      </c>
    </row>
    <row r="1490">
      <c r="W1490" s="2">
        <f>IF(OR($B$5="",$C$6="",ROW()&lt;$B$5),"",IF(INDEX($A:$U,ROW(),$C$6)="","",INDEX($A:$U,ROW(),$C$6)))</f>
        <v/>
      </c>
      <c r="X1490" s="28">
        <f>IF($W1490="","",IF(ISNUMBER($W1490),IF($W1490&gt;=10000000,IFERROR(DATE(INT($W1490/10000),MOD(INT($W1490/100),100),MOD($W1490,100)),""),$W1490),IF(ISNUMBER(--SUBSTITUTE(SUBSTITUTE(TRIM($W1490),".","-"),"/","-")),IF(--SUBSTITUTE(SUBSTITUTE(TRIM($W1490),".","-"),"/","-")&gt;=10000000,IFERROR(DATE(--LEFT(TRIM($W1490),4),--MID(TRIM($W1490),5,2),--RIGHT(TRIM($W1490),2)),""),--SUBSTITUTE(SUBSTITUTE(TRIM($W1490),".","-"),"/","-")),IFERROR(--LEFT(SUBSTITUTE(SUBSTITUTE(TRIM($W1490),".","-"),"/","-"),10),""))))</f>
        <v/>
      </c>
      <c r="Y1490" s="29">
        <f>IF($X1490="","",INT($X1490))</f>
        <v/>
      </c>
      <c r="Z1490" s="30">
        <f>IF(OR($Y1490="",$D$6=""),"",IF(INDEX($A:$U,ROW(),$D$6)="",0,IF(ISNUMBER(INDEX($A:$U,ROW(),$D$6)),INDEX($A:$U,ROW(),$D$6),IFERROR(--SUBSTITUTE(SUBSTITUTE(TRIM(INDEX($A:$U,ROW(),$D$6)),",",""),"원",""),0))))</f>
        <v/>
      </c>
      <c r="AA1490" s="30">
        <f>IF(OR($Y1490="",$E$6=""),"",IF(INDEX($A:$U,ROW(),$E$6)="",0,IF(ISNUMBER(INDEX($A:$U,ROW(),$E$6)),INDEX($A:$U,ROW(),$E$6),IFERROR(--SUBSTITUTE(SUBSTITUTE(TRIM(INDEX($A:$U,ROW(),$E$6)),",",""),"원",""),0))))</f>
        <v/>
      </c>
      <c r="AB1490" s="30">
        <f>IF(OR($Y1490="",$F$6=""),"",IF(INDEX($A:$U,ROW(),$F$6)="","",IF(ISNUMBER(INDEX($A:$U,ROW(),$F$6)),INDEX($A:$U,ROW(),$F$6),IFERROR(--SUBSTITUTE(SUBSTITUTE(TRIM(INDEX($A:$U,ROW(),$F$6)),",",""),"원",""),""))))</f>
        <v/>
      </c>
      <c r="AC1490" s="2">
        <f>IF(OR($Y1490="",$G$6=""),"",INDEX($A:$U,ROW(),$G$6)&amp;"")</f>
        <v/>
      </c>
      <c r="AD1490" s="2">
        <f>IF($Y1490="","",IF(OR(AND(설정!$B$5&lt;&gt;"",ISNUMBER(SEARCH(설정!$B$5,$AC1490))),AND(설정!$B$6&lt;&gt;"",ISNUMBER(SEARCH(설정!$B$6,$AC1490))),AND(설정!$B$7&lt;&gt;"",ISNUMBER(SEARCH(설정!$B$7,$AC1490)))),"제외","포함"))</f>
        <v/>
      </c>
    </row>
    <row r="1491">
      <c r="W1491" s="2">
        <f>IF(OR($B$5="",$C$6="",ROW()&lt;$B$5),"",IF(INDEX($A:$U,ROW(),$C$6)="","",INDEX($A:$U,ROW(),$C$6)))</f>
        <v/>
      </c>
      <c r="X1491" s="28">
        <f>IF($W1491="","",IF(ISNUMBER($W1491),IF($W1491&gt;=10000000,IFERROR(DATE(INT($W1491/10000),MOD(INT($W1491/100),100),MOD($W1491,100)),""),$W1491),IF(ISNUMBER(--SUBSTITUTE(SUBSTITUTE(TRIM($W1491),".","-"),"/","-")),IF(--SUBSTITUTE(SUBSTITUTE(TRIM($W1491),".","-"),"/","-")&gt;=10000000,IFERROR(DATE(--LEFT(TRIM($W1491),4),--MID(TRIM($W1491),5,2),--RIGHT(TRIM($W1491),2)),""),--SUBSTITUTE(SUBSTITUTE(TRIM($W1491),".","-"),"/","-")),IFERROR(--LEFT(SUBSTITUTE(SUBSTITUTE(TRIM($W1491),".","-"),"/","-"),10),""))))</f>
        <v/>
      </c>
      <c r="Y1491" s="29">
        <f>IF($X1491="","",INT($X1491))</f>
        <v/>
      </c>
      <c r="Z1491" s="30">
        <f>IF(OR($Y1491="",$D$6=""),"",IF(INDEX($A:$U,ROW(),$D$6)="",0,IF(ISNUMBER(INDEX($A:$U,ROW(),$D$6)),INDEX($A:$U,ROW(),$D$6),IFERROR(--SUBSTITUTE(SUBSTITUTE(TRIM(INDEX($A:$U,ROW(),$D$6)),",",""),"원",""),0))))</f>
        <v/>
      </c>
      <c r="AA1491" s="30">
        <f>IF(OR($Y1491="",$E$6=""),"",IF(INDEX($A:$U,ROW(),$E$6)="",0,IF(ISNUMBER(INDEX($A:$U,ROW(),$E$6)),INDEX($A:$U,ROW(),$E$6),IFERROR(--SUBSTITUTE(SUBSTITUTE(TRIM(INDEX($A:$U,ROW(),$E$6)),",",""),"원",""),0))))</f>
        <v/>
      </c>
      <c r="AB1491" s="30">
        <f>IF(OR($Y1491="",$F$6=""),"",IF(INDEX($A:$U,ROW(),$F$6)="","",IF(ISNUMBER(INDEX($A:$U,ROW(),$F$6)),INDEX($A:$U,ROW(),$F$6),IFERROR(--SUBSTITUTE(SUBSTITUTE(TRIM(INDEX($A:$U,ROW(),$F$6)),",",""),"원",""),""))))</f>
        <v/>
      </c>
      <c r="AC1491" s="2">
        <f>IF(OR($Y1491="",$G$6=""),"",INDEX($A:$U,ROW(),$G$6)&amp;"")</f>
        <v/>
      </c>
      <c r="AD1491" s="2">
        <f>IF($Y1491="","",IF(OR(AND(설정!$B$5&lt;&gt;"",ISNUMBER(SEARCH(설정!$B$5,$AC1491))),AND(설정!$B$6&lt;&gt;"",ISNUMBER(SEARCH(설정!$B$6,$AC1491))),AND(설정!$B$7&lt;&gt;"",ISNUMBER(SEARCH(설정!$B$7,$AC1491)))),"제외","포함"))</f>
        <v/>
      </c>
    </row>
    <row r="1492">
      <c r="W1492" s="2">
        <f>IF(OR($B$5="",$C$6="",ROW()&lt;$B$5),"",IF(INDEX($A:$U,ROW(),$C$6)="","",INDEX($A:$U,ROW(),$C$6)))</f>
        <v/>
      </c>
      <c r="X1492" s="28">
        <f>IF($W1492="","",IF(ISNUMBER($W1492),IF($W1492&gt;=10000000,IFERROR(DATE(INT($W1492/10000),MOD(INT($W1492/100),100),MOD($W1492,100)),""),$W1492),IF(ISNUMBER(--SUBSTITUTE(SUBSTITUTE(TRIM($W1492),".","-"),"/","-")),IF(--SUBSTITUTE(SUBSTITUTE(TRIM($W1492),".","-"),"/","-")&gt;=10000000,IFERROR(DATE(--LEFT(TRIM($W1492),4),--MID(TRIM($W1492),5,2),--RIGHT(TRIM($W1492),2)),""),--SUBSTITUTE(SUBSTITUTE(TRIM($W1492),".","-"),"/","-")),IFERROR(--LEFT(SUBSTITUTE(SUBSTITUTE(TRIM($W1492),".","-"),"/","-"),10),""))))</f>
        <v/>
      </c>
      <c r="Y1492" s="29">
        <f>IF($X1492="","",INT($X1492))</f>
        <v/>
      </c>
      <c r="Z1492" s="30">
        <f>IF(OR($Y1492="",$D$6=""),"",IF(INDEX($A:$U,ROW(),$D$6)="",0,IF(ISNUMBER(INDEX($A:$U,ROW(),$D$6)),INDEX($A:$U,ROW(),$D$6),IFERROR(--SUBSTITUTE(SUBSTITUTE(TRIM(INDEX($A:$U,ROW(),$D$6)),",",""),"원",""),0))))</f>
        <v/>
      </c>
      <c r="AA1492" s="30">
        <f>IF(OR($Y1492="",$E$6=""),"",IF(INDEX($A:$U,ROW(),$E$6)="",0,IF(ISNUMBER(INDEX($A:$U,ROW(),$E$6)),INDEX($A:$U,ROW(),$E$6),IFERROR(--SUBSTITUTE(SUBSTITUTE(TRIM(INDEX($A:$U,ROW(),$E$6)),",",""),"원",""),0))))</f>
        <v/>
      </c>
      <c r="AB1492" s="30">
        <f>IF(OR($Y1492="",$F$6=""),"",IF(INDEX($A:$U,ROW(),$F$6)="","",IF(ISNUMBER(INDEX($A:$U,ROW(),$F$6)),INDEX($A:$U,ROW(),$F$6),IFERROR(--SUBSTITUTE(SUBSTITUTE(TRIM(INDEX($A:$U,ROW(),$F$6)),",",""),"원",""),""))))</f>
        <v/>
      </c>
      <c r="AC1492" s="2">
        <f>IF(OR($Y1492="",$G$6=""),"",INDEX($A:$U,ROW(),$G$6)&amp;"")</f>
        <v/>
      </c>
      <c r="AD1492" s="2">
        <f>IF($Y1492="","",IF(OR(AND(설정!$B$5&lt;&gt;"",ISNUMBER(SEARCH(설정!$B$5,$AC1492))),AND(설정!$B$6&lt;&gt;"",ISNUMBER(SEARCH(설정!$B$6,$AC1492))),AND(설정!$B$7&lt;&gt;"",ISNUMBER(SEARCH(설정!$B$7,$AC1492)))),"제외","포함"))</f>
        <v/>
      </c>
    </row>
    <row r="1493">
      <c r="W1493" s="2">
        <f>IF(OR($B$5="",$C$6="",ROW()&lt;$B$5),"",IF(INDEX($A:$U,ROW(),$C$6)="","",INDEX($A:$U,ROW(),$C$6)))</f>
        <v/>
      </c>
      <c r="X1493" s="28">
        <f>IF($W1493="","",IF(ISNUMBER($W1493),IF($W1493&gt;=10000000,IFERROR(DATE(INT($W1493/10000),MOD(INT($W1493/100),100),MOD($W1493,100)),""),$W1493),IF(ISNUMBER(--SUBSTITUTE(SUBSTITUTE(TRIM($W1493),".","-"),"/","-")),IF(--SUBSTITUTE(SUBSTITUTE(TRIM($W1493),".","-"),"/","-")&gt;=10000000,IFERROR(DATE(--LEFT(TRIM($W1493),4),--MID(TRIM($W1493),5,2),--RIGHT(TRIM($W1493),2)),""),--SUBSTITUTE(SUBSTITUTE(TRIM($W1493),".","-"),"/","-")),IFERROR(--LEFT(SUBSTITUTE(SUBSTITUTE(TRIM($W1493),".","-"),"/","-"),10),""))))</f>
        <v/>
      </c>
      <c r="Y1493" s="29">
        <f>IF($X1493="","",INT($X1493))</f>
        <v/>
      </c>
      <c r="Z1493" s="30">
        <f>IF(OR($Y1493="",$D$6=""),"",IF(INDEX($A:$U,ROW(),$D$6)="",0,IF(ISNUMBER(INDEX($A:$U,ROW(),$D$6)),INDEX($A:$U,ROW(),$D$6),IFERROR(--SUBSTITUTE(SUBSTITUTE(TRIM(INDEX($A:$U,ROW(),$D$6)),",",""),"원",""),0))))</f>
        <v/>
      </c>
      <c r="AA1493" s="30">
        <f>IF(OR($Y1493="",$E$6=""),"",IF(INDEX($A:$U,ROW(),$E$6)="",0,IF(ISNUMBER(INDEX($A:$U,ROW(),$E$6)),INDEX($A:$U,ROW(),$E$6),IFERROR(--SUBSTITUTE(SUBSTITUTE(TRIM(INDEX($A:$U,ROW(),$E$6)),",",""),"원",""),0))))</f>
        <v/>
      </c>
      <c r="AB1493" s="30">
        <f>IF(OR($Y1493="",$F$6=""),"",IF(INDEX($A:$U,ROW(),$F$6)="","",IF(ISNUMBER(INDEX($A:$U,ROW(),$F$6)),INDEX($A:$U,ROW(),$F$6),IFERROR(--SUBSTITUTE(SUBSTITUTE(TRIM(INDEX($A:$U,ROW(),$F$6)),",",""),"원",""),""))))</f>
        <v/>
      </c>
      <c r="AC1493" s="2">
        <f>IF(OR($Y1493="",$G$6=""),"",INDEX($A:$U,ROW(),$G$6)&amp;"")</f>
        <v/>
      </c>
      <c r="AD1493" s="2">
        <f>IF($Y1493="","",IF(OR(AND(설정!$B$5&lt;&gt;"",ISNUMBER(SEARCH(설정!$B$5,$AC1493))),AND(설정!$B$6&lt;&gt;"",ISNUMBER(SEARCH(설정!$B$6,$AC1493))),AND(설정!$B$7&lt;&gt;"",ISNUMBER(SEARCH(설정!$B$7,$AC1493)))),"제외","포함"))</f>
        <v/>
      </c>
    </row>
    <row r="1494">
      <c r="W1494" s="2">
        <f>IF(OR($B$5="",$C$6="",ROW()&lt;$B$5),"",IF(INDEX($A:$U,ROW(),$C$6)="","",INDEX($A:$U,ROW(),$C$6)))</f>
        <v/>
      </c>
      <c r="X1494" s="28">
        <f>IF($W1494="","",IF(ISNUMBER($W1494),IF($W1494&gt;=10000000,IFERROR(DATE(INT($W1494/10000),MOD(INT($W1494/100),100),MOD($W1494,100)),""),$W1494),IF(ISNUMBER(--SUBSTITUTE(SUBSTITUTE(TRIM($W1494),".","-"),"/","-")),IF(--SUBSTITUTE(SUBSTITUTE(TRIM($W1494),".","-"),"/","-")&gt;=10000000,IFERROR(DATE(--LEFT(TRIM($W1494),4),--MID(TRIM($W1494),5,2),--RIGHT(TRIM($W1494),2)),""),--SUBSTITUTE(SUBSTITUTE(TRIM($W1494),".","-"),"/","-")),IFERROR(--LEFT(SUBSTITUTE(SUBSTITUTE(TRIM($W1494),".","-"),"/","-"),10),""))))</f>
        <v/>
      </c>
      <c r="Y1494" s="29">
        <f>IF($X1494="","",INT($X1494))</f>
        <v/>
      </c>
      <c r="Z1494" s="30">
        <f>IF(OR($Y1494="",$D$6=""),"",IF(INDEX($A:$U,ROW(),$D$6)="",0,IF(ISNUMBER(INDEX($A:$U,ROW(),$D$6)),INDEX($A:$U,ROW(),$D$6),IFERROR(--SUBSTITUTE(SUBSTITUTE(TRIM(INDEX($A:$U,ROW(),$D$6)),",",""),"원",""),0))))</f>
        <v/>
      </c>
      <c r="AA1494" s="30">
        <f>IF(OR($Y1494="",$E$6=""),"",IF(INDEX($A:$U,ROW(),$E$6)="",0,IF(ISNUMBER(INDEX($A:$U,ROW(),$E$6)),INDEX($A:$U,ROW(),$E$6),IFERROR(--SUBSTITUTE(SUBSTITUTE(TRIM(INDEX($A:$U,ROW(),$E$6)),",",""),"원",""),0))))</f>
        <v/>
      </c>
      <c r="AB1494" s="30">
        <f>IF(OR($Y1494="",$F$6=""),"",IF(INDEX($A:$U,ROW(),$F$6)="","",IF(ISNUMBER(INDEX($A:$U,ROW(),$F$6)),INDEX($A:$U,ROW(),$F$6),IFERROR(--SUBSTITUTE(SUBSTITUTE(TRIM(INDEX($A:$U,ROW(),$F$6)),",",""),"원",""),""))))</f>
        <v/>
      </c>
      <c r="AC1494" s="2">
        <f>IF(OR($Y1494="",$G$6=""),"",INDEX($A:$U,ROW(),$G$6)&amp;"")</f>
        <v/>
      </c>
      <c r="AD1494" s="2">
        <f>IF($Y1494="","",IF(OR(AND(설정!$B$5&lt;&gt;"",ISNUMBER(SEARCH(설정!$B$5,$AC1494))),AND(설정!$B$6&lt;&gt;"",ISNUMBER(SEARCH(설정!$B$6,$AC1494))),AND(설정!$B$7&lt;&gt;"",ISNUMBER(SEARCH(설정!$B$7,$AC1494)))),"제외","포함"))</f>
        <v/>
      </c>
    </row>
    <row r="1495">
      <c r="W1495" s="2">
        <f>IF(OR($B$5="",$C$6="",ROW()&lt;$B$5),"",IF(INDEX($A:$U,ROW(),$C$6)="","",INDEX($A:$U,ROW(),$C$6)))</f>
        <v/>
      </c>
      <c r="X1495" s="28">
        <f>IF($W1495="","",IF(ISNUMBER($W1495),IF($W1495&gt;=10000000,IFERROR(DATE(INT($W1495/10000),MOD(INT($W1495/100),100),MOD($W1495,100)),""),$W1495),IF(ISNUMBER(--SUBSTITUTE(SUBSTITUTE(TRIM($W1495),".","-"),"/","-")),IF(--SUBSTITUTE(SUBSTITUTE(TRIM($W1495),".","-"),"/","-")&gt;=10000000,IFERROR(DATE(--LEFT(TRIM($W1495),4),--MID(TRIM($W1495),5,2),--RIGHT(TRIM($W1495),2)),""),--SUBSTITUTE(SUBSTITUTE(TRIM($W1495),".","-"),"/","-")),IFERROR(--LEFT(SUBSTITUTE(SUBSTITUTE(TRIM($W1495),".","-"),"/","-"),10),""))))</f>
        <v/>
      </c>
      <c r="Y1495" s="29">
        <f>IF($X1495="","",INT($X1495))</f>
        <v/>
      </c>
      <c r="Z1495" s="30">
        <f>IF(OR($Y1495="",$D$6=""),"",IF(INDEX($A:$U,ROW(),$D$6)="",0,IF(ISNUMBER(INDEX($A:$U,ROW(),$D$6)),INDEX($A:$U,ROW(),$D$6),IFERROR(--SUBSTITUTE(SUBSTITUTE(TRIM(INDEX($A:$U,ROW(),$D$6)),",",""),"원",""),0))))</f>
        <v/>
      </c>
      <c r="AA1495" s="30">
        <f>IF(OR($Y1495="",$E$6=""),"",IF(INDEX($A:$U,ROW(),$E$6)="",0,IF(ISNUMBER(INDEX($A:$U,ROW(),$E$6)),INDEX($A:$U,ROW(),$E$6),IFERROR(--SUBSTITUTE(SUBSTITUTE(TRIM(INDEX($A:$U,ROW(),$E$6)),",",""),"원",""),0))))</f>
        <v/>
      </c>
      <c r="AB1495" s="30">
        <f>IF(OR($Y1495="",$F$6=""),"",IF(INDEX($A:$U,ROW(),$F$6)="","",IF(ISNUMBER(INDEX($A:$U,ROW(),$F$6)),INDEX($A:$U,ROW(),$F$6),IFERROR(--SUBSTITUTE(SUBSTITUTE(TRIM(INDEX($A:$U,ROW(),$F$6)),",",""),"원",""),""))))</f>
        <v/>
      </c>
      <c r="AC1495" s="2">
        <f>IF(OR($Y1495="",$G$6=""),"",INDEX($A:$U,ROW(),$G$6)&amp;"")</f>
        <v/>
      </c>
      <c r="AD1495" s="2">
        <f>IF($Y1495="","",IF(OR(AND(설정!$B$5&lt;&gt;"",ISNUMBER(SEARCH(설정!$B$5,$AC1495))),AND(설정!$B$6&lt;&gt;"",ISNUMBER(SEARCH(설정!$B$6,$AC1495))),AND(설정!$B$7&lt;&gt;"",ISNUMBER(SEARCH(설정!$B$7,$AC1495)))),"제외","포함"))</f>
        <v/>
      </c>
    </row>
    <row r="1496">
      <c r="W1496" s="2">
        <f>IF(OR($B$5="",$C$6="",ROW()&lt;$B$5),"",IF(INDEX($A:$U,ROW(),$C$6)="","",INDEX($A:$U,ROW(),$C$6)))</f>
        <v/>
      </c>
      <c r="X1496" s="28">
        <f>IF($W1496="","",IF(ISNUMBER($W1496),IF($W1496&gt;=10000000,IFERROR(DATE(INT($W1496/10000),MOD(INT($W1496/100),100),MOD($W1496,100)),""),$W1496),IF(ISNUMBER(--SUBSTITUTE(SUBSTITUTE(TRIM($W1496),".","-"),"/","-")),IF(--SUBSTITUTE(SUBSTITUTE(TRIM($W1496),".","-"),"/","-")&gt;=10000000,IFERROR(DATE(--LEFT(TRIM($W1496),4),--MID(TRIM($W1496),5,2),--RIGHT(TRIM($W1496),2)),""),--SUBSTITUTE(SUBSTITUTE(TRIM($W1496),".","-"),"/","-")),IFERROR(--LEFT(SUBSTITUTE(SUBSTITUTE(TRIM($W1496),".","-"),"/","-"),10),""))))</f>
        <v/>
      </c>
      <c r="Y1496" s="29">
        <f>IF($X1496="","",INT($X1496))</f>
        <v/>
      </c>
      <c r="Z1496" s="30">
        <f>IF(OR($Y1496="",$D$6=""),"",IF(INDEX($A:$U,ROW(),$D$6)="",0,IF(ISNUMBER(INDEX($A:$U,ROW(),$D$6)),INDEX($A:$U,ROW(),$D$6),IFERROR(--SUBSTITUTE(SUBSTITUTE(TRIM(INDEX($A:$U,ROW(),$D$6)),",",""),"원",""),0))))</f>
        <v/>
      </c>
      <c r="AA1496" s="30">
        <f>IF(OR($Y1496="",$E$6=""),"",IF(INDEX($A:$U,ROW(),$E$6)="",0,IF(ISNUMBER(INDEX($A:$U,ROW(),$E$6)),INDEX($A:$U,ROW(),$E$6),IFERROR(--SUBSTITUTE(SUBSTITUTE(TRIM(INDEX($A:$U,ROW(),$E$6)),",",""),"원",""),0))))</f>
        <v/>
      </c>
      <c r="AB1496" s="30">
        <f>IF(OR($Y1496="",$F$6=""),"",IF(INDEX($A:$U,ROW(),$F$6)="","",IF(ISNUMBER(INDEX($A:$U,ROW(),$F$6)),INDEX($A:$U,ROW(),$F$6),IFERROR(--SUBSTITUTE(SUBSTITUTE(TRIM(INDEX($A:$U,ROW(),$F$6)),",",""),"원",""),""))))</f>
        <v/>
      </c>
      <c r="AC1496" s="2">
        <f>IF(OR($Y1496="",$G$6=""),"",INDEX($A:$U,ROW(),$G$6)&amp;"")</f>
        <v/>
      </c>
      <c r="AD1496" s="2">
        <f>IF($Y1496="","",IF(OR(AND(설정!$B$5&lt;&gt;"",ISNUMBER(SEARCH(설정!$B$5,$AC1496))),AND(설정!$B$6&lt;&gt;"",ISNUMBER(SEARCH(설정!$B$6,$AC1496))),AND(설정!$B$7&lt;&gt;"",ISNUMBER(SEARCH(설정!$B$7,$AC1496)))),"제외","포함"))</f>
        <v/>
      </c>
    </row>
    <row r="1497">
      <c r="W1497" s="2">
        <f>IF(OR($B$5="",$C$6="",ROW()&lt;$B$5),"",IF(INDEX($A:$U,ROW(),$C$6)="","",INDEX($A:$U,ROW(),$C$6)))</f>
        <v/>
      </c>
      <c r="X1497" s="28">
        <f>IF($W1497="","",IF(ISNUMBER($W1497),IF($W1497&gt;=10000000,IFERROR(DATE(INT($W1497/10000),MOD(INT($W1497/100),100),MOD($W1497,100)),""),$W1497),IF(ISNUMBER(--SUBSTITUTE(SUBSTITUTE(TRIM($W1497),".","-"),"/","-")),IF(--SUBSTITUTE(SUBSTITUTE(TRIM($W1497),".","-"),"/","-")&gt;=10000000,IFERROR(DATE(--LEFT(TRIM($W1497),4),--MID(TRIM($W1497),5,2),--RIGHT(TRIM($W1497),2)),""),--SUBSTITUTE(SUBSTITUTE(TRIM($W1497),".","-"),"/","-")),IFERROR(--LEFT(SUBSTITUTE(SUBSTITUTE(TRIM($W1497),".","-"),"/","-"),10),""))))</f>
        <v/>
      </c>
      <c r="Y1497" s="29">
        <f>IF($X1497="","",INT($X1497))</f>
        <v/>
      </c>
      <c r="Z1497" s="30">
        <f>IF(OR($Y1497="",$D$6=""),"",IF(INDEX($A:$U,ROW(),$D$6)="",0,IF(ISNUMBER(INDEX($A:$U,ROW(),$D$6)),INDEX($A:$U,ROW(),$D$6),IFERROR(--SUBSTITUTE(SUBSTITUTE(TRIM(INDEX($A:$U,ROW(),$D$6)),",",""),"원",""),0))))</f>
        <v/>
      </c>
      <c r="AA1497" s="30">
        <f>IF(OR($Y1497="",$E$6=""),"",IF(INDEX($A:$U,ROW(),$E$6)="",0,IF(ISNUMBER(INDEX($A:$U,ROW(),$E$6)),INDEX($A:$U,ROW(),$E$6),IFERROR(--SUBSTITUTE(SUBSTITUTE(TRIM(INDEX($A:$U,ROW(),$E$6)),",",""),"원",""),0))))</f>
        <v/>
      </c>
      <c r="AB1497" s="30">
        <f>IF(OR($Y1497="",$F$6=""),"",IF(INDEX($A:$U,ROW(),$F$6)="","",IF(ISNUMBER(INDEX($A:$U,ROW(),$F$6)),INDEX($A:$U,ROW(),$F$6),IFERROR(--SUBSTITUTE(SUBSTITUTE(TRIM(INDEX($A:$U,ROW(),$F$6)),",",""),"원",""),""))))</f>
        <v/>
      </c>
      <c r="AC1497" s="2">
        <f>IF(OR($Y1497="",$G$6=""),"",INDEX($A:$U,ROW(),$G$6)&amp;"")</f>
        <v/>
      </c>
      <c r="AD1497" s="2">
        <f>IF($Y1497="","",IF(OR(AND(설정!$B$5&lt;&gt;"",ISNUMBER(SEARCH(설정!$B$5,$AC1497))),AND(설정!$B$6&lt;&gt;"",ISNUMBER(SEARCH(설정!$B$6,$AC1497))),AND(설정!$B$7&lt;&gt;"",ISNUMBER(SEARCH(설정!$B$7,$AC1497)))),"제외","포함"))</f>
        <v/>
      </c>
    </row>
    <row r="1498">
      <c r="W1498" s="2">
        <f>IF(OR($B$5="",$C$6="",ROW()&lt;$B$5),"",IF(INDEX($A:$U,ROW(),$C$6)="","",INDEX($A:$U,ROW(),$C$6)))</f>
        <v/>
      </c>
      <c r="X1498" s="28">
        <f>IF($W1498="","",IF(ISNUMBER($W1498),IF($W1498&gt;=10000000,IFERROR(DATE(INT($W1498/10000),MOD(INT($W1498/100),100),MOD($W1498,100)),""),$W1498),IF(ISNUMBER(--SUBSTITUTE(SUBSTITUTE(TRIM($W1498),".","-"),"/","-")),IF(--SUBSTITUTE(SUBSTITUTE(TRIM($W1498),".","-"),"/","-")&gt;=10000000,IFERROR(DATE(--LEFT(TRIM($W1498),4),--MID(TRIM($W1498),5,2),--RIGHT(TRIM($W1498),2)),""),--SUBSTITUTE(SUBSTITUTE(TRIM($W1498),".","-"),"/","-")),IFERROR(--LEFT(SUBSTITUTE(SUBSTITUTE(TRIM($W1498),".","-"),"/","-"),10),""))))</f>
        <v/>
      </c>
      <c r="Y1498" s="29">
        <f>IF($X1498="","",INT($X1498))</f>
        <v/>
      </c>
      <c r="Z1498" s="30">
        <f>IF(OR($Y1498="",$D$6=""),"",IF(INDEX($A:$U,ROW(),$D$6)="",0,IF(ISNUMBER(INDEX($A:$U,ROW(),$D$6)),INDEX($A:$U,ROW(),$D$6),IFERROR(--SUBSTITUTE(SUBSTITUTE(TRIM(INDEX($A:$U,ROW(),$D$6)),",",""),"원",""),0))))</f>
        <v/>
      </c>
      <c r="AA1498" s="30">
        <f>IF(OR($Y1498="",$E$6=""),"",IF(INDEX($A:$U,ROW(),$E$6)="",0,IF(ISNUMBER(INDEX($A:$U,ROW(),$E$6)),INDEX($A:$U,ROW(),$E$6),IFERROR(--SUBSTITUTE(SUBSTITUTE(TRIM(INDEX($A:$U,ROW(),$E$6)),",",""),"원",""),0))))</f>
        <v/>
      </c>
      <c r="AB1498" s="30">
        <f>IF(OR($Y1498="",$F$6=""),"",IF(INDEX($A:$U,ROW(),$F$6)="","",IF(ISNUMBER(INDEX($A:$U,ROW(),$F$6)),INDEX($A:$U,ROW(),$F$6),IFERROR(--SUBSTITUTE(SUBSTITUTE(TRIM(INDEX($A:$U,ROW(),$F$6)),",",""),"원",""),""))))</f>
        <v/>
      </c>
      <c r="AC1498" s="2">
        <f>IF(OR($Y1498="",$G$6=""),"",INDEX($A:$U,ROW(),$G$6)&amp;"")</f>
        <v/>
      </c>
      <c r="AD1498" s="2">
        <f>IF($Y1498="","",IF(OR(AND(설정!$B$5&lt;&gt;"",ISNUMBER(SEARCH(설정!$B$5,$AC1498))),AND(설정!$B$6&lt;&gt;"",ISNUMBER(SEARCH(설정!$B$6,$AC1498))),AND(설정!$B$7&lt;&gt;"",ISNUMBER(SEARCH(설정!$B$7,$AC1498)))),"제외","포함"))</f>
        <v/>
      </c>
    </row>
    <row r="1499">
      <c r="W1499" s="2">
        <f>IF(OR($B$5="",$C$6="",ROW()&lt;$B$5),"",IF(INDEX($A:$U,ROW(),$C$6)="","",INDEX($A:$U,ROW(),$C$6)))</f>
        <v/>
      </c>
      <c r="X1499" s="28">
        <f>IF($W1499="","",IF(ISNUMBER($W1499),IF($W1499&gt;=10000000,IFERROR(DATE(INT($W1499/10000),MOD(INT($W1499/100),100),MOD($W1499,100)),""),$W1499),IF(ISNUMBER(--SUBSTITUTE(SUBSTITUTE(TRIM($W1499),".","-"),"/","-")),IF(--SUBSTITUTE(SUBSTITUTE(TRIM($W1499),".","-"),"/","-")&gt;=10000000,IFERROR(DATE(--LEFT(TRIM($W1499),4),--MID(TRIM($W1499),5,2),--RIGHT(TRIM($W1499),2)),""),--SUBSTITUTE(SUBSTITUTE(TRIM($W1499),".","-"),"/","-")),IFERROR(--LEFT(SUBSTITUTE(SUBSTITUTE(TRIM($W1499),".","-"),"/","-"),10),""))))</f>
        <v/>
      </c>
      <c r="Y1499" s="29">
        <f>IF($X1499="","",INT($X1499))</f>
        <v/>
      </c>
      <c r="Z1499" s="30">
        <f>IF(OR($Y1499="",$D$6=""),"",IF(INDEX($A:$U,ROW(),$D$6)="",0,IF(ISNUMBER(INDEX($A:$U,ROW(),$D$6)),INDEX($A:$U,ROW(),$D$6),IFERROR(--SUBSTITUTE(SUBSTITUTE(TRIM(INDEX($A:$U,ROW(),$D$6)),",",""),"원",""),0))))</f>
        <v/>
      </c>
      <c r="AA1499" s="30">
        <f>IF(OR($Y1499="",$E$6=""),"",IF(INDEX($A:$U,ROW(),$E$6)="",0,IF(ISNUMBER(INDEX($A:$U,ROW(),$E$6)),INDEX($A:$U,ROW(),$E$6),IFERROR(--SUBSTITUTE(SUBSTITUTE(TRIM(INDEX($A:$U,ROW(),$E$6)),",",""),"원",""),0))))</f>
        <v/>
      </c>
      <c r="AB1499" s="30">
        <f>IF(OR($Y1499="",$F$6=""),"",IF(INDEX($A:$U,ROW(),$F$6)="","",IF(ISNUMBER(INDEX($A:$U,ROW(),$F$6)),INDEX($A:$U,ROW(),$F$6),IFERROR(--SUBSTITUTE(SUBSTITUTE(TRIM(INDEX($A:$U,ROW(),$F$6)),",",""),"원",""),""))))</f>
        <v/>
      </c>
      <c r="AC1499" s="2">
        <f>IF(OR($Y1499="",$G$6=""),"",INDEX($A:$U,ROW(),$G$6)&amp;"")</f>
        <v/>
      </c>
      <c r="AD1499" s="2">
        <f>IF($Y1499="","",IF(OR(AND(설정!$B$5&lt;&gt;"",ISNUMBER(SEARCH(설정!$B$5,$AC1499))),AND(설정!$B$6&lt;&gt;"",ISNUMBER(SEARCH(설정!$B$6,$AC1499))),AND(설정!$B$7&lt;&gt;"",ISNUMBER(SEARCH(설정!$B$7,$AC1499)))),"제외","포함"))</f>
        <v/>
      </c>
    </row>
    <row r="1500">
      <c r="W1500" s="2">
        <f>IF(OR($B$5="",$C$6="",ROW()&lt;$B$5),"",IF(INDEX($A:$U,ROW(),$C$6)="","",INDEX($A:$U,ROW(),$C$6)))</f>
        <v/>
      </c>
      <c r="X1500" s="28">
        <f>IF($W1500="","",IF(ISNUMBER($W1500),IF($W1500&gt;=10000000,IFERROR(DATE(INT($W1500/10000),MOD(INT($W1500/100),100),MOD($W1500,100)),""),$W1500),IF(ISNUMBER(--SUBSTITUTE(SUBSTITUTE(TRIM($W1500),".","-"),"/","-")),IF(--SUBSTITUTE(SUBSTITUTE(TRIM($W1500),".","-"),"/","-")&gt;=10000000,IFERROR(DATE(--LEFT(TRIM($W1500),4),--MID(TRIM($W1500),5,2),--RIGHT(TRIM($W1500),2)),""),--SUBSTITUTE(SUBSTITUTE(TRIM($W1500),".","-"),"/","-")),IFERROR(--LEFT(SUBSTITUTE(SUBSTITUTE(TRIM($W1500),".","-"),"/","-"),10),""))))</f>
        <v/>
      </c>
      <c r="Y1500" s="29">
        <f>IF($X1500="","",INT($X1500))</f>
        <v/>
      </c>
      <c r="Z1500" s="30">
        <f>IF(OR($Y1500="",$D$6=""),"",IF(INDEX($A:$U,ROW(),$D$6)="",0,IF(ISNUMBER(INDEX($A:$U,ROW(),$D$6)),INDEX($A:$U,ROW(),$D$6),IFERROR(--SUBSTITUTE(SUBSTITUTE(TRIM(INDEX($A:$U,ROW(),$D$6)),",",""),"원",""),0))))</f>
        <v/>
      </c>
      <c r="AA1500" s="30">
        <f>IF(OR($Y1500="",$E$6=""),"",IF(INDEX($A:$U,ROW(),$E$6)="",0,IF(ISNUMBER(INDEX($A:$U,ROW(),$E$6)),INDEX($A:$U,ROW(),$E$6),IFERROR(--SUBSTITUTE(SUBSTITUTE(TRIM(INDEX($A:$U,ROW(),$E$6)),",",""),"원",""),0))))</f>
        <v/>
      </c>
      <c r="AB1500" s="30">
        <f>IF(OR($Y1500="",$F$6=""),"",IF(INDEX($A:$U,ROW(),$F$6)="","",IF(ISNUMBER(INDEX($A:$U,ROW(),$F$6)),INDEX($A:$U,ROW(),$F$6),IFERROR(--SUBSTITUTE(SUBSTITUTE(TRIM(INDEX($A:$U,ROW(),$F$6)),",",""),"원",""),""))))</f>
        <v/>
      </c>
      <c r="AC1500" s="2">
        <f>IF(OR($Y1500="",$G$6=""),"",INDEX($A:$U,ROW(),$G$6)&amp;"")</f>
        <v/>
      </c>
      <c r="AD1500" s="2">
        <f>IF($Y1500="","",IF(OR(AND(설정!$B$5&lt;&gt;"",ISNUMBER(SEARCH(설정!$B$5,$AC1500))),AND(설정!$B$6&lt;&gt;"",ISNUMBER(SEARCH(설정!$B$6,$AC1500))),AND(설정!$B$7&lt;&gt;"",ISNUMBER(SEARCH(설정!$B$7,$AC1500)))),"제외","포함"))</f>
        <v/>
      </c>
    </row>
    <row r="1501">
      <c r="W1501" s="2">
        <f>IF(OR($B$5="",$C$6="",ROW()&lt;$B$5),"",IF(INDEX($A:$U,ROW(),$C$6)="","",INDEX($A:$U,ROW(),$C$6)))</f>
        <v/>
      </c>
      <c r="X1501" s="28">
        <f>IF($W1501="","",IF(ISNUMBER($W1501),IF($W1501&gt;=10000000,IFERROR(DATE(INT($W1501/10000),MOD(INT($W1501/100),100),MOD($W1501,100)),""),$W1501),IF(ISNUMBER(--SUBSTITUTE(SUBSTITUTE(TRIM($W1501),".","-"),"/","-")),IF(--SUBSTITUTE(SUBSTITUTE(TRIM($W1501),".","-"),"/","-")&gt;=10000000,IFERROR(DATE(--LEFT(TRIM($W1501),4),--MID(TRIM($W1501),5,2),--RIGHT(TRIM($W1501),2)),""),--SUBSTITUTE(SUBSTITUTE(TRIM($W1501),".","-"),"/","-")),IFERROR(--LEFT(SUBSTITUTE(SUBSTITUTE(TRIM($W1501),".","-"),"/","-"),10),""))))</f>
        <v/>
      </c>
      <c r="Y1501" s="29">
        <f>IF($X1501="","",INT($X1501))</f>
        <v/>
      </c>
      <c r="Z1501" s="30">
        <f>IF(OR($Y1501="",$D$6=""),"",IF(INDEX($A:$U,ROW(),$D$6)="",0,IF(ISNUMBER(INDEX($A:$U,ROW(),$D$6)),INDEX($A:$U,ROW(),$D$6),IFERROR(--SUBSTITUTE(SUBSTITUTE(TRIM(INDEX($A:$U,ROW(),$D$6)),",",""),"원",""),0))))</f>
        <v/>
      </c>
      <c r="AA1501" s="30">
        <f>IF(OR($Y1501="",$E$6=""),"",IF(INDEX($A:$U,ROW(),$E$6)="",0,IF(ISNUMBER(INDEX($A:$U,ROW(),$E$6)),INDEX($A:$U,ROW(),$E$6),IFERROR(--SUBSTITUTE(SUBSTITUTE(TRIM(INDEX($A:$U,ROW(),$E$6)),",",""),"원",""),0))))</f>
        <v/>
      </c>
      <c r="AB1501" s="30">
        <f>IF(OR($Y1501="",$F$6=""),"",IF(INDEX($A:$U,ROW(),$F$6)="","",IF(ISNUMBER(INDEX($A:$U,ROW(),$F$6)),INDEX($A:$U,ROW(),$F$6),IFERROR(--SUBSTITUTE(SUBSTITUTE(TRIM(INDEX($A:$U,ROW(),$F$6)),",",""),"원",""),""))))</f>
        <v/>
      </c>
      <c r="AC1501" s="2">
        <f>IF(OR($Y1501="",$G$6=""),"",INDEX($A:$U,ROW(),$G$6)&amp;"")</f>
        <v/>
      </c>
      <c r="AD1501" s="2">
        <f>IF($Y1501="","",IF(OR(AND(설정!$B$5&lt;&gt;"",ISNUMBER(SEARCH(설정!$B$5,$AC1501))),AND(설정!$B$6&lt;&gt;"",ISNUMBER(SEARCH(설정!$B$6,$AC1501))),AND(설정!$B$7&lt;&gt;"",ISNUMBER(SEARCH(설정!$B$7,$AC1501)))),"제외","포함"))</f>
        <v/>
      </c>
    </row>
    <row r="1502">
      <c r="W1502" s="2">
        <f>IF(OR($B$5="",$C$6="",ROW()&lt;$B$5),"",IF(INDEX($A:$U,ROW(),$C$6)="","",INDEX($A:$U,ROW(),$C$6)))</f>
        <v/>
      </c>
      <c r="X1502" s="28">
        <f>IF($W1502="","",IF(ISNUMBER($W1502),IF($W1502&gt;=10000000,IFERROR(DATE(INT($W1502/10000),MOD(INT($W1502/100),100),MOD($W1502,100)),""),$W1502),IF(ISNUMBER(--SUBSTITUTE(SUBSTITUTE(TRIM($W1502),".","-"),"/","-")),IF(--SUBSTITUTE(SUBSTITUTE(TRIM($W1502),".","-"),"/","-")&gt;=10000000,IFERROR(DATE(--LEFT(TRIM($W1502),4),--MID(TRIM($W1502),5,2),--RIGHT(TRIM($W1502),2)),""),--SUBSTITUTE(SUBSTITUTE(TRIM($W1502),".","-"),"/","-")),IFERROR(--LEFT(SUBSTITUTE(SUBSTITUTE(TRIM($W1502),".","-"),"/","-"),10),""))))</f>
        <v/>
      </c>
      <c r="Y1502" s="29">
        <f>IF($X1502="","",INT($X1502))</f>
        <v/>
      </c>
      <c r="Z1502" s="30">
        <f>IF(OR($Y1502="",$D$6=""),"",IF(INDEX($A:$U,ROW(),$D$6)="",0,IF(ISNUMBER(INDEX($A:$U,ROW(),$D$6)),INDEX($A:$U,ROW(),$D$6),IFERROR(--SUBSTITUTE(SUBSTITUTE(TRIM(INDEX($A:$U,ROW(),$D$6)),",",""),"원",""),0))))</f>
        <v/>
      </c>
      <c r="AA1502" s="30">
        <f>IF(OR($Y1502="",$E$6=""),"",IF(INDEX($A:$U,ROW(),$E$6)="",0,IF(ISNUMBER(INDEX($A:$U,ROW(),$E$6)),INDEX($A:$U,ROW(),$E$6),IFERROR(--SUBSTITUTE(SUBSTITUTE(TRIM(INDEX($A:$U,ROW(),$E$6)),",",""),"원",""),0))))</f>
        <v/>
      </c>
      <c r="AB1502" s="30">
        <f>IF(OR($Y1502="",$F$6=""),"",IF(INDEX($A:$U,ROW(),$F$6)="","",IF(ISNUMBER(INDEX($A:$U,ROW(),$F$6)),INDEX($A:$U,ROW(),$F$6),IFERROR(--SUBSTITUTE(SUBSTITUTE(TRIM(INDEX($A:$U,ROW(),$F$6)),",",""),"원",""),""))))</f>
        <v/>
      </c>
      <c r="AC1502" s="2">
        <f>IF(OR($Y1502="",$G$6=""),"",INDEX($A:$U,ROW(),$G$6)&amp;"")</f>
        <v/>
      </c>
      <c r="AD1502" s="2">
        <f>IF($Y1502="","",IF(OR(AND(설정!$B$5&lt;&gt;"",ISNUMBER(SEARCH(설정!$B$5,$AC1502))),AND(설정!$B$6&lt;&gt;"",ISNUMBER(SEARCH(설정!$B$6,$AC1502))),AND(설정!$B$7&lt;&gt;"",ISNUMBER(SEARCH(설정!$B$7,$AC1502)))),"제외","포함"))</f>
        <v/>
      </c>
    </row>
    <row r="1503">
      <c r="W1503" s="2">
        <f>IF(OR($B$5="",$C$6="",ROW()&lt;$B$5),"",IF(INDEX($A:$U,ROW(),$C$6)="","",INDEX($A:$U,ROW(),$C$6)))</f>
        <v/>
      </c>
      <c r="X1503" s="28">
        <f>IF($W1503="","",IF(ISNUMBER($W1503),IF($W1503&gt;=10000000,IFERROR(DATE(INT($W1503/10000),MOD(INT($W1503/100),100),MOD($W1503,100)),""),$W1503),IF(ISNUMBER(--SUBSTITUTE(SUBSTITUTE(TRIM($W1503),".","-"),"/","-")),IF(--SUBSTITUTE(SUBSTITUTE(TRIM($W1503),".","-"),"/","-")&gt;=10000000,IFERROR(DATE(--LEFT(TRIM($W1503),4),--MID(TRIM($W1503),5,2),--RIGHT(TRIM($W1503),2)),""),--SUBSTITUTE(SUBSTITUTE(TRIM($W1503),".","-"),"/","-")),IFERROR(--LEFT(SUBSTITUTE(SUBSTITUTE(TRIM($W1503),".","-"),"/","-"),10),""))))</f>
        <v/>
      </c>
      <c r="Y1503" s="29">
        <f>IF($X1503="","",INT($X1503))</f>
        <v/>
      </c>
      <c r="Z1503" s="30">
        <f>IF(OR($Y1503="",$D$6=""),"",IF(INDEX($A:$U,ROW(),$D$6)="",0,IF(ISNUMBER(INDEX($A:$U,ROW(),$D$6)),INDEX($A:$U,ROW(),$D$6),IFERROR(--SUBSTITUTE(SUBSTITUTE(TRIM(INDEX($A:$U,ROW(),$D$6)),",",""),"원",""),0))))</f>
        <v/>
      </c>
      <c r="AA1503" s="30">
        <f>IF(OR($Y1503="",$E$6=""),"",IF(INDEX($A:$U,ROW(),$E$6)="",0,IF(ISNUMBER(INDEX($A:$U,ROW(),$E$6)),INDEX($A:$U,ROW(),$E$6),IFERROR(--SUBSTITUTE(SUBSTITUTE(TRIM(INDEX($A:$U,ROW(),$E$6)),",",""),"원",""),0))))</f>
        <v/>
      </c>
      <c r="AB1503" s="30">
        <f>IF(OR($Y1503="",$F$6=""),"",IF(INDEX($A:$U,ROW(),$F$6)="","",IF(ISNUMBER(INDEX($A:$U,ROW(),$F$6)),INDEX($A:$U,ROW(),$F$6),IFERROR(--SUBSTITUTE(SUBSTITUTE(TRIM(INDEX($A:$U,ROW(),$F$6)),",",""),"원",""),""))))</f>
        <v/>
      </c>
      <c r="AC1503" s="2">
        <f>IF(OR($Y1503="",$G$6=""),"",INDEX($A:$U,ROW(),$G$6)&amp;"")</f>
        <v/>
      </c>
      <c r="AD1503" s="2">
        <f>IF($Y1503="","",IF(OR(AND(설정!$B$5&lt;&gt;"",ISNUMBER(SEARCH(설정!$B$5,$AC1503))),AND(설정!$B$6&lt;&gt;"",ISNUMBER(SEARCH(설정!$B$6,$AC1503))),AND(설정!$B$7&lt;&gt;"",ISNUMBER(SEARCH(설정!$B$7,$AC1503)))),"제외","포함"))</f>
        <v/>
      </c>
    </row>
    <row r="1504">
      <c r="W1504" s="2">
        <f>IF(OR($B$5="",$C$6="",ROW()&lt;$B$5),"",IF(INDEX($A:$U,ROW(),$C$6)="","",INDEX($A:$U,ROW(),$C$6)))</f>
        <v/>
      </c>
      <c r="X1504" s="28">
        <f>IF($W1504="","",IF(ISNUMBER($W1504),IF($W1504&gt;=10000000,IFERROR(DATE(INT($W1504/10000),MOD(INT($W1504/100),100),MOD($W1504,100)),""),$W1504),IF(ISNUMBER(--SUBSTITUTE(SUBSTITUTE(TRIM($W1504),".","-"),"/","-")),IF(--SUBSTITUTE(SUBSTITUTE(TRIM($W1504),".","-"),"/","-")&gt;=10000000,IFERROR(DATE(--LEFT(TRIM($W1504),4),--MID(TRIM($W1504),5,2),--RIGHT(TRIM($W1504),2)),""),--SUBSTITUTE(SUBSTITUTE(TRIM($W1504),".","-"),"/","-")),IFERROR(--LEFT(SUBSTITUTE(SUBSTITUTE(TRIM($W1504),".","-"),"/","-"),10),""))))</f>
        <v/>
      </c>
      <c r="Y1504" s="29">
        <f>IF($X1504="","",INT($X1504))</f>
        <v/>
      </c>
      <c r="Z1504" s="30">
        <f>IF(OR($Y1504="",$D$6=""),"",IF(INDEX($A:$U,ROW(),$D$6)="",0,IF(ISNUMBER(INDEX($A:$U,ROW(),$D$6)),INDEX($A:$U,ROW(),$D$6),IFERROR(--SUBSTITUTE(SUBSTITUTE(TRIM(INDEX($A:$U,ROW(),$D$6)),",",""),"원",""),0))))</f>
        <v/>
      </c>
      <c r="AA1504" s="30">
        <f>IF(OR($Y1504="",$E$6=""),"",IF(INDEX($A:$U,ROW(),$E$6)="",0,IF(ISNUMBER(INDEX($A:$U,ROW(),$E$6)),INDEX($A:$U,ROW(),$E$6),IFERROR(--SUBSTITUTE(SUBSTITUTE(TRIM(INDEX($A:$U,ROW(),$E$6)),",",""),"원",""),0))))</f>
        <v/>
      </c>
      <c r="AB1504" s="30">
        <f>IF(OR($Y1504="",$F$6=""),"",IF(INDEX($A:$U,ROW(),$F$6)="","",IF(ISNUMBER(INDEX($A:$U,ROW(),$F$6)),INDEX($A:$U,ROW(),$F$6),IFERROR(--SUBSTITUTE(SUBSTITUTE(TRIM(INDEX($A:$U,ROW(),$F$6)),",",""),"원",""),""))))</f>
        <v/>
      </c>
      <c r="AC1504" s="2">
        <f>IF(OR($Y1504="",$G$6=""),"",INDEX($A:$U,ROW(),$G$6)&amp;"")</f>
        <v/>
      </c>
      <c r="AD1504" s="2">
        <f>IF($Y1504="","",IF(OR(AND(설정!$B$5&lt;&gt;"",ISNUMBER(SEARCH(설정!$B$5,$AC1504))),AND(설정!$B$6&lt;&gt;"",ISNUMBER(SEARCH(설정!$B$6,$AC1504))),AND(설정!$B$7&lt;&gt;"",ISNUMBER(SEARCH(설정!$B$7,$AC1504)))),"제외","포함"))</f>
        <v/>
      </c>
    </row>
    <row r="1505">
      <c r="W1505" s="2">
        <f>IF(OR($B$5="",$C$6="",ROW()&lt;$B$5),"",IF(INDEX($A:$U,ROW(),$C$6)="","",INDEX($A:$U,ROW(),$C$6)))</f>
        <v/>
      </c>
      <c r="X1505" s="28">
        <f>IF($W1505="","",IF(ISNUMBER($W1505),IF($W1505&gt;=10000000,IFERROR(DATE(INT($W1505/10000),MOD(INT($W1505/100),100),MOD($W1505,100)),""),$W1505),IF(ISNUMBER(--SUBSTITUTE(SUBSTITUTE(TRIM($W1505),".","-"),"/","-")),IF(--SUBSTITUTE(SUBSTITUTE(TRIM($W1505),".","-"),"/","-")&gt;=10000000,IFERROR(DATE(--LEFT(TRIM($W1505),4),--MID(TRIM($W1505),5,2),--RIGHT(TRIM($W1505),2)),""),--SUBSTITUTE(SUBSTITUTE(TRIM($W1505),".","-"),"/","-")),IFERROR(--LEFT(SUBSTITUTE(SUBSTITUTE(TRIM($W1505),".","-"),"/","-"),10),""))))</f>
        <v/>
      </c>
      <c r="Y1505" s="29">
        <f>IF($X1505="","",INT($X1505))</f>
        <v/>
      </c>
      <c r="Z1505" s="30">
        <f>IF(OR($Y1505="",$D$6=""),"",IF(INDEX($A:$U,ROW(),$D$6)="",0,IF(ISNUMBER(INDEX($A:$U,ROW(),$D$6)),INDEX($A:$U,ROW(),$D$6),IFERROR(--SUBSTITUTE(SUBSTITUTE(TRIM(INDEX($A:$U,ROW(),$D$6)),",",""),"원",""),0))))</f>
        <v/>
      </c>
      <c r="AA1505" s="30">
        <f>IF(OR($Y1505="",$E$6=""),"",IF(INDEX($A:$U,ROW(),$E$6)="",0,IF(ISNUMBER(INDEX($A:$U,ROW(),$E$6)),INDEX($A:$U,ROW(),$E$6),IFERROR(--SUBSTITUTE(SUBSTITUTE(TRIM(INDEX($A:$U,ROW(),$E$6)),",",""),"원",""),0))))</f>
        <v/>
      </c>
      <c r="AB1505" s="30">
        <f>IF(OR($Y1505="",$F$6=""),"",IF(INDEX($A:$U,ROW(),$F$6)="","",IF(ISNUMBER(INDEX($A:$U,ROW(),$F$6)),INDEX($A:$U,ROW(),$F$6),IFERROR(--SUBSTITUTE(SUBSTITUTE(TRIM(INDEX($A:$U,ROW(),$F$6)),",",""),"원",""),""))))</f>
        <v/>
      </c>
      <c r="AC1505" s="2">
        <f>IF(OR($Y1505="",$G$6=""),"",INDEX($A:$U,ROW(),$G$6)&amp;"")</f>
        <v/>
      </c>
      <c r="AD1505" s="2">
        <f>IF($Y1505="","",IF(OR(AND(설정!$B$5&lt;&gt;"",ISNUMBER(SEARCH(설정!$B$5,$AC1505))),AND(설정!$B$6&lt;&gt;"",ISNUMBER(SEARCH(설정!$B$6,$AC1505))),AND(설정!$B$7&lt;&gt;"",ISNUMBER(SEARCH(설정!$B$7,$AC1505)))),"제외","포함"))</f>
        <v/>
      </c>
    </row>
    <row r="1506">
      <c r="W1506" s="2">
        <f>IF(OR($B$5="",$C$6="",ROW()&lt;$B$5),"",IF(INDEX($A:$U,ROW(),$C$6)="","",INDEX($A:$U,ROW(),$C$6)))</f>
        <v/>
      </c>
      <c r="X1506" s="28">
        <f>IF($W1506="","",IF(ISNUMBER($W1506),IF($W1506&gt;=10000000,IFERROR(DATE(INT($W1506/10000),MOD(INT($W1506/100),100),MOD($W1506,100)),""),$W1506),IF(ISNUMBER(--SUBSTITUTE(SUBSTITUTE(TRIM($W1506),".","-"),"/","-")),IF(--SUBSTITUTE(SUBSTITUTE(TRIM($W1506),".","-"),"/","-")&gt;=10000000,IFERROR(DATE(--LEFT(TRIM($W1506),4),--MID(TRIM($W1506),5,2),--RIGHT(TRIM($W1506),2)),""),--SUBSTITUTE(SUBSTITUTE(TRIM($W1506),".","-"),"/","-")),IFERROR(--LEFT(SUBSTITUTE(SUBSTITUTE(TRIM($W1506),".","-"),"/","-"),10),""))))</f>
        <v/>
      </c>
      <c r="Y1506" s="29">
        <f>IF($X1506="","",INT($X1506))</f>
        <v/>
      </c>
      <c r="Z1506" s="30">
        <f>IF(OR($Y1506="",$D$6=""),"",IF(INDEX($A:$U,ROW(),$D$6)="",0,IF(ISNUMBER(INDEX($A:$U,ROW(),$D$6)),INDEX($A:$U,ROW(),$D$6),IFERROR(--SUBSTITUTE(SUBSTITUTE(TRIM(INDEX($A:$U,ROW(),$D$6)),",",""),"원",""),0))))</f>
        <v/>
      </c>
      <c r="AA1506" s="30">
        <f>IF(OR($Y1506="",$E$6=""),"",IF(INDEX($A:$U,ROW(),$E$6)="",0,IF(ISNUMBER(INDEX($A:$U,ROW(),$E$6)),INDEX($A:$U,ROW(),$E$6),IFERROR(--SUBSTITUTE(SUBSTITUTE(TRIM(INDEX($A:$U,ROW(),$E$6)),",",""),"원",""),0))))</f>
        <v/>
      </c>
      <c r="AB1506" s="30">
        <f>IF(OR($Y1506="",$F$6=""),"",IF(INDEX($A:$U,ROW(),$F$6)="","",IF(ISNUMBER(INDEX($A:$U,ROW(),$F$6)),INDEX($A:$U,ROW(),$F$6),IFERROR(--SUBSTITUTE(SUBSTITUTE(TRIM(INDEX($A:$U,ROW(),$F$6)),",",""),"원",""),""))))</f>
        <v/>
      </c>
      <c r="AC1506" s="2">
        <f>IF(OR($Y1506="",$G$6=""),"",INDEX($A:$U,ROW(),$G$6)&amp;"")</f>
        <v/>
      </c>
      <c r="AD1506" s="2">
        <f>IF($Y1506="","",IF(OR(AND(설정!$B$5&lt;&gt;"",ISNUMBER(SEARCH(설정!$B$5,$AC1506))),AND(설정!$B$6&lt;&gt;"",ISNUMBER(SEARCH(설정!$B$6,$AC1506))),AND(설정!$B$7&lt;&gt;"",ISNUMBER(SEARCH(설정!$B$7,$AC1506)))),"제외","포함"))</f>
        <v/>
      </c>
    </row>
    <row r="1507">
      <c r="W1507" s="2">
        <f>IF(OR($B$5="",$C$6="",ROW()&lt;$B$5),"",IF(INDEX($A:$U,ROW(),$C$6)="","",INDEX($A:$U,ROW(),$C$6)))</f>
        <v/>
      </c>
      <c r="X1507" s="28">
        <f>IF($W1507="","",IF(ISNUMBER($W1507),IF($W1507&gt;=10000000,IFERROR(DATE(INT($W1507/10000),MOD(INT($W1507/100),100),MOD($W1507,100)),""),$W1507),IF(ISNUMBER(--SUBSTITUTE(SUBSTITUTE(TRIM($W1507),".","-"),"/","-")),IF(--SUBSTITUTE(SUBSTITUTE(TRIM($W1507),".","-"),"/","-")&gt;=10000000,IFERROR(DATE(--LEFT(TRIM($W1507),4),--MID(TRIM($W1507),5,2),--RIGHT(TRIM($W1507),2)),""),--SUBSTITUTE(SUBSTITUTE(TRIM($W1507),".","-"),"/","-")),IFERROR(--LEFT(SUBSTITUTE(SUBSTITUTE(TRIM($W1507),".","-"),"/","-"),10),""))))</f>
        <v/>
      </c>
      <c r="Y1507" s="29">
        <f>IF($X1507="","",INT($X1507))</f>
        <v/>
      </c>
      <c r="Z1507" s="30">
        <f>IF(OR($Y1507="",$D$6=""),"",IF(INDEX($A:$U,ROW(),$D$6)="",0,IF(ISNUMBER(INDEX($A:$U,ROW(),$D$6)),INDEX($A:$U,ROW(),$D$6),IFERROR(--SUBSTITUTE(SUBSTITUTE(TRIM(INDEX($A:$U,ROW(),$D$6)),",",""),"원",""),0))))</f>
        <v/>
      </c>
      <c r="AA1507" s="30">
        <f>IF(OR($Y1507="",$E$6=""),"",IF(INDEX($A:$U,ROW(),$E$6)="",0,IF(ISNUMBER(INDEX($A:$U,ROW(),$E$6)),INDEX($A:$U,ROW(),$E$6),IFERROR(--SUBSTITUTE(SUBSTITUTE(TRIM(INDEX($A:$U,ROW(),$E$6)),",",""),"원",""),0))))</f>
        <v/>
      </c>
      <c r="AB1507" s="30">
        <f>IF(OR($Y1507="",$F$6=""),"",IF(INDEX($A:$U,ROW(),$F$6)="","",IF(ISNUMBER(INDEX($A:$U,ROW(),$F$6)),INDEX($A:$U,ROW(),$F$6),IFERROR(--SUBSTITUTE(SUBSTITUTE(TRIM(INDEX($A:$U,ROW(),$F$6)),",",""),"원",""),""))))</f>
        <v/>
      </c>
      <c r="AC1507" s="2">
        <f>IF(OR($Y1507="",$G$6=""),"",INDEX($A:$U,ROW(),$G$6)&amp;"")</f>
        <v/>
      </c>
      <c r="AD1507" s="2">
        <f>IF($Y1507="","",IF(OR(AND(설정!$B$5&lt;&gt;"",ISNUMBER(SEARCH(설정!$B$5,$AC1507))),AND(설정!$B$6&lt;&gt;"",ISNUMBER(SEARCH(설정!$B$6,$AC1507))),AND(설정!$B$7&lt;&gt;"",ISNUMBER(SEARCH(설정!$B$7,$AC1507)))),"제외","포함"))</f>
        <v/>
      </c>
    </row>
  </sheetData>
  <mergeCells count="2">
    <mergeCell ref="I5:N5"/>
    <mergeCell ref="I4:N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FD966"/>
    <outlinePr summaryBelow="1" summaryRight="1"/>
    <pageSetUpPr/>
  </sheetPr>
  <dimension ref="A1:AD15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9" customWidth="1" min="3" max="3"/>
    <col width="9" customWidth="1" min="4" max="4"/>
    <col width="9" customWidth="1" min="5" max="5"/>
    <col width="9" customWidth="1" min="6" max="6"/>
    <col width="12" customWidth="1" min="7" max="7"/>
    <col width="2" customWidth="1" min="8" max="8"/>
    <col width="12" customWidth="1" min="9" max="9"/>
    <col width="16" customWidth="1" min="23" max="23"/>
    <col width="16" customWidth="1" min="24" max="24"/>
    <col width="12" customWidth="1" min="25" max="25"/>
    <col width="12" customWidth="1" min="26" max="26"/>
    <col width="12" customWidth="1" min="27" max="27"/>
    <col width="12" customWidth="1" min="28" max="28"/>
    <col width="20" customWidth="1" min="29" max="29"/>
    <col width="11" customWidth="1" min="30" max="30"/>
  </cols>
  <sheetData>
    <row r="1">
      <c r="A1" s="18" t="inlineStr">
        <is>
          <t>① 은행2 — 은행 원본파일 붙여넣기</t>
        </is>
      </c>
    </row>
    <row r="2">
      <c r="A2" s="19" t="inlineStr">
        <is>
          <t>✍ 직접 입력: A8 셀부터 은행 파일 내용을 통째로 붙여넣고(머리글 포함 그대로, '값' 붙여넣기 권장), 5행 노란 칸에 데이터 시작 행 번호와 날짜·입금·출금·잔액·내용의 열 문자(A,B,C...)를 입력하세요.</t>
        </is>
      </c>
    </row>
    <row r="3">
      <c r="A3" s="2" t="inlineStr">
        <is>
          <t>⚙ 자동 계산: W~AD열 회색 수식이 날짜·금액 형식을 자동 변환합니다 — 수정 금지. 오른쪽 '인식 결과'가 ✔로 뜨고 최신 잔액이 은행 앱과 맞으면 성공입니다.</t>
        </is>
      </c>
    </row>
    <row r="4">
      <c r="A4" s="9" t="inlineStr">
        <is>
          <t>은행·계좌 이름</t>
        </is>
      </c>
      <c r="B4" s="9" t="inlineStr">
        <is>
          <t>데이터 시작 행</t>
        </is>
      </c>
      <c r="C4" s="9" t="inlineStr">
        <is>
          <t>날짜 열</t>
        </is>
      </c>
      <c r="D4" s="9" t="inlineStr">
        <is>
          <t>입금 열</t>
        </is>
      </c>
      <c r="E4" s="9" t="inlineStr">
        <is>
          <t>출금 열</t>
        </is>
      </c>
      <c r="F4" s="9" t="inlineStr">
        <is>
          <t>잔액 열</t>
        </is>
      </c>
      <c r="G4" s="9" t="inlineStr">
        <is>
          <t>내용(적요) 열</t>
        </is>
      </c>
      <c r="I4" s="9" t="inlineStr">
        <is>
          <t>인식 결과 (자동)</t>
        </is>
      </c>
      <c r="J4" s="20" t="n"/>
      <c r="K4" s="20" t="n"/>
      <c r="L4" s="20" t="n"/>
      <c r="M4" s="20" t="n"/>
      <c r="N4" s="21" t="n"/>
    </row>
    <row r="5">
      <c r="A5" s="22" t="inlineStr">
        <is>
          <t>두리은행 결제계좌 (예시)</t>
        </is>
      </c>
      <c r="B5" s="22" t="n">
        <v>9</v>
      </c>
      <c r="C5" s="22" t="inlineStr">
        <is>
          <t>B</t>
        </is>
      </c>
      <c r="D5" s="22" t="inlineStr">
        <is>
          <t>E</t>
        </is>
      </c>
      <c r="E5" s="22" t="inlineStr">
        <is>
          <t>D</t>
        </is>
      </c>
      <c r="F5" s="22" t="inlineStr">
        <is>
          <t>F</t>
        </is>
      </c>
      <c r="G5" s="22" t="inlineStr">
        <is>
          <t>C</t>
        </is>
      </c>
      <c r="I5" s="23">
        <f>IF(COUNT($X$8:$X$1507)=0,"아직 인식된 거래가 없습니다 — 붙여넣기와 열 설정을 확인하세요","✔ 거래 "&amp;COUNT($X$8:$X$1507)&amp;"건 · "&amp;TEXT(MIN($Y$8:$Y$1507),"YYYY-MM-DD")&amp;" ~ "&amp;TEXT(MAX($Y$8:$Y$1507),"YYYY-MM-DD")&amp;" · 최신 잔액 "&amp;TEXT(IFERROR(INDEX($AB$8:$AB$1507,MATCH(MAX($X$8:$X$1507),$X$8:$X$1507,0)),0),"#,##0")&amp;"원"&amp;IF((SUMPRODUCT(($W$8:$W$1507&lt;&gt;"")*($X$8:$X$1507="")))&gt;0," · ⚠ 날짜 미인식 "&amp;(SUMPRODUCT(($W$8:$W$1507&lt;&gt;"")*($X$8:$X$1507="")))&amp;"건",""))</f>
        <v/>
      </c>
    </row>
    <row r="6">
      <c r="A6" s="24" t="inlineStr">
        <is>
          <t>▼ 8행(A8 셀)부터 붙여넣기</t>
        </is>
      </c>
      <c r="C6" s="25">
        <f>IF($C$5="","",CODE(UPPER(TRIM($C$5)))-64)</f>
        <v/>
      </c>
      <c r="D6" s="25">
        <f>IF($D$5="","",CODE(UPPER(TRIM($D$5)))-64)</f>
        <v/>
      </c>
      <c r="E6" s="25">
        <f>IF($E$5="","",CODE(UPPER(TRIM($E$5)))-64)</f>
        <v/>
      </c>
      <c r="F6" s="25">
        <f>IF($F$5="","",CODE(UPPER(TRIM($F$5)))-64)</f>
        <v/>
      </c>
      <c r="G6" s="25">
        <f>IF($G$5="","",CODE(UPPER(TRIM($G$5)))-64)</f>
        <v/>
      </c>
    </row>
    <row r="7">
      <c r="W7" s="26" t="inlineStr">
        <is>
          <t>원본날짜(자동)</t>
        </is>
      </c>
      <c r="X7" s="26" t="inlineStr">
        <is>
          <t>거래일시(자동)</t>
        </is>
      </c>
      <c r="Y7" s="26" t="inlineStr">
        <is>
          <t>날짜(자동)</t>
        </is>
      </c>
      <c r="Z7" s="26" t="inlineStr">
        <is>
          <t>입금(자동)</t>
        </is>
      </c>
      <c r="AA7" s="26" t="inlineStr">
        <is>
          <t>출금(자동)</t>
        </is>
      </c>
      <c r="AB7" s="26" t="inlineStr">
        <is>
          <t>잔액(자동)</t>
        </is>
      </c>
      <c r="AC7" s="26" t="inlineStr">
        <is>
          <t>내용(자동)</t>
        </is>
      </c>
      <c r="AD7" s="26" t="inlineStr">
        <is>
          <t>이체구분(자동)</t>
        </is>
      </c>
    </row>
    <row r="8">
      <c r="A8" s="27" t="inlineStr">
        <is>
          <t>번호</t>
        </is>
      </c>
      <c r="B8" s="27" t="inlineStr">
        <is>
          <t>거래일자</t>
        </is>
      </c>
      <c r="C8" s="27" t="inlineStr">
        <is>
          <t>기재내용</t>
        </is>
      </c>
      <c r="D8" s="27" t="inlineStr">
        <is>
          <t>찾으신금액</t>
        </is>
      </c>
      <c r="E8" s="27" t="inlineStr">
        <is>
          <t>맡기신금액</t>
        </is>
      </c>
      <c r="F8" s="27" t="inlineStr">
        <is>
          <t>거래후잔액</t>
        </is>
      </c>
      <c r="G8" s="27" t="inlineStr">
        <is>
          <t>메모</t>
        </is>
      </c>
      <c r="W8" s="2">
        <f>IF(OR($B$5="",$C$6="",ROW()&lt;$B$5),"",IF(INDEX($A:$U,ROW(),$C$6)="","",INDEX($A:$U,ROW(),$C$6)))</f>
        <v/>
      </c>
      <c r="X8" s="28">
        <f>IF($W8="","",IF(ISNUMBER($W8),IF($W8&gt;=10000000,IFERROR(DATE(INT($W8/10000),MOD(INT($W8/100),100),MOD($W8,100)),""),$W8),IF(ISNUMBER(--SUBSTITUTE(SUBSTITUTE(TRIM($W8),".","-"),"/","-")),IF(--SUBSTITUTE(SUBSTITUTE(TRIM($W8),".","-"),"/","-")&gt;=10000000,IFERROR(DATE(--LEFT(TRIM($W8),4),--MID(TRIM($W8),5,2),--RIGHT(TRIM($W8),2)),""),--SUBSTITUTE(SUBSTITUTE(TRIM($W8),".","-"),"/","-")),IFERROR(--LEFT(SUBSTITUTE(SUBSTITUTE(TRIM($W8),".","-"),"/","-"),10),""))))</f>
        <v/>
      </c>
      <c r="Y8" s="29">
        <f>IF($X8="","",INT($X8))</f>
        <v/>
      </c>
      <c r="Z8" s="30">
        <f>IF(OR($Y8="",$D$6=""),"",IF(INDEX($A:$U,ROW(),$D$6)="",0,IF(ISNUMBER(INDEX($A:$U,ROW(),$D$6)),INDEX($A:$U,ROW(),$D$6),IFERROR(--SUBSTITUTE(SUBSTITUTE(TRIM(INDEX($A:$U,ROW(),$D$6)),",",""),"원",""),0))))</f>
        <v/>
      </c>
      <c r="AA8" s="30">
        <f>IF(OR($Y8="",$E$6=""),"",IF(INDEX($A:$U,ROW(),$E$6)="",0,IF(ISNUMBER(INDEX($A:$U,ROW(),$E$6)),INDEX($A:$U,ROW(),$E$6),IFERROR(--SUBSTITUTE(SUBSTITUTE(TRIM(INDEX($A:$U,ROW(),$E$6)),",",""),"원",""),0))))</f>
        <v/>
      </c>
      <c r="AB8" s="30">
        <f>IF(OR($Y8="",$F$6=""),"",IF(INDEX($A:$U,ROW(),$F$6)="","",IF(ISNUMBER(INDEX($A:$U,ROW(),$F$6)),INDEX($A:$U,ROW(),$F$6),IFERROR(--SUBSTITUTE(SUBSTITUTE(TRIM(INDEX($A:$U,ROW(),$F$6)),",",""),"원",""),""))))</f>
        <v/>
      </c>
      <c r="AC8" s="2">
        <f>IF(OR($Y8="",$G$6=""),"",INDEX($A:$U,ROW(),$G$6)&amp;"")</f>
        <v/>
      </c>
      <c r="AD8" s="2">
        <f>IF($Y8="","",IF(OR(AND(설정!$B$5&lt;&gt;"",ISNUMBER(SEARCH(설정!$B$5,$AC8))),AND(설정!$B$6&lt;&gt;"",ISNUMBER(SEARCH(설정!$B$6,$AC8))),AND(설정!$B$7&lt;&gt;"",ISNUMBER(SEARCH(설정!$B$7,$AC8)))),"제외","포함"))</f>
        <v/>
      </c>
    </row>
    <row r="9">
      <c r="A9" s="27" t="n">
        <v>1</v>
      </c>
      <c r="B9" s="32" t="n">
        <v>46282</v>
      </c>
      <c r="C9" s="27" t="inlineStr">
        <is>
          <t>온라인몰 정산입금</t>
        </is>
      </c>
      <c r="D9" s="27" t="inlineStr"/>
      <c r="E9" s="27" t="inlineStr">
        <is>
          <t>2,600,000</t>
        </is>
      </c>
      <c r="F9" s="27" t="inlineStr">
        <is>
          <t>41,000,000</t>
        </is>
      </c>
      <c r="G9" s="27" t="inlineStr"/>
      <c r="W9" s="2">
        <f>IF(OR($B$5="",$C$6="",ROW()&lt;$B$5),"",IF(INDEX($A:$U,ROW(),$C$6)="","",INDEX($A:$U,ROW(),$C$6)))</f>
        <v/>
      </c>
      <c r="X9" s="28">
        <f>IF($W9="","",IF(ISNUMBER($W9),IF($W9&gt;=10000000,IFERROR(DATE(INT($W9/10000),MOD(INT($W9/100),100),MOD($W9,100)),""),$W9),IF(ISNUMBER(--SUBSTITUTE(SUBSTITUTE(TRIM($W9),".","-"),"/","-")),IF(--SUBSTITUTE(SUBSTITUTE(TRIM($W9),".","-"),"/","-")&gt;=10000000,IFERROR(DATE(--LEFT(TRIM($W9),4),--MID(TRIM($W9),5,2),--RIGHT(TRIM($W9),2)),""),--SUBSTITUTE(SUBSTITUTE(TRIM($W9),".","-"),"/","-")),IFERROR(--LEFT(SUBSTITUTE(SUBSTITUTE(TRIM($W9),".","-"),"/","-"),10),""))))</f>
        <v/>
      </c>
      <c r="Y9" s="29">
        <f>IF($X9="","",INT($X9))</f>
        <v/>
      </c>
      <c r="Z9" s="30">
        <f>IF(OR($Y9="",$D$6=""),"",IF(INDEX($A:$U,ROW(),$D$6)="",0,IF(ISNUMBER(INDEX($A:$U,ROW(),$D$6)),INDEX($A:$U,ROW(),$D$6),IFERROR(--SUBSTITUTE(SUBSTITUTE(TRIM(INDEX($A:$U,ROW(),$D$6)),",",""),"원",""),0))))</f>
        <v/>
      </c>
      <c r="AA9" s="30">
        <f>IF(OR($Y9="",$E$6=""),"",IF(INDEX($A:$U,ROW(),$E$6)="",0,IF(ISNUMBER(INDEX($A:$U,ROW(),$E$6)),INDEX($A:$U,ROW(),$E$6),IFERROR(--SUBSTITUTE(SUBSTITUTE(TRIM(INDEX($A:$U,ROW(),$E$6)),",",""),"원",""),0))))</f>
        <v/>
      </c>
      <c r="AB9" s="30">
        <f>IF(OR($Y9="",$F$6=""),"",IF(INDEX($A:$U,ROW(),$F$6)="","",IF(ISNUMBER(INDEX($A:$U,ROW(),$F$6)),INDEX($A:$U,ROW(),$F$6),IFERROR(--SUBSTITUTE(SUBSTITUTE(TRIM(INDEX($A:$U,ROW(),$F$6)),",",""),"원",""),""))))</f>
        <v/>
      </c>
      <c r="AC9" s="2">
        <f>IF(OR($Y9="",$G$6=""),"",INDEX($A:$U,ROW(),$G$6)&amp;"")</f>
        <v/>
      </c>
      <c r="AD9" s="2">
        <f>IF($Y9="","",IF(OR(AND(설정!$B$5&lt;&gt;"",ISNUMBER(SEARCH(설정!$B$5,$AC9))),AND(설정!$B$6&lt;&gt;"",ISNUMBER(SEARCH(설정!$B$6,$AC9))),AND(설정!$B$7&lt;&gt;"",ISNUMBER(SEARCH(설정!$B$7,$AC9)))),"제외","포함"))</f>
        <v/>
      </c>
    </row>
    <row r="10">
      <c r="A10" s="27" t="n">
        <v>2</v>
      </c>
      <c r="B10" s="32" t="n">
        <v>46281</v>
      </c>
      <c r="C10" s="27" t="inlineStr">
        <is>
          <t>한빛카드 결제대금</t>
        </is>
      </c>
      <c r="D10" s="27" t="inlineStr">
        <is>
          <t>3,450,000</t>
        </is>
      </c>
      <c r="E10" s="27" t="inlineStr"/>
      <c r="F10" s="27" t="inlineStr">
        <is>
          <t>38,400,000</t>
        </is>
      </c>
      <c r="G10" s="27" t="inlineStr"/>
      <c r="W10" s="2">
        <f>IF(OR($B$5="",$C$6="",ROW()&lt;$B$5),"",IF(INDEX($A:$U,ROW(),$C$6)="","",INDEX($A:$U,ROW(),$C$6)))</f>
        <v/>
      </c>
      <c r="X10" s="28">
        <f>IF($W10="","",IF(ISNUMBER($W10),IF($W10&gt;=10000000,IFERROR(DATE(INT($W10/10000),MOD(INT($W10/100),100),MOD($W10,100)),""),$W10),IF(ISNUMBER(--SUBSTITUTE(SUBSTITUTE(TRIM($W10),".","-"),"/","-")),IF(--SUBSTITUTE(SUBSTITUTE(TRIM($W10),".","-"),"/","-")&gt;=10000000,IFERROR(DATE(--LEFT(TRIM($W10),4),--MID(TRIM($W10),5,2),--RIGHT(TRIM($W10),2)),""),--SUBSTITUTE(SUBSTITUTE(TRIM($W10),".","-"),"/","-")),IFERROR(--LEFT(SUBSTITUTE(SUBSTITUTE(TRIM($W10),".","-"),"/","-"),10),""))))</f>
        <v/>
      </c>
      <c r="Y10" s="29">
        <f>IF($X10="","",INT($X10))</f>
        <v/>
      </c>
      <c r="Z10" s="30">
        <f>IF(OR($Y10="",$D$6=""),"",IF(INDEX($A:$U,ROW(),$D$6)="",0,IF(ISNUMBER(INDEX($A:$U,ROW(),$D$6)),INDEX($A:$U,ROW(),$D$6),IFERROR(--SUBSTITUTE(SUBSTITUTE(TRIM(INDEX($A:$U,ROW(),$D$6)),",",""),"원",""),0))))</f>
        <v/>
      </c>
      <c r="AA10" s="30">
        <f>IF(OR($Y10="",$E$6=""),"",IF(INDEX($A:$U,ROW(),$E$6)="",0,IF(ISNUMBER(INDEX($A:$U,ROW(),$E$6)),INDEX($A:$U,ROW(),$E$6),IFERROR(--SUBSTITUTE(SUBSTITUTE(TRIM(INDEX($A:$U,ROW(),$E$6)),",",""),"원",""),0))))</f>
        <v/>
      </c>
      <c r="AB10" s="30">
        <f>IF(OR($Y10="",$F$6=""),"",IF(INDEX($A:$U,ROW(),$F$6)="","",IF(ISNUMBER(INDEX($A:$U,ROW(),$F$6)),INDEX($A:$U,ROW(),$F$6),IFERROR(--SUBSTITUTE(SUBSTITUTE(TRIM(INDEX($A:$U,ROW(),$F$6)),",",""),"원",""),""))))</f>
        <v/>
      </c>
      <c r="AC10" s="2">
        <f>IF(OR($Y10="",$G$6=""),"",INDEX($A:$U,ROW(),$G$6)&amp;"")</f>
        <v/>
      </c>
      <c r="AD10" s="2">
        <f>IF($Y10="","",IF(OR(AND(설정!$B$5&lt;&gt;"",ISNUMBER(SEARCH(설정!$B$5,$AC10))),AND(설정!$B$6&lt;&gt;"",ISNUMBER(SEARCH(설정!$B$6,$AC10))),AND(설정!$B$7&lt;&gt;"",ISNUMBER(SEARCH(설정!$B$7,$AC10)))),"제외","포함"))</f>
        <v/>
      </c>
    </row>
    <row r="11">
      <c r="A11" s="27" t="n">
        <v>3</v>
      </c>
      <c r="B11" s="32" t="n">
        <v>46279</v>
      </c>
      <c r="C11" s="27" t="inlineStr">
        <is>
          <t>가온상사</t>
        </is>
      </c>
      <c r="D11" s="27" t="inlineStr"/>
      <c r="E11" s="27" t="inlineStr">
        <is>
          <t>5,000,000</t>
        </is>
      </c>
      <c r="F11" s="27" t="inlineStr">
        <is>
          <t>41,850,000</t>
        </is>
      </c>
      <c r="G11" s="27" t="inlineStr"/>
      <c r="W11" s="2">
        <f>IF(OR($B$5="",$C$6="",ROW()&lt;$B$5),"",IF(INDEX($A:$U,ROW(),$C$6)="","",INDEX($A:$U,ROW(),$C$6)))</f>
        <v/>
      </c>
      <c r="X11" s="28">
        <f>IF($W11="","",IF(ISNUMBER($W11),IF($W11&gt;=10000000,IFERROR(DATE(INT($W11/10000),MOD(INT($W11/100),100),MOD($W11,100)),""),$W11),IF(ISNUMBER(--SUBSTITUTE(SUBSTITUTE(TRIM($W11),".","-"),"/","-")),IF(--SUBSTITUTE(SUBSTITUTE(TRIM($W11),".","-"),"/","-")&gt;=10000000,IFERROR(DATE(--LEFT(TRIM($W11),4),--MID(TRIM($W11),5,2),--RIGHT(TRIM($W11),2)),""),--SUBSTITUTE(SUBSTITUTE(TRIM($W11),".","-"),"/","-")),IFERROR(--LEFT(SUBSTITUTE(SUBSTITUTE(TRIM($W11),".","-"),"/","-"),10),""))))</f>
        <v/>
      </c>
      <c r="Y11" s="29">
        <f>IF($X11="","",INT($X11))</f>
        <v/>
      </c>
      <c r="Z11" s="30">
        <f>IF(OR($Y11="",$D$6=""),"",IF(INDEX($A:$U,ROW(),$D$6)="",0,IF(ISNUMBER(INDEX($A:$U,ROW(),$D$6)),INDEX($A:$U,ROW(),$D$6),IFERROR(--SUBSTITUTE(SUBSTITUTE(TRIM(INDEX($A:$U,ROW(),$D$6)),",",""),"원",""),0))))</f>
        <v/>
      </c>
      <c r="AA11" s="30">
        <f>IF(OR($Y11="",$E$6=""),"",IF(INDEX($A:$U,ROW(),$E$6)="",0,IF(ISNUMBER(INDEX($A:$U,ROW(),$E$6)),INDEX($A:$U,ROW(),$E$6),IFERROR(--SUBSTITUTE(SUBSTITUTE(TRIM(INDEX($A:$U,ROW(),$E$6)),",",""),"원",""),0))))</f>
        <v/>
      </c>
      <c r="AB11" s="30">
        <f>IF(OR($Y11="",$F$6=""),"",IF(INDEX($A:$U,ROW(),$F$6)="","",IF(ISNUMBER(INDEX($A:$U,ROW(),$F$6)),INDEX($A:$U,ROW(),$F$6),IFERROR(--SUBSTITUTE(SUBSTITUTE(TRIM(INDEX($A:$U,ROW(),$F$6)),",",""),"원",""),""))))</f>
        <v/>
      </c>
      <c r="AC11" s="2">
        <f>IF(OR($Y11="",$G$6=""),"",INDEX($A:$U,ROW(),$G$6)&amp;"")</f>
        <v/>
      </c>
      <c r="AD11" s="2">
        <f>IF($Y11="","",IF(OR(AND(설정!$B$5&lt;&gt;"",ISNUMBER(SEARCH(설정!$B$5,$AC11))),AND(설정!$B$6&lt;&gt;"",ISNUMBER(SEARCH(설정!$B$6,$AC11))),AND(설정!$B$7&lt;&gt;"",ISNUMBER(SEARCH(설정!$B$7,$AC11)))),"제외","포함"))</f>
        <v/>
      </c>
    </row>
    <row r="12">
      <c r="A12" s="27" t="n">
        <v>4</v>
      </c>
      <c r="B12" s="32" t="n">
        <v>46275</v>
      </c>
      <c r="C12" s="27" t="inlineStr">
        <is>
          <t>온라인몰 정산입금</t>
        </is>
      </c>
      <c r="D12" s="27" t="inlineStr"/>
      <c r="E12" s="27" t="inlineStr">
        <is>
          <t>2,600,000</t>
        </is>
      </c>
      <c r="F12" s="27" t="inlineStr">
        <is>
          <t>36,850,000</t>
        </is>
      </c>
      <c r="G12" s="27" t="inlineStr"/>
      <c r="W12" s="2">
        <f>IF(OR($B$5="",$C$6="",ROW()&lt;$B$5),"",IF(INDEX($A:$U,ROW(),$C$6)="","",INDEX($A:$U,ROW(),$C$6)))</f>
        <v/>
      </c>
      <c r="X12" s="28">
        <f>IF($W12="","",IF(ISNUMBER($W12),IF($W12&gt;=10000000,IFERROR(DATE(INT($W12/10000),MOD(INT($W12/100),100),MOD($W12,100)),""),$W12),IF(ISNUMBER(--SUBSTITUTE(SUBSTITUTE(TRIM($W12),".","-"),"/","-")),IF(--SUBSTITUTE(SUBSTITUTE(TRIM($W12),".","-"),"/","-")&gt;=10000000,IFERROR(DATE(--LEFT(TRIM($W12),4),--MID(TRIM($W12),5,2),--RIGHT(TRIM($W12),2)),""),--SUBSTITUTE(SUBSTITUTE(TRIM($W12),".","-"),"/","-")),IFERROR(--LEFT(SUBSTITUTE(SUBSTITUTE(TRIM($W12),".","-"),"/","-"),10),""))))</f>
        <v/>
      </c>
      <c r="Y12" s="29">
        <f>IF($X12="","",INT($X12))</f>
        <v/>
      </c>
      <c r="Z12" s="30">
        <f>IF(OR($Y12="",$D$6=""),"",IF(INDEX($A:$U,ROW(),$D$6)="",0,IF(ISNUMBER(INDEX($A:$U,ROW(),$D$6)),INDEX($A:$U,ROW(),$D$6),IFERROR(--SUBSTITUTE(SUBSTITUTE(TRIM(INDEX($A:$U,ROW(),$D$6)),",",""),"원",""),0))))</f>
        <v/>
      </c>
      <c r="AA12" s="30">
        <f>IF(OR($Y12="",$E$6=""),"",IF(INDEX($A:$U,ROW(),$E$6)="",0,IF(ISNUMBER(INDEX($A:$U,ROW(),$E$6)),INDEX($A:$U,ROW(),$E$6),IFERROR(--SUBSTITUTE(SUBSTITUTE(TRIM(INDEX($A:$U,ROW(),$E$6)),",",""),"원",""),0))))</f>
        <v/>
      </c>
      <c r="AB12" s="30">
        <f>IF(OR($Y12="",$F$6=""),"",IF(INDEX($A:$U,ROW(),$F$6)="","",IF(ISNUMBER(INDEX($A:$U,ROW(),$F$6)),INDEX($A:$U,ROW(),$F$6),IFERROR(--SUBSTITUTE(SUBSTITUTE(TRIM(INDEX($A:$U,ROW(),$F$6)),",",""),"원",""),""))))</f>
        <v/>
      </c>
      <c r="AC12" s="2">
        <f>IF(OR($Y12="",$G$6=""),"",INDEX($A:$U,ROW(),$G$6)&amp;"")</f>
        <v/>
      </c>
      <c r="AD12" s="2">
        <f>IF($Y12="","",IF(OR(AND(설정!$B$5&lt;&gt;"",ISNUMBER(SEARCH(설정!$B$5,$AC12))),AND(설정!$B$6&lt;&gt;"",ISNUMBER(SEARCH(설정!$B$6,$AC12))),AND(설정!$B$7&lt;&gt;"",ISNUMBER(SEARCH(설정!$B$7,$AC12)))),"제외","포함"))</f>
        <v/>
      </c>
    </row>
    <row r="13">
      <c r="A13" s="27" t="n">
        <v>5</v>
      </c>
      <c r="B13" s="32" t="n">
        <v>46274</v>
      </c>
      <c r="C13" s="27" t="inlineStr">
        <is>
          <t>한빛카드 결제대금</t>
        </is>
      </c>
      <c r="D13" s="27" t="inlineStr">
        <is>
          <t>3,400,000</t>
        </is>
      </c>
      <c r="E13" s="27" t="inlineStr"/>
      <c r="F13" s="27" t="inlineStr">
        <is>
          <t>34,250,000</t>
        </is>
      </c>
      <c r="G13" s="27" t="inlineStr"/>
      <c r="W13" s="2">
        <f>IF(OR($B$5="",$C$6="",ROW()&lt;$B$5),"",IF(INDEX($A:$U,ROW(),$C$6)="","",INDEX($A:$U,ROW(),$C$6)))</f>
        <v/>
      </c>
      <c r="X13" s="28">
        <f>IF($W13="","",IF(ISNUMBER($W13),IF($W13&gt;=10000000,IFERROR(DATE(INT($W13/10000),MOD(INT($W13/100),100),MOD($W13,100)),""),$W13),IF(ISNUMBER(--SUBSTITUTE(SUBSTITUTE(TRIM($W13),".","-"),"/","-")),IF(--SUBSTITUTE(SUBSTITUTE(TRIM($W13),".","-"),"/","-")&gt;=10000000,IFERROR(DATE(--LEFT(TRIM($W13),4),--MID(TRIM($W13),5,2),--RIGHT(TRIM($W13),2)),""),--SUBSTITUTE(SUBSTITUTE(TRIM($W13),".","-"),"/","-")),IFERROR(--LEFT(SUBSTITUTE(SUBSTITUTE(TRIM($W13),".","-"),"/","-"),10),""))))</f>
        <v/>
      </c>
      <c r="Y13" s="29">
        <f>IF($X13="","",INT($X13))</f>
        <v/>
      </c>
      <c r="Z13" s="30">
        <f>IF(OR($Y13="",$D$6=""),"",IF(INDEX($A:$U,ROW(),$D$6)="",0,IF(ISNUMBER(INDEX($A:$U,ROW(),$D$6)),INDEX($A:$U,ROW(),$D$6),IFERROR(--SUBSTITUTE(SUBSTITUTE(TRIM(INDEX($A:$U,ROW(),$D$6)),",",""),"원",""),0))))</f>
        <v/>
      </c>
      <c r="AA13" s="30">
        <f>IF(OR($Y13="",$E$6=""),"",IF(INDEX($A:$U,ROW(),$E$6)="",0,IF(ISNUMBER(INDEX($A:$U,ROW(),$E$6)),INDEX($A:$U,ROW(),$E$6),IFERROR(--SUBSTITUTE(SUBSTITUTE(TRIM(INDEX($A:$U,ROW(),$E$6)),",",""),"원",""),0))))</f>
        <v/>
      </c>
      <c r="AB13" s="30">
        <f>IF(OR($Y13="",$F$6=""),"",IF(INDEX($A:$U,ROW(),$F$6)="","",IF(ISNUMBER(INDEX($A:$U,ROW(),$F$6)),INDEX($A:$U,ROW(),$F$6),IFERROR(--SUBSTITUTE(SUBSTITUTE(TRIM(INDEX($A:$U,ROW(),$F$6)),",",""),"원",""),""))))</f>
        <v/>
      </c>
      <c r="AC13" s="2">
        <f>IF(OR($Y13="",$G$6=""),"",INDEX($A:$U,ROW(),$G$6)&amp;"")</f>
        <v/>
      </c>
      <c r="AD13" s="2">
        <f>IF($Y13="","",IF(OR(AND(설정!$B$5&lt;&gt;"",ISNUMBER(SEARCH(설정!$B$5,$AC13))),AND(설정!$B$6&lt;&gt;"",ISNUMBER(SEARCH(설정!$B$6,$AC13))),AND(설정!$B$7&lt;&gt;"",ISNUMBER(SEARCH(설정!$B$7,$AC13)))),"제외","포함"))</f>
        <v/>
      </c>
    </row>
    <row r="14">
      <c r="A14" s="27" t="n">
        <v>6</v>
      </c>
      <c r="B14" s="32" t="n">
        <v>46272</v>
      </c>
      <c r="C14" s="27" t="inlineStr">
        <is>
          <t>가온상사</t>
        </is>
      </c>
      <c r="D14" s="27" t="inlineStr"/>
      <c r="E14" s="27" t="inlineStr">
        <is>
          <t>5,000,000</t>
        </is>
      </c>
      <c r="F14" s="27" t="inlineStr">
        <is>
          <t>37,650,000</t>
        </is>
      </c>
      <c r="G14" s="27" t="inlineStr"/>
      <c r="W14" s="2">
        <f>IF(OR($B$5="",$C$6="",ROW()&lt;$B$5),"",IF(INDEX($A:$U,ROW(),$C$6)="","",INDEX($A:$U,ROW(),$C$6)))</f>
        <v/>
      </c>
      <c r="X14" s="28">
        <f>IF($W14="","",IF(ISNUMBER($W14),IF($W14&gt;=10000000,IFERROR(DATE(INT($W14/10000),MOD(INT($W14/100),100),MOD($W14,100)),""),$W14),IF(ISNUMBER(--SUBSTITUTE(SUBSTITUTE(TRIM($W14),".","-"),"/","-")),IF(--SUBSTITUTE(SUBSTITUTE(TRIM($W14),".","-"),"/","-")&gt;=10000000,IFERROR(DATE(--LEFT(TRIM($W14),4),--MID(TRIM($W14),5,2),--RIGHT(TRIM($W14),2)),""),--SUBSTITUTE(SUBSTITUTE(TRIM($W14),".","-"),"/","-")),IFERROR(--LEFT(SUBSTITUTE(SUBSTITUTE(TRIM($W14),".","-"),"/","-"),10),""))))</f>
        <v/>
      </c>
      <c r="Y14" s="29">
        <f>IF($X14="","",INT($X14))</f>
        <v/>
      </c>
      <c r="Z14" s="30">
        <f>IF(OR($Y14="",$D$6=""),"",IF(INDEX($A:$U,ROW(),$D$6)="",0,IF(ISNUMBER(INDEX($A:$U,ROW(),$D$6)),INDEX($A:$U,ROW(),$D$6),IFERROR(--SUBSTITUTE(SUBSTITUTE(TRIM(INDEX($A:$U,ROW(),$D$6)),",",""),"원",""),0))))</f>
        <v/>
      </c>
      <c r="AA14" s="30">
        <f>IF(OR($Y14="",$E$6=""),"",IF(INDEX($A:$U,ROW(),$E$6)="",0,IF(ISNUMBER(INDEX($A:$U,ROW(),$E$6)),INDEX($A:$U,ROW(),$E$6),IFERROR(--SUBSTITUTE(SUBSTITUTE(TRIM(INDEX($A:$U,ROW(),$E$6)),",",""),"원",""),0))))</f>
        <v/>
      </c>
      <c r="AB14" s="30">
        <f>IF(OR($Y14="",$F$6=""),"",IF(INDEX($A:$U,ROW(),$F$6)="","",IF(ISNUMBER(INDEX($A:$U,ROW(),$F$6)),INDEX($A:$U,ROW(),$F$6),IFERROR(--SUBSTITUTE(SUBSTITUTE(TRIM(INDEX($A:$U,ROW(),$F$6)),",",""),"원",""),""))))</f>
        <v/>
      </c>
      <c r="AC14" s="2">
        <f>IF(OR($Y14="",$G$6=""),"",INDEX($A:$U,ROW(),$G$6)&amp;"")</f>
        <v/>
      </c>
      <c r="AD14" s="2">
        <f>IF($Y14="","",IF(OR(AND(설정!$B$5&lt;&gt;"",ISNUMBER(SEARCH(설정!$B$5,$AC14))),AND(설정!$B$6&lt;&gt;"",ISNUMBER(SEARCH(설정!$B$6,$AC14))),AND(설정!$B$7&lt;&gt;"",ISNUMBER(SEARCH(설정!$B$7,$AC14)))),"제외","포함"))</f>
        <v/>
      </c>
    </row>
    <row r="15">
      <c r="A15" s="27" t="n">
        <v>7</v>
      </c>
      <c r="B15" s="32" t="n">
        <v>46269</v>
      </c>
      <c r="C15" s="27" t="inlineStr">
        <is>
          <t>부가세 전자납부</t>
        </is>
      </c>
      <c r="D15" s="27" t="inlineStr">
        <is>
          <t>2,800,000</t>
        </is>
      </c>
      <c r="E15" s="27" t="inlineStr"/>
      <c r="F15" s="27" t="inlineStr">
        <is>
          <t>32,650,000</t>
        </is>
      </c>
      <c r="G15" s="27" t="inlineStr"/>
      <c r="W15" s="2">
        <f>IF(OR($B$5="",$C$6="",ROW()&lt;$B$5),"",IF(INDEX($A:$U,ROW(),$C$6)="","",INDEX($A:$U,ROW(),$C$6)))</f>
        <v/>
      </c>
      <c r="X15" s="28">
        <f>IF($W15="","",IF(ISNUMBER($W15),IF($W15&gt;=10000000,IFERROR(DATE(INT($W15/10000),MOD(INT($W15/100),100),MOD($W15,100)),""),$W15),IF(ISNUMBER(--SUBSTITUTE(SUBSTITUTE(TRIM($W15),".","-"),"/","-")),IF(--SUBSTITUTE(SUBSTITUTE(TRIM($W15),".","-"),"/","-")&gt;=10000000,IFERROR(DATE(--LEFT(TRIM($W15),4),--MID(TRIM($W15),5,2),--RIGHT(TRIM($W15),2)),""),--SUBSTITUTE(SUBSTITUTE(TRIM($W15),".","-"),"/","-")),IFERROR(--LEFT(SUBSTITUTE(SUBSTITUTE(TRIM($W15),".","-"),"/","-"),10),""))))</f>
        <v/>
      </c>
      <c r="Y15" s="29">
        <f>IF($X15="","",INT($X15))</f>
        <v/>
      </c>
      <c r="Z15" s="30">
        <f>IF(OR($Y15="",$D$6=""),"",IF(INDEX($A:$U,ROW(),$D$6)="",0,IF(ISNUMBER(INDEX($A:$U,ROW(),$D$6)),INDEX($A:$U,ROW(),$D$6),IFERROR(--SUBSTITUTE(SUBSTITUTE(TRIM(INDEX($A:$U,ROW(),$D$6)),",",""),"원",""),0))))</f>
        <v/>
      </c>
      <c r="AA15" s="30">
        <f>IF(OR($Y15="",$E$6=""),"",IF(INDEX($A:$U,ROW(),$E$6)="",0,IF(ISNUMBER(INDEX($A:$U,ROW(),$E$6)),INDEX($A:$U,ROW(),$E$6),IFERROR(--SUBSTITUTE(SUBSTITUTE(TRIM(INDEX($A:$U,ROW(),$E$6)),",",""),"원",""),0))))</f>
        <v/>
      </c>
      <c r="AB15" s="30">
        <f>IF(OR($Y15="",$F$6=""),"",IF(INDEX($A:$U,ROW(),$F$6)="","",IF(ISNUMBER(INDEX($A:$U,ROW(),$F$6)),INDEX($A:$U,ROW(),$F$6),IFERROR(--SUBSTITUTE(SUBSTITUTE(TRIM(INDEX($A:$U,ROW(),$F$6)),",",""),"원",""),""))))</f>
        <v/>
      </c>
      <c r="AC15" s="2">
        <f>IF(OR($Y15="",$G$6=""),"",INDEX($A:$U,ROW(),$G$6)&amp;"")</f>
        <v/>
      </c>
      <c r="AD15" s="2">
        <f>IF($Y15="","",IF(OR(AND(설정!$B$5&lt;&gt;"",ISNUMBER(SEARCH(설정!$B$5,$AC15))),AND(설정!$B$6&lt;&gt;"",ISNUMBER(SEARCH(설정!$B$6,$AC15))),AND(설정!$B$7&lt;&gt;"",ISNUMBER(SEARCH(설정!$B$7,$AC15)))),"제외","포함"))</f>
        <v/>
      </c>
    </row>
    <row r="16">
      <c r="A16" s="27" t="n">
        <v>8</v>
      </c>
      <c r="B16" s="32" t="n">
        <v>46268</v>
      </c>
      <c r="C16" s="27" t="inlineStr">
        <is>
          <t>온라인몰 정산입금</t>
        </is>
      </c>
      <c r="D16" s="27" t="inlineStr"/>
      <c r="E16" s="27" t="inlineStr">
        <is>
          <t>2,600,000</t>
        </is>
      </c>
      <c r="F16" s="27" t="inlineStr">
        <is>
          <t>35,450,000</t>
        </is>
      </c>
      <c r="G16" s="27" t="inlineStr"/>
      <c r="W16" s="2">
        <f>IF(OR($B$5="",$C$6="",ROW()&lt;$B$5),"",IF(INDEX($A:$U,ROW(),$C$6)="","",INDEX($A:$U,ROW(),$C$6)))</f>
        <v/>
      </c>
      <c r="X16" s="28">
        <f>IF($W16="","",IF(ISNUMBER($W16),IF($W16&gt;=10000000,IFERROR(DATE(INT($W16/10000),MOD(INT($W16/100),100),MOD($W16,100)),""),$W16),IF(ISNUMBER(--SUBSTITUTE(SUBSTITUTE(TRIM($W16),".","-"),"/","-")),IF(--SUBSTITUTE(SUBSTITUTE(TRIM($W16),".","-"),"/","-")&gt;=10000000,IFERROR(DATE(--LEFT(TRIM($W16),4),--MID(TRIM($W16),5,2),--RIGHT(TRIM($W16),2)),""),--SUBSTITUTE(SUBSTITUTE(TRIM($W16),".","-"),"/","-")),IFERROR(--LEFT(SUBSTITUTE(SUBSTITUTE(TRIM($W16),".","-"),"/","-"),10),""))))</f>
        <v/>
      </c>
      <c r="Y16" s="29">
        <f>IF($X16="","",INT($X16))</f>
        <v/>
      </c>
      <c r="Z16" s="30">
        <f>IF(OR($Y16="",$D$6=""),"",IF(INDEX($A:$U,ROW(),$D$6)="",0,IF(ISNUMBER(INDEX($A:$U,ROW(),$D$6)),INDEX($A:$U,ROW(),$D$6),IFERROR(--SUBSTITUTE(SUBSTITUTE(TRIM(INDEX($A:$U,ROW(),$D$6)),",",""),"원",""),0))))</f>
        <v/>
      </c>
      <c r="AA16" s="30">
        <f>IF(OR($Y16="",$E$6=""),"",IF(INDEX($A:$U,ROW(),$E$6)="",0,IF(ISNUMBER(INDEX($A:$U,ROW(),$E$6)),INDEX($A:$U,ROW(),$E$6),IFERROR(--SUBSTITUTE(SUBSTITUTE(TRIM(INDEX($A:$U,ROW(),$E$6)),",",""),"원",""),0))))</f>
        <v/>
      </c>
      <c r="AB16" s="30">
        <f>IF(OR($Y16="",$F$6=""),"",IF(INDEX($A:$U,ROW(),$F$6)="","",IF(ISNUMBER(INDEX($A:$U,ROW(),$F$6)),INDEX($A:$U,ROW(),$F$6),IFERROR(--SUBSTITUTE(SUBSTITUTE(TRIM(INDEX($A:$U,ROW(),$F$6)),",",""),"원",""),""))))</f>
        <v/>
      </c>
      <c r="AC16" s="2">
        <f>IF(OR($Y16="",$G$6=""),"",INDEX($A:$U,ROW(),$G$6)&amp;"")</f>
        <v/>
      </c>
      <c r="AD16" s="2">
        <f>IF($Y16="","",IF(OR(AND(설정!$B$5&lt;&gt;"",ISNUMBER(SEARCH(설정!$B$5,$AC16))),AND(설정!$B$6&lt;&gt;"",ISNUMBER(SEARCH(설정!$B$6,$AC16))),AND(설정!$B$7&lt;&gt;"",ISNUMBER(SEARCH(설정!$B$7,$AC16)))),"제외","포함"))</f>
        <v/>
      </c>
    </row>
    <row r="17">
      <c r="A17" s="27" t="n">
        <v>9</v>
      </c>
      <c r="B17" s="32" t="n">
        <v>46267</v>
      </c>
      <c r="C17" s="27" t="inlineStr">
        <is>
          <t>한빛카드 결제대금</t>
        </is>
      </c>
      <c r="D17" s="27" t="inlineStr">
        <is>
          <t>3,350,000</t>
        </is>
      </c>
      <c r="E17" s="27" t="inlineStr"/>
      <c r="F17" s="27" t="inlineStr">
        <is>
          <t>32,850,000</t>
        </is>
      </c>
      <c r="G17" s="27" t="inlineStr"/>
      <c r="W17" s="2">
        <f>IF(OR($B$5="",$C$6="",ROW()&lt;$B$5),"",IF(INDEX($A:$U,ROW(),$C$6)="","",INDEX($A:$U,ROW(),$C$6)))</f>
        <v/>
      </c>
      <c r="X17" s="28">
        <f>IF($W17="","",IF(ISNUMBER($W17),IF($W17&gt;=10000000,IFERROR(DATE(INT($W17/10000),MOD(INT($W17/100),100),MOD($W17,100)),""),$W17),IF(ISNUMBER(--SUBSTITUTE(SUBSTITUTE(TRIM($W17),".","-"),"/","-")),IF(--SUBSTITUTE(SUBSTITUTE(TRIM($W17),".","-"),"/","-")&gt;=10000000,IFERROR(DATE(--LEFT(TRIM($W17),4),--MID(TRIM($W17),5,2),--RIGHT(TRIM($W17),2)),""),--SUBSTITUTE(SUBSTITUTE(TRIM($W17),".","-"),"/","-")),IFERROR(--LEFT(SUBSTITUTE(SUBSTITUTE(TRIM($W17),".","-"),"/","-"),10),""))))</f>
        <v/>
      </c>
      <c r="Y17" s="29">
        <f>IF($X17="","",INT($X17))</f>
        <v/>
      </c>
      <c r="Z17" s="30">
        <f>IF(OR($Y17="",$D$6=""),"",IF(INDEX($A:$U,ROW(),$D$6)="",0,IF(ISNUMBER(INDEX($A:$U,ROW(),$D$6)),INDEX($A:$U,ROW(),$D$6),IFERROR(--SUBSTITUTE(SUBSTITUTE(TRIM(INDEX($A:$U,ROW(),$D$6)),",",""),"원",""),0))))</f>
        <v/>
      </c>
      <c r="AA17" s="30">
        <f>IF(OR($Y17="",$E$6=""),"",IF(INDEX($A:$U,ROW(),$E$6)="",0,IF(ISNUMBER(INDEX($A:$U,ROW(),$E$6)),INDEX($A:$U,ROW(),$E$6),IFERROR(--SUBSTITUTE(SUBSTITUTE(TRIM(INDEX($A:$U,ROW(),$E$6)),",",""),"원",""),0))))</f>
        <v/>
      </c>
      <c r="AB17" s="30">
        <f>IF(OR($Y17="",$F$6=""),"",IF(INDEX($A:$U,ROW(),$F$6)="","",IF(ISNUMBER(INDEX($A:$U,ROW(),$F$6)),INDEX($A:$U,ROW(),$F$6),IFERROR(--SUBSTITUTE(SUBSTITUTE(TRIM(INDEX($A:$U,ROW(),$F$6)),",",""),"원",""),""))))</f>
        <v/>
      </c>
      <c r="AC17" s="2">
        <f>IF(OR($Y17="",$G$6=""),"",INDEX($A:$U,ROW(),$G$6)&amp;"")</f>
        <v/>
      </c>
      <c r="AD17" s="2">
        <f>IF($Y17="","",IF(OR(AND(설정!$B$5&lt;&gt;"",ISNUMBER(SEARCH(설정!$B$5,$AC17))),AND(설정!$B$6&lt;&gt;"",ISNUMBER(SEARCH(설정!$B$6,$AC17))),AND(설정!$B$7&lt;&gt;"",ISNUMBER(SEARCH(설정!$B$7,$AC17)))),"제외","포함"))</f>
        <v/>
      </c>
    </row>
    <row r="18">
      <c r="A18" s="27" t="n">
        <v>10</v>
      </c>
      <c r="B18" s="32" t="n">
        <v>46265</v>
      </c>
      <c r="C18" s="27" t="inlineStr">
        <is>
          <t>가온상사</t>
        </is>
      </c>
      <c r="D18" s="27" t="inlineStr"/>
      <c r="E18" s="27" t="inlineStr">
        <is>
          <t>5,000,000</t>
        </is>
      </c>
      <c r="F18" s="27" t="inlineStr">
        <is>
          <t>36,200,000</t>
        </is>
      </c>
      <c r="G18" s="27" t="inlineStr"/>
      <c r="W18" s="2">
        <f>IF(OR($B$5="",$C$6="",ROW()&lt;$B$5),"",IF(INDEX($A:$U,ROW(),$C$6)="","",INDEX($A:$U,ROW(),$C$6)))</f>
        <v/>
      </c>
      <c r="X18" s="28">
        <f>IF($W18="","",IF(ISNUMBER($W18),IF($W18&gt;=10000000,IFERROR(DATE(INT($W18/10000),MOD(INT($W18/100),100),MOD($W18,100)),""),$W18),IF(ISNUMBER(--SUBSTITUTE(SUBSTITUTE(TRIM($W18),".","-"),"/","-")),IF(--SUBSTITUTE(SUBSTITUTE(TRIM($W18),".","-"),"/","-")&gt;=10000000,IFERROR(DATE(--LEFT(TRIM($W18),4),--MID(TRIM($W18),5,2),--RIGHT(TRIM($W18),2)),""),--SUBSTITUTE(SUBSTITUTE(TRIM($W18),".","-"),"/","-")),IFERROR(--LEFT(SUBSTITUTE(SUBSTITUTE(TRIM($W18),".","-"),"/","-"),10),""))))</f>
        <v/>
      </c>
      <c r="Y18" s="29">
        <f>IF($X18="","",INT($X18))</f>
        <v/>
      </c>
      <c r="Z18" s="30">
        <f>IF(OR($Y18="",$D$6=""),"",IF(INDEX($A:$U,ROW(),$D$6)="",0,IF(ISNUMBER(INDEX($A:$U,ROW(),$D$6)),INDEX($A:$U,ROW(),$D$6),IFERROR(--SUBSTITUTE(SUBSTITUTE(TRIM(INDEX($A:$U,ROW(),$D$6)),",",""),"원",""),0))))</f>
        <v/>
      </c>
      <c r="AA18" s="30">
        <f>IF(OR($Y18="",$E$6=""),"",IF(INDEX($A:$U,ROW(),$E$6)="",0,IF(ISNUMBER(INDEX($A:$U,ROW(),$E$6)),INDEX($A:$U,ROW(),$E$6),IFERROR(--SUBSTITUTE(SUBSTITUTE(TRIM(INDEX($A:$U,ROW(),$E$6)),",",""),"원",""),0))))</f>
        <v/>
      </c>
      <c r="AB18" s="30">
        <f>IF(OR($Y18="",$F$6=""),"",IF(INDEX($A:$U,ROW(),$F$6)="","",IF(ISNUMBER(INDEX($A:$U,ROW(),$F$6)),INDEX($A:$U,ROW(),$F$6),IFERROR(--SUBSTITUTE(SUBSTITUTE(TRIM(INDEX($A:$U,ROW(),$F$6)),",",""),"원",""),""))))</f>
        <v/>
      </c>
      <c r="AC18" s="2">
        <f>IF(OR($Y18="",$G$6=""),"",INDEX($A:$U,ROW(),$G$6)&amp;"")</f>
        <v/>
      </c>
      <c r="AD18" s="2">
        <f>IF($Y18="","",IF(OR(AND(설정!$B$5&lt;&gt;"",ISNUMBER(SEARCH(설정!$B$5,$AC18))),AND(설정!$B$6&lt;&gt;"",ISNUMBER(SEARCH(설정!$B$6,$AC18))),AND(설정!$B$7&lt;&gt;"",ISNUMBER(SEARCH(설정!$B$7,$AC18)))),"제외","포함"))</f>
        <v/>
      </c>
    </row>
    <row r="19">
      <c r="A19" s="27" t="n">
        <v>11</v>
      </c>
      <c r="B19" s="32" t="n">
        <v>46261</v>
      </c>
      <c r="C19" s="27" t="inlineStr">
        <is>
          <t>온라인몰 정산입금</t>
        </is>
      </c>
      <c r="D19" s="27" t="inlineStr"/>
      <c r="E19" s="27" t="inlineStr">
        <is>
          <t>2,600,000</t>
        </is>
      </c>
      <c r="F19" s="27" t="inlineStr">
        <is>
          <t>31,200,000</t>
        </is>
      </c>
      <c r="G19" s="27" t="inlineStr"/>
      <c r="W19" s="2">
        <f>IF(OR($B$5="",$C$6="",ROW()&lt;$B$5),"",IF(INDEX($A:$U,ROW(),$C$6)="","",INDEX($A:$U,ROW(),$C$6)))</f>
        <v/>
      </c>
      <c r="X19" s="28">
        <f>IF($W19="","",IF(ISNUMBER($W19),IF($W19&gt;=10000000,IFERROR(DATE(INT($W19/10000),MOD(INT($W19/100),100),MOD($W19,100)),""),$W19),IF(ISNUMBER(--SUBSTITUTE(SUBSTITUTE(TRIM($W19),".","-"),"/","-")),IF(--SUBSTITUTE(SUBSTITUTE(TRIM($W19),".","-"),"/","-")&gt;=10000000,IFERROR(DATE(--LEFT(TRIM($W19),4),--MID(TRIM($W19),5,2),--RIGHT(TRIM($W19),2)),""),--SUBSTITUTE(SUBSTITUTE(TRIM($W19),".","-"),"/","-")),IFERROR(--LEFT(SUBSTITUTE(SUBSTITUTE(TRIM($W19),".","-"),"/","-"),10),""))))</f>
        <v/>
      </c>
      <c r="Y19" s="29">
        <f>IF($X19="","",INT($X19))</f>
        <v/>
      </c>
      <c r="Z19" s="30">
        <f>IF(OR($Y19="",$D$6=""),"",IF(INDEX($A:$U,ROW(),$D$6)="",0,IF(ISNUMBER(INDEX($A:$U,ROW(),$D$6)),INDEX($A:$U,ROW(),$D$6),IFERROR(--SUBSTITUTE(SUBSTITUTE(TRIM(INDEX($A:$U,ROW(),$D$6)),",",""),"원",""),0))))</f>
        <v/>
      </c>
      <c r="AA19" s="30">
        <f>IF(OR($Y19="",$E$6=""),"",IF(INDEX($A:$U,ROW(),$E$6)="",0,IF(ISNUMBER(INDEX($A:$U,ROW(),$E$6)),INDEX($A:$U,ROW(),$E$6),IFERROR(--SUBSTITUTE(SUBSTITUTE(TRIM(INDEX($A:$U,ROW(),$E$6)),",",""),"원",""),0))))</f>
        <v/>
      </c>
      <c r="AB19" s="30">
        <f>IF(OR($Y19="",$F$6=""),"",IF(INDEX($A:$U,ROW(),$F$6)="","",IF(ISNUMBER(INDEX($A:$U,ROW(),$F$6)),INDEX($A:$U,ROW(),$F$6),IFERROR(--SUBSTITUTE(SUBSTITUTE(TRIM(INDEX($A:$U,ROW(),$F$6)),",",""),"원",""),""))))</f>
        <v/>
      </c>
      <c r="AC19" s="2">
        <f>IF(OR($Y19="",$G$6=""),"",INDEX($A:$U,ROW(),$G$6)&amp;"")</f>
        <v/>
      </c>
      <c r="AD19" s="2">
        <f>IF($Y19="","",IF(OR(AND(설정!$B$5&lt;&gt;"",ISNUMBER(SEARCH(설정!$B$5,$AC19))),AND(설정!$B$6&lt;&gt;"",ISNUMBER(SEARCH(설정!$B$6,$AC19))),AND(설정!$B$7&lt;&gt;"",ISNUMBER(SEARCH(설정!$B$7,$AC19)))),"제외","포함"))</f>
        <v/>
      </c>
    </row>
    <row r="20">
      <c r="A20" s="27" t="n">
        <v>12</v>
      </c>
      <c r="B20" s="32" t="n">
        <v>46260</v>
      </c>
      <c r="C20" s="27" t="inlineStr">
        <is>
          <t>한빛카드 결제대금</t>
        </is>
      </c>
      <c r="D20" s="27" t="inlineStr">
        <is>
          <t>3,300,000</t>
        </is>
      </c>
      <c r="E20" s="27" t="inlineStr"/>
      <c r="F20" s="27" t="inlineStr">
        <is>
          <t>28,600,000</t>
        </is>
      </c>
      <c r="G20" s="27" t="inlineStr"/>
      <c r="W20" s="2">
        <f>IF(OR($B$5="",$C$6="",ROW()&lt;$B$5),"",IF(INDEX($A:$U,ROW(),$C$6)="","",INDEX($A:$U,ROW(),$C$6)))</f>
        <v/>
      </c>
      <c r="X20" s="28">
        <f>IF($W20="","",IF(ISNUMBER($W20),IF($W20&gt;=10000000,IFERROR(DATE(INT($W20/10000),MOD(INT($W20/100),100),MOD($W20,100)),""),$W20),IF(ISNUMBER(--SUBSTITUTE(SUBSTITUTE(TRIM($W20),".","-"),"/","-")),IF(--SUBSTITUTE(SUBSTITUTE(TRIM($W20),".","-"),"/","-")&gt;=10000000,IFERROR(DATE(--LEFT(TRIM($W20),4),--MID(TRIM($W20),5,2),--RIGHT(TRIM($W20),2)),""),--SUBSTITUTE(SUBSTITUTE(TRIM($W20),".","-"),"/","-")),IFERROR(--LEFT(SUBSTITUTE(SUBSTITUTE(TRIM($W20),".","-"),"/","-"),10),""))))</f>
        <v/>
      </c>
      <c r="Y20" s="29">
        <f>IF($X20="","",INT($X20))</f>
        <v/>
      </c>
      <c r="Z20" s="30">
        <f>IF(OR($Y20="",$D$6=""),"",IF(INDEX($A:$U,ROW(),$D$6)="",0,IF(ISNUMBER(INDEX($A:$U,ROW(),$D$6)),INDEX($A:$U,ROW(),$D$6),IFERROR(--SUBSTITUTE(SUBSTITUTE(TRIM(INDEX($A:$U,ROW(),$D$6)),",",""),"원",""),0))))</f>
        <v/>
      </c>
      <c r="AA20" s="30">
        <f>IF(OR($Y20="",$E$6=""),"",IF(INDEX($A:$U,ROW(),$E$6)="",0,IF(ISNUMBER(INDEX($A:$U,ROW(),$E$6)),INDEX($A:$U,ROW(),$E$6),IFERROR(--SUBSTITUTE(SUBSTITUTE(TRIM(INDEX($A:$U,ROW(),$E$6)),",",""),"원",""),0))))</f>
        <v/>
      </c>
      <c r="AB20" s="30">
        <f>IF(OR($Y20="",$F$6=""),"",IF(INDEX($A:$U,ROW(),$F$6)="","",IF(ISNUMBER(INDEX($A:$U,ROW(),$F$6)),INDEX($A:$U,ROW(),$F$6),IFERROR(--SUBSTITUTE(SUBSTITUTE(TRIM(INDEX($A:$U,ROW(),$F$6)),",",""),"원",""),""))))</f>
        <v/>
      </c>
      <c r="AC20" s="2">
        <f>IF(OR($Y20="",$G$6=""),"",INDEX($A:$U,ROW(),$G$6)&amp;"")</f>
        <v/>
      </c>
      <c r="AD20" s="2">
        <f>IF($Y20="","",IF(OR(AND(설정!$B$5&lt;&gt;"",ISNUMBER(SEARCH(설정!$B$5,$AC20))),AND(설정!$B$6&lt;&gt;"",ISNUMBER(SEARCH(설정!$B$6,$AC20))),AND(설정!$B$7&lt;&gt;"",ISNUMBER(SEARCH(설정!$B$7,$AC20)))),"제외","포함"))</f>
        <v/>
      </c>
    </row>
    <row r="21">
      <c r="A21" s="27" t="n">
        <v>13</v>
      </c>
      <c r="B21" s="32" t="n">
        <v>46258</v>
      </c>
      <c r="C21" s="27" t="inlineStr">
        <is>
          <t>가온상사</t>
        </is>
      </c>
      <c r="D21" s="27" t="inlineStr"/>
      <c r="E21" s="27" t="inlineStr">
        <is>
          <t>5,000,000</t>
        </is>
      </c>
      <c r="F21" s="27" t="inlineStr">
        <is>
          <t>31,900,000</t>
        </is>
      </c>
      <c r="G21" s="27" t="inlineStr"/>
      <c r="W21" s="2">
        <f>IF(OR($B$5="",$C$6="",ROW()&lt;$B$5),"",IF(INDEX($A:$U,ROW(),$C$6)="","",INDEX($A:$U,ROW(),$C$6)))</f>
        <v/>
      </c>
      <c r="X21" s="28">
        <f>IF($W21="","",IF(ISNUMBER($W21),IF($W21&gt;=10000000,IFERROR(DATE(INT($W21/10000),MOD(INT($W21/100),100),MOD($W21,100)),""),$W21),IF(ISNUMBER(--SUBSTITUTE(SUBSTITUTE(TRIM($W21),".","-"),"/","-")),IF(--SUBSTITUTE(SUBSTITUTE(TRIM($W21),".","-"),"/","-")&gt;=10000000,IFERROR(DATE(--LEFT(TRIM($W21),4),--MID(TRIM($W21),5,2),--RIGHT(TRIM($W21),2)),""),--SUBSTITUTE(SUBSTITUTE(TRIM($W21),".","-"),"/","-")),IFERROR(--LEFT(SUBSTITUTE(SUBSTITUTE(TRIM($W21),".","-"),"/","-"),10),""))))</f>
        <v/>
      </c>
      <c r="Y21" s="29">
        <f>IF($X21="","",INT($X21))</f>
        <v/>
      </c>
      <c r="Z21" s="30">
        <f>IF(OR($Y21="",$D$6=""),"",IF(INDEX($A:$U,ROW(),$D$6)="",0,IF(ISNUMBER(INDEX($A:$U,ROW(),$D$6)),INDEX($A:$U,ROW(),$D$6),IFERROR(--SUBSTITUTE(SUBSTITUTE(TRIM(INDEX($A:$U,ROW(),$D$6)),",",""),"원",""),0))))</f>
        <v/>
      </c>
      <c r="AA21" s="30">
        <f>IF(OR($Y21="",$E$6=""),"",IF(INDEX($A:$U,ROW(),$E$6)="",0,IF(ISNUMBER(INDEX($A:$U,ROW(),$E$6)),INDEX($A:$U,ROW(),$E$6),IFERROR(--SUBSTITUTE(SUBSTITUTE(TRIM(INDEX($A:$U,ROW(),$E$6)),",",""),"원",""),0))))</f>
        <v/>
      </c>
      <c r="AB21" s="30">
        <f>IF(OR($Y21="",$F$6=""),"",IF(INDEX($A:$U,ROW(),$F$6)="","",IF(ISNUMBER(INDEX($A:$U,ROW(),$F$6)),INDEX($A:$U,ROW(),$F$6),IFERROR(--SUBSTITUTE(SUBSTITUTE(TRIM(INDEX($A:$U,ROW(),$F$6)),",",""),"원",""),""))))</f>
        <v/>
      </c>
      <c r="AC21" s="2">
        <f>IF(OR($Y21="",$G$6=""),"",INDEX($A:$U,ROW(),$G$6)&amp;"")</f>
        <v/>
      </c>
      <c r="AD21" s="2">
        <f>IF($Y21="","",IF(OR(AND(설정!$B$5&lt;&gt;"",ISNUMBER(SEARCH(설정!$B$5,$AC21))),AND(설정!$B$6&lt;&gt;"",ISNUMBER(SEARCH(설정!$B$6,$AC21))),AND(설정!$B$7&lt;&gt;"",ISNUMBER(SEARCH(설정!$B$7,$AC21)))),"제외","포함"))</f>
        <v/>
      </c>
    </row>
    <row r="22">
      <c r="A22" s="27" t="n">
        <v>14</v>
      </c>
      <c r="B22" s="32" t="n">
        <v>46254</v>
      </c>
      <c r="C22" s="27" t="inlineStr">
        <is>
          <t>온라인몰 정산입금</t>
        </is>
      </c>
      <c r="D22" s="27" t="inlineStr"/>
      <c r="E22" s="27" t="inlineStr">
        <is>
          <t>2,600,000</t>
        </is>
      </c>
      <c r="F22" s="27" t="inlineStr">
        <is>
          <t>26,900,000</t>
        </is>
      </c>
      <c r="G22" s="27" t="inlineStr"/>
      <c r="W22" s="2">
        <f>IF(OR($B$5="",$C$6="",ROW()&lt;$B$5),"",IF(INDEX($A:$U,ROW(),$C$6)="","",INDEX($A:$U,ROW(),$C$6)))</f>
        <v/>
      </c>
      <c r="X22" s="28">
        <f>IF($W22="","",IF(ISNUMBER($W22),IF($W22&gt;=10000000,IFERROR(DATE(INT($W22/10000),MOD(INT($W22/100),100),MOD($W22,100)),""),$W22),IF(ISNUMBER(--SUBSTITUTE(SUBSTITUTE(TRIM($W22),".","-"),"/","-")),IF(--SUBSTITUTE(SUBSTITUTE(TRIM($W22),".","-"),"/","-")&gt;=10000000,IFERROR(DATE(--LEFT(TRIM($W22),4),--MID(TRIM($W22),5,2),--RIGHT(TRIM($W22),2)),""),--SUBSTITUTE(SUBSTITUTE(TRIM($W22),".","-"),"/","-")),IFERROR(--LEFT(SUBSTITUTE(SUBSTITUTE(TRIM($W22),".","-"),"/","-"),10),""))))</f>
        <v/>
      </c>
      <c r="Y22" s="29">
        <f>IF($X22="","",INT($X22))</f>
        <v/>
      </c>
      <c r="Z22" s="30">
        <f>IF(OR($Y22="",$D$6=""),"",IF(INDEX($A:$U,ROW(),$D$6)="",0,IF(ISNUMBER(INDEX($A:$U,ROW(),$D$6)),INDEX($A:$U,ROW(),$D$6),IFERROR(--SUBSTITUTE(SUBSTITUTE(TRIM(INDEX($A:$U,ROW(),$D$6)),",",""),"원",""),0))))</f>
        <v/>
      </c>
      <c r="AA22" s="30">
        <f>IF(OR($Y22="",$E$6=""),"",IF(INDEX($A:$U,ROW(),$E$6)="",0,IF(ISNUMBER(INDEX($A:$U,ROW(),$E$6)),INDEX($A:$U,ROW(),$E$6),IFERROR(--SUBSTITUTE(SUBSTITUTE(TRIM(INDEX($A:$U,ROW(),$E$6)),",",""),"원",""),0))))</f>
        <v/>
      </c>
      <c r="AB22" s="30">
        <f>IF(OR($Y22="",$F$6=""),"",IF(INDEX($A:$U,ROW(),$F$6)="","",IF(ISNUMBER(INDEX($A:$U,ROW(),$F$6)),INDEX($A:$U,ROW(),$F$6),IFERROR(--SUBSTITUTE(SUBSTITUTE(TRIM(INDEX($A:$U,ROW(),$F$6)),",",""),"원",""),""))))</f>
        <v/>
      </c>
      <c r="AC22" s="2">
        <f>IF(OR($Y22="",$G$6=""),"",INDEX($A:$U,ROW(),$G$6)&amp;"")</f>
        <v/>
      </c>
      <c r="AD22" s="2">
        <f>IF($Y22="","",IF(OR(AND(설정!$B$5&lt;&gt;"",ISNUMBER(SEARCH(설정!$B$5,$AC22))),AND(설정!$B$6&lt;&gt;"",ISNUMBER(SEARCH(설정!$B$6,$AC22))),AND(설정!$B$7&lt;&gt;"",ISNUMBER(SEARCH(설정!$B$7,$AC22)))),"제외","포함"))</f>
        <v/>
      </c>
    </row>
    <row r="23">
      <c r="A23" s="27" t="n">
        <v>15</v>
      </c>
      <c r="B23" s="32" t="n">
        <v>46253</v>
      </c>
      <c r="C23" s="27" t="inlineStr">
        <is>
          <t>한빛카드 결제대금</t>
        </is>
      </c>
      <c r="D23" s="27" t="inlineStr">
        <is>
          <t>3,250,000</t>
        </is>
      </c>
      <c r="E23" s="27" t="inlineStr"/>
      <c r="F23" s="27" t="inlineStr">
        <is>
          <t>24,300,000</t>
        </is>
      </c>
      <c r="G23" s="27" t="inlineStr"/>
      <c r="W23" s="2">
        <f>IF(OR($B$5="",$C$6="",ROW()&lt;$B$5),"",IF(INDEX($A:$U,ROW(),$C$6)="","",INDEX($A:$U,ROW(),$C$6)))</f>
        <v/>
      </c>
      <c r="X23" s="28">
        <f>IF($W23="","",IF(ISNUMBER($W23),IF($W23&gt;=10000000,IFERROR(DATE(INT($W23/10000),MOD(INT($W23/100),100),MOD($W23,100)),""),$W23),IF(ISNUMBER(--SUBSTITUTE(SUBSTITUTE(TRIM($W23),".","-"),"/","-")),IF(--SUBSTITUTE(SUBSTITUTE(TRIM($W23),".","-"),"/","-")&gt;=10000000,IFERROR(DATE(--LEFT(TRIM($W23),4),--MID(TRIM($W23),5,2),--RIGHT(TRIM($W23),2)),""),--SUBSTITUTE(SUBSTITUTE(TRIM($W23),".","-"),"/","-")),IFERROR(--LEFT(SUBSTITUTE(SUBSTITUTE(TRIM($W23),".","-"),"/","-"),10),""))))</f>
        <v/>
      </c>
      <c r="Y23" s="29">
        <f>IF($X23="","",INT($X23))</f>
        <v/>
      </c>
      <c r="Z23" s="30">
        <f>IF(OR($Y23="",$D$6=""),"",IF(INDEX($A:$U,ROW(),$D$6)="",0,IF(ISNUMBER(INDEX($A:$U,ROW(),$D$6)),INDEX($A:$U,ROW(),$D$6),IFERROR(--SUBSTITUTE(SUBSTITUTE(TRIM(INDEX($A:$U,ROW(),$D$6)),",",""),"원",""),0))))</f>
        <v/>
      </c>
      <c r="AA23" s="30">
        <f>IF(OR($Y23="",$E$6=""),"",IF(INDEX($A:$U,ROW(),$E$6)="",0,IF(ISNUMBER(INDEX($A:$U,ROW(),$E$6)),INDEX($A:$U,ROW(),$E$6),IFERROR(--SUBSTITUTE(SUBSTITUTE(TRIM(INDEX($A:$U,ROW(),$E$6)),",",""),"원",""),0))))</f>
        <v/>
      </c>
      <c r="AB23" s="30">
        <f>IF(OR($Y23="",$F$6=""),"",IF(INDEX($A:$U,ROW(),$F$6)="","",IF(ISNUMBER(INDEX($A:$U,ROW(),$F$6)),INDEX($A:$U,ROW(),$F$6),IFERROR(--SUBSTITUTE(SUBSTITUTE(TRIM(INDEX($A:$U,ROW(),$F$6)),",",""),"원",""),""))))</f>
        <v/>
      </c>
      <c r="AC23" s="2">
        <f>IF(OR($Y23="",$G$6=""),"",INDEX($A:$U,ROW(),$G$6)&amp;"")</f>
        <v/>
      </c>
      <c r="AD23" s="2">
        <f>IF($Y23="","",IF(OR(AND(설정!$B$5&lt;&gt;"",ISNUMBER(SEARCH(설정!$B$5,$AC23))),AND(설정!$B$6&lt;&gt;"",ISNUMBER(SEARCH(설정!$B$6,$AC23))),AND(설정!$B$7&lt;&gt;"",ISNUMBER(SEARCH(설정!$B$7,$AC23)))),"제외","포함"))</f>
        <v/>
      </c>
    </row>
    <row r="24">
      <c r="A24" s="27" t="n">
        <v>16</v>
      </c>
      <c r="B24" s="32" t="n">
        <v>46251</v>
      </c>
      <c r="C24" s="27" t="inlineStr">
        <is>
          <t>가온상사</t>
        </is>
      </c>
      <c r="D24" s="27" t="inlineStr"/>
      <c r="E24" s="27" t="inlineStr">
        <is>
          <t>5,000,000</t>
        </is>
      </c>
      <c r="F24" s="27" t="inlineStr">
        <is>
          <t>27,550,000</t>
        </is>
      </c>
      <c r="G24" s="27" t="inlineStr"/>
      <c r="W24" s="2">
        <f>IF(OR($B$5="",$C$6="",ROW()&lt;$B$5),"",IF(INDEX($A:$U,ROW(),$C$6)="","",INDEX($A:$U,ROW(),$C$6)))</f>
        <v/>
      </c>
      <c r="X24" s="28">
        <f>IF($W24="","",IF(ISNUMBER($W24),IF($W24&gt;=10000000,IFERROR(DATE(INT($W24/10000),MOD(INT($W24/100),100),MOD($W24,100)),""),$W24),IF(ISNUMBER(--SUBSTITUTE(SUBSTITUTE(TRIM($W24),".","-"),"/","-")),IF(--SUBSTITUTE(SUBSTITUTE(TRIM($W24),".","-"),"/","-")&gt;=10000000,IFERROR(DATE(--LEFT(TRIM($W24),4),--MID(TRIM($W24),5,2),--RIGHT(TRIM($W24),2)),""),--SUBSTITUTE(SUBSTITUTE(TRIM($W24),".","-"),"/","-")),IFERROR(--LEFT(SUBSTITUTE(SUBSTITUTE(TRIM($W24),".","-"),"/","-"),10),""))))</f>
        <v/>
      </c>
      <c r="Y24" s="29">
        <f>IF($X24="","",INT($X24))</f>
        <v/>
      </c>
      <c r="Z24" s="30">
        <f>IF(OR($Y24="",$D$6=""),"",IF(INDEX($A:$U,ROW(),$D$6)="",0,IF(ISNUMBER(INDEX($A:$U,ROW(),$D$6)),INDEX($A:$U,ROW(),$D$6),IFERROR(--SUBSTITUTE(SUBSTITUTE(TRIM(INDEX($A:$U,ROW(),$D$6)),",",""),"원",""),0))))</f>
        <v/>
      </c>
      <c r="AA24" s="30">
        <f>IF(OR($Y24="",$E$6=""),"",IF(INDEX($A:$U,ROW(),$E$6)="",0,IF(ISNUMBER(INDEX($A:$U,ROW(),$E$6)),INDEX($A:$U,ROW(),$E$6),IFERROR(--SUBSTITUTE(SUBSTITUTE(TRIM(INDEX($A:$U,ROW(),$E$6)),",",""),"원",""),0))))</f>
        <v/>
      </c>
      <c r="AB24" s="30">
        <f>IF(OR($Y24="",$F$6=""),"",IF(INDEX($A:$U,ROW(),$F$6)="","",IF(ISNUMBER(INDEX($A:$U,ROW(),$F$6)),INDEX($A:$U,ROW(),$F$6),IFERROR(--SUBSTITUTE(SUBSTITUTE(TRIM(INDEX($A:$U,ROW(),$F$6)),",",""),"원",""),""))))</f>
        <v/>
      </c>
      <c r="AC24" s="2">
        <f>IF(OR($Y24="",$G$6=""),"",INDEX($A:$U,ROW(),$G$6)&amp;"")</f>
        <v/>
      </c>
      <c r="AD24" s="2">
        <f>IF($Y24="","",IF(OR(AND(설정!$B$5&lt;&gt;"",ISNUMBER(SEARCH(설정!$B$5,$AC24))),AND(설정!$B$6&lt;&gt;"",ISNUMBER(SEARCH(설정!$B$6,$AC24))),AND(설정!$B$7&lt;&gt;"",ISNUMBER(SEARCH(설정!$B$7,$AC24)))),"제외","포함"))</f>
        <v/>
      </c>
    </row>
    <row r="25">
      <c r="A25" s="27" t="n">
        <v>17</v>
      </c>
      <c r="B25" s="32" t="n">
        <v>46247</v>
      </c>
      <c r="C25" s="27" t="inlineStr">
        <is>
          <t>온라인몰 정산입금</t>
        </is>
      </c>
      <c r="D25" s="27" t="inlineStr"/>
      <c r="E25" s="27" t="inlineStr">
        <is>
          <t>2,600,000</t>
        </is>
      </c>
      <c r="F25" s="27" t="inlineStr">
        <is>
          <t>22,550,000</t>
        </is>
      </c>
      <c r="G25" s="27" t="inlineStr"/>
      <c r="W25" s="2">
        <f>IF(OR($B$5="",$C$6="",ROW()&lt;$B$5),"",IF(INDEX($A:$U,ROW(),$C$6)="","",INDEX($A:$U,ROW(),$C$6)))</f>
        <v/>
      </c>
      <c r="X25" s="28">
        <f>IF($W25="","",IF(ISNUMBER($W25),IF($W25&gt;=10000000,IFERROR(DATE(INT($W25/10000),MOD(INT($W25/100),100),MOD($W25,100)),""),$W25),IF(ISNUMBER(--SUBSTITUTE(SUBSTITUTE(TRIM($W25),".","-"),"/","-")),IF(--SUBSTITUTE(SUBSTITUTE(TRIM($W25),".","-"),"/","-")&gt;=10000000,IFERROR(DATE(--LEFT(TRIM($W25),4),--MID(TRIM($W25),5,2),--RIGHT(TRIM($W25),2)),""),--SUBSTITUTE(SUBSTITUTE(TRIM($W25),".","-"),"/","-")),IFERROR(--LEFT(SUBSTITUTE(SUBSTITUTE(TRIM($W25),".","-"),"/","-"),10),""))))</f>
        <v/>
      </c>
      <c r="Y25" s="29">
        <f>IF($X25="","",INT($X25))</f>
        <v/>
      </c>
      <c r="Z25" s="30">
        <f>IF(OR($Y25="",$D$6=""),"",IF(INDEX($A:$U,ROW(),$D$6)="",0,IF(ISNUMBER(INDEX($A:$U,ROW(),$D$6)),INDEX($A:$U,ROW(),$D$6),IFERROR(--SUBSTITUTE(SUBSTITUTE(TRIM(INDEX($A:$U,ROW(),$D$6)),",",""),"원",""),0))))</f>
        <v/>
      </c>
      <c r="AA25" s="30">
        <f>IF(OR($Y25="",$E$6=""),"",IF(INDEX($A:$U,ROW(),$E$6)="",0,IF(ISNUMBER(INDEX($A:$U,ROW(),$E$6)),INDEX($A:$U,ROW(),$E$6),IFERROR(--SUBSTITUTE(SUBSTITUTE(TRIM(INDEX($A:$U,ROW(),$E$6)),",",""),"원",""),0))))</f>
        <v/>
      </c>
      <c r="AB25" s="30">
        <f>IF(OR($Y25="",$F$6=""),"",IF(INDEX($A:$U,ROW(),$F$6)="","",IF(ISNUMBER(INDEX($A:$U,ROW(),$F$6)),INDEX($A:$U,ROW(),$F$6),IFERROR(--SUBSTITUTE(SUBSTITUTE(TRIM(INDEX($A:$U,ROW(),$F$6)),",",""),"원",""),""))))</f>
        <v/>
      </c>
      <c r="AC25" s="2">
        <f>IF(OR($Y25="",$G$6=""),"",INDEX($A:$U,ROW(),$G$6)&amp;"")</f>
        <v/>
      </c>
      <c r="AD25" s="2">
        <f>IF($Y25="","",IF(OR(AND(설정!$B$5&lt;&gt;"",ISNUMBER(SEARCH(설정!$B$5,$AC25))),AND(설정!$B$6&lt;&gt;"",ISNUMBER(SEARCH(설정!$B$6,$AC25))),AND(설정!$B$7&lt;&gt;"",ISNUMBER(SEARCH(설정!$B$7,$AC25)))),"제외","포함"))</f>
        <v/>
      </c>
    </row>
    <row r="26">
      <c r="A26" s="27" t="n">
        <v>18</v>
      </c>
      <c r="B26" s="32" t="n">
        <v>46246</v>
      </c>
      <c r="C26" s="27" t="inlineStr">
        <is>
          <t>한빛카드 결제대금</t>
        </is>
      </c>
      <c r="D26" s="27" t="inlineStr">
        <is>
          <t>3,200,000</t>
        </is>
      </c>
      <c r="E26" s="27" t="inlineStr"/>
      <c r="F26" s="27" t="inlineStr">
        <is>
          <t>19,950,000</t>
        </is>
      </c>
      <c r="G26" s="27" t="inlineStr"/>
      <c r="W26" s="2">
        <f>IF(OR($B$5="",$C$6="",ROW()&lt;$B$5),"",IF(INDEX($A:$U,ROW(),$C$6)="","",INDEX($A:$U,ROW(),$C$6)))</f>
        <v/>
      </c>
      <c r="X26" s="28">
        <f>IF($W26="","",IF(ISNUMBER($W26),IF($W26&gt;=10000000,IFERROR(DATE(INT($W26/10000),MOD(INT($W26/100),100),MOD($W26,100)),""),$W26),IF(ISNUMBER(--SUBSTITUTE(SUBSTITUTE(TRIM($W26),".","-"),"/","-")),IF(--SUBSTITUTE(SUBSTITUTE(TRIM($W26),".","-"),"/","-")&gt;=10000000,IFERROR(DATE(--LEFT(TRIM($W26),4),--MID(TRIM($W26),5,2),--RIGHT(TRIM($W26),2)),""),--SUBSTITUTE(SUBSTITUTE(TRIM($W26),".","-"),"/","-")),IFERROR(--LEFT(SUBSTITUTE(SUBSTITUTE(TRIM($W26),".","-"),"/","-"),10),""))))</f>
        <v/>
      </c>
      <c r="Y26" s="29">
        <f>IF($X26="","",INT($X26))</f>
        <v/>
      </c>
      <c r="Z26" s="30">
        <f>IF(OR($Y26="",$D$6=""),"",IF(INDEX($A:$U,ROW(),$D$6)="",0,IF(ISNUMBER(INDEX($A:$U,ROW(),$D$6)),INDEX($A:$U,ROW(),$D$6),IFERROR(--SUBSTITUTE(SUBSTITUTE(TRIM(INDEX($A:$U,ROW(),$D$6)),",",""),"원",""),0))))</f>
        <v/>
      </c>
      <c r="AA26" s="30">
        <f>IF(OR($Y26="",$E$6=""),"",IF(INDEX($A:$U,ROW(),$E$6)="",0,IF(ISNUMBER(INDEX($A:$U,ROW(),$E$6)),INDEX($A:$U,ROW(),$E$6),IFERROR(--SUBSTITUTE(SUBSTITUTE(TRIM(INDEX($A:$U,ROW(),$E$6)),",",""),"원",""),0))))</f>
        <v/>
      </c>
      <c r="AB26" s="30">
        <f>IF(OR($Y26="",$F$6=""),"",IF(INDEX($A:$U,ROW(),$F$6)="","",IF(ISNUMBER(INDEX($A:$U,ROW(),$F$6)),INDEX($A:$U,ROW(),$F$6),IFERROR(--SUBSTITUTE(SUBSTITUTE(TRIM(INDEX($A:$U,ROW(),$F$6)),",",""),"원",""),""))))</f>
        <v/>
      </c>
      <c r="AC26" s="2">
        <f>IF(OR($Y26="",$G$6=""),"",INDEX($A:$U,ROW(),$G$6)&amp;"")</f>
        <v/>
      </c>
      <c r="AD26" s="2">
        <f>IF($Y26="","",IF(OR(AND(설정!$B$5&lt;&gt;"",ISNUMBER(SEARCH(설정!$B$5,$AC26))),AND(설정!$B$6&lt;&gt;"",ISNUMBER(SEARCH(설정!$B$6,$AC26))),AND(설정!$B$7&lt;&gt;"",ISNUMBER(SEARCH(설정!$B$7,$AC26)))),"제외","포함"))</f>
        <v/>
      </c>
    </row>
    <row r="27">
      <c r="A27" s="27" t="n">
        <v>19</v>
      </c>
      <c r="B27" s="32" t="n">
        <v>46244</v>
      </c>
      <c r="C27" s="27" t="inlineStr">
        <is>
          <t>가온상사</t>
        </is>
      </c>
      <c r="D27" s="27" t="inlineStr"/>
      <c r="E27" s="27" t="inlineStr">
        <is>
          <t>5,000,000</t>
        </is>
      </c>
      <c r="F27" s="27" t="inlineStr">
        <is>
          <t>23,150,000</t>
        </is>
      </c>
      <c r="G27" s="27" t="inlineStr"/>
      <c r="W27" s="2">
        <f>IF(OR($B$5="",$C$6="",ROW()&lt;$B$5),"",IF(INDEX($A:$U,ROW(),$C$6)="","",INDEX($A:$U,ROW(),$C$6)))</f>
        <v/>
      </c>
      <c r="X27" s="28">
        <f>IF($W27="","",IF(ISNUMBER($W27),IF($W27&gt;=10000000,IFERROR(DATE(INT($W27/10000),MOD(INT($W27/100),100),MOD($W27,100)),""),$W27),IF(ISNUMBER(--SUBSTITUTE(SUBSTITUTE(TRIM($W27),".","-"),"/","-")),IF(--SUBSTITUTE(SUBSTITUTE(TRIM($W27),".","-"),"/","-")&gt;=10000000,IFERROR(DATE(--LEFT(TRIM($W27),4),--MID(TRIM($W27),5,2),--RIGHT(TRIM($W27),2)),""),--SUBSTITUTE(SUBSTITUTE(TRIM($W27),".","-"),"/","-")),IFERROR(--LEFT(SUBSTITUTE(SUBSTITUTE(TRIM($W27),".","-"),"/","-"),10),""))))</f>
        <v/>
      </c>
      <c r="Y27" s="29">
        <f>IF($X27="","",INT($X27))</f>
        <v/>
      </c>
      <c r="Z27" s="30">
        <f>IF(OR($Y27="",$D$6=""),"",IF(INDEX($A:$U,ROW(),$D$6)="",0,IF(ISNUMBER(INDEX($A:$U,ROW(),$D$6)),INDEX($A:$U,ROW(),$D$6),IFERROR(--SUBSTITUTE(SUBSTITUTE(TRIM(INDEX($A:$U,ROW(),$D$6)),",",""),"원",""),0))))</f>
        <v/>
      </c>
      <c r="AA27" s="30">
        <f>IF(OR($Y27="",$E$6=""),"",IF(INDEX($A:$U,ROW(),$E$6)="",0,IF(ISNUMBER(INDEX($A:$U,ROW(),$E$6)),INDEX($A:$U,ROW(),$E$6),IFERROR(--SUBSTITUTE(SUBSTITUTE(TRIM(INDEX($A:$U,ROW(),$E$6)),",",""),"원",""),0))))</f>
        <v/>
      </c>
      <c r="AB27" s="30">
        <f>IF(OR($Y27="",$F$6=""),"",IF(INDEX($A:$U,ROW(),$F$6)="","",IF(ISNUMBER(INDEX($A:$U,ROW(),$F$6)),INDEX($A:$U,ROW(),$F$6),IFERROR(--SUBSTITUTE(SUBSTITUTE(TRIM(INDEX($A:$U,ROW(),$F$6)),",",""),"원",""),""))))</f>
        <v/>
      </c>
      <c r="AC27" s="2">
        <f>IF(OR($Y27="",$G$6=""),"",INDEX($A:$U,ROW(),$G$6)&amp;"")</f>
        <v/>
      </c>
      <c r="AD27" s="2">
        <f>IF($Y27="","",IF(OR(AND(설정!$B$5&lt;&gt;"",ISNUMBER(SEARCH(설정!$B$5,$AC27))),AND(설정!$B$6&lt;&gt;"",ISNUMBER(SEARCH(설정!$B$6,$AC27))),AND(설정!$B$7&lt;&gt;"",ISNUMBER(SEARCH(설정!$B$7,$AC27)))),"제외","포함"))</f>
        <v/>
      </c>
    </row>
    <row r="28">
      <c r="A28" s="27" t="n">
        <v>20</v>
      </c>
      <c r="B28" s="32" t="n">
        <v>46241</v>
      </c>
      <c r="C28" s="27" t="inlineStr">
        <is>
          <t>부가세 전자납부</t>
        </is>
      </c>
      <c r="D28" s="27" t="inlineStr">
        <is>
          <t>2,800,000</t>
        </is>
      </c>
      <c r="E28" s="27" t="inlineStr"/>
      <c r="F28" s="27" t="inlineStr">
        <is>
          <t>18,150,000</t>
        </is>
      </c>
      <c r="G28" s="27" t="inlineStr"/>
      <c r="W28" s="2">
        <f>IF(OR($B$5="",$C$6="",ROW()&lt;$B$5),"",IF(INDEX($A:$U,ROW(),$C$6)="","",INDEX($A:$U,ROW(),$C$6)))</f>
        <v/>
      </c>
      <c r="X28" s="28">
        <f>IF($W28="","",IF(ISNUMBER($W28),IF($W28&gt;=10000000,IFERROR(DATE(INT($W28/10000),MOD(INT($W28/100),100),MOD($W28,100)),""),$W28),IF(ISNUMBER(--SUBSTITUTE(SUBSTITUTE(TRIM($W28),".","-"),"/","-")),IF(--SUBSTITUTE(SUBSTITUTE(TRIM($W28),".","-"),"/","-")&gt;=10000000,IFERROR(DATE(--LEFT(TRIM($W28),4),--MID(TRIM($W28),5,2),--RIGHT(TRIM($W28),2)),""),--SUBSTITUTE(SUBSTITUTE(TRIM($W28),".","-"),"/","-")),IFERROR(--LEFT(SUBSTITUTE(SUBSTITUTE(TRIM($W28),".","-"),"/","-"),10),""))))</f>
        <v/>
      </c>
      <c r="Y28" s="29">
        <f>IF($X28="","",INT($X28))</f>
        <v/>
      </c>
      <c r="Z28" s="30">
        <f>IF(OR($Y28="",$D$6=""),"",IF(INDEX($A:$U,ROW(),$D$6)="",0,IF(ISNUMBER(INDEX($A:$U,ROW(),$D$6)),INDEX($A:$U,ROW(),$D$6),IFERROR(--SUBSTITUTE(SUBSTITUTE(TRIM(INDEX($A:$U,ROW(),$D$6)),",",""),"원",""),0))))</f>
        <v/>
      </c>
      <c r="AA28" s="30">
        <f>IF(OR($Y28="",$E$6=""),"",IF(INDEX($A:$U,ROW(),$E$6)="",0,IF(ISNUMBER(INDEX($A:$U,ROW(),$E$6)),INDEX($A:$U,ROW(),$E$6),IFERROR(--SUBSTITUTE(SUBSTITUTE(TRIM(INDEX($A:$U,ROW(),$E$6)),",",""),"원",""),0))))</f>
        <v/>
      </c>
      <c r="AB28" s="30">
        <f>IF(OR($Y28="",$F$6=""),"",IF(INDEX($A:$U,ROW(),$F$6)="","",IF(ISNUMBER(INDEX($A:$U,ROW(),$F$6)),INDEX($A:$U,ROW(),$F$6),IFERROR(--SUBSTITUTE(SUBSTITUTE(TRIM(INDEX($A:$U,ROW(),$F$6)),",",""),"원",""),""))))</f>
        <v/>
      </c>
      <c r="AC28" s="2">
        <f>IF(OR($Y28="",$G$6=""),"",INDEX($A:$U,ROW(),$G$6)&amp;"")</f>
        <v/>
      </c>
      <c r="AD28" s="2">
        <f>IF($Y28="","",IF(OR(AND(설정!$B$5&lt;&gt;"",ISNUMBER(SEARCH(설정!$B$5,$AC28))),AND(설정!$B$6&lt;&gt;"",ISNUMBER(SEARCH(설정!$B$6,$AC28))),AND(설정!$B$7&lt;&gt;"",ISNUMBER(SEARCH(설정!$B$7,$AC28)))),"제외","포함"))</f>
        <v/>
      </c>
    </row>
    <row r="29">
      <c r="A29" s="27" t="n">
        <v>21</v>
      </c>
      <c r="B29" s="32" t="n">
        <v>46240</v>
      </c>
      <c r="C29" s="27" t="inlineStr">
        <is>
          <t>온라인몰 정산입금</t>
        </is>
      </c>
      <c r="D29" s="27" t="inlineStr"/>
      <c r="E29" s="27" t="inlineStr">
        <is>
          <t>2,600,000</t>
        </is>
      </c>
      <c r="F29" s="27" t="inlineStr">
        <is>
          <t>20,950,000</t>
        </is>
      </c>
      <c r="G29" s="27" t="inlineStr"/>
      <c r="W29" s="2">
        <f>IF(OR($B$5="",$C$6="",ROW()&lt;$B$5),"",IF(INDEX($A:$U,ROW(),$C$6)="","",INDEX($A:$U,ROW(),$C$6)))</f>
        <v/>
      </c>
      <c r="X29" s="28">
        <f>IF($W29="","",IF(ISNUMBER($W29),IF($W29&gt;=10000000,IFERROR(DATE(INT($W29/10000),MOD(INT($W29/100),100),MOD($W29,100)),""),$W29),IF(ISNUMBER(--SUBSTITUTE(SUBSTITUTE(TRIM($W29),".","-"),"/","-")),IF(--SUBSTITUTE(SUBSTITUTE(TRIM($W29),".","-"),"/","-")&gt;=10000000,IFERROR(DATE(--LEFT(TRIM($W29),4),--MID(TRIM($W29),5,2),--RIGHT(TRIM($W29),2)),""),--SUBSTITUTE(SUBSTITUTE(TRIM($W29),".","-"),"/","-")),IFERROR(--LEFT(SUBSTITUTE(SUBSTITUTE(TRIM($W29),".","-"),"/","-"),10),""))))</f>
        <v/>
      </c>
      <c r="Y29" s="29">
        <f>IF($X29="","",INT($X29))</f>
        <v/>
      </c>
      <c r="Z29" s="30">
        <f>IF(OR($Y29="",$D$6=""),"",IF(INDEX($A:$U,ROW(),$D$6)="",0,IF(ISNUMBER(INDEX($A:$U,ROW(),$D$6)),INDEX($A:$U,ROW(),$D$6),IFERROR(--SUBSTITUTE(SUBSTITUTE(TRIM(INDEX($A:$U,ROW(),$D$6)),",",""),"원",""),0))))</f>
        <v/>
      </c>
      <c r="AA29" s="30">
        <f>IF(OR($Y29="",$E$6=""),"",IF(INDEX($A:$U,ROW(),$E$6)="",0,IF(ISNUMBER(INDEX($A:$U,ROW(),$E$6)),INDEX($A:$U,ROW(),$E$6),IFERROR(--SUBSTITUTE(SUBSTITUTE(TRIM(INDEX($A:$U,ROW(),$E$6)),",",""),"원",""),0))))</f>
        <v/>
      </c>
      <c r="AB29" s="30">
        <f>IF(OR($Y29="",$F$6=""),"",IF(INDEX($A:$U,ROW(),$F$6)="","",IF(ISNUMBER(INDEX($A:$U,ROW(),$F$6)),INDEX($A:$U,ROW(),$F$6),IFERROR(--SUBSTITUTE(SUBSTITUTE(TRIM(INDEX($A:$U,ROW(),$F$6)),",",""),"원",""),""))))</f>
        <v/>
      </c>
      <c r="AC29" s="2">
        <f>IF(OR($Y29="",$G$6=""),"",INDEX($A:$U,ROW(),$G$6)&amp;"")</f>
        <v/>
      </c>
      <c r="AD29" s="2">
        <f>IF($Y29="","",IF(OR(AND(설정!$B$5&lt;&gt;"",ISNUMBER(SEARCH(설정!$B$5,$AC29))),AND(설정!$B$6&lt;&gt;"",ISNUMBER(SEARCH(설정!$B$6,$AC29))),AND(설정!$B$7&lt;&gt;"",ISNUMBER(SEARCH(설정!$B$7,$AC29)))),"제외","포함"))</f>
        <v/>
      </c>
    </row>
    <row r="30">
      <c r="A30" s="27" t="n">
        <v>22</v>
      </c>
      <c r="B30" s="32" t="n">
        <v>46239</v>
      </c>
      <c r="C30" s="27" t="inlineStr">
        <is>
          <t>한빛카드 결제대금</t>
        </is>
      </c>
      <c r="D30" s="27" t="inlineStr">
        <is>
          <t>3,150,000</t>
        </is>
      </c>
      <c r="E30" s="27" t="inlineStr"/>
      <c r="F30" s="27" t="inlineStr">
        <is>
          <t>18,350,000</t>
        </is>
      </c>
      <c r="G30" s="27" t="inlineStr"/>
      <c r="W30" s="2">
        <f>IF(OR($B$5="",$C$6="",ROW()&lt;$B$5),"",IF(INDEX($A:$U,ROW(),$C$6)="","",INDEX($A:$U,ROW(),$C$6)))</f>
        <v/>
      </c>
      <c r="X30" s="28">
        <f>IF($W30="","",IF(ISNUMBER($W30),IF($W30&gt;=10000000,IFERROR(DATE(INT($W30/10000),MOD(INT($W30/100),100),MOD($W30,100)),""),$W30),IF(ISNUMBER(--SUBSTITUTE(SUBSTITUTE(TRIM($W30),".","-"),"/","-")),IF(--SUBSTITUTE(SUBSTITUTE(TRIM($W30),".","-"),"/","-")&gt;=10000000,IFERROR(DATE(--LEFT(TRIM($W30),4),--MID(TRIM($W30),5,2),--RIGHT(TRIM($W30),2)),""),--SUBSTITUTE(SUBSTITUTE(TRIM($W30),".","-"),"/","-")),IFERROR(--LEFT(SUBSTITUTE(SUBSTITUTE(TRIM($W30),".","-"),"/","-"),10),""))))</f>
        <v/>
      </c>
      <c r="Y30" s="29">
        <f>IF($X30="","",INT($X30))</f>
        <v/>
      </c>
      <c r="Z30" s="30">
        <f>IF(OR($Y30="",$D$6=""),"",IF(INDEX($A:$U,ROW(),$D$6)="",0,IF(ISNUMBER(INDEX($A:$U,ROW(),$D$6)),INDEX($A:$U,ROW(),$D$6),IFERROR(--SUBSTITUTE(SUBSTITUTE(TRIM(INDEX($A:$U,ROW(),$D$6)),",",""),"원",""),0))))</f>
        <v/>
      </c>
      <c r="AA30" s="30">
        <f>IF(OR($Y30="",$E$6=""),"",IF(INDEX($A:$U,ROW(),$E$6)="",0,IF(ISNUMBER(INDEX($A:$U,ROW(),$E$6)),INDEX($A:$U,ROW(),$E$6),IFERROR(--SUBSTITUTE(SUBSTITUTE(TRIM(INDEX($A:$U,ROW(),$E$6)),",",""),"원",""),0))))</f>
        <v/>
      </c>
      <c r="AB30" s="30">
        <f>IF(OR($Y30="",$F$6=""),"",IF(INDEX($A:$U,ROW(),$F$6)="","",IF(ISNUMBER(INDEX($A:$U,ROW(),$F$6)),INDEX($A:$U,ROW(),$F$6),IFERROR(--SUBSTITUTE(SUBSTITUTE(TRIM(INDEX($A:$U,ROW(),$F$6)),",",""),"원",""),""))))</f>
        <v/>
      </c>
      <c r="AC30" s="2">
        <f>IF(OR($Y30="",$G$6=""),"",INDEX($A:$U,ROW(),$G$6)&amp;"")</f>
        <v/>
      </c>
      <c r="AD30" s="2">
        <f>IF($Y30="","",IF(OR(AND(설정!$B$5&lt;&gt;"",ISNUMBER(SEARCH(설정!$B$5,$AC30))),AND(설정!$B$6&lt;&gt;"",ISNUMBER(SEARCH(설정!$B$6,$AC30))),AND(설정!$B$7&lt;&gt;"",ISNUMBER(SEARCH(설정!$B$7,$AC30)))),"제외","포함"))</f>
        <v/>
      </c>
    </row>
    <row r="31">
      <c r="A31" s="27" t="n">
        <v>23</v>
      </c>
      <c r="B31" s="32" t="n">
        <v>46237</v>
      </c>
      <c r="C31" s="27" t="inlineStr">
        <is>
          <t>가온상사</t>
        </is>
      </c>
      <c r="D31" s="27" t="inlineStr"/>
      <c r="E31" s="27" t="inlineStr">
        <is>
          <t>5,000,000</t>
        </is>
      </c>
      <c r="F31" s="27" t="inlineStr">
        <is>
          <t>21,500,000</t>
        </is>
      </c>
      <c r="G31" s="27" t="inlineStr"/>
      <c r="W31" s="2">
        <f>IF(OR($B$5="",$C$6="",ROW()&lt;$B$5),"",IF(INDEX($A:$U,ROW(),$C$6)="","",INDEX($A:$U,ROW(),$C$6)))</f>
        <v/>
      </c>
      <c r="X31" s="28">
        <f>IF($W31="","",IF(ISNUMBER($W31),IF($W31&gt;=10000000,IFERROR(DATE(INT($W31/10000),MOD(INT($W31/100),100),MOD($W31,100)),""),$W31),IF(ISNUMBER(--SUBSTITUTE(SUBSTITUTE(TRIM($W31),".","-"),"/","-")),IF(--SUBSTITUTE(SUBSTITUTE(TRIM($W31),".","-"),"/","-")&gt;=10000000,IFERROR(DATE(--LEFT(TRIM($W31),4),--MID(TRIM($W31),5,2),--RIGHT(TRIM($W31),2)),""),--SUBSTITUTE(SUBSTITUTE(TRIM($W31),".","-"),"/","-")),IFERROR(--LEFT(SUBSTITUTE(SUBSTITUTE(TRIM($W31),".","-"),"/","-"),10),""))))</f>
        <v/>
      </c>
      <c r="Y31" s="29">
        <f>IF($X31="","",INT($X31))</f>
        <v/>
      </c>
      <c r="Z31" s="30">
        <f>IF(OR($Y31="",$D$6=""),"",IF(INDEX($A:$U,ROW(),$D$6)="",0,IF(ISNUMBER(INDEX($A:$U,ROW(),$D$6)),INDEX($A:$U,ROW(),$D$6),IFERROR(--SUBSTITUTE(SUBSTITUTE(TRIM(INDEX($A:$U,ROW(),$D$6)),",",""),"원",""),0))))</f>
        <v/>
      </c>
      <c r="AA31" s="30">
        <f>IF(OR($Y31="",$E$6=""),"",IF(INDEX($A:$U,ROW(),$E$6)="",0,IF(ISNUMBER(INDEX($A:$U,ROW(),$E$6)),INDEX($A:$U,ROW(),$E$6),IFERROR(--SUBSTITUTE(SUBSTITUTE(TRIM(INDEX($A:$U,ROW(),$E$6)),",",""),"원",""),0))))</f>
        <v/>
      </c>
      <c r="AB31" s="30">
        <f>IF(OR($Y31="",$F$6=""),"",IF(INDEX($A:$U,ROW(),$F$6)="","",IF(ISNUMBER(INDEX($A:$U,ROW(),$F$6)),INDEX($A:$U,ROW(),$F$6),IFERROR(--SUBSTITUTE(SUBSTITUTE(TRIM(INDEX($A:$U,ROW(),$F$6)),",",""),"원",""),""))))</f>
        <v/>
      </c>
      <c r="AC31" s="2">
        <f>IF(OR($Y31="",$G$6=""),"",INDEX($A:$U,ROW(),$G$6)&amp;"")</f>
        <v/>
      </c>
      <c r="AD31" s="2">
        <f>IF($Y31="","",IF(OR(AND(설정!$B$5&lt;&gt;"",ISNUMBER(SEARCH(설정!$B$5,$AC31))),AND(설정!$B$6&lt;&gt;"",ISNUMBER(SEARCH(설정!$B$6,$AC31))),AND(설정!$B$7&lt;&gt;"",ISNUMBER(SEARCH(설정!$B$7,$AC31)))),"제외","포함"))</f>
        <v/>
      </c>
    </row>
    <row r="32">
      <c r="A32" s="27" t="n">
        <v>24</v>
      </c>
      <c r="B32" s="32" t="n">
        <v>46233</v>
      </c>
      <c r="C32" s="27" t="inlineStr">
        <is>
          <t>온라인몰 정산입금</t>
        </is>
      </c>
      <c r="D32" s="27" t="inlineStr"/>
      <c r="E32" s="27" t="inlineStr">
        <is>
          <t>2,600,000</t>
        </is>
      </c>
      <c r="F32" s="27" t="inlineStr">
        <is>
          <t>16,500,000</t>
        </is>
      </c>
      <c r="G32" s="27" t="inlineStr"/>
      <c r="W32" s="2">
        <f>IF(OR($B$5="",$C$6="",ROW()&lt;$B$5),"",IF(INDEX($A:$U,ROW(),$C$6)="","",INDEX($A:$U,ROW(),$C$6)))</f>
        <v/>
      </c>
      <c r="X32" s="28">
        <f>IF($W32="","",IF(ISNUMBER($W32),IF($W32&gt;=10000000,IFERROR(DATE(INT($W32/10000),MOD(INT($W32/100),100),MOD($W32,100)),""),$W32),IF(ISNUMBER(--SUBSTITUTE(SUBSTITUTE(TRIM($W32),".","-"),"/","-")),IF(--SUBSTITUTE(SUBSTITUTE(TRIM($W32),".","-"),"/","-")&gt;=10000000,IFERROR(DATE(--LEFT(TRIM($W32),4),--MID(TRIM($W32),5,2),--RIGHT(TRIM($W32),2)),""),--SUBSTITUTE(SUBSTITUTE(TRIM($W32),".","-"),"/","-")),IFERROR(--LEFT(SUBSTITUTE(SUBSTITUTE(TRIM($W32),".","-"),"/","-"),10),""))))</f>
        <v/>
      </c>
      <c r="Y32" s="29">
        <f>IF($X32="","",INT($X32))</f>
        <v/>
      </c>
      <c r="Z32" s="30">
        <f>IF(OR($Y32="",$D$6=""),"",IF(INDEX($A:$U,ROW(),$D$6)="",0,IF(ISNUMBER(INDEX($A:$U,ROW(),$D$6)),INDEX($A:$U,ROW(),$D$6),IFERROR(--SUBSTITUTE(SUBSTITUTE(TRIM(INDEX($A:$U,ROW(),$D$6)),",",""),"원",""),0))))</f>
        <v/>
      </c>
      <c r="AA32" s="30">
        <f>IF(OR($Y32="",$E$6=""),"",IF(INDEX($A:$U,ROW(),$E$6)="",0,IF(ISNUMBER(INDEX($A:$U,ROW(),$E$6)),INDEX($A:$U,ROW(),$E$6),IFERROR(--SUBSTITUTE(SUBSTITUTE(TRIM(INDEX($A:$U,ROW(),$E$6)),",",""),"원",""),0))))</f>
        <v/>
      </c>
      <c r="AB32" s="30">
        <f>IF(OR($Y32="",$F$6=""),"",IF(INDEX($A:$U,ROW(),$F$6)="","",IF(ISNUMBER(INDEX($A:$U,ROW(),$F$6)),INDEX($A:$U,ROW(),$F$6),IFERROR(--SUBSTITUTE(SUBSTITUTE(TRIM(INDEX($A:$U,ROW(),$F$6)),",",""),"원",""),""))))</f>
        <v/>
      </c>
      <c r="AC32" s="2">
        <f>IF(OR($Y32="",$G$6=""),"",INDEX($A:$U,ROW(),$G$6)&amp;"")</f>
        <v/>
      </c>
      <c r="AD32" s="2">
        <f>IF($Y32="","",IF(OR(AND(설정!$B$5&lt;&gt;"",ISNUMBER(SEARCH(설정!$B$5,$AC32))),AND(설정!$B$6&lt;&gt;"",ISNUMBER(SEARCH(설정!$B$6,$AC32))),AND(설정!$B$7&lt;&gt;"",ISNUMBER(SEARCH(설정!$B$7,$AC32)))),"제외","포함"))</f>
        <v/>
      </c>
    </row>
    <row r="33">
      <c r="A33" s="27" t="n">
        <v>25</v>
      </c>
      <c r="B33" s="32" t="n">
        <v>46232</v>
      </c>
      <c r="C33" s="27" t="inlineStr">
        <is>
          <t>한빛카드 결제대금</t>
        </is>
      </c>
      <c r="D33" s="27" t="inlineStr">
        <is>
          <t>3,100,000</t>
        </is>
      </c>
      <c r="E33" s="27" t="inlineStr"/>
      <c r="F33" s="27" t="inlineStr">
        <is>
          <t>13,900,000</t>
        </is>
      </c>
      <c r="G33" s="27" t="inlineStr"/>
      <c r="W33" s="2">
        <f>IF(OR($B$5="",$C$6="",ROW()&lt;$B$5),"",IF(INDEX($A:$U,ROW(),$C$6)="","",INDEX($A:$U,ROW(),$C$6)))</f>
        <v/>
      </c>
      <c r="X33" s="28">
        <f>IF($W33="","",IF(ISNUMBER($W33),IF($W33&gt;=10000000,IFERROR(DATE(INT($W33/10000),MOD(INT($W33/100),100),MOD($W33,100)),""),$W33),IF(ISNUMBER(--SUBSTITUTE(SUBSTITUTE(TRIM($W33),".","-"),"/","-")),IF(--SUBSTITUTE(SUBSTITUTE(TRIM($W33),".","-"),"/","-")&gt;=10000000,IFERROR(DATE(--LEFT(TRIM($W33),4),--MID(TRIM($W33),5,2),--RIGHT(TRIM($W33),2)),""),--SUBSTITUTE(SUBSTITUTE(TRIM($W33),".","-"),"/","-")),IFERROR(--LEFT(SUBSTITUTE(SUBSTITUTE(TRIM($W33),".","-"),"/","-"),10),""))))</f>
        <v/>
      </c>
      <c r="Y33" s="29">
        <f>IF($X33="","",INT($X33))</f>
        <v/>
      </c>
      <c r="Z33" s="30">
        <f>IF(OR($Y33="",$D$6=""),"",IF(INDEX($A:$U,ROW(),$D$6)="",0,IF(ISNUMBER(INDEX($A:$U,ROW(),$D$6)),INDEX($A:$U,ROW(),$D$6),IFERROR(--SUBSTITUTE(SUBSTITUTE(TRIM(INDEX($A:$U,ROW(),$D$6)),",",""),"원",""),0))))</f>
        <v/>
      </c>
      <c r="AA33" s="30">
        <f>IF(OR($Y33="",$E$6=""),"",IF(INDEX($A:$U,ROW(),$E$6)="",0,IF(ISNUMBER(INDEX($A:$U,ROW(),$E$6)),INDEX($A:$U,ROW(),$E$6),IFERROR(--SUBSTITUTE(SUBSTITUTE(TRIM(INDEX($A:$U,ROW(),$E$6)),",",""),"원",""),0))))</f>
        <v/>
      </c>
      <c r="AB33" s="30">
        <f>IF(OR($Y33="",$F$6=""),"",IF(INDEX($A:$U,ROW(),$F$6)="","",IF(ISNUMBER(INDEX($A:$U,ROW(),$F$6)),INDEX($A:$U,ROW(),$F$6),IFERROR(--SUBSTITUTE(SUBSTITUTE(TRIM(INDEX($A:$U,ROW(),$F$6)),",",""),"원",""),""))))</f>
        <v/>
      </c>
      <c r="AC33" s="2">
        <f>IF(OR($Y33="",$G$6=""),"",INDEX($A:$U,ROW(),$G$6)&amp;"")</f>
        <v/>
      </c>
      <c r="AD33" s="2">
        <f>IF($Y33="","",IF(OR(AND(설정!$B$5&lt;&gt;"",ISNUMBER(SEARCH(설정!$B$5,$AC33))),AND(설정!$B$6&lt;&gt;"",ISNUMBER(SEARCH(설정!$B$6,$AC33))),AND(설정!$B$7&lt;&gt;"",ISNUMBER(SEARCH(설정!$B$7,$AC33)))),"제외","포함"))</f>
        <v/>
      </c>
    </row>
    <row r="34">
      <c r="A34" s="27" t="n">
        <v>26</v>
      </c>
      <c r="B34" s="32" t="n">
        <v>46230</v>
      </c>
      <c r="C34" s="27" t="inlineStr">
        <is>
          <t>가온상사</t>
        </is>
      </c>
      <c r="D34" s="27" t="inlineStr"/>
      <c r="E34" s="27" t="inlineStr">
        <is>
          <t>5,000,000</t>
        </is>
      </c>
      <c r="F34" s="27" t="inlineStr">
        <is>
          <t>17,000,000</t>
        </is>
      </c>
      <c r="G34" s="27" t="inlineStr"/>
      <c r="W34" s="2">
        <f>IF(OR($B$5="",$C$6="",ROW()&lt;$B$5),"",IF(INDEX($A:$U,ROW(),$C$6)="","",INDEX($A:$U,ROW(),$C$6)))</f>
        <v/>
      </c>
      <c r="X34" s="28">
        <f>IF($W34="","",IF(ISNUMBER($W34),IF($W34&gt;=10000000,IFERROR(DATE(INT($W34/10000),MOD(INT($W34/100),100),MOD($W34,100)),""),$W34),IF(ISNUMBER(--SUBSTITUTE(SUBSTITUTE(TRIM($W34),".","-"),"/","-")),IF(--SUBSTITUTE(SUBSTITUTE(TRIM($W34),".","-"),"/","-")&gt;=10000000,IFERROR(DATE(--LEFT(TRIM($W34),4),--MID(TRIM($W34),5,2),--RIGHT(TRIM($W34),2)),""),--SUBSTITUTE(SUBSTITUTE(TRIM($W34),".","-"),"/","-")),IFERROR(--LEFT(SUBSTITUTE(SUBSTITUTE(TRIM($W34),".","-"),"/","-"),10),""))))</f>
        <v/>
      </c>
      <c r="Y34" s="29">
        <f>IF($X34="","",INT($X34))</f>
        <v/>
      </c>
      <c r="Z34" s="30">
        <f>IF(OR($Y34="",$D$6=""),"",IF(INDEX($A:$U,ROW(),$D$6)="",0,IF(ISNUMBER(INDEX($A:$U,ROW(),$D$6)),INDEX($A:$U,ROW(),$D$6),IFERROR(--SUBSTITUTE(SUBSTITUTE(TRIM(INDEX($A:$U,ROW(),$D$6)),",",""),"원",""),0))))</f>
        <v/>
      </c>
      <c r="AA34" s="30">
        <f>IF(OR($Y34="",$E$6=""),"",IF(INDEX($A:$U,ROW(),$E$6)="",0,IF(ISNUMBER(INDEX($A:$U,ROW(),$E$6)),INDEX($A:$U,ROW(),$E$6),IFERROR(--SUBSTITUTE(SUBSTITUTE(TRIM(INDEX($A:$U,ROW(),$E$6)),",",""),"원",""),0))))</f>
        <v/>
      </c>
      <c r="AB34" s="30">
        <f>IF(OR($Y34="",$F$6=""),"",IF(INDEX($A:$U,ROW(),$F$6)="","",IF(ISNUMBER(INDEX($A:$U,ROW(),$F$6)),INDEX($A:$U,ROW(),$F$6),IFERROR(--SUBSTITUTE(SUBSTITUTE(TRIM(INDEX($A:$U,ROW(),$F$6)),",",""),"원",""),""))))</f>
        <v/>
      </c>
      <c r="AC34" s="2">
        <f>IF(OR($Y34="",$G$6=""),"",INDEX($A:$U,ROW(),$G$6)&amp;"")</f>
        <v/>
      </c>
      <c r="AD34" s="2">
        <f>IF($Y34="","",IF(OR(AND(설정!$B$5&lt;&gt;"",ISNUMBER(SEARCH(설정!$B$5,$AC34))),AND(설정!$B$6&lt;&gt;"",ISNUMBER(SEARCH(설정!$B$6,$AC34))),AND(설정!$B$7&lt;&gt;"",ISNUMBER(SEARCH(설정!$B$7,$AC34)))),"제외","포함"))</f>
        <v/>
      </c>
    </row>
    <row r="35">
      <c r="W35" s="2">
        <f>IF(OR($B$5="",$C$6="",ROW()&lt;$B$5),"",IF(INDEX($A:$U,ROW(),$C$6)="","",INDEX($A:$U,ROW(),$C$6)))</f>
        <v/>
      </c>
      <c r="X35" s="28">
        <f>IF($W35="","",IF(ISNUMBER($W35),IF($W35&gt;=10000000,IFERROR(DATE(INT($W35/10000),MOD(INT($W35/100),100),MOD($W35,100)),""),$W35),IF(ISNUMBER(--SUBSTITUTE(SUBSTITUTE(TRIM($W35),".","-"),"/","-")),IF(--SUBSTITUTE(SUBSTITUTE(TRIM($W35),".","-"),"/","-")&gt;=10000000,IFERROR(DATE(--LEFT(TRIM($W35),4),--MID(TRIM($W35),5,2),--RIGHT(TRIM($W35),2)),""),--SUBSTITUTE(SUBSTITUTE(TRIM($W35),".","-"),"/","-")),IFERROR(--LEFT(SUBSTITUTE(SUBSTITUTE(TRIM($W35),".","-"),"/","-"),10),""))))</f>
        <v/>
      </c>
      <c r="Y35" s="29">
        <f>IF($X35="","",INT($X35))</f>
        <v/>
      </c>
      <c r="Z35" s="30">
        <f>IF(OR($Y35="",$D$6=""),"",IF(INDEX($A:$U,ROW(),$D$6)="",0,IF(ISNUMBER(INDEX($A:$U,ROW(),$D$6)),INDEX($A:$U,ROW(),$D$6),IFERROR(--SUBSTITUTE(SUBSTITUTE(TRIM(INDEX($A:$U,ROW(),$D$6)),",",""),"원",""),0))))</f>
        <v/>
      </c>
      <c r="AA35" s="30">
        <f>IF(OR($Y35="",$E$6=""),"",IF(INDEX($A:$U,ROW(),$E$6)="",0,IF(ISNUMBER(INDEX($A:$U,ROW(),$E$6)),INDEX($A:$U,ROW(),$E$6),IFERROR(--SUBSTITUTE(SUBSTITUTE(TRIM(INDEX($A:$U,ROW(),$E$6)),",",""),"원",""),0))))</f>
        <v/>
      </c>
      <c r="AB35" s="30">
        <f>IF(OR($Y35="",$F$6=""),"",IF(INDEX($A:$U,ROW(),$F$6)="","",IF(ISNUMBER(INDEX($A:$U,ROW(),$F$6)),INDEX($A:$U,ROW(),$F$6),IFERROR(--SUBSTITUTE(SUBSTITUTE(TRIM(INDEX($A:$U,ROW(),$F$6)),",",""),"원",""),""))))</f>
        <v/>
      </c>
      <c r="AC35" s="2">
        <f>IF(OR($Y35="",$G$6=""),"",INDEX($A:$U,ROW(),$G$6)&amp;"")</f>
        <v/>
      </c>
      <c r="AD35" s="2">
        <f>IF($Y35="","",IF(OR(AND(설정!$B$5&lt;&gt;"",ISNUMBER(SEARCH(설정!$B$5,$AC35))),AND(설정!$B$6&lt;&gt;"",ISNUMBER(SEARCH(설정!$B$6,$AC35))),AND(설정!$B$7&lt;&gt;"",ISNUMBER(SEARCH(설정!$B$7,$AC35)))),"제외","포함"))</f>
        <v/>
      </c>
    </row>
    <row r="36">
      <c r="W36" s="2">
        <f>IF(OR($B$5="",$C$6="",ROW()&lt;$B$5),"",IF(INDEX($A:$U,ROW(),$C$6)="","",INDEX($A:$U,ROW(),$C$6)))</f>
        <v/>
      </c>
      <c r="X36" s="28">
        <f>IF($W36="","",IF(ISNUMBER($W36),IF($W36&gt;=10000000,IFERROR(DATE(INT($W36/10000),MOD(INT($W36/100),100),MOD($W36,100)),""),$W36),IF(ISNUMBER(--SUBSTITUTE(SUBSTITUTE(TRIM($W36),".","-"),"/","-")),IF(--SUBSTITUTE(SUBSTITUTE(TRIM($W36),".","-"),"/","-")&gt;=10000000,IFERROR(DATE(--LEFT(TRIM($W36),4),--MID(TRIM($W36),5,2),--RIGHT(TRIM($W36),2)),""),--SUBSTITUTE(SUBSTITUTE(TRIM($W36),".","-"),"/","-")),IFERROR(--LEFT(SUBSTITUTE(SUBSTITUTE(TRIM($W36),".","-"),"/","-"),10),""))))</f>
        <v/>
      </c>
      <c r="Y36" s="29">
        <f>IF($X36="","",INT($X36))</f>
        <v/>
      </c>
      <c r="Z36" s="30">
        <f>IF(OR($Y36="",$D$6=""),"",IF(INDEX($A:$U,ROW(),$D$6)="",0,IF(ISNUMBER(INDEX($A:$U,ROW(),$D$6)),INDEX($A:$U,ROW(),$D$6),IFERROR(--SUBSTITUTE(SUBSTITUTE(TRIM(INDEX($A:$U,ROW(),$D$6)),",",""),"원",""),0))))</f>
        <v/>
      </c>
      <c r="AA36" s="30">
        <f>IF(OR($Y36="",$E$6=""),"",IF(INDEX($A:$U,ROW(),$E$6)="",0,IF(ISNUMBER(INDEX($A:$U,ROW(),$E$6)),INDEX($A:$U,ROW(),$E$6),IFERROR(--SUBSTITUTE(SUBSTITUTE(TRIM(INDEX($A:$U,ROW(),$E$6)),",",""),"원",""),0))))</f>
        <v/>
      </c>
      <c r="AB36" s="30">
        <f>IF(OR($Y36="",$F$6=""),"",IF(INDEX($A:$U,ROW(),$F$6)="","",IF(ISNUMBER(INDEX($A:$U,ROW(),$F$6)),INDEX($A:$U,ROW(),$F$6),IFERROR(--SUBSTITUTE(SUBSTITUTE(TRIM(INDEX($A:$U,ROW(),$F$6)),",",""),"원",""),""))))</f>
        <v/>
      </c>
      <c r="AC36" s="2">
        <f>IF(OR($Y36="",$G$6=""),"",INDEX($A:$U,ROW(),$G$6)&amp;"")</f>
        <v/>
      </c>
      <c r="AD36" s="2">
        <f>IF($Y36="","",IF(OR(AND(설정!$B$5&lt;&gt;"",ISNUMBER(SEARCH(설정!$B$5,$AC36))),AND(설정!$B$6&lt;&gt;"",ISNUMBER(SEARCH(설정!$B$6,$AC36))),AND(설정!$B$7&lt;&gt;"",ISNUMBER(SEARCH(설정!$B$7,$AC36)))),"제외","포함"))</f>
        <v/>
      </c>
    </row>
    <row r="37">
      <c r="W37" s="2">
        <f>IF(OR($B$5="",$C$6="",ROW()&lt;$B$5),"",IF(INDEX($A:$U,ROW(),$C$6)="","",INDEX($A:$U,ROW(),$C$6)))</f>
        <v/>
      </c>
      <c r="X37" s="28">
        <f>IF($W37="","",IF(ISNUMBER($W37),IF($W37&gt;=10000000,IFERROR(DATE(INT($W37/10000),MOD(INT($W37/100),100),MOD($W37,100)),""),$W37),IF(ISNUMBER(--SUBSTITUTE(SUBSTITUTE(TRIM($W37),".","-"),"/","-")),IF(--SUBSTITUTE(SUBSTITUTE(TRIM($W37),".","-"),"/","-")&gt;=10000000,IFERROR(DATE(--LEFT(TRIM($W37),4),--MID(TRIM($W37),5,2),--RIGHT(TRIM($W37),2)),""),--SUBSTITUTE(SUBSTITUTE(TRIM($W37),".","-"),"/","-")),IFERROR(--LEFT(SUBSTITUTE(SUBSTITUTE(TRIM($W37),".","-"),"/","-"),10),""))))</f>
        <v/>
      </c>
      <c r="Y37" s="29">
        <f>IF($X37="","",INT($X37))</f>
        <v/>
      </c>
      <c r="Z37" s="30">
        <f>IF(OR($Y37="",$D$6=""),"",IF(INDEX($A:$U,ROW(),$D$6)="",0,IF(ISNUMBER(INDEX($A:$U,ROW(),$D$6)),INDEX($A:$U,ROW(),$D$6),IFERROR(--SUBSTITUTE(SUBSTITUTE(TRIM(INDEX($A:$U,ROW(),$D$6)),",",""),"원",""),0))))</f>
        <v/>
      </c>
      <c r="AA37" s="30">
        <f>IF(OR($Y37="",$E$6=""),"",IF(INDEX($A:$U,ROW(),$E$6)="",0,IF(ISNUMBER(INDEX($A:$U,ROW(),$E$6)),INDEX($A:$U,ROW(),$E$6),IFERROR(--SUBSTITUTE(SUBSTITUTE(TRIM(INDEX($A:$U,ROW(),$E$6)),",",""),"원",""),0))))</f>
        <v/>
      </c>
      <c r="AB37" s="30">
        <f>IF(OR($Y37="",$F$6=""),"",IF(INDEX($A:$U,ROW(),$F$6)="","",IF(ISNUMBER(INDEX($A:$U,ROW(),$F$6)),INDEX($A:$U,ROW(),$F$6),IFERROR(--SUBSTITUTE(SUBSTITUTE(TRIM(INDEX($A:$U,ROW(),$F$6)),",",""),"원",""),""))))</f>
        <v/>
      </c>
      <c r="AC37" s="2">
        <f>IF(OR($Y37="",$G$6=""),"",INDEX($A:$U,ROW(),$G$6)&amp;"")</f>
        <v/>
      </c>
      <c r="AD37" s="2">
        <f>IF($Y37="","",IF(OR(AND(설정!$B$5&lt;&gt;"",ISNUMBER(SEARCH(설정!$B$5,$AC37))),AND(설정!$B$6&lt;&gt;"",ISNUMBER(SEARCH(설정!$B$6,$AC37))),AND(설정!$B$7&lt;&gt;"",ISNUMBER(SEARCH(설정!$B$7,$AC37)))),"제외","포함"))</f>
        <v/>
      </c>
    </row>
    <row r="38">
      <c r="W38" s="2">
        <f>IF(OR($B$5="",$C$6="",ROW()&lt;$B$5),"",IF(INDEX($A:$U,ROW(),$C$6)="","",INDEX($A:$U,ROW(),$C$6)))</f>
        <v/>
      </c>
      <c r="X38" s="28">
        <f>IF($W38="","",IF(ISNUMBER($W38),IF($W38&gt;=10000000,IFERROR(DATE(INT($W38/10000),MOD(INT($W38/100),100),MOD($W38,100)),""),$W38),IF(ISNUMBER(--SUBSTITUTE(SUBSTITUTE(TRIM($W38),".","-"),"/","-")),IF(--SUBSTITUTE(SUBSTITUTE(TRIM($W38),".","-"),"/","-")&gt;=10000000,IFERROR(DATE(--LEFT(TRIM($W38),4),--MID(TRIM($W38),5,2),--RIGHT(TRIM($W38),2)),""),--SUBSTITUTE(SUBSTITUTE(TRIM($W38),".","-"),"/","-")),IFERROR(--LEFT(SUBSTITUTE(SUBSTITUTE(TRIM($W38),".","-"),"/","-"),10),""))))</f>
        <v/>
      </c>
      <c r="Y38" s="29">
        <f>IF($X38="","",INT($X38))</f>
        <v/>
      </c>
      <c r="Z38" s="30">
        <f>IF(OR($Y38="",$D$6=""),"",IF(INDEX($A:$U,ROW(),$D$6)="",0,IF(ISNUMBER(INDEX($A:$U,ROW(),$D$6)),INDEX($A:$U,ROW(),$D$6),IFERROR(--SUBSTITUTE(SUBSTITUTE(TRIM(INDEX($A:$U,ROW(),$D$6)),",",""),"원",""),0))))</f>
        <v/>
      </c>
      <c r="AA38" s="30">
        <f>IF(OR($Y38="",$E$6=""),"",IF(INDEX($A:$U,ROW(),$E$6)="",0,IF(ISNUMBER(INDEX($A:$U,ROW(),$E$6)),INDEX($A:$U,ROW(),$E$6),IFERROR(--SUBSTITUTE(SUBSTITUTE(TRIM(INDEX($A:$U,ROW(),$E$6)),",",""),"원",""),0))))</f>
        <v/>
      </c>
      <c r="AB38" s="30">
        <f>IF(OR($Y38="",$F$6=""),"",IF(INDEX($A:$U,ROW(),$F$6)="","",IF(ISNUMBER(INDEX($A:$U,ROW(),$F$6)),INDEX($A:$U,ROW(),$F$6),IFERROR(--SUBSTITUTE(SUBSTITUTE(TRIM(INDEX($A:$U,ROW(),$F$6)),",",""),"원",""),""))))</f>
        <v/>
      </c>
      <c r="AC38" s="2">
        <f>IF(OR($Y38="",$G$6=""),"",INDEX($A:$U,ROW(),$G$6)&amp;"")</f>
        <v/>
      </c>
      <c r="AD38" s="2">
        <f>IF($Y38="","",IF(OR(AND(설정!$B$5&lt;&gt;"",ISNUMBER(SEARCH(설정!$B$5,$AC38))),AND(설정!$B$6&lt;&gt;"",ISNUMBER(SEARCH(설정!$B$6,$AC38))),AND(설정!$B$7&lt;&gt;"",ISNUMBER(SEARCH(설정!$B$7,$AC38)))),"제외","포함"))</f>
        <v/>
      </c>
    </row>
    <row r="39">
      <c r="W39" s="2">
        <f>IF(OR($B$5="",$C$6="",ROW()&lt;$B$5),"",IF(INDEX($A:$U,ROW(),$C$6)="","",INDEX($A:$U,ROW(),$C$6)))</f>
        <v/>
      </c>
      <c r="X39" s="28">
        <f>IF($W39="","",IF(ISNUMBER($W39),IF($W39&gt;=10000000,IFERROR(DATE(INT($W39/10000),MOD(INT($W39/100),100),MOD($W39,100)),""),$W39),IF(ISNUMBER(--SUBSTITUTE(SUBSTITUTE(TRIM($W39),".","-"),"/","-")),IF(--SUBSTITUTE(SUBSTITUTE(TRIM($W39),".","-"),"/","-")&gt;=10000000,IFERROR(DATE(--LEFT(TRIM($W39),4),--MID(TRIM($W39),5,2),--RIGHT(TRIM($W39),2)),""),--SUBSTITUTE(SUBSTITUTE(TRIM($W39),".","-"),"/","-")),IFERROR(--LEFT(SUBSTITUTE(SUBSTITUTE(TRIM($W39),".","-"),"/","-"),10),""))))</f>
        <v/>
      </c>
      <c r="Y39" s="29">
        <f>IF($X39="","",INT($X39))</f>
        <v/>
      </c>
      <c r="Z39" s="30">
        <f>IF(OR($Y39="",$D$6=""),"",IF(INDEX($A:$U,ROW(),$D$6)="",0,IF(ISNUMBER(INDEX($A:$U,ROW(),$D$6)),INDEX($A:$U,ROW(),$D$6),IFERROR(--SUBSTITUTE(SUBSTITUTE(TRIM(INDEX($A:$U,ROW(),$D$6)),",",""),"원",""),0))))</f>
        <v/>
      </c>
      <c r="AA39" s="30">
        <f>IF(OR($Y39="",$E$6=""),"",IF(INDEX($A:$U,ROW(),$E$6)="",0,IF(ISNUMBER(INDEX($A:$U,ROW(),$E$6)),INDEX($A:$U,ROW(),$E$6),IFERROR(--SUBSTITUTE(SUBSTITUTE(TRIM(INDEX($A:$U,ROW(),$E$6)),",",""),"원",""),0))))</f>
        <v/>
      </c>
      <c r="AB39" s="30">
        <f>IF(OR($Y39="",$F$6=""),"",IF(INDEX($A:$U,ROW(),$F$6)="","",IF(ISNUMBER(INDEX($A:$U,ROW(),$F$6)),INDEX($A:$U,ROW(),$F$6),IFERROR(--SUBSTITUTE(SUBSTITUTE(TRIM(INDEX($A:$U,ROW(),$F$6)),",",""),"원",""),""))))</f>
        <v/>
      </c>
      <c r="AC39" s="2">
        <f>IF(OR($Y39="",$G$6=""),"",INDEX($A:$U,ROW(),$G$6)&amp;"")</f>
        <v/>
      </c>
      <c r="AD39" s="2">
        <f>IF($Y39="","",IF(OR(AND(설정!$B$5&lt;&gt;"",ISNUMBER(SEARCH(설정!$B$5,$AC39))),AND(설정!$B$6&lt;&gt;"",ISNUMBER(SEARCH(설정!$B$6,$AC39))),AND(설정!$B$7&lt;&gt;"",ISNUMBER(SEARCH(설정!$B$7,$AC39)))),"제외","포함"))</f>
        <v/>
      </c>
    </row>
    <row r="40">
      <c r="W40" s="2">
        <f>IF(OR($B$5="",$C$6="",ROW()&lt;$B$5),"",IF(INDEX($A:$U,ROW(),$C$6)="","",INDEX($A:$U,ROW(),$C$6)))</f>
        <v/>
      </c>
      <c r="X40" s="28">
        <f>IF($W40="","",IF(ISNUMBER($W40),IF($W40&gt;=10000000,IFERROR(DATE(INT($W40/10000),MOD(INT($W40/100),100),MOD($W40,100)),""),$W40),IF(ISNUMBER(--SUBSTITUTE(SUBSTITUTE(TRIM($W40),".","-"),"/","-")),IF(--SUBSTITUTE(SUBSTITUTE(TRIM($W40),".","-"),"/","-")&gt;=10000000,IFERROR(DATE(--LEFT(TRIM($W40),4),--MID(TRIM($W40),5,2),--RIGHT(TRIM($W40),2)),""),--SUBSTITUTE(SUBSTITUTE(TRIM($W40),".","-"),"/","-")),IFERROR(--LEFT(SUBSTITUTE(SUBSTITUTE(TRIM($W40),".","-"),"/","-"),10),""))))</f>
        <v/>
      </c>
      <c r="Y40" s="29">
        <f>IF($X40="","",INT($X40))</f>
        <v/>
      </c>
      <c r="Z40" s="30">
        <f>IF(OR($Y40="",$D$6=""),"",IF(INDEX($A:$U,ROW(),$D$6)="",0,IF(ISNUMBER(INDEX($A:$U,ROW(),$D$6)),INDEX($A:$U,ROW(),$D$6),IFERROR(--SUBSTITUTE(SUBSTITUTE(TRIM(INDEX($A:$U,ROW(),$D$6)),",",""),"원",""),0))))</f>
        <v/>
      </c>
      <c r="AA40" s="30">
        <f>IF(OR($Y40="",$E$6=""),"",IF(INDEX($A:$U,ROW(),$E$6)="",0,IF(ISNUMBER(INDEX($A:$U,ROW(),$E$6)),INDEX($A:$U,ROW(),$E$6),IFERROR(--SUBSTITUTE(SUBSTITUTE(TRIM(INDEX($A:$U,ROW(),$E$6)),",",""),"원",""),0))))</f>
        <v/>
      </c>
      <c r="AB40" s="30">
        <f>IF(OR($Y40="",$F$6=""),"",IF(INDEX($A:$U,ROW(),$F$6)="","",IF(ISNUMBER(INDEX($A:$U,ROW(),$F$6)),INDEX($A:$U,ROW(),$F$6),IFERROR(--SUBSTITUTE(SUBSTITUTE(TRIM(INDEX($A:$U,ROW(),$F$6)),",",""),"원",""),""))))</f>
        <v/>
      </c>
      <c r="AC40" s="2">
        <f>IF(OR($Y40="",$G$6=""),"",INDEX($A:$U,ROW(),$G$6)&amp;"")</f>
        <v/>
      </c>
      <c r="AD40" s="2">
        <f>IF($Y40="","",IF(OR(AND(설정!$B$5&lt;&gt;"",ISNUMBER(SEARCH(설정!$B$5,$AC40))),AND(설정!$B$6&lt;&gt;"",ISNUMBER(SEARCH(설정!$B$6,$AC40))),AND(설정!$B$7&lt;&gt;"",ISNUMBER(SEARCH(설정!$B$7,$AC40)))),"제외","포함"))</f>
        <v/>
      </c>
    </row>
    <row r="41">
      <c r="W41" s="2">
        <f>IF(OR($B$5="",$C$6="",ROW()&lt;$B$5),"",IF(INDEX($A:$U,ROW(),$C$6)="","",INDEX($A:$U,ROW(),$C$6)))</f>
        <v/>
      </c>
      <c r="X41" s="28">
        <f>IF($W41="","",IF(ISNUMBER($W41),IF($W41&gt;=10000000,IFERROR(DATE(INT($W41/10000),MOD(INT($W41/100),100),MOD($W41,100)),""),$W41),IF(ISNUMBER(--SUBSTITUTE(SUBSTITUTE(TRIM($W41),".","-"),"/","-")),IF(--SUBSTITUTE(SUBSTITUTE(TRIM($W41),".","-"),"/","-")&gt;=10000000,IFERROR(DATE(--LEFT(TRIM($W41),4),--MID(TRIM($W41),5,2),--RIGHT(TRIM($W41),2)),""),--SUBSTITUTE(SUBSTITUTE(TRIM($W41),".","-"),"/","-")),IFERROR(--LEFT(SUBSTITUTE(SUBSTITUTE(TRIM($W41),".","-"),"/","-"),10),""))))</f>
        <v/>
      </c>
      <c r="Y41" s="29">
        <f>IF($X41="","",INT($X41))</f>
        <v/>
      </c>
      <c r="Z41" s="30">
        <f>IF(OR($Y41="",$D$6=""),"",IF(INDEX($A:$U,ROW(),$D$6)="",0,IF(ISNUMBER(INDEX($A:$U,ROW(),$D$6)),INDEX($A:$U,ROW(),$D$6),IFERROR(--SUBSTITUTE(SUBSTITUTE(TRIM(INDEX($A:$U,ROW(),$D$6)),",",""),"원",""),0))))</f>
        <v/>
      </c>
      <c r="AA41" s="30">
        <f>IF(OR($Y41="",$E$6=""),"",IF(INDEX($A:$U,ROW(),$E$6)="",0,IF(ISNUMBER(INDEX($A:$U,ROW(),$E$6)),INDEX($A:$U,ROW(),$E$6),IFERROR(--SUBSTITUTE(SUBSTITUTE(TRIM(INDEX($A:$U,ROW(),$E$6)),",",""),"원",""),0))))</f>
        <v/>
      </c>
      <c r="AB41" s="30">
        <f>IF(OR($Y41="",$F$6=""),"",IF(INDEX($A:$U,ROW(),$F$6)="","",IF(ISNUMBER(INDEX($A:$U,ROW(),$F$6)),INDEX($A:$U,ROW(),$F$6),IFERROR(--SUBSTITUTE(SUBSTITUTE(TRIM(INDEX($A:$U,ROW(),$F$6)),",",""),"원",""),""))))</f>
        <v/>
      </c>
      <c r="AC41" s="2">
        <f>IF(OR($Y41="",$G$6=""),"",INDEX($A:$U,ROW(),$G$6)&amp;"")</f>
        <v/>
      </c>
      <c r="AD41" s="2">
        <f>IF($Y41="","",IF(OR(AND(설정!$B$5&lt;&gt;"",ISNUMBER(SEARCH(설정!$B$5,$AC41))),AND(설정!$B$6&lt;&gt;"",ISNUMBER(SEARCH(설정!$B$6,$AC41))),AND(설정!$B$7&lt;&gt;"",ISNUMBER(SEARCH(설정!$B$7,$AC41)))),"제외","포함"))</f>
        <v/>
      </c>
    </row>
    <row r="42">
      <c r="W42" s="2">
        <f>IF(OR($B$5="",$C$6="",ROW()&lt;$B$5),"",IF(INDEX($A:$U,ROW(),$C$6)="","",INDEX($A:$U,ROW(),$C$6)))</f>
        <v/>
      </c>
      <c r="X42" s="28">
        <f>IF($W42="","",IF(ISNUMBER($W42),IF($W42&gt;=10000000,IFERROR(DATE(INT($W42/10000),MOD(INT($W42/100),100),MOD($W42,100)),""),$W42),IF(ISNUMBER(--SUBSTITUTE(SUBSTITUTE(TRIM($W42),".","-"),"/","-")),IF(--SUBSTITUTE(SUBSTITUTE(TRIM($W42),".","-"),"/","-")&gt;=10000000,IFERROR(DATE(--LEFT(TRIM($W42),4),--MID(TRIM($W42),5,2),--RIGHT(TRIM($W42),2)),""),--SUBSTITUTE(SUBSTITUTE(TRIM($W42),".","-"),"/","-")),IFERROR(--LEFT(SUBSTITUTE(SUBSTITUTE(TRIM($W42),".","-"),"/","-"),10),""))))</f>
        <v/>
      </c>
      <c r="Y42" s="29">
        <f>IF($X42="","",INT($X42))</f>
        <v/>
      </c>
      <c r="Z42" s="30">
        <f>IF(OR($Y42="",$D$6=""),"",IF(INDEX($A:$U,ROW(),$D$6)="",0,IF(ISNUMBER(INDEX($A:$U,ROW(),$D$6)),INDEX($A:$U,ROW(),$D$6),IFERROR(--SUBSTITUTE(SUBSTITUTE(TRIM(INDEX($A:$U,ROW(),$D$6)),",",""),"원",""),0))))</f>
        <v/>
      </c>
      <c r="AA42" s="30">
        <f>IF(OR($Y42="",$E$6=""),"",IF(INDEX($A:$U,ROW(),$E$6)="",0,IF(ISNUMBER(INDEX($A:$U,ROW(),$E$6)),INDEX($A:$U,ROW(),$E$6),IFERROR(--SUBSTITUTE(SUBSTITUTE(TRIM(INDEX($A:$U,ROW(),$E$6)),",",""),"원",""),0))))</f>
        <v/>
      </c>
      <c r="AB42" s="30">
        <f>IF(OR($Y42="",$F$6=""),"",IF(INDEX($A:$U,ROW(),$F$6)="","",IF(ISNUMBER(INDEX($A:$U,ROW(),$F$6)),INDEX($A:$U,ROW(),$F$6),IFERROR(--SUBSTITUTE(SUBSTITUTE(TRIM(INDEX($A:$U,ROW(),$F$6)),",",""),"원",""),""))))</f>
        <v/>
      </c>
      <c r="AC42" s="2">
        <f>IF(OR($Y42="",$G$6=""),"",INDEX($A:$U,ROW(),$G$6)&amp;"")</f>
        <v/>
      </c>
      <c r="AD42" s="2">
        <f>IF($Y42="","",IF(OR(AND(설정!$B$5&lt;&gt;"",ISNUMBER(SEARCH(설정!$B$5,$AC42))),AND(설정!$B$6&lt;&gt;"",ISNUMBER(SEARCH(설정!$B$6,$AC42))),AND(설정!$B$7&lt;&gt;"",ISNUMBER(SEARCH(설정!$B$7,$AC42)))),"제외","포함"))</f>
        <v/>
      </c>
    </row>
    <row r="43">
      <c r="W43" s="2">
        <f>IF(OR($B$5="",$C$6="",ROW()&lt;$B$5),"",IF(INDEX($A:$U,ROW(),$C$6)="","",INDEX($A:$U,ROW(),$C$6)))</f>
        <v/>
      </c>
      <c r="X43" s="28">
        <f>IF($W43="","",IF(ISNUMBER($W43),IF($W43&gt;=10000000,IFERROR(DATE(INT($W43/10000),MOD(INT($W43/100),100),MOD($W43,100)),""),$W43),IF(ISNUMBER(--SUBSTITUTE(SUBSTITUTE(TRIM($W43),".","-"),"/","-")),IF(--SUBSTITUTE(SUBSTITUTE(TRIM($W43),".","-"),"/","-")&gt;=10000000,IFERROR(DATE(--LEFT(TRIM($W43),4),--MID(TRIM($W43),5,2),--RIGHT(TRIM($W43),2)),""),--SUBSTITUTE(SUBSTITUTE(TRIM($W43),".","-"),"/","-")),IFERROR(--LEFT(SUBSTITUTE(SUBSTITUTE(TRIM($W43),".","-"),"/","-"),10),""))))</f>
        <v/>
      </c>
      <c r="Y43" s="29">
        <f>IF($X43="","",INT($X43))</f>
        <v/>
      </c>
      <c r="Z43" s="30">
        <f>IF(OR($Y43="",$D$6=""),"",IF(INDEX($A:$U,ROW(),$D$6)="",0,IF(ISNUMBER(INDEX($A:$U,ROW(),$D$6)),INDEX($A:$U,ROW(),$D$6),IFERROR(--SUBSTITUTE(SUBSTITUTE(TRIM(INDEX($A:$U,ROW(),$D$6)),",",""),"원",""),0))))</f>
        <v/>
      </c>
      <c r="AA43" s="30">
        <f>IF(OR($Y43="",$E$6=""),"",IF(INDEX($A:$U,ROW(),$E$6)="",0,IF(ISNUMBER(INDEX($A:$U,ROW(),$E$6)),INDEX($A:$U,ROW(),$E$6),IFERROR(--SUBSTITUTE(SUBSTITUTE(TRIM(INDEX($A:$U,ROW(),$E$6)),",",""),"원",""),0))))</f>
        <v/>
      </c>
      <c r="AB43" s="30">
        <f>IF(OR($Y43="",$F$6=""),"",IF(INDEX($A:$U,ROW(),$F$6)="","",IF(ISNUMBER(INDEX($A:$U,ROW(),$F$6)),INDEX($A:$U,ROW(),$F$6),IFERROR(--SUBSTITUTE(SUBSTITUTE(TRIM(INDEX($A:$U,ROW(),$F$6)),",",""),"원",""),""))))</f>
        <v/>
      </c>
      <c r="AC43" s="2">
        <f>IF(OR($Y43="",$G$6=""),"",INDEX($A:$U,ROW(),$G$6)&amp;"")</f>
        <v/>
      </c>
      <c r="AD43" s="2">
        <f>IF($Y43="","",IF(OR(AND(설정!$B$5&lt;&gt;"",ISNUMBER(SEARCH(설정!$B$5,$AC43))),AND(설정!$B$6&lt;&gt;"",ISNUMBER(SEARCH(설정!$B$6,$AC43))),AND(설정!$B$7&lt;&gt;"",ISNUMBER(SEARCH(설정!$B$7,$AC43)))),"제외","포함"))</f>
        <v/>
      </c>
    </row>
    <row r="44">
      <c r="W44" s="2">
        <f>IF(OR($B$5="",$C$6="",ROW()&lt;$B$5),"",IF(INDEX($A:$U,ROW(),$C$6)="","",INDEX($A:$U,ROW(),$C$6)))</f>
        <v/>
      </c>
      <c r="X44" s="28">
        <f>IF($W44="","",IF(ISNUMBER($W44),IF($W44&gt;=10000000,IFERROR(DATE(INT($W44/10000),MOD(INT($W44/100),100),MOD($W44,100)),""),$W44),IF(ISNUMBER(--SUBSTITUTE(SUBSTITUTE(TRIM($W44),".","-"),"/","-")),IF(--SUBSTITUTE(SUBSTITUTE(TRIM($W44),".","-"),"/","-")&gt;=10000000,IFERROR(DATE(--LEFT(TRIM($W44),4),--MID(TRIM($W44),5,2),--RIGHT(TRIM($W44),2)),""),--SUBSTITUTE(SUBSTITUTE(TRIM($W44),".","-"),"/","-")),IFERROR(--LEFT(SUBSTITUTE(SUBSTITUTE(TRIM($W44),".","-"),"/","-"),10),""))))</f>
        <v/>
      </c>
      <c r="Y44" s="29">
        <f>IF($X44="","",INT($X44))</f>
        <v/>
      </c>
      <c r="Z44" s="30">
        <f>IF(OR($Y44="",$D$6=""),"",IF(INDEX($A:$U,ROW(),$D$6)="",0,IF(ISNUMBER(INDEX($A:$U,ROW(),$D$6)),INDEX($A:$U,ROW(),$D$6),IFERROR(--SUBSTITUTE(SUBSTITUTE(TRIM(INDEX($A:$U,ROW(),$D$6)),",",""),"원",""),0))))</f>
        <v/>
      </c>
      <c r="AA44" s="30">
        <f>IF(OR($Y44="",$E$6=""),"",IF(INDEX($A:$U,ROW(),$E$6)="",0,IF(ISNUMBER(INDEX($A:$U,ROW(),$E$6)),INDEX($A:$U,ROW(),$E$6),IFERROR(--SUBSTITUTE(SUBSTITUTE(TRIM(INDEX($A:$U,ROW(),$E$6)),",",""),"원",""),0))))</f>
        <v/>
      </c>
      <c r="AB44" s="30">
        <f>IF(OR($Y44="",$F$6=""),"",IF(INDEX($A:$U,ROW(),$F$6)="","",IF(ISNUMBER(INDEX($A:$U,ROW(),$F$6)),INDEX($A:$U,ROW(),$F$6),IFERROR(--SUBSTITUTE(SUBSTITUTE(TRIM(INDEX($A:$U,ROW(),$F$6)),",",""),"원",""),""))))</f>
        <v/>
      </c>
      <c r="AC44" s="2">
        <f>IF(OR($Y44="",$G$6=""),"",INDEX($A:$U,ROW(),$G$6)&amp;"")</f>
        <v/>
      </c>
      <c r="AD44" s="2">
        <f>IF($Y44="","",IF(OR(AND(설정!$B$5&lt;&gt;"",ISNUMBER(SEARCH(설정!$B$5,$AC44))),AND(설정!$B$6&lt;&gt;"",ISNUMBER(SEARCH(설정!$B$6,$AC44))),AND(설정!$B$7&lt;&gt;"",ISNUMBER(SEARCH(설정!$B$7,$AC44)))),"제외","포함"))</f>
        <v/>
      </c>
    </row>
    <row r="45">
      <c r="W45" s="2">
        <f>IF(OR($B$5="",$C$6="",ROW()&lt;$B$5),"",IF(INDEX($A:$U,ROW(),$C$6)="","",INDEX($A:$U,ROW(),$C$6)))</f>
        <v/>
      </c>
      <c r="X45" s="28">
        <f>IF($W45="","",IF(ISNUMBER($W45),IF($W45&gt;=10000000,IFERROR(DATE(INT($W45/10000),MOD(INT($W45/100),100),MOD($W45,100)),""),$W45),IF(ISNUMBER(--SUBSTITUTE(SUBSTITUTE(TRIM($W45),".","-"),"/","-")),IF(--SUBSTITUTE(SUBSTITUTE(TRIM($W45),".","-"),"/","-")&gt;=10000000,IFERROR(DATE(--LEFT(TRIM($W45),4),--MID(TRIM($W45),5,2),--RIGHT(TRIM($W45),2)),""),--SUBSTITUTE(SUBSTITUTE(TRIM($W45),".","-"),"/","-")),IFERROR(--LEFT(SUBSTITUTE(SUBSTITUTE(TRIM($W45),".","-"),"/","-"),10),""))))</f>
        <v/>
      </c>
      <c r="Y45" s="29">
        <f>IF($X45="","",INT($X45))</f>
        <v/>
      </c>
      <c r="Z45" s="30">
        <f>IF(OR($Y45="",$D$6=""),"",IF(INDEX($A:$U,ROW(),$D$6)="",0,IF(ISNUMBER(INDEX($A:$U,ROW(),$D$6)),INDEX($A:$U,ROW(),$D$6),IFERROR(--SUBSTITUTE(SUBSTITUTE(TRIM(INDEX($A:$U,ROW(),$D$6)),",",""),"원",""),0))))</f>
        <v/>
      </c>
      <c r="AA45" s="30">
        <f>IF(OR($Y45="",$E$6=""),"",IF(INDEX($A:$U,ROW(),$E$6)="",0,IF(ISNUMBER(INDEX($A:$U,ROW(),$E$6)),INDEX($A:$U,ROW(),$E$6),IFERROR(--SUBSTITUTE(SUBSTITUTE(TRIM(INDEX($A:$U,ROW(),$E$6)),",",""),"원",""),0))))</f>
        <v/>
      </c>
      <c r="AB45" s="30">
        <f>IF(OR($Y45="",$F$6=""),"",IF(INDEX($A:$U,ROW(),$F$6)="","",IF(ISNUMBER(INDEX($A:$U,ROW(),$F$6)),INDEX($A:$U,ROW(),$F$6),IFERROR(--SUBSTITUTE(SUBSTITUTE(TRIM(INDEX($A:$U,ROW(),$F$6)),",",""),"원",""),""))))</f>
        <v/>
      </c>
      <c r="AC45" s="2">
        <f>IF(OR($Y45="",$G$6=""),"",INDEX($A:$U,ROW(),$G$6)&amp;"")</f>
        <v/>
      </c>
      <c r="AD45" s="2">
        <f>IF($Y45="","",IF(OR(AND(설정!$B$5&lt;&gt;"",ISNUMBER(SEARCH(설정!$B$5,$AC45))),AND(설정!$B$6&lt;&gt;"",ISNUMBER(SEARCH(설정!$B$6,$AC45))),AND(설정!$B$7&lt;&gt;"",ISNUMBER(SEARCH(설정!$B$7,$AC45)))),"제외","포함"))</f>
        <v/>
      </c>
    </row>
    <row r="46">
      <c r="W46" s="2">
        <f>IF(OR($B$5="",$C$6="",ROW()&lt;$B$5),"",IF(INDEX($A:$U,ROW(),$C$6)="","",INDEX($A:$U,ROW(),$C$6)))</f>
        <v/>
      </c>
      <c r="X46" s="28">
        <f>IF($W46="","",IF(ISNUMBER($W46),IF($W46&gt;=10000000,IFERROR(DATE(INT($W46/10000),MOD(INT($W46/100),100),MOD($W46,100)),""),$W46),IF(ISNUMBER(--SUBSTITUTE(SUBSTITUTE(TRIM($W46),".","-"),"/","-")),IF(--SUBSTITUTE(SUBSTITUTE(TRIM($W46),".","-"),"/","-")&gt;=10000000,IFERROR(DATE(--LEFT(TRIM($W46),4),--MID(TRIM($W46),5,2),--RIGHT(TRIM($W46),2)),""),--SUBSTITUTE(SUBSTITUTE(TRIM($W46),".","-"),"/","-")),IFERROR(--LEFT(SUBSTITUTE(SUBSTITUTE(TRIM($W46),".","-"),"/","-"),10),""))))</f>
        <v/>
      </c>
      <c r="Y46" s="29">
        <f>IF($X46="","",INT($X46))</f>
        <v/>
      </c>
      <c r="Z46" s="30">
        <f>IF(OR($Y46="",$D$6=""),"",IF(INDEX($A:$U,ROW(),$D$6)="",0,IF(ISNUMBER(INDEX($A:$U,ROW(),$D$6)),INDEX($A:$U,ROW(),$D$6),IFERROR(--SUBSTITUTE(SUBSTITUTE(TRIM(INDEX($A:$U,ROW(),$D$6)),",",""),"원",""),0))))</f>
        <v/>
      </c>
      <c r="AA46" s="30">
        <f>IF(OR($Y46="",$E$6=""),"",IF(INDEX($A:$U,ROW(),$E$6)="",0,IF(ISNUMBER(INDEX($A:$U,ROW(),$E$6)),INDEX($A:$U,ROW(),$E$6),IFERROR(--SUBSTITUTE(SUBSTITUTE(TRIM(INDEX($A:$U,ROW(),$E$6)),",",""),"원",""),0))))</f>
        <v/>
      </c>
      <c r="AB46" s="30">
        <f>IF(OR($Y46="",$F$6=""),"",IF(INDEX($A:$U,ROW(),$F$6)="","",IF(ISNUMBER(INDEX($A:$U,ROW(),$F$6)),INDEX($A:$U,ROW(),$F$6),IFERROR(--SUBSTITUTE(SUBSTITUTE(TRIM(INDEX($A:$U,ROW(),$F$6)),",",""),"원",""),""))))</f>
        <v/>
      </c>
      <c r="AC46" s="2">
        <f>IF(OR($Y46="",$G$6=""),"",INDEX($A:$U,ROW(),$G$6)&amp;"")</f>
        <v/>
      </c>
      <c r="AD46" s="2">
        <f>IF($Y46="","",IF(OR(AND(설정!$B$5&lt;&gt;"",ISNUMBER(SEARCH(설정!$B$5,$AC46))),AND(설정!$B$6&lt;&gt;"",ISNUMBER(SEARCH(설정!$B$6,$AC46))),AND(설정!$B$7&lt;&gt;"",ISNUMBER(SEARCH(설정!$B$7,$AC46)))),"제외","포함"))</f>
        <v/>
      </c>
    </row>
    <row r="47">
      <c r="W47" s="2">
        <f>IF(OR($B$5="",$C$6="",ROW()&lt;$B$5),"",IF(INDEX($A:$U,ROW(),$C$6)="","",INDEX($A:$U,ROW(),$C$6)))</f>
        <v/>
      </c>
      <c r="X47" s="28">
        <f>IF($W47="","",IF(ISNUMBER($W47),IF($W47&gt;=10000000,IFERROR(DATE(INT($W47/10000),MOD(INT($W47/100),100),MOD($W47,100)),""),$W47),IF(ISNUMBER(--SUBSTITUTE(SUBSTITUTE(TRIM($W47),".","-"),"/","-")),IF(--SUBSTITUTE(SUBSTITUTE(TRIM($W47),".","-"),"/","-")&gt;=10000000,IFERROR(DATE(--LEFT(TRIM($W47),4),--MID(TRIM($W47),5,2),--RIGHT(TRIM($W47),2)),""),--SUBSTITUTE(SUBSTITUTE(TRIM($W47),".","-"),"/","-")),IFERROR(--LEFT(SUBSTITUTE(SUBSTITUTE(TRIM($W47),".","-"),"/","-"),10),""))))</f>
        <v/>
      </c>
      <c r="Y47" s="29">
        <f>IF($X47="","",INT($X47))</f>
        <v/>
      </c>
      <c r="Z47" s="30">
        <f>IF(OR($Y47="",$D$6=""),"",IF(INDEX($A:$U,ROW(),$D$6)="",0,IF(ISNUMBER(INDEX($A:$U,ROW(),$D$6)),INDEX($A:$U,ROW(),$D$6),IFERROR(--SUBSTITUTE(SUBSTITUTE(TRIM(INDEX($A:$U,ROW(),$D$6)),",",""),"원",""),0))))</f>
        <v/>
      </c>
      <c r="AA47" s="30">
        <f>IF(OR($Y47="",$E$6=""),"",IF(INDEX($A:$U,ROW(),$E$6)="",0,IF(ISNUMBER(INDEX($A:$U,ROW(),$E$6)),INDEX($A:$U,ROW(),$E$6),IFERROR(--SUBSTITUTE(SUBSTITUTE(TRIM(INDEX($A:$U,ROW(),$E$6)),",",""),"원",""),0))))</f>
        <v/>
      </c>
      <c r="AB47" s="30">
        <f>IF(OR($Y47="",$F$6=""),"",IF(INDEX($A:$U,ROW(),$F$6)="","",IF(ISNUMBER(INDEX($A:$U,ROW(),$F$6)),INDEX($A:$U,ROW(),$F$6),IFERROR(--SUBSTITUTE(SUBSTITUTE(TRIM(INDEX($A:$U,ROW(),$F$6)),",",""),"원",""),""))))</f>
        <v/>
      </c>
      <c r="AC47" s="2">
        <f>IF(OR($Y47="",$G$6=""),"",INDEX($A:$U,ROW(),$G$6)&amp;"")</f>
        <v/>
      </c>
      <c r="AD47" s="2">
        <f>IF($Y47="","",IF(OR(AND(설정!$B$5&lt;&gt;"",ISNUMBER(SEARCH(설정!$B$5,$AC47))),AND(설정!$B$6&lt;&gt;"",ISNUMBER(SEARCH(설정!$B$6,$AC47))),AND(설정!$B$7&lt;&gt;"",ISNUMBER(SEARCH(설정!$B$7,$AC47)))),"제외","포함"))</f>
        <v/>
      </c>
    </row>
    <row r="48">
      <c r="W48" s="2">
        <f>IF(OR($B$5="",$C$6="",ROW()&lt;$B$5),"",IF(INDEX($A:$U,ROW(),$C$6)="","",INDEX($A:$U,ROW(),$C$6)))</f>
        <v/>
      </c>
      <c r="X48" s="28">
        <f>IF($W48="","",IF(ISNUMBER($W48),IF($W48&gt;=10000000,IFERROR(DATE(INT($W48/10000),MOD(INT($W48/100),100),MOD($W48,100)),""),$W48),IF(ISNUMBER(--SUBSTITUTE(SUBSTITUTE(TRIM($W48),".","-"),"/","-")),IF(--SUBSTITUTE(SUBSTITUTE(TRIM($W48),".","-"),"/","-")&gt;=10000000,IFERROR(DATE(--LEFT(TRIM($W48),4),--MID(TRIM($W48),5,2),--RIGHT(TRIM($W48),2)),""),--SUBSTITUTE(SUBSTITUTE(TRIM($W48),".","-"),"/","-")),IFERROR(--LEFT(SUBSTITUTE(SUBSTITUTE(TRIM($W48),".","-"),"/","-"),10),""))))</f>
        <v/>
      </c>
      <c r="Y48" s="29">
        <f>IF($X48="","",INT($X48))</f>
        <v/>
      </c>
      <c r="Z48" s="30">
        <f>IF(OR($Y48="",$D$6=""),"",IF(INDEX($A:$U,ROW(),$D$6)="",0,IF(ISNUMBER(INDEX($A:$U,ROW(),$D$6)),INDEX($A:$U,ROW(),$D$6),IFERROR(--SUBSTITUTE(SUBSTITUTE(TRIM(INDEX($A:$U,ROW(),$D$6)),",",""),"원",""),0))))</f>
        <v/>
      </c>
      <c r="AA48" s="30">
        <f>IF(OR($Y48="",$E$6=""),"",IF(INDEX($A:$U,ROW(),$E$6)="",0,IF(ISNUMBER(INDEX($A:$U,ROW(),$E$6)),INDEX($A:$U,ROW(),$E$6),IFERROR(--SUBSTITUTE(SUBSTITUTE(TRIM(INDEX($A:$U,ROW(),$E$6)),",",""),"원",""),0))))</f>
        <v/>
      </c>
      <c r="AB48" s="30">
        <f>IF(OR($Y48="",$F$6=""),"",IF(INDEX($A:$U,ROW(),$F$6)="","",IF(ISNUMBER(INDEX($A:$U,ROW(),$F$6)),INDEX($A:$U,ROW(),$F$6),IFERROR(--SUBSTITUTE(SUBSTITUTE(TRIM(INDEX($A:$U,ROW(),$F$6)),",",""),"원",""),""))))</f>
        <v/>
      </c>
      <c r="AC48" s="2">
        <f>IF(OR($Y48="",$G$6=""),"",INDEX($A:$U,ROW(),$G$6)&amp;"")</f>
        <v/>
      </c>
      <c r="AD48" s="2">
        <f>IF($Y48="","",IF(OR(AND(설정!$B$5&lt;&gt;"",ISNUMBER(SEARCH(설정!$B$5,$AC48))),AND(설정!$B$6&lt;&gt;"",ISNUMBER(SEARCH(설정!$B$6,$AC48))),AND(설정!$B$7&lt;&gt;"",ISNUMBER(SEARCH(설정!$B$7,$AC48)))),"제외","포함"))</f>
        <v/>
      </c>
    </row>
    <row r="49">
      <c r="W49" s="2">
        <f>IF(OR($B$5="",$C$6="",ROW()&lt;$B$5),"",IF(INDEX($A:$U,ROW(),$C$6)="","",INDEX($A:$U,ROW(),$C$6)))</f>
        <v/>
      </c>
      <c r="X49" s="28">
        <f>IF($W49="","",IF(ISNUMBER($W49),IF($W49&gt;=10000000,IFERROR(DATE(INT($W49/10000),MOD(INT($W49/100),100),MOD($W49,100)),""),$W49),IF(ISNUMBER(--SUBSTITUTE(SUBSTITUTE(TRIM($W49),".","-"),"/","-")),IF(--SUBSTITUTE(SUBSTITUTE(TRIM($W49),".","-"),"/","-")&gt;=10000000,IFERROR(DATE(--LEFT(TRIM($W49),4),--MID(TRIM($W49),5,2),--RIGHT(TRIM($W49),2)),""),--SUBSTITUTE(SUBSTITUTE(TRIM($W49),".","-"),"/","-")),IFERROR(--LEFT(SUBSTITUTE(SUBSTITUTE(TRIM($W49),".","-"),"/","-"),10),""))))</f>
        <v/>
      </c>
      <c r="Y49" s="29">
        <f>IF($X49="","",INT($X49))</f>
        <v/>
      </c>
      <c r="Z49" s="30">
        <f>IF(OR($Y49="",$D$6=""),"",IF(INDEX($A:$U,ROW(),$D$6)="",0,IF(ISNUMBER(INDEX($A:$U,ROW(),$D$6)),INDEX($A:$U,ROW(),$D$6),IFERROR(--SUBSTITUTE(SUBSTITUTE(TRIM(INDEX($A:$U,ROW(),$D$6)),",",""),"원",""),0))))</f>
        <v/>
      </c>
      <c r="AA49" s="30">
        <f>IF(OR($Y49="",$E$6=""),"",IF(INDEX($A:$U,ROW(),$E$6)="",0,IF(ISNUMBER(INDEX($A:$U,ROW(),$E$6)),INDEX($A:$U,ROW(),$E$6),IFERROR(--SUBSTITUTE(SUBSTITUTE(TRIM(INDEX($A:$U,ROW(),$E$6)),",",""),"원",""),0))))</f>
        <v/>
      </c>
      <c r="AB49" s="30">
        <f>IF(OR($Y49="",$F$6=""),"",IF(INDEX($A:$U,ROW(),$F$6)="","",IF(ISNUMBER(INDEX($A:$U,ROW(),$F$6)),INDEX($A:$U,ROW(),$F$6),IFERROR(--SUBSTITUTE(SUBSTITUTE(TRIM(INDEX($A:$U,ROW(),$F$6)),",",""),"원",""),""))))</f>
        <v/>
      </c>
      <c r="AC49" s="2">
        <f>IF(OR($Y49="",$G$6=""),"",INDEX($A:$U,ROW(),$G$6)&amp;"")</f>
        <v/>
      </c>
      <c r="AD49" s="2">
        <f>IF($Y49="","",IF(OR(AND(설정!$B$5&lt;&gt;"",ISNUMBER(SEARCH(설정!$B$5,$AC49))),AND(설정!$B$6&lt;&gt;"",ISNUMBER(SEARCH(설정!$B$6,$AC49))),AND(설정!$B$7&lt;&gt;"",ISNUMBER(SEARCH(설정!$B$7,$AC49)))),"제외","포함"))</f>
        <v/>
      </c>
    </row>
    <row r="50">
      <c r="W50" s="2">
        <f>IF(OR($B$5="",$C$6="",ROW()&lt;$B$5),"",IF(INDEX($A:$U,ROW(),$C$6)="","",INDEX($A:$U,ROW(),$C$6)))</f>
        <v/>
      </c>
      <c r="X50" s="28">
        <f>IF($W50="","",IF(ISNUMBER($W50),IF($W50&gt;=10000000,IFERROR(DATE(INT($W50/10000),MOD(INT($W50/100),100),MOD($W50,100)),""),$W50),IF(ISNUMBER(--SUBSTITUTE(SUBSTITUTE(TRIM($W50),".","-"),"/","-")),IF(--SUBSTITUTE(SUBSTITUTE(TRIM($W50),".","-"),"/","-")&gt;=10000000,IFERROR(DATE(--LEFT(TRIM($W50),4),--MID(TRIM($W50),5,2),--RIGHT(TRIM($W50),2)),""),--SUBSTITUTE(SUBSTITUTE(TRIM($W50),".","-"),"/","-")),IFERROR(--LEFT(SUBSTITUTE(SUBSTITUTE(TRIM($W50),".","-"),"/","-"),10),""))))</f>
        <v/>
      </c>
      <c r="Y50" s="29">
        <f>IF($X50="","",INT($X50))</f>
        <v/>
      </c>
      <c r="Z50" s="30">
        <f>IF(OR($Y50="",$D$6=""),"",IF(INDEX($A:$U,ROW(),$D$6)="",0,IF(ISNUMBER(INDEX($A:$U,ROW(),$D$6)),INDEX($A:$U,ROW(),$D$6),IFERROR(--SUBSTITUTE(SUBSTITUTE(TRIM(INDEX($A:$U,ROW(),$D$6)),",",""),"원",""),0))))</f>
        <v/>
      </c>
      <c r="AA50" s="30">
        <f>IF(OR($Y50="",$E$6=""),"",IF(INDEX($A:$U,ROW(),$E$6)="",0,IF(ISNUMBER(INDEX($A:$U,ROW(),$E$6)),INDEX($A:$U,ROW(),$E$6),IFERROR(--SUBSTITUTE(SUBSTITUTE(TRIM(INDEX($A:$U,ROW(),$E$6)),",",""),"원",""),0))))</f>
        <v/>
      </c>
      <c r="AB50" s="30">
        <f>IF(OR($Y50="",$F$6=""),"",IF(INDEX($A:$U,ROW(),$F$6)="","",IF(ISNUMBER(INDEX($A:$U,ROW(),$F$6)),INDEX($A:$U,ROW(),$F$6),IFERROR(--SUBSTITUTE(SUBSTITUTE(TRIM(INDEX($A:$U,ROW(),$F$6)),",",""),"원",""),""))))</f>
        <v/>
      </c>
      <c r="AC50" s="2">
        <f>IF(OR($Y50="",$G$6=""),"",INDEX($A:$U,ROW(),$G$6)&amp;"")</f>
        <v/>
      </c>
      <c r="AD50" s="2">
        <f>IF($Y50="","",IF(OR(AND(설정!$B$5&lt;&gt;"",ISNUMBER(SEARCH(설정!$B$5,$AC50))),AND(설정!$B$6&lt;&gt;"",ISNUMBER(SEARCH(설정!$B$6,$AC50))),AND(설정!$B$7&lt;&gt;"",ISNUMBER(SEARCH(설정!$B$7,$AC50)))),"제외","포함"))</f>
        <v/>
      </c>
    </row>
    <row r="51">
      <c r="W51" s="2">
        <f>IF(OR($B$5="",$C$6="",ROW()&lt;$B$5),"",IF(INDEX($A:$U,ROW(),$C$6)="","",INDEX($A:$U,ROW(),$C$6)))</f>
        <v/>
      </c>
      <c r="X51" s="28">
        <f>IF($W51="","",IF(ISNUMBER($W51),IF($W51&gt;=10000000,IFERROR(DATE(INT($W51/10000),MOD(INT($W51/100),100),MOD($W51,100)),""),$W51),IF(ISNUMBER(--SUBSTITUTE(SUBSTITUTE(TRIM($W51),".","-"),"/","-")),IF(--SUBSTITUTE(SUBSTITUTE(TRIM($W51),".","-"),"/","-")&gt;=10000000,IFERROR(DATE(--LEFT(TRIM($W51),4),--MID(TRIM($W51),5,2),--RIGHT(TRIM($W51),2)),""),--SUBSTITUTE(SUBSTITUTE(TRIM($W51),".","-"),"/","-")),IFERROR(--LEFT(SUBSTITUTE(SUBSTITUTE(TRIM($W51),".","-"),"/","-"),10),""))))</f>
        <v/>
      </c>
      <c r="Y51" s="29">
        <f>IF($X51="","",INT($X51))</f>
        <v/>
      </c>
      <c r="Z51" s="30">
        <f>IF(OR($Y51="",$D$6=""),"",IF(INDEX($A:$U,ROW(),$D$6)="",0,IF(ISNUMBER(INDEX($A:$U,ROW(),$D$6)),INDEX($A:$U,ROW(),$D$6),IFERROR(--SUBSTITUTE(SUBSTITUTE(TRIM(INDEX($A:$U,ROW(),$D$6)),",",""),"원",""),0))))</f>
        <v/>
      </c>
      <c r="AA51" s="30">
        <f>IF(OR($Y51="",$E$6=""),"",IF(INDEX($A:$U,ROW(),$E$6)="",0,IF(ISNUMBER(INDEX($A:$U,ROW(),$E$6)),INDEX($A:$U,ROW(),$E$6),IFERROR(--SUBSTITUTE(SUBSTITUTE(TRIM(INDEX($A:$U,ROW(),$E$6)),",",""),"원",""),0))))</f>
        <v/>
      </c>
      <c r="AB51" s="30">
        <f>IF(OR($Y51="",$F$6=""),"",IF(INDEX($A:$U,ROW(),$F$6)="","",IF(ISNUMBER(INDEX($A:$U,ROW(),$F$6)),INDEX($A:$U,ROW(),$F$6),IFERROR(--SUBSTITUTE(SUBSTITUTE(TRIM(INDEX($A:$U,ROW(),$F$6)),",",""),"원",""),""))))</f>
        <v/>
      </c>
      <c r="AC51" s="2">
        <f>IF(OR($Y51="",$G$6=""),"",INDEX($A:$U,ROW(),$G$6)&amp;"")</f>
        <v/>
      </c>
      <c r="AD51" s="2">
        <f>IF($Y51="","",IF(OR(AND(설정!$B$5&lt;&gt;"",ISNUMBER(SEARCH(설정!$B$5,$AC51))),AND(설정!$B$6&lt;&gt;"",ISNUMBER(SEARCH(설정!$B$6,$AC51))),AND(설정!$B$7&lt;&gt;"",ISNUMBER(SEARCH(설정!$B$7,$AC51)))),"제외","포함"))</f>
        <v/>
      </c>
    </row>
    <row r="52">
      <c r="W52" s="2">
        <f>IF(OR($B$5="",$C$6="",ROW()&lt;$B$5),"",IF(INDEX($A:$U,ROW(),$C$6)="","",INDEX($A:$U,ROW(),$C$6)))</f>
        <v/>
      </c>
      <c r="X52" s="28">
        <f>IF($W52="","",IF(ISNUMBER($W52),IF($W52&gt;=10000000,IFERROR(DATE(INT($W52/10000),MOD(INT($W52/100),100),MOD($W52,100)),""),$W52),IF(ISNUMBER(--SUBSTITUTE(SUBSTITUTE(TRIM($W52),".","-"),"/","-")),IF(--SUBSTITUTE(SUBSTITUTE(TRIM($W52),".","-"),"/","-")&gt;=10000000,IFERROR(DATE(--LEFT(TRIM($W52),4),--MID(TRIM($W52),5,2),--RIGHT(TRIM($W52),2)),""),--SUBSTITUTE(SUBSTITUTE(TRIM($W52),".","-"),"/","-")),IFERROR(--LEFT(SUBSTITUTE(SUBSTITUTE(TRIM($W52),".","-"),"/","-"),10),""))))</f>
        <v/>
      </c>
      <c r="Y52" s="29">
        <f>IF($X52="","",INT($X52))</f>
        <v/>
      </c>
      <c r="Z52" s="30">
        <f>IF(OR($Y52="",$D$6=""),"",IF(INDEX($A:$U,ROW(),$D$6)="",0,IF(ISNUMBER(INDEX($A:$U,ROW(),$D$6)),INDEX($A:$U,ROW(),$D$6),IFERROR(--SUBSTITUTE(SUBSTITUTE(TRIM(INDEX($A:$U,ROW(),$D$6)),",",""),"원",""),0))))</f>
        <v/>
      </c>
      <c r="AA52" s="30">
        <f>IF(OR($Y52="",$E$6=""),"",IF(INDEX($A:$U,ROW(),$E$6)="",0,IF(ISNUMBER(INDEX($A:$U,ROW(),$E$6)),INDEX($A:$U,ROW(),$E$6),IFERROR(--SUBSTITUTE(SUBSTITUTE(TRIM(INDEX($A:$U,ROW(),$E$6)),",",""),"원",""),0))))</f>
        <v/>
      </c>
      <c r="AB52" s="30">
        <f>IF(OR($Y52="",$F$6=""),"",IF(INDEX($A:$U,ROW(),$F$6)="","",IF(ISNUMBER(INDEX($A:$U,ROW(),$F$6)),INDEX($A:$U,ROW(),$F$6),IFERROR(--SUBSTITUTE(SUBSTITUTE(TRIM(INDEX($A:$U,ROW(),$F$6)),",",""),"원",""),""))))</f>
        <v/>
      </c>
      <c r="AC52" s="2">
        <f>IF(OR($Y52="",$G$6=""),"",INDEX($A:$U,ROW(),$G$6)&amp;"")</f>
        <v/>
      </c>
      <c r="AD52" s="2">
        <f>IF($Y52="","",IF(OR(AND(설정!$B$5&lt;&gt;"",ISNUMBER(SEARCH(설정!$B$5,$AC52))),AND(설정!$B$6&lt;&gt;"",ISNUMBER(SEARCH(설정!$B$6,$AC52))),AND(설정!$B$7&lt;&gt;"",ISNUMBER(SEARCH(설정!$B$7,$AC52)))),"제외","포함"))</f>
        <v/>
      </c>
    </row>
    <row r="53">
      <c r="W53" s="2">
        <f>IF(OR($B$5="",$C$6="",ROW()&lt;$B$5),"",IF(INDEX($A:$U,ROW(),$C$6)="","",INDEX($A:$U,ROW(),$C$6)))</f>
        <v/>
      </c>
      <c r="X53" s="28">
        <f>IF($W53="","",IF(ISNUMBER($W53),IF($W53&gt;=10000000,IFERROR(DATE(INT($W53/10000),MOD(INT($W53/100),100),MOD($W53,100)),""),$W53),IF(ISNUMBER(--SUBSTITUTE(SUBSTITUTE(TRIM($W53),".","-"),"/","-")),IF(--SUBSTITUTE(SUBSTITUTE(TRIM($W53),".","-"),"/","-")&gt;=10000000,IFERROR(DATE(--LEFT(TRIM($W53),4),--MID(TRIM($W53),5,2),--RIGHT(TRIM($W53),2)),""),--SUBSTITUTE(SUBSTITUTE(TRIM($W53),".","-"),"/","-")),IFERROR(--LEFT(SUBSTITUTE(SUBSTITUTE(TRIM($W53),".","-"),"/","-"),10),""))))</f>
        <v/>
      </c>
      <c r="Y53" s="29">
        <f>IF($X53="","",INT($X53))</f>
        <v/>
      </c>
      <c r="Z53" s="30">
        <f>IF(OR($Y53="",$D$6=""),"",IF(INDEX($A:$U,ROW(),$D$6)="",0,IF(ISNUMBER(INDEX($A:$U,ROW(),$D$6)),INDEX($A:$U,ROW(),$D$6),IFERROR(--SUBSTITUTE(SUBSTITUTE(TRIM(INDEX($A:$U,ROW(),$D$6)),",",""),"원",""),0))))</f>
        <v/>
      </c>
      <c r="AA53" s="30">
        <f>IF(OR($Y53="",$E$6=""),"",IF(INDEX($A:$U,ROW(),$E$6)="",0,IF(ISNUMBER(INDEX($A:$U,ROW(),$E$6)),INDEX($A:$U,ROW(),$E$6),IFERROR(--SUBSTITUTE(SUBSTITUTE(TRIM(INDEX($A:$U,ROW(),$E$6)),",",""),"원",""),0))))</f>
        <v/>
      </c>
      <c r="AB53" s="30">
        <f>IF(OR($Y53="",$F$6=""),"",IF(INDEX($A:$U,ROW(),$F$6)="","",IF(ISNUMBER(INDEX($A:$U,ROW(),$F$6)),INDEX($A:$U,ROW(),$F$6),IFERROR(--SUBSTITUTE(SUBSTITUTE(TRIM(INDEX($A:$U,ROW(),$F$6)),",",""),"원",""),""))))</f>
        <v/>
      </c>
      <c r="AC53" s="2">
        <f>IF(OR($Y53="",$G$6=""),"",INDEX($A:$U,ROW(),$G$6)&amp;"")</f>
        <v/>
      </c>
      <c r="AD53" s="2">
        <f>IF($Y53="","",IF(OR(AND(설정!$B$5&lt;&gt;"",ISNUMBER(SEARCH(설정!$B$5,$AC53))),AND(설정!$B$6&lt;&gt;"",ISNUMBER(SEARCH(설정!$B$6,$AC53))),AND(설정!$B$7&lt;&gt;"",ISNUMBER(SEARCH(설정!$B$7,$AC53)))),"제외","포함"))</f>
        <v/>
      </c>
    </row>
    <row r="54">
      <c r="W54" s="2">
        <f>IF(OR($B$5="",$C$6="",ROW()&lt;$B$5),"",IF(INDEX($A:$U,ROW(),$C$6)="","",INDEX($A:$U,ROW(),$C$6)))</f>
        <v/>
      </c>
      <c r="X54" s="28">
        <f>IF($W54="","",IF(ISNUMBER($W54),IF($W54&gt;=10000000,IFERROR(DATE(INT($W54/10000),MOD(INT($W54/100),100),MOD($W54,100)),""),$W54),IF(ISNUMBER(--SUBSTITUTE(SUBSTITUTE(TRIM($W54),".","-"),"/","-")),IF(--SUBSTITUTE(SUBSTITUTE(TRIM($W54),".","-"),"/","-")&gt;=10000000,IFERROR(DATE(--LEFT(TRIM($W54),4),--MID(TRIM($W54),5,2),--RIGHT(TRIM($W54),2)),""),--SUBSTITUTE(SUBSTITUTE(TRIM($W54),".","-"),"/","-")),IFERROR(--LEFT(SUBSTITUTE(SUBSTITUTE(TRIM($W54),".","-"),"/","-"),10),""))))</f>
        <v/>
      </c>
      <c r="Y54" s="29">
        <f>IF($X54="","",INT($X54))</f>
        <v/>
      </c>
      <c r="Z54" s="30">
        <f>IF(OR($Y54="",$D$6=""),"",IF(INDEX($A:$U,ROW(),$D$6)="",0,IF(ISNUMBER(INDEX($A:$U,ROW(),$D$6)),INDEX($A:$U,ROW(),$D$6),IFERROR(--SUBSTITUTE(SUBSTITUTE(TRIM(INDEX($A:$U,ROW(),$D$6)),",",""),"원",""),0))))</f>
        <v/>
      </c>
      <c r="AA54" s="30">
        <f>IF(OR($Y54="",$E$6=""),"",IF(INDEX($A:$U,ROW(),$E$6)="",0,IF(ISNUMBER(INDEX($A:$U,ROW(),$E$6)),INDEX($A:$U,ROW(),$E$6),IFERROR(--SUBSTITUTE(SUBSTITUTE(TRIM(INDEX($A:$U,ROW(),$E$6)),",",""),"원",""),0))))</f>
        <v/>
      </c>
      <c r="AB54" s="30">
        <f>IF(OR($Y54="",$F$6=""),"",IF(INDEX($A:$U,ROW(),$F$6)="","",IF(ISNUMBER(INDEX($A:$U,ROW(),$F$6)),INDEX($A:$U,ROW(),$F$6),IFERROR(--SUBSTITUTE(SUBSTITUTE(TRIM(INDEX($A:$U,ROW(),$F$6)),",",""),"원",""),""))))</f>
        <v/>
      </c>
      <c r="AC54" s="2">
        <f>IF(OR($Y54="",$G$6=""),"",INDEX($A:$U,ROW(),$G$6)&amp;"")</f>
        <v/>
      </c>
      <c r="AD54" s="2">
        <f>IF($Y54="","",IF(OR(AND(설정!$B$5&lt;&gt;"",ISNUMBER(SEARCH(설정!$B$5,$AC54))),AND(설정!$B$6&lt;&gt;"",ISNUMBER(SEARCH(설정!$B$6,$AC54))),AND(설정!$B$7&lt;&gt;"",ISNUMBER(SEARCH(설정!$B$7,$AC54)))),"제외","포함"))</f>
        <v/>
      </c>
    </row>
    <row r="55">
      <c r="W55" s="2">
        <f>IF(OR($B$5="",$C$6="",ROW()&lt;$B$5),"",IF(INDEX($A:$U,ROW(),$C$6)="","",INDEX($A:$U,ROW(),$C$6)))</f>
        <v/>
      </c>
      <c r="X55" s="28">
        <f>IF($W55="","",IF(ISNUMBER($W55),IF($W55&gt;=10000000,IFERROR(DATE(INT($W55/10000),MOD(INT($W55/100),100),MOD($W55,100)),""),$W55),IF(ISNUMBER(--SUBSTITUTE(SUBSTITUTE(TRIM($W55),".","-"),"/","-")),IF(--SUBSTITUTE(SUBSTITUTE(TRIM($W55),".","-"),"/","-")&gt;=10000000,IFERROR(DATE(--LEFT(TRIM($W55),4),--MID(TRIM($W55),5,2),--RIGHT(TRIM($W55),2)),""),--SUBSTITUTE(SUBSTITUTE(TRIM($W55),".","-"),"/","-")),IFERROR(--LEFT(SUBSTITUTE(SUBSTITUTE(TRIM($W55),".","-"),"/","-"),10),""))))</f>
        <v/>
      </c>
      <c r="Y55" s="29">
        <f>IF($X55="","",INT($X55))</f>
        <v/>
      </c>
      <c r="Z55" s="30">
        <f>IF(OR($Y55="",$D$6=""),"",IF(INDEX($A:$U,ROW(),$D$6)="",0,IF(ISNUMBER(INDEX($A:$U,ROW(),$D$6)),INDEX($A:$U,ROW(),$D$6),IFERROR(--SUBSTITUTE(SUBSTITUTE(TRIM(INDEX($A:$U,ROW(),$D$6)),",",""),"원",""),0))))</f>
        <v/>
      </c>
      <c r="AA55" s="30">
        <f>IF(OR($Y55="",$E$6=""),"",IF(INDEX($A:$U,ROW(),$E$6)="",0,IF(ISNUMBER(INDEX($A:$U,ROW(),$E$6)),INDEX($A:$U,ROW(),$E$6),IFERROR(--SUBSTITUTE(SUBSTITUTE(TRIM(INDEX($A:$U,ROW(),$E$6)),",",""),"원",""),0))))</f>
        <v/>
      </c>
      <c r="AB55" s="30">
        <f>IF(OR($Y55="",$F$6=""),"",IF(INDEX($A:$U,ROW(),$F$6)="","",IF(ISNUMBER(INDEX($A:$U,ROW(),$F$6)),INDEX($A:$U,ROW(),$F$6),IFERROR(--SUBSTITUTE(SUBSTITUTE(TRIM(INDEX($A:$U,ROW(),$F$6)),",",""),"원",""),""))))</f>
        <v/>
      </c>
      <c r="AC55" s="2">
        <f>IF(OR($Y55="",$G$6=""),"",INDEX($A:$U,ROW(),$G$6)&amp;"")</f>
        <v/>
      </c>
      <c r="AD55" s="2">
        <f>IF($Y55="","",IF(OR(AND(설정!$B$5&lt;&gt;"",ISNUMBER(SEARCH(설정!$B$5,$AC55))),AND(설정!$B$6&lt;&gt;"",ISNUMBER(SEARCH(설정!$B$6,$AC55))),AND(설정!$B$7&lt;&gt;"",ISNUMBER(SEARCH(설정!$B$7,$AC55)))),"제외","포함"))</f>
        <v/>
      </c>
    </row>
    <row r="56">
      <c r="W56" s="2">
        <f>IF(OR($B$5="",$C$6="",ROW()&lt;$B$5),"",IF(INDEX($A:$U,ROW(),$C$6)="","",INDEX($A:$U,ROW(),$C$6)))</f>
        <v/>
      </c>
      <c r="X56" s="28">
        <f>IF($W56="","",IF(ISNUMBER($W56),IF($W56&gt;=10000000,IFERROR(DATE(INT($W56/10000),MOD(INT($W56/100),100),MOD($W56,100)),""),$W56),IF(ISNUMBER(--SUBSTITUTE(SUBSTITUTE(TRIM($W56),".","-"),"/","-")),IF(--SUBSTITUTE(SUBSTITUTE(TRIM($W56),".","-"),"/","-")&gt;=10000000,IFERROR(DATE(--LEFT(TRIM($W56),4),--MID(TRIM($W56),5,2),--RIGHT(TRIM($W56),2)),""),--SUBSTITUTE(SUBSTITUTE(TRIM($W56),".","-"),"/","-")),IFERROR(--LEFT(SUBSTITUTE(SUBSTITUTE(TRIM($W56),".","-"),"/","-"),10),""))))</f>
        <v/>
      </c>
      <c r="Y56" s="29">
        <f>IF($X56="","",INT($X56))</f>
        <v/>
      </c>
      <c r="Z56" s="30">
        <f>IF(OR($Y56="",$D$6=""),"",IF(INDEX($A:$U,ROW(),$D$6)="",0,IF(ISNUMBER(INDEX($A:$U,ROW(),$D$6)),INDEX($A:$U,ROW(),$D$6),IFERROR(--SUBSTITUTE(SUBSTITUTE(TRIM(INDEX($A:$U,ROW(),$D$6)),",",""),"원",""),0))))</f>
        <v/>
      </c>
      <c r="AA56" s="30">
        <f>IF(OR($Y56="",$E$6=""),"",IF(INDEX($A:$U,ROW(),$E$6)="",0,IF(ISNUMBER(INDEX($A:$U,ROW(),$E$6)),INDEX($A:$U,ROW(),$E$6),IFERROR(--SUBSTITUTE(SUBSTITUTE(TRIM(INDEX($A:$U,ROW(),$E$6)),",",""),"원",""),0))))</f>
        <v/>
      </c>
      <c r="AB56" s="30">
        <f>IF(OR($Y56="",$F$6=""),"",IF(INDEX($A:$U,ROW(),$F$6)="","",IF(ISNUMBER(INDEX($A:$U,ROW(),$F$6)),INDEX($A:$U,ROW(),$F$6),IFERROR(--SUBSTITUTE(SUBSTITUTE(TRIM(INDEX($A:$U,ROW(),$F$6)),",",""),"원",""),""))))</f>
        <v/>
      </c>
      <c r="AC56" s="2">
        <f>IF(OR($Y56="",$G$6=""),"",INDEX($A:$U,ROW(),$G$6)&amp;"")</f>
        <v/>
      </c>
      <c r="AD56" s="2">
        <f>IF($Y56="","",IF(OR(AND(설정!$B$5&lt;&gt;"",ISNUMBER(SEARCH(설정!$B$5,$AC56))),AND(설정!$B$6&lt;&gt;"",ISNUMBER(SEARCH(설정!$B$6,$AC56))),AND(설정!$B$7&lt;&gt;"",ISNUMBER(SEARCH(설정!$B$7,$AC56)))),"제외","포함"))</f>
        <v/>
      </c>
    </row>
    <row r="57">
      <c r="W57" s="2">
        <f>IF(OR($B$5="",$C$6="",ROW()&lt;$B$5),"",IF(INDEX($A:$U,ROW(),$C$6)="","",INDEX($A:$U,ROW(),$C$6)))</f>
        <v/>
      </c>
      <c r="X57" s="28">
        <f>IF($W57="","",IF(ISNUMBER($W57),IF($W57&gt;=10000000,IFERROR(DATE(INT($W57/10000),MOD(INT($W57/100),100),MOD($W57,100)),""),$W57),IF(ISNUMBER(--SUBSTITUTE(SUBSTITUTE(TRIM($W57),".","-"),"/","-")),IF(--SUBSTITUTE(SUBSTITUTE(TRIM($W57),".","-"),"/","-")&gt;=10000000,IFERROR(DATE(--LEFT(TRIM($W57),4),--MID(TRIM($W57),5,2),--RIGHT(TRIM($W57),2)),""),--SUBSTITUTE(SUBSTITUTE(TRIM($W57),".","-"),"/","-")),IFERROR(--LEFT(SUBSTITUTE(SUBSTITUTE(TRIM($W57),".","-"),"/","-"),10),""))))</f>
        <v/>
      </c>
      <c r="Y57" s="29">
        <f>IF($X57="","",INT($X57))</f>
        <v/>
      </c>
      <c r="Z57" s="30">
        <f>IF(OR($Y57="",$D$6=""),"",IF(INDEX($A:$U,ROW(),$D$6)="",0,IF(ISNUMBER(INDEX($A:$U,ROW(),$D$6)),INDEX($A:$U,ROW(),$D$6),IFERROR(--SUBSTITUTE(SUBSTITUTE(TRIM(INDEX($A:$U,ROW(),$D$6)),",",""),"원",""),0))))</f>
        <v/>
      </c>
      <c r="AA57" s="30">
        <f>IF(OR($Y57="",$E$6=""),"",IF(INDEX($A:$U,ROW(),$E$6)="",0,IF(ISNUMBER(INDEX($A:$U,ROW(),$E$6)),INDEX($A:$U,ROW(),$E$6),IFERROR(--SUBSTITUTE(SUBSTITUTE(TRIM(INDEX($A:$U,ROW(),$E$6)),",",""),"원",""),0))))</f>
        <v/>
      </c>
      <c r="AB57" s="30">
        <f>IF(OR($Y57="",$F$6=""),"",IF(INDEX($A:$U,ROW(),$F$6)="","",IF(ISNUMBER(INDEX($A:$U,ROW(),$F$6)),INDEX($A:$U,ROW(),$F$6),IFERROR(--SUBSTITUTE(SUBSTITUTE(TRIM(INDEX($A:$U,ROW(),$F$6)),",",""),"원",""),""))))</f>
        <v/>
      </c>
      <c r="AC57" s="2">
        <f>IF(OR($Y57="",$G$6=""),"",INDEX($A:$U,ROW(),$G$6)&amp;"")</f>
        <v/>
      </c>
      <c r="AD57" s="2">
        <f>IF($Y57="","",IF(OR(AND(설정!$B$5&lt;&gt;"",ISNUMBER(SEARCH(설정!$B$5,$AC57))),AND(설정!$B$6&lt;&gt;"",ISNUMBER(SEARCH(설정!$B$6,$AC57))),AND(설정!$B$7&lt;&gt;"",ISNUMBER(SEARCH(설정!$B$7,$AC57)))),"제외","포함"))</f>
        <v/>
      </c>
    </row>
    <row r="58">
      <c r="W58" s="2">
        <f>IF(OR($B$5="",$C$6="",ROW()&lt;$B$5),"",IF(INDEX($A:$U,ROW(),$C$6)="","",INDEX($A:$U,ROW(),$C$6)))</f>
        <v/>
      </c>
      <c r="X58" s="28">
        <f>IF($W58="","",IF(ISNUMBER($W58),IF($W58&gt;=10000000,IFERROR(DATE(INT($W58/10000),MOD(INT($W58/100),100),MOD($W58,100)),""),$W58),IF(ISNUMBER(--SUBSTITUTE(SUBSTITUTE(TRIM($W58),".","-"),"/","-")),IF(--SUBSTITUTE(SUBSTITUTE(TRIM($W58),".","-"),"/","-")&gt;=10000000,IFERROR(DATE(--LEFT(TRIM($W58),4),--MID(TRIM($W58),5,2),--RIGHT(TRIM($W58),2)),""),--SUBSTITUTE(SUBSTITUTE(TRIM($W58),".","-"),"/","-")),IFERROR(--LEFT(SUBSTITUTE(SUBSTITUTE(TRIM($W58),".","-"),"/","-"),10),""))))</f>
        <v/>
      </c>
      <c r="Y58" s="29">
        <f>IF($X58="","",INT($X58))</f>
        <v/>
      </c>
      <c r="Z58" s="30">
        <f>IF(OR($Y58="",$D$6=""),"",IF(INDEX($A:$U,ROW(),$D$6)="",0,IF(ISNUMBER(INDEX($A:$U,ROW(),$D$6)),INDEX($A:$U,ROW(),$D$6),IFERROR(--SUBSTITUTE(SUBSTITUTE(TRIM(INDEX($A:$U,ROW(),$D$6)),",",""),"원",""),0))))</f>
        <v/>
      </c>
      <c r="AA58" s="30">
        <f>IF(OR($Y58="",$E$6=""),"",IF(INDEX($A:$U,ROW(),$E$6)="",0,IF(ISNUMBER(INDEX($A:$U,ROW(),$E$6)),INDEX($A:$U,ROW(),$E$6),IFERROR(--SUBSTITUTE(SUBSTITUTE(TRIM(INDEX($A:$U,ROW(),$E$6)),",",""),"원",""),0))))</f>
        <v/>
      </c>
      <c r="AB58" s="30">
        <f>IF(OR($Y58="",$F$6=""),"",IF(INDEX($A:$U,ROW(),$F$6)="","",IF(ISNUMBER(INDEX($A:$U,ROW(),$F$6)),INDEX($A:$U,ROW(),$F$6),IFERROR(--SUBSTITUTE(SUBSTITUTE(TRIM(INDEX($A:$U,ROW(),$F$6)),",",""),"원",""),""))))</f>
        <v/>
      </c>
      <c r="AC58" s="2">
        <f>IF(OR($Y58="",$G$6=""),"",INDEX($A:$U,ROW(),$G$6)&amp;"")</f>
        <v/>
      </c>
      <c r="AD58" s="2">
        <f>IF($Y58="","",IF(OR(AND(설정!$B$5&lt;&gt;"",ISNUMBER(SEARCH(설정!$B$5,$AC58))),AND(설정!$B$6&lt;&gt;"",ISNUMBER(SEARCH(설정!$B$6,$AC58))),AND(설정!$B$7&lt;&gt;"",ISNUMBER(SEARCH(설정!$B$7,$AC58)))),"제외","포함"))</f>
        <v/>
      </c>
    </row>
    <row r="59">
      <c r="W59" s="2">
        <f>IF(OR($B$5="",$C$6="",ROW()&lt;$B$5),"",IF(INDEX($A:$U,ROW(),$C$6)="","",INDEX($A:$U,ROW(),$C$6)))</f>
        <v/>
      </c>
      <c r="X59" s="28">
        <f>IF($W59="","",IF(ISNUMBER($W59),IF($W59&gt;=10000000,IFERROR(DATE(INT($W59/10000),MOD(INT($W59/100),100),MOD($W59,100)),""),$W59),IF(ISNUMBER(--SUBSTITUTE(SUBSTITUTE(TRIM($W59),".","-"),"/","-")),IF(--SUBSTITUTE(SUBSTITUTE(TRIM($W59),".","-"),"/","-")&gt;=10000000,IFERROR(DATE(--LEFT(TRIM($W59),4),--MID(TRIM($W59),5,2),--RIGHT(TRIM($W59),2)),""),--SUBSTITUTE(SUBSTITUTE(TRIM($W59),".","-"),"/","-")),IFERROR(--LEFT(SUBSTITUTE(SUBSTITUTE(TRIM($W59),".","-"),"/","-"),10),""))))</f>
        <v/>
      </c>
      <c r="Y59" s="29">
        <f>IF($X59="","",INT($X59))</f>
        <v/>
      </c>
      <c r="Z59" s="30">
        <f>IF(OR($Y59="",$D$6=""),"",IF(INDEX($A:$U,ROW(),$D$6)="",0,IF(ISNUMBER(INDEX($A:$U,ROW(),$D$6)),INDEX($A:$U,ROW(),$D$6),IFERROR(--SUBSTITUTE(SUBSTITUTE(TRIM(INDEX($A:$U,ROW(),$D$6)),",",""),"원",""),0))))</f>
        <v/>
      </c>
      <c r="AA59" s="30">
        <f>IF(OR($Y59="",$E$6=""),"",IF(INDEX($A:$U,ROW(),$E$6)="",0,IF(ISNUMBER(INDEX($A:$U,ROW(),$E$6)),INDEX($A:$U,ROW(),$E$6),IFERROR(--SUBSTITUTE(SUBSTITUTE(TRIM(INDEX($A:$U,ROW(),$E$6)),",",""),"원",""),0))))</f>
        <v/>
      </c>
      <c r="AB59" s="30">
        <f>IF(OR($Y59="",$F$6=""),"",IF(INDEX($A:$U,ROW(),$F$6)="","",IF(ISNUMBER(INDEX($A:$U,ROW(),$F$6)),INDEX($A:$U,ROW(),$F$6),IFERROR(--SUBSTITUTE(SUBSTITUTE(TRIM(INDEX($A:$U,ROW(),$F$6)),",",""),"원",""),""))))</f>
        <v/>
      </c>
      <c r="AC59" s="2">
        <f>IF(OR($Y59="",$G$6=""),"",INDEX($A:$U,ROW(),$G$6)&amp;"")</f>
        <v/>
      </c>
      <c r="AD59" s="2">
        <f>IF($Y59="","",IF(OR(AND(설정!$B$5&lt;&gt;"",ISNUMBER(SEARCH(설정!$B$5,$AC59))),AND(설정!$B$6&lt;&gt;"",ISNUMBER(SEARCH(설정!$B$6,$AC59))),AND(설정!$B$7&lt;&gt;"",ISNUMBER(SEARCH(설정!$B$7,$AC59)))),"제외","포함"))</f>
        <v/>
      </c>
    </row>
    <row r="60">
      <c r="W60" s="2">
        <f>IF(OR($B$5="",$C$6="",ROW()&lt;$B$5),"",IF(INDEX($A:$U,ROW(),$C$6)="","",INDEX($A:$U,ROW(),$C$6)))</f>
        <v/>
      </c>
      <c r="X60" s="28">
        <f>IF($W60="","",IF(ISNUMBER($W60),IF($W60&gt;=10000000,IFERROR(DATE(INT($W60/10000),MOD(INT($W60/100),100),MOD($W60,100)),""),$W60),IF(ISNUMBER(--SUBSTITUTE(SUBSTITUTE(TRIM($W60),".","-"),"/","-")),IF(--SUBSTITUTE(SUBSTITUTE(TRIM($W60),".","-"),"/","-")&gt;=10000000,IFERROR(DATE(--LEFT(TRIM($W60),4),--MID(TRIM($W60),5,2),--RIGHT(TRIM($W60),2)),""),--SUBSTITUTE(SUBSTITUTE(TRIM($W60),".","-"),"/","-")),IFERROR(--LEFT(SUBSTITUTE(SUBSTITUTE(TRIM($W60),".","-"),"/","-"),10),""))))</f>
        <v/>
      </c>
      <c r="Y60" s="29">
        <f>IF($X60="","",INT($X60))</f>
        <v/>
      </c>
      <c r="Z60" s="30">
        <f>IF(OR($Y60="",$D$6=""),"",IF(INDEX($A:$U,ROW(),$D$6)="",0,IF(ISNUMBER(INDEX($A:$U,ROW(),$D$6)),INDEX($A:$U,ROW(),$D$6),IFERROR(--SUBSTITUTE(SUBSTITUTE(TRIM(INDEX($A:$U,ROW(),$D$6)),",",""),"원",""),0))))</f>
        <v/>
      </c>
      <c r="AA60" s="30">
        <f>IF(OR($Y60="",$E$6=""),"",IF(INDEX($A:$U,ROW(),$E$6)="",0,IF(ISNUMBER(INDEX($A:$U,ROW(),$E$6)),INDEX($A:$U,ROW(),$E$6),IFERROR(--SUBSTITUTE(SUBSTITUTE(TRIM(INDEX($A:$U,ROW(),$E$6)),",",""),"원",""),0))))</f>
        <v/>
      </c>
      <c r="AB60" s="30">
        <f>IF(OR($Y60="",$F$6=""),"",IF(INDEX($A:$U,ROW(),$F$6)="","",IF(ISNUMBER(INDEX($A:$U,ROW(),$F$6)),INDEX($A:$U,ROW(),$F$6),IFERROR(--SUBSTITUTE(SUBSTITUTE(TRIM(INDEX($A:$U,ROW(),$F$6)),",",""),"원",""),""))))</f>
        <v/>
      </c>
      <c r="AC60" s="2">
        <f>IF(OR($Y60="",$G$6=""),"",INDEX($A:$U,ROW(),$G$6)&amp;"")</f>
        <v/>
      </c>
      <c r="AD60" s="2">
        <f>IF($Y60="","",IF(OR(AND(설정!$B$5&lt;&gt;"",ISNUMBER(SEARCH(설정!$B$5,$AC60))),AND(설정!$B$6&lt;&gt;"",ISNUMBER(SEARCH(설정!$B$6,$AC60))),AND(설정!$B$7&lt;&gt;"",ISNUMBER(SEARCH(설정!$B$7,$AC60)))),"제외","포함"))</f>
        <v/>
      </c>
    </row>
    <row r="61">
      <c r="W61" s="2">
        <f>IF(OR($B$5="",$C$6="",ROW()&lt;$B$5),"",IF(INDEX($A:$U,ROW(),$C$6)="","",INDEX($A:$U,ROW(),$C$6)))</f>
        <v/>
      </c>
      <c r="X61" s="28">
        <f>IF($W61="","",IF(ISNUMBER($W61),IF($W61&gt;=10000000,IFERROR(DATE(INT($W61/10000),MOD(INT($W61/100),100),MOD($W61,100)),""),$W61),IF(ISNUMBER(--SUBSTITUTE(SUBSTITUTE(TRIM($W61),".","-"),"/","-")),IF(--SUBSTITUTE(SUBSTITUTE(TRIM($W61),".","-"),"/","-")&gt;=10000000,IFERROR(DATE(--LEFT(TRIM($W61),4),--MID(TRIM($W61),5,2),--RIGHT(TRIM($W61),2)),""),--SUBSTITUTE(SUBSTITUTE(TRIM($W61),".","-"),"/","-")),IFERROR(--LEFT(SUBSTITUTE(SUBSTITUTE(TRIM($W61),".","-"),"/","-"),10),""))))</f>
        <v/>
      </c>
      <c r="Y61" s="29">
        <f>IF($X61="","",INT($X61))</f>
        <v/>
      </c>
      <c r="Z61" s="30">
        <f>IF(OR($Y61="",$D$6=""),"",IF(INDEX($A:$U,ROW(),$D$6)="",0,IF(ISNUMBER(INDEX($A:$U,ROW(),$D$6)),INDEX($A:$U,ROW(),$D$6),IFERROR(--SUBSTITUTE(SUBSTITUTE(TRIM(INDEX($A:$U,ROW(),$D$6)),",",""),"원",""),0))))</f>
        <v/>
      </c>
      <c r="AA61" s="30">
        <f>IF(OR($Y61="",$E$6=""),"",IF(INDEX($A:$U,ROW(),$E$6)="",0,IF(ISNUMBER(INDEX($A:$U,ROW(),$E$6)),INDEX($A:$U,ROW(),$E$6),IFERROR(--SUBSTITUTE(SUBSTITUTE(TRIM(INDEX($A:$U,ROW(),$E$6)),",",""),"원",""),0))))</f>
        <v/>
      </c>
      <c r="AB61" s="30">
        <f>IF(OR($Y61="",$F$6=""),"",IF(INDEX($A:$U,ROW(),$F$6)="","",IF(ISNUMBER(INDEX($A:$U,ROW(),$F$6)),INDEX($A:$U,ROW(),$F$6),IFERROR(--SUBSTITUTE(SUBSTITUTE(TRIM(INDEX($A:$U,ROW(),$F$6)),",",""),"원",""),""))))</f>
        <v/>
      </c>
      <c r="AC61" s="2">
        <f>IF(OR($Y61="",$G$6=""),"",INDEX($A:$U,ROW(),$G$6)&amp;"")</f>
        <v/>
      </c>
      <c r="AD61" s="2">
        <f>IF($Y61="","",IF(OR(AND(설정!$B$5&lt;&gt;"",ISNUMBER(SEARCH(설정!$B$5,$AC61))),AND(설정!$B$6&lt;&gt;"",ISNUMBER(SEARCH(설정!$B$6,$AC61))),AND(설정!$B$7&lt;&gt;"",ISNUMBER(SEARCH(설정!$B$7,$AC61)))),"제외","포함"))</f>
        <v/>
      </c>
    </row>
    <row r="62">
      <c r="W62" s="2">
        <f>IF(OR($B$5="",$C$6="",ROW()&lt;$B$5),"",IF(INDEX($A:$U,ROW(),$C$6)="","",INDEX($A:$U,ROW(),$C$6)))</f>
        <v/>
      </c>
      <c r="X62" s="28">
        <f>IF($W62="","",IF(ISNUMBER($W62),IF($W62&gt;=10000000,IFERROR(DATE(INT($W62/10000),MOD(INT($W62/100),100),MOD($W62,100)),""),$W62),IF(ISNUMBER(--SUBSTITUTE(SUBSTITUTE(TRIM($W62),".","-"),"/","-")),IF(--SUBSTITUTE(SUBSTITUTE(TRIM($W62),".","-"),"/","-")&gt;=10000000,IFERROR(DATE(--LEFT(TRIM($W62),4),--MID(TRIM($W62),5,2),--RIGHT(TRIM($W62),2)),""),--SUBSTITUTE(SUBSTITUTE(TRIM($W62),".","-"),"/","-")),IFERROR(--LEFT(SUBSTITUTE(SUBSTITUTE(TRIM($W62),".","-"),"/","-"),10),""))))</f>
        <v/>
      </c>
      <c r="Y62" s="29">
        <f>IF($X62="","",INT($X62))</f>
        <v/>
      </c>
      <c r="Z62" s="30">
        <f>IF(OR($Y62="",$D$6=""),"",IF(INDEX($A:$U,ROW(),$D$6)="",0,IF(ISNUMBER(INDEX($A:$U,ROW(),$D$6)),INDEX($A:$U,ROW(),$D$6),IFERROR(--SUBSTITUTE(SUBSTITUTE(TRIM(INDEX($A:$U,ROW(),$D$6)),",",""),"원",""),0))))</f>
        <v/>
      </c>
      <c r="AA62" s="30">
        <f>IF(OR($Y62="",$E$6=""),"",IF(INDEX($A:$U,ROW(),$E$6)="",0,IF(ISNUMBER(INDEX($A:$U,ROW(),$E$6)),INDEX($A:$U,ROW(),$E$6),IFERROR(--SUBSTITUTE(SUBSTITUTE(TRIM(INDEX($A:$U,ROW(),$E$6)),",",""),"원",""),0))))</f>
        <v/>
      </c>
      <c r="AB62" s="30">
        <f>IF(OR($Y62="",$F$6=""),"",IF(INDEX($A:$U,ROW(),$F$6)="","",IF(ISNUMBER(INDEX($A:$U,ROW(),$F$6)),INDEX($A:$U,ROW(),$F$6),IFERROR(--SUBSTITUTE(SUBSTITUTE(TRIM(INDEX($A:$U,ROW(),$F$6)),",",""),"원",""),""))))</f>
        <v/>
      </c>
      <c r="AC62" s="2">
        <f>IF(OR($Y62="",$G$6=""),"",INDEX($A:$U,ROW(),$G$6)&amp;"")</f>
        <v/>
      </c>
      <c r="AD62" s="2">
        <f>IF($Y62="","",IF(OR(AND(설정!$B$5&lt;&gt;"",ISNUMBER(SEARCH(설정!$B$5,$AC62))),AND(설정!$B$6&lt;&gt;"",ISNUMBER(SEARCH(설정!$B$6,$AC62))),AND(설정!$B$7&lt;&gt;"",ISNUMBER(SEARCH(설정!$B$7,$AC62)))),"제외","포함"))</f>
        <v/>
      </c>
    </row>
    <row r="63">
      <c r="W63" s="2">
        <f>IF(OR($B$5="",$C$6="",ROW()&lt;$B$5),"",IF(INDEX($A:$U,ROW(),$C$6)="","",INDEX($A:$U,ROW(),$C$6)))</f>
        <v/>
      </c>
      <c r="X63" s="28">
        <f>IF($W63="","",IF(ISNUMBER($W63),IF($W63&gt;=10000000,IFERROR(DATE(INT($W63/10000),MOD(INT($W63/100),100),MOD($W63,100)),""),$W63),IF(ISNUMBER(--SUBSTITUTE(SUBSTITUTE(TRIM($W63),".","-"),"/","-")),IF(--SUBSTITUTE(SUBSTITUTE(TRIM($W63),".","-"),"/","-")&gt;=10000000,IFERROR(DATE(--LEFT(TRIM($W63),4),--MID(TRIM($W63),5,2),--RIGHT(TRIM($W63),2)),""),--SUBSTITUTE(SUBSTITUTE(TRIM($W63),".","-"),"/","-")),IFERROR(--LEFT(SUBSTITUTE(SUBSTITUTE(TRIM($W63),".","-"),"/","-"),10),""))))</f>
        <v/>
      </c>
      <c r="Y63" s="29">
        <f>IF($X63="","",INT($X63))</f>
        <v/>
      </c>
      <c r="Z63" s="30">
        <f>IF(OR($Y63="",$D$6=""),"",IF(INDEX($A:$U,ROW(),$D$6)="",0,IF(ISNUMBER(INDEX($A:$U,ROW(),$D$6)),INDEX($A:$U,ROW(),$D$6),IFERROR(--SUBSTITUTE(SUBSTITUTE(TRIM(INDEX($A:$U,ROW(),$D$6)),",",""),"원",""),0))))</f>
        <v/>
      </c>
      <c r="AA63" s="30">
        <f>IF(OR($Y63="",$E$6=""),"",IF(INDEX($A:$U,ROW(),$E$6)="",0,IF(ISNUMBER(INDEX($A:$U,ROW(),$E$6)),INDEX($A:$U,ROW(),$E$6),IFERROR(--SUBSTITUTE(SUBSTITUTE(TRIM(INDEX($A:$U,ROW(),$E$6)),",",""),"원",""),0))))</f>
        <v/>
      </c>
      <c r="AB63" s="30">
        <f>IF(OR($Y63="",$F$6=""),"",IF(INDEX($A:$U,ROW(),$F$6)="","",IF(ISNUMBER(INDEX($A:$U,ROW(),$F$6)),INDEX($A:$U,ROW(),$F$6),IFERROR(--SUBSTITUTE(SUBSTITUTE(TRIM(INDEX($A:$U,ROW(),$F$6)),",",""),"원",""),""))))</f>
        <v/>
      </c>
      <c r="AC63" s="2">
        <f>IF(OR($Y63="",$G$6=""),"",INDEX($A:$U,ROW(),$G$6)&amp;"")</f>
        <v/>
      </c>
      <c r="AD63" s="2">
        <f>IF($Y63="","",IF(OR(AND(설정!$B$5&lt;&gt;"",ISNUMBER(SEARCH(설정!$B$5,$AC63))),AND(설정!$B$6&lt;&gt;"",ISNUMBER(SEARCH(설정!$B$6,$AC63))),AND(설정!$B$7&lt;&gt;"",ISNUMBER(SEARCH(설정!$B$7,$AC63)))),"제외","포함"))</f>
        <v/>
      </c>
    </row>
    <row r="64">
      <c r="W64" s="2">
        <f>IF(OR($B$5="",$C$6="",ROW()&lt;$B$5),"",IF(INDEX($A:$U,ROW(),$C$6)="","",INDEX($A:$U,ROW(),$C$6)))</f>
        <v/>
      </c>
      <c r="X64" s="28">
        <f>IF($W64="","",IF(ISNUMBER($W64),IF($W64&gt;=10000000,IFERROR(DATE(INT($W64/10000),MOD(INT($W64/100),100),MOD($W64,100)),""),$W64),IF(ISNUMBER(--SUBSTITUTE(SUBSTITUTE(TRIM($W64),".","-"),"/","-")),IF(--SUBSTITUTE(SUBSTITUTE(TRIM($W64),".","-"),"/","-")&gt;=10000000,IFERROR(DATE(--LEFT(TRIM($W64),4),--MID(TRIM($W64),5,2),--RIGHT(TRIM($W64),2)),""),--SUBSTITUTE(SUBSTITUTE(TRIM($W64),".","-"),"/","-")),IFERROR(--LEFT(SUBSTITUTE(SUBSTITUTE(TRIM($W64),".","-"),"/","-"),10),""))))</f>
        <v/>
      </c>
      <c r="Y64" s="29">
        <f>IF($X64="","",INT($X64))</f>
        <v/>
      </c>
      <c r="Z64" s="30">
        <f>IF(OR($Y64="",$D$6=""),"",IF(INDEX($A:$U,ROW(),$D$6)="",0,IF(ISNUMBER(INDEX($A:$U,ROW(),$D$6)),INDEX($A:$U,ROW(),$D$6),IFERROR(--SUBSTITUTE(SUBSTITUTE(TRIM(INDEX($A:$U,ROW(),$D$6)),",",""),"원",""),0))))</f>
        <v/>
      </c>
      <c r="AA64" s="30">
        <f>IF(OR($Y64="",$E$6=""),"",IF(INDEX($A:$U,ROW(),$E$6)="",0,IF(ISNUMBER(INDEX($A:$U,ROW(),$E$6)),INDEX($A:$U,ROW(),$E$6),IFERROR(--SUBSTITUTE(SUBSTITUTE(TRIM(INDEX($A:$U,ROW(),$E$6)),",",""),"원",""),0))))</f>
        <v/>
      </c>
      <c r="AB64" s="30">
        <f>IF(OR($Y64="",$F$6=""),"",IF(INDEX($A:$U,ROW(),$F$6)="","",IF(ISNUMBER(INDEX($A:$U,ROW(),$F$6)),INDEX($A:$U,ROW(),$F$6),IFERROR(--SUBSTITUTE(SUBSTITUTE(TRIM(INDEX($A:$U,ROW(),$F$6)),",",""),"원",""),""))))</f>
        <v/>
      </c>
      <c r="AC64" s="2">
        <f>IF(OR($Y64="",$G$6=""),"",INDEX($A:$U,ROW(),$G$6)&amp;"")</f>
        <v/>
      </c>
      <c r="AD64" s="2">
        <f>IF($Y64="","",IF(OR(AND(설정!$B$5&lt;&gt;"",ISNUMBER(SEARCH(설정!$B$5,$AC64))),AND(설정!$B$6&lt;&gt;"",ISNUMBER(SEARCH(설정!$B$6,$AC64))),AND(설정!$B$7&lt;&gt;"",ISNUMBER(SEARCH(설정!$B$7,$AC64)))),"제외","포함"))</f>
        <v/>
      </c>
    </row>
    <row r="65">
      <c r="W65" s="2">
        <f>IF(OR($B$5="",$C$6="",ROW()&lt;$B$5),"",IF(INDEX($A:$U,ROW(),$C$6)="","",INDEX($A:$U,ROW(),$C$6)))</f>
        <v/>
      </c>
      <c r="X65" s="28">
        <f>IF($W65="","",IF(ISNUMBER($W65),IF($W65&gt;=10000000,IFERROR(DATE(INT($W65/10000),MOD(INT($W65/100),100),MOD($W65,100)),""),$W65),IF(ISNUMBER(--SUBSTITUTE(SUBSTITUTE(TRIM($W65),".","-"),"/","-")),IF(--SUBSTITUTE(SUBSTITUTE(TRIM($W65),".","-"),"/","-")&gt;=10000000,IFERROR(DATE(--LEFT(TRIM($W65),4),--MID(TRIM($W65),5,2),--RIGHT(TRIM($W65),2)),""),--SUBSTITUTE(SUBSTITUTE(TRIM($W65),".","-"),"/","-")),IFERROR(--LEFT(SUBSTITUTE(SUBSTITUTE(TRIM($W65),".","-"),"/","-"),10),""))))</f>
        <v/>
      </c>
      <c r="Y65" s="29">
        <f>IF($X65="","",INT($X65))</f>
        <v/>
      </c>
      <c r="Z65" s="30">
        <f>IF(OR($Y65="",$D$6=""),"",IF(INDEX($A:$U,ROW(),$D$6)="",0,IF(ISNUMBER(INDEX($A:$U,ROW(),$D$6)),INDEX($A:$U,ROW(),$D$6),IFERROR(--SUBSTITUTE(SUBSTITUTE(TRIM(INDEX($A:$U,ROW(),$D$6)),",",""),"원",""),0))))</f>
        <v/>
      </c>
      <c r="AA65" s="30">
        <f>IF(OR($Y65="",$E$6=""),"",IF(INDEX($A:$U,ROW(),$E$6)="",0,IF(ISNUMBER(INDEX($A:$U,ROW(),$E$6)),INDEX($A:$U,ROW(),$E$6),IFERROR(--SUBSTITUTE(SUBSTITUTE(TRIM(INDEX($A:$U,ROW(),$E$6)),",",""),"원",""),0))))</f>
        <v/>
      </c>
      <c r="AB65" s="30">
        <f>IF(OR($Y65="",$F$6=""),"",IF(INDEX($A:$U,ROW(),$F$6)="","",IF(ISNUMBER(INDEX($A:$U,ROW(),$F$6)),INDEX($A:$U,ROW(),$F$6),IFERROR(--SUBSTITUTE(SUBSTITUTE(TRIM(INDEX($A:$U,ROW(),$F$6)),",",""),"원",""),""))))</f>
        <v/>
      </c>
      <c r="AC65" s="2">
        <f>IF(OR($Y65="",$G$6=""),"",INDEX($A:$U,ROW(),$G$6)&amp;"")</f>
        <v/>
      </c>
      <c r="AD65" s="2">
        <f>IF($Y65="","",IF(OR(AND(설정!$B$5&lt;&gt;"",ISNUMBER(SEARCH(설정!$B$5,$AC65))),AND(설정!$B$6&lt;&gt;"",ISNUMBER(SEARCH(설정!$B$6,$AC65))),AND(설정!$B$7&lt;&gt;"",ISNUMBER(SEARCH(설정!$B$7,$AC65)))),"제외","포함"))</f>
        <v/>
      </c>
    </row>
    <row r="66">
      <c r="W66" s="2">
        <f>IF(OR($B$5="",$C$6="",ROW()&lt;$B$5),"",IF(INDEX($A:$U,ROW(),$C$6)="","",INDEX($A:$U,ROW(),$C$6)))</f>
        <v/>
      </c>
      <c r="X66" s="28">
        <f>IF($W66="","",IF(ISNUMBER($W66),IF($W66&gt;=10000000,IFERROR(DATE(INT($W66/10000),MOD(INT($W66/100),100),MOD($W66,100)),""),$W66),IF(ISNUMBER(--SUBSTITUTE(SUBSTITUTE(TRIM($W66),".","-"),"/","-")),IF(--SUBSTITUTE(SUBSTITUTE(TRIM($W66),".","-"),"/","-")&gt;=10000000,IFERROR(DATE(--LEFT(TRIM($W66),4),--MID(TRIM($W66),5,2),--RIGHT(TRIM($W66),2)),""),--SUBSTITUTE(SUBSTITUTE(TRIM($W66),".","-"),"/","-")),IFERROR(--LEFT(SUBSTITUTE(SUBSTITUTE(TRIM($W66),".","-"),"/","-"),10),""))))</f>
        <v/>
      </c>
      <c r="Y66" s="29">
        <f>IF($X66="","",INT($X66))</f>
        <v/>
      </c>
      <c r="Z66" s="30">
        <f>IF(OR($Y66="",$D$6=""),"",IF(INDEX($A:$U,ROW(),$D$6)="",0,IF(ISNUMBER(INDEX($A:$U,ROW(),$D$6)),INDEX($A:$U,ROW(),$D$6),IFERROR(--SUBSTITUTE(SUBSTITUTE(TRIM(INDEX($A:$U,ROW(),$D$6)),",",""),"원",""),0))))</f>
        <v/>
      </c>
      <c r="AA66" s="30">
        <f>IF(OR($Y66="",$E$6=""),"",IF(INDEX($A:$U,ROW(),$E$6)="",0,IF(ISNUMBER(INDEX($A:$U,ROW(),$E$6)),INDEX($A:$U,ROW(),$E$6),IFERROR(--SUBSTITUTE(SUBSTITUTE(TRIM(INDEX($A:$U,ROW(),$E$6)),",",""),"원",""),0))))</f>
        <v/>
      </c>
      <c r="AB66" s="30">
        <f>IF(OR($Y66="",$F$6=""),"",IF(INDEX($A:$U,ROW(),$F$6)="","",IF(ISNUMBER(INDEX($A:$U,ROW(),$F$6)),INDEX($A:$U,ROW(),$F$6),IFERROR(--SUBSTITUTE(SUBSTITUTE(TRIM(INDEX($A:$U,ROW(),$F$6)),",",""),"원",""),""))))</f>
        <v/>
      </c>
      <c r="AC66" s="2">
        <f>IF(OR($Y66="",$G$6=""),"",INDEX($A:$U,ROW(),$G$6)&amp;"")</f>
        <v/>
      </c>
      <c r="AD66" s="2">
        <f>IF($Y66="","",IF(OR(AND(설정!$B$5&lt;&gt;"",ISNUMBER(SEARCH(설정!$B$5,$AC66))),AND(설정!$B$6&lt;&gt;"",ISNUMBER(SEARCH(설정!$B$6,$AC66))),AND(설정!$B$7&lt;&gt;"",ISNUMBER(SEARCH(설정!$B$7,$AC66)))),"제외","포함"))</f>
        <v/>
      </c>
    </row>
    <row r="67">
      <c r="W67" s="2">
        <f>IF(OR($B$5="",$C$6="",ROW()&lt;$B$5),"",IF(INDEX($A:$U,ROW(),$C$6)="","",INDEX($A:$U,ROW(),$C$6)))</f>
        <v/>
      </c>
      <c r="X67" s="28">
        <f>IF($W67="","",IF(ISNUMBER($W67),IF($W67&gt;=10000000,IFERROR(DATE(INT($W67/10000),MOD(INT($W67/100),100),MOD($W67,100)),""),$W67),IF(ISNUMBER(--SUBSTITUTE(SUBSTITUTE(TRIM($W67),".","-"),"/","-")),IF(--SUBSTITUTE(SUBSTITUTE(TRIM($W67),".","-"),"/","-")&gt;=10000000,IFERROR(DATE(--LEFT(TRIM($W67),4),--MID(TRIM($W67),5,2),--RIGHT(TRIM($W67),2)),""),--SUBSTITUTE(SUBSTITUTE(TRIM($W67),".","-"),"/","-")),IFERROR(--LEFT(SUBSTITUTE(SUBSTITUTE(TRIM($W67),".","-"),"/","-"),10),""))))</f>
        <v/>
      </c>
      <c r="Y67" s="29">
        <f>IF($X67="","",INT($X67))</f>
        <v/>
      </c>
      <c r="Z67" s="30">
        <f>IF(OR($Y67="",$D$6=""),"",IF(INDEX($A:$U,ROW(),$D$6)="",0,IF(ISNUMBER(INDEX($A:$U,ROW(),$D$6)),INDEX($A:$U,ROW(),$D$6),IFERROR(--SUBSTITUTE(SUBSTITUTE(TRIM(INDEX($A:$U,ROW(),$D$6)),",",""),"원",""),0))))</f>
        <v/>
      </c>
      <c r="AA67" s="30">
        <f>IF(OR($Y67="",$E$6=""),"",IF(INDEX($A:$U,ROW(),$E$6)="",0,IF(ISNUMBER(INDEX($A:$U,ROW(),$E$6)),INDEX($A:$U,ROW(),$E$6),IFERROR(--SUBSTITUTE(SUBSTITUTE(TRIM(INDEX($A:$U,ROW(),$E$6)),",",""),"원",""),0))))</f>
        <v/>
      </c>
      <c r="AB67" s="30">
        <f>IF(OR($Y67="",$F$6=""),"",IF(INDEX($A:$U,ROW(),$F$6)="","",IF(ISNUMBER(INDEX($A:$U,ROW(),$F$6)),INDEX($A:$U,ROW(),$F$6),IFERROR(--SUBSTITUTE(SUBSTITUTE(TRIM(INDEX($A:$U,ROW(),$F$6)),",",""),"원",""),""))))</f>
        <v/>
      </c>
      <c r="AC67" s="2">
        <f>IF(OR($Y67="",$G$6=""),"",INDEX($A:$U,ROW(),$G$6)&amp;"")</f>
        <v/>
      </c>
      <c r="AD67" s="2">
        <f>IF($Y67="","",IF(OR(AND(설정!$B$5&lt;&gt;"",ISNUMBER(SEARCH(설정!$B$5,$AC67))),AND(설정!$B$6&lt;&gt;"",ISNUMBER(SEARCH(설정!$B$6,$AC67))),AND(설정!$B$7&lt;&gt;"",ISNUMBER(SEARCH(설정!$B$7,$AC67)))),"제외","포함"))</f>
        <v/>
      </c>
    </row>
    <row r="68">
      <c r="W68" s="2">
        <f>IF(OR($B$5="",$C$6="",ROW()&lt;$B$5),"",IF(INDEX($A:$U,ROW(),$C$6)="","",INDEX($A:$U,ROW(),$C$6)))</f>
        <v/>
      </c>
      <c r="X68" s="28">
        <f>IF($W68="","",IF(ISNUMBER($W68),IF($W68&gt;=10000000,IFERROR(DATE(INT($W68/10000),MOD(INT($W68/100),100),MOD($W68,100)),""),$W68),IF(ISNUMBER(--SUBSTITUTE(SUBSTITUTE(TRIM($W68),".","-"),"/","-")),IF(--SUBSTITUTE(SUBSTITUTE(TRIM($W68),".","-"),"/","-")&gt;=10000000,IFERROR(DATE(--LEFT(TRIM($W68),4),--MID(TRIM($W68),5,2),--RIGHT(TRIM($W68),2)),""),--SUBSTITUTE(SUBSTITUTE(TRIM($W68),".","-"),"/","-")),IFERROR(--LEFT(SUBSTITUTE(SUBSTITUTE(TRIM($W68),".","-"),"/","-"),10),""))))</f>
        <v/>
      </c>
      <c r="Y68" s="29">
        <f>IF($X68="","",INT($X68))</f>
        <v/>
      </c>
      <c r="Z68" s="30">
        <f>IF(OR($Y68="",$D$6=""),"",IF(INDEX($A:$U,ROW(),$D$6)="",0,IF(ISNUMBER(INDEX($A:$U,ROW(),$D$6)),INDEX($A:$U,ROW(),$D$6),IFERROR(--SUBSTITUTE(SUBSTITUTE(TRIM(INDEX($A:$U,ROW(),$D$6)),",",""),"원",""),0))))</f>
        <v/>
      </c>
      <c r="AA68" s="30">
        <f>IF(OR($Y68="",$E$6=""),"",IF(INDEX($A:$U,ROW(),$E$6)="",0,IF(ISNUMBER(INDEX($A:$U,ROW(),$E$6)),INDEX($A:$U,ROW(),$E$6),IFERROR(--SUBSTITUTE(SUBSTITUTE(TRIM(INDEX($A:$U,ROW(),$E$6)),",",""),"원",""),0))))</f>
        <v/>
      </c>
      <c r="AB68" s="30">
        <f>IF(OR($Y68="",$F$6=""),"",IF(INDEX($A:$U,ROW(),$F$6)="","",IF(ISNUMBER(INDEX($A:$U,ROW(),$F$6)),INDEX($A:$U,ROW(),$F$6),IFERROR(--SUBSTITUTE(SUBSTITUTE(TRIM(INDEX($A:$U,ROW(),$F$6)),",",""),"원",""),""))))</f>
        <v/>
      </c>
      <c r="AC68" s="2">
        <f>IF(OR($Y68="",$G$6=""),"",INDEX($A:$U,ROW(),$G$6)&amp;"")</f>
        <v/>
      </c>
      <c r="AD68" s="2">
        <f>IF($Y68="","",IF(OR(AND(설정!$B$5&lt;&gt;"",ISNUMBER(SEARCH(설정!$B$5,$AC68))),AND(설정!$B$6&lt;&gt;"",ISNUMBER(SEARCH(설정!$B$6,$AC68))),AND(설정!$B$7&lt;&gt;"",ISNUMBER(SEARCH(설정!$B$7,$AC68)))),"제외","포함"))</f>
        <v/>
      </c>
    </row>
    <row r="69">
      <c r="W69" s="2">
        <f>IF(OR($B$5="",$C$6="",ROW()&lt;$B$5),"",IF(INDEX($A:$U,ROW(),$C$6)="","",INDEX($A:$U,ROW(),$C$6)))</f>
        <v/>
      </c>
      <c r="X69" s="28">
        <f>IF($W69="","",IF(ISNUMBER($W69),IF($W69&gt;=10000000,IFERROR(DATE(INT($W69/10000),MOD(INT($W69/100),100),MOD($W69,100)),""),$W69),IF(ISNUMBER(--SUBSTITUTE(SUBSTITUTE(TRIM($W69),".","-"),"/","-")),IF(--SUBSTITUTE(SUBSTITUTE(TRIM($W69),".","-"),"/","-")&gt;=10000000,IFERROR(DATE(--LEFT(TRIM($W69),4),--MID(TRIM($W69),5,2),--RIGHT(TRIM($W69),2)),""),--SUBSTITUTE(SUBSTITUTE(TRIM($W69),".","-"),"/","-")),IFERROR(--LEFT(SUBSTITUTE(SUBSTITUTE(TRIM($W69),".","-"),"/","-"),10),""))))</f>
        <v/>
      </c>
      <c r="Y69" s="29">
        <f>IF($X69="","",INT($X69))</f>
        <v/>
      </c>
      <c r="Z69" s="30">
        <f>IF(OR($Y69="",$D$6=""),"",IF(INDEX($A:$U,ROW(),$D$6)="",0,IF(ISNUMBER(INDEX($A:$U,ROW(),$D$6)),INDEX($A:$U,ROW(),$D$6),IFERROR(--SUBSTITUTE(SUBSTITUTE(TRIM(INDEX($A:$U,ROW(),$D$6)),",",""),"원",""),0))))</f>
        <v/>
      </c>
      <c r="AA69" s="30">
        <f>IF(OR($Y69="",$E$6=""),"",IF(INDEX($A:$U,ROW(),$E$6)="",0,IF(ISNUMBER(INDEX($A:$U,ROW(),$E$6)),INDEX($A:$U,ROW(),$E$6),IFERROR(--SUBSTITUTE(SUBSTITUTE(TRIM(INDEX($A:$U,ROW(),$E$6)),",",""),"원",""),0))))</f>
        <v/>
      </c>
      <c r="AB69" s="30">
        <f>IF(OR($Y69="",$F$6=""),"",IF(INDEX($A:$U,ROW(),$F$6)="","",IF(ISNUMBER(INDEX($A:$U,ROW(),$F$6)),INDEX($A:$U,ROW(),$F$6),IFERROR(--SUBSTITUTE(SUBSTITUTE(TRIM(INDEX($A:$U,ROW(),$F$6)),",",""),"원",""),""))))</f>
        <v/>
      </c>
      <c r="AC69" s="2">
        <f>IF(OR($Y69="",$G$6=""),"",INDEX($A:$U,ROW(),$G$6)&amp;"")</f>
        <v/>
      </c>
      <c r="AD69" s="2">
        <f>IF($Y69="","",IF(OR(AND(설정!$B$5&lt;&gt;"",ISNUMBER(SEARCH(설정!$B$5,$AC69))),AND(설정!$B$6&lt;&gt;"",ISNUMBER(SEARCH(설정!$B$6,$AC69))),AND(설정!$B$7&lt;&gt;"",ISNUMBER(SEARCH(설정!$B$7,$AC69)))),"제외","포함"))</f>
        <v/>
      </c>
    </row>
    <row r="70">
      <c r="W70" s="2">
        <f>IF(OR($B$5="",$C$6="",ROW()&lt;$B$5),"",IF(INDEX($A:$U,ROW(),$C$6)="","",INDEX($A:$U,ROW(),$C$6)))</f>
        <v/>
      </c>
      <c r="X70" s="28">
        <f>IF($W70="","",IF(ISNUMBER($W70),IF($W70&gt;=10000000,IFERROR(DATE(INT($W70/10000),MOD(INT($W70/100),100),MOD($W70,100)),""),$W70),IF(ISNUMBER(--SUBSTITUTE(SUBSTITUTE(TRIM($W70),".","-"),"/","-")),IF(--SUBSTITUTE(SUBSTITUTE(TRIM($W70),".","-"),"/","-")&gt;=10000000,IFERROR(DATE(--LEFT(TRIM($W70),4),--MID(TRIM($W70),5,2),--RIGHT(TRIM($W70),2)),""),--SUBSTITUTE(SUBSTITUTE(TRIM($W70),".","-"),"/","-")),IFERROR(--LEFT(SUBSTITUTE(SUBSTITUTE(TRIM($W70),".","-"),"/","-"),10),""))))</f>
        <v/>
      </c>
      <c r="Y70" s="29">
        <f>IF($X70="","",INT($X70))</f>
        <v/>
      </c>
      <c r="Z70" s="30">
        <f>IF(OR($Y70="",$D$6=""),"",IF(INDEX($A:$U,ROW(),$D$6)="",0,IF(ISNUMBER(INDEX($A:$U,ROW(),$D$6)),INDEX($A:$U,ROW(),$D$6),IFERROR(--SUBSTITUTE(SUBSTITUTE(TRIM(INDEX($A:$U,ROW(),$D$6)),",",""),"원",""),0))))</f>
        <v/>
      </c>
      <c r="AA70" s="30">
        <f>IF(OR($Y70="",$E$6=""),"",IF(INDEX($A:$U,ROW(),$E$6)="",0,IF(ISNUMBER(INDEX($A:$U,ROW(),$E$6)),INDEX($A:$U,ROW(),$E$6),IFERROR(--SUBSTITUTE(SUBSTITUTE(TRIM(INDEX($A:$U,ROW(),$E$6)),",",""),"원",""),0))))</f>
        <v/>
      </c>
      <c r="AB70" s="30">
        <f>IF(OR($Y70="",$F$6=""),"",IF(INDEX($A:$U,ROW(),$F$6)="","",IF(ISNUMBER(INDEX($A:$U,ROW(),$F$6)),INDEX($A:$U,ROW(),$F$6),IFERROR(--SUBSTITUTE(SUBSTITUTE(TRIM(INDEX($A:$U,ROW(),$F$6)),",",""),"원",""),""))))</f>
        <v/>
      </c>
      <c r="AC70" s="2">
        <f>IF(OR($Y70="",$G$6=""),"",INDEX($A:$U,ROW(),$G$6)&amp;"")</f>
        <v/>
      </c>
      <c r="AD70" s="2">
        <f>IF($Y70="","",IF(OR(AND(설정!$B$5&lt;&gt;"",ISNUMBER(SEARCH(설정!$B$5,$AC70))),AND(설정!$B$6&lt;&gt;"",ISNUMBER(SEARCH(설정!$B$6,$AC70))),AND(설정!$B$7&lt;&gt;"",ISNUMBER(SEARCH(설정!$B$7,$AC70)))),"제외","포함"))</f>
        <v/>
      </c>
    </row>
    <row r="71">
      <c r="W71" s="2">
        <f>IF(OR($B$5="",$C$6="",ROW()&lt;$B$5),"",IF(INDEX($A:$U,ROW(),$C$6)="","",INDEX($A:$U,ROW(),$C$6)))</f>
        <v/>
      </c>
      <c r="X71" s="28">
        <f>IF($W71="","",IF(ISNUMBER($W71),IF($W71&gt;=10000000,IFERROR(DATE(INT($W71/10000),MOD(INT($W71/100),100),MOD($W71,100)),""),$W71),IF(ISNUMBER(--SUBSTITUTE(SUBSTITUTE(TRIM($W71),".","-"),"/","-")),IF(--SUBSTITUTE(SUBSTITUTE(TRIM($W71),".","-"),"/","-")&gt;=10000000,IFERROR(DATE(--LEFT(TRIM($W71),4),--MID(TRIM($W71),5,2),--RIGHT(TRIM($W71),2)),""),--SUBSTITUTE(SUBSTITUTE(TRIM($W71),".","-"),"/","-")),IFERROR(--LEFT(SUBSTITUTE(SUBSTITUTE(TRIM($W71),".","-"),"/","-"),10),""))))</f>
        <v/>
      </c>
      <c r="Y71" s="29">
        <f>IF($X71="","",INT($X71))</f>
        <v/>
      </c>
      <c r="Z71" s="30">
        <f>IF(OR($Y71="",$D$6=""),"",IF(INDEX($A:$U,ROW(),$D$6)="",0,IF(ISNUMBER(INDEX($A:$U,ROW(),$D$6)),INDEX($A:$U,ROW(),$D$6),IFERROR(--SUBSTITUTE(SUBSTITUTE(TRIM(INDEX($A:$U,ROW(),$D$6)),",",""),"원",""),0))))</f>
        <v/>
      </c>
      <c r="AA71" s="30">
        <f>IF(OR($Y71="",$E$6=""),"",IF(INDEX($A:$U,ROW(),$E$6)="",0,IF(ISNUMBER(INDEX($A:$U,ROW(),$E$6)),INDEX($A:$U,ROW(),$E$6),IFERROR(--SUBSTITUTE(SUBSTITUTE(TRIM(INDEX($A:$U,ROW(),$E$6)),",",""),"원",""),0))))</f>
        <v/>
      </c>
      <c r="AB71" s="30">
        <f>IF(OR($Y71="",$F$6=""),"",IF(INDEX($A:$U,ROW(),$F$6)="","",IF(ISNUMBER(INDEX($A:$U,ROW(),$F$6)),INDEX($A:$U,ROW(),$F$6),IFERROR(--SUBSTITUTE(SUBSTITUTE(TRIM(INDEX($A:$U,ROW(),$F$6)),",",""),"원",""),""))))</f>
        <v/>
      </c>
      <c r="AC71" s="2">
        <f>IF(OR($Y71="",$G$6=""),"",INDEX($A:$U,ROW(),$G$6)&amp;"")</f>
        <v/>
      </c>
      <c r="AD71" s="2">
        <f>IF($Y71="","",IF(OR(AND(설정!$B$5&lt;&gt;"",ISNUMBER(SEARCH(설정!$B$5,$AC71))),AND(설정!$B$6&lt;&gt;"",ISNUMBER(SEARCH(설정!$B$6,$AC71))),AND(설정!$B$7&lt;&gt;"",ISNUMBER(SEARCH(설정!$B$7,$AC71)))),"제외","포함"))</f>
        <v/>
      </c>
    </row>
    <row r="72">
      <c r="W72" s="2">
        <f>IF(OR($B$5="",$C$6="",ROW()&lt;$B$5),"",IF(INDEX($A:$U,ROW(),$C$6)="","",INDEX($A:$U,ROW(),$C$6)))</f>
        <v/>
      </c>
      <c r="X72" s="28">
        <f>IF($W72="","",IF(ISNUMBER($W72),IF($W72&gt;=10000000,IFERROR(DATE(INT($W72/10000),MOD(INT($W72/100),100),MOD($W72,100)),""),$W72),IF(ISNUMBER(--SUBSTITUTE(SUBSTITUTE(TRIM($W72),".","-"),"/","-")),IF(--SUBSTITUTE(SUBSTITUTE(TRIM($W72),".","-"),"/","-")&gt;=10000000,IFERROR(DATE(--LEFT(TRIM($W72),4),--MID(TRIM($W72),5,2),--RIGHT(TRIM($W72),2)),""),--SUBSTITUTE(SUBSTITUTE(TRIM($W72),".","-"),"/","-")),IFERROR(--LEFT(SUBSTITUTE(SUBSTITUTE(TRIM($W72),".","-"),"/","-"),10),""))))</f>
        <v/>
      </c>
      <c r="Y72" s="29">
        <f>IF($X72="","",INT($X72))</f>
        <v/>
      </c>
      <c r="Z72" s="30">
        <f>IF(OR($Y72="",$D$6=""),"",IF(INDEX($A:$U,ROW(),$D$6)="",0,IF(ISNUMBER(INDEX($A:$U,ROW(),$D$6)),INDEX($A:$U,ROW(),$D$6),IFERROR(--SUBSTITUTE(SUBSTITUTE(TRIM(INDEX($A:$U,ROW(),$D$6)),",",""),"원",""),0))))</f>
        <v/>
      </c>
      <c r="AA72" s="30">
        <f>IF(OR($Y72="",$E$6=""),"",IF(INDEX($A:$U,ROW(),$E$6)="",0,IF(ISNUMBER(INDEX($A:$U,ROW(),$E$6)),INDEX($A:$U,ROW(),$E$6),IFERROR(--SUBSTITUTE(SUBSTITUTE(TRIM(INDEX($A:$U,ROW(),$E$6)),",",""),"원",""),0))))</f>
        <v/>
      </c>
      <c r="AB72" s="30">
        <f>IF(OR($Y72="",$F$6=""),"",IF(INDEX($A:$U,ROW(),$F$6)="","",IF(ISNUMBER(INDEX($A:$U,ROW(),$F$6)),INDEX($A:$U,ROW(),$F$6),IFERROR(--SUBSTITUTE(SUBSTITUTE(TRIM(INDEX($A:$U,ROW(),$F$6)),",",""),"원",""),""))))</f>
        <v/>
      </c>
      <c r="AC72" s="2">
        <f>IF(OR($Y72="",$G$6=""),"",INDEX($A:$U,ROW(),$G$6)&amp;"")</f>
        <v/>
      </c>
      <c r="AD72" s="2">
        <f>IF($Y72="","",IF(OR(AND(설정!$B$5&lt;&gt;"",ISNUMBER(SEARCH(설정!$B$5,$AC72))),AND(설정!$B$6&lt;&gt;"",ISNUMBER(SEARCH(설정!$B$6,$AC72))),AND(설정!$B$7&lt;&gt;"",ISNUMBER(SEARCH(설정!$B$7,$AC72)))),"제외","포함"))</f>
        <v/>
      </c>
    </row>
    <row r="73">
      <c r="W73" s="2">
        <f>IF(OR($B$5="",$C$6="",ROW()&lt;$B$5),"",IF(INDEX($A:$U,ROW(),$C$6)="","",INDEX($A:$U,ROW(),$C$6)))</f>
        <v/>
      </c>
      <c r="X73" s="28">
        <f>IF($W73="","",IF(ISNUMBER($W73),IF($W73&gt;=10000000,IFERROR(DATE(INT($W73/10000),MOD(INT($W73/100),100),MOD($W73,100)),""),$W73),IF(ISNUMBER(--SUBSTITUTE(SUBSTITUTE(TRIM($W73),".","-"),"/","-")),IF(--SUBSTITUTE(SUBSTITUTE(TRIM($W73),".","-"),"/","-")&gt;=10000000,IFERROR(DATE(--LEFT(TRIM($W73),4),--MID(TRIM($W73),5,2),--RIGHT(TRIM($W73),2)),""),--SUBSTITUTE(SUBSTITUTE(TRIM($W73),".","-"),"/","-")),IFERROR(--LEFT(SUBSTITUTE(SUBSTITUTE(TRIM($W73),".","-"),"/","-"),10),""))))</f>
        <v/>
      </c>
      <c r="Y73" s="29">
        <f>IF($X73="","",INT($X73))</f>
        <v/>
      </c>
      <c r="Z73" s="30">
        <f>IF(OR($Y73="",$D$6=""),"",IF(INDEX($A:$U,ROW(),$D$6)="",0,IF(ISNUMBER(INDEX($A:$U,ROW(),$D$6)),INDEX($A:$U,ROW(),$D$6),IFERROR(--SUBSTITUTE(SUBSTITUTE(TRIM(INDEX($A:$U,ROW(),$D$6)),",",""),"원",""),0))))</f>
        <v/>
      </c>
      <c r="AA73" s="30">
        <f>IF(OR($Y73="",$E$6=""),"",IF(INDEX($A:$U,ROW(),$E$6)="",0,IF(ISNUMBER(INDEX($A:$U,ROW(),$E$6)),INDEX($A:$U,ROW(),$E$6),IFERROR(--SUBSTITUTE(SUBSTITUTE(TRIM(INDEX($A:$U,ROW(),$E$6)),",",""),"원",""),0))))</f>
        <v/>
      </c>
      <c r="AB73" s="30">
        <f>IF(OR($Y73="",$F$6=""),"",IF(INDEX($A:$U,ROW(),$F$6)="","",IF(ISNUMBER(INDEX($A:$U,ROW(),$F$6)),INDEX($A:$U,ROW(),$F$6),IFERROR(--SUBSTITUTE(SUBSTITUTE(TRIM(INDEX($A:$U,ROW(),$F$6)),",",""),"원",""),""))))</f>
        <v/>
      </c>
      <c r="AC73" s="2">
        <f>IF(OR($Y73="",$G$6=""),"",INDEX($A:$U,ROW(),$G$6)&amp;"")</f>
        <v/>
      </c>
      <c r="AD73" s="2">
        <f>IF($Y73="","",IF(OR(AND(설정!$B$5&lt;&gt;"",ISNUMBER(SEARCH(설정!$B$5,$AC73))),AND(설정!$B$6&lt;&gt;"",ISNUMBER(SEARCH(설정!$B$6,$AC73))),AND(설정!$B$7&lt;&gt;"",ISNUMBER(SEARCH(설정!$B$7,$AC73)))),"제외","포함"))</f>
        <v/>
      </c>
    </row>
    <row r="74">
      <c r="W74" s="2">
        <f>IF(OR($B$5="",$C$6="",ROW()&lt;$B$5),"",IF(INDEX($A:$U,ROW(),$C$6)="","",INDEX($A:$U,ROW(),$C$6)))</f>
        <v/>
      </c>
      <c r="X74" s="28">
        <f>IF($W74="","",IF(ISNUMBER($W74),IF($W74&gt;=10000000,IFERROR(DATE(INT($W74/10000),MOD(INT($W74/100),100),MOD($W74,100)),""),$W74),IF(ISNUMBER(--SUBSTITUTE(SUBSTITUTE(TRIM($W74),".","-"),"/","-")),IF(--SUBSTITUTE(SUBSTITUTE(TRIM($W74),".","-"),"/","-")&gt;=10000000,IFERROR(DATE(--LEFT(TRIM($W74),4),--MID(TRIM($W74),5,2),--RIGHT(TRIM($W74),2)),""),--SUBSTITUTE(SUBSTITUTE(TRIM($W74),".","-"),"/","-")),IFERROR(--LEFT(SUBSTITUTE(SUBSTITUTE(TRIM($W74),".","-"),"/","-"),10),""))))</f>
        <v/>
      </c>
      <c r="Y74" s="29">
        <f>IF($X74="","",INT($X74))</f>
        <v/>
      </c>
      <c r="Z74" s="30">
        <f>IF(OR($Y74="",$D$6=""),"",IF(INDEX($A:$U,ROW(),$D$6)="",0,IF(ISNUMBER(INDEX($A:$U,ROW(),$D$6)),INDEX($A:$U,ROW(),$D$6),IFERROR(--SUBSTITUTE(SUBSTITUTE(TRIM(INDEX($A:$U,ROW(),$D$6)),",",""),"원",""),0))))</f>
        <v/>
      </c>
      <c r="AA74" s="30">
        <f>IF(OR($Y74="",$E$6=""),"",IF(INDEX($A:$U,ROW(),$E$6)="",0,IF(ISNUMBER(INDEX($A:$U,ROW(),$E$6)),INDEX($A:$U,ROW(),$E$6),IFERROR(--SUBSTITUTE(SUBSTITUTE(TRIM(INDEX($A:$U,ROW(),$E$6)),",",""),"원",""),0))))</f>
        <v/>
      </c>
      <c r="AB74" s="30">
        <f>IF(OR($Y74="",$F$6=""),"",IF(INDEX($A:$U,ROW(),$F$6)="","",IF(ISNUMBER(INDEX($A:$U,ROW(),$F$6)),INDEX($A:$U,ROW(),$F$6),IFERROR(--SUBSTITUTE(SUBSTITUTE(TRIM(INDEX($A:$U,ROW(),$F$6)),",",""),"원",""),""))))</f>
        <v/>
      </c>
      <c r="AC74" s="2">
        <f>IF(OR($Y74="",$G$6=""),"",INDEX($A:$U,ROW(),$G$6)&amp;"")</f>
        <v/>
      </c>
      <c r="AD74" s="2">
        <f>IF($Y74="","",IF(OR(AND(설정!$B$5&lt;&gt;"",ISNUMBER(SEARCH(설정!$B$5,$AC74))),AND(설정!$B$6&lt;&gt;"",ISNUMBER(SEARCH(설정!$B$6,$AC74))),AND(설정!$B$7&lt;&gt;"",ISNUMBER(SEARCH(설정!$B$7,$AC74)))),"제외","포함"))</f>
        <v/>
      </c>
    </row>
    <row r="75">
      <c r="W75" s="2">
        <f>IF(OR($B$5="",$C$6="",ROW()&lt;$B$5),"",IF(INDEX($A:$U,ROW(),$C$6)="","",INDEX($A:$U,ROW(),$C$6)))</f>
        <v/>
      </c>
      <c r="X75" s="28">
        <f>IF($W75="","",IF(ISNUMBER($W75),IF($W75&gt;=10000000,IFERROR(DATE(INT($W75/10000),MOD(INT($W75/100),100),MOD($W75,100)),""),$W75),IF(ISNUMBER(--SUBSTITUTE(SUBSTITUTE(TRIM($W75),".","-"),"/","-")),IF(--SUBSTITUTE(SUBSTITUTE(TRIM($W75),".","-"),"/","-")&gt;=10000000,IFERROR(DATE(--LEFT(TRIM($W75),4),--MID(TRIM($W75),5,2),--RIGHT(TRIM($W75),2)),""),--SUBSTITUTE(SUBSTITUTE(TRIM($W75),".","-"),"/","-")),IFERROR(--LEFT(SUBSTITUTE(SUBSTITUTE(TRIM($W75),".","-"),"/","-"),10),""))))</f>
        <v/>
      </c>
      <c r="Y75" s="29">
        <f>IF($X75="","",INT($X75))</f>
        <v/>
      </c>
      <c r="Z75" s="30">
        <f>IF(OR($Y75="",$D$6=""),"",IF(INDEX($A:$U,ROW(),$D$6)="",0,IF(ISNUMBER(INDEX($A:$U,ROW(),$D$6)),INDEX($A:$U,ROW(),$D$6),IFERROR(--SUBSTITUTE(SUBSTITUTE(TRIM(INDEX($A:$U,ROW(),$D$6)),",",""),"원",""),0))))</f>
        <v/>
      </c>
      <c r="AA75" s="30">
        <f>IF(OR($Y75="",$E$6=""),"",IF(INDEX($A:$U,ROW(),$E$6)="",0,IF(ISNUMBER(INDEX($A:$U,ROW(),$E$6)),INDEX($A:$U,ROW(),$E$6),IFERROR(--SUBSTITUTE(SUBSTITUTE(TRIM(INDEX($A:$U,ROW(),$E$6)),",",""),"원",""),0))))</f>
        <v/>
      </c>
      <c r="AB75" s="30">
        <f>IF(OR($Y75="",$F$6=""),"",IF(INDEX($A:$U,ROW(),$F$6)="","",IF(ISNUMBER(INDEX($A:$U,ROW(),$F$6)),INDEX($A:$U,ROW(),$F$6),IFERROR(--SUBSTITUTE(SUBSTITUTE(TRIM(INDEX($A:$U,ROW(),$F$6)),",",""),"원",""),""))))</f>
        <v/>
      </c>
      <c r="AC75" s="2">
        <f>IF(OR($Y75="",$G$6=""),"",INDEX($A:$U,ROW(),$G$6)&amp;"")</f>
        <v/>
      </c>
      <c r="AD75" s="2">
        <f>IF($Y75="","",IF(OR(AND(설정!$B$5&lt;&gt;"",ISNUMBER(SEARCH(설정!$B$5,$AC75))),AND(설정!$B$6&lt;&gt;"",ISNUMBER(SEARCH(설정!$B$6,$AC75))),AND(설정!$B$7&lt;&gt;"",ISNUMBER(SEARCH(설정!$B$7,$AC75)))),"제외","포함"))</f>
        <v/>
      </c>
    </row>
    <row r="76">
      <c r="W76" s="2">
        <f>IF(OR($B$5="",$C$6="",ROW()&lt;$B$5),"",IF(INDEX($A:$U,ROW(),$C$6)="","",INDEX($A:$U,ROW(),$C$6)))</f>
        <v/>
      </c>
      <c r="X76" s="28">
        <f>IF($W76="","",IF(ISNUMBER($W76),IF($W76&gt;=10000000,IFERROR(DATE(INT($W76/10000),MOD(INT($W76/100),100),MOD($W76,100)),""),$W76),IF(ISNUMBER(--SUBSTITUTE(SUBSTITUTE(TRIM($W76),".","-"),"/","-")),IF(--SUBSTITUTE(SUBSTITUTE(TRIM($W76),".","-"),"/","-")&gt;=10000000,IFERROR(DATE(--LEFT(TRIM($W76),4),--MID(TRIM($W76),5,2),--RIGHT(TRIM($W76),2)),""),--SUBSTITUTE(SUBSTITUTE(TRIM($W76),".","-"),"/","-")),IFERROR(--LEFT(SUBSTITUTE(SUBSTITUTE(TRIM($W76),".","-"),"/","-"),10),""))))</f>
        <v/>
      </c>
      <c r="Y76" s="29">
        <f>IF($X76="","",INT($X76))</f>
        <v/>
      </c>
      <c r="Z76" s="30">
        <f>IF(OR($Y76="",$D$6=""),"",IF(INDEX($A:$U,ROW(),$D$6)="",0,IF(ISNUMBER(INDEX($A:$U,ROW(),$D$6)),INDEX($A:$U,ROW(),$D$6),IFERROR(--SUBSTITUTE(SUBSTITUTE(TRIM(INDEX($A:$U,ROW(),$D$6)),",",""),"원",""),0))))</f>
        <v/>
      </c>
      <c r="AA76" s="30">
        <f>IF(OR($Y76="",$E$6=""),"",IF(INDEX($A:$U,ROW(),$E$6)="",0,IF(ISNUMBER(INDEX($A:$U,ROW(),$E$6)),INDEX($A:$U,ROW(),$E$6),IFERROR(--SUBSTITUTE(SUBSTITUTE(TRIM(INDEX($A:$U,ROW(),$E$6)),",",""),"원",""),0))))</f>
        <v/>
      </c>
      <c r="AB76" s="30">
        <f>IF(OR($Y76="",$F$6=""),"",IF(INDEX($A:$U,ROW(),$F$6)="","",IF(ISNUMBER(INDEX($A:$U,ROW(),$F$6)),INDEX($A:$U,ROW(),$F$6),IFERROR(--SUBSTITUTE(SUBSTITUTE(TRIM(INDEX($A:$U,ROW(),$F$6)),",",""),"원",""),""))))</f>
        <v/>
      </c>
      <c r="AC76" s="2">
        <f>IF(OR($Y76="",$G$6=""),"",INDEX($A:$U,ROW(),$G$6)&amp;"")</f>
        <v/>
      </c>
      <c r="AD76" s="2">
        <f>IF($Y76="","",IF(OR(AND(설정!$B$5&lt;&gt;"",ISNUMBER(SEARCH(설정!$B$5,$AC76))),AND(설정!$B$6&lt;&gt;"",ISNUMBER(SEARCH(설정!$B$6,$AC76))),AND(설정!$B$7&lt;&gt;"",ISNUMBER(SEARCH(설정!$B$7,$AC76)))),"제외","포함"))</f>
        <v/>
      </c>
    </row>
    <row r="77">
      <c r="W77" s="2">
        <f>IF(OR($B$5="",$C$6="",ROW()&lt;$B$5),"",IF(INDEX($A:$U,ROW(),$C$6)="","",INDEX($A:$U,ROW(),$C$6)))</f>
        <v/>
      </c>
      <c r="X77" s="28">
        <f>IF($W77="","",IF(ISNUMBER($W77),IF($W77&gt;=10000000,IFERROR(DATE(INT($W77/10000),MOD(INT($W77/100),100),MOD($W77,100)),""),$W77),IF(ISNUMBER(--SUBSTITUTE(SUBSTITUTE(TRIM($W77),".","-"),"/","-")),IF(--SUBSTITUTE(SUBSTITUTE(TRIM($W77),".","-"),"/","-")&gt;=10000000,IFERROR(DATE(--LEFT(TRIM($W77),4),--MID(TRIM($W77),5,2),--RIGHT(TRIM($W77),2)),""),--SUBSTITUTE(SUBSTITUTE(TRIM($W77),".","-"),"/","-")),IFERROR(--LEFT(SUBSTITUTE(SUBSTITUTE(TRIM($W77),".","-"),"/","-"),10),""))))</f>
        <v/>
      </c>
      <c r="Y77" s="29">
        <f>IF($X77="","",INT($X77))</f>
        <v/>
      </c>
      <c r="Z77" s="30">
        <f>IF(OR($Y77="",$D$6=""),"",IF(INDEX($A:$U,ROW(),$D$6)="",0,IF(ISNUMBER(INDEX($A:$U,ROW(),$D$6)),INDEX($A:$U,ROW(),$D$6),IFERROR(--SUBSTITUTE(SUBSTITUTE(TRIM(INDEX($A:$U,ROW(),$D$6)),",",""),"원",""),0))))</f>
        <v/>
      </c>
      <c r="AA77" s="30">
        <f>IF(OR($Y77="",$E$6=""),"",IF(INDEX($A:$U,ROW(),$E$6)="",0,IF(ISNUMBER(INDEX($A:$U,ROW(),$E$6)),INDEX($A:$U,ROW(),$E$6),IFERROR(--SUBSTITUTE(SUBSTITUTE(TRIM(INDEX($A:$U,ROW(),$E$6)),",",""),"원",""),0))))</f>
        <v/>
      </c>
      <c r="AB77" s="30">
        <f>IF(OR($Y77="",$F$6=""),"",IF(INDEX($A:$U,ROW(),$F$6)="","",IF(ISNUMBER(INDEX($A:$U,ROW(),$F$6)),INDEX($A:$U,ROW(),$F$6),IFERROR(--SUBSTITUTE(SUBSTITUTE(TRIM(INDEX($A:$U,ROW(),$F$6)),",",""),"원",""),""))))</f>
        <v/>
      </c>
      <c r="AC77" s="2">
        <f>IF(OR($Y77="",$G$6=""),"",INDEX($A:$U,ROW(),$G$6)&amp;"")</f>
        <v/>
      </c>
      <c r="AD77" s="2">
        <f>IF($Y77="","",IF(OR(AND(설정!$B$5&lt;&gt;"",ISNUMBER(SEARCH(설정!$B$5,$AC77))),AND(설정!$B$6&lt;&gt;"",ISNUMBER(SEARCH(설정!$B$6,$AC77))),AND(설정!$B$7&lt;&gt;"",ISNUMBER(SEARCH(설정!$B$7,$AC77)))),"제외","포함"))</f>
        <v/>
      </c>
    </row>
    <row r="78">
      <c r="W78" s="2">
        <f>IF(OR($B$5="",$C$6="",ROW()&lt;$B$5),"",IF(INDEX($A:$U,ROW(),$C$6)="","",INDEX($A:$U,ROW(),$C$6)))</f>
        <v/>
      </c>
      <c r="X78" s="28">
        <f>IF($W78="","",IF(ISNUMBER($W78),IF($W78&gt;=10000000,IFERROR(DATE(INT($W78/10000),MOD(INT($W78/100),100),MOD($W78,100)),""),$W78),IF(ISNUMBER(--SUBSTITUTE(SUBSTITUTE(TRIM($W78),".","-"),"/","-")),IF(--SUBSTITUTE(SUBSTITUTE(TRIM($W78),".","-"),"/","-")&gt;=10000000,IFERROR(DATE(--LEFT(TRIM($W78),4),--MID(TRIM($W78),5,2),--RIGHT(TRIM($W78),2)),""),--SUBSTITUTE(SUBSTITUTE(TRIM($W78),".","-"),"/","-")),IFERROR(--LEFT(SUBSTITUTE(SUBSTITUTE(TRIM($W78),".","-"),"/","-"),10),""))))</f>
        <v/>
      </c>
      <c r="Y78" s="29">
        <f>IF($X78="","",INT($X78))</f>
        <v/>
      </c>
      <c r="Z78" s="30">
        <f>IF(OR($Y78="",$D$6=""),"",IF(INDEX($A:$U,ROW(),$D$6)="",0,IF(ISNUMBER(INDEX($A:$U,ROW(),$D$6)),INDEX($A:$U,ROW(),$D$6),IFERROR(--SUBSTITUTE(SUBSTITUTE(TRIM(INDEX($A:$U,ROW(),$D$6)),",",""),"원",""),0))))</f>
        <v/>
      </c>
      <c r="AA78" s="30">
        <f>IF(OR($Y78="",$E$6=""),"",IF(INDEX($A:$U,ROW(),$E$6)="",0,IF(ISNUMBER(INDEX($A:$U,ROW(),$E$6)),INDEX($A:$U,ROW(),$E$6),IFERROR(--SUBSTITUTE(SUBSTITUTE(TRIM(INDEX($A:$U,ROW(),$E$6)),",",""),"원",""),0))))</f>
        <v/>
      </c>
      <c r="AB78" s="30">
        <f>IF(OR($Y78="",$F$6=""),"",IF(INDEX($A:$U,ROW(),$F$6)="","",IF(ISNUMBER(INDEX($A:$U,ROW(),$F$6)),INDEX($A:$U,ROW(),$F$6),IFERROR(--SUBSTITUTE(SUBSTITUTE(TRIM(INDEX($A:$U,ROW(),$F$6)),",",""),"원",""),""))))</f>
        <v/>
      </c>
      <c r="AC78" s="2">
        <f>IF(OR($Y78="",$G$6=""),"",INDEX($A:$U,ROW(),$G$6)&amp;"")</f>
        <v/>
      </c>
      <c r="AD78" s="2">
        <f>IF($Y78="","",IF(OR(AND(설정!$B$5&lt;&gt;"",ISNUMBER(SEARCH(설정!$B$5,$AC78))),AND(설정!$B$6&lt;&gt;"",ISNUMBER(SEARCH(설정!$B$6,$AC78))),AND(설정!$B$7&lt;&gt;"",ISNUMBER(SEARCH(설정!$B$7,$AC78)))),"제외","포함"))</f>
        <v/>
      </c>
    </row>
    <row r="79">
      <c r="W79" s="2">
        <f>IF(OR($B$5="",$C$6="",ROW()&lt;$B$5),"",IF(INDEX($A:$U,ROW(),$C$6)="","",INDEX($A:$U,ROW(),$C$6)))</f>
        <v/>
      </c>
      <c r="X79" s="28">
        <f>IF($W79="","",IF(ISNUMBER($W79),IF($W79&gt;=10000000,IFERROR(DATE(INT($W79/10000),MOD(INT($W79/100),100),MOD($W79,100)),""),$W79),IF(ISNUMBER(--SUBSTITUTE(SUBSTITUTE(TRIM($W79),".","-"),"/","-")),IF(--SUBSTITUTE(SUBSTITUTE(TRIM($W79),".","-"),"/","-")&gt;=10000000,IFERROR(DATE(--LEFT(TRIM($W79),4),--MID(TRIM($W79),5,2),--RIGHT(TRIM($W79),2)),""),--SUBSTITUTE(SUBSTITUTE(TRIM($W79),".","-"),"/","-")),IFERROR(--LEFT(SUBSTITUTE(SUBSTITUTE(TRIM($W79),".","-"),"/","-"),10),""))))</f>
        <v/>
      </c>
      <c r="Y79" s="29">
        <f>IF($X79="","",INT($X79))</f>
        <v/>
      </c>
      <c r="Z79" s="30">
        <f>IF(OR($Y79="",$D$6=""),"",IF(INDEX($A:$U,ROW(),$D$6)="",0,IF(ISNUMBER(INDEX($A:$U,ROW(),$D$6)),INDEX($A:$U,ROW(),$D$6),IFERROR(--SUBSTITUTE(SUBSTITUTE(TRIM(INDEX($A:$U,ROW(),$D$6)),",",""),"원",""),0))))</f>
        <v/>
      </c>
      <c r="AA79" s="30">
        <f>IF(OR($Y79="",$E$6=""),"",IF(INDEX($A:$U,ROW(),$E$6)="",0,IF(ISNUMBER(INDEX($A:$U,ROW(),$E$6)),INDEX($A:$U,ROW(),$E$6),IFERROR(--SUBSTITUTE(SUBSTITUTE(TRIM(INDEX($A:$U,ROW(),$E$6)),",",""),"원",""),0))))</f>
        <v/>
      </c>
      <c r="AB79" s="30">
        <f>IF(OR($Y79="",$F$6=""),"",IF(INDEX($A:$U,ROW(),$F$6)="","",IF(ISNUMBER(INDEX($A:$U,ROW(),$F$6)),INDEX($A:$U,ROW(),$F$6),IFERROR(--SUBSTITUTE(SUBSTITUTE(TRIM(INDEX($A:$U,ROW(),$F$6)),",",""),"원",""),""))))</f>
        <v/>
      </c>
      <c r="AC79" s="2">
        <f>IF(OR($Y79="",$G$6=""),"",INDEX($A:$U,ROW(),$G$6)&amp;"")</f>
        <v/>
      </c>
      <c r="AD79" s="2">
        <f>IF($Y79="","",IF(OR(AND(설정!$B$5&lt;&gt;"",ISNUMBER(SEARCH(설정!$B$5,$AC79))),AND(설정!$B$6&lt;&gt;"",ISNUMBER(SEARCH(설정!$B$6,$AC79))),AND(설정!$B$7&lt;&gt;"",ISNUMBER(SEARCH(설정!$B$7,$AC79)))),"제외","포함"))</f>
        <v/>
      </c>
    </row>
    <row r="80">
      <c r="W80" s="2">
        <f>IF(OR($B$5="",$C$6="",ROW()&lt;$B$5),"",IF(INDEX($A:$U,ROW(),$C$6)="","",INDEX($A:$U,ROW(),$C$6)))</f>
        <v/>
      </c>
      <c r="X80" s="28">
        <f>IF($W80="","",IF(ISNUMBER($W80),IF($W80&gt;=10000000,IFERROR(DATE(INT($W80/10000),MOD(INT($W80/100),100),MOD($W80,100)),""),$W80),IF(ISNUMBER(--SUBSTITUTE(SUBSTITUTE(TRIM($W80),".","-"),"/","-")),IF(--SUBSTITUTE(SUBSTITUTE(TRIM($W80),".","-"),"/","-")&gt;=10000000,IFERROR(DATE(--LEFT(TRIM($W80),4),--MID(TRIM($W80),5,2),--RIGHT(TRIM($W80),2)),""),--SUBSTITUTE(SUBSTITUTE(TRIM($W80),".","-"),"/","-")),IFERROR(--LEFT(SUBSTITUTE(SUBSTITUTE(TRIM($W80),".","-"),"/","-"),10),""))))</f>
        <v/>
      </c>
      <c r="Y80" s="29">
        <f>IF($X80="","",INT($X80))</f>
        <v/>
      </c>
      <c r="Z80" s="30">
        <f>IF(OR($Y80="",$D$6=""),"",IF(INDEX($A:$U,ROW(),$D$6)="",0,IF(ISNUMBER(INDEX($A:$U,ROW(),$D$6)),INDEX($A:$U,ROW(),$D$6),IFERROR(--SUBSTITUTE(SUBSTITUTE(TRIM(INDEX($A:$U,ROW(),$D$6)),",",""),"원",""),0))))</f>
        <v/>
      </c>
      <c r="AA80" s="30">
        <f>IF(OR($Y80="",$E$6=""),"",IF(INDEX($A:$U,ROW(),$E$6)="",0,IF(ISNUMBER(INDEX($A:$U,ROW(),$E$6)),INDEX($A:$U,ROW(),$E$6),IFERROR(--SUBSTITUTE(SUBSTITUTE(TRIM(INDEX($A:$U,ROW(),$E$6)),",",""),"원",""),0))))</f>
        <v/>
      </c>
      <c r="AB80" s="30">
        <f>IF(OR($Y80="",$F$6=""),"",IF(INDEX($A:$U,ROW(),$F$6)="","",IF(ISNUMBER(INDEX($A:$U,ROW(),$F$6)),INDEX($A:$U,ROW(),$F$6),IFERROR(--SUBSTITUTE(SUBSTITUTE(TRIM(INDEX($A:$U,ROW(),$F$6)),",",""),"원",""),""))))</f>
        <v/>
      </c>
      <c r="AC80" s="2">
        <f>IF(OR($Y80="",$G$6=""),"",INDEX($A:$U,ROW(),$G$6)&amp;"")</f>
        <v/>
      </c>
      <c r="AD80" s="2">
        <f>IF($Y80="","",IF(OR(AND(설정!$B$5&lt;&gt;"",ISNUMBER(SEARCH(설정!$B$5,$AC80))),AND(설정!$B$6&lt;&gt;"",ISNUMBER(SEARCH(설정!$B$6,$AC80))),AND(설정!$B$7&lt;&gt;"",ISNUMBER(SEARCH(설정!$B$7,$AC80)))),"제외","포함"))</f>
        <v/>
      </c>
    </row>
    <row r="81">
      <c r="W81" s="2">
        <f>IF(OR($B$5="",$C$6="",ROW()&lt;$B$5),"",IF(INDEX($A:$U,ROW(),$C$6)="","",INDEX($A:$U,ROW(),$C$6)))</f>
        <v/>
      </c>
      <c r="X81" s="28">
        <f>IF($W81="","",IF(ISNUMBER($W81),IF($W81&gt;=10000000,IFERROR(DATE(INT($W81/10000),MOD(INT($W81/100),100),MOD($W81,100)),""),$W81),IF(ISNUMBER(--SUBSTITUTE(SUBSTITUTE(TRIM($W81),".","-"),"/","-")),IF(--SUBSTITUTE(SUBSTITUTE(TRIM($W81),".","-"),"/","-")&gt;=10000000,IFERROR(DATE(--LEFT(TRIM($W81),4),--MID(TRIM($W81),5,2),--RIGHT(TRIM($W81),2)),""),--SUBSTITUTE(SUBSTITUTE(TRIM($W81),".","-"),"/","-")),IFERROR(--LEFT(SUBSTITUTE(SUBSTITUTE(TRIM($W81),".","-"),"/","-"),10),""))))</f>
        <v/>
      </c>
      <c r="Y81" s="29">
        <f>IF($X81="","",INT($X81))</f>
        <v/>
      </c>
      <c r="Z81" s="30">
        <f>IF(OR($Y81="",$D$6=""),"",IF(INDEX($A:$U,ROW(),$D$6)="",0,IF(ISNUMBER(INDEX($A:$U,ROW(),$D$6)),INDEX($A:$U,ROW(),$D$6),IFERROR(--SUBSTITUTE(SUBSTITUTE(TRIM(INDEX($A:$U,ROW(),$D$6)),",",""),"원",""),0))))</f>
        <v/>
      </c>
      <c r="AA81" s="30">
        <f>IF(OR($Y81="",$E$6=""),"",IF(INDEX($A:$U,ROW(),$E$6)="",0,IF(ISNUMBER(INDEX($A:$U,ROW(),$E$6)),INDEX($A:$U,ROW(),$E$6),IFERROR(--SUBSTITUTE(SUBSTITUTE(TRIM(INDEX($A:$U,ROW(),$E$6)),",",""),"원",""),0))))</f>
        <v/>
      </c>
      <c r="AB81" s="30">
        <f>IF(OR($Y81="",$F$6=""),"",IF(INDEX($A:$U,ROW(),$F$6)="","",IF(ISNUMBER(INDEX($A:$U,ROW(),$F$6)),INDEX($A:$U,ROW(),$F$6),IFERROR(--SUBSTITUTE(SUBSTITUTE(TRIM(INDEX($A:$U,ROW(),$F$6)),",",""),"원",""),""))))</f>
        <v/>
      </c>
      <c r="AC81" s="2">
        <f>IF(OR($Y81="",$G$6=""),"",INDEX($A:$U,ROW(),$G$6)&amp;"")</f>
        <v/>
      </c>
      <c r="AD81" s="2">
        <f>IF($Y81="","",IF(OR(AND(설정!$B$5&lt;&gt;"",ISNUMBER(SEARCH(설정!$B$5,$AC81))),AND(설정!$B$6&lt;&gt;"",ISNUMBER(SEARCH(설정!$B$6,$AC81))),AND(설정!$B$7&lt;&gt;"",ISNUMBER(SEARCH(설정!$B$7,$AC81)))),"제외","포함"))</f>
        <v/>
      </c>
    </row>
    <row r="82">
      <c r="W82" s="2">
        <f>IF(OR($B$5="",$C$6="",ROW()&lt;$B$5),"",IF(INDEX($A:$U,ROW(),$C$6)="","",INDEX($A:$U,ROW(),$C$6)))</f>
        <v/>
      </c>
      <c r="X82" s="28">
        <f>IF($W82="","",IF(ISNUMBER($W82),IF($W82&gt;=10000000,IFERROR(DATE(INT($W82/10000),MOD(INT($W82/100),100),MOD($W82,100)),""),$W82),IF(ISNUMBER(--SUBSTITUTE(SUBSTITUTE(TRIM($W82),".","-"),"/","-")),IF(--SUBSTITUTE(SUBSTITUTE(TRIM($W82),".","-"),"/","-")&gt;=10000000,IFERROR(DATE(--LEFT(TRIM($W82),4),--MID(TRIM($W82),5,2),--RIGHT(TRIM($W82),2)),""),--SUBSTITUTE(SUBSTITUTE(TRIM($W82),".","-"),"/","-")),IFERROR(--LEFT(SUBSTITUTE(SUBSTITUTE(TRIM($W82),".","-"),"/","-"),10),""))))</f>
        <v/>
      </c>
      <c r="Y82" s="29">
        <f>IF($X82="","",INT($X82))</f>
        <v/>
      </c>
      <c r="Z82" s="30">
        <f>IF(OR($Y82="",$D$6=""),"",IF(INDEX($A:$U,ROW(),$D$6)="",0,IF(ISNUMBER(INDEX($A:$U,ROW(),$D$6)),INDEX($A:$U,ROW(),$D$6),IFERROR(--SUBSTITUTE(SUBSTITUTE(TRIM(INDEX($A:$U,ROW(),$D$6)),",",""),"원",""),0))))</f>
        <v/>
      </c>
      <c r="AA82" s="30">
        <f>IF(OR($Y82="",$E$6=""),"",IF(INDEX($A:$U,ROW(),$E$6)="",0,IF(ISNUMBER(INDEX($A:$U,ROW(),$E$6)),INDEX($A:$U,ROW(),$E$6),IFERROR(--SUBSTITUTE(SUBSTITUTE(TRIM(INDEX($A:$U,ROW(),$E$6)),",",""),"원",""),0))))</f>
        <v/>
      </c>
      <c r="AB82" s="30">
        <f>IF(OR($Y82="",$F$6=""),"",IF(INDEX($A:$U,ROW(),$F$6)="","",IF(ISNUMBER(INDEX($A:$U,ROW(),$F$6)),INDEX($A:$U,ROW(),$F$6),IFERROR(--SUBSTITUTE(SUBSTITUTE(TRIM(INDEX($A:$U,ROW(),$F$6)),",",""),"원",""),""))))</f>
        <v/>
      </c>
      <c r="AC82" s="2">
        <f>IF(OR($Y82="",$G$6=""),"",INDEX($A:$U,ROW(),$G$6)&amp;"")</f>
        <v/>
      </c>
      <c r="AD82" s="2">
        <f>IF($Y82="","",IF(OR(AND(설정!$B$5&lt;&gt;"",ISNUMBER(SEARCH(설정!$B$5,$AC82))),AND(설정!$B$6&lt;&gt;"",ISNUMBER(SEARCH(설정!$B$6,$AC82))),AND(설정!$B$7&lt;&gt;"",ISNUMBER(SEARCH(설정!$B$7,$AC82)))),"제외","포함"))</f>
        <v/>
      </c>
    </row>
    <row r="83">
      <c r="W83" s="2">
        <f>IF(OR($B$5="",$C$6="",ROW()&lt;$B$5),"",IF(INDEX($A:$U,ROW(),$C$6)="","",INDEX($A:$U,ROW(),$C$6)))</f>
        <v/>
      </c>
      <c r="X83" s="28">
        <f>IF($W83="","",IF(ISNUMBER($W83),IF($W83&gt;=10000000,IFERROR(DATE(INT($W83/10000),MOD(INT($W83/100),100),MOD($W83,100)),""),$W83),IF(ISNUMBER(--SUBSTITUTE(SUBSTITUTE(TRIM($W83),".","-"),"/","-")),IF(--SUBSTITUTE(SUBSTITUTE(TRIM($W83),".","-"),"/","-")&gt;=10000000,IFERROR(DATE(--LEFT(TRIM($W83),4),--MID(TRIM($W83),5,2),--RIGHT(TRIM($W83),2)),""),--SUBSTITUTE(SUBSTITUTE(TRIM($W83),".","-"),"/","-")),IFERROR(--LEFT(SUBSTITUTE(SUBSTITUTE(TRIM($W83),".","-"),"/","-"),10),""))))</f>
        <v/>
      </c>
      <c r="Y83" s="29">
        <f>IF($X83="","",INT($X83))</f>
        <v/>
      </c>
      <c r="Z83" s="30">
        <f>IF(OR($Y83="",$D$6=""),"",IF(INDEX($A:$U,ROW(),$D$6)="",0,IF(ISNUMBER(INDEX($A:$U,ROW(),$D$6)),INDEX($A:$U,ROW(),$D$6),IFERROR(--SUBSTITUTE(SUBSTITUTE(TRIM(INDEX($A:$U,ROW(),$D$6)),",",""),"원",""),0))))</f>
        <v/>
      </c>
      <c r="AA83" s="30">
        <f>IF(OR($Y83="",$E$6=""),"",IF(INDEX($A:$U,ROW(),$E$6)="",0,IF(ISNUMBER(INDEX($A:$U,ROW(),$E$6)),INDEX($A:$U,ROW(),$E$6),IFERROR(--SUBSTITUTE(SUBSTITUTE(TRIM(INDEX($A:$U,ROW(),$E$6)),",",""),"원",""),0))))</f>
        <v/>
      </c>
      <c r="AB83" s="30">
        <f>IF(OR($Y83="",$F$6=""),"",IF(INDEX($A:$U,ROW(),$F$6)="","",IF(ISNUMBER(INDEX($A:$U,ROW(),$F$6)),INDEX($A:$U,ROW(),$F$6),IFERROR(--SUBSTITUTE(SUBSTITUTE(TRIM(INDEX($A:$U,ROW(),$F$6)),",",""),"원",""),""))))</f>
        <v/>
      </c>
      <c r="AC83" s="2">
        <f>IF(OR($Y83="",$G$6=""),"",INDEX($A:$U,ROW(),$G$6)&amp;"")</f>
        <v/>
      </c>
      <c r="AD83" s="2">
        <f>IF($Y83="","",IF(OR(AND(설정!$B$5&lt;&gt;"",ISNUMBER(SEARCH(설정!$B$5,$AC83))),AND(설정!$B$6&lt;&gt;"",ISNUMBER(SEARCH(설정!$B$6,$AC83))),AND(설정!$B$7&lt;&gt;"",ISNUMBER(SEARCH(설정!$B$7,$AC83)))),"제외","포함"))</f>
        <v/>
      </c>
    </row>
    <row r="84">
      <c r="W84" s="2">
        <f>IF(OR($B$5="",$C$6="",ROW()&lt;$B$5),"",IF(INDEX($A:$U,ROW(),$C$6)="","",INDEX($A:$U,ROW(),$C$6)))</f>
        <v/>
      </c>
      <c r="X84" s="28">
        <f>IF($W84="","",IF(ISNUMBER($W84),IF($W84&gt;=10000000,IFERROR(DATE(INT($W84/10000),MOD(INT($W84/100),100),MOD($W84,100)),""),$W84),IF(ISNUMBER(--SUBSTITUTE(SUBSTITUTE(TRIM($W84),".","-"),"/","-")),IF(--SUBSTITUTE(SUBSTITUTE(TRIM($W84),".","-"),"/","-")&gt;=10000000,IFERROR(DATE(--LEFT(TRIM($W84),4),--MID(TRIM($W84),5,2),--RIGHT(TRIM($W84),2)),""),--SUBSTITUTE(SUBSTITUTE(TRIM($W84),".","-"),"/","-")),IFERROR(--LEFT(SUBSTITUTE(SUBSTITUTE(TRIM($W84),".","-"),"/","-"),10),""))))</f>
        <v/>
      </c>
      <c r="Y84" s="29">
        <f>IF($X84="","",INT($X84))</f>
        <v/>
      </c>
      <c r="Z84" s="30">
        <f>IF(OR($Y84="",$D$6=""),"",IF(INDEX($A:$U,ROW(),$D$6)="",0,IF(ISNUMBER(INDEX($A:$U,ROW(),$D$6)),INDEX($A:$U,ROW(),$D$6),IFERROR(--SUBSTITUTE(SUBSTITUTE(TRIM(INDEX($A:$U,ROW(),$D$6)),",",""),"원",""),0))))</f>
        <v/>
      </c>
      <c r="AA84" s="30">
        <f>IF(OR($Y84="",$E$6=""),"",IF(INDEX($A:$U,ROW(),$E$6)="",0,IF(ISNUMBER(INDEX($A:$U,ROW(),$E$6)),INDEX($A:$U,ROW(),$E$6),IFERROR(--SUBSTITUTE(SUBSTITUTE(TRIM(INDEX($A:$U,ROW(),$E$6)),",",""),"원",""),0))))</f>
        <v/>
      </c>
      <c r="AB84" s="30">
        <f>IF(OR($Y84="",$F$6=""),"",IF(INDEX($A:$U,ROW(),$F$6)="","",IF(ISNUMBER(INDEX($A:$U,ROW(),$F$6)),INDEX($A:$U,ROW(),$F$6),IFERROR(--SUBSTITUTE(SUBSTITUTE(TRIM(INDEX($A:$U,ROW(),$F$6)),",",""),"원",""),""))))</f>
        <v/>
      </c>
      <c r="AC84" s="2">
        <f>IF(OR($Y84="",$G$6=""),"",INDEX($A:$U,ROW(),$G$6)&amp;"")</f>
        <v/>
      </c>
      <c r="AD84" s="2">
        <f>IF($Y84="","",IF(OR(AND(설정!$B$5&lt;&gt;"",ISNUMBER(SEARCH(설정!$B$5,$AC84))),AND(설정!$B$6&lt;&gt;"",ISNUMBER(SEARCH(설정!$B$6,$AC84))),AND(설정!$B$7&lt;&gt;"",ISNUMBER(SEARCH(설정!$B$7,$AC84)))),"제외","포함"))</f>
        <v/>
      </c>
    </row>
    <row r="85">
      <c r="W85" s="2">
        <f>IF(OR($B$5="",$C$6="",ROW()&lt;$B$5),"",IF(INDEX($A:$U,ROW(),$C$6)="","",INDEX($A:$U,ROW(),$C$6)))</f>
        <v/>
      </c>
      <c r="X85" s="28">
        <f>IF($W85="","",IF(ISNUMBER($W85),IF($W85&gt;=10000000,IFERROR(DATE(INT($W85/10000),MOD(INT($W85/100),100),MOD($W85,100)),""),$W85),IF(ISNUMBER(--SUBSTITUTE(SUBSTITUTE(TRIM($W85),".","-"),"/","-")),IF(--SUBSTITUTE(SUBSTITUTE(TRIM($W85),".","-"),"/","-")&gt;=10000000,IFERROR(DATE(--LEFT(TRIM($W85),4),--MID(TRIM($W85),5,2),--RIGHT(TRIM($W85),2)),""),--SUBSTITUTE(SUBSTITUTE(TRIM($W85),".","-"),"/","-")),IFERROR(--LEFT(SUBSTITUTE(SUBSTITUTE(TRIM($W85),".","-"),"/","-"),10),""))))</f>
        <v/>
      </c>
      <c r="Y85" s="29">
        <f>IF($X85="","",INT($X85))</f>
        <v/>
      </c>
      <c r="Z85" s="30">
        <f>IF(OR($Y85="",$D$6=""),"",IF(INDEX($A:$U,ROW(),$D$6)="",0,IF(ISNUMBER(INDEX($A:$U,ROW(),$D$6)),INDEX($A:$U,ROW(),$D$6),IFERROR(--SUBSTITUTE(SUBSTITUTE(TRIM(INDEX($A:$U,ROW(),$D$6)),",",""),"원",""),0))))</f>
        <v/>
      </c>
      <c r="AA85" s="30">
        <f>IF(OR($Y85="",$E$6=""),"",IF(INDEX($A:$U,ROW(),$E$6)="",0,IF(ISNUMBER(INDEX($A:$U,ROW(),$E$6)),INDEX($A:$U,ROW(),$E$6),IFERROR(--SUBSTITUTE(SUBSTITUTE(TRIM(INDEX($A:$U,ROW(),$E$6)),",",""),"원",""),0))))</f>
        <v/>
      </c>
      <c r="AB85" s="30">
        <f>IF(OR($Y85="",$F$6=""),"",IF(INDEX($A:$U,ROW(),$F$6)="","",IF(ISNUMBER(INDEX($A:$U,ROW(),$F$6)),INDEX($A:$U,ROW(),$F$6),IFERROR(--SUBSTITUTE(SUBSTITUTE(TRIM(INDEX($A:$U,ROW(),$F$6)),",",""),"원",""),""))))</f>
        <v/>
      </c>
      <c r="AC85" s="2">
        <f>IF(OR($Y85="",$G$6=""),"",INDEX($A:$U,ROW(),$G$6)&amp;"")</f>
        <v/>
      </c>
      <c r="AD85" s="2">
        <f>IF($Y85="","",IF(OR(AND(설정!$B$5&lt;&gt;"",ISNUMBER(SEARCH(설정!$B$5,$AC85))),AND(설정!$B$6&lt;&gt;"",ISNUMBER(SEARCH(설정!$B$6,$AC85))),AND(설정!$B$7&lt;&gt;"",ISNUMBER(SEARCH(설정!$B$7,$AC85)))),"제외","포함"))</f>
        <v/>
      </c>
    </row>
    <row r="86">
      <c r="W86" s="2">
        <f>IF(OR($B$5="",$C$6="",ROW()&lt;$B$5),"",IF(INDEX($A:$U,ROW(),$C$6)="","",INDEX($A:$U,ROW(),$C$6)))</f>
        <v/>
      </c>
      <c r="X86" s="28">
        <f>IF($W86="","",IF(ISNUMBER($W86),IF($W86&gt;=10000000,IFERROR(DATE(INT($W86/10000),MOD(INT($W86/100),100),MOD($W86,100)),""),$W86),IF(ISNUMBER(--SUBSTITUTE(SUBSTITUTE(TRIM($W86),".","-"),"/","-")),IF(--SUBSTITUTE(SUBSTITUTE(TRIM($W86),".","-"),"/","-")&gt;=10000000,IFERROR(DATE(--LEFT(TRIM($W86),4),--MID(TRIM($W86),5,2),--RIGHT(TRIM($W86),2)),""),--SUBSTITUTE(SUBSTITUTE(TRIM($W86),".","-"),"/","-")),IFERROR(--LEFT(SUBSTITUTE(SUBSTITUTE(TRIM($W86),".","-"),"/","-"),10),""))))</f>
        <v/>
      </c>
      <c r="Y86" s="29">
        <f>IF($X86="","",INT($X86))</f>
        <v/>
      </c>
      <c r="Z86" s="30">
        <f>IF(OR($Y86="",$D$6=""),"",IF(INDEX($A:$U,ROW(),$D$6)="",0,IF(ISNUMBER(INDEX($A:$U,ROW(),$D$6)),INDEX($A:$U,ROW(),$D$6),IFERROR(--SUBSTITUTE(SUBSTITUTE(TRIM(INDEX($A:$U,ROW(),$D$6)),",",""),"원",""),0))))</f>
        <v/>
      </c>
      <c r="AA86" s="30">
        <f>IF(OR($Y86="",$E$6=""),"",IF(INDEX($A:$U,ROW(),$E$6)="",0,IF(ISNUMBER(INDEX($A:$U,ROW(),$E$6)),INDEX($A:$U,ROW(),$E$6),IFERROR(--SUBSTITUTE(SUBSTITUTE(TRIM(INDEX($A:$U,ROW(),$E$6)),",",""),"원",""),0))))</f>
        <v/>
      </c>
      <c r="AB86" s="30">
        <f>IF(OR($Y86="",$F$6=""),"",IF(INDEX($A:$U,ROW(),$F$6)="","",IF(ISNUMBER(INDEX($A:$U,ROW(),$F$6)),INDEX($A:$U,ROW(),$F$6),IFERROR(--SUBSTITUTE(SUBSTITUTE(TRIM(INDEX($A:$U,ROW(),$F$6)),",",""),"원",""),""))))</f>
        <v/>
      </c>
      <c r="AC86" s="2">
        <f>IF(OR($Y86="",$G$6=""),"",INDEX($A:$U,ROW(),$G$6)&amp;"")</f>
        <v/>
      </c>
      <c r="AD86" s="2">
        <f>IF($Y86="","",IF(OR(AND(설정!$B$5&lt;&gt;"",ISNUMBER(SEARCH(설정!$B$5,$AC86))),AND(설정!$B$6&lt;&gt;"",ISNUMBER(SEARCH(설정!$B$6,$AC86))),AND(설정!$B$7&lt;&gt;"",ISNUMBER(SEARCH(설정!$B$7,$AC86)))),"제외","포함"))</f>
        <v/>
      </c>
    </row>
    <row r="87">
      <c r="W87" s="2">
        <f>IF(OR($B$5="",$C$6="",ROW()&lt;$B$5),"",IF(INDEX($A:$U,ROW(),$C$6)="","",INDEX($A:$U,ROW(),$C$6)))</f>
        <v/>
      </c>
      <c r="X87" s="28">
        <f>IF($W87="","",IF(ISNUMBER($W87),IF($W87&gt;=10000000,IFERROR(DATE(INT($W87/10000),MOD(INT($W87/100),100),MOD($W87,100)),""),$W87),IF(ISNUMBER(--SUBSTITUTE(SUBSTITUTE(TRIM($W87),".","-"),"/","-")),IF(--SUBSTITUTE(SUBSTITUTE(TRIM($W87),".","-"),"/","-")&gt;=10000000,IFERROR(DATE(--LEFT(TRIM($W87),4),--MID(TRIM($W87),5,2),--RIGHT(TRIM($W87),2)),""),--SUBSTITUTE(SUBSTITUTE(TRIM($W87),".","-"),"/","-")),IFERROR(--LEFT(SUBSTITUTE(SUBSTITUTE(TRIM($W87),".","-"),"/","-"),10),""))))</f>
        <v/>
      </c>
      <c r="Y87" s="29">
        <f>IF($X87="","",INT($X87))</f>
        <v/>
      </c>
      <c r="Z87" s="30">
        <f>IF(OR($Y87="",$D$6=""),"",IF(INDEX($A:$U,ROW(),$D$6)="",0,IF(ISNUMBER(INDEX($A:$U,ROW(),$D$6)),INDEX($A:$U,ROW(),$D$6),IFERROR(--SUBSTITUTE(SUBSTITUTE(TRIM(INDEX($A:$U,ROW(),$D$6)),",",""),"원",""),0))))</f>
        <v/>
      </c>
      <c r="AA87" s="30">
        <f>IF(OR($Y87="",$E$6=""),"",IF(INDEX($A:$U,ROW(),$E$6)="",0,IF(ISNUMBER(INDEX($A:$U,ROW(),$E$6)),INDEX($A:$U,ROW(),$E$6),IFERROR(--SUBSTITUTE(SUBSTITUTE(TRIM(INDEX($A:$U,ROW(),$E$6)),",",""),"원",""),0))))</f>
        <v/>
      </c>
      <c r="AB87" s="30">
        <f>IF(OR($Y87="",$F$6=""),"",IF(INDEX($A:$U,ROW(),$F$6)="","",IF(ISNUMBER(INDEX($A:$U,ROW(),$F$6)),INDEX($A:$U,ROW(),$F$6),IFERROR(--SUBSTITUTE(SUBSTITUTE(TRIM(INDEX($A:$U,ROW(),$F$6)),",",""),"원",""),""))))</f>
        <v/>
      </c>
      <c r="AC87" s="2">
        <f>IF(OR($Y87="",$G$6=""),"",INDEX($A:$U,ROW(),$G$6)&amp;"")</f>
        <v/>
      </c>
      <c r="AD87" s="2">
        <f>IF($Y87="","",IF(OR(AND(설정!$B$5&lt;&gt;"",ISNUMBER(SEARCH(설정!$B$5,$AC87))),AND(설정!$B$6&lt;&gt;"",ISNUMBER(SEARCH(설정!$B$6,$AC87))),AND(설정!$B$7&lt;&gt;"",ISNUMBER(SEARCH(설정!$B$7,$AC87)))),"제외","포함"))</f>
        <v/>
      </c>
    </row>
    <row r="88">
      <c r="W88" s="2">
        <f>IF(OR($B$5="",$C$6="",ROW()&lt;$B$5),"",IF(INDEX($A:$U,ROW(),$C$6)="","",INDEX($A:$U,ROW(),$C$6)))</f>
        <v/>
      </c>
      <c r="X88" s="28">
        <f>IF($W88="","",IF(ISNUMBER($W88),IF($W88&gt;=10000000,IFERROR(DATE(INT($W88/10000),MOD(INT($W88/100),100),MOD($W88,100)),""),$W88),IF(ISNUMBER(--SUBSTITUTE(SUBSTITUTE(TRIM($W88),".","-"),"/","-")),IF(--SUBSTITUTE(SUBSTITUTE(TRIM($W88),".","-"),"/","-")&gt;=10000000,IFERROR(DATE(--LEFT(TRIM($W88),4),--MID(TRIM($W88),5,2),--RIGHT(TRIM($W88),2)),""),--SUBSTITUTE(SUBSTITUTE(TRIM($W88),".","-"),"/","-")),IFERROR(--LEFT(SUBSTITUTE(SUBSTITUTE(TRIM($W88),".","-"),"/","-"),10),""))))</f>
        <v/>
      </c>
      <c r="Y88" s="29">
        <f>IF($X88="","",INT($X88))</f>
        <v/>
      </c>
      <c r="Z88" s="30">
        <f>IF(OR($Y88="",$D$6=""),"",IF(INDEX($A:$U,ROW(),$D$6)="",0,IF(ISNUMBER(INDEX($A:$U,ROW(),$D$6)),INDEX($A:$U,ROW(),$D$6),IFERROR(--SUBSTITUTE(SUBSTITUTE(TRIM(INDEX($A:$U,ROW(),$D$6)),",",""),"원",""),0))))</f>
        <v/>
      </c>
      <c r="AA88" s="30">
        <f>IF(OR($Y88="",$E$6=""),"",IF(INDEX($A:$U,ROW(),$E$6)="",0,IF(ISNUMBER(INDEX($A:$U,ROW(),$E$6)),INDEX($A:$U,ROW(),$E$6),IFERROR(--SUBSTITUTE(SUBSTITUTE(TRIM(INDEX($A:$U,ROW(),$E$6)),",",""),"원",""),0))))</f>
        <v/>
      </c>
      <c r="AB88" s="30">
        <f>IF(OR($Y88="",$F$6=""),"",IF(INDEX($A:$U,ROW(),$F$6)="","",IF(ISNUMBER(INDEX($A:$U,ROW(),$F$6)),INDEX($A:$U,ROW(),$F$6),IFERROR(--SUBSTITUTE(SUBSTITUTE(TRIM(INDEX($A:$U,ROW(),$F$6)),",",""),"원",""),""))))</f>
        <v/>
      </c>
      <c r="AC88" s="2">
        <f>IF(OR($Y88="",$G$6=""),"",INDEX($A:$U,ROW(),$G$6)&amp;"")</f>
        <v/>
      </c>
      <c r="AD88" s="2">
        <f>IF($Y88="","",IF(OR(AND(설정!$B$5&lt;&gt;"",ISNUMBER(SEARCH(설정!$B$5,$AC88))),AND(설정!$B$6&lt;&gt;"",ISNUMBER(SEARCH(설정!$B$6,$AC88))),AND(설정!$B$7&lt;&gt;"",ISNUMBER(SEARCH(설정!$B$7,$AC88)))),"제외","포함"))</f>
        <v/>
      </c>
    </row>
    <row r="89">
      <c r="W89" s="2">
        <f>IF(OR($B$5="",$C$6="",ROW()&lt;$B$5),"",IF(INDEX($A:$U,ROW(),$C$6)="","",INDEX($A:$U,ROW(),$C$6)))</f>
        <v/>
      </c>
      <c r="X89" s="28">
        <f>IF($W89="","",IF(ISNUMBER($W89),IF($W89&gt;=10000000,IFERROR(DATE(INT($W89/10000),MOD(INT($W89/100),100),MOD($W89,100)),""),$W89),IF(ISNUMBER(--SUBSTITUTE(SUBSTITUTE(TRIM($W89),".","-"),"/","-")),IF(--SUBSTITUTE(SUBSTITUTE(TRIM($W89),".","-"),"/","-")&gt;=10000000,IFERROR(DATE(--LEFT(TRIM($W89),4),--MID(TRIM($W89),5,2),--RIGHT(TRIM($W89),2)),""),--SUBSTITUTE(SUBSTITUTE(TRIM($W89),".","-"),"/","-")),IFERROR(--LEFT(SUBSTITUTE(SUBSTITUTE(TRIM($W89),".","-"),"/","-"),10),""))))</f>
        <v/>
      </c>
      <c r="Y89" s="29">
        <f>IF($X89="","",INT($X89))</f>
        <v/>
      </c>
      <c r="Z89" s="30">
        <f>IF(OR($Y89="",$D$6=""),"",IF(INDEX($A:$U,ROW(),$D$6)="",0,IF(ISNUMBER(INDEX($A:$U,ROW(),$D$6)),INDEX($A:$U,ROW(),$D$6),IFERROR(--SUBSTITUTE(SUBSTITUTE(TRIM(INDEX($A:$U,ROW(),$D$6)),",",""),"원",""),0))))</f>
        <v/>
      </c>
      <c r="AA89" s="30">
        <f>IF(OR($Y89="",$E$6=""),"",IF(INDEX($A:$U,ROW(),$E$6)="",0,IF(ISNUMBER(INDEX($A:$U,ROW(),$E$6)),INDEX($A:$U,ROW(),$E$6),IFERROR(--SUBSTITUTE(SUBSTITUTE(TRIM(INDEX($A:$U,ROW(),$E$6)),",",""),"원",""),0))))</f>
        <v/>
      </c>
      <c r="AB89" s="30">
        <f>IF(OR($Y89="",$F$6=""),"",IF(INDEX($A:$U,ROW(),$F$6)="","",IF(ISNUMBER(INDEX($A:$U,ROW(),$F$6)),INDEX($A:$U,ROW(),$F$6),IFERROR(--SUBSTITUTE(SUBSTITUTE(TRIM(INDEX($A:$U,ROW(),$F$6)),",",""),"원",""),""))))</f>
        <v/>
      </c>
      <c r="AC89" s="2">
        <f>IF(OR($Y89="",$G$6=""),"",INDEX($A:$U,ROW(),$G$6)&amp;"")</f>
        <v/>
      </c>
      <c r="AD89" s="2">
        <f>IF($Y89="","",IF(OR(AND(설정!$B$5&lt;&gt;"",ISNUMBER(SEARCH(설정!$B$5,$AC89))),AND(설정!$B$6&lt;&gt;"",ISNUMBER(SEARCH(설정!$B$6,$AC89))),AND(설정!$B$7&lt;&gt;"",ISNUMBER(SEARCH(설정!$B$7,$AC89)))),"제외","포함"))</f>
        <v/>
      </c>
    </row>
    <row r="90">
      <c r="W90" s="2">
        <f>IF(OR($B$5="",$C$6="",ROW()&lt;$B$5),"",IF(INDEX($A:$U,ROW(),$C$6)="","",INDEX($A:$U,ROW(),$C$6)))</f>
        <v/>
      </c>
      <c r="X90" s="28">
        <f>IF($W90="","",IF(ISNUMBER($W90),IF($W90&gt;=10000000,IFERROR(DATE(INT($W90/10000),MOD(INT($W90/100),100),MOD($W90,100)),""),$W90),IF(ISNUMBER(--SUBSTITUTE(SUBSTITUTE(TRIM($W90),".","-"),"/","-")),IF(--SUBSTITUTE(SUBSTITUTE(TRIM($W90),".","-"),"/","-")&gt;=10000000,IFERROR(DATE(--LEFT(TRIM($W90),4),--MID(TRIM($W90),5,2),--RIGHT(TRIM($W90),2)),""),--SUBSTITUTE(SUBSTITUTE(TRIM($W90),".","-"),"/","-")),IFERROR(--LEFT(SUBSTITUTE(SUBSTITUTE(TRIM($W90),".","-"),"/","-"),10),""))))</f>
        <v/>
      </c>
      <c r="Y90" s="29">
        <f>IF($X90="","",INT($X90))</f>
        <v/>
      </c>
      <c r="Z90" s="30">
        <f>IF(OR($Y90="",$D$6=""),"",IF(INDEX($A:$U,ROW(),$D$6)="",0,IF(ISNUMBER(INDEX($A:$U,ROW(),$D$6)),INDEX($A:$U,ROW(),$D$6),IFERROR(--SUBSTITUTE(SUBSTITUTE(TRIM(INDEX($A:$U,ROW(),$D$6)),",",""),"원",""),0))))</f>
        <v/>
      </c>
      <c r="AA90" s="30">
        <f>IF(OR($Y90="",$E$6=""),"",IF(INDEX($A:$U,ROW(),$E$6)="",0,IF(ISNUMBER(INDEX($A:$U,ROW(),$E$6)),INDEX($A:$U,ROW(),$E$6),IFERROR(--SUBSTITUTE(SUBSTITUTE(TRIM(INDEX($A:$U,ROW(),$E$6)),",",""),"원",""),0))))</f>
        <v/>
      </c>
      <c r="AB90" s="30">
        <f>IF(OR($Y90="",$F$6=""),"",IF(INDEX($A:$U,ROW(),$F$6)="","",IF(ISNUMBER(INDEX($A:$U,ROW(),$F$6)),INDEX($A:$U,ROW(),$F$6),IFERROR(--SUBSTITUTE(SUBSTITUTE(TRIM(INDEX($A:$U,ROW(),$F$6)),",",""),"원",""),""))))</f>
        <v/>
      </c>
      <c r="AC90" s="2">
        <f>IF(OR($Y90="",$G$6=""),"",INDEX($A:$U,ROW(),$G$6)&amp;"")</f>
        <v/>
      </c>
      <c r="AD90" s="2">
        <f>IF($Y90="","",IF(OR(AND(설정!$B$5&lt;&gt;"",ISNUMBER(SEARCH(설정!$B$5,$AC90))),AND(설정!$B$6&lt;&gt;"",ISNUMBER(SEARCH(설정!$B$6,$AC90))),AND(설정!$B$7&lt;&gt;"",ISNUMBER(SEARCH(설정!$B$7,$AC90)))),"제외","포함"))</f>
        <v/>
      </c>
    </row>
    <row r="91">
      <c r="W91" s="2">
        <f>IF(OR($B$5="",$C$6="",ROW()&lt;$B$5),"",IF(INDEX($A:$U,ROW(),$C$6)="","",INDEX($A:$U,ROW(),$C$6)))</f>
        <v/>
      </c>
      <c r="X91" s="28">
        <f>IF($W91="","",IF(ISNUMBER($W91),IF($W91&gt;=10000000,IFERROR(DATE(INT($W91/10000),MOD(INT($W91/100),100),MOD($W91,100)),""),$W91),IF(ISNUMBER(--SUBSTITUTE(SUBSTITUTE(TRIM($W91),".","-"),"/","-")),IF(--SUBSTITUTE(SUBSTITUTE(TRIM($W91),".","-"),"/","-")&gt;=10000000,IFERROR(DATE(--LEFT(TRIM($W91),4),--MID(TRIM($W91),5,2),--RIGHT(TRIM($W91),2)),""),--SUBSTITUTE(SUBSTITUTE(TRIM($W91),".","-"),"/","-")),IFERROR(--LEFT(SUBSTITUTE(SUBSTITUTE(TRIM($W91),".","-"),"/","-"),10),""))))</f>
        <v/>
      </c>
      <c r="Y91" s="29">
        <f>IF($X91="","",INT($X91))</f>
        <v/>
      </c>
      <c r="Z91" s="30">
        <f>IF(OR($Y91="",$D$6=""),"",IF(INDEX($A:$U,ROW(),$D$6)="",0,IF(ISNUMBER(INDEX($A:$U,ROW(),$D$6)),INDEX($A:$U,ROW(),$D$6),IFERROR(--SUBSTITUTE(SUBSTITUTE(TRIM(INDEX($A:$U,ROW(),$D$6)),",",""),"원",""),0))))</f>
        <v/>
      </c>
      <c r="AA91" s="30">
        <f>IF(OR($Y91="",$E$6=""),"",IF(INDEX($A:$U,ROW(),$E$6)="",0,IF(ISNUMBER(INDEX($A:$U,ROW(),$E$6)),INDEX($A:$U,ROW(),$E$6),IFERROR(--SUBSTITUTE(SUBSTITUTE(TRIM(INDEX($A:$U,ROW(),$E$6)),",",""),"원",""),0))))</f>
        <v/>
      </c>
      <c r="AB91" s="30">
        <f>IF(OR($Y91="",$F$6=""),"",IF(INDEX($A:$U,ROW(),$F$6)="","",IF(ISNUMBER(INDEX($A:$U,ROW(),$F$6)),INDEX($A:$U,ROW(),$F$6),IFERROR(--SUBSTITUTE(SUBSTITUTE(TRIM(INDEX($A:$U,ROW(),$F$6)),",",""),"원",""),""))))</f>
        <v/>
      </c>
      <c r="AC91" s="2">
        <f>IF(OR($Y91="",$G$6=""),"",INDEX($A:$U,ROW(),$G$6)&amp;"")</f>
        <v/>
      </c>
      <c r="AD91" s="2">
        <f>IF($Y91="","",IF(OR(AND(설정!$B$5&lt;&gt;"",ISNUMBER(SEARCH(설정!$B$5,$AC91))),AND(설정!$B$6&lt;&gt;"",ISNUMBER(SEARCH(설정!$B$6,$AC91))),AND(설정!$B$7&lt;&gt;"",ISNUMBER(SEARCH(설정!$B$7,$AC91)))),"제외","포함"))</f>
        <v/>
      </c>
    </row>
    <row r="92">
      <c r="W92" s="2">
        <f>IF(OR($B$5="",$C$6="",ROW()&lt;$B$5),"",IF(INDEX($A:$U,ROW(),$C$6)="","",INDEX($A:$U,ROW(),$C$6)))</f>
        <v/>
      </c>
      <c r="X92" s="28">
        <f>IF($W92="","",IF(ISNUMBER($W92),IF($W92&gt;=10000000,IFERROR(DATE(INT($W92/10000),MOD(INT($W92/100),100),MOD($W92,100)),""),$W92),IF(ISNUMBER(--SUBSTITUTE(SUBSTITUTE(TRIM($W92),".","-"),"/","-")),IF(--SUBSTITUTE(SUBSTITUTE(TRIM($W92),".","-"),"/","-")&gt;=10000000,IFERROR(DATE(--LEFT(TRIM($W92),4),--MID(TRIM($W92),5,2),--RIGHT(TRIM($W92),2)),""),--SUBSTITUTE(SUBSTITUTE(TRIM($W92),".","-"),"/","-")),IFERROR(--LEFT(SUBSTITUTE(SUBSTITUTE(TRIM($W92),".","-"),"/","-"),10),""))))</f>
        <v/>
      </c>
      <c r="Y92" s="29">
        <f>IF($X92="","",INT($X92))</f>
        <v/>
      </c>
      <c r="Z92" s="30">
        <f>IF(OR($Y92="",$D$6=""),"",IF(INDEX($A:$U,ROW(),$D$6)="",0,IF(ISNUMBER(INDEX($A:$U,ROW(),$D$6)),INDEX($A:$U,ROW(),$D$6),IFERROR(--SUBSTITUTE(SUBSTITUTE(TRIM(INDEX($A:$U,ROW(),$D$6)),",",""),"원",""),0))))</f>
        <v/>
      </c>
      <c r="AA92" s="30">
        <f>IF(OR($Y92="",$E$6=""),"",IF(INDEX($A:$U,ROW(),$E$6)="",0,IF(ISNUMBER(INDEX($A:$U,ROW(),$E$6)),INDEX($A:$U,ROW(),$E$6),IFERROR(--SUBSTITUTE(SUBSTITUTE(TRIM(INDEX($A:$U,ROW(),$E$6)),",",""),"원",""),0))))</f>
        <v/>
      </c>
      <c r="AB92" s="30">
        <f>IF(OR($Y92="",$F$6=""),"",IF(INDEX($A:$U,ROW(),$F$6)="","",IF(ISNUMBER(INDEX($A:$U,ROW(),$F$6)),INDEX($A:$U,ROW(),$F$6),IFERROR(--SUBSTITUTE(SUBSTITUTE(TRIM(INDEX($A:$U,ROW(),$F$6)),",",""),"원",""),""))))</f>
        <v/>
      </c>
      <c r="AC92" s="2">
        <f>IF(OR($Y92="",$G$6=""),"",INDEX($A:$U,ROW(),$G$6)&amp;"")</f>
        <v/>
      </c>
      <c r="AD92" s="2">
        <f>IF($Y92="","",IF(OR(AND(설정!$B$5&lt;&gt;"",ISNUMBER(SEARCH(설정!$B$5,$AC92))),AND(설정!$B$6&lt;&gt;"",ISNUMBER(SEARCH(설정!$B$6,$AC92))),AND(설정!$B$7&lt;&gt;"",ISNUMBER(SEARCH(설정!$B$7,$AC92)))),"제외","포함"))</f>
        <v/>
      </c>
    </row>
    <row r="93">
      <c r="W93" s="2">
        <f>IF(OR($B$5="",$C$6="",ROW()&lt;$B$5),"",IF(INDEX($A:$U,ROW(),$C$6)="","",INDEX($A:$U,ROW(),$C$6)))</f>
        <v/>
      </c>
      <c r="X93" s="28">
        <f>IF($W93="","",IF(ISNUMBER($W93),IF($W93&gt;=10000000,IFERROR(DATE(INT($W93/10000),MOD(INT($W93/100),100),MOD($W93,100)),""),$W93),IF(ISNUMBER(--SUBSTITUTE(SUBSTITUTE(TRIM($W93),".","-"),"/","-")),IF(--SUBSTITUTE(SUBSTITUTE(TRIM($W93),".","-"),"/","-")&gt;=10000000,IFERROR(DATE(--LEFT(TRIM($W93),4),--MID(TRIM($W93),5,2),--RIGHT(TRIM($W93),2)),""),--SUBSTITUTE(SUBSTITUTE(TRIM($W93),".","-"),"/","-")),IFERROR(--LEFT(SUBSTITUTE(SUBSTITUTE(TRIM($W93),".","-"),"/","-"),10),""))))</f>
        <v/>
      </c>
      <c r="Y93" s="29">
        <f>IF($X93="","",INT($X93))</f>
        <v/>
      </c>
      <c r="Z93" s="30">
        <f>IF(OR($Y93="",$D$6=""),"",IF(INDEX($A:$U,ROW(),$D$6)="",0,IF(ISNUMBER(INDEX($A:$U,ROW(),$D$6)),INDEX($A:$U,ROW(),$D$6),IFERROR(--SUBSTITUTE(SUBSTITUTE(TRIM(INDEX($A:$U,ROW(),$D$6)),",",""),"원",""),0))))</f>
        <v/>
      </c>
      <c r="AA93" s="30">
        <f>IF(OR($Y93="",$E$6=""),"",IF(INDEX($A:$U,ROW(),$E$6)="",0,IF(ISNUMBER(INDEX($A:$U,ROW(),$E$6)),INDEX($A:$U,ROW(),$E$6),IFERROR(--SUBSTITUTE(SUBSTITUTE(TRIM(INDEX($A:$U,ROW(),$E$6)),",",""),"원",""),0))))</f>
        <v/>
      </c>
      <c r="AB93" s="30">
        <f>IF(OR($Y93="",$F$6=""),"",IF(INDEX($A:$U,ROW(),$F$6)="","",IF(ISNUMBER(INDEX($A:$U,ROW(),$F$6)),INDEX($A:$U,ROW(),$F$6),IFERROR(--SUBSTITUTE(SUBSTITUTE(TRIM(INDEX($A:$U,ROW(),$F$6)),",",""),"원",""),""))))</f>
        <v/>
      </c>
      <c r="AC93" s="2">
        <f>IF(OR($Y93="",$G$6=""),"",INDEX($A:$U,ROW(),$G$6)&amp;"")</f>
        <v/>
      </c>
      <c r="AD93" s="2">
        <f>IF($Y93="","",IF(OR(AND(설정!$B$5&lt;&gt;"",ISNUMBER(SEARCH(설정!$B$5,$AC93))),AND(설정!$B$6&lt;&gt;"",ISNUMBER(SEARCH(설정!$B$6,$AC93))),AND(설정!$B$7&lt;&gt;"",ISNUMBER(SEARCH(설정!$B$7,$AC93)))),"제외","포함"))</f>
        <v/>
      </c>
    </row>
    <row r="94">
      <c r="W94" s="2">
        <f>IF(OR($B$5="",$C$6="",ROW()&lt;$B$5),"",IF(INDEX($A:$U,ROW(),$C$6)="","",INDEX($A:$U,ROW(),$C$6)))</f>
        <v/>
      </c>
      <c r="X94" s="28">
        <f>IF($W94="","",IF(ISNUMBER($W94),IF($W94&gt;=10000000,IFERROR(DATE(INT($W94/10000),MOD(INT($W94/100),100),MOD($W94,100)),""),$W94),IF(ISNUMBER(--SUBSTITUTE(SUBSTITUTE(TRIM($W94),".","-"),"/","-")),IF(--SUBSTITUTE(SUBSTITUTE(TRIM($W94),".","-"),"/","-")&gt;=10000000,IFERROR(DATE(--LEFT(TRIM($W94),4),--MID(TRIM($W94),5,2),--RIGHT(TRIM($W94),2)),""),--SUBSTITUTE(SUBSTITUTE(TRIM($W94),".","-"),"/","-")),IFERROR(--LEFT(SUBSTITUTE(SUBSTITUTE(TRIM($W94),".","-"),"/","-"),10),""))))</f>
        <v/>
      </c>
      <c r="Y94" s="29">
        <f>IF($X94="","",INT($X94))</f>
        <v/>
      </c>
      <c r="Z94" s="30">
        <f>IF(OR($Y94="",$D$6=""),"",IF(INDEX($A:$U,ROW(),$D$6)="",0,IF(ISNUMBER(INDEX($A:$U,ROW(),$D$6)),INDEX($A:$U,ROW(),$D$6),IFERROR(--SUBSTITUTE(SUBSTITUTE(TRIM(INDEX($A:$U,ROW(),$D$6)),",",""),"원",""),0))))</f>
        <v/>
      </c>
      <c r="AA94" s="30">
        <f>IF(OR($Y94="",$E$6=""),"",IF(INDEX($A:$U,ROW(),$E$6)="",0,IF(ISNUMBER(INDEX($A:$U,ROW(),$E$6)),INDEX($A:$U,ROW(),$E$6),IFERROR(--SUBSTITUTE(SUBSTITUTE(TRIM(INDEX($A:$U,ROW(),$E$6)),",",""),"원",""),0))))</f>
        <v/>
      </c>
      <c r="AB94" s="30">
        <f>IF(OR($Y94="",$F$6=""),"",IF(INDEX($A:$U,ROW(),$F$6)="","",IF(ISNUMBER(INDEX($A:$U,ROW(),$F$6)),INDEX($A:$U,ROW(),$F$6),IFERROR(--SUBSTITUTE(SUBSTITUTE(TRIM(INDEX($A:$U,ROW(),$F$6)),",",""),"원",""),""))))</f>
        <v/>
      </c>
      <c r="AC94" s="2">
        <f>IF(OR($Y94="",$G$6=""),"",INDEX($A:$U,ROW(),$G$6)&amp;"")</f>
        <v/>
      </c>
      <c r="AD94" s="2">
        <f>IF($Y94="","",IF(OR(AND(설정!$B$5&lt;&gt;"",ISNUMBER(SEARCH(설정!$B$5,$AC94))),AND(설정!$B$6&lt;&gt;"",ISNUMBER(SEARCH(설정!$B$6,$AC94))),AND(설정!$B$7&lt;&gt;"",ISNUMBER(SEARCH(설정!$B$7,$AC94)))),"제외","포함"))</f>
        <v/>
      </c>
    </row>
    <row r="95">
      <c r="W95" s="2">
        <f>IF(OR($B$5="",$C$6="",ROW()&lt;$B$5),"",IF(INDEX($A:$U,ROW(),$C$6)="","",INDEX($A:$U,ROW(),$C$6)))</f>
        <v/>
      </c>
      <c r="X95" s="28">
        <f>IF($W95="","",IF(ISNUMBER($W95),IF($W95&gt;=10000000,IFERROR(DATE(INT($W95/10000),MOD(INT($W95/100),100),MOD($W95,100)),""),$W95),IF(ISNUMBER(--SUBSTITUTE(SUBSTITUTE(TRIM($W95),".","-"),"/","-")),IF(--SUBSTITUTE(SUBSTITUTE(TRIM($W95),".","-"),"/","-")&gt;=10000000,IFERROR(DATE(--LEFT(TRIM($W95),4),--MID(TRIM($W95),5,2),--RIGHT(TRIM($W95),2)),""),--SUBSTITUTE(SUBSTITUTE(TRIM($W95),".","-"),"/","-")),IFERROR(--LEFT(SUBSTITUTE(SUBSTITUTE(TRIM($W95),".","-"),"/","-"),10),""))))</f>
        <v/>
      </c>
      <c r="Y95" s="29">
        <f>IF($X95="","",INT($X95))</f>
        <v/>
      </c>
      <c r="Z95" s="30">
        <f>IF(OR($Y95="",$D$6=""),"",IF(INDEX($A:$U,ROW(),$D$6)="",0,IF(ISNUMBER(INDEX($A:$U,ROW(),$D$6)),INDEX($A:$U,ROW(),$D$6),IFERROR(--SUBSTITUTE(SUBSTITUTE(TRIM(INDEX($A:$U,ROW(),$D$6)),",",""),"원",""),0))))</f>
        <v/>
      </c>
      <c r="AA95" s="30">
        <f>IF(OR($Y95="",$E$6=""),"",IF(INDEX($A:$U,ROW(),$E$6)="",0,IF(ISNUMBER(INDEX($A:$U,ROW(),$E$6)),INDEX($A:$U,ROW(),$E$6),IFERROR(--SUBSTITUTE(SUBSTITUTE(TRIM(INDEX($A:$U,ROW(),$E$6)),",",""),"원",""),0))))</f>
        <v/>
      </c>
      <c r="AB95" s="30">
        <f>IF(OR($Y95="",$F$6=""),"",IF(INDEX($A:$U,ROW(),$F$6)="","",IF(ISNUMBER(INDEX($A:$U,ROW(),$F$6)),INDEX($A:$U,ROW(),$F$6),IFERROR(--SUBSTITUTE(SUBSTITUTE(TRIM(INDEX($A:$U,ROW(),$F$6)),",",""),"원",""),""))))</f>
        <v/>
      </c>
      <c r="AC95" s="2">
        <f>IF(OR($Y95="",$G$6=""),"",INDEX($A:$U,ROW(),$G$6)&amp;"")</f>
        <v/>
      </c>
      <c r="AD95" s="2">
        <f>IF($Y95="","",IF(OR(AND(설정!$B$5&lt;&gt;"",ISNUMBER(SEARCH(설정!$B$5,$AC95))),AND(설정!$B$6&lt;&gt;"",ISNUMBER(SEARCH(설정!$B$6,$AC95))),AND(설정!$B$7&lt;&gt;"",ISNUMBER(SEARCH(설정!$B$7,$AC95)))),"제외","포함"))</f>
        <v/>
      </c>
    </row>
    <row r="96">
      <c r="W96" s="2">
        <f>IF(OR($B$5="",$C$6="",ROW()&lt;$B$5),"",IF(INDEX($A:$U,ROW(),$C$6)="","",INDEX($A:$U,ROW(),$C$6)))</f>
        <v/>
      </c>
      <c r="X96" s="28">
        <f>IF($W96="","",IF(ISNUMBER($W96),IF($W96&gt;=10000000,IFERROR(DATE(INT($W96/10000),MOD(INT($W96/100),100),MOD($W96,100)),""),$W96),IF(ISNUMBER(--SUBSTITUTE(SUBSTITUTE(TRIM($W96),".","-"),"/","-")),IF(--SUBSTITUTE(SUBSTITUTE(TRIM($W96),".","-"),"/","-")&gt;=10000000,IFERROR(DATE(--LEFT(TRIM($W96),4),--MID(TRIM($W96),5,2),--RIGHT(TRIM($W96),2)),""),--SUBSTITUTE(SUBSTITUTE(TRIM($W96),".","-"),"/","-")),IFERROR(--LEFT(SUBSTITUTE(SUBSTITUTE(TRIM($W96),".","-"),"/","-"),10),""))))</f>
        <v/>
      </c>
      <c r="Y96" s="29">
        <f>IF($X96="","",INT($X96))</f>
        <v/>
      </c>
      <c r="Z96" s="30">
        <f>IF(OR($Y96="",$D$6=""),"",IF(INDEX($A:$U,ROW(),$D$6)="",0,IF(ISNUMBER(INDEX($A:$U,ROW(),$D$6)),INDEX($A:$U,ROW(),$D$6),IFERROR(--SUBSTITUTE(SUBSTITUTE(TRIM(INDEX($A:$U,ROW(),$D$6)),",",""),"원",""),0))))</f>
        <v/>
      </c>
      <c r="AA96" s="30">
        <f>IF(OR($Y96="",$E$6=""),"",IF(INDEX($A:$U,ROW(),$E$6)="",0,IF(ISNUMBER(INDEX($A:$U,ROW(),$E$6)),INDEX($A:$U,ROW(),$E$6),IFERROR(--SUBSTITUTE(SUBSTITUTE(TRIM(INDEX($A:$U,ROW(),$E$6)),",",""),"원",""),0))))</f>
        <v/>
      </c>
      <c r="AB96" s="30">
        <f>IF(OR($Y96="",$F$6=""),"",IF(INDEX($A:$U,ROW(),$F$6)="","",IF(ISNUMBER(INDEX($A:$U,ROW(),$F$6)),INDEX($A:$U,ROW(),$F$6),IFERROR(--SUBSTITUTE(SUBSTITUTE(TRIM(INDEX($A:$U,ROW(),$F$6)),",",""),"원",""),""))))</f>
        <v/>
      </c>
      <c r="AC96" s="2">
        <f>IF(OR($Y96="",$G$6=""),"",INDEX($A:$U,ROW(),$G$6)&amp;"")</f>
        <v/>
      </c>
      <c r="AD96" s="2">
        <f>IF($Y96="","",IF(OR(AND(설정!$B$5&lt;&gt;"",ISNUMBER(SEARCH(설정!$B$5,$AC96))),AND(설정!$B$6&lt;&gt;"",ISNUMBER(SEARCH(설정!$B$6,$AC96))),AND(설정!$B$7&lt;&gt;"",ISNUMBER(SEARCH(설정!$B$7,$AC96)))),"제외","포함"))</f>
        <v/>
      </c>
    </row>
    <row r="97">
      <c r="W97" s="2">
        <f>IF(OR($B$5="",$C$6="",ROW()&lt;$B$5),"",IF(INDEX($A:$U,ROW(),$C$6)="","",INDEX($A:$U,ROW(),$C$6)))</f>
        <v/>
      </c>
      <c r="X97" s="28">
        <f>IF($W97="","",IF(ISNUMBER($W97),IF($W97&gt;=10000000,IFERROR(DATE(INT($W97/10000),MOD(INT($W97/100),100),MOD($W97,100)),""),$W97),IF(ISNUMBER(--SUBSTITUTE(SUBSTITUTE(TRIM($W97),".","-"),"/","-")),IF(--SUBSTITUTE(SUBSTITUTE(TRIM($W97),".","-"),"/","-")&gt;=10000000,IFERROR(DATE(--LEFT(TRIM($W97),4),--MID(TRIM($W97),5,2),--RIGHT(TRIM($W97),2)),""),--SUBSTITUTE(SUBSTITUTE(TRIM($W97),".","-"),"/","-")),IFERROR(--LEFT(SUBSTITUTE(SUBSTITUTE(TRIM($W97),".","-"),"/","-"),10),""))))</f>
        <v/>
      </c>
      <c r="Y97" s="29">
        <f>IF($X97="","",INT($X97))</f>
        <v/>
      </c>
      <c r="Z97" s="30">
        <f>IF(OR($Y97="",$D$6=""),"",IF(INDEX($A:$U,ROW(),$D$6)="",0,IF(ISNUMBER(INDEX($A:$U,ROW(),$D$6)),INDEX($A:$U,ROW(),$D$6),IFERROR(--SUBSTITUTE(SUBSTITUTE(TRIM(INDEX($A:$U,ROW(),$D$6)),",",""),"원",""),0))))</f>
        <v/>
      </c>
      <c r="AA97" s="30">
        <f>IF(OR($Y97="",$E$6=""),"",IF(INDEX($A:$U,ROW(),$E$6)="",0,IF(ISNUMBER(INDEX($A:$U,ROW(),$E$6)),INDEX($A:$U,ROW(),$E$6),IFERROR(--SUBSTITUTE(SUBSTITUTE(TRIM(INDEX($A:$U,ROW(),$E$6)),",",""),"원",""),0))))</f>
        <v/>
      </c>
      <c r="AB97" s="30">
        <f>IF(OR($Y97="",$F$6=""),"",IF(INDEX($A:$U,ROW(),$F$6)="","",IF(ISNUMBER(INDEX($A:$U,ROW(),$F$6)),INDEX($A:$U,ROW(),$F$6),IFERROR(--SUBSTITUTE(SUBSTITUTE(TRIM(INDEX($A:$U,ROW(),$F$6)),",",""),"원",""),""))))</f>
        <v/>
      </c>
      <c r="AC97" s="2">
        <f>IF(OR($Y97="",$G$6=""),"",INDEX($A:$U,ROW(),$G$6)&amp;"")</f>
        <v/>
      </c>
      <c r="AD97" s="2">
        <f>IF($Y97="","",IF(OR(AND(설정!$B$5&lt;&gt;"",ISNUMBER(SEARCH(설정!$B$5,$AC97))),AND(설정!$B$6&lt;&gt;"",ISNUMBER(SEARCH(설정!$B$6,$AC97))),AND(설정!$B$7&lt;&gt;"",ISNUMBER(SEARCH(설정!$B$7,$AC97)))),"제외","포함"))</f>
        <v/>
      </c>
    </row>
    <row r="98">
      <c r="W98" s="2">
        <f>IF(OR($B$5="",$C$6="",ROW()&lt;$B$5),"",IF(INDEX($A:$U,ROW(),$C$6)="","",INDEX($A:$U,ROW(),$C$6)))</f>
        <v/>
      </c>
      <c r="X98" s="28">
        <f>IF($W98="","",IF(ISNUMBER($W98),IF($W98&gt;=10000000,IFERROR(DATE(INT($W98/10000),MOD(INT($W98/100),100),MOD($W98,100)),""),$W98),IF(ISNUMBER(--SUBSTITUTE(SUBSTITUTE(TRIM($W98),".","-"),"/","-")),IF(--SUBSTITUTE(SUBSTITUTE(TRIM($W98),".","-"),"/","-")&gt;=10000000,IFERROR(DATE(--LEFT(TRIM($W98),4),--MID(TRIM($W98),5,2),--RIGHT(TRIM($W98),2)),""),--SUBSTITUTE(SUBSTITUTE(TRIM($W98),".","-"),"/","-")),IFERROR(--LEFT(SUBSTITUTE(SUBSTITUTE(TRIM($W98),".","-"),"/","-"),10),""))))</f>
        <v/>
      </c>
      <c r="Y98" s="29">
        <f>IF($X98="","",INT($X98))</f>
        <v/>
      </c>
      <c r="Z98" s="30">
        <f>IF(OR($Y98="",$D$6=""),"",IF(INDEX($A:$U,ROW(),$D$6)="",0,IF(ISNUMBER(INDEX($A:$U,ROW(),$D$6)),INDEX($A:$U,ROW(),$D$6),IFERROR(--SUBSTITUTE(SUBSTITUTE(TRIM(INDEX($A:$U,ROW(),$D$6)),",",""),"원",""),0))))</f>
        <v/>
      </c>
      <c r="AA98" s="30">
        <f>IF(OR($Y98="",$E$6=""),"",IF(INDEX($A:$U,ROW(),$E$6)="",0,IF(ISNUMBER(INDEX($A:$U,ROW(),$E$6)),INDEX($A:$U,ROW(),$E$6),IFERROR(--SUBSTITUTE(SUBSTITUTE(TRIM(INDEX($A:$U,ROW(),$E$6)),",",""),"원",""),0))))</f>
        <v/>
      </c>
      <c r="AB98" s="30">
        <f>IF(OR($Y98="",$F$6=""),"",IF(INDEX($A:$U,ROW(),$F$6)="","",IF(ISNUMBER(INDEX($A:$U,ROW(),$F$6)),INDEX($A:$U,ROW(),$F$6),IFERROR(--SUBSTITUTE(SUBSTITUTE(TRIM(INDEX($A:$U,ROW(),$F$6)),",",""),"원",""),""))))</f>
        <v/>
      </c>
      <c r="AC98" s="2">
        <f>IF(OR($Y98="",$G$6=""),"",INDEX($A:$U,ROW(),$G$6)&amp;"")</f>
        <v/>
      </c>
      <c r="AD98" s="2">
        <f>IF($Y98="","",IF(OR(AND(설정!$B$5&lt;&gt;"",ISNUMBER(SEARCH(설정!$B$5,$AC98))),AND(설정!$B$6&lt;&gt;"",ISNUMBER(SEARCH(설정!$B$6,$AC98))),AND(설정!$B$7&lt;&gt;"",ISNUMBER(SEARCH(설정!$B$7,$AC98)))),"제외","포함"))</f>
        <v/>
      </c>
    </row>
    <row r="99">
      <c r="W99" s="2">
        <f>IF(OR($B$5="",$C$6="",ROW()&lt;$B$5),"",IF(INDEX($A:$U,ROW(),$C$6)="","",INDEX($A:$U,ROW(),$C$6)))</f>
        <v/>
      </c>
      <c r="X99" s="28">
        <f>IF($W99="","",IF(ISNUMBER($W99),IF($W99&gt;=10000000,IFERROR(DATE(INT($W99/10000),MOD(INT($W99/100),100),MOD($W99,100)),""),$W99),IF(ISNUMBER(--SUBSTITUTE(SUBSTITUTE(TRIM($W99),".","-"),"/","-")),IF(--SUBSTITUTE(SUBSTITUTE(TRIM($W99),".","-"),"/","-")&gt;=10000000,IFERROR(DATE(--LEFT(TRIM($W99),4),--MID(TRIM($W99),5,2),--RIGHT(TRIM($W99),2)),""),--SUBSTITUTE(SUBSTITUTE(TRIM($W99),".","-"),"/","-")),IFERROR(--LEFT(SUBSTITUTE(SUBSTITUTE(TRIM($W99),".","-"),"/","-"),10),""))))</f>
        <v/>
      </c>
      <c r="Y99" s="29">
        <f>IF($X99="","",INT($X99))</f>
        <v/>
      </c>
      <c r="Z99" s="30">
        <f>IF(OR($Y99="",$D$6=""),"",IF(INDEX($A:$U,ROW(),$D$6)="",0,IF(ISNUMBER(INDEX($A:$U,ROW(),$D$6)),INDEX($A:$U,ROW(),$D$6),IFERROR(--SUBSTITUTE(SUBSTITUTE(TRIM(INDEX($A:$U,ROW(),$D$6)),",",""),"원",""),0))))</f>
        <v/>
      </c>
      <c r="AA99" s="30">
        <f>IF(OR($Y99="",$E$6=""),"",IF(INDEX($A:$U,ROW(),$E$6)="",0,IF(ISNUMBER(INDEX($A:$U,ROW(),$E$6)),INDEX($A:$U,ROW(),$E$6),IFERROR(--SUBSTITUTE(SUBSTITUTE(TRIM(INDEX($A:$U,ROW(),$E$6)),",",""),"원",""),0))))</f>
        <v/>
      </c>
      <c r="AB99" s="30">
        <f>IF(OR($Y99="",$F$6=""),"",IF(INDEX($A:$U,ROW(),$F$6)="","",IF(ISNUMBER(INDEX($A:$U,ROW(),$F$6)),INDEX($A:$U,ROW(),$F$6),IFERROR(--SUBSTITUTE(SUBSTITUTE(TRIM(INDEX($A:$U,ROW(),$F$6)),",",""),"원",""),""))))</f>
        <v/>
      </c>
      <c r="AC99" s="2">
        <f>IF(OR($Y99="",$G$6=""),"",INDEX($A:$U,ROW(),$G$6)&amp;"")</f>
        <v/>
      </c>
      <c r="AD99" s="2">
        <f>IF($Y99="","",IF(OR(AND(설정!$B$5&lt;&gt;"",ISNUMBER(SEARCH(설정!$B$5,$AC99))),AND(설정!$B$6&lt;&gt;"",ISNUMBER(SEARCH(설정!$B$6,$AC99))),AND(설정!$B$7&lt;&gt;"",ISNUMBER(SEARCH(설정!$B$7,$AC99)))),"제외","포함"))</f>
        <v/>
      </c>
    </row>
    <row r="100">
      <c r="W100" s="2">
        <f>IF(OR($B$5="",$C$6="",ROW()&lt;$B$5),"",IF(INDEX($A:$U,ROW(),$C$6)="","",INDEX($A:$U,ROW(),$C$6)))</f>
        <v/>
      </c>
      <c r="X100" s="28">
        <f>IF($W100="","",IF(ISNUMBER($W100),IF($W100&gt;=10000000,IFERROR(DATE(INT($W100/10000),MOD(INT($W100/100),100),MOD($W100,100)),""),$W100),IF(ISNUMBER(--SUBSTITUTE(SUBSTITUTE(TRIM($W100),".","-"),"/","-")),IF(--SUBSTITUTE(SUBSTITUTE(TRIM($W100),".","-"),"/","-")&gt;=10000000,IFERROR(DATE(--LEFT(TRIM($W100),4),--MID(TRIM($W100),5,2),--RIGHT(TRIM($W100),2)),""),--SUBSTITUTE(SUBSTITUTE(TRIM($W100),".","-"),"/","-")),IFERROR(--LEFT(SUBSTITUTE(SUBSTITUTE(TRIM($W100),".","-"),"/","-"),10),""))))</f>
        <v/>
      </c>
      <c r="Y100" s="29">
        <f>IF($X100="","",INT($X100))</f>
        <v/>
      </c>
      <c r="Z100" s="30">
        <f>IF(OR($Y100="",$D$6=""),"",IF(INDEX($A:$U,ROW(),$D$6)="",0,IF(ISNUMBER(INDEX($A:$U,ROW(),$D$6)),INDEX($A:$U,ROW(),$D$6),IFERROR(--SUBSTITUTE(SUBSTITUTE(TRIM(INDEX($A:$U,ROW(),$D$6)),",",""),"원",""),0))))</f>
        <v/>
      </c>
      <c r="AA100" s="30">
        <f>IF(OR($Y100="",$E$6=""),"",IF(INDEX($A:$U,ROW(),$E$6)="",0,IF(ISNUMBER(INDEX($A:$U,ROW(),$E$6)),INDEX($A:$U,ROW(),$E$6),IFERROR(--SUBSTITUTE(SUBSTITUTE(TRIM(INDEX($A:$U,ROW(),$E$6)),",",""),"원",""),0))))</f>
        <v/>
      </c>
      <c r="AB100" s="30">
        <f>IF(OR($Y100="",$F$6=""),"",IF(INDEX($A:$U,ROW(),$F$6)="","",IF(ISNUMBER(INDEX($A:$U,ROW(),$F$6)),INDEX($A:$U,ROW(),$F$6),IFERROR(--SUBSTITUTE(SUBSTITUTE(TRIM(INDEX($A:$U,ROW(),$F$6)),",",""),"원",""),""))))</f>
        <v/>
      </c>
      <c r="AC100" s="2">
        <f>IF(OR($Y100="",$G$6=""),"",INDEX($A:$U,ROW(),$G$6)&amp;"")</f>
        <v/>
      </c>
      <c r="AD100" s="2">
        <f>IF($Y100="","",IF(OR(AND(설정!$B$5&lt;&gt;"",ISNUMBER(SEARCH(설정!$B$5,$AC100))),AND(설정!$B$6&lt;&gt;"",ISNUMBER(SEARCH(설정!$B$6,$AC100))),AND(설정!$B$7&lt;&gt;"",ISNUMBER(SEARCH(설정!$B$7,$AC100)))),"제외","포함"))</f>
        <v/>
      </c>
    </row>
    <row r="101">
      <c r="W101" s="2">
        <f>IF(OR($B$5="",$C$6="",ROW()&lt;$B$5),"",IF(INDEX($A:$U,ROW(),$C$6)="","",INDEX($A:$U,ROW(),$C$6)))</f>
        <v/>
      </c>
      <c r="X101" s="28">
        <f>IF($W101="","",IF(ISNUMBER($W101),IF($W101&gt;=10000000,IFERROR(DATE(INT($W101/10000),MOD(INT($W101/100),100),MOD($W101,100)),""),$W101),IF(ISNUMBER(--SUBSTITUTE(SUBSTITUTE(TRIM($W101),".","-"),"/","-")),IF(--SUBSTITUTE(SUBSTITUTE(TRIM($W101),".","-"),"/","-")&gt;=10000000,IFERROR(DATE(--LEFT(TRIM($W101),4),--MID(TRIM($W101),5,2),--RIGHT(TRIM($W101),2)),""),--SUBSTITUTE(SUBSTITUTE(TRIM($W101),".","-"),"/","-")),IFERROR(--LEFT(SUBSTITUTE(SUBSTITUTE(TRIM($W101),".","-"),"/","-"),10),""))))</f>
        <v/>
      </c>
      <c r="Y101" s="29">
        <f>IF($X101="","",INT($X101))</f>
        <v/>
      </c>
      <c r="Z101" s="30">
        <f>IF(OR($Y101="",$D$6=""),"",IF(INDEX($A:$U,ROW(),$D$6)="",0,IF(ISNUMBER(INDEX($A:$U,ROW(),$D$6)),INDEX($A:$U,ROW(),$D$6),IFERROR(--SUBSTITUTE(SUBSTITUTE(TRIM(INDEX($A:$U,ROW(),$D$6)),",",""),"원",""),0))))</f>
        <v/>
      </c>
      <c r="AA101" s="30">
        <f>IF(OR($Y101="",$E$6=""),"",IF(INDEX($A:$U,ROW(),$E$6)="",0,IF(ISNUMBER(INDEX($A:$U,ROW(),$E$6)),INDEX($A:$U,ROW(),$E$6),IFERROR(--SUBSTITUTE(SUBSTITUTE(TRIM(INDEX($A:$U,ROW(),$E$6)),",",""),"원",""),0))))</f>
        <v/>
      </c>
      <c r="AB101" s="30">
        <f>IF(OR($Y101="",$F$6=""),"",IF(INDEX($A:$U,ROW(),$F$6)="","",IF(ISNUMBER(INDEX($A:$U,ROW(),$F$6)),INDEX($A:$U,ROW(),$F$6),IFERROR(--SUBSTITUTE(SUBSTITUTE(TRIM(INDEX($A:$U,ROW(),$F$6)),",",""),"원",""),""))))</f>
        <v/>
      </c>
      <c r="AC101" s="2">
        <f>IF(OR($Y101="",$G$6=""),"",INDEX($A:$U,ROW(),$G$6)&amp;"")</f>
        <v/>
      </c>
      <c r="AD101" s="2">
        <f>IF($Y101="","",IF(OR(AND(설정!$B$5&lt;&gt;"",ISNUMBER(SEARCH(설정!$B$5,$AC101))),AND(설정!$B$6&lt;&gt;"",ISNUMBER(SEARCH(설정!$B$6,$AC101))),AND(설정!$B$7&lt;&gt;"",ISNUMBER(SEARCH(설정!$B$7,$AC101)))),"제외","포함"))</f>
        <v/>
      </c>
    </row>
    <row r="102">
      <c r="W102" s="2">
        <f>IF(OR($B$5="",$C$6="",ROW()&lt;$B$5),"",IF(INDEX($A:$U,ROW(),$C$6)="","",INDEX($A:$U,ROW(),$C$6)))</f>
        <v/>
      </c>
      <c r="X102" s="28">
        <f>IF($W102="","",IF(ISNUMBER($W102),IF($W102&gt;=10000000,IFERROR(DATE(INT($W102/10000),MOD(INT($W102/100),100),MOD($W102,100)),""),$W102),IF(ISNUMBER(--SUBSTITUTE(SUBSTITUTE(TRIM($W102),".","-"),"/","-")),IF(--SUBSTITUTE(SUBSTITUTE(TRIM($W102),".","-"),"/","-")&gt;=10000000,IFERROR(DATE(--LEFT(TRIM($W102),4),--MID(TRIM($W102),5,2),--RIGHT(TRIM($W102),2)),""),--SUBSTITUTE(SUBSTITUTE(TRIM($W102),".","-"),"/","-")),IFERROR(--LEFT(SUBSTITUTE(SUBSTITUTE(TRIM($W102),".","-"),"/","-"),10),""))))</f>
        <v/>
      </c>
      <c r="Y102" s="29">
        <f>IF($X102="","",INT($X102))</f>
        <v/>
      </c>
      <c r="Z102" s="30">
        <f>IF(OR($Y102="",$D$6=""),"",IF(INDEX($A:$U,ROW(),$D$6)="",0,IF(ISNUMBER(INDEX($A:$U,ROW(),$D$6)),INDEX($A:$U,ROW(),$D$6),IFERROR(--SUBSTITUTE(SUBSTITUTE(TRIM(INDEX($A:$U,ROW(),$D$6)),",",""),"원",""),0))))</f>
        <v/>
      </c>
      <c r="AA102" s="30">
        <f>IF(OR($Y102="",$E$6=""),"",IF(INDEX($A:$U,ROW(),$E$6)="",0,IF(ISNUMBER(INDEX($A:$U,ROW(),$E$6)),INDEX($A:$U,ROW(),$E$6),IFERROR(--SUBSTITUTE(SUBSTITUTE(TRIM(INDEX($A:$U,ROW(),$E$6)),",",""),"원",""),0))))</f>
        <v/>
      </c>
      <c r="AB102" s="30">
        <f>IF(OR($Y102="",$F$6=""),"",IF(INDEX($A:$U,ROW(),$F$6)="","",IF(ISNUMBER(INDEX($A:$U,ROW(),$F$6)),INDEX($A:$U,ROW(),$F$6),IFERROR(--SUBSTITUTE(SUBSTITUTE(TRIM(INDEX($A:$U,ROW(),$F$6)),",",""),"원",""),""))))</f>
        <v/>
      </c>
      <c r="AC102" s="2">
        <f>IF(OR($Y102="",$G$6=""),"",INDEX($A:$U,ROW(),$G$6)&amp;"")</f>
        <v/>
      </c>
      <c r="AD102" s="2">
        <f>IF($Y102="","",IF(OR(AND(설정!$B$5&lt;&gt;"",ISNUMBER(SEARCH(설정!$B$5,$AC102))),AND(설정!$B$6&lt;&gt;"",ISNUMBER(SEARCH(설정!$B$6,$AC102))),AND(설정!$B$7&lt;&gt;"",ISNUMBER(SEARCH(설정!$B$7,$AC102)))),"제외","포함"))</f>
        <v/>
      </c>
    </row>
    <row r="103">
      <c r="W103" s="2">
        <f>IF(OR($B$5="",$C$6="",ROW()&lt;$B$5),"",IF(INDEX($A:$U,ROW(),$C$6)="","",INDEX($A:$U,ROW(),$C$6)))</f>
        <v/>
      </c>
      <c r="X103" s="28">
        <f>IF($W103="","",IF(ISNUMBER($W103),IF($W103&gt;=10000000,IFERROR(DATE(INT($W103/10000),MOD(INT($W103/100),100),MOD($W103,100)),""),$W103),IF(ISNUMBER(--SUBSTITUTE(SUBSTITUTE(TRIM($W103),".","-"),"/","-")),IF(--SUBSTITUTE(SUBSTITUTE(TRIM($W103),".","-"),"/","-")&gt;=10000000,IFERROR(DATE(--LEFT(TRIM($W103),4),--MID(TRIM($W103),5,2),--RIGHT(TRIM($W103),2)),""),--SUBSTITUTE(SUBSTITUTE(TRIM($W103),".","-"),"/","-")),IFERROR(--LEFT(SUBSTITUTE(SUBSTITUTE(TRIM($W103),".","-"),"/","-"),10),""))))</f>
        <v/>
      </c>
      <c r="Y103" s="29">
        <f>IF($X103="","",INT($X103))</f>
        <v/>
      </c>
      <c r="Z103" s="30">
        <f>IF(OR($Y103="",$D$6=""),"",IF(INDEX($A:$U,ROW(),$D$6)="",0,IF(ISNUMBER(INDEX($A:$U,ROW(),$D$6)),INDEX($A:$U,ROW(),$D$6),IFERROR(--SUBSTITUTE(SUBSTITUTE(TRIM(INDEX($A:$U,ROW(),$D$6)),",",""),"원",""),0))))</f>
        <v/>
      </c>
      <c r="AA103" s="30">
        <f>IF(OR($Y103="",$E$6=""),"",IF(INDEX($A:$U,ROW(),$E$6)="",0,IF(ISNUMBER(INDEX($A:$U,ROW(),$E$6)),INDEX($A:$U,ROW(),$E$6),IFERROR(--SUBSTITUTE(SUBSTITUTE(TRIM(INDEX($A:$U,ROW(),$E$6)),",",""),"원",""),0))))</f>
        <v/>
      </c>
      <c r="AB103" s="30">
        <f>IF(OR($Y103="",$F$6=""),"",IF(INDEX($A:$U,ROW(),$F$6)="","",IF(ISNUMBER(INDEX($A:$U,ROW(),$F$6)),INDEX($A:$U,ROW(),$F$6),IFERROR(--SUBSTITUTE(SUBSTITUTE(TRIM(INDEX($A:$U,ROW(),$F$6)),",",""),"원",""),""))))</f>
        <v/>
      </c>
      <c r="AC103" s="2">
        <f>IF(OR($Y103="",$G$6=""),"",INDEX($A:$U,ROW(),$G$6)&amp;"")</f>
        <v/>
      </c>
      <c r="AD103" s="2">
        <f>IF($Y103="","",IF(OR(AND(설정!$B$5&lt;&gt;"",ISNUMBER(SEARCH(설정!$B$5,$AC103))),AND(설정!$B$6&lt;&gt;"",ISNUMBER(SEARCH(설정!$B$6,$AC103))),AND(설정!$B$7&lt;&gt;"",ISNUMBER(SEARCH(설정!$B$7,$AC103)))),"제외","포함"))</f>
        <v/>
      </c>
    </row>
    <row r="104">
      <c r="W104" s="2">
        <f>IF(OR($B$5="",$C$6="",ROW()&lt;$B$5),"",IF(INDEX($A:$U,ROW(),$C$6)="","",INDEX($A:$U,ROW(),$C$6)))</f>
        <v/>
      </c>
      <c r="X104" s="28">
        <f>IF($W104="","",IF(ISNUMBER($W104),IF($W104&gt;=10000000,IFERROR(DATE(INT($W104/10000),MOD(INT($W104/100),100),MOD($W104,100)),""),$W104),IF(ISNUMBER(--SUBSTITUTE(SUBSTITUTE(TRIM($W104),".","-"),"/","-")),IF(--SUBSTITUTE(SUBSTITUTE(TRIM($W104),".","-"),"/","-")&gt;=10000000,IFERROR(DATE(--LEFT(TRIM($W104),4),--MID(TRIM($W104),5,2),--RIGHT(TRIM($W104),2)),""),--SUBSTITUTE(SUBSTITUTE(TRIM($W104),".","-"),"/","-")),IFERROR(--LEFT(SUBSTITUTE(SUBSTITUTE(TRIM($W104),".","-"),"/","-"),10),""))))</f>
        <v/>
      </c>
      <c r="Y104" s="29">
        <f>IF($X104="","",INT($X104))</f>
        <v/>
      </c>
      <c r="Z104" s="30">
        <f>IF(OR($Y104="",$D$6=""),"",IF(INDEX($A:$U,ROW(),$D$6)="",0,IF(ISNUMBER(INDEX($A:$U,ROW(),$D$6)),INDEX($A:$U,ROW(),$D$6),IFERROR(--SUBSTITUTE(SUBSTITUTE(TRIM(INDEX($A:$U,ROW(),$D$6)),",",""),"원",""),0))))</f>
        <v/>
      </c>
      <c r="AA104" s="30">
        <f>IF(OR($Y104="",$E$6=""),"",IF(INDEX($A:$U,ROW(),$E$6)="",0,IF(ISNUMBER(INDEX($A:$U,ROW(),$E$6)),INDEX($A:$U,ROW(),$E$6),IFERROR(--SUBSTITUTE(SUBSTITUTE(TRIM(INDEX($A:$U,ROW(),$E$6)),",",""),"원",""),0))))</f>
        <v/>
      </c>
      <c r="AB104" s="30">
        <f>IF(OR($Y104="",$F$6=""),"",IF(INDEX($A:$U,ROW(),$F$6)="","",IF(ISNUMBER(INDEX($A:$U,ROW(),$F$6)),INDEX($A:$U,ROW(),$F$6),IFERROR(--SUBSTITUTE(SUBSTITUTE(TRIM(INDEX($A:$U,ROW(),$F$6)),",",""),"원",""),""))))</f>
        <v/>
      </c>
      <c r="AC104" s="2">
        <f>IF(OR($Y104="",$G$6=""),"",INDEX($A:$U,ROW(),$G$6)&amp;"")</f>
        <v/>
      </c>
      <c r="AD104" s="2">
        <f>IF($Y104="","",IF(OR(AND(설정!$B$5&lt;&gt;"",ISNUMBER(SEARCH(설정!$B$5,$AC104))),AND(설정!$B$6&lt;&gt;"",ISNUMBER(SEARCH(설정!$B$6,$AC104))),AND(설정!$B$7&lt;&gt;"",ISNUMBER(SEARCH(설정!$B$7,$AC104)))),"제외","포함"))</f>
        <v/>
      </c>
    </row>
    <row r="105">
      <c r="W105" s="2">
        <f>IF(OR($B$5="",$C$6="",ROW()&lt;$B$5),"",IF(INDEX($A:$U,ROW(),$C$6)="","",INDEX($A:$U,ROW(),$C$6)))</f>
        <v/>
      </c>
      <c r="X105" s="28">
        <f>IF($W105="","",IF(ISNUMBER($W105),IF($W105&gt;=10000000,IFERROR(DATE(INT($W105/10000),MOD(INT($W105/100),100),MOD($W105,100)),""),$W105),IF(ISNUMBER(--SUBSTITUTE(SUBSTITUTE(TRIM($W105),".","-"),"/","-")),IF(--SUBSTITUTE(SUBSTITUTE(TRIM($W105),".","-"),"/","-")&gt;=10000000,IFERROR(DATE(--LEFT(TRIM($W105),4),--MID(TRIM($W105),5,2),--RIGHT(TRIM($W105),2)),""),--SUBSTITUTE(SUBSTITUTE(TRIM($W105),".","-"),"/","-")),IFERROR(--LEFT(SUBSTITUTE(SUBSTITUTE(TRIM($W105),".","-"),"/","-"),10),""))))</f>
        <v/>
      </c>
      <c r="Y105" s="29">
        <f>IF($X105="","",INT($X105))</f>
        <v/>
      </c>
      <c r="Z105" s="30">
        <f>IF(OR($Y105="",$D$6=""),"",IF(INDEX($A:$U,ROW(),$D$6)="",0,IF(ISNUMBER(INDEX($A:$U,ROW(),$D$6)),INDEX($A:$U,ROW(),$D$6),IFERROR(--SUBSTITUTE(SUBSTITUTE(TRIM(INDEX($A:$U,ROW(),$D$6)),",",""),"원",""),0))))</f>
        <v/>
      </c>
      <c r="AA105" s="30">
        <f>IF(OR($Y105="",$E$6=""),"",IF(INDEX($A:$U,ROW(),$E$6)="",0,IF(ISNUMBER(INDEX($A:$U,ROW(),$E$6)),INDEX($A:$U,ROW(),$E$6),IFERROR(--SUBSTITUTE(SUBSTITUTE(TRIM(INDEX($A:$U,ROW(),$E$6)),",",""),"원",""),0))))</f>
        <v/>
      </c>
      <c r="AB105" s="30">
        <f>IF(OR($Y105="",$F$6=""),"",IF(INDEX($A:$U,ROW(),$F$6)="","",IF(ISNUMBER(INDEX($A:$U,ROW(),$F$6)),INDEX($A:$U,ROW(),$F$6),IFERROR(--SUBSTITUTE(SUBSTITUTE(TRIM(INDEX($A:$U,ROW(),$F$6)),",",""),"원",""),""))))</f>
        <v/>
      </c>
      <c r="AC105" s="2">
        <f>IF(OR($Y105="",$G$6=""),"",INDEX($A:$U,ROW(),$G$6)&amp;"")</f>
        <v/>
      </c>
      <c r="AD105" s="2">
        <f>IF($Y105="","",IF(OR(AND(설정!$B$5&lt;&gt;"",ISNUMBER(SEARCH(설정!$B$5,$AC105))),AND(설정!$B$6&lt;&gt;"",ISNUMBER(SEARCH(설정!$B$6,$AC105))),AND(설정!$B$7&lt;&gt;"",ISNUMBER(SEARCH(설정!$B$7,$AC105)))),"제외","포함"))</f>
        <v/>
      </c>
    </row>
    <row r="106">
      <c r="W106" s="2">
        <f>IF(OR($B$5="",$C$6="",ROW()&lt;$B$5),"",IF(INDEX($A:$U,ROW(),$C$6)="","",INDEX($A:$U,ROW(),$C$6)))</f>
        <v/>
      </c>
      <c r="X106" s="28">
        <f>IF($W106="","",IF(ISNUMBER($W106),IF($W106&gt;=10000000,IFERROR(DATE(INT($W106/10000),MOD(INT($W106/100),100),MOD($W106,100)),""),$W106),IF(ISNUMBER(--SUBSTITUTE(SUBSTITUTE(TRIM($W106),".","-"),"/","-")),IF(--SUBSTITUTE(SUBSTITUTE(TRIM($W106),".","-"),"/","-")&gt;=10000000,IFERROR(DATE(--LEFT(TRIM($W106),4),--MID(TRIM($W106),5,2),--RIGHT(TRIM($W106),2)),""),--SUBSTITUTE(SUBSTITUTE(TRIM($W106),".","-"),"/","-")),IFERROR(--LEFT(SUBSTITUTE(SUBSTITUTE(TRIM($W106),".","-"),"/","-"),10),""))))</f>
        <v/>
      </c>
      <c r="Y106" s="29">
        <f>IF($X106="","",INT($X106))</f>
        <v/>
      </c>
      <c r="Z106" s="30">
        <f>IF(OR($Y106="",$D$6=""),"",IF(INDEX($A:$U,ROW(),$D$6)="",0,IF(ISNUMBER(INDEX($A:$U,ROW(),$D$6)),INDEX($A:$U,ROW(),$D$6),IFERROR(--SUBSTITUTE(SUBSTITUTE(TRIM(INDEX($A:$U,ROW(),$D$6)),",",""),"원",""),0))))</f>
        <v/>
      </c>
      <c r="AA106" s="30">
        <f>IF(OR($Y106="",$E$6=""),"",IF(INDEX($A:$U,ROW(),$E$6)="",0,IF(ISNUMBER(INDEX($A:$U,ROW(),$E$6)),INDEX($A:$U,ROW(),$E$6),IFERROR(--SUBSTITUTE(SUBSTITUTE(TRIM(INDEX($A:$U,ROW(),$E$6)),",",""),"원",""),0))))</f>
        <v/>
      </c>
      <c r="AB106" s="30">
        <f>IF(OR($Y106="",$F$6=""),"",IF(INDEX($A:$U,ROW(),$F$6)="","",IF(ISNUMBER(INDEX($A:$U,ROW(),$F$6)),INDEX($A:$U,ROW(),$F$6),IFERROR(--SUBSTITUTE(SUBSTITUTE(TRIM(INDEX($A:$U,ROW(),$F$6)),",",""),"원",""),""))))</f>
        <v/>
      </c>
      <c r="AC106" s="2">
        <f>IF(OR($Y106="",$G$6=""),"",INDEX($A:$U,ROW(),$G$6)&amp;"")</f>
        <v/>
      </c>
      <c r="AD106" s="2">
        <f>IF($Y106="","",IF(OR(AND(설정!$B$5&lt;&gt;"",ISNUMBER(SEARCH(설정!$B$5,$AC106))),AND(설정!$B$6&lt;&gt;"",ISNUMBER(SEARCH(설정!$B$6,$AC106))),AND(설정!$B$7&lt;&gt;"",ISNUMBER(SEARCH(설정!$B$7,$AC106)))),"제외","포함"))</f>
        <v/>
      </c>
    </row>
    <row r="107">
      <c r="W107" s="2">
        <f>IF(OR($B$5="",$C$6="",ROW()&lt;$B$5),"",IF(INDEX($A:$U,ROW(),$C$6)="","",INDEX($A:$U,ROW(),$C$6)))</f>
        <v/>
      </c>
      <c r="X107" s="28">
        <f>IF($W107="","",IF(ISNUMBER($W107),IF($W107&gt;=10000000,IFERROR(DATE(INT($W107/10000),MOD(INT($W107/100),100),MOD($W107,100)),""),$W107),IF(ISNUMBER(--SUBSTITUTE(SUBSTITUTE(TRIM($W107),".","-"),"/","-")),IF(--SUBSTITUTE(SUBSTITUTE(TRIM($W107),".","-"),"/","-")&gt;=10000000,IFERROR(DATE(--LEFT(TRIM($W107),4),--MID(TRIM($W107),5,2),--RIGHT(TRIM($W107),2)),""),--SUBSTITUTE(SUBSTITUTE(TRIM($W107),".","-"),"/","-")),IFERROR(--LEFT(SUBSTITUTE(SUBSTITUTE(TRIM($W107),".","-"),"/","-"),10),""))))</f>
        <v/>
      </c>
      <c r="Y107" s="29">
        <f>IF($X107="","",INT($X107))</f>
        <v/>
      </c>
      <c r="Z107" s="30">
        <f>IF(OR($Y107="",$D$6=""),"",IF(INDEX($A:$U,ROW(),$D$6)="",0,IF(ISNUMBER(INDEX($A:$U,ROW(),$D$6)),INDEX($A:$U,ROW(),$D$6),IFERROR(--SUBSTITUTE(SUBSTITUTE(TRIM(INDEX($A:$U,ROW(),$D$6)),",",""),"원",""),0))))</f>
        <v/>
      </c>
      <c r="AA107" s="30">
        <f>IF(OR($Y107="",$E$6=""),"",IF(INDEX($A:$U,ROW(),$E$6)="",0,IF(ISNUMBER(INDEX($A:$U,ROW(),$E$6)),INDEX($A:$U,ROW(),$E$6),IFERROR(--SUBSTITUTE(SUBSTITUTE(TRIM(INDEX($A:$U,ROW(),$E$6)),",",""),"원",""),0))))</f>
        <v/>
      </c>
      <c r="AB107" s="30">
        <f>IF(OR($Y107="",$F$6=""),"",IF(INDEX($A:$U,ROW(),$F$6)="","",IF(ISNUMBER(INDEX($A:$U,ROW(),$F$6)),INDEX($A:$U,ROW(),$F$6),IFERROR(--SUBSTITUTE(SUBSTITUTE(TRIM(INDEX($A:$U,ROW(),$F$6)),",",""),"원",""),""))))</f>
        <v/>
      </c>
      <c r="AC107" s="2">
        <f>IF(OR($Y107="",$G$6=""),"",INDEX($A:$U,ROW(),$G$6)&amp;"")</f>
        <v/>
      </c>
      <c r="AD107" s="2">
        <f>IF($Y107="","",IF(OR(AND(설정!$B$5&lt;&gt;"",ISNUMBER(SEARCH(설정!$B$5,$AC107))),AND(설정!$B$6&lt;&gt;"",ISNUMBER(SEARCH(설정!$B$6,$AC107))),AND(설정!$B$7&lt;&gt;"",ISNUMBER(SEARCH(설정!$B$7,$AC107)))),"제외","포함"))</f>
        <v/>
      </c>
    </row>
    <row r="108">
      <c r="W108" s="2">
        <f>IF(OR($B$5="",$C$6="",ROW()&lt;$B$5),"",IF(INDEX($A:$U,ROW(),$C$6)="","",INDEX($A:$U,ROW(),$C$6)))</f>
        <v/>
      </c>
      <c r="X108" s="28">
        <f>IF($W108="","",IF(ISNUMBER($W108),IF($W108&gt;=10000000,IFERROR(DATE(INT($W108/10000),MOD(INT($W108/100),100),MOD($W108,100)),""),$W108),IF(ISNUMBER(--SUBSTITUTE(SUBSTITUTE(TRIM($W108),".","-"),"/","-")),IF(--SUBSTITUTE(SUBSTITUTE(TRIM($W108),".","-"),"/","-")&gt;=10000000,IFERROR(DATE(--LEFT(TRIM($W108),4),--MID(TRIM($W108),5,2),--RIGHT(TRIM($W108),2)),""),--SUBSTITUTE(SUBSTITUTE(TRIM($W108),".","-"),"/","-")),IFERROR(--LEFT(SUBSTITUTE(SUBSTITUTE(TRIM($W108),".","-"),"/","-"),10),""))))</f>
        <v/>
      </c>
      <c r="Y108" s="29">
        <f>IF($X108="","",INT($X108))</f>
        <v/>
      </c>
      <c r="Z108" s="30">
        <f>IF(OR($Y108="",$D$6=""),"",IF(INDEX($A:$U,ROW(),$D$6)="",0,IF(ISNUMBER(INDEX($A:$U,ROW(),$D$6)),INDEX($A:$U,ROW(),$D$6),IFERROR(--SUBSTITUTE(SUBSTITUTE(TRIM(INDEX($A:$U,ROW(),$D$6)),",",""),"원",""),0))))</f>
        <v/>
      </c>
      <c r="AA108" s="30">
        <f>IF(OR($Y108="",$E$6=""),"",IF(INDEX($A:$U,ROW(),$E$6)="",0,IF(ISNUMBER(INDEX($A:$U,ROW(),$E$6)),INDEX($A:$U,ROW(),$E$6),IFERROR(--SUBSTITUTE(SUBSTITUTE(TRIM(INDEX($A:$U,ROW(),$E$6)),",",""),"원",""),0))))</f>
        <v/>
      </c>
      <c r="AB108" s="30">
        <f>IF(OR($Y108="",$F$6=""),"",IF(INDEX($A:$U,ROW(),$F$6)="","",IF(ISNUMBER(INDEX($A:$U,ROW(),$F$6)),INDEX($A:$U,ROW(),$F$6),IFERROR(--SUBSTITUTE(SUBSTITUTE(TRIM(INDEX($A:$U,ROW(),$F$6)),",",""),"원",""),""))))</f>
        <v/>
      </c>
      <c r="AC108" s="2">
        <f>IF(OR($Y108="",$G$6=""),"",INDEX($A:$U,ROW(),$G$6)&amp;"")</f>
        <v/>
      </c>
      <c r="AD108" s="2">
        <f>IF($Y108="","",IF(OR(AND(설정!$B$5&lt;&gt;"",ISNUMBER(SEARCH(설정!$B$5,$AC108))),AND(설정!$B$6&lt;&gt;"",ISNUMBER(SEARCH(설정!$B$6,$AC108))),AND(설정!$B$7&lt;&gt;"",ISNUMBER(SEARCH(설정!$B$7,$AC108)))),"제외","포함"))</f>
        <v/>
      </c>
    </row>
    <row r="109">
      <c r="W109" s="2">
        <f>IF(OR($B$5="",$C$6="",ROW()&lt;$B$5),"",IF(INDEX($A:$U,ROW(),$C$6)="","",INDEX($A:$U,ROW(),$C$6)))</f>
        <v/>
      </c>
      <c r="X109" s="28">
        <f>IF($W109="","",IF(ISNUMBER($W109),IF($W109&gt;=10000000,IFERROR(DATE(INT($W109/10000),MOD(INT($W109/100),100),MOD($W109,100)),""),$W109),IF(ISNUMBER(--SUBSTITUTE(SUBSTITUTE(TRIM($W109),".","-"),"/","-")),IF(--SUBSTITUTE(SUBSTITUTE(TRIM($W109),".","-"),"/","-")&gt;=10000000,IFERROR(DATE(--LEFT(TRIM($W109),4),--MID(TRIM($W109),5,2),--RIGHT(TRIM($W109),2)),""),--SUBSTITUTE(SUBSTITUTE(TRIM($W109),".","-"),"/","-")),IFERROR(--LEFT(SUBSTITUTE(SUBSTITUTE(TRIM($W109),".","-"),"/","-"),10),""))))</f>
        <v/>
      </c>
      <c r="Y109" s="29">
        <f>IF($X109="","",INT($X109))</f>
        <v/>
      </c>
      <c r="Z109" s="30">
        <f>IF(OR($Y109="",$D$6=""),"",IF(INDEX($A:$U,ROW(),$D$6)="",0,IF(ISNUMBER(INDEX($A:$U,ROW(),$D$6)),INDEX($A:$U,ROW(),$D$6),IFERROR(--SUBSTITUTE(SUBSTITUTE(TRIM(INDEX($A:$U,ROW(),$D$6)),",",""),"원",""),0))))</f>
        <v/>
      </c>
      <c r="AA109" s="30">
        <f>IF(OR($Y109="",$E$6=""),"",IF(INDEX($A:$U,ROW(),$E$6)="",0,IF(ISNUMBER(INDEX($A:$U,ROW(),$E$6)),INDEX($A:$U,ROW(),$E$6),IFERROR(--SUBSTITUTE(SUBSTITUTE(TRIM(INDEX($A:$U,ROW(),$E$6)),",",""),"원",""),0))))</f>
        <v/>
      </c>
      <c r="AB109" s="30">
        <f>IF(OR($Y109="",$F$6=""),"",IF(INDEX($A:$U,ROW(),$F$6)="","",IF(ISNUMBER(INDEX($A:$U,ROW(),$F$6)),INDEX($A:$U,ROW(),$F$6),IFERROR(--SUBSTITUTE(SUBSTITUTE(TRIM(INDEX($A:$U,ROW(),$F$6)),",",""),"원",""),""))))</f>
        <v/>
      </c>
      <c r="AC109" s="2">
        <f>IF(OR($Y109="",$G$6=""),"",INDEX($A:$U,ROW(),$G$6)&amp;"")</f>
        <v/>
      </c>
      <c r="AD109" s="2">
        <f>IF($Y109="","",IF(OR(AND(설정!$B$5&lt;&gt;"",ISNUMBER(SEARCH(설정!$B$5,$AC109))),AND(설정!$B$6&lt;&gt;"",ISNUMBER(SEARCH(설정!$B$6,$AC109))),AND(설정!$B$7&lt;&gt;"",ISNUMBER(SEARCH(설정!$B$7,$AC109)))),"제외","포함"))</f>
        <v/>
      </c>
    </row>
    <row r="110">
      <c r="W110" s="2">
        <f>IF(OR($B$5="",$C$6="",ROW()&lt;$B$5),"",IF(INDEX($A:$U,ROW(),$C$6)="","",INDEX($A:$U,ROW(),$C$6)))</f>
        <v/>
      </c>
      <c r="X110" s="28">
        <f>IF($W110="","",IF(ISNUMBER($W110),IF($W110&gt;=10000000,IFERROR(DATE(INT($W110/10000),MOD(INT($W110/100),100),MOD($W110,100)),""),$W110),IF(ISNUMBER(--SUBSTITUTE(SUBSTITUTE(TRIM($W110),".","-"),"/","-")),IF(--SUBSTITUTE(SUBSTITUTE(TRIM($W110),".","-"),"/","-")&gt;=10000000,IFERROR(DATE(--LEFT(TRIM($W110),4),--MID(TRIM($W110),5,2),--RIGHT(TRIM($W110),2)),""),--SUBSTITUTE(SUBSTITUTE(TRIM($W110),".","-"),"/","-")),IFERROR(--LEFT(SUBSTITUTE(SUBSTITUTE(TRIM($W110),".","-"),"/","-"),10),""))))</f>
        <v/>
      </c>
      <c r="Y110" s="29">
        <f>IF($X110="","",INT($X110))</f>
        <v/>
      </c>
      <c r="Z110" s="30">
        <f>IF(OR($Y110="",$D$6=""),"",IF(INDEX($A:$U,ROW(),$D$6)="",0,IF(ISNUMBER(INDEX($A:$U,ROW(),$D$6)),INDEX($A:$U,ROW(),$D$6),IFERROR(--SUBSTITUTE(SUBSTITUTE(TRIM(INDEX($A:$U,ROW(),$D$6)),",",""),"원",""),0))))</f>
        <v/>
      </c>
      <c r="AA110" s="30">
        <f>IF(OR($Y110="",$E$6=""),"",IF(INDEX($A:$U,ROW(),$E$6)="",0,IF(ISNUMBER(INDEX($A:$U,ROW(),$E$6)),INDEX($A:$U,ROW(),$E$6),IFERROR(--SUBSTITUTE(SUBSTITUTE(TRIM(INDEX($A:$U,ROW(),$E$6)),",",""),"원",""),0))))</f>
        <v/>
      </c>
      <c r="AB110" s="30">
        <f>IF(OR($Y110="",$F$6=""),"",IF(INDEX($A:$U,ROW(),$F$6)="","",IF(ISNUMBER(INDEX($A:$U,ROW(),$F$6)),INDEX($A:$U,ROW(),$F$6),IFERROR(--SUBSTITUTE(SUBSTITUTE(TRIM(INDEX($A:$U,ROW(),$F$6)),",",""),"원",""),""))))</f>
        <v/>
      </c>
      <c r="AC110" s="2">
        <f>IF(OR($Y110="",$G$6=""),"",INDEX($A:$U,ROW(),$G$6)&amp;"")</f>
        <v/>
      </c>
      <c r="AD110" s="2">
        <f>IF($Y110="","",IF(OR(AND(설정!$B$5&lt;&gt;"",ISNUMBER(SEARCH(설정!$B$5,$AC110))),AND(설정!$B$6&lt;&gt;"",ISNUMBER(SEARCH(설정!$B$6,$AC110))),AND(설정!$B$7&lt;&gt;"",ISNUMBER(SEARCH(설정!$B$7,$AC110)))),"제외","포함"))</f>
        <v/>
      </c>
    </row>
    <row r="111">
      <c r="W111" s="2">
        <f>IF(OR($B$5="",$C$6="",ROW()&lt;$B$5),"",IF(INDEX($A:$U,ROW(),$C$6)="","",INDEX($A:$U,ROW(),$C$6)))</f>
        <v/>
      </c>
      <c r="X111" s="28">
        <f>IF($W111="","",IF(ISNUMBER($W111),IF($W111&gt;=10000000,IFERROR(DATE(INT($W111/10000),MOD(INT($W111/100),100),MOD($W111,100)),""),$W111),IF(ISNUMBER(--SUBSTITUTE(SUBSTITUTE(TRIM($W111),".","-"),"/","-")),IF(--SUBSTITUTE(SUBSTITUTE(TRIM($W111),".","-"),"/","-")&gt;=10000000,IFERROR(DATE(--LEFT(TRIM($W111),4),--MID(TRIM($W111),5,2),--RIGHT(TRIM($W111),2)),""),--SUBSTITUTE(SUBSTITUTE(TRIM($W111),".","-"),"/","-")),IFERROR(--LEFT(SUBSTITUTE(SUBSTITUTE(TRIM($W111),".","-"),"/","-"),10),""))))</f>
        <v/>
      </c>
      <c r="Y111" s="29">
        <f>IF($X111="","",INT($X111))</f>
        <v/>
      </c>
      <c r="Z111" s="30">
        <f>IF(OR($Y111="",$D$6=""),"",IF(INDEX($A:$U,ROW(),$D$6)="",0,IF(ISNUMBER(INDEX($A:$U,ROW(),$D$6)),INDEX($A:$U,ROW(),$D$6),IFERROR(--SUBSTITUTE(SUBSTITUTE(TRIM(INDEX($A:$U,ROW(),$D$6)),",",""),"원",""),0))))</f>
        <v/>
      </c>
      <c r="AA111" s="30">
        <f>IF(OR($Y111="",$E$6=""),"",IF(INDEX($A:$U,ROW(),$E$6)="",0,IF(ISNUMBER(INDEX($A:$U,ROW(),$E$6)),INDEX($A:$U,ROW(),$E$6),IFERROR(--SUBSTITUTE(SUBSTITUTE(TRIM(INDEX($A:$U,ROW(),$E$6)),",",""),"원",""),0))))</f>
        <v/>
      </c>
      <c r="AB111" s="30">
        <f>IF(OR($Y111="",$F$6=""),"",IF(INDEX($A:$U,ROW(),$F$6)="","",IF(ISNUMBER(INDEX($A:$U,ROW(),$F$6)),INDEX($A:$U,ROW(),$F$6),IFERROR(--SUBSTITUTE(SUBSTITUTE(TRIM(INDEX($A:$U,ROW(),$F$6)),",",""),"원",""),""))))</f>
        <v/>
      </c>
      <c r="AC111" s="2">
        <f>IF(OR($Y111="",$G$6=""),"",INDEX($A:$U,ROW(),$G$6)&amp;"")</f>
        <v/>
      </c>
      <c r="AD111" s="2">
        <f>IF($Y111="","",IF(OR(AND(설정!$B$5&lt;&gt;"",ISNUMBER(SEARCH(설정!$B$5,$AC111))),AND(설정!$B$6&lt;&gt;"",ISNUMBER(SEARCH(설정!$B$6,$AC111))),AND(설정!$B$7&lt;&gt;"",ISNUMBER(SEARCH(설정!$B$7,$AC111)))),"제외","포함"))</f>
        <v/>
      </c>
    </row>
    <row r="112">
      <c r="W112" s="2">
        <f>IF(OR($B$5="",$C$6="",ROW()&lt;$B$5),"",IF(INDEX($A:$U,ROW(),$C$6)="","",INDEX($A:$U,ROW(),$C$6)))</f>
        <v/>
      </c>
      <c r="X112" s="28">
        <f>IF($W112="","",IF(ISNUMBER($W112),IF($W112&gt;=10000000,IFERROR(DATE(INT($W112/10000),MOD(INT($W112/100),100),MOD($W112,100)),""),$W112),IF(ISNUMBER(--SUBSTITUTE(SUBSTITUTE(TRIM($W112),".","-"),"/","-")),IF(--SUBSTITUTE(SUBSTITUTE(TRIM($W112),".","-"),"/","-")&gt;=10000000,IFERROR(DATE(--LEFT(TRIM($W112),4),--MID(TRIM($W112),5,2),--RIGHT(TRIM($W112),2)),""),--SUBSTITUTE(SUBSTITUTE(TRIM($W112),".","-"),"/","-")),IFERROR(--LEFT(SUBSTITUTE(SUBSTITUTE(TRIM($W112),".","-"),"/","-"),10),""))))</f>
        <v/>
      </c>
      <c r="Y112" s="29">
        <f>IF($X112="","",INT($X112))</f>
        <v/>
      </c>
      <c r="Z112" s="30">
        <f>IF(OR($Y112="",$D$6=""),"",IF(INDEX($A:$U,ROW(),$D$6)="",0,IF(ISNUMBER(INDEX($A:$U,ROW(),$D$6)),INDEX($A:$U,ROW(),$D$6),IFERROR(--SUBSTITUTE(SUBSTITUTE(TRIM(INDEX($A:$U,ROW(),$D$6)),",",""),"원",""),0))))</f>
        <v/>
      </c>
      <c r="AA112" s="30">
        <f>IF(OR($Y112="",$E$6=""),"",IF(INDEX($A:$U,ROW(),$E$6)="",0,IF(ISNUMBER(INDEX($A:$U,ROW(),$E$6)),INDEX($A:$U,ROW(),$E$6),IFERROR(--SUBSTITUTE(SUBSTITUTE(TRIM(INDEX($A:$U,ROW(),$E$6)),",",""),"원",""),0))))</f>
        <v/>
      </c>
      <c r="AB112" s="30">
        <f>IF(OR($Y112="",$F$6=""),"",IF(INDEX($A:$U,ROW(),$F$6)="","",IF(ISNUMBER(INDEX($A:$U,ROW(),$F$6)),INDEX($A:$U,ROW(),$F$6),IFERROR(--SUBSTITUTE(SUBSTITUTE(TRIM(INDEX($A:$U,ROW(),$F$6)),",",""),"원",""),""))))</f>
        <v/>
      </c>
      <c r="AC112" s="2">
        <f>IF(OR($Y112="",$G$6=""),"",INDEX($A:$U,ROW(),$G$6)&amp;"")</f>
        <v/>
      </c>
      <c r="AD112" s="2">
        <f>IF($Y112="","",IF(OR(AND(설정!$B$5&lt;&gt;"",ISNUMBER(SEARCH(설정!$B$5,$AC112))),AND(설정!$B$6&lt;&gt;"",ISNUMBER(SEARCH(설정!$B$6,$AC112))),AND(설정!$B$7&lt;&gt;"",ISNUMBER(SEARCH(설정!$B$7,$AC112)))),"제외","포함"))</f>
        <v/>
      </c>
    </row>
    <row r="113">
      <c r="W113" s="2">
        <f>IF(OR($B$5="",$C$6="",ROW()&lt;$B$5),"",IF(INDEX($A:$U,ROW(),$C$6)="","",INDEX($A:$U,ROW(),$C$6)))</f>
        <v/>
      </c>
      <c r="X113" s="28">
        <f>IF($W113="","",IF(ISNUMBER($W113),IF($W113&gt;=10000000,IFERROR(DATE(INT($W113/10000),MOD(INT($W113/100),100),MOD($W113,100)),""),$W113),IF(ISNUMBER(--SUBSTITUTE(SUBSTITUTE(TRIM($W113),".","-"),"/","-")),IF(--SUBSTITUTE(SUBSTITUTE(TRIM($W113),".","-"),"/","-")&gt;=10000000,IFERROR(DATE(--LEFT(TRIM($W113),4),--MID(TRIM($W113),5,2),--RIGHT(TRIM($W113),2)),""),--SUBSTITUTE(SUBSTITUTE(TRIM($W113),".","-"),"/","-")),IFERROR(--LEFT(SUBSTITUTE(SUBSTITUTE(TRIM($W113),".","-"),"/","-"),10),""))))</f>
        <v/>
      </c>
      <c r="Y113" s="29">
        <f>IF($X113="","",INT($X113))</f>
        <v/>
      </c>
      <c r="Z113" s="30">
        <f>IF(OR($Y113="",$D$6=""),"",IF(INDEX($A:$U,ROW(),$D$6)="",0,IF(ISNUMBER(INDEX($A:$U,ROW(),$D$6)),INDEX($A:$U,ROW(),$D$6),IFERROR(--SUBSTITUTE(SUBSTITUTE(TRIM(INDEX($A:$U,ROW(),$D$6)),",",""),"원",""),0))))</f>
        <v/>
      </c>
      <c r="AA113" s="30">
        <f>IF(OR($Y113="",$E$6=""),"",IF(INDEX($A:$U,ROW(),$E$6)="",0,IF(ISNUMBER(INDEX($A:$U,ROW(),$E$6)),INDEX($A:$U,ROW(),$E$6),IFERROR(--SUBSTITUTE(SUBSTITUTE(TRIM(INDEX($A:$U,ROW(),$E$6)),",",""),"원",""),0))))</f>
        <v/>
      </c>
      <c r="AB113" s="30">
        <f>IF(OR($Y113="",$F$6=""),"",IF(INDEX($A:$U,ROW(),$F$6)="","",IF(ISNUMBER(INDEX($A:$U,ROW(),$F$6)),INDEX($A:$U,ROW(),$F$6),IFERROR(--SUBSTITUTE(SUBSTITUTE(TRIM(INDEX($A:$U,ROW(),$F$6)),",",""),"원",""),""))))</f>
        <v/>
      </c>
      <c r="AC113" s="2">
        <f>IF(OR($Y113="",$G$6=""),"",INDEX($A:$U,ROW(),$G$6)&amp;"")</f>
        <v/>
      </c>
      <c r="AD113" s="2">
        <f>IF($Y113="","",IF(OR(AND(설정!$B$5&lt;&gt;"",ISNUMBER(SEARCH(설정!$B$5,$AC113))),AND(설정!$B$6&lt;&gt;"",ISNUMBER(SEARCH(설정!$B$6,$AC113))),AND(설정!$B$7&lt;&gt;"",ISNUMBER(SEARCH(설정!$B$7,$AC113)))),"제외","포함"))</f>
        <v/>
      </c>
    </row>
    <row r="114">
      <c r="W114" s="2">
        <f>IF(OR($B$5="",$C$6="",ROW()&lt;$B$5),"",IF(INDEX($A:$U,ROW(),$C$6)="","",INDEX($A:$U,ROW(),$C$6)))</f>
        <v/>
      </c>
      <c r="X114" s="28">
        <f>IF($W114="","",IF(ISNUMBER($W114),IF($W114&gt;=10000000,IFERROR(DATE(INT($W114/10000),MOD(INT($W114/100),100),MOD($W114,100)),""),$W114),IF(ISNUMBER(--SUBSTITUTE(SUBSTITUTE(TRIM($W114),".","-"),"/","-")),IF(--SUBSTITUTE(SUBSTITUTE(TRIM($W114),".","-"),"/","-")&gt;=10000000,IFERROR(DATE(--LEFT(TRIM($W114),4),--MID(TRIM($W114),5,2),--RIGHT(TRIM($W114),2)),""),--SUBSTITUTE(SUBSTITUTE(TRIM($W114),".","-"),"/","-")),IFERROR(--LEFT(SUBSTITUTE(SUBSTITUTE(TRIM($W114),".","-"),"/","-"),10),""))))</f>
        <v/>
      </c>
      <c r="Y114" s="29">
        <f>IF($X114="","",INT($X114))</f>
        <v/>
      </c>
      <c r="Z114" s="30">
        <f>IF(OR($Y114="",$D$6=""),"",IF(INDEX($A:$U,ROW(),$D$6)="",0,IF(ISNUMBER(INDEX($A:$U,ROW(),$D$6)),INDEX($A:$U,ROW(),$D$6),IFERROR(--SUBSTITUTE(SUBSTITUTE(TRIM(INDEX($A:$U,ROW(),$D$6)),",",""),"원",""),0))))</f>
        <v/>
      </c>
      <c r="AA114" s="30">
        <f>IF(OR($Y114="",$E$6=""),"",IF(INDEX($A:$U,ROW(),$E$6)="",0,IF(ISNUMBER(INDEX($A:$U,ROW(),$E$6)),INDEX($A:$U,ROW(),$E$6),IFERROR(--SUBSTITUTE(SUBSTITUTE(TRIM(INDEX($A:$U,ROW(),$E$6)),",",""),"원",""),0))))</f>
        <v/>
      </c>
      <c r="AB114" s="30">
        <f>IF(OR($Y114="",$F$6=""),"",IF(INDEX($A:$U,ROW(),$F$6)="","",IF(ISNUMBER(INDEX($A:$U,ROW(),$F$6)),INDEX($A:$U,ROW(),$F$6),IFERROR(--SUBSTITUTE(SUBSTITUTE(TRIM(INDEX($A:$U,ROW(),$F$6)),",",""),"원",""),""))))</f>
        <v/>
      </c>
      <c r="AC114" s="2">
        <f>IF(OR($Y114="",$G$6=""),"",INDEX($A:$U,ROW(),$G$6)&amp;"")</f>
        <v/>
      </c>
      <c r="AD114" s="2">
        <f>IF($Y114="","",IF(OR(AND(설정!$B$5&lt;&gt;"",ISNUMBER(SEARCH(설정!$B$5,$AC114))),AND(설정!$B$6&lt;&gt;"",ISNUMBER(SEARCH(설정!$B$6,$AC114))),AND(설정!$B$7&lt;&gt;"",ISNUMBER(SEARCH(설정!$B$7,$AC114)))),"제외","포함"))</f>
        <v/>
      </c>
    </row>
    <row r="115">
      <c r="W115" s="2">
        <f>IF(OR($B$5="",$C$6="",ROW()&lt;$B$5),"",IF(INDEX($A:$U,ROW(),$C$6)="","",INDEX($A:$U,ROW(),$C$6)))</f>
        <v/>
      </c>
      <c r="X115" s="28">
        <f>IF($W115="","",IF(ISNUMBER($W115),IF($W115&gt;=10000000,IFERROR(DATE(INT($W115/10000),MOD(INT($W115/100),100),MOD($W115,100)),""),$W115),IF(ISNUMBER(--SUBSTITUTE(SUBSTITUTE(TRIM($W115),".","-"),"/","-")),IF(--SUBSTITUTE(SUBSTITUTE(TRIM($W115),".","-"),"/","-")&gt;=10000000,IFERROR(DATE(--LEFT(TRIM($W115),4),--MID(TRIM($W115),5,2),--RIGHT(TRIM($W115),2)),""),--SUBSTITUTE(SUBSTITUTE(TRIM($W115),".","-"),"/","-")),IFERROR(--LEFT(SUBSTITUTE(SUBSTITUTE(TRIM($W115),".","-"),"/","-"),10),""))))</f>
        <v/>
      </c>
      <c r="Y115" s="29">
        <f>IF($X115="","",INT($X115))</f>
        <v/>
      </c>
      <c r="Z115" s="30">
        <f>IF(OR($Y115="",$D$6=""),"",IF(INDEX($A:$U,ROW(),$D$6)="",0,IF(ISNUMBER(INDEX($A:$U,ROW(),$D$6)),INDEX($A:$U,ROW(),$D$6),IFERROR(--SUBSTITUTE(SUBSTITUTE(TRIM(INDEX($A:$U,ROW(),$D$6)),",",""),"원",""),0))))</f>
        <v/>
      </c>
      <c r="AA115" s="30">
        <f>IF(OR($Y115="",$E$6=""),"",IF(INDEX($A:$U,ROW(),$E$6)="",0,IF(ISNUMBER(INDEX($A:$U,ROW(),$E$6)),INDEX($A:$U,ROW(),$E$6),IFERROR(--SUBSTITUTE(SUBSTITUTE(TRIM(INDEX($A:$U,ROW(),$E$6)),",",""),"원",""),0))))</f>
        <v/>
      </c>
      <c r="AB115" s="30">
        <f>IF(OR($Y115="",$F$6=""),"",IF(INDEX($A:$U,ROW(),$F$6)="","",IF(ISNUMBER(INDEX($A:$U,ROW(),$F$6)),INDEX($A:$U,ROW(),$F$6),IFERROR(--SUBSTITUTE(SUBSTITUTE(TRIM(INDEX($A:$U,ROW(),$F$6)),",",""),"원",""),""))))</f>
        <v/>
      </c>
      <c r="AC115" s="2">
        <f>IF(OR($Y115="",$G$6=""),"",INDEX($A:$U,ROW(),$G$6)&amp;"")</f>
        <v/>
      </c>
      <c r="AD115" s="2">
        <f>IF($Y115="","",IF(OR(AND(설정!$B$5&lt;&gt;"",ISNUMBER(SEARCH(설정!$B$5,$AC115))),AND(설정!$B$6&lt;&gt;"",ISNUMBER(SEARCH(설정!$B$6,$AC115))),AND(설정!$B$7&lt;&gt;"",ISNUMBER(SEARCH(설정!$B$7,$AC115)))),"제외","포함"))</f>
        <v/>
      </c>
    </row>
    <row r="116">
      <c r="W116" s="2">
        <f>IF(OR($B$5="",$C$6="",ROW()&lt;$B$5),"",IF(INDEX($A:$U,ROW(),$C$6)="","",INDEX($A:$U,ROW(),$C$6)))</f>
        <v/>
      </c>
      <c r="X116" s="28">
        <f>IF($W116="","",IF(ISNUMBER($W116),IF($W116&gt;=10000000,IFERROR(DATE(INT($W116/10000),MOD(INT($W116/100),100),MOD($W116,100)),""),$W116),IF(ISNUMBER(--SUBSTITUTE(SUBSTITUTE(TRIM($W116),".","-"),"/","-")),IF(--SUBSTITUTE(SUBSTITUTE(TRIM($W116),".","-"),"/","-")&gt;=10000000,IFERROR(DATE(--LEFT(TRIM($W116),4),--MID(TRIM($W116),5,2),--RIGHT(TRIM($W116),2)),""),--SUBSTITUTE(SUBSTITUTE(TRIM($W116),".","-"),"/","-")),IFERROR(--LEFT(SUBSTITUTE(SUBSTITUTE(TRIM($W116),".","-"),"/","-"),10),""))))</f>
        <v/>
      </c>
      <c r="Y116" s="29">
        <f>IF($X116="","",INT($X116))</f>
        <v/>
      </c>
      <c r="Z116" s="30">
        <f>IF(OR($Y116="",$D$6=""),"",IF(INDEX($A:$U,ROW(),$D$6)="",0,IF(ISNUMBER(INDEX($A:$U,ROW(),$D$6)),INDEX($A:$U,ROW(),$D$6),IFERROR(--SUBSTITUTE(SUBSTITUTE(TRIM(INDEX($A:$U,ROW(),$D$6)),",",""),"원",""),0))))</f>
        <v/>
      </c>
      <c r="AA116" s="30">
        <f>IF(OR($Y116="",$E$6=""),"",IF(INDEX($A:$U,ROW(),$E$6)="",0,IF(ISNUMBER(INDEX($A:$U,ROW(),$E$6)),INDEX($A:$U,ROW(),$E$6),IFERROR(--SUBSTITUTE(SUBSTITUTE(TRIM(INDEX($A:$U,ROW(),$E$6)),",",""),"원",""),0))))</f>
        <v/>
      </c>
      <c r="AB116" s="30">
        <f>IF(OR($Y116="",$F$6=""),"",IF(INDEX($A:$U,ROW(),$F$6)="","",IF(ISNUMBER(INDEX($A:$U,ROW(),$F$6)),INDEX($A:$U,ROW(),$F$6),IFERROR(--SUBSTITUTE(SUBSTITUTE(TRIM(INDEX($A:$U,ROW(),$F$6)),",",""),"원",""),""))))</f>
        <v/>
      </c>
      <c r="AC116" s="2">
        <f>IF(OR($Y116="",$G$6=""),"",INDEX($A:$U,ROW(),$G$6)&amp;"")</f>
        <v/>
      </c>
      <c r="AD116" s="2">
        <f>IF($Y116="","",IF(OR(AND(설정!$B$5&lt;&gt;"",ISNUMBER(SEARCH(설정!$B$5,$AC116))),AND(설정!$B$6&lt;&gt;"",ISNUMBER(SEARCH(설정!$B$6,$AC116))),AND(설정!$B$7&lt;&gt;"",ISNUMBER(SEARCH(설정!$B$7,$AC116)))),"제외","포함"))</f>
        <v/>
      </c>
    </row>
    <row r="117">
      <c r="W117" s="2">
        <f>IF(OR($B$5="",$C$6="",ROW()&lt;$B$5),"",IF(INDEX($A:$U,ROW(),$C$6)="","",INDEX($A:$U,ROW(),$C$6)))</f>
        <v/>
      </c>
      <c r="X117" s="28">
        <f>IF($W117="","",IF(ISNUMBER($W117),IF($W117&gt;=10000000,IFERROR(DATE(INT($W117/10000),MOD(INT($W117/100),100),MOD($W117,100)),""),$W117),IF(ISNUMBER(--SUBSTITUTE(SUBSTITUTE(TRIM($W117),".","-"),"/","-")),IF(--SUBSTITUTE(SUBSTITUTE(TRIM($W117),".","-"),"/","-")&gt;=10000000,IFERROR(DATE(--LEFT(TRIM($W117),4),--MID(TRIM($W117),5,2),--RIGHT(TRIM($W117),2)),""),--SUBSTITUTE(SUBSTITUTE(TRIM($W117),".","-"),"/","-")),IFERROR(--LEFT(SUBSTITUTE(SUBSTITUTE(TRIM($W117),".","-"),"/","-"),10),""))))</f>
        <v/>
      </c>
      <c r="Y117" s="29">
        <f>IF($X117="","",INT($X117))</f>
        <v/>
      </c>
      <c r="Z117" s="30">
        <f>IF(OR($Y117="",$D$6=""),"",IF(INDEX($A:$U,ROW(),$D$6)="",0,IF(ISNUMBER(INDEX($A:$U,ROW(),$D$6)),INDEX($A:$U,ROW(),$D$6),IFERROR(--SUBSTITUTE(SUBSTITUTE(TRIM(INDEX($A:$U,ROW(),$D$6)),",",""),"원",""),0))))</f>
        <v/>
      </c>
      <c r="AA117" s="30">
        <f>IF(OR($Y117="",$E$6=""),"",IF(INDEX($A:$U,ROW(),$E$6)="",0,IF(ISNUMBER(INDEX($A:$U,ROW(),$E$6)),INDEX($A:$U,ROW(),$E$6),IFERROR(--SUBSTITUTE(SUBSTITUTE(TRIM(INDEX($A:$U,ROW(),$E$6)),",",""),"원",""),0))))</f>
        <v/>
      </c>
      <c r="AB117" s="30">
        <f>IF(OR($Y117="",$F$6=""),"",IF(INDEX($A:$U,ROW(),$F$6)="","",IF(ISNUMBER(INDEX($A:$U,ROW(),$F$6)),INDEX($A:$U,ROW(),$F$6),IFERROR(--SUBSTITUTE(SUBSTITUTE(TRIM(INDEX($A:$U,ROW(),$F$6)),",",""),"원",""),""))))</f>
        <v/>
      </c>
      <c r="AC117" s="2">
        <f>IF(OR($Y117="",$G$6=""),"",INDEX($A:$U,ROW(),$G$6)&amp;"")</f>
        <v/>
      </c>
      <c r="AD117" s="2">
        <f>IF($Y117="","",IF(OR(AND(설정!$B$5&lt;&gt;"",ISNUMBER(SEARCH(설정!$B$5,$AC117))),AND(설정!$B$6&lt;&gt;"",ISNUMBER(SEARCH(설정!$B$6,$AC117))),AND(설정!$B$7&lt;&gt;"",ISNUMBER(SEARCH(설정!$B$7,$AC117)))),"제외","포함"))</f>
        <v/>
      </c>
    </row>
    <row r="118">
      <c r="W118" s="2">
        <f>IF(OR($B$5="",$C$6="",ROW()&lt;$B$5),"",IF(INDEX($A:$U,ROW(),$C$6)="","",INDEX($A:$U,ROW(),$C$6)))</f>
        <v/>
      </c>
      <c r="X118" s="28">
        <f>IF($W118="","",IF(ISNUMBER($W118),IF($W118&gt;=10000000,IFERROR(DATE(INT($W118/10000),MOD(INT($W118/100),100),MOD($W118,100)),""),$W118),IF(ISNUMBER(--SUBSTITUTE(SUBSTITUTE(TRIM($W118),".","-"),"/","-")),IF(--SUBSTITUTE(SUBSTITUTE(TRIM($W118),".","-"),"/","-")&gt;=10000000,IFERROR(DATE(--LEFT(TRIM($W118),4),--MID(TRIM($W118),5,2),--RIGHT(TRIM($W118),2)),""),--SUBSTITUTE(SUBSTITUTE(TRIM($W118),".","-"),"/","-")),IFERROR(--LEFT(SUBSTITUTE(SUBSTITUTE(TRIM($W118),".","-"),"/","-"),10),""))))</f>
        <v/>
      </c>
      <c r="Y118" s="29">
        <f>IF($X118="","",INT($X118))</f>
        <v/>
      </c>
      <c r="Z118" s="30">
        <f>IF(OR($Y118="",$D$6=""),"",IF(INDEX($A:$U,ROW(),$D$6)="",0,IF(ISNUMBER(INDEX($A:$U,ROW(),$D$6)),INDEX($A:$U,ROW(),$D$6),IFERROR(--SUBSTITUTE(SUBSTITUTE(TRIM(INDEX($A:$U,ROW(),$D$6)),",",""),"원",""),0))))</f>
        <v/>
      </c>
      <c r="AA118" s="30">
        <f>IF(OR($Y118="",$E$6=""),"",IF(INDEX($A:$U,ROW(),$E$6)="",0,IF(ISNUMBER(INDEX($A:$U,ROW(),$E$6)),INDEX($A:$U,ROW(),$E$6),IFERROR(--SUBSTITUTE(SUBSTITUTE(TRIM(INDEX($A:$U,ROW(),$E$6)),",",""),"원",""),0))))</f>
        <v/>
      </c>
      <c r="AB118" s="30">
        <f>IF(OR($Y118="",$F$6=""),"",IF(INDEX($A:$U,ROW(),$F$6)="","",IF(ISNUMBER(INDEX($A:$U,ROW(),$F$6)),INDEX($A:$U,ROW(),$F$6),IFERROR(--SUBSTITUTE(SUBSTITUTE(TRIM(INDEX($A:$U,ROW(),$F$6)),",",""),"원",""),""))))</f>
        <v/>
      </c>
      <c r="AC118" s="2">
        <f>IF(OR($Y118="",$G$6=""),"",INDEX($A:$U,ROW(),$G$6)&amp;"")</f>
        <v/>
      </c>
      <c r="AD118" s="2">
        <f>IF($Y118="","",IF(OR(AND(설정!$B$5&lt;&gt;"",ISNUMBER(SEARCH(설정!$B$5,$AC118))),AND(설정!$B$6&lt;&gt;"",ISNUMBER(SEARCH(설정!$B$6,$AC118))),AND(설정!$B$7&lt;&gt;"",ISNUMBER(SEARCH(설정!$B$7,$AC118)))),"제외","포함"))</f>
        <v/>
      </c>
    </row>
    <row r="119">
      <c r="W119" s="2">
        <f>IF(OR($B$5="",$C$6="",ROW()&lt;$B$5),"",IF(INDEX($A:$U,ROW(),$C$6)="","",INDEX($A:$U,ROW(),$C$6)))</f>
        <v/>
      </c>
      <c r="X119" s="28">
        <f>IF($W119="","",IF(ISNUMBER($W119),IF($W119&gt;=10000000,IFERROR(DATE(INT($W119/10000),MOD(INT($W119/100),100),MOD($W119,100)),""),$W119),IF(ISNUMBER(--SUBSTITUTE(SUBSTITUTE(TRIM($W119),".","-"),"/","-")),IF(--SUBSTITUTE(SUBSTITUTE(TRIM($W119),".","-"),"/","-")&gt;=10000000,IFERROR(DATE(--LEFT(TRIM($W119),4),--MID(TRIM($W119),5,2),--RIGHT(TRIM($W119),2)),""),--SUBSTITUTE(SUBSTITUTE(TRIM($W119),".","-"),"/","-")),IFERROR(--LEFT(SUBSTITUTE(SUBSTITUTE(TRIM($W119),".","-"),"/","-"),10),""))))</f>
        <v/>
      </c>
      <c r="Y119" s="29">
        <f>IF($X119="","",INT($X119))</f>
        <v/>
      </c>
      <c r="Z119" s="30">
        <f>IF(OR($Y119="",$D$6=""),"",IF(INDEX($A:$U,ROW(),$D$6)="",0,IF(ISNUMBER(INDEX($A:$U,ROW(),$D$6)),INDEX($A:$U,ROW(),$D$6),IFERROR(--SUBSTITUTE(SUBSTITUTE(TRIM(INDEX($A:$U,ROW(),$D$6)),",",""),"원",""),0))))</f>
        <v/>
      </c>
      <c r="AA119" s="30">
        <f>IF(OR($Y119="",$E$6=""),"",IF(INDEX($A:$U,ROW(),$E$6)="",0,IF(ISNUMBER(INDEX($A:$U,ROW(),$E$6)),INDEX($A:$U,ROW(),$E$6),IFERROR(--SUBSTITUTE(SUBSTITUTE(TRIM(INDEX($A:$U,ROW(),$E$6)),",",""),"원",""),0))))</f>
        <v/>
      </c>
      <c r="AB119" s="30">
        <f>IF(OR($Y119="",$F$6=""),"",IF(INDEX($A:$U,ROW(),$F$6)="","",IF(ISNUMBER(INDEX($A:$U,ROW(),$F$6)),INDEX($A:$U,ROW(),$F$6),IFERROR(--SUBSTITUTE(SUBSTITUTE(TRIM(INDEX($A:$U,ROW(),$F$6)),",",""),"원",""),""))))</f>
        <v/>
      </c>
      <c r="AC119" s="2">
        <f>IF(OR($Y119="",$G$6=""),"",INDEX($A:$U,ROW(),$G$6)&amp;"")</f>
        <v/>
      </c>
      <c r="AD119" s="2">
        <f>IF($Y119="","",IF(OR(AND(설정!$B$5&lt;&gt;"",ISNUMBER(SEARCH(설정!$B$5,$AC119))),AND(설정!$B$6&lt;&gt;"",ISNUMBER(SEARCH(설정!$B$6,$AC119))),AND(설정!$B$7&lt;&gt;"",ISNUMBER(SEARCH(설정!$B$7,$AC119)))),"제외","포함"))</f>
        <v/>
      </c>
    </row>
    <row r="120">
      <c r="W120" s="2">
        <f>IF(OR($B$5="",$C$6="",ROW()&lt;$B$5),"",IF(INDEX($A:$U,ROW(),$C$6)="","",INDEX($A:$U,ROW(),$C$6)))</f>
        <v/>
      </c>
      <c r="X120" s="28">
        <f>IF($W120="","",IF(ISNUMBER($W120),IF($W120&gt;=10000000,IFERROR(DATE(INT($W120/10000),MOD(INT($W120/100),100),MOD($W120,100)),""),$W120),IF(ISNUMBER(--SUBSTITUTE(SUBSTITUTE(TRIM($W120),".","-"),"/","-")),IF(--SUBSTITUTE(SUBSTITUTE(TRIM($W120),".","-"),"/","-")&gt;=10000000,IFERROR(DATE(--LEFT(TRIM($W120),4),--MID(TRIM($W120),5,2),--RIGHT(TRIM($W120),2)),""),--SUBSTITUTE(SUBSTITUTE(TRIM($W120),".","-"),"/","-")),IFERROR(--LEFT(SUBSTITUTE(SUBSTITUTE(TRIM($W120),".","-"),"/","-"),10),""))))</f>
        <v/>
      </c>
      <c r="Y120" s="29">
        <f>IF($X120="","",INT($X120))</f>
        <v/>
      </c>
      <c r="Z120" s="30">
        <f>IF(OR($Y120="",$D$6=""),"",IF(INDEX($A:$U,ROW(),$D$6)="",0,IF(ISNUMBER(INDEX($A:$U,ROW(),$D$6)),INDEX($A:$U,ROW(),$D$6),IFERROR(--SUBSTITUTE(SUBSTITUTE(TRIM(INDEX($A:$U,ROW(),$D$6)),",",""),"원",""),0))))</f>
        <v/>
      </c>
      <c r="AA120" s="30">
        <f>IF(OR($Y120="",$E$6=""),"",IF(INDEX($A:$U,ROW(),$E$6)="",0,IF(ISNUMBER(INDEX($A:$U,ROW(),$E$6)),INDEX($A:$U,ROW(),$E$6),IFERROR(--SUBSTITUTE(SUBSTITUTE(TRIM(INDEX($A:$U,ROW(),$E$6)),",",""),"원",""),0))))</f>
        <v/>
      </c>
      <c r="AB120" s="30">
        <f>IF(OR($Y120="",$F$6=""),"",IF(INDEX($A:$U,ROW(),$F$6)="","",IF(ISNUMBER(INDEX($A:$U,ROW(),$F$6)),INDEX($A:$U,ROW(),$F$6),IFERROR(--SUBSTITUTE(SUBSTITUTE(TRIM(INDEX($A:$U,ROW(),$F$6)),",",""),"원",""),""))))</f>
        <v/>
      </c>
      <c r="AC120" s="2">
        <f>IF(OR($Y120="",$G$6=""),"",INDEX($A:$U,ROW(),$G$6)&amp;"")</f>
        <v/>
      </c>
      <c r="AD120" s="2">
        <f>IF($Y120="","",IF(OR(AND(설정!$B$5&lt;&gt;"",ISNUMBER(SEARCH(설정!$B$5,$AC120))),AND(설정!$B$6&lt;&gt;"",ISNUMBER(SEARCH(설정!$B$6,$AC120))),AND(설정!$B$7&lt;&gt;"",ISNUMBER(SEARCH(설정!$B$7,$AC120)))),"제외","포함"))</f>
        <v/>
      </c>
    </row>
    <row r="121">
      <c r="W121" s="2">
        <f>IF(OR($B$5="",$C$6="",ROW()&lt;$B$5),"",IF(INDEX($A:$U,ROW(),$C$6)="","",INDEX($A:$U,ROW(),$C$6)))</f>
        <v/>
      </c>
      <c r="X121" s="28">
        <f>IF($W121="","",IF(ISNUMBER($W121),IF($W121&gt;=10000000,IFERROR(DATE(INT($W121/10000),MOD(INT($W121/100),100),MOD($W121,100)),""),$W121),IF(ISNUMBER(--SUBSTITUTE(SUBSTITUTE(TRIM($W121),".","-"),"/","-")),IF(--SUBSTITUTE(SUBSTITUTE(TRIM($W121),".","-"),"/","-")&gt;=10000000,IFERROR(DATE(--LEFT(TRIM($W121),4),--MID(TRIM($W121),5,2),--RIGHT(TRIM($W121),2)),""),--SUBSTITUTE(SUBSTITUTE(TRIM($W121),".","-"),"/","-")),IFERROR(--LEFT(SUBSTITUTE(SUBSTITUTE(TRIM($W121),".","-"),"/","-"),10),""))))</f>
        <v/>
      </c>
      <c r="Y121" s="29">
        <f>IF($X121="","",INT($X121))</f>
        <v/>
      </c>
      <c r="Z121" s="30">
        <f>IF(OR($Y121="",$D$6=""),"",IF(INDEX($A:$U,ROW(),$D$6)="",0,IF(ISNUMBER(INDEX($A:$U,ROW(),$D$6)),INDEX($A:$U,ROW(),$D$6),IFERROR(--SUBSTITUTE(SUBSTITUTE(TRIM(INDEX($A:$U,ROW(),$D$6)),",",""),"원",""),0))))</f>
        <v/>
      </c>
      <c r="AA121" s="30">
        <f>IF(OR($Y121="",$E$6=""),"",IF(INDEX($A:$U,ROW(),$E$6)="",0,IF(ISNUMBER(INDEX($A:$U,ROW(),$E$6)),INDEX($A:$U,ROW(),$E$6),IFERROR(--SUBSTITUTE(SUBSTITUTE(TRIM(INDEX($A:$U,ROW(),$E$6)),",",""),"원",""),0))))</f>
        <v/>
      </c>
      <c r="AB121" s="30">
        <f>IF(OR($Y121="",$F$6=""),"",IF(INDEX($A:$U,ROW(),$F$6)="","",IF(ISNUMBER(INDEX($A:$U,ROW(),$F$6)),INDEX($A:$U,ROW(),$F$6),IFERROR(--SUBSTITUTE(SUBSTITUTE(TRIM(INDEX($A:$U,ROW(),$F$6)),",",""),"원",""),""))))</f>
        <v/>
      </c>
      <c r="AC121" s="2">
        <f>IF(OR($Y121="",$G$6=""),"",INDEX($A:$U,ROW(),$G$6)&amp;"")</f>
        <v/>
      </c>
      <c r="AD121" s="2">
        <f>IF($Y121="","",IF(OR(AND(설정!$B$5&lt;&gt;"",ISNUMBER(SEARCH(설정!$B$5,$AC121))),AND(설정!$B$6&lt;&gt;"",ISNUMBER(SEARCH(설정!$B$6,$AC121))),AND(설정!$B$7&lt;&gt;"",ISNUMBER(SEARCH(설정!$B$7,$AC121)))),"제외","포함"))</f>
        <v/>
      </c>
    </row>
    <row r="122">
      <c r="W122" s="2">
        <f>IF(OR($B$5="",$C$6="",ROW()&lt;$B$5),"",IF(INDEX($A:$U,ROW(),$C$6)="","",INDEX($A:$U,ROW(),$C$6)))</f>
        <v/>
      </c>
      <c r="X122" s="28">
        <f>IF($W122="","",IF(ISNUMBER($W122),IF($W122&gt;=10000000,IFERROR(DATE(INT($W122/10000),MOD(INT($W122/100),100),MOD($W122,100)),""),$W122),IF(ISNUMBER(--SUBSTITUTE(SUBSTITUTE(TRIM($W122),".","-"),"/","-")),IF(--SUBSTITUTE(SUBSTITUTE(TRIM($W122),".","-"),"/","-")&gt;=10000000,IFERROR(DATE(--LEFT(TRIM($W122),4),--MID(TRIM($W122),5,2),--RIGHT(TRIM($W122),2)),""),--SUBSTITUTE(SUBSTITUTE(TRIM($W122),".","-"),"/","-")),IFERROR(--LEFT(SUBSTITUTE(SUBSTITUTE(TRIM($W122),".","-"),"/","-"),10),""))))</f>
        <v/>
      </c>
      <c r="Y122" s="29">
        <f>IF($X122="","",INT($X122))</f>
        <v/>
      </c>
      <c r="Z122" s="30">
        <f>IF(OR($Y122="",$D$6=""),"",IF(INDEX($A:$U,ROW(),$D$6)="",0,IF(ISNUMBER(INDEX($A:$U,ROW(),$D$6)),INDEX($A:$U,ROW(),$D$6),IFERROR(--SUBSTITUTE(SUBSTITUTE(TRIM(INDEX($A:$U,ROW(),$D$6)),",",""),"원",""),0))))</f>
        <v/>
      </c>
      <c r="AA122" s="30">
        <f>IF(OR($Y122="",$E$6=""),"",IF(INDEX($A:$U,ROW(),$E$6)="",0,IF(ISNUMBER(INDEX($A:$U,ROW(),$E$6)),INDEX($A:$U,ROW(),$E$6),IFERROR(--SUBSTITUTE(SUBSTITUTE(TRIM(INDEX($A:$U,ROW(),$E$6)),",",""),"원",""),0))))</f>
        <v/>
      </c>
      <c r="AB122" s="30">
        <f>IF(OR($Y122="",$F$6=""),"",IF(INDEX($A:$U,ROW(),$F$6)="","",IF(ISNUMBER(INDEX($A:$U,ROW(),$F$6)),INDEX($A:$U,ROW(),$F$6),IFERROR(--SUBSTITUTE(SUBSTITUTE(TRIM(INDEX($A:$U,ROW(),$F$6)),",",""),"원",""),""))))</f>
        <v/>
      </c>
      <c r="AC122" s="2">
        <f>IF(OR($Y122="",$G$6=""),"",INDEX($A:$U,ROW(),$G$6)&amp;"")</f>
        <v/>
      </c>
      <c r="AD122" s="2">
        <f>IF($Y122="","",IF(OR(AND(설정!$B$5&lt;&gt;"",ISNUMBER(SEARCH(설정!$B$5,$AC122))),AND(설정!$B$6&lt;&gt;"",ISNUMBER(SEARCH(설정!$B$6,$AC122))),AND(설정!$B$7&lt;&gt;"",ISNUMBER(SEARCH(설정!$B$7,$AC122)))),"제외","포함"))</f>
        <v/>
      </c>
    </row>
    <row r="123">
      <c r="W123" s="2">
        <f>IF(OR($B$5="",$C$6="",ROW()&lt;$B$5),"",IF(INDEX($A:$U,ROW(),$C$6)="","",INDEX($A:$U,ROW(),$C$6)))</f>
        <v/>
      </c>
      <c r="X123" s="28">
        <f>IF($W123="","",IF(ISNUMBER($W123),IF($W123&gt;=10000000,IFERROR(DATE(INT($W123/10000),MOD(INT($W123/100),100),MOD($W123,100)),""),$W123),IF(ISNUMBER(--SUBSTITUTE(SUBSTITUTE(TRIM($W123),".","-"),"/","-")),IF(--SUBSTITUTE(SUBSTITUTE(TRIM($W123),".","-"),"/","-")&gt;=10000000,IFERROR(DATE(--LEFT(TRIM($W123),4),--MID(TRIM($W123),5,2),--RIGHT(TRIM($W123),2)),""),--SUBSTITUTE(SUBSTITUTE(TRIM($W123),".","-"),"/","-")),IFERROR(--LEFT(SUBSTITUTE(SUBSTITUTE(TRIM($W123),".","-"),"/","-"),10),""))))</f>
        <v/>
      </c>
      <c r="Y123" s="29">
        <f>IF($X123="","",INT($X123))</f>
        <v/>
      </c>
      <c r="Z123" s="30">
        <f>IF(OR($Y123="",$D$6=""),"",IF(INDEX($A:$U,ROW(),$D$6)="",0,IF(ISNUMBER(INDEX($A:$U,ROW(),$D$6)),INDEX($A:$U,ROW(),$D$6),IFERROR(--SUBSTITUTE(SUBSTITUTE(TRIM(INDEX($A:$U,ROW(),$D$6)),",",""),"원",""),0))))</f>
        <v/>
      </c>
      <c r="AA123" s="30">
        <f>IF(OR($Y123="",$E$6=""),"",IF(INDEX($A:$U,ROW(),$E$6)="",0,IF(ISNUMBER(INDEX($A:$U,ROW(),$E$6)),INDEX($A:$U,ROW(),$E$6),IFERROR(--SUBSTITUTE(SUBSTITUTE(TRIM(INDEX($A:$U,ROW(),$E$6)),",",""),"원",""),0))))</f>
        <v/>
      </c>
      <c r="AB123" s="30">
        <f>IF(OR($Y123="",$F$6=""),"",IF(INDEX($A:$U,ROW(),$F$6)="","",IF(ISNUMBER(INDEX($A:$U,ROW(),$F$6)),INDEX($A:$U,ROW(),$F$6),IFERROR(--SUBSTITUTE(SUBSTITUTE(TRIM(INDEX($A:$U,ROW(),$F$6)),",",""),"원",""),""))))</f>
        <v/>
      </c>
      <c r="AC123" s="2">
        <f>IF(OR($Y123="",$G$6=""),"",INDEX($A:$U,ROW(),$G$6)&amp;"")</f>
        <v/>
      </c>
      <c r="AD123" s="2">
        <f>IF($Y123="","",IF(OR(AND(설정!$B$5&lt;&gt;"",ISNUMBER(SEARCH(설정!$B$5,$AC123))),AND(설정!$B$6&lt;&gt;"",ISNUMBER(SEARCH(설정!$B$6,$AC123))),AND(설정!$B$7&lt;&gt;"",ISNUMBER(SEARCH(설정!$B$7,$AC123)))),"제외","포함"))</f>
        <v/>
      </c>
    </row>
    <row r="124">
      <c r="W124" s="2">
        <f>IF(OR($B$5="",$C$6="",ROW()&lt;$B$5),"",IF(INDEX($A:$U,ROW(),$C$6)="","",INDEX($A:$U,ROW(),$C$6)))</f>
        <v/>
      </c>
      <c r="X124" s="28">
        <f>IF($W124="","",IF(ISNUMBER($W124),IF($W124&gt;=10000000,IFERROR(DATE(INT($W124/10000),MOD(INT($W124/100),100),MOD($W124,100)),""),$W124),IF(ISNUMBER(--SUBSTITUTE(SUBSTITUTE(TRIM($W124),".","-"),"/","-")),IF(--SUBSTITUTE(SUBSTITUTE(TRIM($W124),".","-"),"/","-")&gt;=10000000,IFERROR(DATE(--LEFT(TRIM($W124),4),--MID(TRIM($W124),5,2),--RIGHT(TRIM($W124),2)),""),--SUBSTITUTE(SUBSTITUTE(TRIM($W124),".","-"),"/","-")),IFERROR(--LEFT(SUBSTITUTE(SUBSTITUTE(TRIM($W124),".","-"),"/","-"),10),""))))</f>
        <v/>
      </c>
      <c r="Y124" s="29">
        <f>IF($X124="","",INT($X124))</f>
        <v/>
      </c>
      <c r="Z124" s="30">
        <f>IF(OR($Y124="",$D$6=""),"",IF(INDEX($A:$U,ROW(),$D$6)="",0,IF(ISNUMBER(INDEX($A:$U,ROW(),$D$6)),INDEX($A:$U,ROW(),$D$6),IFERROR(--SUBSTITUTE(SUBSTITUTE(TRIM(INDEX($A:$U,ROW(),$D$6)),",",""),"원",""),0))))</f>
        <v/>
      </c>
      <c r="AA124" s="30">
        <f>IF(OR($Y124="",$E$6=""),"",IF(INDEX($A:$U,ROW(),$E$6)="",0,IF(ISNUMBER(INDEX($A:$U,ROW(),$E$6)),INDEX($A:$U,ROW(),$E$6),IFERROR(--SUBSTITUTE(SUBSTITUTE(TRIM(INDEX($A:$U,ROW(),$E$6)),",",""),"원",""),0))))</f>
        <v/>
      </c>
      <c r="AB124" s="30">
        <f>IF(OR($Y124="",$F$6=""),"",IF(INDEX($A:$U,ROW(),$F$6)="","",IF(ISNUMBER(INDEX($A:$U,ROW(),$F$6)),INDEX($A:$U,ROW(),$F$6),IFERROR(--SUBSTITUTE(SUBSTITUTE(TRIM(INDEX($A:$U,ROW(),$F$6)),",",""),"원",""),""))))</f>
        <v/>
      </c>
      <c r="AC124" s="2">
        <f>IF(OR($Y124="",$G$6=""),"",INDEX($A:$U,ROW(),$G$6)&amp;"")</f>
        <v/>
      </c>
      <c r="AD124" s="2">
        <f>IF($Y124="","",IF(OR(AND(설정!$B$5&lt;&gt;"",ISNUMBER(SEARCH(설정!$B$5,$AC124))),AND(설정!$B$6&lt;&gt;"",ISNUMBER(SEARCH(설정!$B$6,$AC124))),AND(설정!$B$7&lt;&gt;"",ISNUMBER(SEARCH(설정!$B$7,$AC124)))),"제외","포함"))</f>
        <v/>
      </c>
    </row>
    <row r="125">
      <c r="W125" s="2">
        <f>IF(OR($B$5="",$C$6="",ROW()&lt;$B$5),"",IF(INDEX($A:$U,ROW(),$C$6)="","",INDEX($A:$U,ROW(),$C$6)))</f>
        <v/>
      </c>
      <c r="X125" s="28">
        <f>IF($W125="","",IF(ISNUMBER($W125),IF($W125&gt;=10000000,IFERROR(DATE(INT($W125/10000),MOD(INT($W125/100),100),MOD($W125,100)),""),$W125),IF(ISNUMBER(--SUBSTITUTE(SUBSTITUTE(TRIM($W125),".","-"),"/","-")),IF(--SUBSTITUTE(SUBSTITUTE(TRIM($W125),".","-"),"/","-")&gt;=10000000,IFERROR(DATE(--LEFT(TRIM($W125),4),--MID(TRIM($W125),5,2),--RIGHT(TRIM($W125),2)),""),--SUBSTITUTE(SUBSTITUTE(TRIM($W125),".","-"),"/","-")),IFERROR(--LEFT(SUBSTITUTE(SUBSTITUTE(TRIM($W125),".","-"),"/","-"),10),""))))</f>
        <v/>
      </c>
      <c r="Y125" s="29">
        <f>IF($X125="","",INT($X125))</f>
        <v/>
      </c>
      <c r="Z125" s="30">
        <f>IF(OR($Y125="",$D$6=""),"",IF(INDEX($A:$U,ROW(),$D$6)="",0,IF(ISNUMBER(INDEX($A:$U,ROW(),$D$6)),INDEX($A:$U,ROW(),$D$6),IFERROR(--SUBSTITUTE(SUBSTITUTE(TRIM(INDEX($A:$U,ROW(),$D$6)),",",""),"원",""),0))))</f>
        <v/>
      </c>
      <c r="AA125" s="30">
        <f>IF(OR($Y125="",$E$6=""),"",IF(INDEX($A:$U,ROW(),$E$6)="",0,IF(ISNUMBER(INDEX($A:$U,ROW(),$E$6)),INDEX($A:$U,ROW(),$E$6),IFERROR(--SUBSTITUTE(SUBSTITUTE(TRIM(INDEX($A:$U,ROW(),$E$6)),",",""),"원",""),0))))</f>
        <v/>
      </c>
      <c r="AB125" s="30">
        <f>IF(OR($Y125="",$F$6=""),"",IF(INDEX($A:$U,ROW(),$F$6)="","",IF(ISNUMBER(INDEX($A:$U,ROW(),$F$6)),INDEX($A:$U,ROW(),$F$6),IFERROR(--SUBSTITUTE(SUBSTITUTE(TRIM(INDEX($A:$U,ROW(),$F$6)),",",""),"원",""),""))))</f>
        <v/>
      </c>
      <c r="AC125" s="2">
        <f>IF(OR($Y125="",$G$6=""),"",INDEX($A:$U,ROW(),$G$6)&amp;"")</f>
        <v/>
      </c>
      <c r="AD125" s="2">
        <f>IF($Y125="","",IF(OR(AND(설정!$B$5&lt;&gt;"",ISNUMBER(SEARCH(설정!$B$5,$AC125))),AND(설정!$B$6&lt;&gt;"",ISNUMBER(SEARCH(설정!$B$6,$AC125))),AND(설정!$B$7&lt;&gt;"",ISNUMBER(SEARCH(설정!$B$7,$AC125)))),"제외","포함"))</f>
        <v/>
      </c>
    </row>
    <row r="126">
      <c r="W126" s="2">
        <f>IF(OR($B$5="",$C$6="",ROW()&lt;$B$5),"",IF(INDEX($A:$U,ROW(),$C$6)="","",INDEX($A:$U,ROW(),$C$6)))</f>
        <v/>
      </c>
      <c r="X126" s="28">
        <f>IF($W126="","",IF(ISNUMBER($W126),IF($W126&gt;=10000000,IFERROR(DATE(INT($W126/10000),MOD(INT($W126/100),100),MOD($W126,100)),""),$W126),IF(ISNUMBER(--SUBSTITUTE(SUBSTITUTE(TRIM($W126),".","-"),"/","-")),IF(--SUBSTITUTE(SUBSTITUTE(TRIM($W126),".","-"),"/","-")&gt;=10000000,IFERROR(DATE(--LEFT(TRIM($W126),4),--MID(TRIM($W126),5,2),--RIGHT(TRIM($W126),2)),""),--SUBSTITUTE(SUBSTITUTE(TRIM($W126),".","-"),"/","-")),IFERROR(--LEFT(SUBSTITUTE(SUBSTITUTE(TRIM($W126),".","-"),"/","-"),10),""))))</f>
        <v/>
      </c>
      <c r="Y126" s="29">
        <f>IF($X126="","",INT($X126))</f>
        <v/>
      </c>
      <c r="Z126" s="30">
        <f>IF(OR($Y126="",$D$6=""),"",IF(INDEX($A:$U,ROW(),$D$6)="",0,IF(ISNUMBER(INDEX($A:$U,ROW(),$D$6)),INDEX($A:$U,ROW(),$D$6),IFERROR(--SUBSTITUTE(SUBSTITUTE(TRIM(INDEX($A:$U,ROW(),$D$6)),",",""),"원",""),0))))</f>
        <v/>
      </c>
      <c r="AA126" s="30">
        <f>IF(OR($Y126="",$E$6=""),"",IF(INDEX($A:$U,ROW(),$E$6)="",0,IF(ISNUMBER(INDEX($A:$U,ROW(),$E$6)),INDEX($A:$U,ROW(),$E$6),IFERROR(--SUBSTITUTE(SUBSTITUTE(TRIM(INDEX($A:$U,ROW(),$E$6)),",",""),"원",""),0))))</f>
        <v/>
      </c>
      <c r="AB126" s="30">
        <f>IF(OR($Y126="",$F$6=""),"",IF(INDEX($A:$U,ROW(),$F$6)="","",IF(ISNUMBER(INDEX($A:$U,ROW(),$F$6)),INDEX($A:$U,ROW(),$F$6),IFERROR(--SUBSTITUTE(SUBSTITUTE(TRIM(INDEX($A:$U,ROW(),$F$6)),",",""),"원",""),""))))</f>
        <v/>
      </c>
      <c r="AC126" s="2">
        <f>IF(OR($Y126="",$G$6=""),"",INDEX($A:$U,ROW(),$G$6)&amp;"")</f>
        <v/>
      </c>
      <c r="AD126" s="2">
        <f>IF($Y126="","",IF(OR(AND(설정!$B$5&lt;&gt;"",ISNUMBER(SEARCH(설정!$B$5,$AC126))),AND(설정!$B$6&lt;&gt;"",ISNUMBER(SEARCH(설정!$B$6,$AC126))),AND(설정!$B$7&lt;&gt;"",ISNUMBER(SEARCH(설정!$B$7,$AC126)))),"제외","포함"))</f>
        <v/>
      </c>
    </row>
    <row r="127">
      <c r="W127" s="2">
        <f>IF(OR($B$5="",$C$6="",ROW()&lt;$B$5),"",IF(INDEX($A:$U,ROW(),$C$6)="","",INDEX($A:$U,ROW(),$C$6)))</f>
        <v/>
      </c>
      <c r="X127" s="28">
        <f>IF($W127="","",IF(ISNUMBER($W127),IF($W127&gt;=10000000,IFERROR(DATE(INT($W127/10000),MOD(INT($W127/100),100),MOD($W127,100)),""),$W127),IF(ISNUMBER(--SUBSTITUTE(SUBSTITUTE(TRIM($W127),".","-"),"/","-")),IF(--SUBSTITUTE(SUBSTITUTE(TRIM($W127),".","-"),"/","-")&gt;=10000000,IFERROR(DATE(--LEFT(TRIM($W127),4),--MID(TRIM($W127),5,2),--RIGHT(TRIM($W127),2)),""),--SUBSTITUTE(SUBSTITUTE(TRIM($W127),".","-"),"/","-")),IFERROR(--LEFT(SUBSTITUTE(SUBSTITUTE(TRIM($W127),".","-"),"/","-"),10),""))))</f>
        <v/>
      </c>
      <c r="Y127" s="29">
        <f>IF($X127="","",INT($X127))</f>
        <v/>
      </c>
      <c r="Z127" s="30">
        <f>IF(OR($Y127="",$D$6=""),"",IF(INDEX($A:$U,ROW(),$D$6)="",0,IF(ISNUMBER(INDEX($A:$U,ROW(),$D$6)),INDEX($A:$U,ROW(),$D$6),IFERROR(--SUBSTITUTE(SUBSTITUTE(TRIM(INDEX($A:$U,ROW(),$D$6)),",",""),"원",""),0))))</f>
        <v/>
      </c>
      <c r="AA127" s="30">
        <f>IF(OR($Y127="",$E$6=""),"",IF(INDEX($A:$U,ROW(),$E$6)="",0,IF(ISNUMBER(INDEX($A:$U,ROW(),$E$6)),INDEX($A:$U,ROW(),$E$6),IFERROR(--SUBSTITUTE(SUBSTITUTE(TRIM(INDEX($A:$U,ROW(),$E$6)),",",""),"원",""),0))))</f>
        <v/>
      </c>
      <c r="AB127" s="30">
        <f>IF(OR($Y127="",$F$6=""),"",IF(INDEX($A:$U,ROW(),$F$6)="","",IF(ISNUMBER(INDEX($A:$U,ROW(),$F$6)),INDEX($A:$U,ROW(),$F$6),IFERROR(--SUBSTITUTE(SUBSTITUTE(TRIM(INDEX($A:$U,ROW(),$F$6)),",",""),"원",""),""))))</f>
        <v/>
      </c>
      <c r="AC127" s="2">
        <f>IF(OR($Y127="",$G$6=""),"",INDEX($A:$U,ROW(),$G$6)&amp;"")</f>
        <v/>
      </c>
      <c r="AD127" s="2">
        <f>IF($Y127="","",IF(OR(AND(설정!$B$5&lt;&gt;"",ISNUMBER(SEARCH(설정!$B$5,$AC127))),AND(설정!$B$6&lt;&gt;"",ISNUMBER(SEARCH(설정!$B$6,$AC127))),AND(설정!$B$7&lt;&gt;"",ISNUMBER(SEARCH(설정!$B$7,$AC127)))),"제외","포함"))</f>
        <v/>
      </c>
    </row>
    <row r="128">
      <c r="W128" s="2">
        <f>IF(OR($B$5="",$C$6="",ROW()&lt;$B$5),"",IF(INDEX($A:$U,ROW(),$C$6)="","",INDEX($A:$U,ROW(),$C$6)))</f>
        <v/>
      </c>
      <c r="X128" s="28">
        <f>IF($W128="","",IF(ISNUMBER($W128),IF($W128&gt;=10000000,IFERROR(DATE(INT($W128/10000),MOD(INT($W128/100),100),MOD($W128,100)),""),$W128),IF(ISNUMBER(--SUBSTITUTE(SUBSTITUTE(TRIM($W128),".","-"),"/","-")),IF(--SUBSTITUTE(SUBSTITUTE(TRIM($W128),".","-"),"/","-")&gt;=10000000,IFERROR(DATE(--LEFT(TRIM($W128),4),--MID(TRIM($W128),5,2),--RIGHT(TRIM($W128),2)),""),--SUBSTITUTE(SUBSTITUTE(TRIM($W128),".","-"),"/","-")),IFERROR(--LEFT(SUBSTITUTE(SUBSTITUTE(TRIM($W128),".","-"),"/","-"),10),""))))</f>
        <v/>
      </c>
      <c r="Y128" s="29">
        <f>IF($X128="","",INT($X128))</f>
        <v/>
      </c>
      <c r="Z128" s="30">
        <f>IF(OR($Y128="",$D$6=""),"",IF(INDEX($A:$U,ROW(),$D$6)="",0,IF(ISNUMBER(INDEX($A:$U,ROW(),$D$6)),INDEX($A:$U,ROW(),$D$6),IFERROR(--SUBSTITUTE(SUBSTITUTE(TRIM(INDEX($A:$U,ROW(),$D$6)),",",""),"원",""),0))))</f>
        <v/>
      </c>
      <c r="AA128" s="30">
        <f>IF(OR($Y128="",$E$6=""),"",IF(INDEX($A:$U,ROW(),$E$6)="",0,IF(ISNUMBER(INDEX($A:$U,ROW(),$E$6)),INDEX($A:$U,ROW(),$E$6),IFERROR(--SUBSTITUTE(SUBSTITUTE(TRIM(INDEX($A:$U,ROW(),$E$6)),",",""),"원",""),0))))</f>
        <v/>
      </c>
      <c r="AB128" s="30">
        <f>IF(OR($Y128="",$F$6=""),"",IF(INDEX($A:$U,ROW(),$F$6)="","",IF(ISNUMBER(INDEX($A:$U,ROW(),$F$6)),INDEX($A:$U,ROW(),$F$6),IFERROR(--SUBSTITUTE(SUBSTITUTE(TRIM(INDEX($A:$U,ROW(),$F$6)),",",""),"원",""),""))))</f>
        <v/>
      </c>
      <c r="AC128" s="2">
        <f>IF(OR($Y128="",$G$6=""),"",INDEX($A:$U,ROW(),$G$6)&amp;"")</f>
        <v/>
      </c>
      <c r="AD128" s="2">
        <f>IF($Y128="","",IF(OR(AND(설정!$B$5&lt;&gt;"",ISNUMBER(SEARCH(설정!$B$5,$AC128))),AND(설정!$B$6&lt;&gt;"",ISNUMBER(SEARCH(설정!$B$6,$AC128))),AND(설정!$B$7&lt;&gt;"",ISNUMBER(SEARCH(설정!$B$7,$AC128)))),"제외","포함"))</f>
        <v/>
      </c>
    </row>
    <row r="129">
      <c r="W129" s="2">
        <f>IF(OR($B$5="",$C$6="",ROW()&lt;$B$5),"",IF(INDEX($A:$U,ROW(),$C$6)="","",INDEX($A:$U,ROW(),$C$6)))</f>
        <v/>
      </c>
      <c r="X129" s="28">
        <f>IF($W129="","",IF(ISNUMBER($W129),IF($W129&gt;=10000000,IFERROR(DATE(INT($W129/10000),MOD(INT($W129/100),100),MOD($W129,100)),""),$W129),IF(ISNUMBER(--SUBSTITUTE(SUBSTITUTE(TRIM($W129),".","-"),"/","-")),IF(--SUBSTITUTE(SUBSTITUTE(TRIM($W129),".","-"),"/","-")&gt;=10000000,IFERROR(DATE(--LEFT(TRIM($W129),4),--MID(TRIM($W129),5,2),--RIGHT(TRIM($W129),2)),""),--SUBSTITUTE(SUBSTITUTE(TRIM($W129),".","-"),"/","-")),IFERROR(--LEFT(SUBSTITUTE(SUBSTITUTE(TRIM($W129),".","-"),"/","-"),10),""))))</f>
        <v/>
      </c>
      <c r="Y129" s="29">
        <f>IF($X129="","",INT($X129))</f>
        <v/>
      </c>
      <c r="Z129" s="30">
        <f>IF(OR($Y129="",$D$6=""),"",IF(INDEX($A:$U,ROW(),$D$6)="",0,IF(ISNUMBER(INDEX($A:$U,ROW(),$D$6)),INDEX($A:$U,ROW(),$D$6),IFERROR(--SUBSTITUTE(SUBSTITUTE(TRIM(INDEX($A:$U,ROW(),$D$6)),",",""),"원",""),0))))</f>
        <v/>
      </c>
      <c r="AA129" s="30">
        <f>IF(OR($Y129="",$E$6=""),"",IF(INDEX($A:$U,ROW(),$E$6)="",0,IF(ISNUMBER(INDEX($A:$U,ROW(),$E$6)),INDEX($A:$U,ROW(),$E$6),IFERROR(--SUBSTITUTE(SUBSTITUTE(TRIM(INDEX($A:$U,ROW(),$E$6)),",",""),"원",""),0))))</f>
        <v/>
      </c>
      <c r="AB129" s="30">
        <f>IF(OR($Y129="",$F$6=""),"",IF(INDEX($A:$U,ROW(),$F$6)="","",IF(ISNUMBER(INDEX($A:$U,ROW(),$F$6)),INDEX($A:$U,ROW(),$F$6),IFERROR(--SUBSTITUTE(SUBSTITUTE(TRIM(INDEX($A:$U,ROW(),$F$6)),",",""),"원",""),""))))</f>
        <v/>
      </c>
      <c r="AC129" s="2">
        <f>IF(OR($Y129="",$G$6=""),"",INDEX($A:$U,ROW(),$G$6)&amp;"")</f>
        <v/>
      </c>
      <c r="AD129" s="2">
        <f>IF($Y129="","",IF(OR(AND(설정!$B$5&lt;&gt;"",ISNUMBER(SEARCH(설정!$B$5,$AC129))),AND(설정!$B$6&lt;&gt;"",ISNUMBER(SEARCH(설정!$B$6,$AC129))),AND(설정!$B$7&lt;&gt;"",ISNUMBER(SEARCH(설정!$B$7,$AC129)))),"제외","포함"))</f>
        <v/>
      </c>
    </row>
    <row r="130">
      <c r="W130" s="2">
        <f>IF(OR($B$5="",$C$6="",ROW()&lt;$B$5),"",IF(INDEX($A:$U,ROW(),$C$6)="","",INDEX($A:$U,ROW(),$C$6)))</f>
        <v/>
      </c>
      <c r="X130" s="28">
        <f>IF($W130="","",IF(ISNUMBER($W130),IF($W130&gt;=10000000,IFERROR(DATE(INT($W130/10000),MOD(INT($W130/100),100),MOD($W130,100)),""),$W130),IF(ISNUMBER(--SUBSTITUTE(SUBSTITUTE(TRIM($W130),".","-"),"/","-")),IF(--SUBSTITUTE(SUBSTITUTE(TRIM($W130),".","-"),"/","-")&gt;=10000000,IFERROR(DATE(--LEFT(TRIM($W130),4),--MID(TRIM($W130),5,2),--RIGHT(TRIM($W130),2)),""),--SUBSTITUTE(SUBSTITUTE(TRIM($W130),".","-"),"/","-")),IFERROR(--LEFT(SUBSTITUTE(SUBSTITUTE(TRIM($W130),".","-"),"/","-"),10),""))))</f>
        <v/>
      </c>
      <c r="Y130" s="29">
        <f>IF($X130="","",INT($X130))</f>
        <v/>
      </c>
      <c r="Z130" s="30">
        <f>IF(OR($Y130="",$D$6=""),"",IF(INDEX($A:$U,ROW(),$D$6)="",0,IF(ISNUMBER(INDEX($A:$U,ROW(),$D$6)),INDEX($A:$U,ROW(),$D$6),IFERROR(--SUBSTITUTE(SUBSTITUTE(TRIM(INDEX($A:$U,ROW(),$D$6)),",",""),"원",""),0))))</f>
        <v/>
      </c>
      <c r="AA130" s="30">
        <f>IF(OR($Y130="",$E$6=""),"",IF(INDEX($A:$U,ROW(),$E$6)="",0,IF(ISNUMBER(INDEX($A:$U,ROW(),$E$6)),INDEX($A:$U,ROW(),$E$6),IFERROR(--SUBSTITUTE(SUBSTITUTE(TRIM(INDEX($A:$U,ROW(),$E$6)),",",""),"원",""),0))))</f>
        <v/>
      </c>
      <c r="AB130" s="30">
        <f>IF(OR($Y130="",$F$6=""),"",IF(INDEX($A:$U,ROW(),$F$6)="","",IF(ISNUMBER(INDEX($A:$U,ROW(),$F$6)),INDEX($A:$U,ROW(),$F$6),IFERROR(--SUBSTITUTE(SUBSTITUTE(TRIM(INDEX($A:$U,ROW(),$F$6)),",",""),"원",""),""))))</f>
        <v/>
      </c>
      <c r="AC130" s="2">
        <f>IF(OR($Y130="",$G$6=""),"",INDEX($A:$U,ROW(),$G$6)&amp;"")</f>
        <v/>
      </c>
      <c r="AD130" s="2">
        <f>IF($Y130="","",IF(OR(AND(설정!$B$5&lt;&gt;"",ISNUMBER(SEARCH(설정!$B$5,$AC130))),AND(설정!$B$6&lt;&gt;"",ISNUMBER(SEARCH(설정!$B$6,$AC130))),AND(설정!$B$7&lt;&gt;"",ISNUMBER(SEARCH(설정!$B$7,$AC130)))),"제외","포함"))</f>
        <v/>
      </c>
    </row>
    <row r="131">
      <c r="W131" s="2">
        <f>IF(OR($B$5="",$C$6="",ROW()&lt;$B$5),"",IF(INDEX($A:$U,ROW(),$C$6)="","",INDEX($A:$U,ROW(),$C$6)))</f>
        <v/>
      </c>
      <c r="X131" s="28">
        <f>IF($W131="","",IF(ISNUMBER($W131),IF($W131&gt;=10000000,IFERROR(DATE(INT($W131/10000),MOD(INT($W131/100),100),MOD($W131,100)),""),$W131),IF(ISNUMBER(--SUBSTITUTE(SUBSTITUTE(TRIM($W131),".","-"),"/","-")),IF(--SUBSTITUTE(SUBSTITUTE(TRIM($W131),".","-"),"/","-")&gt;=10000000,IFERROR(DATE(--LEFT(TRIM($W131),4),--MID(TRIM($W131),5,2),--RIGHT(TRIM($W131),2)),""),--SUBSTITUTE(SUBSTITUTE(TRIM($W131),".","-"),"/","-")),IFERROR(--LEFT(SUBSTITUTE(SUBSTITUTE(TRIM($W131),".","-"),"/","-"),10),""))))</f>
        <v/>
      </c>
      <c r="Y131" s="29">
        <f>IF($X131="","",INT($X131))</f>
        <v/>
      </c>
      <c r="Z131" s="30">
        <f>IF(OR($Y131="",$D$6=""),"",IF(INDEX($A:$U,ROW(),$D$6)="",0,IF(ISNUMBER(INDEX($A:$U,ROW(),$D$6)),INDEX($A:$U,ROW(),$D$6),IFERROR(--SUBSTITUTE(SUBSTITUTE(TRIM(INDEX($A:$U,ROW(),$D$6)),",",""),"원",""),0))))</f>
        <v/>
      </c>
      <c r="AA131" s="30">
        <f>IF(OR($Y131="",$E$6=""),"",IF(INDEX($A:$U,ROW(),$E$6)="",0,IF(ISNUMBER(INDEX($A:$U,ROW(),$E$6)),INDEX($A:$U,ROW(),$E$6),IFERROR(--SUBSTITUTE(SUBSTITUTE(TRIM(INDEX($A:$U,ROW(),$E$6)),",",""),"원",""),0))))</f>
        <v/>
      </c>
      <c r="AB131" s="30">
        <f>IF(OR($Y131="",$F$6=""),"",IF(INDEX($A:$U,ROW(),$F$6)="","",IF(ISNUMBER(INDEX($A:$U,ROW(),$F$6)),INDEX($A:$U,ROW(),$F$6),IFERROR(--SUBSTITUTE(SUBSTITUTE(TRIM(INDEX($A:$U,ROW(),$F$6)),",",""),"원",""),""))))</f>
        <v/>
      </c>
      <c r="AC131" s="2">
        <f>IF(OR($Y131="",$G$6=""),"",INDEX($A:$U,ROW(),$G$6)&amp;"")</f>
        <v/>
      </c>
      <c r="AD131" s="2">
        <f>IF($Y131="","",IF(OR(AND(설정!$B$5&lt;&gt;"",ISNUMBER(SEARCH(설정!$B$5,$AC131))),AND(설정!$B$6&lt;&gt;"",ISNUMBER(SEARCH(설정!$B$6,$AC131))),AND(설정!$B$7&lt;&gt;"",ISNUMBER(SEARCH(설정!$B$7,$AC131)))),"제외","포함"))</f>
        <v/>
      </c>
    </row>
    <row r="132">
      <c r="W132" s="2">
        <f>IF(OR($B$5="",$C$6="",ROW()&lt;$B$5),"",IF(INDEX($A:$U,ROW(),$C$6)="","",INDEX($A:$U,ROW(),$C$6)))</f>
        <v/>
      </c>
      <c r="X132" s="28">
        <f>IF($W132="","",IF(ISNUMBER($W132),IF($W132&gt;=10000000,IFERROR(DATE(INT($W132/10000),MOD(INT($W132/100),100),MOD($W132,100)),""),$W132),IF(ISNUMBER(--SUBSTITUTE(SUBSTITUTE(TRIM($W132),".","-"),"/","-")),IF(--SUBSTITUTE(SUBSTITUTE(TRIM($W132),".","-"),"/","-")&gt;=10000000,IFERROR(DATE(--LEFT(TRIM($W132),4),--MID(TRIM($W132),5,2),--RIGHT(TRIM($W132),2)),""),--SUBSTITUTE(SUBSTITUTE(TRIM($W132),".","-"),"/","-")),IFERROR(--LEFT(SUBSTITUTE(SUBSTITUTE(TRIM($W132),".","-"),"/","-"),10),""))))</f>
        <v/>
      </c>
      <c r="Y132" s="29">
        <f>IF($X132="","",INT($X132))</f>
        <v/>
      </c>
      <c r="Z132" s="30">
        <f>IF(OR($Y132="",$D$6=""),"",IF(INDEX($A:$U,ROW(),$D$6)="",0,IF(ISNUMBER(INDEX($A:$U,ROW(),$D$6)),INDEX($A:$U,ROW(),$D$6),IFERROR(--SUBSTITUTE(SUBSTITUTE(TRIM(INDEX($A:$U,ROW(),$D$6)),",",""),"원",""),0))))</f>
        <v/>
      </c>
      <c r="AA132" s="30">
        <f>IF(OR($Y132="",$E$6=""),"",IF(INDEX($A:$U,ROW(),$E$6)="",0,IF(ISNUMBER(INDEX($A:$U,ROW(),$E$6)),INDEX($A:$U,ROW(),$E$6),IFERROR(--SUBSTITUTE(SUBSTITUTE(TRIM(INDEX($A:$U,ROW(),$E$6)),",",""),"원",""),0))))</f>
        <v/>
      </c>
      <c r="AB132" s="30">
        <f>IF(OR($Y132="",$F$6=""),"",IF(INDEX($A:$U,ROW(),$F$6)="","",IF(ISNUMBER(INDEX($A:$U,ROW(),$F$6)),INDEX($A:$U,ROW(),$F$6),IFERROR(--SUBSTITUTE(SUBSTITUTE(TRIM(INDEX($A:$U,ROW(),$F$6)),",",""),"원",""),""))))</f>
        <v/>
      </c>
      <c r="AC132" s="2">
        <f>IF(OR($Y132="",$G$6=""),"",INDEX($A:$U,ROW(),$G$6)&amp;"")</f>
        <v/>
      </c>
      <c r="AD132" s="2">
        <f>IF($Y132="","",IF(OR(AND(설정!$B$5&lt;&gt;"",ISNUMBER(SEARCH(설정!$B$5,$AC132))),AND(설정!$B$6&lt;&gt;"",ISNUMBER(SEARCH(설정!$B$6,$AC132))),AND(설정!$B$7&lt;&gt;"",ISNUMBER(SEARCH(설정!$B$7,$AC132)))),"제외","포함"))</f>
        <v/>
      </c>
    </row>
    <row r="133">
      <c r="W133" s="2">
        <f>IF(OR($B$5="",$C$6="",ROW()&lt;$B$5),"",IF(INDEX($A:$U,ROW(),$C$6)="","",INDEX($A:$U,ROW(),$C$6)))</f>
        <v/>
      </c>
      <c r="X133" s="28">
        <f>IF($W133="","",IF(ISNUMBER($W133),IF($W133&gt;=10000000,IFERROR(DATE(INT($W133/10000),MOD(INT($W133/100),100),MOD($W133,100)),""),$W133),IF(ISNUMBER(--SUBSTITUTE(SUBSTITUTE(TRIM($W133),".","-"),"/","-")),IF(--SUBSTITUTE(SUBSTITUTE(TRIM($W133),".","-"),"/","-")&gt;=10000000,IFERROR(DATE(--LEFT(TRIM($W133),4),--MID(TRIM($W133),5,2),--RIGHT(TRIM($W133),2)),""),--SUBSTITUTE(SUBSTITUTE(TRIM($W133),".","-"),"/","-")),IFERROR(--LEFT(SUBSTITUTE(SUBSTITUTE(TRIM($W133),".","-"),"/","-"),10),""))))</f>
        <v/>
      </c>
      <c r="Y133" s="29">
        <f>IF($X133="","",INT($X133))</f>
        <v/>
      </c>
      <c r="Z133" s="30">
        <f>IF(OR($Y133="",$D$6=""),"",IF(INDEX($A:$U,ROW(),$D$6)="",0,IF(ISNUMBER(INDEX($A:$U,ROW(),$D$6)),INDEX($A:$U,ROW(),$D$6),IFERROR(--SUBSTITUTE(SUBSTITUTE(TRIM(INDEX($A:$U,ROW(),$D$6)),",",""),"원",""),0))))</f>
        <v/>
      </c>
      <c r="AA133" s="30">
        <f>IF(OR($Y133="",$E$6=""),"",IF(INDEX($A:$U,ROW(),$E$6)="",0,IF(ISNUMBER(INDEX($A:$U,ROW(),$E$6)),INDEX($A:$U,ROW(),$E$6),IFERROR(--SUBSTITUTE(SUBSTITUTE(TRIM(INDEX($A:$U,ROW(),$E$6)),",",""),"원",""),0))))</f>
        <v/>
      </c>
      <c r="AB133" s="30">
        <f>IF(OR($Y133="",$F$6=""),"",IF(INDEX($A:$U,ROW(),$F$6)="","",IF(ISNUMBER(INDEX($A:$U,ROW(),$F$6)),INDEX($A:$U,ROW(),$F$6),IFERROR(--SUBSTITUTE(SUBSTITUTE(TRIM(INDEX($A:$U,ROW(),$F$6)),",",""),"원",""),""))))</f>
        <v/>
      </c>
      <c r="AC133" s="2">
        <f>IF(OR($Y133="",$G$6=""),"",INDEX($A:$U,ROW(),$G$6)&amp;"")</f>
        <v/>
      </c>
      <c r="AD133" s="2">
        <f>IF($Y133="","",IF(OR(AND(설정!$B$5&lt;&gt;"",ISNUMBER(SEARCH(설정!$B$5,$AC133))),AND(설정!$B$6&lt;&gt;"",ISNUMBER(SEARCH(설정!$B$6,$AC133))),AND(설정!$B$7&lt;&gt;"",ISNUMBER(SEARCH(설정!$B$7,$AC133)))),"제외","포함"))</f>
        <v/>
      </c>
    </row>
    <row r="134">
      <c r="W134" s="2">
        <f>IF(OR($B$5="",$C$6="",ROW()&lt;$B$5),"",IF(INDEX($A:$U,ROW(),$C$6)="","",INDEX($A:$U,ROW(),$C$6)))</f>
        <v/>
      </c>
      <c r="X134" s="28">
        <f>IF($W134="","",IF(ISNUMBER($W134),IF($W134&gt;=10000000,IFERROR(DATE(INT($W134/10000),MOD(INT($W134/100),100),MOD($W134,100)),""),$W134),IF(ISNUMBER(--SUBSTITUTE(SUBSTITUTE(TRIM($W134),".","-"),"/","-")),IF(--SUBSTITUTE(SUBSTITUTE(TRIM($W134),".","-"),"/","-")&gt;=10000000,IFERROR(DATE(--LEFT(TRIM($W134),4),--MID(TRIM($W134),5,2),--RIGHT(TRIM($W134),2)),""),--SUBSTITUTE(SUBSTITUTE(TRIM($W134),".","-"),"/","-")),IFERROR(--LEFT(SUBSTITUTE(SUBSTITUTE(TRIM($W134),".","-"),"/","-"),10),""))))</f>
        <v/>
      </c>
      <c r="Y134" s="29">
        <f>IF($X134="","",INT($X134))</f>
        <v/>
      </c>
      <c r="Z134" s="30">
        <f>IF(OR($Y134="",$D$6=""),"",IF(INDEX($A:$U,ROW(),$D$6)="",0,IF(ISNUMBER(INDEX($A:$U,ROW(),$D$6)),INDEX($A:$U,ROW(),$D$6),IFERROR(--SUBSTITUTE(SUBSTITUTE(TRIM(INDEX($A:$U,ROW(),$D$6)),",",""),"원",""),0))))</f>
        <v/>
      </c>
      <c r="AA134" s="30">
        <f>IF(OR($Y134="",$E$6=""),"",IF(INDEX($A:$U,ROW(),$E$6)="",0,IF(ISNUMBER(INDEX($A:$U,ROW(),$E$6)),INDEX($A:$U,ROW(),$E$6),IFERROR(--SUBSTITUTE(SUBSTITUTE(TRIM(INDEX($A:$U,ROW(),$E$6)),",",""),"원",""),0))))</f>
        <v/>
      </c>
      <c r="AB134" s="30">
        <f>IF(OR($Y134="",$F$6=""),"",IF(INDEX($A:$U,ROW(),$F$6)="","",IF(ISNUMBER(INDEX($A:$U,ROW(),$F$6)),INDEX($A:$U,ROW(),$F$6),IFERROR(--SUBSTITUTE(SUBSTITUTE(TRIM(INDEX($A:$U,ROW(),$F$6)),",",""),"원",""),""))))</f>
        <v/>
      </c>
      <c r="AC134" s="2">
        <f>IF(OR($Y134="",$G$6=""),"",INDEX($A:$U,ROW(),$G$6)&amp;"")</f>
        <v/>
      </c>
      <c r="AD134" s="2">
        <f>IF($Y134="","",IF(OR(AND(설정!$B$5&lt;&gt;"",ISNUMBER(SEARCH(설정!$B$5,$AC134))),AND(설정!$B$6&lt;&gt;"",ISNUMBER(SEARCH(설정!$B$6,$AC134))),AND(설정!$B$7&lt;&gt;"",ISNUMBER(SEARCH(설정!$B$7,$AC134)))),"제외","포함"))</f>
        <v/>
      </c>
    </row>
    <row r="135">
      <c r="W135" s="2">
        <f>IF(OR($B$5="",$C$6="",ROW()&lt;$B$5),"",IF(INDEX($A:$U,ROW(),$C$6)="","",INDEX($A:$U,ROW(),$C$6)))</f>
        <v/>
      </c>
      <c r="X135" s="28">
        <f>IF($W135="","",IF(ISNUMBER($W135),IF($W135&gt;=10000000,IFERROR(DATE(INT($W135/10000),MOD(INT($W135/100),100),MOD($W135,100)),""),$W135),IF(ISNUMBER(--SUBSTITUTE(SUBSTITUTE(TRIM($W135),".","-"),"/","-")),IF(--SUBSTITUTE(SUBSTITUTE(TRIM($W135),".","-"),"/","-")&gt;=10000000,IFERROR(DATE(--LEFT(TRIM($W135),4),--MID(TRIM($W135),5,2),--RIGHT(TRIM($W135),2)),""),--SUBSTITUTE(SUBSTITUTE(TRIM($W135),".","-"),"/","-")),IFERROR(--LEFT(SUBSTITUTE(SUBSTITUTE(TRIM($W135),".","-"),"/","-"),10),""))))</f>
        <v/>
      </c>
      <c r="Y135" s="29">
        <f>IF($X135="","",INT($X135))</f>
        <v/>
      </c>
      <c r="Z135" s="30">
        <f>IF(OR($Y135="",$D$6=""),"",IF(INDEX($A:$U,ROW(),$D$6)="",0,IF(ISNUMBER(INDEX($A:$U,ROW(),$D$6)),INDEX($A:$U,ROW(),$D$6),IFERROR(--SUBSTITUTE(SUBSTITUTE(TRIM(INDEX($A:$U,ROW(),$D$6)),",",""),"원",""),0))))</f>
        <v/>
      </c>
      <c r="AA135" s="30">
        <f>IF(OR($Y135="",$E$6=""),"",IF(INDEX($A:$U,ROW(),$E$6)="",0,IF(ISNUMBER(INDEX($A:$U,ROW(),$E$6)),INDEX($A:$U,ROW(),$E$6),IFERROR(--SUBSTITUTE(SUBSTITUTE(TRIM(INDEX($A:$U,ROW(),$E$6)),",",""),"원",""),0))))</f>
        <v/>
      </c>
      <c r="AB135" s="30">
        <f>IF(OR($Y135="",$F$6=""),"",IF(INDEX($A:$U,ROW(),$F$6)="","",IF(ISNUMBER(INDEX($A:$U,ROW(),$F$6)),INDEX($A:$U,ROW(),$F$6),IFERROR(--SUBSTITUTE(SUBSTITUTE(TRIM(INDEX($A:$U,ROW(),$F$6)),",",""),"원",""),""))))</f>
        <v/>
      </c>
      <c r="AC135" s="2">
        <f>IF(OR($Y135="",$G$6=""),"",INDEX($A:$U,ROW(),$G$6)&amp;"")</f>
        <v/>
      </c>
      <c r="AD135" s="2">
        <f>IF($Y135="","",IF(OR(AND(설정!$B$5&lt;&gt;"",ISNUMBER(SEARCH(설정!$B$5,$AC135))),AND(설정!$B$6&lt;&gt;"",ISNUMBER(SEARCH(설정!$B$6,$AC135))),AND(설정!$B$7&lt;&gt;"",ISNUMBER(SEARCH(설정!$B$7,$AC135)))),"제외","포함"))</f>
        <v/>
      </c>
    </row>
    <row r="136">
      <c r="W136" s="2">
        <f>IF(OR($B$5="",$C$6="",ROW()&lt;$B$5),"",IF(INDEX($A:$U,ROW(),$C$6)="","",INDEX($A:$U,ROW(),$C$6)))</f>
        <v/>
      </c>
      <c r="X136" s="28">
        <f>IF($W136="","",IF(ISNUMBER($W136),IF($W136&gt;=10000000,IFERROR(DATE(INT($W136/10000),MOD(INT($W136/100),100),MOD($W136,100)),""),$W136),IF(ISNUMBER(--SUBSTITUTE(SUBSTITUTE(TRIM($W136),".","-"),"/","-")),IF(--SUBSTITUTE(SUBSTITUTE(TRIM($W136),".","-"),"/","-")&gt;=10000000,IFERROR(DATE(--LEFT(TRIM($W136),4),--MID(TRIM($W136),5,2),--RIGHT(TRIM($W136),2)),""),--SUBSTITUTE(SUBSTITUTE(TRIM($W136),".","-"),"/","-")),IFERROR(--LEFT(SUBSTITUTE(SUBSTITUTE(TRIM($W136),".","-"),"/","-"),10),""))))</f>
        <v/>
      </c>
      <c r="Y136" s="29">
        <f>IF($X136="","",INT($X136))</f>
        <v/>
      </c>
      <c r="Z136" s="30">
        <f>IF(OR($Y136="",$D$6=""),"",IF(INDEX($A:$U,ROW(),$D$6)="",0,IF(ISNUMBER(INDEX($A:$U,ROW(),$D$6)),INDEX($A:$U,ROW(),$D$6),IFERROR(--SUBSTITUTE(SUBSTITUTE(TRIM(INDEX($A:$U,ROW(),$D$6)),",",""),"원",""),0))))</f>
        <v/>
      </c>
      <c r="AA136" s="30">
        <f>IF(OR($Y136="",$E$6=""),"",IF(INDEX($A:$U,ROW(),$E$6)="",0,IF(ISNUMBER(INDEX($A:$U,ROW(),$E$6)),INDEX($A:$U,ROW(),$E$6),IFERROR(--SUBSTITUTE(SUBSTITUTE(TRIM(INDEX($A:$U,ROW(),$E$6)),",",""),"원",""),0))))</f>
        <v/>
      </c>
      <c r="AB136" s="30">
        <f>IF(OR($Y136="",$F$6=""),"",IF(INDEX($A:$U,ROW(),$F$6)="","",IF(ISNUMBER(INDEX($A:$U,ROW(),$F$6)),INDEX($A:$U,ROW(),$F$6),IFERROR(--SUBSTITUTE(SUBSTITUTE(TRIM(INDEX($A:$U,ROW(),$F$6)),",",""),"원",""),""))))</f>
        <v/>
      </c>
      <c r="AC136" s="2">
        <f>IF(OR($Y136="",$G$6=""),"",INDEX($A:$U,ROW(),$G$6)&amp;"")</f>
        <v/>
      </c>
      <c r="AD136" s="2">
        <f>IF($Y136="","",IF(OR(AND(설정!$B$5&lt;&gt;"",ISNUMBER(SEARCH(설정!$B$5,$AC136))),AND(설정!$B$6&lt;&gt;"",ISNUMBER(SEARCH(설정!$B$6,$AC136))),AND(설정!$B$7&lt;&gt;"",ISNUMBER(SEARCH(설정!$B$7,$AC136)))),"제외","포함"))</f>
        <v/>
      </c>
    </row>
    <row r="137">
      <c r="W137" s="2">
        <f>IF(OR($B$5="",$C$6="",ROW()&lt;$B$5),"",IF(INDEX($A:$U,ROW(),$C$6)="","",INDEX($A:$U,ROW(),$C$6)))</f>
        <v/>
      </c>
      <c r="X137" s="28">
        <f>IF($W137="","",IF(ISNUMBER($W137),IF($W137&gt;=10000000,IFERROR(DATE(INT($W137/10000),MOD(INT($W137/100),100),MOD($W137,100)),""),$W137),IF(ISNUMBER(--SUBSTITUTE(SUBSTITUTE(TRIM($W137),".","-"),"/","-")),IF(--SUBSTITUTE(SUBSTITUTE(TRIM($W137),".","-"),"/","-")&gt;=10000000,IFERROR(DATE(--LEFT(TRIM($W137),4),--MID(TRIM($W137),5,2),--RIGHT(TRIM($W137),2)),""),--SUBSTITUTE(SUBSTITUTE(TRIM($W137),".","-"),"/","-")),IFERROR(--LEFT(SUBSTITUTE(SUBSTITUTE(TRIM($W137),".","-"),"/","-"),10),""))))</f>
        <v/>
      </c>
      <c r="Y137" s="29">
        <f>IF($X137="","",INT($X137))</f>
        <v/>
      </c>
      <c r="Z137" s="30">
        <f>IF(OR($Y137="",$D$6=""),"",IF(INDEX($A:$U,ROW(),$D$6)="",0,IF(ISNUMBER(INDEX($A:$U,ROW(),$D$6)),INDEX($A:$U,ROW(),$D$6),IFERROR(--SUBSTITUTE(SUBSTITUTE(TRIM(INDEX($A:$U,ROW(),$D$6)),",",""),"원",""),0))))</f>
        <v/>
      </c>
      <c r="AA137" s="30">
        <f>IF(OR($Y137="",$E$6=""),"",IF(INDEX($A:$U,ROW(),$E$6)="",0,IF(ISNUMBER(INDEX($A:$U,ROW(),$E$6)),INDEX($A:$U,ROW(),$E$6),IFERROR(--SUBSTITUTE(SUBSTITUTE(TRIM(INDEX($A:$U,ROW(),$E$6)),",",""),"원",""),0))))</f>
        <v/>
      </c>
      <c r="AB137" s="30">
        <f>IF(OR($Y137="",$F$6=""),"",IF(INDEX($A:$U,ROW(),$F$6)="","",IF(ISNUMBER(INDEX($A:$U,ROW(),$F$6)),INDEX($A:$U,ROW(),$F$6),IFERROR(--SUBSTITUTE(SUBSTITUTE(TRIM(INDEX($A:$U,ROW(),$F$6)),",",""),"원",""),""))))</f>
        <v/>
      </c>
      <c r="AC137" s="2">
        <f>IF(OR($Y137="",$G$6=""),"",INDEX($A:$U,ROW(),$G$6)&amp;"")</f>
        <v/>
      </c>
      <c r="AD137" s="2">
        <f>IF($Y137="","",IF(OR(AND(설정!$B$5&lt;&gt;"",ISNUMBER(SEARCH(설정!$B$5,$AC137))),AND(설정!$B$6&lt;&gt;"",ISNUMBER(SEARCH(설정!$B$6,$AC137))),AND(설정!$B$7&lt;&gt;"",ISNUMBER(SEARCH(설정!$B$7,$AC137)))),"제외","포함"))</f>
        <v/>
      </c>
    </row>
    <row r="138">
      <c r="W138" s="2">
        <f>IF(OR($B$5="",$C$6="",ROW()&lt;$B$5),"",IF(INDEX($A:$U,ROW(),$C$6)="","",INDEX($A:$U,ROW(),$C$6)))</f>
        <v/>
      </c>
      <c r="X138" s="28">
        <f>IF($W138="","",IF(ISNUMBER($W138),IF($W138&gt;=10000000,IFERROR(DATE(INT($W138/10000),MOD(INT($W138/100),100),MOD($W138,100)),""),$W138),IF(ISNUMBER(--SUBSTITUTE(SUBSTITUTE(TRIM($W138),".","-"),"/","-")),IF(--SUBSTITUTE(SUBSTITUTE(TRIM($W138),".","-"),"/","-")&gt;=10000000,IFERROR(DATE(--LEFT(TRIM($W138),4),--MID(TRIM($W138),5,2),--RIGHT(TRIM($W138),2)),""),--SUBSTITUTE(SUBSTITUTE(TRIM($W138),".","-"),"/","-")),IFERROR(--LEFT(SUBSTITUTE(SUBSTITUTE(TRIM($W138),".","-"),"/","-"),10),""))))</f>
        <v/>
      </c>
      <c r="Y138" s="29">
        <f>IF($X138="","",INT($X138))</f>
        <v/>
      </c>
      <c r="Z138" s="30">
        <f>IF(OR($Y138="",$D$6=""),"",IF(INDEX($A:$U,ROW(),$D$6)="",0,IF(ISNUMBER(INDEX($A:$U,ROW(),$D$6)),INDEX($A:$U,ROW(),$D$6),IFERROR(--SUBSTITUTE(SUBSTITUTE(TRIM(INDEX($A:$U,ROW(),$D$6)),",",""),"원",""),0))))</f>
        <v/>
      </c>
      <c r="AA138" s="30">
        <f>IF(OR($Y138="",$E$6=""),"",IF(INDEX($A:$U,ROW(),$E$6)="",0,IF(ISNUMBER(INDEX($A:$U,ROW(),$E$6)),INDEX($A:$U,ROW(),$E$6),IFERROR(--SUBSTITUTE(SUBSTITUTE(TRIM(INDEX($A:$U,ROW(),$E$6)),",",""),"원",""),0))))</f>
        <v/>
      </c>
      <c r="AB138" s="30">
        <f>IF(OR($Y138="",$F$6=""),"",IF(INDEX($A:$U,ROW(),$F$6)="","",IF(ISNUMBER(INDEX($A:$U,ROW(),$F$6)),INDEX($A:$U,ROW(),$F$6),IFERROR(--SUBSTITUTE(SUBSTITUTE(TRIM(INDEX($A:$U,ROW(),$F$6)),",",""),"원",""),""))))</f>
        <v/>
      </c>
      <c r="AC138" s="2">
        <f>IF(OR($Y138="",$G$6=""),"",INDEX($A:$U,ROW(),$G$6)&amp;"")</f>
        <v/>
      </c>
      <c r="AD138" s="2">
        <f>IF($Y138="","",IF(OR(AND(설정!$B$5&lt;&gt;"",ISNUMBER(SEARCH(설정!$B$5,$AC138))),AND(설정!$B$6&lt;&gt;"",ISNUMBER(SEARCH(설정!$B$6,$AC138))),AND(설정!$B$7&lt;&gt;"",ISNUMBER(SEARCH(설정!$B$7,$AC138)))),"제외","포함"))</f>
        <v/>
      </c>
    </row>
    <row r="139">
      <c r="W139" s="2">
        <f>IF(OR($B$5="",$C$6="",ROW()&lt;$B$5),"",IF(INDEX($A:$U,ROW(),$C$6)="","",INDEX($A:$U,ROW(),$C$6)))</f>
        <v/>
      </c>
      <c r="X139" s="28">
        <f>IF($W139="","",IF(ISNUMBER($W139),IF($W139&gt;=10000000,IFERROR(DATE(INT($W139/10000),MOD(INT($W139/100),100),MOD($W139,100)),""),$W139),IF(ISNUMBER(--SUBSTITUTE(SUBSTITUTE(TRIM($W139),".","-"),"/","-")),IF(--SUBSTITUTE(SUBSTITUTE(TRIM($W139),".","-"),"/","-")&gt;=10000000,IFERROR(DATE(--LEFT(TRIM($W139),4),--MID(TRIM($W139),5,2),--RIGHT(TRIM($W139),2)),""),--SUBSTITUTE(SUBSTITUTE(TRIM($W139),".","-"),"/","-")),IFERROR(--LEFT(SUBSTITUTE(SUBSTITUTE(TRIM($W139),".","-"),"/","-"),10),""))))</f>
        <v/>
      </c>
      <c r="Y139" s="29">
        <f>IF($X139="","",INT($X139))</f>
        <v/>
      </c>
      <c r="Z139" s="30">
        <f>IF(OR($Y139="",$D$6=""),"",IF(INDEX($A:$U,ROW(),$D$6)="",0,IF(ISNUMBER(INDEX($A:$U,ROW(),$D$6)),INDEX($A:$U,ROW(),$D$6),IFERROR(--SUBSTITUTE(SUBSTITUTE(TRIM(INDEX($A:$U,ROW(),$D$6)),",",""),"원",""),0))))</f>
        <v/>
      </c>
      <c r="AA139" s="30">
        <f>IF(OR($Y139="",$E$6=""),"",IF(INDEX($A:$U,ROW(),$E$6)="",0,IF(ISNUMBER(INDEX($A:$U,ROW(),$E$6)),INDEX($A:$U,ROW(),$E$6),IFERROR(--SUBSTITUTE(SUBSTITUTE(TRIM(INDEX($A:$U,ROW(),$E$6)),",",""),"원",""),0))))</f>
        <v/>
      </c>
      <c r="AB139" s="30">
        <f>IF(OR($Y139="",$F$6=""),"",IF(INDEX($A:$U,ROW(),$F$6)="","",IF(ISNUMBER(INDEX($A:$U,ROW(),$F$6)),INDEX($A:$U,ROW(),$F$6),IFERROR(--SUBSTITUTE(SUBSTITUTE(TRIM(INDEX($A:$U,ROW(),$F$6)),",",""),"원",""),""))))</f>
        <v/>
      </c>
      <c r="AC139" s="2">
        <f>IF(OR($Y139="",$G$6=""),"",INDEX($A:$U,ROW(),$G$6)&amp;"")</f>
        <v/>
      </c>
      <c r="AD139" s="2">
        <f>IF($Y139="","",IF(OR(AND(설정!$B$5&lt;&gt;"",ISNUMBER(SEARCH(설정!$B$5,$AC139))),AND(설정!$B$6&lt;&gt;"",ISNUMBER(SEARCH(설정!$B$6,$AC139))),AND(설정!$B$7&lt;&gt;"",ISNUMBER(SEARCH(설정!$B$7,$AC139)))),"제외","포함"))</f>
        <v/>
      </c>
    </row>
    <row r="140">
      <c r="W140" s="2">
        <f>IF(OR($B$5="",$C$6="",ROW()&lt;$B$5),"",IF(INDEX($A:$U,ROW(),$C$6)="","",INDEX($A:$U,ROW(),$C$6)))</f>
        <v/>
      </c>
      <c r="X140" s="28">
        <f>IF($W140="","",IF(ISNUMBER($W140),IF($W140&gt;=10000000,IFERROR(DATE(INT($W140/10000),MOD(INT($W140/100),100),MOD($W140,100)),""),$W140),IF(ISNUMBER(--SUBSTITUTE(SUBSTITUTE(TRIM($W140),".","-"),"/","-")),IF(--SUBSTITUTE(SUBSTITUTE(TRIM($W140),".","-"),"/","-")&gt;=10000000,IFERROR(DATE(--LEFT(TRIM($W140),4),--MID(TRIM($W140),5,2),--RIGHT(TRIM($W140),2)),""),--SUBSTITUTE(SUBSTITUTE(TRIM($W140),".","-"),"/","-")),IFERROR(--LEFT(SUBSTITUTE(SUBSTITUTE(TRIM($W140),".","-"),"/","-"),10),""))))</f>
        <v/>
      </c>
      <c r="Y140" s="29">
        <f>IF($X140="","",INT($X140))</f>
        <v/>
      </c>
      <c r="Z140" s="30">
        <f>IF(OR($Y140="",$D$6=""),"",IF(INDEX($A:$U,ROW(),$D$6)="",0,IF(ISNUMBER(INDEX($A:$U,ROW(),$D$6)),INDEX($A:$U,ROW(),$D$6),IFERROR(--SUBSTITUTE(SUBSTITUTE(TRIM(INDEX($A:$U,ROW(),$D$6)),",",""),"원",""),0))))</f>
        <v/>
      </c>
      <c r="AA140" s="30">
        <f>IF(OR($Y140="",$E$6=""),"",IF(INDEX($A:$U,ROW(),$E$6)="",0,IF(ISNUMBER(INDEX($A:$U,ROW(),$E$6)),INDEX($A:$U,ROW(),$E$6),IFERROR(--SUBSTITUTE(SUBSTITUTE(TRIM(INDEX($A:$U,ROW(),$E$6)),",",""),"원",""),0))))</f>
        <v/>
      </c>
      <c r="AB140" s="30">
        <f>IF(OR($Y140="",$F$6=""),"",IF(INDEX($A:$U,ROW(),$F$6)="","",IF(ISNUMBER(INDEX($A:$U,ROW(),$F$6)),INDEX($A:$U,ROW(),$F$6),IFERROR(--SUBSTITUTE(SUBSTITUTE(TRIM(INDEX($A:$U,ROW(),$F$6)),",",""),"원",""),""))))</f>
        <v/>
      </c>
      <c r="AC140" s="2">
        <f>IF(OR($Y140="",$G$6=""),"",INDEX($A:$U,ROW(),$G$6)&amp;"")</f>
        <v/>
      </c>
      <c r="AD140" s="2">
        <f>IF($Y140="","",IF(OR(AND(설정!$B$5&lt;&gt;"",ISNUMBER(SEARCH(설정!$B$5,$AC140))),AND(설정!$B$6&lt;&gt;"",ISNUMBER(SEARCH(설정!$B$6,$AC140))),AND(설정!$B$7&lt;&gt;"",ISNUMBER(SEARCH(설정!$B$7,$AC140)))),"제외","포함"))</f>
        <v/>
      </c>
    </row>
    <row r="141">
      <c r="W141" s="2">
        <f>IF(OR($B$5="",$C$6="",ROW()&lt;$B$5),"",IF(INDEX($A:$U,ROW(),$C$6)="","",INDEX($A:$U,ROW(),$C$6)))</f>
        <v/>
      </c>
      <c r="X141" s="28">
        <f>IF($W141="","",IF(ISNUMBER($W141),IF($W141&gt;=10000000,IFERROR(DATE(INT($W141/10000),MOD(INT($W141/100),100),MOD($W141,100)),""),$W141),IF(ISNUMBER(--SUBSTITUTE(SUBSTITUTE(TRIM($W141),".","-"),"/","-")),IF(--SUBSTITUTE(SUBSTITUTE(TRIM($W141),".","-"),"/","-")&gt;=10000000,IFERROR(DATE(--LEFT(TRIM($W141),4),--MID(TRIM($W141),5,2),--RIGHT(TRIM($W141),2)),""),--SUBSTITUTE(SUBSTITUTE(TRIM($W141),".","-"),"/","-")),IFERROR(--LEFT(SUBSTITUTE(SUBSTITUTE(TRIM($W141),".","-"),"/","-"),10),""))))</f>
        <v/>
      </c>
      <c r="Y141" s="29">
        <f>IF($X141="","",INT($X141))</f>
        <v/>
      </c>
      <c r="Z141" s="30">
        <f>IF(OR($Y141="",$D$6=""),"",IF(INDEX($A:$U,ROW(),$D$6)="",0,IF(ISNUMBER(INDEX($A:$U,ROW(),$D$6)),INDEX($A:$U,ROW(),$D$6),IFERROR(--SUBSTITUTE(SUBSTITUTE(TRIM(INDEX($A:$U,ROW(),$D$6)),",",""),"원",""),0))))</f>
        <v/>
      </c>
      <c r="AA141" s="30">
        <f>IF(OR($Y141="",$E$6=""),"",IF(INDEX($A:$U,ROW(),$E$6)="",0,IF(ISNUMBER(INDEX($A:$U,ROW(),$E$6)),INDEX($A:$U,ROW(),$E$6),IFERROR(--SUBSTITUTE(SUBSTITUTE(TRIM(INDEX($A:$U,ROW(),$E$6)),",",""),"원",""),0))))</f>
        <v/>
      </c>
      <c r="AB141" s="30">
        <f>IF(OR($Y141="",$F$6=""),"",IF(INDEX($A:$U,ROW(),$F$6)="","",IF(ISNUMBER(INDEX($A:$U,ROW(),$F$6)),INDEX($A:$U,ROW(),$F$6),IFERROR(--SUBSTITUTE(SUBSTITUTE(TRIM(INDEX($A:$U,ROW(),$F$6)),",",""),"원",""),""))))</f>
        <v/>
      </c>
      <c r="AC141" s="2">
        <f>IF(OR($Y141="",$G$6=""),"",INDEX($A:$U,ROW(),$G$6)&amp;"")</f>
        <v/>
      </c>
      <c r="AD141" s="2">
        <f>IF($Y141="","",IF(OR(AND(설정!$B$5&lt;&gt;"",ISNUMBER(SEARCH(설정!$B$5,$AC141))),AND(설정!$B$6&lt;&gt;"",ISNUMBER(SEARCH(설정!$B$6,$AC141))),AND(설정!$B$7&lt;&gt;"",ISNUMBER(SEARCH(설정!$B$7,$AC141)))),"제외","포함"))</f>
        <v/>
      </c>
    </row>
    <row r="142">
      <c r="W142" s="2">
        <f>IF(OR($B$5="",$C$6="",ROW()&lt;$B$5),"",IF(INDEX($A:$U,ROW(),$C$6)="","",INDEX($A:$U,ROW(),$C$6)))</f>
        <v/>
      </c>
      <c r="X142" s="28">
        <f>IF($W142="","",IF(ISNUMBER($W142),IF($W142&gt;=10000000,IFERROR(DATE(INT($W142/10000),MOD(INT($W142/100),100),MOD($W142,100)),""),$W142),IF(ISNUMBER(--SUBSTITUTE(SUBSTITUTE(TRIM($W142),".","-"),"/","-")),IF(--SUBSTITUTE(SUBSTITUTE(TRIM($W142),".","-"),"/","-")&gt;=10000000,IFERROR(DATE(--LEFT(TRIM($W142),4),--MID(TRIM($W142),5,2),--RIGHT(TRIM($W142),2)),""),--SUBSTITUTE(SUBSTITUTE(TRIM($W142),".","-"),"/","-")),IFERROR(--LEFT(SUBSTITUTE(SUBSTITUTE(TRIM($W142),".","-"),"/","-"),10),""))))</f>
        <v/>
      </c>
      <c r="Y142" s="29">
        <f>IF($X142="","",INT($X142))</f>
        <v/>
      </c>
      <c r="Z142" s="30">
        <f>IF(OR($Y142="",$D$6=""),"",IF(INDEX($A:$U,ROW(),$D$6)="",0,IF(ISNUMBER(INDEX($A:$U,ROW(),$D$6)),INDEX($A:$U,ROW(),$D$6),IFERROR(--SUBSTITUTE(SUBSTITUTE(TRIM(INDEX($A:$U,ROW(),$D$6)),",",""),"원",""),0))))</f>
        <v/>
      </c>
      <c r="AA142" s="30">
        <f>IF(OR($Y142="",$E$6=""),"",IF(INDEX($A:$U,ROW(),$E$6)="",0,IF(ISNUMBER(INDEX($A:$U,ROW(),$E$6)),INDEX($A:$U,ROW(),$E$6),IFERROR(--SUBSTITUTE(SUBSTITUTE(TRIM(INDEX($A:$U,ROW(),$E$6)),",",""),"원",""),0))))</f>
        <v/>
      </c>
      <c r="AB142" s="30">
        <f>IF(OR($Y142="",$F$6=""),"",IF(INDEX($A:$U,ROW(),$F$6)="","",IF(ISNUMBER(INDEX($A:$U,ROW(),$F$6)),INDEX($A:$U,ROW(),$F$6),IFERROR(--SUBSTITUTE(SUBSTITUTE(TRIM(INDEX($A:$U,ROW(),$F$6)),",",""),"원",""),""))))</f>
        <v/>
      </c>
      <c r="AC142" s="2">
        <f>IF(OR($Y142="",$G$6=""),"",INDEX($A:$U,ROW(),$G$6)&amp;"")</f>
        <v/>
      </c>
      <c r="AD142" s="2">
        <f>IF($Y142="","",IF(OR(AND(설정!$B$5&lt;&gt;"",ISNUMBER(SEARCH(설정!$B$5,$AC142))),AND(설정!$B$6&lt;&gt;"",ISNUMBER(SEARCH(설정!$B$6,$AC142))),AND(설정!$B$7&lt;&gt;"",ISNUMBER(SEARCH(설정!$B$7,$AC142)))),"제외","포함"))</f>
        <v/>
      </c>
    </row>
    <row r="143">
      <c r="W143" s="2">
        <f>IF(OR($B$5="",$C$6="",ROW()&lt;$B$5),"",IF(INDEX($A:$U,ROW(),$C$6)="","",INDEX($A:$U,ROW(),$C$6)))</f>
        <v/>
      </c>
      <c r="X143" s="28">
        <f>IF($W143="","",IF(ISNUMBER($W143),IF($W143&gt;=10000000,IFERROR(DATE(INT($W143/10000),MOD(INT($W143/100),100),MOD($W143,100)),""),$W143),IF(ISNUMBER(--SUBSTITUTE(SUBSTITUTE(TRIM($W143),".","-"),"/","-")),IF(--SUBSTITUTE(SUBSTITUTE(TRIM($W143),".","-"),"/","-")&gt;=10000000,IFERROR(DATE(--LEFT(TRIM($W143),4),--MID(TRIM($W143),5,2),--RIGHT(TRIM($W143),2)),""),--SUBSTITUTE(SUBSTITUTE(TRIM($W143),".","-"),"/","-")),IFERROR(--LEFT(SUBSTITUTE(SUBSTITUTE(TRIM($W143),".","-"),"/","-"),10),""))))</f>
        <v/>
      </c>
      <c r="Y143" s="29">
        <f>IF($X143="","",INT($X143))</f>
        <v/>
      </c>
      <c r="Z143" s="30">
        <f>IF(OR($Y143="",$D$6=""),"",IF(INDEX($A:$U,ROW(),$D$6)="",0,IF(ISNUMBER(INDEX($A:$U,ROW(),$D$6)),INDEX($A:$U,ROW(),$D$6),IFERROR(--SUBSTITUTE(SUBSTITUTE(TRIM(INDEX($A:$U,ROW(),$D$6)),",",""),"원",""),0))))</f>
        <v/>
      </c>
      <c r="AA143" s="30">
        <f>IF(OR($Y143="",$E$6=""),"",IF(INDEX($A:$U,ROW(),$E$6)="",0,IF(ISNUMBER(INDEX($A:$U,ROW(),$E$6)),INDEX($A:$U,ROW(),$E$6),IFERROR(--SUBSTITUTE(SUBSTITUTE(TRIM(INDEX($A:$U,ROW(),$E$6)),",",""),"원",""),0))))</f>
        <v/>
      </c>
      <c r="AB143" s="30">
        <f>IF(OR($Y143="",$F$6=""),"",IF(INDEX($A:$U,ROW(),$F$6)="","",IF(ISNUMBER(INDEX($A:$U,ROW(),$F$6)),INDEX($A:$U,ROW(),$F$6),IFERROR(--SUBSTITUTE(SUBSTITUTE(TRIM(INDEX($A:$U,ROW(),$F$6)),",",""),"원",""),""))))</f>
        <v/>
      </c>
      <c r="AC143" s="2">
        <f>IF(OR($Y143="",$G$6=""),"",INDEX($A:$U,ROW(),$G$6)&amp;"")</f>
        <v/>
      </c>
      <c r="AD143" s="2">
        <f>IF($Y143="","",IF(OR(AND(설정!$B$5&lt;&gt;"",ISNUMBER(SEARCH(설정!$B$5,$AC143))),AND(설정!$B$6&lt;&gt;"",ISNUMBER(SEARCH(설정!$B$6,$AC143))),AND(설정!$B$7&lt;&gt;"",ISNUMBER(SEARCH(설정!$B$7,$AC143)))),"제외","포함"))</f>
        <v/>
      </c>
    </row>
    <row r="144">
      <c r="W144" s="2">
        <f>IF(OR($B$5="",$C$6="",ROW()&lt;$B$5),"",IF(INDEX($A:$U,ROW(),$C$6)="","",INDEX($A:$U,ROW(),$C$6)))</f>
        <v/>
      </c>
      <c r="X144" s="28">
        <f>IF($W144="","",IF(ISNUMBER($W144),IF($W144&gt;=10000000,IFERROR(DATE(INT($W144/10000),MOD(INT($W144/100),100),MOD($W144,100)),""),$W144),IF(ISNUMBER(--SUBSTITUTE(SUBSTITUTE(TRIM($W144),".","-"),"/","-")),IF(--SUBSTITUTE(SUBSTITUTE(TRIM($W144),".","-"),"/","-")&gt;=10000000,IFERROR(DATE(--LEFT(TRIM($W144),4),--MID(TRIM($W144),5,2),--RIGHT(TRIM($W144),2)),""),--SUBSTITUTE(SUBSTITUTE(TRIM($W144),".","-"),"/","-")),IFERROR(--LEFT(SUBSTITUTE(SUBSTITUTE(TRIM($W144),".","-"),"/","-"),10),""))))</f>
        <v/>
      </c>
      <c r="Y144" s="29">
        <f>IF($X144="","",INT($X144))</f>
        <v/>
      </c>
      <c r="Z144" s="30">
        <f>IF(OR($Y144="",$D$6=""),"",IF(INDEX($A:$U,ROW(),$D$6)="",0,IF(ISNUMBER(INDEX($A:$U,ROW(),$D$6)),INDEX($A:$U,ROW(),$D$6),IFERROR(--SUBSTITUTE(SUBSTITUTE(TRIM(INDEX($A:$U,ROW(),$D$6)),",",""),"원",""),0))))</f>
        <v/>
      </c>
      <c r="AA144" s="30">
        <f>IF(OR($Y144="",$E$6=""),"",IF(INDEX($A:$U,ROW(),$E$6)="",0,IF(ISNUMBER(INDEX($A:$U,ROW(),$E$6)),INDEX($A:$U,ROW(),$E$6),IFERROR(--SUBSTITUTE(SUBSTITUTE(TRIM(INDEX($A:$U,ROW(),$E$6)),",",""),"원",""),0))))</f>
        <v/>
      </c>
      <c r="AB144" s="30">
        <f>IF(OR($Y144="",$F$6=""),"",IF(INDEX($A:$U,ROW(),$F$6)="","",IF(ISNUMBER(INDEX($A:$U,ROW(),$F$6)),INDEX($A:$U,ROW(),$F$6),IFERROR(--SUBSTITUTE(SUBSTITUTE(TRIM(INDEX($A:$U,ROW(),$F$6)),",",""),"원",""),""))))</f>
        <v/>
      </c>
      <c r="AC144" s="2">
        <f>IF(OR($Y144="",$G$6=""),"",INDEX($A:$U,ROW(),$G$6)&amp;"")</f>
        <v/>
      </c>
      <c r="AD144" s="2">
        <f>IF($Y144="","",IF(OR(AND(설정!$B$5&lt;&gt;"",ISNUMBER(SEARCH(설정!$B$5,$AC144))),AND(설정!$B$6&lt;&gt;"",ISNUMBER(SEARCH(설정!$B$6,$AC144))),AND(설정!$B$7&lt;&gt;"",ISNUMBER(SEARCH(설정!$B$7,$AC144)))),"제외","포함"))</f>
        <v/>
      </c>
    </row>
    <row r="145">
      <c r="W145" s="2">
        <f>IF(OR($B$5="",$C$6="",ROW()&lt;$B$5),"",IF(INDEX($A:$U,ROW(),$C$6)="","",INDEX($A:$U,ROW(),$C$6)))</f>
        <v/>
      </c>
      <c r="X145" s="28">
        <f>IF($W145="","",IF(ISNUMBER($W145),IF($W145&gt;=10000000,IFERROR(DATE(INT($W145/10000),MOD(INT($W145/100),100),MOD($W145,100)),""),$W145),IF(ISNUMBER(--SUBSTITUTE(SUBSTITUTE(TRIM($W145),".","-"),"/","-")),IF(--SUBSTITUTE(SUBSTITUTE(TRIM($W145),".","-"),"/","-")&gt;=10000000,IFERROR(DATE(--LEFT(TRIM($W145),4),--MID(TRIM($W145),5,2),--RIGHT(TRIM($W145),2)),""),--SUBSTITUTE(SUBSTITUTE(TRIM($W145),".","-"),"/","-")),IFERROR(--LEFT(SUBSTITUTE(SUBSTITUTE(TRIM($W145),".","-"),"/","-"),10),""))))</f>
        <v/>
      </c>
      <c r="Y145" s="29">
        <f>IF($X145="","",INT($X145))</f>
        <v/>
      </c>
      <c r="Z145" s="30">
        <f>IF(OR($Y145="",$D$6=""),"",IF(INDEX($A:$U,ROW(),$D$6)="",0,IF(ISNUMBER(INDEX($A:$U,ROW(),$D$6)),INDEX($A:$U,ROW(),$D$6),IFERROR(--SUBSTITUTE(SUBSTITUTE(TRIM(INDEX($A:$U,ROW(),$D$6)),",",""),"원",""),0))))</f>
        <v/>
      </c>
      <c r="AA145" s="30">
        <f>IF(OR($Y145="",$E$6=""),"",IF(INDEX($A:$U,ROW(),$E$6)="",0,IF(ISNUMBER(INDEX($A:$U,ROW(),$E$6)),INDEX($A:$U,ROW(),$E$6),IFERROR(--SUBSTITUTE(SUBSTITUTE(TRIM(INDEX($A:$U,ROW(),$E$6)),",",""),"원",""),0))))</f>
        <v/>
      </c>
      <c r="AB145" s="30">
        <f>IF(OR($Y145="",$F$6=""),"",IF(INDEX($A:$U,ROW(),$F$6)="","",IF(ISNUMBER(INDEX($A:$U,ROW(),$F$6)),INDEX($A:$U,ROW(),$F$6),IFERROR(--SUBSTITUTE(SUBSTITUTE(TRIM(INDEX($A:$U,ROW(),$F$6)),",",""),"원",""),""))))</f>
        <v/>
      </c>
      <c r="AC145" s="2">
        <f>IF(OR($Y145="",$G$6=""),"",INDEX($A:$U,ROW(),$G$6)&amp;"")</f>
        <v/>
      </c>
      <c r="AD145" s="2">
        <f>IF($Y145="","",IF(OR(AND(설정!$B$5&lt;&gt;"",ISNUMBER(SEARCH(설정!$B$5,$AC145))),AND(설정!$B$6&lt;&gt;"",ISNUMBER(SEARCH(설정!$B$6,$AC145))),AND(설정!$B$7&lt;&gt;"",ISNUMBER(SEARCH(설정!$B$7,$AC145)))),"제외","포함"))</f>
        <v/>
      </c>
    </row>
    <row r="146">
      <c r="W146" s="2">
        <f>IF(OR($B$5="",$C$6="",ROW()&lt;$B$5),"",IF(INDEX($A:$U,ROW(),$C$6)="","",INDEX($A:$U,ROW(),$C$6)))</f>
        <v/>
      </c>
      <c r="X146" s="28">
        <f>IF($W146="","",IF(ISNUMBER($W146),IF($W146&gt;=10000000,IFERROR(DATE(INT($W146/10000),MOD(INT($W146/100),100),MOD($W146,100)),""),$W146),IF(ISNUMBER(--SUBSTITUTE(SUBSTITUTE(TRIM($W146),".","-"),"/","-")),IF(--SUBSTITUTE(SUBSTITUTE(TRIM($W146),".","-"),"/","-")&gt;=10000000,IFERROR(DATE(--LEFT(TRIM($W146),4),--MID(TRIM($W146),5,2),--RIGHT(TRIM($W146),2)),""),--SUBSTITUTE(SUBSTITUTE(TRIM($W146),".","-"),"/","-")),IFERROR(--LEFT(SUBSTITUTE(SUBSTITUTE(TRIM($W146),".","-"),"/","-"),10),""))))</f>
        <v/>
      </c>
      <c r="Y146" s="29">
        <f>IF($X146="","",INT($X146))</f>
        <v/>
      </c>
      <c r="Z146" s="30">
        <f>IF(OR($Y146="",$D$6=""),"",IF(INDEX($A:$U,ROW(),$D$6)="",0,IF(ISNUMBER(INDEX($A:$U,ROW(),$D$6)),INDEX($A:$U,ROW(),$D$6),IFERROR(--SUBSTITUTE(SUBSTITUTE(TRIM(INDEX($A:$U,ROW(),$D$6)),",",""),"원",""),0))))</f>
        <v/>
      </c>
      <c r="AA146" s="30">
        <f>IF(OR($Y146="",$E$6=""),"",IF(INDEX($A:$U,ROW(),$E$6)="",0,IF(ISNUMBER(INDEX($A:$U,ROW(),$E$6)),INDEX($A:$U,ROW(),$E$6),IFERROR(--SUBSTITUTE(SUBSTITUTE(TRIM(INDEX($A:$U,ROW(),$E$6)),",",""),"원",""),0))))</f>
        <v/>
      </c>
      <c r="AB146" s="30">
        <f>IF(OR($Y146="",$F$6=""),"",IF(INDEX($A:$U,ROW(),$F$6)="","",IF(ISNUMBER(INDEX($A:$U,ROW(),$F$6)),INDEX($A:$U,ROW(),$F$6),IFERROR(--SUBSTITUTE(SUBSTITUTE(TRIM(INDEX($A:$U,ROW(),$F$6)),",",""),"원",""),""))))</f>
        <v/>
      </c>
      <c r="AC146" s="2">
        <f>IF(OR($Y146="",$G$6=""),"",INDEX($A:$U,ROW(),$G$6)&amp;"")</f>
        <v/>
      </c>
      <c r="AD146" s="2">
        <f>IF($Y146="","",IF(OR(AND(설정!$B$5&lt;&gt;"",ISNUMBER(SEARCH(설정!$B$5,$AC146))),AND(설정!$B$6&lt;&gt;"",ISNUMBER(SEARCH(설정!$B$6,$AC146))),AND(설정!$B$7&lt;&gt;"",ISNUMBER(SEARCH(설정!$B$7,$AC146)))),"제외","포함"))</f>
        <v/>
      </c>
    </row>
    <row r="147">
      <c r="W147" s="2">
        <f>IF(OR($B$5="",$C$6="",ROW()&lt;$B$5),"",IF(INDEX($A:$U,ROW(),$C$6)="","",INDEX($A:$U,ROW(),$C$6)))</f>
        <v/>
      </c>
      <c r="X147" s="28">
        <f>IF($W147="","",IF(ISNUMBER($W147),IF($W147&gt;=10000000,IFERROR(DATE(INT($W147/10000),MOD(INT($W147/100),100),MOD($W147,100)),""),$W147),IF(ISNUMBER(--SUBSTITUTE(SUBSTITUTE(TRIM($W147),".","-"),"/","-")),IF(--SUBSTITUTE(SUBSTITUTE(TRIM($W147),".","-"),"/","-")&gt;=10000000,IFERROR(DATE(--LEFT(TRIM($W147),4),--MID(TRIM($W147),5,2),--RIGHT(TRIM($W147),2)),""),--SUBSTITUTE(SUBSTITUTE(TRIM($W147),".","-"),"/","-")),IFERROR(--LEFT(SUBSTITUTE(SUBSTITUTE(TRIM($W147),".","-"),"/","-"),10),""))))</f>
        <v/>
      </c>
      <c r="Y147" s="29">
        <f>IF($X147="","",INT($X147))</f>
        <v/>
      </c>
      <c r="Z147" s="30">
        <f>IF(OR($Y147="",$D$6=""),"",IF(INDEX($A:$U,ROW(),$D$6)="",0,IF(ISNUMBER(INDEX($A:$U,ROW(),$D$6)),INDEX($A:$U,ROW(),$D$6),IFERROR(--SUBSTITUTE(SUBSTITUTE(TRIM(INDEX($A:$U,ROW(),$D$6)),",",""),"원",""),0))))</f>
        <v/>
      </c>
      <c r="AA147" s="30">
        <f>IF(OR($Y147="",$E$6=""),"",IF(INDEX($A:$U,ROW(),$E$6)="",0,IF(ISNUMBER(INDEX($A:$U,ROW(),$E$6)),INDEX($A:$U,ROW(),$E$6),IFERROR(--SUBSTITUTE(SUBSTITUTE(TRIM(INDEX($A:$U,ROW(),$E$6)),",",""),"원",""),0))))</f>
        <v/>
      </c>
      <c r="AB147" s="30">
        <f>IF(OR($Y147="",$F$6=""),"",IF(INDEX($A:$U,ROW(),$F$6)="","",IF(ISNUMBER(INDEX($A:$U,ROW(),$F$6)),INDEX($A:$U,ROW(),$F$6),IFERROR(--SUBSTITUTE(SUBSTITUTE(TRIM(INDEX($A:$U,ROW(),$F$6)),",",""),"원",""),""))))</f>
        <v/>
      </c>
      <c r="AC147" s="2">
        <f>IF(OR($Y147="",$G$6=""),"",INDEX($A:$U,ROW(),$G$6)&amp;"")</f>
        <v/>
      </c>
      <c r="AD147" s="2">
        <f>IF($Y147="","",IF(OR(AND(설정!$B$5&lt;&gt;"",ISNUMBER(SEARCH(설정!$B$5,$AC147))),AND(설정!$B$6&lt;&gt;"",ISNUMBER(SEARCH(설정!$B$6,$AC147))),AND(설정!$B$7&lt;&gt;"",ISNUMBER(SEARCH(설정!$B$7,$AC147)))),"제외","포함"))</f>
        <v/>
      </c>
    </row>
    <row r="148">
      <c r="W148" s="2">
        <f>IF(OR($B$5="",$C$6="",ROW()&lt;$B$5),"",IF(INDEX($A:$U,ROW(),$C$6)="","",INDEX($A:$U,ROW(),$C$6)))</f>
        <v/>
      </c>
      <c r="X148" s="28">
        <f>IF($W148="","",IF(ISNUMBER($W148),IF($W148&gt;=10000000,IFERROR(DATE(INT($W148/10000),MOD(INT($W148/100),100),MOD($W148,100)),""),$W148),IF(ISNUMBER(--SUBSTITUTE(SUBSTITUTE(TRIM($W148),".","-"),"/","-")),IF(--SUBSTITUTE(SUBSTITUTE(TRIM($W148),".","-"),"/","-")&gt;=10000000,IFERROR(DATE(--LEFT(TRIM($W148),4),--MID(TRIM($W148),5,2),--RIGHT(TRIM($W148),2)),""),--SUBSTITUTE(SUBSTITUTE(TRIM($W148),".","-"),"/","-")),IFERROR(--LEFT(SUBSTITUTE(SUBSTITUTE(TRIM($W148),".","-"),"/","-"),10),""))))</f>
        <v/>
      </c>
      <c r="Y148" s="29">
        <f>IF($X148="","",INT($X148))</f>
        <v/>
      </c>
      <c r="Z148" s="30">
        <f>IF(OR($Y148="",$D$6=""),"",IF(INDEX($A:$U,ROW(),$D$6)="",0,IF(ISNUMBER(INDEX($A:$U,ROW(),$D$6)),INDEX($A:$U,ROW(),$D$6),IFERROR(--SUBSTITUTE(SUBSTITUTE(TRIM(INDEX($A:$U,ROW(),$D$6)),",",""),"원",""),0))))</f>
        <v/>
      </c>
      <c r="AA148" s="30">
        <f>IF(OR($Y148="",$E$6=""),"",IF(INDEX($A:$U,ROW(),$E$6)="",0,IF(ISNUMBER(INDEX($A:$U,ROW(),$E$6)),INDEX($A:$U,ROW(),$E$6),IFERROR(--SUBSTITUTE(SUBSTITUTE(TRIM(INDEX($A:$U,ROW(),$E$6)),",",""),"원",""),0))))</f>
        <v/>
      </c>
      <c r="AB148" s="30">
        <f>IF(OR($Y148="",$F$6=""),"",IF(INDEX($A:$U,ROW(),$F$6)="","",IF(ISNUMBER(INDEX($A:$U,ROW(),$F$6)),INDEX($A:$U,ROW(),$F$6),IFERROR(--SUBSTITUTE(SUBSTITUTE(TRIM(INDEX($A:$U,ROW(),$F$6)),",",""),"원",""),""))))</f>
        <v/>
      </c>
      <c r="AC148" s="2">
        <f>IF(OR($Y148="",$G$6=""),"",INDEX($A:$U,ROW(),$G$6)&amp;"")</f>
        <v/>
      </c>
      <c r="AD148" s="2">
        <f>IF($Y148="","",IF(OR(AND(설정!$B$5&lt;&gt;"",ISNUMBER(SEARCH(설정!$B$5,$AC148))),AND(설정!$B$6&lt;&gt;"",ISNUMBER(SEARCH(설정!$B$6,$AC148))),AND(설정!$B$7&lt;&gt;"",ISNUMBER(SEARCH(설정!$B$7,$AC148)))),"제외","포함"))</f>
        <v/>
      </c>
    </row>
    <row r="149">
      <c r="W149" s="2">
        <f>IF(OR($B$5="",$C$6="",ROW()&lt;$B$5),"",IF(INDEX($A:$U,ROW(),$C$6)="","",INDEX($A:$U,ROW(),$C$6)))</f>
        <v/>
      </c>
      <c r="X149" s="28">
        <f>IF($W149="","",IF(ISNUMBER($W149),IF($W149&gt;=10000000,IFERROR(DATE(INT($W149/10000),MOD(INT($W149/100),100),MOD($W149,100)),""),$W149),IF(ISNUMBER(--SUBSTITUTE(SUBSTITUTE(TRIM($W149),".","-"),"/","-")),IF(--SUBSTITUTE(SUBSTITUTE(TRIM($W149),".","-"),"/","-")&gt;=10000000,IFERROR(DATE(--LEFT(TRIM($W149),4),--MID(TRIM($W149),5,2),--RIGHT(TRIM($W149),2)),""),--SUBSTITUTE(SUBSTITUTE(TRIM($W149),".","-"),"/","-")),IFERROR(--LEFT(SUBSTITUTE(SUBSTITUTE(TRIM($W149),".","-"),"/","-"),10),""))))</f>
        <v/>
      </c>
      <c r="Y149" s="29">
        <f>IF($X149="","",INT($X149))</f>
        <v/>
      </c>
      <c r="Z149" s="30">
        <f>IF(OR($Y149="",$D$6=""),"",IF(INDEX($A:$U,ROW(),$D$6)="",0,IF(ISNUMBER(INDEX($A:$U,ROW(),$D$6)),INDEX($A:$U,ROW(),$D$6),IFERROR(--SUBSTITUTE(SUBSTITUTE(TRIM(INDEX($A:$U,ROW(),$D$6)),",",""),"원",""),0))))</f>
        <v/>
      </c>
      <c r="AA149" s="30">
        <f>IF(OR($Y149="",$E$6=""),"",IF(INDEX($A:$U,ROW(),$E$6)="",0,IF(ISNUMBER(INDEX($A:$U,ROW(),$E$6)),INDEX($A:$U,ROW(),$E$6),IFERROR(--SUBSTITUTE(SUBSTITUTE(TRIM(INDEX($A:$U,ROW(),$E$6)),",",""),"원",""),0))))</f>
        <v/>
      </c>
      <c r="AB149" s="30">
        <f>IF(OR($Y149="",$F$6=""),"",IF(INDEX($A:$U,ROW(),$F$6)="","",IF(ISNUMBER(INDEX($A:$U,ROW(),$F$6)),INDEX($A:$U,ROW(),$F$6),IFERROR(--SUBSTITUTE(SUBSTITUTE(TRIM(INDEX($A:$U,ROW(),$F$6)),",",""),"원",""),""))))</f>
        <v/>
      </c>
      <c r="AC149" s="2">
        <f>IF(OR($Y149="",$G$6=""),"",INDEX($A:$U,ROW(),$G$6)&amp;"")</f>
        <v/>
      </c>
      <c r="AD149" s="2">
        <f>IF($Y149="","",IF(OR(AND(설정!$B$5&lt;&gt;"",ISNUMBER(SEARCH(설정!$B$5,$AC149))),AND(설정!$B$6&lt;&gt;"",ISNUMBER(SEARCH(설정!$B$6,$AC149))),AND(설정!$B$7&lt;&gt;"",ISNUMBER(SEARCH(설정!$B$7,$AC149)))),"제외","포함"))</f>
        <v/>
      </c>
    </row>
    <row r="150">
      <c r="W150" s="2">
        <f>IF(OR($B$5="",$C$6="",ROW()&lt;$B$5),"",IF(INDEX($A:$U,ROW(),$C$6)="","",INDEX($A:$U,ROW(),$C$6)))</f>
        <v/>
      </c>
      <c r="X150" s="28">
        <f>IF($W150="","",IF(ISNUMBER($W150),IF($W150&gt;=10000000,IFERROR(DATE(INT($W150/10000),MOD(INT($W150/100),100),MOD($W150,100)),""),$W150),IF(ISNUMBER(--SUBSTITUTE(SUBSTITUTE(TRIM($W150),".","-"),"/","-")),IF(--SUBSTITUTE(SUBSTITUTE(TRIM($W150),".","-"),"/","-")&gt;=10000000,IFERROR(DATE(--LEFT(TRIM($W150),4),--MID(TRIM($W150),5,2),--RIGHT(TRIM($W150),2)),""),--SUBSTITUTE(SUBSTITUTE(TRIM($W150),".","-"),"/","-")),IFERROR(--LEFT(SUBSTITUTE(SUBSTITUTE(TRIM($W150),".","-"),"/","-"),10),""))))</f>
        <v/>
      </c>
      <c r="Y150" s="29">
        <f>IF($X150="","",INT($X150))</f>
        <v/>
      </c>
      <c r="Z150" s="30">
        <f>IF(OR($Y150="",$D$6=""),"",IF(INDEX($A:$U,ROW(),$D$6)="",0,IF(ISNUMBER(INDEX($A:$U,ROW(),$D$6)),INDEX($A:$U,ROW(),$D$6),IFERROR(--SUBSTITUTE(SUBSTITUTE(TRIM(INDEX($A:$U,ROW(),$D$6)),",",""),"원",""),0))))</f>
        <v/>
      </c>
      <c r="AA150" s="30">
        <f>IF(OR($Y150="",$E$6=""),"",IF(INDEX($A:$U,ROW(),$E$6)="",0,IF(ISNUMBER(INDEX($A:$U,ROW(),$E$6)),INDEX($A:$U,ROW(),$E$6),IFERROR(--SUBSTITUTE(SUBSTITUTE(TRIM(INDEX($A:$U,ROW(),$E$6)),",",""),"원",""),0))))</f>
        <v/>
      </c>
      <c r="AB150" s="30">
        <f>IF(OR($Y150="",$F$6=""),"",IF(INDEX($A:$U,ROW(),$F$6)="","",IF(ISNUMBER(INDEX($A:$U,ROW(),$F$6)),INDEX($A:$U,ROW(),$F$6),IFERROR(--SUBSTITUTE(SUBSTITUTE(TRIM(INDEX($A:$U,ROW(),$F$6)),",",""),"원",""),""))))</f>
        <v/>
      </c>
      <c r="AC150" s="2">
        <f>IF(OR($Y150="",$G$6=""),"",INDEX($A:$U,ROW(),$G$6)&amp;"")</f>
        <v/>
      </c>
      <c r="AD150" s="2">
        <f>IF($Y150="","",IF(OR(AND(설정!$B$5&lt;&gt;"",ISNUMBER(SEARCH(설정!$B$5,$AC150))),AND(설정!$B$6&lt;&gt;"",ISNUMBER(SEARCH(설정!$B$6,$AC150))),AND(설정!$B$7&lt;&gt;"",ISNUMBER(SEARCH(설정!$B$7,$AC150)))),"제외","포함"))</f>
        <v/>
      </c>
    </row>
    <row r="151">
      <c r="W151" s="2">
        <f>IF(OR($B$5="",$C$6="",ROW()&lt;$B$5),"",IF(INDEX($A:$U,ROW(),$C$6)="","",INDEX($A:$U,ROW(),$C$6)))</f>
        <v/>
      </c>
      <c r="X151" s="28">
        <f>IF($W151="","",IF(ISNUMBER($W151),IF($W151&gt;=10000000,IFERROR(DATE(INT($W151/10000),MOD(INT($W151/100),100),MOD($W151,100)),""),$W151),IF(ISNUMBER(--SUBSTITUTE(SUBSTITUTE(TRIM($W151),".","-"),"/","-")),IF(--SUBSTITUTE(SUBSTITUTE(TRIM($W151),".","-"),"/","-")&gt;=10000000,IFERROR(DATE(--LEFT(TRIM($W151),4),--MID(TRIM($W151),5,2),--RIGHT(TRIM($W151),2)),""),--SUBSTITUTE(SUBSTITUTE(TRIM($W151),".","-"),"/","-")),IFERROR(--LEFT(SUBSTITUTE(SUBSTITUTE(TRIM($W151),".","-"),"/","-"),10),""))))</f>
        <v/>
      </c>
      <c r="Y151" s="29">
        <f>IF($X151="","",INT($X151))</f>
        <v/>
      </c>
      <c r="Z151" s="30">
        <f>IF(OR($Y151="",$D$6=""),"",IF(INDEX($A:$U,ROW(),$D$6)="",0,IF(ISNUMBER(INDEX($A:$U,ROW(),$D$6)),INDEX($A:$U,ROW(),$D$6),IFERROR(--SUBSTITUTE(SUBSTITUTE(TRIM(INDEX($A:$U,ROW(),$D$6)),",",""),"원",""),0))))</f>
        <v/>
      </c>
      <c r="AA151" s="30">
        <f>IF(OR($Y151="",$E$6=""),"",IF(INDEX($A:$U,ROW(),$E$6)="",0,IF(ISNUMBER(INDEX($A:$U,ROW(),$E$6)),INDEX($A:$U,ROW(),$E$6),IFERROR(--SUBSTITUTE(SUBSTITUTE(TRIM(INDEX($A:$U,ROW(),$E$6)),",",""),"원",""),0))))</f>
        <v/>
      </c>
      <c r="AB151" s="30">
        <f>IF(OR($Y151="",$F$6=""),"",IF(INDEX($A:$U,ROW(),$F$6)="","",IF(ISNUMBER(INDEX($A:$U,ROW(),$F$6)),INDEX($A:$U,ROW(),$F$6),IFERROR(--SUBSTITUTE(SUBSTITUTE(TRIM(INDEX($A:$U,ROW(),$F$6)),",",""),"원",""),""))))</f>
        <v/>
      </c>
      <c r="AC151" s="2">
        <f>IF(OR($Y151="",$G$6=""),"",INDEX($A:$U,ROW(),$G$6)&amp;"")</f>
        <v/>
      </c>
      <c r="AD151" s="2">
        <f>IF($Y151="","",IF(OR(AND(설정!$B$5&lt;&gt;"",ISNUMBER(SEARCH(설정!$B$5,$AC151))),AND(설정!$B$6&lt;&gt;"",ISNUMBER(SEARCH(설정!$B$6,$AC151))),AND(설정!$B$7&lt;&gt;"",ISNUMBER(SEARCH(설정!$B$7,$AC151)))),"제외","포함"))</f>
        <v/>
      </c>
    </row>
    <row r="152">
      <c r="W152" s="2">
        <f>IF(OR($B$5="",$C$6="",ROW()&lt;$B$5),"",IF(INDEX($A:$U,ROW(),$C$6)="","",INDEX($A:$U,ROW(),$C$6)))</f>
        <v/>
      </c>
      <c r="X152" s="28">
        <f>IF($W152="","",IF(ISNUMBER($W152),IF($W152&gt;=10000000,IFERROR(DATE(INT($W152/10000),MOD(INT($W152/100),100),MOD($W152,100)),""),$W152),IF(ISNUMBER(--SUBSTITUTE(SUBSTITUTE(TRIM($W152),".","-"),"/","-")),IF(--SUBSTITUTE(SUBSTITUTE(TRIM($W152),".","-"),"/","-")&gt;=10000000,IFERROR(DATE(--LEFT(TRIM($W152),4),--MID(TRIM($W152),5,2),--RIGHT(TRIM($W152),2)),""),--SUBSTITUTE(SUBSTITUTE(TRIM($W152),".","-"),"/","-")),IFERROR(--LEFT(SUBSTITUTE(SUBSTITUTE(TRIM($W152),".","-"),"/","-"),10),""))))</f>
        <v/>
      </c>
      <c r="Y152" s="29">
        <f>IF($X152="","",INT($X152))</f>
        <v/>
      </c>
      <c r="Z152" s="30">
        <f>IF(OR($Y152="",$D$6=""),"",IF(INDEX($A:$U,ROW(),$D$6)="",0,IF(ISNUMBER(INDEX($A:$U,ROW(),$D$6)),INDEX($A:$U,ROW(),$D$6),IFERROR(--SUBSTITUTE(SUBSTITUTE(TRIM(INDEX($A:$U,ROW(),$D$6)),",",""),"원",""),0))))</f>
        <v/>
      </c>
      <c r="AA152" s="30">
        <f>IF(OR($Y152="",$E$6=""),"",IF(INDEX($A:$U,ROW(),$E$6)="",0,IF(ISNUMBER(INDEX($A:$U,ROW(),$E$6)),INDEX($A:$U,ROW(),$E$6),IFERROR(--SUBSTITUTE(SUBSTITUTE(TRIM(INDEX($A:$U,ROW(),$E$6)),",",""),"원",""),0))))</f>
        <v/>
      </c>
      <c r="AB152" s="30">
        <f>IF(OR($Y152="",$F$6=""),"",IF(INDEX($A:$U,ROW(),$F$6)="","",IF(ISNUMBER(INDEX($A:$U,ROW(),$F$6)),INDEX($A:$U,ROW(),$F$6),IFERROR(--SUBSTITUTE(SUBSTITUTE(TRIM(INDEX($A:$U,ROW(),$F$6)),",",""),"원",""),""))))</f>
        <v/>
      </c>
      <c r="AC152" s="2">
        <f>IF(OR($Y152="",$G$6=""),"",INDEX($A:$U,ROW(),$G$6)&amp;"")</f>
        <v/>
      </c>
      <c r="AD152" s="2">
        <f>IF($Y152="","",IF(OR(AND(설정!$B$5&lt;&gt;"",ISNUMBER(SEARCH(설정!$B$5,$AC152))),AND(설정!$B$6&lt;&gt;"",ISNUMBER(SEARCH(설정!$B$6,$AC152))),AND(설정!$B$7&lt;&gt;"",ISNUMBER(SEARCH(설정!$B$7,$AC152)))),"제외","포함"))</f>
        <v/>
      </c>
    </row>
    <row r="153">
      <c r="W153" s="2">
        <f>IF(OR($B$5="",$C$6="",ROW()&lt;$B$5),"",IF(INDEX($A:$U,ROW(),$C$6)="","",INDEX($A:$U,ROW(),$C$6)))</f>
        <v/>
      </c>
      <c r="X153" s="28">
        <f>IF($W153="","",IF(ISNUMBER($W153),IF($W153&gt;=10000000,IFERROR(DATE(INT($W153/10000),MOD(INT($W153/100),100),MOD($W153,100)),""),$W153),IF(ISNUMBER(--SUBSTITUTE(SUBSTITUTE(TRIM($W153),".","-"),"/","-")),IF(--SUBSTITUTE(SUBSTITUTE(TRIM($W153),".","-"),"/","-")&gt;=10000000,IFERROR(DATE(--LEFT(TRIM($W153),4),--MID(TRIM($W153),5,2),--RIGHT(TRIM($W153),2)),""),--SUBSTITUTE(SUBSTITUTE(TRIM($W153),".","-"),"/","-")),IFERROR(--LEFT(SUBSTITUTE(SUBSTITUTE(TRIM($W153),".","-"),"/","-"),10),""))))</f>
        <v/>
      </c>
      <c r="Y153" s="29">
        <f>IF($X153="","",INT($X153))</f>
        <v/>
      </c>
      <c r="Z153" s="30">
        <f>IF(OR($Y153="",$D$6=""),"",IF(INDEX($A:$U,ROW(),$D$6)="",0,IF(ISNUMBER(INDEX($A:$U,ROW(),$D$6)),INDEX($A:$U,ROW(),$D$6),IFERROR(--SUBSTITUTE(SUBSTITUTE(TRIM(INDEX($A:$U,ROW(),$D$6)),",",""),"원",""),0))))</f>
        <v/>
      </c>
      <c r="AA153" s="30">
        <f>IF(OR($Y153="",$E$6=""),"",IF(INDEX($A:$U,ROW(),$E$6)="",0,IF(ISNUMBER(INDEX($A:$U,ROW(),$E$6)),INDEX($A:$U,ROW(),$E$6),IFERROR(--SUBSTITUTE(SUBSTITUTE(TRIM(INDEX($A:$U,ROW(),$E$6)),",",""),"원",""),0))))</f>
        <v/>
      </c>
      <c r="AB153" s="30">
        <f>IF(OR($Y153="",$F$6=""),"",IF(INDEX($A:$U,ROW(),$F$6)="","",IF(ISNUMBER(INDEX($A:$U,ROW(),$F$6)),INDEX($A:$U,ROW(),$F$6),IFERROR(--SUBSTITUTE(SUBSTITUTE(TRIM(INDEX($A:$U,ROW(),$F$6)),",",""),"원",""),""))))</f>
        <v/>
      </c>
      <c r="AC153" s="2">
        <f>IF(OR($Y153="",$G$6=""),"",INDEX($A:$U,ROW(),$G$6)&amp;"")</f>
        <v/>
      </c>
      <c r="AD153" s="2">
        <f>IF($Y153="","",IF(OR(AND(설정!$B$5&lt;&gt;"",ISNUMBER(SEARCH(설정!$B$5,$AC153))),AND(설정!$B$6&lt;&gt;"",ISNUMBER(SEARCH(설정!$B$6,$AC153))),AND(설정!$B$7&lt;&gt;"",ISNUMBER(SEARCH(설정!$B$7,$AC153)))),"제외","포함"))</f>
        <v/>
      </c>
    </row>
    <row r="154">
      <c r="W154" s="2">
        <f>IF(OR($B$5="",$C$6="",ROW()&lt;$B$5),"",IF(INDEX($A:$U,ROW(),$C$6)="","",INDEX($A:$U,ROW(),$C$6)))</f>
        <v/>
      </c>
      <c r="X154" s="28">
        <f>IF($W154="","",IF(ISNUMBER($W154),IF($W154&gt;=10000000,IFERROR(DATE(INT($W154/10000),MOD(INT($W154/100),100),MOD($W154,100)),""),$W154),IF(ISNUMBER(--SUBSTITUTE(SUBSTITUTE(TRIM($W154),".","-"),"/","-")),IF(--SUBSTITUTE(SUBSTITUTE(TRIM($W154),".","-"),"/","-")&gt;=10000000,IFERROR(DATE(--LEFT(TRIM($W154),4),--MID(TRIM($W154),5,2),--RIGHT(TRIM($W154),2)),""),--SUBSTITUTE(SUBSTITUTE(TRIM($W154),".","-"),"/","-")),IFERROR(--LEFT(SUBSTITUTE(SUBSTITUTE(TRIM($W154),".","-"),"/","-"),10),""))))</f>
        <v/>
      </c>
      <c r="Y154" s="29">
        <f>IF($X154="","",INT($X154))</f>
        <v/>
      </c>
      <c r="Z154" s="30">
        <f>IF(OR($Y154="",$D$6=""),"",IF(INDEX($A:$U,ROW(),$D$6)="",0,IF(ISNUMBER(INDEX($A:$U,ROW(),$D$6)),INDEX($A:$U,ROW(),$D$6),IFERROR(--SUBSTITUTE(SUBSTITUTE(TRIM(INDEX($A:$U,ROW(),$D$6)),",",""),"원",""),0))))</f>
        <v/>
      </c>
      <c r="AA154" s="30">
        <f>IF(OR($Y154="",$E$6=""),"",IF(INDEX($A:$U,ROW(),$E$6)="",0,IF(ISNUMBER(INDEX($A:$U,ROW(),$E$6)),INDEX($A:$U,ROW(),$E$6),IFERROR(--SUBSTITUTE(SUBSTITUTE(TRIM(INDEX($A:$U,ROW(),$E$6)),",",""),"원",""),0))))</f>
        <v/>
      </c>
      <c r="AB154" s="30">
        <f>IF(OR($Y154="",$F$6=""),"",IF(INDEX($A:$U,ROW(),$F$6)="","",IF(ISNUMBER(INDEX($A:$U,ROW(),$F$6)),INDEX($A:$U,ROW(),$F$6),IFERROR(--SUBSTITUTE(SUBSTITUTE(TRIM(INDEX($A:$U,ROW(),$F$6)),",",""),"원",""),""))))</f>
        <v/>
      </c>
      <c r="AC154" s="2">
        <f>IF(OR($Y154="",$G$6=""),"",INDEX($A:$U,ROW(),$G$6)&amp;"")</f>
        <v/>
      </c>
      <c r="AD154" s="2">
        <f>IF($Y154="","",IF(OR(AND(설정!$B$5&lt;&gt;"",ISNUMBER(SEARCH(설정!$B$5,$AC154))),AND(설정!$B$6&lt;&gt;"",ISNUMBER(SEARCH(설정!$B$6,$AC154))),AND(설정!$B$7&lt;&gt;"",ISNUMBER(SEARCH(설정!$B$7,$AC154)))),"제외","포함"))</f>
        <v/>
      </c>
    </row>
    <row r="155">
      <c r="W155" s="2">
        <f>IF(OR($B$5="",$C$6="",ROW()&lt;$B$5),"",IF(INDEX($A:$U,ROW(),$C$6)="","",INDEX($A:$U,ROW(),$C$6)))</f>
        <v/>
      </c>
      <c r="X155" s="28">
        <f>IF($W155="","",IF(ISNUMBER($W155),IF($W155&gt;=10000000,IFERROR(DATE(INT($W155/10000),MOD(INT($W155/100),100),MOD($W155,100)),""),$W155),IF(ISNUMBER(--SUBSTITUTE(SUBSTITUTE(TRIM($W155),".","-"),"/","-")),IF(--SUBSTITUTE(SUBSTITUTE(TRIM($W155),".","-"),"/","-")&gt;=10000000,IFERROR(DATE(--LEFT(TRIM($W155),4),--MID(TRIM($W155),5,2),--RIGHT(TRIM($W155),2)),""),--SUBSTITUTE(SUBSTITUTE(TRIM($W155),".","-"),"/","-")),IFERROR(--LEFT(SUBSTITUTE(SUBSTITUTE(TRIM($W155),".","-"),"/","-"),10),""))))</f>
        <v/>
      </c>
      <c r="Y155" s="29">
        <f>IF($X155="","",INT($X155))</f>
        <v/>
      </c>
      <c r="Z155" s="30">
        <f>IF(OR($Y155="",$D$6=""),"",IF(INDEX($A:$U,ROW(),$D$6)="",0,IF(ISNUMBER(INDEX($A:$U,ROW(),$D$6)),INDEX($A:$U,ROW(),$D$6),IFERROR(--SUBSTITUTE(SUBSTITUTE(TRIM(INDEX($A:$U,ROW(),$D$6)),",",""),"원",""),0))))</f>
        <v/>
      </c>
      <c r="AA155" s="30">
        <f>IF(OR($Y155="",$E$6=""),"",IF(INDEX($A:$U,ROW(),$E$6)="",0,IF(ISNUMBER(INDEX($A:$U,ROW(),$E$6)),INDEX($A:$U,ROW(),$E$6),IFERROR(--SUBSTITUTE(SUBSTITUTE(TRIM(INDEX($A:$U,ROW(),$E$6)),",",""),"원",""),0))))</f>
        <v/>
      </c>
      <c r="AB155" s="30">
        <f>IF(OR($Y155="",$F$6=""),"",IF(INDEX($A:$U,ROW(),$F$6)="","",IF(ISNUMBER(INDEX($A:$U,ROW(),$F$6)),INDEX($A:$U,ROW(),$F$6),IFERROR(--SUBSTITUTE(SUBSTITUTE(TRIM(INDEX($A:$U,ROW(),$F$6)),",",""),"원",""),""))))</f>
        <v/>
      </c>
      <c r="AC155" s="2">
        <f>IF(OR($Y155="",$G$6=""),"",INDEX($A:$U,ROW(),$G$6)&amp;"")</f>
        <v/>
      </c>
      <c r="AD155" s="2">
        <f>IF($Y155="","",IF(OR(AND(설정!$B$5&lt;&gt;"",ISNUMBER(SEARCH(설정!$B$5,$AC155))),AND(설정!$B$6&lt;&gt;"",ISNUMBER(SEARCH(설정!$B$6,$AC155))),AND(설정!$B$7&lt;&gt;"",ISNUMBER(SEARCH(설정!$B$7,$AC155)))),"제외","포함"))</f>
        <v/>
      </c>
    </row>
    <row r="156">
      <c r="W156" s="2">
        <f>IF(OR($B$5="",$C$6="",ROW()&lt;$B$5),"",IF(INDEX($A:$U,ROW(),$C$6)="","",INDEX($A:$U,ROW(),$C$6)))</f>
        <v/>
      </c>
      <c r="X156" s="28">
        <f>IF($W156="","",IF(ISNUMBER($W156),IF($W156&gt;=10000000,IFERROR(DATE(INT($W156/10000),MOD(INT($W156/100),100),MOD($W156,100)),""),$W156),IF(ISNUMBER(--SUBSTITUTE(SUBSTITUTE(TRIM($W156),".","-"),"/","-")),IF(--SUBSTITUTE(SUBSTITUTE(TRIM($W156),".","-"),"/","-")&gt;=10000000,IFERROR(DATE(--LEFT(TRIM($W156),4),--MID(TRIM($W156),5,2),--RIGHT(TRIM($W156),2)),""),--SUBSTITUTE(SUBSTITUTE(TRIM($W156),".","-"),"/","-")),IFERROR(--LEFT(SUBSTITUTE(SUBSTITUTE(TRIM($W156),".","-"),"/","-"),10),""))))</f>
        <v/>
      </c>
      <c r="Y156" s="29">
        <f>IF($X156="","",INT($X156))</f>
        <v/>
      </c>
      <c r="Z156" s="30">
        <f>IF(OR($Y156="",$D$6=""),"",IF(INDEX($A:$U,ROW(),$D$6)="",0,IF(ISNUMBER(INDEX($A:$U,ROW(),$D$6)),INDEX($A:$U,ROW(),$D$6),IFERROR(--SUBSTITUTE(SUBSTITUTE(TRIM(INDEX($A:$U,ROW(),$D$6)),",",""),"원",""),0))))</f>
        <v/>
      </c>
      <c r="AA156" s="30">
        <f>IF(OR($Y156="",$E$6=""),"",IF(INDEX($A:$U,ROW(),$E$6)="",0,IF(ISNUMBER(INDEX($A:$U,ROW(),$E$6)),INDEX($A:$U,ROW(),$E$6),IFERROR(--SUBSTITUTE(SUBSTITUTE(TRIM(INDEX($A:$U,ROW(),$E$6)),",",""),"원",""),0))))</f>
        <v/>
      </c>
      <c r="AB156" s="30">
        <f>IF(OR($Y156="",$F$6=""),"",IF(INDEX($A:$U,ROW(),$F$6)="","",IF(ISNUMBER(INDEX($A:$U,ROW(),$F$6)),INDEX($A:$U,ROW(),$F$6),IFERROR(--SUBSTITUTE(SUBSTITUTE(TRIM(INDEX($A:$U,ROW(),$F$6)),",",""),"원",""),""))))</f>
        <v/>
      </c>
      <c r="AC156" s="2">
        <f>IF(OR($Y156="",$G$6=""),"",INDEX($A:$U,ROW(),$G$6)&amp;"")</f>
        <v/>
      </c>
      <c r="AD156" s="2">
        <f>IF($Y156="","",IF(OR(AND(설정!$B$5&lt;&gt;"",ISNUMBER(SEARCH(설정!$B$5,$AC156))),AND(설정!$B$6&lt;&gt;"",ISNUMBER(SEARCH(설정!$B$6,$AC156))),AND(설정!$B$7&lt;&gt;"",ISNUMBER(SEARCH(설정!$B$7,$AC156)))),"제외","포함"))</f>
        <v/>
      </c>
    </row>
    <row r="157">
      <c r="W157" s="2">
        <f>IF(OR($B$5="",$C$6="",ROW()&lt;$B$5),"",IF(INDEX($A:$U,ROW(),$C$6)="","",INDEX($A:$U,ROW(),$C$6)))</f>
        <v/>
      </c>
      <c r="X157" s="28">
        <f>IF($W157="","",IF(ISNUMBER($W157),IF($W157&gt;=10000000,IFERROR(DATE(INT($W157/10000),MOD(INT($W157/100),100),MOD($W157,100)),""),$W157),IF(ISNUMBER(--SUBSTITUTE(SUBSTITUTE(TRIM($W157),".","-"),"/","-")),IF(--SUBSTITUTE(SUBSTITUTE(TRIM($W157),".","-"),"/","-")&gt;=10000000,IFERROR(DATE(--LEFT(TRIM($W157),4),--MID(TRIM($W157),5,2),--RIGHT(TRIM($W157),2)),""),--SUBSTITUTE(SUBSTITUTE(TRIM($W157),".","-"),"/","-")),IFERROR(--LEFT(SUBSTITUTE(SUBSTITUTE(TRIM($W157),".","-"),"/","-"),10),""))))</f>
        <v/>
      </c>
      <c r="Y157" s="29">
        <f>IF($X157="","",INT($X157))</f>
        <v/>
      </c>
      <c r="Z157" s="30">
        <f>IF(OR($Y157="",$D$6=""),"",IF(INDEX($A:$U,ROW(),$D$6)="",0,IF(ISNUMBER(INDEX($A:$U,ROW(),$D$6)),INDEX($A:$U,ROW(),$D$6),IFERROR(--SUBSTITUTE(SUBSTITUTE(TRIM(INDEX($A:$U,ROW(),$D$6)),",",""),"원",""),0))))</f>
        <v/>
      </c>
      <c r="AA157" s="30">
        <f>IF(OR($Y157="",$E$6=""),"",IF(INDEX($A:$U,ROW(),$E$6)="",0,IF(ISNUMBER(INDEX($A:$U,ROW(),$E$6)),INDEX($A:$U,ROW(),$E$6),IFERROR(--SUBSTITUTE(SUBSTITUTE(TRIM(INDEX($A:$U,ROW(),$E$6)),",",""),"원",""),0))))</f>
        <v/>
      </c>
      <c r="AB157" s="30">
        <f>IF(OR($Y157="",$F$6=""),"",IF(INDEX($A:$U,ROW(),$F$6)="","",IF(ISNUMBER(INDEX($A:$U,ROW(),$F$6)),INDEX($A:$U,ROW(),$F$6),IFERROR(--SUBSTITUTE(SUBSTITUTE(TRIM(INDEX($A:$U,ROW(),$F$6)),",",""),"원",""),""))))</f>
        <v/>
      </c>
      <c r="AC157" s="2">
        <f>IF(OR($Y157="",$G$6=""),"",INDEX($A:$U,ROW(),$G$6)&amp;"")</f>
        <v/>
      </c>
      <c r="AD157" s="2">
        <f>IF($Y157="","",IF(OR(AND(설정!$B$5&lt;&gt;"",ISNUMBER(SEARCH(설정!$B$5,$AC157))),AND(설정!$B$6&lt;&gt;"",ISNUMBER(SEARCH(설정!$B$6,$AC157))),AND(설정!$B$7&lt;&gt;"",ISNUMBER(SEARCH(설정!$B$7,$AC157)))),"제외","포함"))</f>
        <v/>
      </c>
    </row>
    <row r="158">
      <c r="W158" s="2">
        <f>IF(OR($B$5="",$C$6="",ROW()&lt;$B$5),"",IF(INDEX($A:$U,ROW(),$C$6)="","",INDEX($A:$U,ROW(),$C$6)))</f>
        <v/>
      </c>
      <c r="X158" s="28">
        <f>IF($W158="","",IF(ISNUMBER($W158),IF($W158&gt;=10000000,IFERROR(DATE(INT($W158/10000),MOD(INT($W158/100),100),MOD($W158,100)),""),$W158),IF(ISNUMBER(--SUBSTITUTE(SUBSTITUTE(TRIM($W158),".","-"),"/","-")),IF(--SUBSTITUTE(SUBSTITUTE(TRIM($W158),".","-"),"/","-")&gt;=10000000,IFERROR(DATE(--LEFT(TRIM($W158),4),--MID(TRIM($W158),5,2),--RIGHT(TRIM($W158),2)),""),--SUBSTITUTE(SUBSTITUTE(TRIM($W158),".","-"),"/","-")),IFERROR(--LEFT(SUBSTITUTE(SUBSTITUTE(TRIM($W158),".","-"),"/","-"),10),""))))</f>
        <v/>
      </c>
      <c r="Y158" s="29">
        <f>IF($X158="","",INT($X158))</f>
        <v/>
      </c>
      <c r="Z158" s="30">
        <f>IF(OR($Y158="",$D$6=""),"",IF(INDEX($A:$U,ROW(),$D$6)="",0,IF(ISNUMBER(INDEX($A:$U,ROW(),$D$6)),INDEX($A:$U,ROW(),$D$6),IFERROR(--SUBSTITUTE(SUBSTITUTE(TRIM(INDEX($A:$U,ROW(),$D$6)),",",""),"원",""),0))))</f>
        <v/>
      </c>
      <c r="AA158" s="30">
        <f>IF(OR($Y158="",$E$6=""),"",IF(INDEX($A:$U,ROW(),$E$6)="",0,IF(ISNUMBER(INDEX($A:$U,ROW(),$E$6)),INDEX($A:$U,ROW(),$E$6),IFERROR(--SUBSTITUTE(SUBSTITUTE(TRIM(INDEX($A:$U,ROW(),$E$6)),",",""),"원",""),0))))</f>
        <v/>
      </c>
      <c r="AB158" s="30">
        <f>IF(OR($Y158="",$F$6=""),"",IF(INDEX($A:$U,ROW(),$F$6)="","",IF(ISNUMBER(INDEX($A:$U,ROW(),$F$6)),INDEX($A:$U,ROW(),$F$6),IFERROR(--SUBSTITUTE(SUBSTITUTE(TRIM(INDEX($A:$U,ROW(),$F$6)),",",""),"원",""),""))))</f>
        <v/>
      </c>
      <c r="AC158" s="2">
        <f>IF(OR($Y158="",$G$6=""),"",INDEX($A:$U,ROW(),$G$6)&amp;"")</f>
        <v/>
      </c>
      <c r="AD158" s="2">
        <f>IF($Y158="","",IF(OR(AND(설정!$B$5&lt;&gt;"",ISNUMBER(SEARCH(설정!$B$5,$AC158))),AND(설정!$B$6&lt;&gt;"",ISNUMBER(SEARCH(설정!$B$6,$AC158))),AND(설정!$B$7&lt;&gt;"",ISNUMBER(SEARCH(설정!$B$7,$AC158)))),"제외","포함"))</f>
        <v/>
      </c>
    </row>
    <row r="159">
      <c r="W159" s="2">
        <f>IF(OR($B$5="",$C$6="",ROW()&lt;$B$5),"",IF(INDEX($A:$U,ROW(),$C$6)="","",INDEX($A:$U,ROW(),$C$6)))</f>
        <v/>
      </c>
      <c r="X159" s="28">
        <f>IF($W159="","",IF(ISNUMBER($W159),IF($W159&gt;=10000000,IFERROR(DATE(INT($W159/10000),MOD(INT($W159/100),100),MOD($W159,100)),""),$W159),IF(ISNUMBER(--SUBSTITUTE(SUBSTITUTE(TRIM($W159),".","-"),"/","-")),IF(--SUBSTITUTE(SUBSTITUTE(TRIM($W159),".","-"),"/","-")&gt;=10000000,IFERROR(DATE(--LEFT(TRIM($W159),4),--MID(TRIM($W159),5,2),--RIGHT(TRIM($W159),2)),""),--SUBSTITUTE(SUBSTITUTE(TRIM($W159),".","-"),"/","-")),IFERROR(--LEFT(SUBSTITUTE(SUBSTITUTE(TRIM($W159),".","-"),"/","-"),10),""))))</f>
        <v/>
      </c>
      <c r="Y159" s="29">
        <f>IF($X159="","",INT($X159))</f>
        <v/>
      </c>
      <c r="Z159" s="30">
        <f>IF(OR($Y159="",$D$6=""),"",IF(INDEX($A:$U,ROW(),$D$6)="",0,IF(ISNUMBER(INDEX($A:$U,ROW(),$D$6)),INDEX($A:$U,ROW(),$D$6),IFERROR(--SUBSTITUTE(SUBSTITUTE(TRIM(INDEX($A:$U,ROW(),$D$6)),",",""),"원",""),0))))</f>
        <v/>
      </c>
      <c r="AA159" s="30">
        <f>IF(OR($Y159="",$E$6=""),"",IF(INDEX($A:$U,ROW(),$E$6)="",0,IF(ISNUMBER(INDEX($A:$U,ROW(),$E$6)),INDEX($A:$U,ROW(),$E$6),IFERROR(--SUBSTITUTE(SUBSTITUTE(TRIM(INDEX($A:$U,ROW(),$E$6)),",",""),"원",""),0))))</f>
        <v/>
      </c>
      <c r="AB159" s="30">
        <f>IF(OR($Y159="",$F$6=""),"",IF(INDEX($A:$U,ROW(),$F$6)="","",IF(ISNUMBER(INDEX($A:$U,ROW(),$F$6)),INDEX($A:$U,ROW(),$F$6),IFERROR(--SUBSTITUTE(SUBSTITUTE(TRIM(INDEX($A:$U,ROW(),$F$6)),",",""),"원",""),""))))</f>
        <v/>
      </c>
      <c r="AC159" s="2">
        <f>IF(OR($Y159="",$G$6=""),"",INDEX($A:$U,ROW(),$G$6)&amp;"")</f>
        <v/>
      </c>
      <c r="AD159" s="2">
        <f>IF($Y159="","",IF(OR(AND(설정!$B$5&lt;&gt;"",ISNUMBER(SEARCH(설정!$B$5,$AC159))),AND(설정!$B$6&lt;&gt;"",ISNUMBER(SEARCH(설정!$B$6,$AC159))),AND(설정!$B$7&lt;&gt;"",ISNUMBER(SEARCH(설정!$B$7,$AC159)))),"제외","포함"))</f>
        <v/>
      </c>
    </row>
    <row r="160">
      <c r="W160" s="2">
        <f>IF(OR($B$5="",$C$6="",ROW()&lt;$B$5),"",IF(INDEX($A:$U,ROW(),$C$6)="","",INDEX($A:$U,ROW(),$C$6)))</f>
        <v/>
      </c>
      <c r="X160" s="28">
        <f>IF($W160="","",IF(ISNUMBER($W160),IF($W160&gt;=10000000,IFERROR(DATE(INT($W160/10000),MOD(INT($W160/100),100),MOD($W160,100)),""),$W160),IF(ISNUMBER(--SUBSTITUTE(SUBSTITUTE(TRIM($W160),".","-"),"/","-")),IF(--SUBSTITUTE(SUBSTITUTE(TRIM($W160),".","-"),"/","-")&gt;=10000000,IFERROR(DATE(--LEFT(TRIM($W160),4),--MID(TRIM($W160),5,2),--RIGHT(TRIM($W160),2)),""),--SUBSTITUTE(SUBSTITUTE(TRIM($W160),".","-"),"/","-")),IFERROR(--LEFT(SUBSTITUTE(SUBSTITUTE(TRIM($W160),".","-"),"/","-"),10),""))))</f>
        <v/>
      </c>
      <c r="Y160" s="29">
        <f>IF($X160="","",INT($X160))</f>
        <v/>
      </c>
      <c r="Z160" s="30">
        <f>IF(OR($Y160="",$D$6=""),"",IF(INDEX($A:$U,ROW(),$D$6)="",0,IF(ISNUMBER(INDEX($A:$U,ROW(),$D$6)),INDEX($A:$U,ROW(),$D$6),IFERROR(--SUBSTITUTE(SUBSTITUTE(TRIM(INDEX($A:$U,ROW(),$D$6)),",",""),"원",""),0))))</f>
        <v/>
      </c>
      <c r="AA160" s="30">
        <f>IF(OR($Y160="",$E$6=""),"",IF(INDEX($A:$U,ROW(),$E$6)="",0,IF(ISNUMBER(INDEX($A:$U,ROW(),$E$6)),INDEX($A:$U,ROW(),$E$6),IFERROR(--SUBSTITUTE(SUBSTITUTE(TRIM(INDEX($A:$U,ROW(),$E$6)),",",""),"원",""),0))))</f>
        <v/>
      </c>
      <c r="AB160" s="30">
        <f>IF(OR($Y160="",$F$6=""),"",IF(INDEX($A:$U,ROW(),$F$6)="","",IF(ISNUMBER(INDEX($A:$U,ROW(),$F$6)),INDEX($A:$U,ROW(),$F$6),IFERROR(--SUBSTITUTE(SUBSTITUTE(TRIM(INDEX($A:$U,ROW(),$F$6)),",",""),"원",""),""))))</f>
        <v/>
      </c>
      <c r="AC160" s="2">
        <f>IF(OR($Y160="",$G$6=""),"",INDEX($A:$U,ROW(),$G$6)&amp;"")</f>
        <v/>
      </c>
      <c r="AD160" s="2">
        <f>IF($Y160="","",IF(OR(AND(설정!$B$5&lt;&gt;"",ISNUMBER(SEARCH(설정!$B$5,$AC160))),AND(설정!$B$6&lt;&gt;"",ISNUMBER(SEARCH(설정!$B$6,$AC160))),AND(설정!$B$7&lt;&gt;"",ISNUMBER(SEARCH(설정!$B$7,$AC160)))),"제외","포함"))</f>
        <v/>
      </c>
    </row>
    <row r="161">
      <c r="W161" s="2">
        <f>IF(OR($B$5="",$C$6="",ROW()&lt;$B$5),"",IF(INDEX($A:$U,ROW(),$C$6)="","",INDEX($A:$U,ROW(),$C$6)))</f>
        <v/>
      </c>
      <c r="X161" s="28">
        <f>IF($W161="","",IF(ISNUMBER($W161),IF($W161&gt;=10000000,IFERROR(DATE(INT($W161/10000),MOD(INT($W161/100),100),MOD($W161,100)),""),$W161),IF(ISNUMBER(--SUBSTITUTE(SUBSTITUTE(TRIM($W161),".","-"),"/","-")),IF(--SUBSTITUTE(SUBSTITUTE(TRIM($W161),".","-"),"/","-")&gt;=10000000,IFERROR(DATE(--LEFT(TRIM($W161),4),--MID(TRIM($W161),5,2),--RIGHT(TRIM($W161),2)),""),--SUBSTITUTE(SUBSTITUTE(TRIM($W161),".","-"),"/","-")),IFERROR(--LEFT(SUBSTITUTE(SUBSTITUTE(TRIM($W161),".","-"),"/","-"),10),""))))</f>
        <v/>
      </c>
      <c r="Y161" s="29">
        <f>IF($X161="","",INT($X161))</f>
        <v/>
      </c>
      <c r="Z161" s="30">
        <f>IF(OR($Y161="",$D$6=""),"",IF(INDEX($A:$U,ROW(),$D$6)="",0,IF(ISNUMBER(INDEX($A:$U,ROW(),$D$6)),INDEX($A:$U,ROW(),$D$6),IFERROR(--SUBSTITUTE(SUBSTITUTE(TRIM(INDEX($A:$U,ROW(),$D$6)),",",""),"원",""),0))))</f>
        <v/>
      </c>
      <c r="AA161" s="30">
        <f>IF(OR($Y161="",$E$6=""),"",IF(INDEX($A:$U,ROW(),$E$6)="",0,IF(ISNUMBER(INDEX($A:$U,ROW(),$E$6)),INDEX($A:$U,ROW(),$E$6),IFERROR(--SUBSTITUTE(SUBSTITUTE(TRIM(INDEX($A:$U,ROW(),$E$6)),",",""),"원",""),0))))</f>
        <v/>
      </c>
      <c r="AB161" s="30">
        <f>IF(OR($Y161="",$F$6=""),"",IF(INDEX($A:$U,ROW(),$F$6)="","",IF(ISNUMBER(INDEX($A:$U,ROW(),$F$6)),INDEX($A:$U,ROW(),$F$6),IFERROR(--SUBSTITUTE(SUBSTITUTE(TRIM(INDEX($A:$U,ROW(),$F$6)),",",""),"원",""),""))))</f>
        <v/>
      </c>
      <c r="AC161" s="2">
        <f>IF(OR($Y161="",$G$6=""),"",INDEX($A:$U,ROW(),$G$6)&amp;"")</f>
        <v/>
      </c>
      <c r="AD161" s="2">
        <f>IF($Y161="","",IF(OR(AND(설정!$B$5&lt;&gt;"",ISNUMBER(SEARCH(설정!$B$5,$AC161))),AND(설정!$B$6&lt;&gt;"",ISNUMBER(SEARCH(설정!$B$6,$AC161))),AND(설정!$B$7&lt;&gt;"",ISNUMBER(SEARCH(설정!$B$7,$AC161)))),"제외","포함"))</f>
        <v/>
      </c>
    </row>
    <row r="162">
      <c r="W162" s="2">
        <f>IF(OR($B$5="",$C$6="",ROW()&lt;$B$5),"",IF(INDEX($A:$U,ROW(),$C$6)="","",INDEX($A:$U,ROW(),$C$6)))</f>
        <v/>
      </c>
      <c r="X162" s="28">
        <f>IF($W162="","",IF(ISNUMBER($W162),IF($W162&gt;=10000000,IFERROR(DATE(INT($W162/10000),MOD(INT($W162/100),100),MOD($W162,100)),""),$W162),IF(ISNUMBER(--SUBSTITUTE(SUBSTITUTE(TRIM($W162),".","-"),"/","-")),IF(--SUBSTITUTE(SUBSTITUTE(TRIM($W162),".","-"),"/","-")&gt;=10000000,IFERROR(DATE(--LEFT(TRIM($W162),4),--MID(TRIM($W162),5,2),--RIGHT(TRIM($W162),2)),""),--SUBSTITUTE(SUBSTITUTE(TRIM($W162),".","-"),"/","-")),IFERROR(--LEFT(SUBSTITUTE(SUBSTITUTE(TRIM($W162),".","-"),"/","-"),10),""))))</f>
        <v/>
      </c>
      <c r="Y162" s="29">
        <f>IF($X162="","",INT($X162))</f>
        <v/>
      </c>
      <c r="Z162" s="30">
        <f>IF(OR($Y162="",$D$6=""),"",IF(INDEX($A:$U,ROW(),$D$6)="",0,IF(ISNUMBER(INDEX($A:$U,ROW(),$D$6)),INDEX($A:$U,ROW(),$D$6),IFERROR(--SUBSTITUTE(SUBSTITUTE(TRIM(INDEX($A:$U,ROW(),$D$6)),",",""),"원",""),0))))</f>
        <v/>
      </c>
      <c r="AA162" s="30">
        <f>IF(OR($Y162="",$E$6=""),"",IF(INDEX($A:$U,ROW(),$E$6)="",0,IF(ISNUMBER(INDEX($A:$U,ROW(),$E$6)),INDEX($A:$U,ROW(),$E$6),IFERROR(--SUBSTITUTE(SUBSTITUTE(TRIM(INDEX($A:$U,ROW(),$E$6)),",",""),"원",""),0))))</f>
        <v/>
      </c>
      <c r="AB162" s="30">
        <f>IF(OR($Y162="",$F$6=""),"",IF(INDEX($A:$U,ROW(),$F$6)="","",IF(ISNUMBER(INDEX($A:$U,ROW(),$F$6)),INDEX($A:$U,ROW(),$F$6),IFERROR(--SUBSTITUTE(SUBSTITUTE(TRIM(INDEX($A:$U,ROW(),$F$6)),",",""),"원",""),""))))</f>
        <v/>
      </c>
      <c r="AC162" s="2">
        <f>IF(OR($Y162="",$G$6=""),"",INDEX($A:$U,ROW(),$G$6)&amp;"")</f>
        <v/>
      </c>
      <c r="AD162" s="2">
        <f>IF($Y162="","",IF(OR(AND(설정!$B$5&lt;&gt;"",ISNUMBER(SEARCH(설정!$B$5,$AC162))),AND(설정!$B$6&lt;&gt;"",ISNUMBER(SEARCH(설정!$B$6,$AC162))),AND(설정!$B$7&lt;&gt;"",ISNUMBER(SEARCH(설정!$B$7,$AC162)))),"제외","포함"))</f>
        <v/>
      </c>
    </row>
    <row r="163">
      <c r="W163" s="2">
        <f>IF(OR($B$5="",$C$6="",ROW()&lt;$B$5),"",IF(INDEX($A:$U,ROW(),$C$6)="","",INDEX($A:$U,ROW(),$C$6)))</f>
        <v/>
      </c>
      <c r="X163" s="28">
        <f>IF($W163="","",IF(ISNUMBER($W163),IF($W163&gt;=10000000,IFERROR(DATE(INT($W163/10000),MOD(INT($W163/100),100),MOD($W163,100)),""),$W163),IF(ISNUMBER(--SUBSTITUTE(SUBSTITUTE(TRIM($W163),".","-"),"/","-")),IF(--SUBSTITUTE(SUBSTITUTE(TRIM($W163),".","-"),"/","-")&gt;=10000000,IFERROR(DATE(--LEFT(TRIM($W163),4),--MID(TRIM($W163),5,2),--RIGHT(TRIM($W163),2)),""),--SUBSTITUTE(SUBSTITUTE(TRIM($W163),".","-"),"/","-")),IFERROR(--LEFT(SUBSTITUTE(SUBSTITUTE(TRIM($W163),".","-"),"/","-"),10),""))))</f>
        <v/>
      </c>
      <c r="Y163" s="29">
        <f>IF($X163="","",INT($X163))</f>
        <v/>
      </c>
      <c r="Z163" s="30">
        <f>IF(OR($Y163="",$D$6=""),"",IF(INDEX($A:$U,ROW(),$D$6)="",0,IF(ISNUMBER(INDEX($A:$U,ROW(),$D$6)),INDEX($A:$U,ROW(),$D$6),IFERROR(--SUBSTITUTE(SUBSTITUTE(TRIM(INDEX($A:$U,ROW(),$D$6)),",",""),"원",""),0))))</f>
        <v/>
      </c>
      <c r="AA163" s="30">
        <f>IF(OR($Y163="",$E$6=""),"",IF(INDEX($A:$U,ROW(),$E$6)="",0,IF(ISNUMBER(INDEX($A:$U,ROW(),$E$6)),INDEX($A:$U,ROW(),$E$6),IFERROR(--SUBSTITUTE(SUBSTITUTE(TRIM(INDEX($A:$U,ROW(),$E$6)),",",""),"원",""),0))))</f>
        <v/>
      </c>
      <c r="AB163" s="30">
        <f>IF(OR($Y163="",$F$6=""),"",IF(INDEX($A:$U,ROW(),$F$6)="","",IF(ISNUMBER(INDEX($A:$U,ROW(),$F$6)),INDEX($A:$U,ROW(),$F$6),IFERROR(--SUBSTITUTE(SUBSTITUTE(TRIM(INDEX($A:$U,ROW(),$F$6)),",",""),"원",""),""))))</f>
        <v/>
      </c>
      <c r="AC163" s="2">
        <f>IF(OR($Y163="",$G$6=""),"",INDEX($A:$U,ROW(),$G$6)&amp;"")</f>
        <v/>
      </c>
      <c r="AD163" s="2">
        <f>IF($Y163="","",IF(OR(AND(설정!$B$5&lt;&gt;"",ISNUMBER(SEARCH(설정!$B$5,$AC163))),AND(설정!$B$6&lt;&gt;"",ISNUMBER(SEARCH(설정!$B$6,$AC163))),AND(설정!$B$7&lt;&gt;"",ISNUMBER(SEARCH(설정!$B$7,$AC163)))),"제외","포함"))</f>
        <v/>
      </c>
    </row>
    <row r="164">
      <c r="W164" s="2">
        <f>IF(OR($B$5="",$C$6="",ROW()&lt;$B$5),"",IF(INDEX($A:$U,ROW(),$C$6)="","",INDEX($A:$U,ROW(),$C$6)))</f>
        <v/>
      </c>
      <c r="X164" s="28">
        <f>IF($W164="","",IF(ISNUMBER($W164),IF($W164&gt;=10000000,IFERROR(DATE(INT($W164/10000),MOD(INT($W164/100),100),MOD($W164,100)),""),$W164),IF(ISNUMBER(--SUBSTITUTE(SUBSTITUTE(TRIM($W164),".","-"),"/","-")),IF(--SUBSTITUTE(SUBSTITUTE(TRIM($W164),".","-"),"/","-")&gt;=10000000,IFERROR(DATE(--LEFT(TRIM($W164),4),--MID(TRIM($W164),5,2),--RIGHT(TRIM($W164),2)),""),--SUBSTITUTE(SUBSTITUTE(TRIM($W164),".","-"),"/","-")),IFERROR(--LEFT(SUBSTITUTE(SUBSTITUTE(TRIM($W164),".","-"),"/","-"),10),""))))</f>
        <v/>
      </c>
      <c r="Y164" s="29">
        <f>IF($X164="","",INT($X164))</f>
        <v/>
      </c>
      <c r="Z164" s="30">
        <f>IF(OR($Y164="",$D$6=""),"",IF(INDEX($A:$U,ROW(),$D$6)="",0,IF(ISNUMBER(INDEX($A:$U,ROW(),$D$6)),INDEX($A:$U,ROW(),$D$6),IFERROR(--SUBSTITUTE(SUBSTITUTE(TRIM(INDEX($A:$U,ROW(),$D$6)),",",""),"원",""),0))))</f>
        <v/>
      </c>
      <c r="AA164" s="30">
        <f>IF(OR($Y164="",$E$6=""),"",IF(INDEX($A:$U,ROW(),$E$6)="",0,IF(ISNUMBER(INDEX($A:$U,ROW(),$E$6)),INDEX($A:$U,ROW(),$E$6),IFERROR(--SUBSTITUTE(SUBSTITUTE(TRIM(INDEX($A:$U,ROW(),$E$6)),",",""),"원",""),0))))</f>
        <v/>
      </c>
      <c r="AB164" s="30">
        <f>IF(OR($Y164="",$F$6=""),"",IF(INDEX($A:$U,ROW(),$F$6)="","",IF(ISNUMBER(INDEX($A:$U,ROW(),$F$6)),INDEX($A:$U,ROW(),$F$6),IFERROR(--SUBSTITUTE(SUBSTITUTE(TRIM(INDEX($A:$U,ROW(),$F$6)),",",""),"원",""),""))))</f>
        <v/>
      </c>
      <c r="AC164" s="2">
        <f>IF(OR($Y164="",$G$6=""),"",INDEX($A:$U,ROW(),$G$6)&amp;"")</f>
        <v/>
      </c>
      <c r="AD164" s="2">
        <f>IF($Y164="","",IF(OR(AND(설정!$B$5&lt;&gt;"",ISNUMBER(SEARCH(설정!$B$5,$AC164))),AND(설정!$B$6&lt;&gt;"",ISNUMBER(SEARCH(설정!$B$6,$AC164))),AND(설정!$B$7&lt;&gt;"",ISNUMBER(SEARCH(설정!$B$7,$AC164)))),"제외","포함"))</f>
        <v/>
      </c>
    </row>
    <row r="165">
      <c r="W165" s="2">
        <f>IF(OR($B$5="",$C$6="",ROW()&lt;$B$5),"",IF(INDEX($A:$U,ROW(),$C$6)="","",INDEX($A:$U,ROW(),$C$6)))</f>
        <v/>
      </c>
      <c r="X165" s="28">
        <f>IF($W165="","",IF(ISNUMBER($W165),IF($W165&gt;=10000000,IFERROR(DATE(INT($W165/10000),MOD(INT($W165/100),100),MOD($W165,100)),""),$W165),IF(ISNUMBER(--SUBSTITUTE(SUBSTITUTE(TRIM($W165),".","-"),"/","-")),IF(--SUBSTITUTE(SUBSTITUTE(TRIM($W165),".","-"),"/","-")&gt;=10000000,IFERROR(DATE(--LEFT(TRIM($W165),4),--MID(TRIM($W165),5,2),--RIGHT(TRIM($W165),2)),""),--SUBSTITUTE(SUBSTITUTE(TRIM($W165),".","-"),"/","-")),IFERROR(--LEFT(SUBSTITUTE(SUBSTITUTE(TRIM($W165),".","-"),"/","-"),10),""))))</f>
        <v/>
      </c>
      <c r="Y165" s="29">
        <f>IF($X165="","",INT($X165))</f>
        <v/>
      </c>
      <c r="Z165" s="30">
        <f>IF(OR($Y165="",$D$6=""),"",IF(INDEX($A:$U,ROW(),$D$6)="",0,IF(ISNUMBER(INDEX($A:$U,ROW(),$D$6)),INDEX($A:$U,ROW(),$D$6),IFERROR(--SUBSTITUTE(SUBSTITUTE(TRIM(INDEX($A:$U,ROW(),$D$6)),",",""),"원",""),0))))</f>
        <v/>
      </c>
      <c r="AA165" s="30">
        <f>IF(OR($Y165="",$E$6=""),"",IF(INDEX($A:$U,ROW(),$E$6)="",0,IF(ISNUMBER(INDEX($A:$U,ROW(),$E$6)),INDEX($A:$U,ROW(),$E$6),IFERROR(--SUBSTITUTE(SUBSTITUTE(TRIM(INDEX($A:$U,ROW(),$E$6)),",",""),"원",""),0))))</f>
        <v/>
      </c>
      <c r="AB165" s="30">
        <f>IF(OR($Y165="",$F$6=""),"",IF(INDEX($A:$U,ROW(),$F$6)="","",IF(ISNUMBER(INDEX($A:$U,ROW(),$F$6)),INDEX($A:$U,ROW(),$F$6),IFERROR(--SUBSTITUTE(SUBSTITUTE(TRIM(INDEX($A:$U,ROW(),$F$6)),",",""),"원",""),""))))</f>
        <v/>
      </c>
      <c r="AC165" s="2">
        <f>IF(OR($Y165="",$G$6=""),"",INDEX($A:$U,ROW(),$G$6)&amp;"")</f>
        <v/>
      </c>
      <c r="AD165" s="2">
        <f>IF($Y165="","",IF(OR(AND(설정!$B$5&lt;&gt;"",ISNUMBER(SEARCH(설정!$B$5,$AC165))),AND(설정!$B$6&lt;&gt;"",ISNUMBER(SEARCH(설정!$B$6,$AC165))),AND(설정!$B$7&lt;&gt;"",ISNUMBER(SEARCH(설정!$B$7,$AC165)))),"제외","포함"))</f>
        <v/>
      </c>
    </row>
    <row r="166">
      <c r="W166" s="2">
        <f>IF(OR($B$5="",$C$6="",ROW()&lt;$B$5),"",IF(INDEX($A:$U,ROW(),$C$6)="","",INDEX($A:$U,ROW(),$C$6)))</f>
        <v/>
      </c>
      <c r="X166" s="28">
        <f>IF($W166="","",IF(ISNUMBER($W166),IF($W166&gt;=10000000,IFERROR(DATE(INT($W166/10000),MOD(INT($W166/100),100),MOD($W166,100)),""),$W166),IF(ISNUMBER(--SUBSTITUTE(SUBSTITUTE(TRIM($W166),".","-"),"/","-")),IF(--SUBSTITUTE(SUBSTITUTE(TRIM($W166),".","-"),"/","-")&gt;=10000000,IFERROR(DATE(--LEFT(TRIM($W166),4),--MID(TRIM($W166),5,2),--RIGHT(TRIM($W166),2)),""),--SUBSTITUTE(SUBSTITUTE(TRIM($W166),".","-"),"/","-")),IFERROR(--LEFT(SUBSTITUTE(SUBSTITUTE(TRIM($W166),".","-"),"/","-"),10),""))))</f>
        <v/>
      </c>
      <c r="Y166" s="29">
        <f>IF($X166="","",INT($X166))</f>
        <v/>
      </c>
      <c r="Z166" s="30">
        <f>IF(OR($Y166="",$D$6=""),"",IF(INDEX($A:$U,ROW(),$D$6)="",0,IF(ISNUMBER(INDEX($A:$U,ROW(),$D$6)),INDEX($A:$U,ROW(),$D$6),IFERROR(--SUBSTITUTE(SUBSTITUTE(TRIM(INDEX($A:$U,ROW(),$D$6)),",",""),"원",""),0))))</f>
        <v/>
      </c>
      <c r="AA166" s="30">
        <f>IF(OR($Y166="",$E$6=""),"",IF(INDEX($A:$U,ROW(),$E$6)="",0,IF(ISNUMBER(INDEX($A:$U,ROW(),$E$6)),INDEX($A:$U,ROW(),$E$6),IFERROR(--SUBSTITUTE(SUBSTITUTE(TRIM(INDEX($A:$U,ROW(),$E$6)),",",""),"원",""),0))))</f>
        <v/>
      </c>
      <c r="AB166" s="30">
        <f>IF(OR($Y166="",$F$6=""),"",IF(INDEX($A:$U,ROW(),$F$6)="","",IF(ISNUMBER(INDEX($A:$U,ROW(),$F$6)),INDEX($A:$U,ROW(),$F$6),IFERROR(--SUBSTITUTE(SUBSTITUTE(TRIM(INDEX($A:$U,ROW(),$F$6)),",",""),"원",""),""))))</f>
        <v/>
      </c>
      <c r="AC166" s="2">
        <f>IF(OR($Y166="",$G$6=""),"",INDEX($A:$U,ROW(),$G$6)&amp;"")</f>
        <v/>
      </c>
      <c r="AD166" s="2">
        <f>IF($Y166="","",IF(OR(AND(설정!$B$5&lt;&gt;"",ISNUMBER(SEARCH(설정!$B$5,$AC166))),AND(설정!$B$6&lt;&gt;"",ISNUMBER(SEARCH(설정!$B$6,$AC166))),AND(설정!$B$7&lt;&gt;"",ISNUMBER(SEARCH(설정!$B$7,$AC166)))),"제외","포함"))</f>
        <v/>
      </c>
    </row>
    <row r="167">
      <c r="W167" s="2">
        <f>IF(OR($B$5="",$C$6="",ROW()&lt;$B$5),"",IF(INDEX($A:$U,ROW(),$C$6)="","",INDEX($A:$U,ROW(),$C$6)))</f>
        <v/>
      </c>
      <c r="X167" s="28">
        <f>IF($W167="","",IF(ISNUMBER($W167),IF($W167&gt;=10000000,IFERROR(DATE(INT($W167/10000),MOD(INT($W167/100),100),MOD($W167,100)),""),$W167),IF(ISNUMBER(--SUBSTITUTE(SUBSTITUTE(TRIM($W167),".","-"),"/","-")),IF(--SUBSTITUTE(SUBSTITUTE(TRIM($W167),".","-"),"/","-")&gt;=10000000,IFERROR(DATE(--LEFT(TRIM($W167),4),--MID(TRIM($W167),5,2),--RIGHT(TRIM($W167),2)),""),--SUBSTITUTE(SUBSTITUTE(TRIM($W167),".","-"),"/","-")),IFERROR(--LEFT(SUBSTITUTE(SUBSTITUTE(TRIM($W167),".","-"),"/","-"),10),""))))</f>
        <v/>
      </c>
      <c r="Y167" s="29">
        <f>IF($X167="","",INT($X167))</f>
        <v/>
      </c>
      <c r="Z167" s="30">
        <f>IF(OR($Y167="",$D$6=""),"",IF(INDEX($A:$U,ROW(),$D$6)="",0,IF(ISNUMBER(INDEX($A:$U,ROW(),$D$6)),INDEX($A:$U,ROW(),$D$6),IFERROR(--SUBSTITUTE(SUBSTITUTE(TRIM(INDEX($A:$U,ROW(),$D$6)),",",""),"원",""),0))))</f>
        <v/>
      </c>
      <c r="AA167" s="30">
        <f>IF(OR($Y167="",$E$6=""),"",IF(INDEX($A:$U,ROW(),$E$6)="",0,IF(ISNUMBER(INDEX($A:$U,ROW(),$E$6)),INDEX($A:$U,ROW(),$E$6),IFERROR(--SUBSTITUTE(SUBSTITUTE(TRIM(INDEX($A:$U,ROW(),$E$6)),",",""),"원",""),0))))</f>
        <v/>
      </c>
      <c r="AB167" s="30">
        <f>IF(OR($Y167="",$F$6=""),"",IF(INDEX($A:$U,ROW(),$F$6)="","",IF(ISNUMBER(INDEX($A:$U,ROW(),$F$6)),INDEX($A:$U,ROW(),$F$6),IFERROR(--SUBSTITUTE(SUBSTITUTE(TRIM(INDEX($A:$U,ROW(),$F$6)),",",""),"원",""),""))))</f>
        <v/>
      </c>
      <c r="AC167" s="2">
        <f>IF(OR($Y167="",$G$6=""),"",INDEX($A:$U,ROW(),$G$6)&amp;"")</f>
        <v/>
      </c>
      <c r="AD167" s="2">
        <f>IF($Y167="","",IF(OR(AND(설정!$B$5&lt;&gt;"",ISNUMBER(SEARCH(설정!$B$5,$AC167))),AND(설정!$B$6&lt;&gt;"",ISNUMBER(SEARCH(설정!$B$6,$AC167))),AND(설정!$B$7&lt;&gt;"",ISNUMBER(SEARCH(설정!$B$7,$AC167)))),"제외","포함"))</f>
        <v/>
      </c>
    </row>
    <row r="168">
      <c r="W168" s="2">
        <f>IF(OR($B$5="",$C$6="",ROW()&lt;$B$5),"",IF(INDEX($A:$U,ROW(),$C$6)="","",INDEX($A:$U,ROW(),$C$6)))</f>
        <v/>
      </c>
      <c r="X168" s="28">
        <f>IF($W168="","",IF(ISNUMBER($W168),IF($W168&gt;=10000000,IFERROR(DATE(INT($W168/10000),MOD(INT($W168/100),100),MOD($W168,100)),""),$W168),IF(ISNUMBER(--SUBSTITUTE(SUBSTITUTE(TRIM($W168),".","-"),"/","-")),IF(--SUBSTITUTE(SUBSTITUTE(TRIM($W168),".","-"),"/","-")&gt;=10000000,IFERROR(DATE(--LEFT(TRIM($W168),4),--MID(TRIM($W168),5,2),--RIGHT(TRIM($W168),2)),""),--SUBSTITUTE(SUBSTITUTE(TRIM($W168),".","-"),"/","-")),IFERROR(--LEFT(SUBSTITUTE(SUBSTITUTE(TRIM($W168),".","-"),"/","-"),10),""))))</f>
        <v/>
      </c>
      <c r="Y168" s="29">
        <f>IF($X168="","",INT($X168))</f>
        <v/>
      </c>
      <c r="Z168" s="30">
        <f>IF(OR($Y168="",$D$6=""),"",IF(INDEX($A:$U,ROW(),$D$6)="",0,IF(ISNUMBER(INDEX($A:$U,ROW(),$D$6)),INDEX($A:$U,ROW(),$D$6),IFERROR(--SUBSTITUTE(SUBSTITUTE(TRIM(INDEX($A:$U,ROW(),$D$6)),",",""),"원",""),0))))</f>
        <v/>
      </c>
      <c r="AA168" s="30">
        <f>IF(OR($Y168="",$E$6=""),"",IF(INDEX($A:$U,ROW(),$E$6)="",0,IF(ISNUMBER(INDEX($A:$U,ROW(),$E$6)),INDEX($A:$U,ROW(),$E$6),IFERROR(--SUBSTITUTE(SUBSTITUTE(TRIM(INDEX($A:$U,ROW(),$E$6)),",",""),"원",""),0))))</f>
        <v/>
      </c>
      <c r="AB168" s="30">
        <f>IF(OR($Y168="",$F$6=""),"",IF(INDEX($A:$U,ROW(),$F$6)="","",IF(ISNUMBER(INDEX($A:$U,ROW(),$F$6)),INDEX($A:$U,ROW(),$F$6),IFERROR(--SUBSTITUTE(SUBSTITUTE(TRIM(INDEX($A:$U,ROW(),$F$6)),",",""),"원",""),""))))</f>
        <v/>
      </c>
      <c r="AC168" s="2">
        <f>IF(OR($Y168="",$G$6=""),"",INDEX($A:$U,ROW(),$G$6)&amp;"")</f>
        <v/>
      </c>
      <c r="AD168" s="2">
        <f>IF($Y168="","",IF(OR(AND(설정!$B$5&lt;&gt;"",ISNUMBER(SEARCH(설정!$B$5,$AC168))),AND(설정!$B$6&lt;&gt;"",ISNUMBER(SEARCH(설정!$B$6,$AC168))),AND(설정!$B$7&lt;&gt;"",ISNUMBER(SEARCH(설정!$B$7,$AC168)))),"제외","포함"))</f>
        <v/>
      </c>
    </row>
    <row r="169">
      <c r="W169" s="2">
        <f>IF(OR($B$5="",$C$6="",ROW()&lt;$B$5),"",IF(INDEX($A:$U,ROW(),$C$6)="","",INDEX($A:$U,ROW(),$C$6)))</f>
        <v/>
      </c>
      <c r="X169" s="28">
        <f>IF($W169="","",IF(ISNUMBER($W169),IF($W169&gt;=10000000,IFERROR(DATE(INT($W169/10000),MOD(INT($W169/100),100),MOD($W169,100)),""),$W169),IF(ISNUMBER(--SUBSTITUTE(SUBSTITUTE(TRIM($W169),".","-"),"/","-")),IF(--SUBSTITUTE(SUBSTITUTE(TRIM($W169),".","-"),"/","-")&gt;=10000000,IFERROR(DATE(--LEFT(TRIM($W169),4),--MID(TRIM($W169),5,2),--RIGHT(TRIM($W169),2)),""),--SUBSTITUTE(SUBSTITUTE(TRIM($W169),".","-"),"/","-")),IFERROR(--LEFT(SUBSTITUTE(SUBSTITUTE(TRIM($W169),".","-"),"/","-"),10),""))))</f>
        <v/>
      </c>
      <c r="Y169" s="29">
        <f>IF($X169="","",INT($X169))</f>
        <v/>
      </c>
      <c r="Z169" s="30">
        <f>IF(OR($Y169="",$D$6=""),"",IF(INDEX($A:$U,ROW(),$D$6)="",0,IF(ISNUMBER(INDEX($A:$U,ROW(),$D$6)),INDEX($A:$U,ROW(),$D$6),IFERROR(--SUBSTITUTE(SUBSTITUTE(TRIM(INDEX($A:$U,ROW(),$D$6)),",",""),"원",""),0))))</f>
        <v/>
      </c>
      <c r="AA169" s="30">
        <f>IF(OR($Y169="",$E$6=""),"",IF(INDEX($A:$U,ROW(),$E$6)="",0,IF(ISNUMBER(INDEX($A:$U,ROW(),$E$6)),INDEX($A:$U,ROW(),$E$6),IFERROR(--SUBSTITUTE(SUBSTITUTE(TRIM(INDEX($A:$U,ROW(),$E$6)),",",""),"원",""),0))))</f>
        <v/>
      </c>
      <c r="AB169" s="30">
        <f>IF(OR($Y169="",$F$6=""),"",IF(INDEX($A:$U,ROW(),$F$6)="","",IF(ISNUMBER(INDEX($A:$U,ROW(),$F$6)),INDEX($A:$U,ROW(),$F$6),IFERROR(--SUBSTITUTE(SUBSTITUTE(TRIM(INDEX($A:$U,ROW(),$F$6)),",",""),"원",""),""))))</f>
        <v/>
      </c>
      <c r="AC169" s="2">
        <f>IF(OR($Y169="",$G$6=""),"",INDEX($A:$U,ROW(),$G$6)&amp;"")</f>
        <v/>
      </c>
      <c r="AD169" s="2">
        <f>IF($Y169="","",IF(OR(AND(설정!$B$5&lt;&gt;"",ISNUMBER(SEARCH(설정!$B$5,$AC169))),AND(설정!$B$6&lt;&gt;"",ISNUMBER(SEARCH(설정!$B$6,$AC169))),AND(설정!$B$7&lt;&gt;"",ISNUMBER(SEARCH(설정!$B$7,$AC169)))),"제외","포함"))</f>
        <v/>
      </c>
    </row>
    <row r="170">
      <c r="W170" s="2">
        <f>IF(OR($B$5="",$C$6="",ROW()&lt;$B$5),"",IF(INDEX($A:$U,ROW(),$C$6)="","",INDEX($A:$U,ROW(),$C$6)))</f>
        <v/>
      </c>
      <c r="X170" s="28">
        <f>IF($W170="","",IF(ISNUMBER($W170),IF($W170&gt;=10000000,IFERROR(DATE(INT($W170/10000),MOD(INT($W170/100),100),MOD($W170,100)),""),$W170),IF(ISNUMBER(--SUBSTITUTE(SUBSTITUTE(TRIM($W170),".","-"),"/","-")),IF(--SUBSTITUTE(SUBSTITUTE(TRIM($W170),".","-"),"/","-")&gt;=10000000,IFERROR(DATE(--LEFT(TRIM($W170),4),--MID(TRIM($W170),5,2),--RIGHT(TRIM($W170),2)),""),--SUBSTITUTE(SUBSTITUTE(TRIM($W170),".","-"),"/","-")),IFERROR(--LEFT(SUBSTITUTE(SUBSTITUTE(TRIM($W170),".","-"),"/","-"),10),""))))</f>
        <v/>
      </c>
      <c r="Y170" s="29">
        <f>IF($X170="","",INT($X170))</f>
        <v/>
      </c>
      <c r="Z170" s="30">
        <f>IF(OR($Y170="",$D$6=""),"",IF(INDEX($A:$U,ROW(),$D$6)="",0,IF(ISNUMBER(INDEX($A:$U,ROW(),$D$6)),INDEX($A:$U,ROW(),$D$6),IFERROR(--SUBSTITUTE(SUBSTITUTE(TRIM(INDEX($A:$U,ROW(),$D$6)),",",""),"원",""),0))))</f>
        <v/>
      </c>
      <c r="AA170" s="30">
        <f>IF(OR($Y170="",$E$6=""),"",IF(INDEX($A:$U,ROW(),$E$6)="",0,IF(ISNUMBER(INDEX($A:$U,ROW(),$E$6)),INDEX($A:$U,ROW(),$E$6),IFERROR(--SUBSTITUTE(SUBSTITUTE(TRIM(INDEX($A:$U,ROW(),$E$6)),",",""),"원",""),0))))</f>
        <v/>
      </c>
      <c r="AB170" s="30">
        <f>IF(OR($Y170="",$F$6=""),"",IF(INDEX($A:$U,ROW(),$F$6)="","",IF(ISNUMBER(INDEX($A:$U,ROW(),$F$6)),INDEX($A:$U,ROW(),$F$6),IFERROR(--SUBSTITUTE(SUBSTITUTE(TRIM(INDEX($A:$U,ROW(),$F$6)),",",""),"원",""),""))))</f>
        <v/>
      </c>
      <c r="AC170" s="2">
        <f>IF(OR($Y170="",$G$6=""),"",INDEX($A:$U,ROW(),$G$6)&amp;"")</f>
        <v/>
      </c>
      <c r="AD170" s="2">
        <f>IF($Y170="","",IF(OR(AND(설정!$B$5&lt;&gt;"",ISNUMBER(SEARCH(설정!$B$5,$AC170))),AND(설정!$B$6&lt;&gt;"",ISNUMBER(SEARCH(설정!$B$6,$AC170))),AND(설정!$B$7&lt;&gt;"",ISNUMBER(SEARCH(설정!$B$7,$AC170)))),"제외","포함"))</f>
        <v/>
      </c>
    </row>
    <row r="171">
      <c r="W171" s="2">
        <f>IF(OR($B$5="",$C$6="",ROW()&lt;$B$5),"",IF(INDEX($A:$U,ROW(),$C$6)="","",INDEX($A:$U,ROW(),$C$6)))</f>
        <v/>
      </c>
      <c r="X171" s="28">
        <f>IF($W171="","",IF(ISNUMBER($W171),IF($W171&gt;=10000000,IFERROR(DATE(INT($W171/10000),MOD(INT($W171/100),100),MOD($W171,100)),""),$W171),IF(ISNUMBER(--SUBSTITUTE(SUBSTITUTE(TRIM($W171),".","-"),"/","-")),IF(--SUBSTITUTE(SUBSTITUTE(TRIM($W171),".","-"),"/","-")&gt;=10000000,IFERROR(DATE(--LEFT(TRIM($W171),4),--MID(TRIM($W171),5,2),--RIGHT(TRIM($W171),2)),""),--SUBSTITUTE(SUBSTITUTE(TRIM($W171),".","-"),"/","-")),IFERROR(--LEFT(SUBSTITUTE(SUBSTITUTE(TRIM($W171),".","-"),"/","-"),10),""))))</f>
        <v/>
      </c>
      <c r="Y171" s="29">
        <f>IF($X171="","",INT($X171))</f>
        <v/>
      </c>
      <c r="Z171" s="30">
        <f>IF(OR($Y171="",$D$6=""),"",IF(INDEX($A:$U,ROW(),$D$6)="",0,IF(ISNUMBER(INDEX($A:$U,ROW(),$D$6)),INDEX($A:$U,ROW(),$D$6),IFERROR(--SUBSTITUTE(SUBSTITUTE(TRIM(INDEX($A:$U,ROW(),$D$6)),",",""),"원",""),0))))</f>
        <v/>
      </c>
      <c r="AA171" s="30">
        <f>IF(OR($Y171="",$E$6=""),"",IF(INDEX($A:$U,ROW(),$E$6)="",0,IF(ISNUMBER(INDEX($A:$U,ROW(),$E$6)),INDEX($A:$U,ROW(),$E$6),IFERROR(--SUBSTITUTE(SUBSTITUTE(TRIM(INDEX($A:$U,ROW(),$E$6)),",",""),"원",""),0))))</f>
        <v/>
      </c>
      <c r="AB171" s="30">
        <f>IF(OR($Y171="",$F$6=""),"",IF(INDEX($A:$U,ROW(),$F$6)="","",IF(ISNUMBER(INDEX($A:$U,ROW(),$F$6)),INDEX($A:$U,ROW(),$F$6),IFERROR(--SUBSTITUTE(SUBSTITUTE(TRIM(INDEX($A:$U,ROW(),$F$6)),",",""),"원",""),""))))</f>
        <v/>
      </c>
      <c r="AC171" s="2">
        <f>IF(OR($Y171="",$G$6=""),"",INDEX($A:$U,ROW(),$G$6)&amp;"")</f>
        <v/>
      </c>
      <c r="AD171" s="2">
        <f>IF($Y171="","",IF(OR(AND(설정!$B$5&lt;&gt;"",ISNUMBER(SEARCH(설정!$B$5,$AC171))),AND(설정!$B$6&lt;&gt;"",ISNUMBER(SEARCH(설정!$B$6,$AC171))),AND(설정!$B$7&lt;&gt;"",ISNUMBER(SEARCH(설정!$B$7,$AC171)))),"제외","포함"))</f>
        <v/>
      </c>
    </row>
    <row r="172">
      <c r="W172" s="2">
        <f>IF(OR($B$5="",$C$6="",ROW()&lt;$B$5),"",IF(INDEX($A:$U,ROW(),$C$6)="","",INDEX($A:$U,ROW(),$C$6)))</f>
        <v/>
      </c>
      <c r="X172" s="28">
        <f>IF($W172="","",IF(ISNUMBER($W172),IF($W172&gt;=10000000,IFERROR(DATE(INT($W172/10000),MOD(INT($W172/100),100),MOD($W172,100)),""),$W172),IF(ISNUMBER(--SUBSTITUTE(SUBSTITUTE(TRIM($W172),".","-"),"/","-")),IF(--SUBSTITUTE(SUBSTITUTE(TRIM($W172),".","-"),"/","-")&gt;=10000000,IFERROR(DATE(--LEFT(TRIM($W172),4),--MID(TRIM($W172),5,2),--RIGHT(TRIM($W172),2)),""),--SUBSTITUTE(SUBSTITUTE(TRIM($W172),".","-"),"/","-")),IFERROR(--LEFT(SUBSTITUTE(SUBSTITUTE(TRIM($W172),".","-"),"/","-"),10),""))))</f>
        <v/>
      </c>
      <c r="Y172" s="29">
        <f>IF($X172="","",INT($X172))</f>
        <v/>
      </c>
      <c r="Z172" s="30">
        <f>IF(OR($Y172="",$D$6=""),"",IF(INDEX($A:$U,ROW(),$D$6)="",0,IF(ISNUMBER(INDEX($A:$U,ROW(),$D$6)),INDEX($A:$U,ROW(),$D$6),IFERROR(--SUBSTITUTE(SUBSTITUTE(TRIM(INDEX($A:$U,ROW(),$D$6)),",",""),"원",""),0))))</f>
        <v/>
      </c>
      <c r="AA172" s="30">
        <f>IF(OR($Y172="",$E$6=""),"",IF(INDEX($A:$U,ROW(),$E$6)="",0,IF(ISNUMBER(INDEX($A:$U,ROW(),$E$6)),INDEX($A:$U,ROW(),$E$6),IFERROR(--SUBSTITUTE(SUBSTITUTE(TRIM(INDEX($A:$U,ROW(),$E$6)),",",""),"원",""),0))))</f>
        <v/>
      </c>
      <c r="AB172" s="30">
        <f>IF(OR($Y172="",$F$6=""),"",IF(INDEX($A:$U,ROW(),$F$6)="","",IF(ISNUMBER(INDEX($A:$U,ROW(),$F$6)),INDEX($A:$U,ROW(),$F$6),IFERROR(--SUBSTITUTE(SUBSTITUTE(TRIM(INDEX($A:$U,ROW(),$F$6)),",",""),"원",""),""))))</f>
        <v/>
      </c>
      <c r="AC172" s="2">
        <f>IF(OR($Y172="",$G$6=""),"",INDEX($A:$U,ROW(),$G$6)&amp;"")</f>
        <v/>
      </c>
      <c r="AD172" s="2">
        <f>IF($Y172="","",IF(OR(AND(설정!$B$5&lt;&gt;"",ISNUMBER(SEARCH(설정!$B$5,$AC172))),AND(설정!$B$6&lt;&gt;"",ISNUMBER(SEARCH(설정!$B$6,$AC172))),AND(설정!$B$7&lt;&gt;"",ISNUMBER(SEARCH(설정!$B$7,$AC172)))),"제외","포함"))</f>
        <v/>
      </c>
    </row>
    <row r="173">
      <c r="W173" s="2">
        <f>IF(OR($B$5="",$C$6="",ROW()&lt;$B$5),"",IF(INDEX($A:$U,ROW(),$C$6)="","",INDEX($A:$U,ROW(),$C$6)))</f>
        <v/>
      </c>
      <c r="X173" s="28">
        <f>IF($W173="","",IF(ISNUMBER($W173),IF($W173&gt;=10000000,IFERROR(DATE(INT($W173/10000),MOD(INT($W173/100),100),MOD($W173,100)),""),$W173),IF(ISNUMBER(--SUBSTITUTE(SUBSTITUTE(TRIM($W173),".","-"),"/","-")),IF(--SUBSTITUTE(SUBSTITUTE(TRIM($W173),".","-"),"/","-")&gt;=10000000,IFERROR(DATE(--LEFT(TRIM($W173),4),--MID(TRIM($W173),5,2),--RIGHT(TRIM($W173),2)),""),--SUBSTITUTE(SUBSTITUTE(TRIM($W173),".","-"),"/","-")),IFERROR(--LEFT(SUBSTITUTE(SUBSTITUTE(TRIM($W173),".","-"),"/","-"),10),""))))</f>
        <v/>
      </c>
      <c r="Y173" s="29">
        <f>IF($X173="","",INT($X173))</f>
        <v/>
      </c>
      <c r="Z173" s="30">
        <f>IF(OR($Y173="",$D$6=""),"",IF(INDEX($A:$U,ROW(),$D$6)="",0,IF(ISNUMBER(INDEX($A:$U,ROW(),$D$6)),INDEX($A:$U,ROW(),$D$6),IFERROR(--SUBSTITUTE(SUBSTITUTE(TRIM(INDEX($A:$U,ROW(),$D$6)),",",""),"원",""),0))))</f>
        <v/>
      </c>
      <c r="AA173" s="30">
        <f>IF(OR($Y173="",$E$6=""),"",IF(INDEX($A:$U,ROW(),$E$6)="",0,IF(ISNUMBER(INDEX($A:$U,ROW(),$E$6)),INDEX($A:$U,ROW(),$E$6),IFERROR(--SUBSTITUTE(SUBSTITUTE(TRIM(INDEX($A:$U,ROW(),$E$6)),",",""),"원",""),0))))</f>
        <v/>
      </c>
      <c r="AB173" s="30">
        <f>IF(OR($Y173="",$F$6=""),"",IF(INDEX($A:$U,ROW(),$F$6)="","",IF(ISNUMBER(INDEX($A:$U,ROW(),$F$6)),INDEX($A:$U,ROW(),$F$6),IFERROR(--SUBSTITUTE(SUBSTITUTE(TRIM(INDEX($A:$U,ROW(),$F$6)),",",""),"원",""),""))))</f>
        <v/>
      </c>
      <c r="AC173" s="2">
        <f>IF(OR($Y173="",$G$6=""),"",INDEX($A:$U,ROW(),$G$6)&amp;"")</f>
        <v/>
      </c>
      <c r="AD173" s="2">
        <f>IF($Y173="","",IF(OR(AND(설정!$B$5&lt;&gt;"",ISNUMBER(SEARCH(설정!$B$5,$AC173))),AND(설정!$B$6&lt;&gt;"",ISNUMBER(SEARCH(설정!$B$6,$AC173))),AND(설정!$B$7&lt;&gt;"",ISNUMBER(SEARCH(설정!$B$7,$AC173)))),"제외","포함"))</f>
        <v/>
      </c>
    </row>
    <row r="174">
      <c r="W174" s="2">
        <f>IF(OR($B$5="",$C$6="",ROW()&lt;$B$5),"",IF(INDEX($A:$U,ROW(),$C$6)="","",INDEX($A:$U,ROW(),$C$6)))</f>
        <v/>
      </c>
      <c r="X174" s="28">
        <f>IF($W174="","",IF(ISNUMBER($W174),IF($W174&gt;=10000000,IFERROR(DATE(INT($W174/10000),MOD(INT($W174/100),100),MOD($W174,100)),""),$W174),IF(ISNUMBER(--SUBSTITUTE(SUBSTITUTE(TRIM($W174),".","-"),"/","-")),IF(--SUBSTITUTE(SUBSTITUTE(TRIM($W174),".","-"),"/","-")&gt;=10000000,IFERROR(DATE(--LEFT(TRIM($W174),4),--MID(TRIM($W174),5,2),--RIGHT(TRIM($W174),2)),""),--SUBSTITUTE(SUBSTITUTE(TRIM($W174),".","-"),"/","-")),IFERROR(--LEFT(SUBSTITUTE(SUBSTITUTE(TRIM($W174),".","-"),"/","-"),10),""))))</f>
        <v/>
      </c>
      <c r="Y174" s="29">
        <f>IF($X174="","",INT($X174))</f>
        <v/>
      </c>
      <c r="Z174" s="30">
        <f>IF(OR($Y174="",$D$6=""),"",IF(INDEX($A:$U,ROW(),$D$6)="",0,IF(ISNUMBER(INDEX($A:$U,ROW(),$D$6)),INDEX($A:$U,ROW(),$D$6),IFERROR(--SUBSTITUTE(SUBSTITUTE(TRIM(INDEX($A:$U,ROW(),$D$6)),",",""),"원",""),0))))</f>
        <v/>
      </c>
      <c r="AA174" s="30">
        <f>IF(OR($Y174="",$E$6=""),"",IF(INDEX($A:$U,ROW(),$E$6)="",0,IF(ISNUMBER(INDEX($A:$U,ROW(),$E$6)),INDEX($A:$U,ROW(),$E$6),IFERROR(--SUBSTITUTE(SUBSTITUTE(TRIM(INDEX($A:$U,ROW(),$E$6)),",",""),"원",""),0))))</f>
        <v/>
      </c>
      <c r="AB174" s="30">
        <f>IF(OR($Y174="",$F$6=""),"",IF(INDEX($A:$U,ROW(),$F$6)="","",IF(ISNUMBER(INDEX($A:$U,ROW(),$F$6)),INDEX($A:$U,ROW(),$F$6),IFERROR(--SUBSTITUTE(SUBSTITUTE(TRIM(INDEX($A:$U,ROW(),$F$6)),",",""),"원",""),""))))</f>
        <v/>
      </c>
      <c r="AC174" s="2">
        <f>IF(OR($Y174="",$G$6=""),"",INDEX($A:$U,ROW(),$G$6)&amp;"")</f>
        <v/>
      </c>
      <c r="AD174" s="2">
        <f>IF($Y174="","",IF(OR(AND(설정!$B$5&lt;&gt;"",ISNUMBER(SEARCH(설정!$B$5,$AC174))),AND(설정!$B$6&lt;&gt;"",ISNUMBER(SEARCH(설정!$B$6,$AC174))),AND(설정!$B$7&lt;&gt;"",ISNUMBER(SEARCH(설정!$B$7,$AC174)))),"제외","포함"))</f>
        <v/>
      </c>
    </row>
    <row r="175">
      <c r="W175" s="2">
        <f>IF(OR($B$5="",$C$6="",ROW()&lt;$B$5),"",IF(INDEX($A:$U,ROW(),$C$6)="","",INDEX($A:$U,ROW(),$C$6)))</f>
        <v/>
      </c>
      <c r="X175" s="28">
        <f>IF($W175="","",IF(ISNUMBER($W175),IF($W175&gt;=10000000,IFERROR(DATE(INT($W175/10000),MOD(INT($W175/100),100),MOD($W175,100)),""),$W175),IF(ISNUMBER(--SUBSTITUTE(SUBSTITUTE(TRIM($W175),".","-"),"/","-")),IF(--SUBSTITUTE(SUBSTITUTE(TRIM($W175),".","-"),"/","-")&gt;=10000000,IFERROR(DATE(--LEFT(TRIM($W175),4),--MID(TRIM($W175),5,2),--RIGHT(TRIM($W175),2)),""),--SUBSTITUTE(SUBSTITUTE(TRIM($W175),".","-"),"/","-")),IFERROR(--LEFT(SUBSTITUTE(SUBSTITUTE(TRIM($W175),".","-"),"/","-"),10),""))))</f>
        <v/>
      </c>
      <c r="Y175" s="29">
        <f>IF($X175="","",INT($X175))</f>
        <v/>
      </c>
      <c r="Z175" s="30">
        <f>IF(OR($Y175="",$D$6=""),"",IF(INDEX($A:$U,ROW(),$D$6)="",0,IF(ISNUMBER(INDEX($A:$U,ROW(),$D$6)),INDEX($A:$U,ROW(),$D$6),IFERROR(--SUBSTITUTE(SUBSTITUTE(TRIM(INDEX($A:$U,ROW(),$D$6)),",",""),"원",""),0))))</f>
        <v/>
      </c>
      <c r="AA175" s="30">
        <f>IF(OR($Y175="",$E$6=""),"",IF(INDEX($A:$U,ROW(),$E$6)="",0,IF(ISNUMBER(INDEX($A:$U,ROW(),$E$6)),INDEX($A:$U,ROW(),$E$6),IFERROR(--SUBSTITUTE(SUBSTITUTE(TRIM(INDEX($A:$U,ROW(),$E$6)),",",""),"원",""),0))))</f>
        <v/>
      </c>
      <c r="AB175" s="30">
        <f>IF(OR($Y175="",$F$6=""),"",IF(INDEX($A:$U,ROW(),$F$6)="","",IF(ISNUMBER(INDEX($A:$U,ROW(),$F$6)),INDEX($A:$U,ROW(),$F$6),IFERROR(--SUBSTITUTE(SUBSTITUTE(TRIM(INDEX($A:$U,ROW(),$F$6)),",",""),"원",""),""))))</f>
        <v/>
      </c>
      <c r="AC175" s="2">
        <f>IF(OR($Y175="",$G$6=""),"",INDEX($A:$U,ROW(),$G$6)&amp;"")</f>
        <v/>
      </c>
      <c r="AD175" s="2">
        <f>IF($Y175="","",IF(OR(AND(설정!$B$5&lt;&gt;"",ISNUMBER(SEARCH(설정!$B$5,$AC175))),AND(설정!$B$6&lt;&gt;"",ISNUMBER(SEARCH(설정!$B$6,$AC175))),AND(설정!$B$7&lt;&gt;"",ISNUMBER(SEARCH(설정!$B$7,$AC175)))),"제외","포함"))</f>
        <v/>
      </c>
    </row>
    <row r="176">
      <c r="W176" s="2">
        <f>IF(OR($B$5="",$C$6="",ROW()&lt;$B$5),"",IF(INDEX($A:$U,ROW(),$C$6)="","",INDEX($A:$U,ROW(),$C$6)))</f>
        <v/>
      </c>
      <c r="X176" s="28">
        <f>IF($W176="","",IF(ISNUMBER($W176),IF($W176&gt;=10000000,IFERROR(DATE(INT($W176/10000),MOD(INT($W176/100),100),MOD($W176,100)),""),$W176),IF(ISNUMBER(--SUBSTITUTE(SUBSTITUTE(TRIM($W176),".","-"),"/","-")),IF(--SUBSTITUTE(SUBSTITUTE(TRIM($W176),".","-"),"/","-")&gt;=10000000,IFERROR(DATE(--LEFT(TRIM($W176),4),--MID(TRIM($W176),5,2),--RIGHT(TRIM($W176),2)),""),--SUBSTITUTE(SUBSTITUTE(TRIM($W176),".","-"),"/","-")),IFERROR(--LEFT(SUBSTITUTE(SUBSTITUTE(TRIM($W176),".","-"),"/","-"),10),""))))</f>
        <v/>
      </c>
      <c r="Y176" s="29">
        <f>IF($X176="","",INT($X176))</f>
        <v/>
      </c>
      <c r="Z176" s="30">
        <f>IF(OR($Y176="",$D$6=""),"",IF(INDEX($A:$U,ROW(),$D$6)="",0,IF(ISNUMBER(INDEX($A:$U,ROW(),$D$6)),INDEX($A:$U,ROW(),$D$6),IFERROR(--SUBSTITUTE(SUBSTITUTE(TRIM(INDEX($A:$U,ROW(),$D$6)),",",""),"원",""),0))))</f>
        <v/>
      </c>
      <c r="AA176" s="30">
        <f>IF(OR($Y176="",$E$6=""),"",IF(INDEX($A:$U,ROW(),$E$6)="",0,IF(ISNUMBER(INDEX($A:$U,ROW(),$E$6)),INDEX($A:$U,ROW(),$E$6),IFERROR(--SUBSTITUTE(SUBSTITUTE(TRIM(INDEX($A:$U,ROW(),$E$6)),",",""),"원",""),0))))</f>
        <v/>
      </c>
      <c r="AB176" s="30">
        <f>IF(OR($Y176="",$F$6=""),"",IF(INDEX($A:$U,ROW(),$F$6)="","",IF(ISNUMBER(INDEX($A:$U,ROW(),$F$6)),INDEX($A:$U,ROW(),$F$6),IFERROR(--SUBSTITUTE(SUBSTITUTE(TRIM(INDEX($A:$U,ROW(),$F$6)),",",""),"원",""),""))))</f>
        <v/>
      </c>
      <c r="AC176" s="2">
        <f>IF(OR($Y176="",$G$6=""),"",INDEX($A:$U,ROW(),$G$6)&amp;"")</f>
        <v/>
      </c>
      <c r="AD176" s="2">
        <f>IF($Y176="","",IF(OR(AND(설정!$B$5&lt;&gt;"",ISNUMBER(SEARCH(설정!$B$5,$AC176))),AND(설정!$B$6&lt;&gt;"",ISNUMBER(SEARCH(설정!$B$6,$AC176))),AND(설정!$B$7&lt;&gt;"",ISNUMBER(SEARCH(설정!$B$7,$AC176)))),"제외","포함"))</f>
        <v/>
      </c>
    </row>
    <row r="177">
      <c r="W177" s="2">
        <f>IF(OR($B$5="",$C$6="",ROW()&lt;$B$5),"",IF(INDEX($A:$U,ROW(),$C$6)="","",INDEX($A:$U,ROW(),$C$6)))</f>
        <v/>
      </c>
      <c r="X177" s="28">
        <f>IF($W177="","",IF(ISNUMBER($W177),IF($W177&gt;=10000000,IFERROR(DATE(INT($W177/10000),MOD(INT($W177/100),100),MOD($W177,100)),""),$W177),IF(ISNUMBER(--SUBSTITUTE(SUBSTITUTE(TRIM($W177),".","-"),"/","-")),IF(--SUBSTITUTE(SUBSTITUTE(TRIM($W177),".","-"),"/","-")&gt;=10000000,IFERROR(DATE(--LEFT(TRIM($W177),4),--MID(TRIM($W177),5,2),--RIGHT(TRIM($W177),2)),""),--SUBSTITUTE(SUBSTITUTE(TRIM($W177),".","-"),"/","-")),IFERROR(--LEFT(SUBSTITUTE(SUBSTITUTE(TRIM($W177),".","-"),"/","-"),10),""))))</f>
        <v/>
      </c>
      <c r="Y177" s="29">
        <f>IF($X177="","",INT($X177))</f>
        <v/>
      </c>
      <c r="Z177" s="30">
        <f>IF(OR($Y177="",$D$6=""),"",IF(INDEX($A:$U,ROW(),$D$6)="",0,IF(ISNUMBER(INDEX($A:$U,ROW(),$D$6)),INDEX($A:$U,ROW(),$D$6),IFERROR(--SUBSTITUTE(SUBSTITUTE(TRIM(INDEX($A:$U,ROW(),$D$6)),",",""),"원",""),0))))</f>
        <v/>
      </c>
      <c r="AA177" s="30">
        <f>IF(OR($Y177="",$E$6=""),"",IF(INDEX($A:$U,ROW(),$E$6)="",0,IF(ISNUMBER(INDEX($A:$U,ROW(),$E$6)),INDEX($A:$U,ROW(),$E$6),IFERROR(--SUBSTITUTE(SUBSTITUTE(TRIM(INDEX($A:$U,ROW(),$E$6)),",",""),"원",""),0))))</f>
        <v/>
      </c>
      <c r="AB177" s="30">
        <f>IF(OR($Y177="",$F$6=""),"",IF(INDEX($A:$U,ROW(),$F$6)="","",IF(ISNUMBER(INDEX($A:$U,ROW(),$F$6)),INDEX($A:$U,ROW(),$F$6),IFERROR(--SUBSTITUTE(SUBSTITUTE(TRIM(INDEX($A:$U,ROW(),$F$6)),",",""),"원",""),""))))</f>
        <v/>
      </c>
      <c r="AC177" s="2">
        <f>IF(OR($Y177="",$G$6=""),"",INDEX($A:$U,ROW(),$G$6)&amp;"")</f>
        <v/>
      </c>
      <c r="AD177" s="2">
        <f>IF($Y177="","",IF(OR(AND(설정!$B$5&lt;&gt;"",ISNUMBER(SEARCH(설정!$B$5,$AC177))),AND(설정!$B$6&lt;&gt;"",ISNUMBER(SEARCH(설정!$B$6,$AC177))),AND(설정!$B$7&lt;&gt;"",ISNUMBER(SEARCH(설정!$B$7,$AC177)))),"제외","포함"))</f>
        <v/>
      </c>
    </row>
    <row r="178">
      <c r="W178" s="2">
        <f>IF(OR($B$5="",$C$6="",ROW()&lt;$B$5),"",IF(INDEX($A:$U,ROW(),$C$6)="","",INDEX($A:$U,ROW(),$C$6)))</f>
        <v/>
      </c>
      <c r="X178" s="28">
        <f>IF($W178="","",IF(ISNUMBER($W178),IF($W178&gt;=10000000,IFERROR(DATE(INT($W178/10000),MOD(INT($W178/100),100),MOD($W178,100)),""),$W178),IF(ISNUMBER(--SUBSTITUTE(SUBSTITUTE(TRIM($W178),".","-"),"/","-")),IF(--SUBSTITUTE(SUBSTITUTE(TRIM($W178),".","-"),"/","-")&gt;=10000000,IFERROR(DATE(--LEFT(TRIM($W178),4),--MID(TRIM($W178),5,2),--RIGHT(TRIM($W178),2)),""),--SUBSTITUTE(SUBSTITUTE(TRIM($W178),".","-"),"/","-")),IFERROR(--LEFT(SUBSTITUTE(SUBSTITUTE(TRIM($W178),".","-"),"/","-"),10),""))))</f>
        <v/>
      </c>
      <c r="Y178" s="29">
        <f>IF($X178="","",INT($X178))</f>
        <v/>
      </c>
      <c r="Z178" s="30">
        <f>IF(OR($Y178="",$D$6=""),"",IF(INDEX($A:$U,ROW(),$D$6)="",0,IF(ISNUMBER(INDEX($A:$U,ROW(),$D$6)),INDEX($A:$U,ROW(),$D$6),IFERROR(--SUBSTITUTE(SUBSTITUTE(TRIM(INDEX($A:$U,ROW(),$D$6)),",",""),"원",""),0))))</f>
        <v/>
      </c>
      <c r="AA178" s="30">
        <f>IF(OR($Y178="",$E$6=""),"",IF(INDEX($A:$U,ROW(),$E$6)="",0,IF(ISNUMBER(INDEX($A:$U,ROW(),$E$6)),INDEX($A:$U,ROW(),$E$6),IFERROR(--SUBSTITUTE(SUBSTITUTE(TRIM(INDEX($A:$U,ROW(),$E$6)),",",""),"원",""),0))))</f>
        <v/>
      </c>
      <c r="AB178" s="30">
        <f>IF(OR($Y178="",$F$6=""),"",IF(INDEX($A:$U,ROW(),$F$6)="","",IF(ISNUMBER(INDEX($A:$U,ROW(),$F$6)),INDEX($A:$U,ROW(),$F$6),IFERROR(--SUBSTITUTE(SUBSTITUTE(TRIM(INDEX($A:$U,ROW(),$F$6)),",",""),"원",""),""))))</f>
        <v/>
      </c>
      <c r="AC178" s="2">
        <f>IF(OR($Y178="",$G$6=""),"",INDEX($A:$U,ROW(),$G$6)&amp;"")</f>
        <v/>
      </c>
      <c r="AD178" s="2">
        <f>IF($Y178="","",IF(OR(AND(설정!$B$5&lt;&gt;"",ISNUMBER(SEARCH(설정!$B$5,$AC178))),AND(설정!$B$6&lt;&gt;"",ISNUMBER(SEARCH(설정!$B$6,$AC178))),AND(설정!$B$7&lt;&gt;"",ISNUMBER(SEARCH(설정!$B$7,$AC178)))),"제외","포함"))</f>
        <v/>
      </c>
    </row>
    <row r="179">
      <c r="W179" s="2">
        <f>IF(OR($B$5="",$C$6="",ROW()&lt;$B$5),"",IF(INDEX($A:$U,ROW(),$C$6)="","",INDEX($A:$U,ROW(),$C$6)))</f>
        <v/>
      </c>
      <c r="X179" s="28">
        <f>IF($W179="","",IF(ISNUMBER($W179),IF($W179&gt;=10000000,IFERROR(DATE(INT($W179/10000),MOD(INT($W179/100),100),MOD($W179,100)),""),$W179),IF(ISNUMBER(--SUBSTITUTE(SUBSTITUTE(TRIM($W179),".","-"),"/","-")),IF(--SUBSTITUTE(SUBSTITUTE(TRIM($W179),".","-"),"/","-")&gt;=10000000,IFERROR(DATE(--LEFT(TRIM($W179),4),--MID(TRIM($W179),5,2),--RIGHT(TRIM($W179),2)),""),--SUBSTITUTE(SUBSTITUTE(TRIM($W179),".","-"),"/","-")),IFERROR(--LEFT(SUBSTITUTE(SUBSTITUTE(TRIM($W179),".","-"),"/","-"),10),""))))</f>
        <v/>
      </c>
      <c r="Y179" s="29">
        <f>IF($X179="","",INT($X179))</f>
        <v/>
      </c>
      <c r="Z179" s="30">
        <f>IF(OR($Y179="",$D$6=""),"",IF(INDEX($A:$U,ROW(),$D$6)="",0,IF(ISNUMBER(INDEX($A:$U,ROW(),$D$6)),INDEX($A:$U,ROW(),$D$6),IFERROR(--SUBSTITUTE(SUBSTITUTE(TRIM(INDEX($A:$U,ROW(),$D$6)),",",""),"원",""),0))))</f>
        <v/>
      </c>
      <c r="AA179" s="30">
        <f>IF(OR($Y179="",$E$6=""),"",IF(INDEX($A:$U,ROW(),$E$6)="",0,IF(ISNUMBER(INDEX($A:$U,ROW(),$E$6)),INDEX($A:$U,ROW(),$E$6),IFERROR(--SUBSTITUTE(SUBSTITUTE(TRIM(INDEX($A:$U,ROW(),$E$6)),",",""),"원",""),0))))</f>
        <v/>
      </c>
      <c r="AB179" s="30">
        <f>IF(OR($Y179="",$F$6=""),"",IF(INDEX($A:$U,ROW(),$F$6)="","",IF(ISNUMBER(INDEX($A:$U,ROW(),$F$6)),INDEX($A:$U,ROW(),$F$6),IFERROR(--SUBSTITUTE(SUBSTITUTE(TRIM(INDEX($A:$U,ROW(),$F$6)),",",""),"원",""),""))))</f>
        <v/>
      </c>
      <c r="AC179" s="2">
        <f>IF(OR($Y179="",$G$6=""),"",INDEX($A:$U,ROW(),$G$6)&amp;"")</f>
        <v/>
      </c>
      <c r="AD179" s="2">
        <f>IF($Y179="","",IF(OR(AND(설정!$B$5&lt;&gt;"",ISNUMBER(SEARCH(설정!$B$5,$AC179))),AND(설정!$B$6&lt;&gt;"",ISNUMBER(SEARCH(설정!$B$6,$AC179))),AND(설정!$B$7&lt;&gt;"",ISNUMBER(SEARCH(설정!$B$7,$AC179)))),"제외","포함"))</f>
        <v/>
      </c>
    </row>
    <row r="180">
      <c r="W180" s="2">
        <f>IF(OR($B$5="",$C$6="",ROW()&lt;$B$5),"",IF(INDEX($A:$U,ROW(),$C$6)="","",INDEX($A:$U,ROW(),$C$6)))</f>
        <v/>
      </c>
      <c r="X180" s="28">
        <f>IF($W180="","",IF(ISNUMBER($W180),IF($W180&gt;=10000000,IFERROR(DATE(INT($W180/10000),MOD(INT($W180/100),100),MOD($W180,100)),""),$W180),IF(ISNUMBER(--SUBSTITUTE(SUBSTITUTE(TRIM($W180),".","-"),"/","-")),IF(--SUBSTITUTE(SUBSTITUTE(TRIM($W180),".","-"),"/","-")&gt;=10000000,IFERROR(DATE(--LEFT(TRIM($W180),4),--MID(TRIM($W180),5,2),--RIGHT(TRIM($W180),2)),""),--SUBSTITUTE(SUBSTITUTE(TRIM($W180),".","-"),"/","-")),IFERROR(--LEFT(SUBSTITUTE(SUBSTITUTE(TRIM($W180),".","-"),"/","-"),10),""))))</f>
        <v/>
      </c>
      <c r="Y180" s="29">
        <f>IF($X180="","",INT($X180))</f>
        <v/>
      </c>
      <c r="Z180" s="30">
        <f>IF(OR($Y180="",$D$6=""),"",IF(INDEX($A:$U,ROW(),$D$6)="",0,IF(ISNUMBER(INDEX($A:$U,ROW(),$D$6)),INDEX($A:$U,ROW(),$D$6),IFERROR(--SUBSTITUTE(SUBSTITUTE(TRIM(INDEX($A:$U,ROW(),$D$6)),",",""),"원",""),0))))</f>
        <v/>
      </c>
      <c r="AA180" s="30">
        <f>IF(OR($Y180="",$E$6=""),"",IF(INDEX($A:$U,ROW(),$E$6)="",0,IF(ISNUMBER(INDEX($A:$U,ROW(),$E$6)),INDEX($A:$U,ROW(),$E$6),IFERROR(--SUBSTITUTE(SUBSTITUTE(TRIM(INDEX($A:$U,ROW(),$E$6)),",",""),"원",""),0))))</f>
        <v/>
      </c>
      <c r="AB180" s="30">
        <f>IF(OR($Y180="",$F$6=""),"",IF(INDEX($A:$U,ROW(),$F$6)="","",IF(ISNUMBER(INDEX($A:$U,ROW(),$F$6)),INDEX($A:$U,ROW(),$F$6),IFERROR(--SUBSTITUTE(SUBSTITUTE(TRIM(INDEX($A:$U,ROW(),$F$6)),",",""),"원",""),""))))</f>
        <v/>
      </c>
      <c r="AC180" s="2">
        <f>IF(OR($Y180="",$G$6=""),"",INDEX($A:$U,ROW(),$G$6)&amp;"")</f>
        <v/>
      </c>
      <c r="AD180" s="2">
        <f>IF($Y180="","",IF(OR(AND(설정!$B$5&lt;&gt;"",ISNUMBER(SEARCH(설정!$B$5,$AC180))),AND(설정!$B$6&lt;&gt;"",ISNUMBER(SEARCH(설정!$B$6,$AC180))),AND(설정!$B$7&lt;&gt;"",ISNUMBER(SEARCH(설정!$B$7,$AC180)))),"제외","포함"))</f>
        <v/>
      </c>
    </row>
    <row r="181">
      <c r="W181" s="2">
        <f>IF(OR($B$5="",$C$6="",ROW()&lt;$B$5),"",IF(INDEX($A:$U,ROW(),$C$6)="","",INDEX($A:$U,ROW(),$C$6)))</f>
        <v/>
      </c>
      <c r="X181" s="28">
        <f>IF($W181="","",IF(ISNUMBER($W181),IF($W181&gt;=10000000,IFERROR(DATE(INT($W181/10000),MOD(INT($W181/100),100),MOD($W181,100)),""),$W181),IF(ISNUMBER(--SUBSTITUTE(SUBSTITUTE(TRIM($W181),".","-"),"/","-")),IF(--SUBSTITUTE(SUBSTITUTE(TRIM($W181),".","-"),"/","-")&gt;=10000000,IFERROR(DATE(--LEFT(TRIM($W181),4),--MID(TRIM($W181),5,2),--RIGHT(TRIM($W181),2)),""),--SUBSTITUTE(SUBSTITUTE(TRIM($W181),".","-"),"/","-")),IFERROR(--LEFT(SUBSTITUTE(SUBSTITUTE(TRIM($W181),".","-"),"/","-"),10),""))))</f>
        <v/>
      </c>
      <c r="Y181" s="29">
        <f>IF($X181="","",INT($X181))</f>
        <v/>
      </c>
      <c r="Z181" s="30">
        <f>IF(OR($Y181="",$D$6=""),"",IF(INDEX($A:$U,ROW(),$D$6)="",0,IF(ISNUMBER(INDEX($A:$U,ROW(),$D$6)),INDEX($A:$U,ROW(),$D$6),IFERROR(--SUBSTITUTE(SUBSTITUTE(TRIM(INDEX($A:$U,ROW(),$D$6)),",",""),"원",""),0))))</f>
        <v/>
      </c>
      <c r="AA181" s="30">
        <f>IF(OR($Y181="",$E$6=""),"",IF(INDEX($A:$U,ROW(),$E$6)="",0,IF(ISNUMBER(INDEX($A:$U,ROW(),$E$6)),INDEX($A:$U,ROW(),$E$6),IFERROR(--SUBSTITUTE(SUBSTITUTE(TRIM(INDEX($A:$U,ROW(),$E$6)),",",""),"원",""),0))))</f>
        <v/>
      </c>
      <c r="AB181" s="30">
        <f>IF(OR($Y181="",$F$6=""),"",IF(INDEX($A:$U,ROW(),$F$6)="","",IF(ISNUMBER(INDEX($A:$U,ROW(),$F$6)),INDEX($A:$U,ROW(),$F$6),IFERROR(--SUBSTITUTE(SUBSTITUTE(TRIM(INDEX($A:$U,ROW(),$F$6)),",",""),"원",""),""))))</f>
        <v/>
      </c>
      <c r="AC181" s="2">
        <f>IF(OR($Y181="",$G$6=""),"",INDEX($A:$U,ROW(),$G$6)&amp;"")</f>
        <v/>
      </c>
      <c r="AD181" s="2">
        <f>IF($Y181="","",IF(OR(AND(설정!$B$5&lt;&gt;"",ISNUMBER(SEARCH(설정!$B$5,$AC181))),AND(설정!$B$6&lt;&gt;"",ISNUMBER(SEARCH(설정!$B$6,$AC181))),AND(설정!$B$7&lt;&gt;"",ISNUMBER(SEARCH(설정!$B$7,$AC181)))),"제외","포함"))</f>
        <v/>
      </c>
    </row>
    <row r="182">
      <c r="W182" s="2">
        <f>IF(OR($B$5="",$C$6="",ROW()&lt;$B$5),"",IF(INDEX($A:$U,ROW(),$C$6)="","",INDEX($A:$U,ROW(),$C$6)))</f>
        <v/>
      </c>
      <c r="X182" s="28">
        <f>IF($W182="","",IF(ISNUMBER($W182),IF($W182&gt;=10000000,IFERROR(DATE(INT($W182/10000),MOD(INT($W182/100),100),MOD($W182,100)),""),$W182),IF(ISNUMBER(--SUBSTITUTE(SUBSTITUTE(TRIM($W182),".","-"),"/","-")),IF(--SUBSTITUTE(SUBSTITUTE(TRIM($W182),".","-"),"/","-")&gt;=10000000,IFERROR(DATE(--LEFT(TRIM($W182),4),--MID(TRIM($W182),5,2),--RIGHT(TRIM($W182),2)),""),--SUBSTITUTE(SUBSTITUTE(TRIM($W182),".","-"),"/","-")),IFERROR(--LEFT(SUBSTITUTE(SUBSTITUTE(TRIM($W182),".","-"),"/","-"),10),""))))</f>
        <v/>
      </c>
      <c r="Y182" s="29">
        <f>IF($X182="","",INT($X182))</f>
        <v/>
      </c>
      <c r="Z182" s="30">
        <f>IF(OR($Y182="",$D$6=""),"",IF(INDEX($A:$U,ROW(),$D$6)="",0,IF(ISNUMBER(INDEX($A:$U,ROW(),$D$6)),INDEX($A:$U,ROW(),$D$6),IFERROR(--SUBSTITUTE(SUBSTITUTE(TRIM(INDEX($A:$U,ROW(),$D$6)),",",""),"원",""),0))))</f>
        <v/>
      </c>
      <c r="AA182" s="30">
        <f>IF(OR($Y182="",$E$6=""),"",IF(INDEX($A:$U,ROW(),$E$6)="",0,IF(ISNUMBER(INDEX($A:$U,ROW(),$E$6)),INDEX($A:$U,ROW(),$E$6),IFERROR(--SUBSTITUTE(SUBSTITUTE(TRIM(INDEX($A:$U,ROW(),$E$6)),",",""),"원",""),0))))</f>
        <v/>
      </c>
      <c r="AB182" s="30">
        <f>IF(OR($Y182="",$F$6=""),"",IF(INDEX($A:$U,ROW(),$F$6)="","",IF(ISNUMBER(INDEX($A:$U,ROW(),$F$6)),INDEX($A:$U,ROW(),$F$6),IFERROR(--SUBSTITUTE(SUBSTITUTE(TRIM(INDEX($A:$U,ROW(),$F$6)),",",""),"원",""),""))))</f>
        <v/>
      </c>
      <c r="AC182" s="2">
        <f>IF(OR($Y182="",$G$6=""),"",INDEX($A:$U,ROW(),$G$6)&amp;"")</f>
        <v/>
      </c>
      <c r="AD182" s="2">
        <f>IF($Y182="","",IF(OR(AND(설정!$B$5&lt;&gt;"",ISNUMBER(SEARCH(설정!$B$5,$AC182))),AND(설정!$B$6&lt;&gt;"",ISNUMBER(SEARCH(설정!$B$6,$AC182))),AND(설정!$B$7&lt;&gt;"",ISNUMBER(SEARCH(설정!$B$7,$AC182)))),"제외","포함"))</f>
        <v/>
      </c>
    </row>
    <row r="183">
      <c r="W183" s="2">
        <f>IF(OR($B$5="",$C$6="",ROW()&lt;$B$5),"",IF(INDEX($A:$U,ROW(),$C$6)="","",INDEX($A:$U,ROW(),$C$6)))</f>
        <v/>
      </c>
      <c r="X183" s="28">
        <f>IF($W183="","",IF(ISNUMBER($W183),IF($W183&gt;=10000000,IFERROR(DATE(INT($W183/10000),MOD(INT($W183/100),100),MOD($W183,100)),""),$W183),IF(ISNUMBER(--SUBSTITUTE(SUBSTITUTE(TRIM($W183),".","-"),"/","-")),IF(--SUBSTITUTE(SUBSTITUTE(TRIM($W183),".","-"),"/","-")&gt;=10000000,IFERROR(DATE(--LEFT(TRIM($W183),4),--MID(TRIM($W183),5,2),--RIGHT(TRIM($W183),2)),""),--SUBSTITUTE(SUBSTITUTE(TRIM($W183),".","-"),"/","-")),IFERROR(--LEFT(SUBSTITUTE(SUBSTITUTE(TRIM($W183),".","-"),"/","-"),10),""))))</f>
        <v/>
      </c>
      <c r="Y183" s="29">
        <f>IF($X183="","",INT($X183))</f>
        <v/>
      </c>
      <c r="Z183" s="30">
        <f>IF(OR($Y183="",$D$6=""),"",IF(INDEX($A:$U,ROW(),$D$6)="",0,IF(ISNUMBER(INDEX($A:$U,ROW(),$D$6)),INDEX($A:$U,ROW(),$D$6),IFERROR(--SUBSTITUTE(SUBSTITUTE(TRIM(INDEX($A:$U,ROW(),$D$6)),",",""),"원",""),0))))</f>
        <v/>
      </c>
      <c r="AA183" s="30">
        <f>IF(OR($Y183="",$E$6=""),"",IF(INDEX($A:$U,ROW(),$E$6)="",0,IF(ISNUMBER(INDEX($A:$U,ROW(),$E$6)),INDEX($A:$U,ROW(),$E$6),IFERROR(--SUBSTITUTE(SUBSTITUTE(TRIM(INDEX($A:$U,ROW(),$E$6)),",",""),"원",""),0))))</f>
        <v/>
      </c>
      <c r="AB183" s="30">
        <f>IF(OR($Y183="",$F$6=""),"",IF(INDEX($A:$U,ROW(),$F$6)="","",IF(ISNUMBER(INDEX($A:$U,ROW(),$F$6)),INDEX($A:$U,ROW(),$F$6),IFERROR(--SUBSTITUTE(SUBSTITUTE(TRIM(INDEX($A:$U,ROW(),$F$6)),",",""),"원",""),""))))</f>
        <v/>
      </c>
      <c r="AC183" s="2">
        <f>IF(OR($Y183="",$G$6=""),"",INDEX($A:$U,ROW(),$G$6)&amp;"")</f>
        <v/>
      </c>
      <c r="AD183" s="2">
        <f>IF($Y183="","",IF(OR(AND(설정!$B$5&lt;&gt;"",ISNUMBER(SEARCH(설정!$B$5,$AC183))),AND(설정!$B$6&lt;&gt;"",ISNUMBER(SEARCH(설정!$B$6,$AC183))),AND(설정!$B$7&lt;&gt;"",ISNUMBER(SEARCH(설정!$B$7,$AC183)))),"제외","포함"))</f>
        <v/>
      </c>
    </row>
    <row r="184">
      <c r="W184" s="2">
        <f>IF(OR($B$5="",$C$6="",ROW()&lt;$B$5),"",IF(INDEX($A:$U,ROW(),$C$6)="","",INDEX($A:$U,ROW(),$C$6)))</f>
        <v/>
      </c>
      <c r="X184" s="28">
        <f>IF($W184="","",IF(ISNUMBER($W184),IF($W184&gt;=10000000,IFERROR(DATE(INT($W184/10000),MOD(INT($W184/100),100),MOD($W184,100)),""),$W184),IF(ISNUMBER(--SUBSTITUTE(SUBSTITUTE(TRIM($W184),".","-"),"/","-")),IF(--SUBSTITUTE(SUBSTITUTE(TRIM($W184),".","-"),"/","-")&gt;=10000000,IFERROR(DATE(--LEFT(TRIM($W184),4),--MID(TRIM($W184),5,2),--RIGHT(TRIM($W184),2)),""),--SUBSTITUTE(SUBSTITUTE(TRIM($W184),".","-"),"/","-")),IFERROR(--LEFT(SUBSTITUTE(SUBSTITUTE(TRIM($W184),".","-"),"/","-"),10),""))))</f>
        <v/>
      </c>
      <c r="Y184" s="29">
        <f>IF($X184="","",INT($X184))</f>
        <v/>
      </c>
      <c r="Z184" s="30">
        <f>IF(OR($Y184="",$D$6=""),"",IF(INDEX($A:$U,ROW(),$D$6)="",0,IF(ISNUMBER(INDEX($A:$U,ROW(),$D$6)),INDEX($A:$U,ROW(),$D$6),IFERROR(--SUBSTITUTE(SUBSTITUTE(TRIM(INDEX($A:$U,ROW(),$D$6)),",",""),"원",""),0))))</f>
        <v/>
      </c>
      <c r="AA184" s="30">
        <f>IF(OR($Y184="",$E$6=""),"",IF(INDEX($A:$U,ROW(),$E$6)="",0,IF(ISNUMBER(INDEX($A:$U,ROW(),$E$6)),INDEX($A:$U,ROW(),$E$6),IFERROR(--SUBSTITUTE(SUBSTITUTE(TRIM(INDEX($A:$U,ROW(),$E$6)),",",""),"원",""),0))))</f>
        <v/>
      </c>
      <c r="AB184" s="30">
        <f>IF(OR($Y184="",$F$6=""),"",IF(INDEX($A:$U,ROW(),$F$6)="","",IF(ISNUMBER(INDEX($A:$U,ROW(),$F$6)),INDEX($A:$U,ROW(),$F$6),IFERROR(--SUBSTITUTE(SUBSTITUTE(TRIM(INDEX($A:$U,ROW(),$F$6)),",",""),"원",""),""))))</f>
        <v/>
      </c>
      <c r="AC184" s="2">
        <f>IF(OR($Y184="",$G$6=""),"",INDEX($A:$U,ROW(),$G$6)&amp;"")</f>
        <v/>
      </c>
      <c r="AD184" s="2">
        <f>IF($Y184="","",IF(OR(AND(설정!$B$5&lt;&gt;"",ISNUMBER(SEARCH(설정!$B$5,$AC184))),AND(설정!$B$6&lt;&gt;"",ISNUMBER(SEARCH(설정!$B$6,$AC184))),AND(설정!$B$7&lt;&gt;"",ISNUMBER(SEARCH(설정!$B$7,$AC184)))),"제외","포함"))</f>
        <v/>
      </c>
    </row>
    <row r="185">
      <c r="W185" s="2">
        <f>IF(OR($B$5="",$C$6="",ROW()&lt;$B$5),"",IF(INDEX($A:$U,ROW(),$C$6)="","",INDEX($A:$U,ROW(),$C$6)))</f>
        <v/>
      </c>
      <c r="X185" s="28">
        <f>IF($W185="","",IF(ISNUMBER($W185),IF($W185&gt;=10000000,IFERROR(DATE(INT($W185/10000),MOD(INT($W185/100),100),MOD($W185,100)),""),$W185),IF(ISNUMBER(--SUBSTITUTE(SUBSTITUTE(TRIM($W185),".","-"),"/","-")),IF(--SUBSTITUTE(SUBSTITUTE(TRIM($W185),".","-"),"/","-")&gt;=10000000,IFERROR(DATE(--LEFT(TRIM($W185),4),--MID(TRIM($W185),5,2),--RIGHT(TRIM($W185),2)),""),--SUBSTITUTE(SUBSTITUTE(TRIM($W185),".","-"),"/","-")),IFERROR(--LEFT(SUBSTITUTE(SUBSTITUTE(TRIM($W185),".","-"),"/","-"),10),""))))</f>
        <v/>
      </c>
      <c r="Y185" s="29">
        <f>IF($X185="","",INT($X185))</f>
        <v/>
      </c>
      <c r="Z185" s="30">
        <f>IF(OR($Y185="",$D$6=""),"",IF(INDEX($A:$U,ROW(),$D$6)="",0,IF(ISNUMBER(INDEX($A:$U,ROW(),$D$6)),INDEX($A:$U,ROW(),$D$6),IFERROR(--SUBSTITUTE(SUBSTITUTE(TRIM(INDEX($A:$U,ROW(),$D$6)),",",""),"원",""),0))))</f>
        <v/>
      </c>
      <c r="AA185" s="30">
        <f>IF(OR($Y185="",$E$6=""),"",IF(INDEX($A:$U,ROW(),$E$6)="",0,IF(ISNUMBER(INDEX($A:$U,ROW(),$E$6)),INDEX($A:$U,ROW(),$E$6),IFERROR(--SUBSTITUTE(SUBSTITUTE(TRIM(INDEX($A:$U,ROW(),$E$6)),",",""),"원",""),0))))</f>
        <v/>
      </c>
      <c r="AB185" s="30">
        <f>IF(OR($Y185="",$F$6=""),"",IF(INDEX($A:$U,ROW(),$F$6)="","",IF(ISNUMBER(INDEX($A:$U,ROW(),$F$6)),INDEX($A:$U,ROW(),$F$6),IFERROR(--SUBSTITUTE(SUBSTITUTE(TRIM(INDEX($A:$U,ROW(),$F$6)),",",""),"원",""),""))))</f>
        <v/>
      </c>
      <c r="AC185" s="2">
        <f>IF(OR($Y185="",$G$6=""),"",INDEX($A:$U,ROW(),$G$6)&amp;"")</f>
        <v/>
      </c>
      <c r="AD185" s="2">
        <f>IF($Y185="","",IF(OR(AND(설정!$B$5&lt;&gt;"",ISNUMBER(SEARCH(설정!$B$5,$AC185))),AND(설정!$B$6&lt;&gt;"",ISNUMBER(SEARCH(설정!$B$6,$AC185))),AND(설정!$B$7&lt;&gt;"",ISNUMBER(SEARCH(설정!$B$7,$AC185)))),"제외","포함"))</f>
        <v/>
      </c>
    </row>
    <row r="186">
      <c r="W186" s="2">
        <f>IF(OR($B$5="",$C$6="",ROW()&lt;$B$5),"",IF(INDEX($A:$U,ROW(),$C$6)="","",INDEX($A:$U,ROW(),$C$6)))</f>
        <v/>
      </c>
      <c r="X186" s="28">
        <f>IF($W186="","",IF(ISNUMBER($W186),IF($W186&gt;=10000000,IFERROR(DATE(INT($W186/10000),MOD(INT($W186/100),100),MOD($W186,100)),""),$W186),IF(ISNUMBER(--SUBSTITUTE(SUBSTITUTE(TRIM($W186),".","-"),"/","-")),IF(--SUBSTITUTE(SUBSTITUTE(TRIM($W186),".","-"),"/","-")&gt;=10000000,IFERROR(DATE(--LEFT(TRIM($W186),4),--MID(TRIM($W186),5,2),--RIGHT(TRIM($W186),2)),""),--SUBSTITUTE(SUBSTITUTE(TRIM($W186),".","-"),"/","-")),IFERROR(--LEFT(SUBSTITUTE(SUBSTITUTE(TRIM($W186),".","-"),"/","-"),10),""))))</f>
        <v/>
      </c>
      <c r="Y186" s="29">
        <f>IF($X186="","",INT($X186))</f>
        <v/>
      </c>
      <c r="Z186" s="30">
        <f>IF(OR($Y186="",$D$6=""),"",IF(INDEX($A:$U,ROW(),$D$6)="",0,IF(ISNUMBER(INDEX($A:$U,ROW(),$D$6)),INDEX($A:$U,ROW(),$D$6),IFERROR(--SUBSTITUTE(SUBSTITUTE(TRIM(INDEX($A:$U,ROW(),$D$6)),",",""),"원",""),0))))</f>
        <v/>
      </c>
      <c r="AA186" s="30">
        <f>IF(OR($Y186="",$E$6=""),"",IF(INDEX($A:$U,ROW(),$E$6)="",0,IF(ISNUMBER(INDEX($A:$U,ROW(),$E$6)),INDEX($A:$U,ROW(),$E$6),IFERROR(--SUBSTITUTE(SUBSTITUTE(TRIM(INDEX($A:$U,ROW(),$E$6)),",",""),"원",""),0))))</f>
        <v/>
      </c>
      <c r="AB186" s="30">
        <f>IF(OR($Y186="",$F$6=""),"",IF(INDEX($A:$U,ROW(),$F$6)="","",IF(ISNUMBER(INDEX($A:$U,ROW(),$F$6)),INDEX($A:$U,ROW(),$F$6),IFERROR(--SUBSTITUTE(SUBSTITUTE(TRIM(INDEX($A:$U,ROW(),$F$6)),",",""),"원",""),""))))</f>
        <v/>
      </c>
      <c r="AC186" s="2">
        <f>IF(OR($Y186="",$G$6=""),"",INDEX($A:$U,ROW(),$G$6)&amp;"")</f>
        <v/>
      </c>
      <c r="AD186" s="2">
        <f>IF($Y186="","",IF(OR(AND(설정!$B$5&lt;&gt;"",ISNUMBER(SEARCH(설정!$B$5,$AC186))),AND(설정!$B$6&lt;&gt;"",ISNUMBER(SEARCH(설정!$B$6,$AC186))),AND(설정!$B$7&lt;&gt;"",ISNUMBER(SEARCH(설정!$B$7,$AC186)))),"제외","포함"))</f>
        <v/>
      </c>
    </row>
    <row r="187">
      <c r="W187" s="2">
        <f>IF(OR($B$5="",$C$6="",ROW()&lt;$B$5),"",IF(INDEX($A:$U,ROW(),$C$6)="","",INDEX($A:$U,ROW(),$C$6)))</f>
        <v/>
      </c>
      <c r="X187" s="28">
        <f>IF($W187="","",IF(ISNUMBER($W187),IF($W187&gt;=10000000,IFERROR(DATE(INT($W187/10000),MOD(INT($W187/100),100),MOD($W187,100)),""),$W187),IF(ISNUMBER(--SUBSTITUTE(SUBSTITUTE(TRIM($W187),".","-"),"/","-")),IF(--SUBSTITUTE(SUBSTITUTE(TRIM($W187),".","-"),"/","-")&gt;=10000000,IFERROR(DATE(--LEFT(TRIM($W187),4),--MID(TRIM($W187),5,2),--RIGHT(TRIM($W187),2)),""),--SUBSTITUTE(SUBSTITUTE(TRIM($W187),".","-"),"/","-")),IFERROR(--LEFT(SUBSTITUTE(SUBSTITUTE(TRIM($W187),".","-"),"/","-"),10),""))))</f>
        <v/>
      </c>
      <c r="Y187" s="29">
        <f>IF($X187="","",INT($X187))</f>
        <v/>
      </c>
      <c r="Z187" s="30">
        <f>IF(OR($Y187="",$D$6=""),"",IF(INDEX($A:$U,ROW(),$D$6)="",0,IF(ISNUMBER(INDEX($A:$U,ROW(),$D$6)),INDEX($A:$U,ROW(),$D$6),IFERROR(--SUBSTITUTE(SUBSTITUTE(TRIM(INDEX($A:$U,ROW(),$D$6)),",",""),"원",""),0))))</f>
        <v/>
      </c>
      <c r="AA187" s="30">
        <f>IF(OR($Y187="",$E$6=""),"",IF(INDEX($A:$U,ROW(),$E$6)="",0,IF(ISNUMBER(INDEX($A:$U,ROW(),$E$6)),INDEX($A:$U,ROW(),$E$6),IFERROR(--SUBSTITUTE(SUBSTITUTE(TRIM(INDEX($A:$U,ROW(),$E$6)),",",""),"원",""),0))))</f>
        <v/>
      </c>
      <c r="AB187" s="30">
        <f>IF(OR($Y187="",$F$6=""),"",IF(INDEX($A:$U,ROW(),$F$6)="","",IF(ISNUMBER(INDEX($A:$U,ROW(),$F$6)),INDEX($A:$U,ROW(),$F$6),IFERROR(--SUBSTITUTE(SUBSTITUTE(TRIM(INDEX($A:$U,ROW(),$F$6)),",",""),"원",""),""))))</f>
        <v/>
      </c>
      <c r="AC187" s="2">
        <f>IF(OR($Y187="",$G$6=""),"",INDEX($A:$U,ROW(),$G$6)&amp;"")</f>
        <v/>
      </c>
      <c r="AD187" s="2">
        <f>IF($Y187="","",IF(OR(AND(설정!$B$5&lt;&gt;"",ISNUMBER(SEARCH(설정!$B$5,$AC187))),AND(설정!$B$6&lt;&gt;"",ISNUMBER(SEARCH(설정!$B$6,$AC187))),AND(설정!$B$7&lt;&gt;"",ISNUMBER(SEARCH(설정!$B$7,$AC187)))),"제외","포함"))</f>
        <v/>
      </c>
    </row>
    <row r="188">
      <c r="W188" s="2">
        <f>IF(OR($B$5="",$C$6="",ROW()&lt;$B$5),"",IF(INDEX($A:$U,ROW(),$C$6)="","",INDEX($A:$U,ROW(),$C$6)))</f>
        <v/>
      </c>
      <c r="X188" s="28">
        <f>IF($W188="","",IF(ISNUMBER($W188),IF($W188&gt;=10000000,IFERROR(DATE(INT($W188/10000),MOD(INT($W188/100),100),MOD($W188,100)),""),$W188),IF(ISNUMBER(--SUBSTITUTE(SUBSTITUTE(TRIM($W188),".","-"),"/","-")),IF(--SUBSTITUTE(SUBSTITUTE(TRIM($W188),".","-"),"/","-")&gt;=10000000,IFERROR(DATE(--LEFT(TRIM($W188),4),--MID(TRIM($W188),5,2),--RIGHT(TRIM($W188),2)),""),--SUBSTITUTE(SUBSTITUTE(TRIM($W188),".","-"),"/","-")),IFERROR(--LEFT(SUBSTITUTE(SUBSTITUTE(TRIM($W188),".","-"),"/","-"),10),""))))</f>
        <v/>
      </c>
      <c r="Y188" s="29">
        <f>IF($X188="","",INT($X188))</f>
        <v/>
      </c>
      <c r="Z188" s="30">
        <f>IF(OR($Y188="",$D$6=""),"",IF(INDEX($A:$U,ROW(),$D$6)="",0,IF(ISNUMBER(INDEX($A:$U,ROW(),$D$6)),INDEX($A:$U,ROW(),$D$6),IFERROR(--SUBSTITUTE(SUBSTITUTE(TRIM(INDEX($A:$U,ROW(),$D$6)),",",""),"원",""),0))))</f>
        <v/>
      </c>
      <c r="AA188" s="30">
        <f>IF(OR($Y188="",$E$6=""),"",IF(INDEX($A:$U,ROW(),$E$6)="",0,IF(ISNUMBER(INDEX($A:$U,ROW(),$E$6)),INDEX($A:$U,ROW(),$E$6),IFERROR(--SUBSTITUTE(SUBSTITUTE(TRIM(INDEX($A:$U,ROW(),$E$6)),",",""),"원",""),0))))</f>
        <v/>
      </c>
      <c r="AB188" s="30">
        <f>IF(OR($Y188="",$F$6=""),"",IF(INDEX($A:$U,ROW(),$F$6)="","",IF(ISNUMBER(INDEX($A:$U,ROW(),$F$6)),INDEX($A:$U,ROW(),$F$6),IFERROR(--SUBSTITUTE(SUBSTITUTE(TRIM(INDEX($A:$U,ROW(),$F$6)),",",""),"원",""),""))))</f>
        <v/>
      </c>
      <c r="AC188" s="2">
        <f>IF(OR($Y188="",$G$6=""),"",INDEX($A:$U,ROW(),$G$6)&amp;"")</f>
        <v/>
      </c>
      <c r="AD188" s="2">
        <f>IF($Y188="","",IF(OR(AND(설정!$B$5&lt;&gt;"",ISNUMBER(SEARCH(설정!$B$5,$AC188))),AND(설정!$B$6&lt;&gt;"",ISNUMBER(SEARCH(설정!$B$6,$AC188))),AND(설정!$B$7&lt;&gt;"",ISNUMBER(SEARCH(설정!$B$7,$AC188)))),"제외","포함"))</f>
        <v/>
      </c>
    </row>
    <row r="189">
      <c r="W189" s="2">
        <f>IF(OR($B$5="",$C$6="",ROW()&lt;$B$5),"",IF(INDEX($A:$U,ROW(),$C$6)="","",INDEX($A:$U,ROW(),$C$6)))</f>
        <v/>
      </c>
      <c r="X189" s="28">
        <f>IF($W189="","",IF(ISNUMBER($W189),IF($W189&gt;=10000000,IFERROR(DATE(INT($W189/10000),MOD(INT($W189/100),100),MOD($W189,100)),""),$W189),IF(ISNUMBER(--SUBSTITUTE(SUBSTITUTE(TRIM($W189),".","-"),"/","-")),IF(--SUBSTITUTE(SUBSTITUTE(TRIM($W189),".","-"),"/","-")&gt;=10000000,IFERROR(DATE(--LEFT(TRIM($W189),4),--MID(TRIM($W189),5,2),--RIGHT(TRIM($W189),2)),""),--SUBSTITUTE(SUBSTITUTE(TRIM($W189),".","-"),"/","-")),IFERROR(--LEFT(SUBSTITUTE(SUBSTITUTE(TRIM($W189),".","-"),"/","-"),10),""))))</f>
        <v/>
      </c>
      <c r="Y189" s="29">
        <f>IF($X189="","",INT($X189))</f>
        <v/>
      </c>
      <c r="Z189" s="30">
        <f>IF(OR($Y189="",$D$6=""),"",IF(INDEX($A:$U,ROW(),$D$6)="",0,IF(ISNUMBER(INDEX($A:$U,ROW(),$D$6)),INDEX($A:$U,ROW(),$D$6),IFERROR(--SUBSTITUTE(SUBSTITUTE(TRIM(INDEX($A:$U,ROW(),$D$6)),",",""),"원",""),0))))</f>
        <v/>
      </c>
      <c r="AA189" s="30">
        <f>IF(OR($Y189="",$E$6=""),"",IF(INDEX($A:$U,ROW(),$E$6)="",0,IF(ISNUMBER(INDEX($A:$U,ROW(),$E$6)),INDEX($A:$U,ROW(),$E$6),IFERROR(--SUBSTITUTE(SUBSTITUTE(TRIM(INDEX($A:$U,ROW(),$E$6)),",",""),"원",""),0))))</f>
        <v/>
      </c>
      <c r="AB189" s="30">
        <f>IF(OR($Y189="",$F$6=""),"",IF(INDEX($A:$U,ROW(),$F$6)="","",IF(ISNUMBER(INDEX($A:$U,ROW(),$F$6)),INDEX($A:$U,ROW(),$F$6),IFERROR(--SUBSTITUTE(SUBSTITUTE(TRIM(INDEX($A:$U,ROW(),$F$6)),",",""),"원",""),""))))</f>
        <v/>
      </c>
      <c r="AC189" s="2">
        <f>IF(OR($Y189="",$G$6=""),"",INDEX($A:$U,ROW(),$G$6)&amp;"")</f>
        <v/>
      </c>
      <c r="AD189" s="2">
        <f>IF($Y189="","",IF(OR(AND(설정!$B$5&lt;&gt;"",ISNUMBER(SEARCH(설정!$B$5,$AC189))),AND(설정!$B$6&lt;&gt;"",ISNUMBER(SEARCH(설정!$B$6,$AC189))),AND(설정!$B$7&lt;&gt;"",ISNUMBER(SEARCH(설정!$B$7,$AC189)))),"제외","포함"))</f>
        <v/>
      </c>
    </row>
    <row r="190">
      <c r="W190" s="2">
        <f>IF(OR($B$5="",$C$6="",ROW()&lt;$B$5),"",IF(INDEX($A:$U,ROW(),$C$6)="","",INDEX($A:$U,ROW(),$C$6)))</f>
        <v/>
      </c>
      <c r="X190" s="28">
        <f>IF($W190="","",IF(ISNUMBER($W190),IF($W190&gt;=10000000,IFERROR(DATE(INT($W190/10000),MOD(INT($W190/100),100),MOD($W190,100)),""),$W190),IF(ISNUMBER(--SUBSTITUTE(SUBSTITUTE(TRIM($W190),".","-"),"/","-")),IF(--SUBSTITUTE(SUBSTITUTE(TRIM($W190),".","-"),"/","-")&gt;=10000000,IFERROR(DATE(--LEFT(TRIM($W190),4),--MID(TRIM($W190),5,2),--RIGHT(TRIM($W190),2)),""),--SUBSTITUTE(SUBSTITUTE(TRIM($W190),".","-"),"/","-")),IFERROR(--LEFT(SUBSTITUTE(SUBSTITUTE(TRIM($W190),".","-"),"/","-"),10),""))))</f>
        <v/>
      </c>
      <c r="Y190" s="29">
        <f>IF($X190="","",INT($X190))</f>
        <v/>
      </c>
      <c r="Z190" s="30">
        <f>IF(OR($Y190="",$D$6=""),"",IF(INDEX($A:$U,ROW(),$D$6)="",0,IF(ISNUMBER(INDEX($A:$U,ROW(),$D$6)),INDEX($A:$U,ROW(),$D$6),IFERROR(--SUBSTITUTE(SUBSTITUTE(TRIM(INDEX($A:$U,ROW(),$D$6)),",",""),"원",""),0))))</f>
        <v/>
      </c>
      <c r="AA190" s="30">
        <f>IF(OR($Y190="",$E$6=""),"",IF(INDEX($A:$U,ROW(),$E$6)="",0,IF(ISNUMBER(INDEX($A:$U,ROW(),$E$6)),INDEX($A:$U,ROW(),$E$6),IFERROR(--SUBSTITUTE(SUBSTITUTE(TRIM(INDEX($A:$U,ROW(),$E$6)),",",""),"원",""),0))))</f>
        <v/>
      </c>
      <c r="AB190" s="30">
        <f>IF(OR($Y190="",$F$6=""),"",IF(INDEX($A:$U,ROW(),$F$6)="","",IF(ISNUMBER(INDEX($A:$U,ROW(),$F$6)),INDEX($A:$U,ROW(),$F$6),IFERROR(--SUBSTITUTE(SUBSTITUTE(TRIM(INDEX($A:$U,ROW(),$F$6)),",",""),"원",""),""))))</f>
        <v/>
      </c>
      <c r="AC190" s="2">
        <f>IF(OR($Y190="",$G$6=""),"",INDEX($A:$U,ROW(),$G$6)&amp;"")</f>
        <v/>
      </c>
      <c r="AD190" s="2">
        <f>IF($Y190="","",IF(OR(AND(설정!$B$5&lt;&gt;"",ISNUMBER(SEARCH(설정!$B$5,$AC190))),AND(설정!$B$6&lt;&gt;"",ISNUMBER(SEARCH(설정!$B$6,$AC190))),AND(설정!$B$7&lt;&gt;"",ISNUMBER(SEARCH(설정!$B$7,$AC190)))),"제외","포함"))</f>
        <v/>
      </c>
    </row>
    <row r="191">
      <c r="W191" s="2">
        <f>IF(OR($B$5="",$C$6="",ROW()&lt;$B$5),"",IF(INDEX($A:$U,ROW(),$C$6)="","",INDEX($A:$U,ROW(),$C$6)))</f>
        <v/>
      </c>
      <c r="X191" s="28">
        <f>IF($W191="","",IF(ISNUMBER($W191),IF($W191&gt;=10000000,IFERROR(DATE(INT($W191/10000),MOD(INT($W191/100),100),MOD($W191,100)),""),$W191),IF(ISNUMBER(--SUBSTITUTE(SUBSTITUTE(TRIM($W191),".","-"),"/","-")),IF(--SUBSTITUTE(SUBSTITUTE(TRIM($W191),".","-"),"/","-")&gt;=10000000,IFERROR(DATE(--LEFT(TRIM($W191),4),--MID(TRIM($W191),5,2),--RIGHT(TRIM($W191),2)),""),--SUBSTITUTE(SUBSTITUTE(TRIM($W191),".","-"),"/","-")),IFERROR(--LEFT(SUBSTITUTE(SUBSTITUTE(TRIM($W191),".","-"),"/","-"),10),""))))</f>
        <v/>
      </c>
      <c r="Y191" s="29">
        <f>IF($X191="","",INT($X191))</f>
        <v/>
      </c>
      <c r="Z191" s="30">
        <f>IF(OR($Y191="",$D$6=""),"",IF(INDEX($A:$U,ROW(),$D$6)="",0,IF(ISNUMBER(INDEX($A:$U,ROW(),$D$6)),INDEX($A:$U,ROW(),$D$6),IFERROR(--SUBSTITUTE(SUBSTITUTE(TRIM(INDEX($A:$U,ROW(),$D$6)),",",""),"원",""),0))))</f>
        <v/>
      </c>
      <c r="AA191" s="30">
        <f>IF(OR($Y191="",$E$6=""),"",IF(INDEX($A:$U,ROW(),$E$6)="",0,IF(ISNUMBER(INDEX($A:$U,ROW(),$E$6)),INDEX($A:$U,ROW(),$E$6),IFERROR(--SUBSTITUTE(SUBSTITUTE(TRIM(INDEX($A:$U,ROW(),$E$6)),",",""),"원",""),0))))</f>
        <v/>
      </c>
      <c r="AB191" s="30">
        <f>IF(OR($Y191="",$F$6=""),"",IF(INDEX($A:$U,ROW(),$F$6)="","",IF(ISNUMBER(INDEX($A:$U,ROW(),$F$6)),INDEX($A:$U,ROW(),$F$6),IFERROR(--SUBSTITUTE(SUBSTITUTE(TRIM(INDEX($A:$U,ROW(),$F$6)),",",""),"원",""),""))))</f>
        <v/>
      </c>
      <c r="AC191" s="2">
        <f>IF(OR($Y191="",$G$6=""),"",INDEX($A:$U,ROW(),$G$6)&amp;"")</f>
        <v/>
      </c>
      <c r="AD191" s="2">
        <f>IF($Y191="","",IF(OR(AND(설정!$B$5&lt;&gt;"",ISNUMBER(SEARCH(설정!$B$5,$AC191))),AND(설정!$B$6&lt;&gt;"",ISNUMBER(SEARCH(설정!$B$6,$AC191))),AND(설정!$B$7&lt;&gt;"",ISNUMBER(SEARCH(설정!$B$7,$AC191)))),"제외","포함"))</f>
        <v/>
      </c>
    </row>
    <row r="192">
      <c r="W192" s="2">
        <f>IF(OR($B$5="",$C$6="",ROW()&lt;$B$5),"",IF(INDEX($A:$U,ROW(),$C$6)="","",INDEX($A:$U,ROW(),$C$6)))</f>
        <v/>
      </c>
      <c r="X192" s="28">
        <f>IF($W192="","",IF(ISNUMBER($W192),IF($W192&gt;=10000000,IFERROR(DATE(INT($W192/10000),MOD(INT($W192/100),100),MOD($W192,100)),""),$W192),IF(ISNUMBER(--SUBSTITUTE(SUBSTITUTE(TRIM($W192),".","-"),"/","-")),IF(--SUBSTITUTE(SUBSTITUTE(TRIM($W192),".","-"),"/","-")&gt;=10000000,IFERROR(DATE(--LEFT(TRIM($W192),4),--MID(TRIM($W192),5,2),--RIGHT(TRIM($W192),2)),""),--SUBSTITUTE(SUBSTITUTE(TRIM($W192),".","-"),"/","-")),IFERROR(--LEFT(SUBSTITUTE(SUBSTITUTE(TRIM($W192),".","-"),"/","-"),10),""))))</f>
        <v/>
      </c>
      <c r="Y192" s="29">
        <f>IF($X192="","",INT($X192))</f>
        <v/>
      </c>
      <c r="Z192" s="30">
        <f>IF(OR($Y192="",$D$6=""),"",IF(INDEX($A:$U,ROW(),$D$6)="",0,IF(ISNUMBER(INDEX($A:$U,ROW(),$D$6)),INDEX($A:$U,ROW(),$D$6),IFERROR(--SUBSTITUTE(SUBSTITUTE(TRIM(INDEX($A:$U,ROW(),$D$6)),",",""),"원",""),0))))</f>
        <v/>
      </c>
      <c r="AA192" s="30">
        <f>IF(OR($Y192="",$E$6=""),"",IF(INDEX($A:$U,ROW(),$E$6)="",0,IF(ISNUMBER(INDEX($A:$U,ROW(),$E$6)),INDEX($A:$U,ROW(),$E$6),IFERROR(--SUBSTITUTE(SUBSTITUTE(TRIM(INDEX($A:$U,ROW(),$E$6)),",",""),"원",""),0))))</f>
        <v/>
      </c>
      <c r="AB192" s="30">
        <f>IF(OR($Y192="",$F$6=""),"",IF(INDEX($A:$U,ROW(),$F$6)="","",IF(ISNUMBER(INDEX($A:$U,ROW(),$F$6)),INDEX($A:$U,ROW(),$F$6),IFERROR(--SUBSTITUTE(SUBSTITUTE(TRIM(INDEX($A:$U,ROW(),$F$6)),",",""),"원",""),""))))</f>
        <v/>
      </c>
      <c r="AC192" s="2">
        <f>IF(OR($Y192="",$G$6=""),"",INDEX($A:$U,ROW(),$G$6)&amp;"")</f>
        <v/>
      </c>
      <c r="AD192" s="2">
        <f>IF($Y192="","",IF(OR(AND(설정!$B$5&lt;&gt;"",ISNUMBER(SEARCH(설정!$B$5,$AC192))),AND(설정!$B$6&lt;&gt;"",ISNUMBER(SEARCH(설정!$B$6,$AC192))),AND(설정!$B$7&lt;&gt;"",ISNUMBER(SEARCH(설정!$B$7,$AC192)))),"제외","포함"))</f>
        <v/>
      </c>
    </row>
    <row r="193">
      <c r="W193" s="2">
        <f>IF(OR($B$5="",$C$6="",ROW()&lt;$B$5),"",IF(INDEX($A:$U,ROW(),$C$6)="","",INDEX($A:$U,ROW(),$C$6)))</f>
        <v/>
      </c>
      <c r="X193" s="28">
        <f>IF($W193="","",IF(ISNUMBER($W193),IF($W193&gt;=10000000,IFERROR(DATE(INT($W193/10000),MOD(INT($W193/100),100),MOD($W193,100)),""),$W193),IF(ISNUMBER(--SUBSTITUTE(SUBSTITUTE(TRIM($W193),".","-"),"/","-")),IF(--SUBSTITUTE(SUBSTITUTE(TRIM($W193),".","-"),"/","-")&gt;=10000000,IFERROR(DATE(--LEFT(TRIM($W193),4),--MID(TRIM($W193),5,2),--RIGHT(TRIM($W193),2)),""),--SUBSTITUTE(SUBSTITUTE(TRIM($W193),".","-"),"/","-")),IFERROR(--LEFT(SUBSTITUTE(SUBSTITUTE(TRIM($W193),".","-"),"/","-"),10),""))))</f>
        <v/>
      </c>
      <c r="Y193" s="29">
        <f>IF($X193="","",INT($X193))</f>
        <v/>
      </c>
      <c r="Z193" s="30">
        <f>IF(OR($Y193="",$D$6=""),"",IF(INDEX($A:$U,ROW(),$D$6)="",0,IF(ISNUMBER(INDEX($A:$U,ROW(),$D$6)),INDEX($A:$U,ROW(),$D$6),IFERROR(--SUBSTITUTE(SUBSTITUTE(TRIM(INDEX($A:$U,ROW(),$D$6)),",",""),"원",""),0))))</f>
        <v/>
      </c>
      <c r="AA193" s="30">
        <f>IF(OR($Y193="",$E$6=""),"",IF(INDEX($A:$U,ROW(),$E$6)="",0,IF(ISNUMBER(INDEX($A:$U,ROW(),$E$6)),INDEX($A:$U,ROW(),$E$6),IFERROR(--SUBSTITUTE(SUBSTITUTE(TRIM(INDEX($A:$U,ROW(),$E$6)),",",""),"원",""),0))))</f>
        <v/>
      </c>
      <c r="AB193" s="30">
        <f>IF(OR($Y193="",$F$6=""),"",IF(INDEX($A:$U,ROW(),$F$6)="","",IF(ISNUMBER(INDEX($A:$U,ROW(),$F$6)),INDEX($A:$U,ROW(),$F$6),IFERROR(--SUBSTITUTE(SUBSTITUTE(TRIM(INDEX($A:$U,ROW(),$F$6)),",",""),"원",""),""))))</f>
        <v/>
      </c>
      <c r="AC193" s="2">
        <f>IF(OR($Y193="",$G$6=""),"",INDEX($A:$U,ROW(),$G$6)&amp;"")</f>
        <v/>
      </c>
      <c r="AD193" s="2">
        <f>IF($Y193="","",IF(OR(AND(설정!$B$5&lt;&gt;"",ISNUMBER(SEARCH(설정!$B$5,$AC193))),AND(설정!$B$6&lt;&gt;"",ISNUMBER(SEARCH(설정!$B$6,$AC193))),AND(설정!$B$7&lt;&gt;"",ISNUMBER(SEARCH(설정!$B$7,$AC193)))),"제외","포함"))</f>
        <v/>
      </c>
    </row>
    <row r="194">
      <c r="W194" s="2">
        <f>IF(OR($B$5="",$C$6="",ROW()&lt;$B$5),"",IF(INDEX($A:$U,ROW(),$C$6)="","",INDEX($A:$U,ROW(),$C$6)))</f>
        <v/>
      </c>
      <c r="X194" s="28">
        <f>IF($W194="","",IF(ISNUMBER($W194),IF($W194&gt;=10000000,IFERROR(DATE(INT($W194/10000),MOD(INT($W194/100),100),MOD($W194,100)),""),$W194),IF(ISNUMBER(--SUBSTITUTE(SUBSTITUTE(TRIM($W194),".","-"),"/","-")),IF(--SUBSTITUTE(SUBSTITUTE(TRIM($W194),".","-"),"/","-")&gt;=10000000,IFERROR(DATE(--LEFT(TRIM($W194),4),--MID(TRIM($W194),5,2),--RIGHT(TRIM($W194),2)),""),--SUBSTITUTE(SUBSTITUTE(TRIM($W194),".","-"),"/","-")),IFERROR(--LEFT(SUBSTITUTE(SUBSTITUTE(TRIM($W194),".","-"),"/","-"),10),""))))</f>
        <v/>
      </c>
      <c r="Y194" s="29">
        <f>IF($X194="","",INT($X194))</f>
        <v/>
      </c>
      <c r="Z194" s="30">
        <f>IF(OR($Y194="",$D$6=""),"",IF(INDEX($A:$U,ROW(),$D$6)="",0,IF(ISNUMBER(INDEX($A:$U,ROW(),$D$6)),INDEX($A:$U,ROW(),$D$6),IFERROR(--SUBSTITUTE(SUBSTITUTE(TRIM(INDEX($A:$U,ROW(),$D$6)),",",""),"원",""),0))))</f>
        <v/>
      </c>
      <c r="AA194" s="30">
        <f>IF(OR($Y194="",$E$6=""),"",IF(INDEX($A:$U,ROW(),$E$6)="",0,IF(ISNUMBER(INDEX($A:$U,ROW(),$E$6)),INDEX($A:$U,ROW(),$E$6),IFERROR(--SUBSTITUTE(SUBSTITUTE(TRIM(INDEX($A:$U,ROW(),$E$6)),",",""),"원",""),0))))</f>
        <v/>
      </c>
      <c r="AB194" s="30">
        <f>IF(OR($Y194="",$F$6=""),"",IF(INDEX($A:$U,ROW(),$F$6)="","",IF(ISNUMBER(INDEX($A:$U,ROW(),$F$6)),INDEX($A:$U,ROW(),$F$6),IFERROR(--SUBSTITUTE(SUBSTITUTE(TRIM(INDEX($A:$U,ROW(),$F$6)),",",""),"원",""),""))))</f>
        <v/>
      </c>
      <c r="AC194" s="2">
        <f>IF(OR($Y194="",$G$6=""),"",INDEX($A:$U,ROW(),$G$6)&amp;"")</f>
        <v/>
      </c>
      <c r="AD194" s="2">
        <f>IF($Y194="","",IF(OR(AND(설정!$B$5&lt;&gt;"",ISNUMBER(SEARCH(설정!$B$5,$AC194))),AND(설정!$B$6&lt;&gt;"",ISNUMBER(SEARCH(설정!$B$6,$AC194))),AND(설정!$B$7&lt;&gt;"",ISNUMBER(SEARCH(설정!$B$7,$AC194)))),"제외","포함"))</f>
        <v/>
      </c>
    </row>
    <row r="195">
      <c r="W195" s="2">
        <f>IF(OR($B$5="",$C$6="",ROW()&lt;$B$5),"",IF(INDEX($A:$U,ROW(),$C$6)="","",INDEX($A:$U,ROW(),$C$6)))</f>
        <v/>
      </c>
      <c r="X195" s="28">
        <f>IF($W195="","",IF(ISNUMBER($W195),IF($W195&gt;=10000000,IFERROR(DATE(INT($W195/10000),MOD(INT($W195/100),100),MOD($W195,100)),""),$W195),IF(ISNUMBER(--SUBSTITUTE(SUBSTITUTE(TRIM($W195),".","-"),"/","-")),IF(--SUBSTITUTE(SUBSTITUTE(TRIM($W195),".","-"),"/","-")&gt;=10000000,IFERROR(DATE(--LEFT(TRIM($W195),4),--MID(TRIM($W195),5,2),--RIGHT(TRIM($W195),2)),""),--SUBSTITUTE(SUBSTITUTE(TRIM($W195),".","-"),"/","-")),IFERROR(--LEFT(SUBSTITUTE(SUBSTITUTE(TRIM($W195),".","-"),"/","-"),10),""))))</f>
        <v/>
      </c>
      <c r="Y195" s="29">
        <f>IF($X195="","",INT($X195))</f>
        <v/>
      </c>
      <c r="Z195" s="30">
        <f>IF(OR($Y195="",$D$6=""),"",IF(INDEX($A:$U,ROW(),$D$6)="",0,IF(ISNUMBER(INDEX($A:$U,ROW(),$D$6)),INDEX($A:$U,ROW(),$D$6),IFERROR(--SUBSTITUTE(SUBSTITUTE(TRIM(INDEX($A:$U,ROW(),$D$6)),",",""),"원",""),0))))</f>
        <v/>
      </c>
      <c r="AA195" s="30">
        <f>IF(OR($Y195="",$E$6=""),"",IF(INDEX($A:$U,ROW(),$E$6)="",0,IF(ISNUMBER(INDEX($A:$U,ROW(),$E$6)),INDEX($A:$U,ROW(),$E$6),IFERROR(--SUBSTITUTE(SUBSTITUTE(TRIM(INDEX($A:$U,ROW(),$E$6)),",",""),"원",""),0))))</f>
        <v/>
      </c>
      <c r="AB195" s="30">
        <f>IF(OR($Y195="",$F$6=""),"",IF(INDEX($A:$U,ROW(),$F$6)="","",IF(ISNUMBER(INDEX($A:$U,ROW(),$F$6)),INDEX($A:$U,ROW(),$F$6),IFERROR(--SUBSTITUTE(SUBSTITUTE(TRIM(INDEX($A:$U,ROW(),$F$6)),",",""),"원",""),""))))</f>
        <v/>
      </c>
      <c r="AC195" s="2">
        <f>IF(OR($Y195="",$G$6=""),"",INDEX($A:$U,ROW(),$G$6)&amp;"")</f>
        <v/>
      </c>
      <c r="AD195" s="2">
        <f>IF($Y195="","",IF(OR(AND(설정!$B$5&lt;&gt;"",ISNUMBER(SEARCH(설정!$B$5,$AC195))),AND(설정!$B$6&lt;&gt;"",ISNUMBER(SEARCH(설정!$B$6,$AC195))),AND(설정!$B$7&lt;&gt;"",ISNUMBER(SEARCH(설정!$B$7,$AC195)))),"제외","포함"))</f>
        <v/>
      </c>
    </row>
    <row r="196">
      <c r="W196" s="2">
        <f>IF(OR($B$5="",$C$6="",ROW()&lt;$B$5),"",IF(INDEX($A:$U,ROW(),$C$6)="","",INDEX($A:$U,ROW(),$C$6)))</f>
        <v/>
      </c>
      <c r="X196" s="28">
        <f>IF($W196="","",IF(ISNUMBER($W196),IF($W196&gt;=10000000,IFERROR(DATE(INT($W196/10000),MOD(INT($W196/100),100),MOD($W196,100)),""),$W196),IF(ISNUMBER(--SUBSTITUTE(SUBSTITUTE(TRIM($W196),".","-"),"/","-")),IF(--SUBSTITUTE(SUBSTITUTE(TRIM($W196),".","-"),"/","-")&gt;=10000000,IFERROR(DATE(--LEFT(TRIM($W196),4),--MID(TRIM($W196),5,2),--RIGHT(TRIM($W196),2)),""),--SUBSTITUTE(SUBSTITUTE(TRIM($W196),".","-"),"/","-")),IFERROR(--LEFT(SUBSTITUTE(SUBSTITUTE(TRIM($W196),".","-"),"/","-"),10),""))))</f>
        <v/>
      </c>
      <c r="Y196" s="29">
        <f>IF($X196="","",INT($X196))</f>
        <v/>
      </c>
      <c r="Z196" s="30">
        <f>IF(OR($Y196="",$D$6=""),"",IF(INDEX($A:$U,ROW(),$D$6)="",0,IF(ISNUMBER(INDEX($A:$U,ROW(),$D$6)),INDEX($A:$U,ROW(),$D$6),IFERROR(--SUBSTITUTE(SUBSTITUTE(TRIM(INDEX($A:$U,ROW(),$D$6)),",",""),"원",""),0))))</f>
        <v/>
      </c>
      <c r="AA196" s="30">
        <f>IF(OR($Y196="",$E$6=""),"",IF(INDEX($A:$U,ROW(),$E$6)="",0,IF(ISNUMBER(INDEX($A:$U,ROW(),$E$6)),INDEX($A:$U,ROW(),$E$6),IFERROR(--SUBSTITUTE(SUBSTITUTE(TRIM(INDEX($A:$U,ROW(),$E$6)),",",""),"원",""),0))))</f>
        <v/>
      </c>
      <c r="AB196" s="30">
        <f>IF(OR($Y196="",$F$6=""),"",IF(INDEX($A:$U,ROW(),$F$6)="","",IF(ISNUMBER(INDEX($A:$U,ROW(),$F$6)),INDEX($A:$U,ROW(),$F$6),IFERROR(--SUBSTITUTE(SUBSTITUTE(TRIM(INDEX($A:$U,ROW(),$F$6)),",",""),"원",""),""))))</f>
        <v/>
      </c>
      <c r="AC196" s="2">
        <f>IF(OR($Y196="",$G$6=""),"",INDEX($A:$U,ROW(),$G$6)&amp;"")</f>
        <v/>
      </c>
      <c r="AD196" s="2">
        <f>IF($Y196="","",IF(OR(AND(설정!$B$5&lt;&gt;"",ISNUMBER(SEARCH(설정!$B$5,$AC196))),AND(설정!$B$6&lt;&gt;"",ISNUMBER(SEARCH(설정!$B$6,$AC196))),AND(설정!$B$7&lt;&gt;"",ISNUMBER(SEARCH(설정!$B$7,$AC196)))),"제외","포함"))</f>
        <v/>
      </c>
    </row>
    <row r="197">
      <c r="W197" s="2">
        <f>IF(OR($B$5="",$C$6="",ROW()&lt;$B$5),"",IF(INDEX($A:$U,ROW(),$C$6)="","",INDEX($A:$U,ROW(),$C$6)))</f>
        <v/>
      </c>
      <c r="X197" s="28">
        <f>IF($W197="","",IF(ISNUMBER($W197),IF($W197&gt;=10000000,IFERROR(DATE(INT($W197/10000),MOD(INT($W197/100),100),MOD($W197,100)),""),$W197),IF(ISNUMBER(--SUBSTITUTE(SUBSTITUTE(TRIM($W197),".","-"),"/","-")),IF(--SUBSTITUTE(SUBSTITUTE(TRIM($W197),".","-"),"/","-")&gt;=10000000,IFERROR(DATE(--LEFT(TRIM($W197),4),--MID(TRIM($W197),5,2),--RIGHT(TRIM($W197),2)),""),--SUBSTITUTE(SUBSTITUTE(TRIM($W197),".","-"),"/","-")),IFERROR(--LEFT(SUBSTITUTE(SUBSTITUTE(TRIM($W197),".","-"),"/","-"),10),""))))</f>
        <v/>
      </c>
      <c r="Y197" s="29">
        <f>IF($X197="","",INT($X197))</f>
        <v/>
      </c>
      <c r="Z197" s="30">
        <f>IF(OR($Y197="",$D$6=""),"",IF(INDEX($A:$U,ROW(),$D$6)="",0,IF(ISNUMBER(INDEX($A:$U,ROW(),$D$6)),INDEX($A:$U,ROW(),$D$6),IFERROR(--SUBSTITUTE(SUBSTITUTE(TRIM(INDEX($A:$U,ROW(),$D$6)),",",""),"원",""),0))))</f>
        <v/>
      </c>
      <c r="AA197" s="30">
        <f>IF(OR($Y197="",$E$6=""),"",IF(INDEX($A:$U,ROW(),$E$6)="",0,IF(ISNUMBER(INDEX($A:$U,ROW(),$E$6)),INDEX($A:$U,ROW(),$E$6),IFERROR(--SUBSTITUTE(SUBSTITUTE(TRIM(INDEX($A:$U,ROW(),$E$6)),",",""),"원",""),0))))</f>
        <v/>
      </c>
      <c r="AB197" s="30">
        <f>IF(OR($Y197="",$F$6=""),"",IF(INDEX($A:$U,ROW(),$F$6)="","",IF(ISNUMBER(INDEX($A:$U,ROW(),$F$6)),INDEX($A:$U,ROW(),$F$6),IFERROR(--SUBSTITUTE(SUBSTITUTE(TRIM(INDEX($A:$U,ROW(),$F$6)),",",""),"원",""),""))))</f>
        <v/>
      </c>
      <c r="AC197" s="2">
        <f>IF(OR($Y197="",$G$6=""),"",INDEX($A:$U,ROW(),$G$6)&amp;"")</f>
        <v/>
      </c>
      <c r="AD197" s="2">
        <f>IF($Y197="","",IF(OR(AND(설정!$B$5&lt;&gt;"",ISNUMBER(SEARCH(설정!$B$5,$AC197))),AND(설정!$B$6&lt;&gt;"",ISNUMBER(SEARCH(설정!$B$6,$AC197))),AND(설정!$B$7&lt;&gt;"",ISNUMBER(SEARCH(설정!$B$7,$AC197)))),"제외","포함"))</f>
        <v/>
      </c>
    </row>
    <row r="198">
      <c r="W198" s="2">
        <f>IF(OR($B$5="",$C$6="",ROW()&lt;$B$5),"",IF(INDEX($A:$U,ROW(),$C$6)="","",INDEX($A:$U,ROW(),$C$6)))</f>
        <v/>
      </c>
      <c r="X198" s="28">
        <f>IF($W198="","",IF(ISNUMBER($W198),IF($W198&gt;=10000000,IFERROR(DATE(INT($W198/10000),MOD(INT($W198/100),100),MOD($W198,100)),""),$W198),IF(ISNUMBER(--SUBSTITUTE(SUBSTITUTE(TRIM($W198),".","-"),"/","-")),IF(--SUBSTITUTE(SUBSTITUTE(TRIM($W198),".","-"),"/","-")&gt;=10000000,IFERROR(DATE(--LEFT(TRIM($W198),4),--MID(TRIM($W198),5,2),--RIGHT(TRIM($W198),2)),""),--SUBSTITUTE(SUBSTITUTE(TRIM($W198),".","-"),"/","-")),IFERROR(--LEFT(SUBSTITUTE(SUBSTITUTE(TRIM($W198),".","-"),"/","-"),10),""))))</f>
        <v/>
      </c>
      <c r="Y198" s="29">
        <f>IF($X198="","",INT($X198))</f>
        <v/>
      </c>
      <c r="Z198" s="30">
        <f>IF(OR($Y198="",$D$6=""),"",IF(INDEX($A:$U,ROW(),$D$6)="",0,IF(ISNUMBER(INDEX($A:$U,ROW(),$D$6)),INDEX($A:$U,ROW(),$D$6),IFERROR(--SUBSTITUTE(SUBSTITUTE(TRIM(INDEX($A:$U,ROW(),$D$6)),",",""),"원",""),0))))</f>
        <v/>
      </c>
      <c r="AA198" s="30">
        <f>IF(OR($Y198="",$E$6=""),"",IF(INDEX($A:$U,ROW(),$E$6)="",0,IF(ISNUMBER(INDEX($A:$U,ROW(),$E$6)),INDEX($A:$U,ROW(),$E$6),IFERROR(--SUBSTITUTE(SUBSTITUTE(TRIM(INDEX($A:$U,ROW(),$E$6)),",",""),"원",""),0))))</f>
        <v/>
      </c>
      <c r="AB198" s="30">
        <f>IF(OR($Y198="",$F$6=""),"",IF(INDEX($A:$U,ROW(),$F$6)="","",IF(ISNUMBER(INDEX($A:$U,ROW(),$F$6)),INDEX($A:$U,ROW(),$F$6),IFERROR(--SUBSTITUTE(SUBSTITUTE(TRIM(INDEX($A:$U,ROW(),$F$6)),",",""),"원",""),""))))</f>
        <v/>
      </c>
      <c r="AC198" s="2">
        <f>IF(OR($Y198="",$G$6=""),"",INDEX($A:$U,ROW(),$G$6)&amp;"")</f>
        <v/>
      </c>
      <c r="AD198" s="2">
        <f>IF($Y198="","",IF(OR(AND(설정!$B$5&lt;&gt;"",ISNUMBER(SEARCH(설정!$B$5,$AC198))),AND(설정!$B$6&lt;&gt;"",ISNUMBER(SEARCH(설정!$B$6,$AC198))),AND(설정!$B$7&lt;&gt;"",ISNUMBER(SEARCH(설정!$B$7,$AC198)))),"제외","포함"))</f>
        <v/>
      </c>
    </row>
    <row r="199">
      <c r="W199" s="2">
        <f>IF(OR($B$5="",$C$6="",ROW()&lt;$B$5),"",IF(INDEX($A:$U,ROW(),$C$6)="","",INDEX($A:$U,ROW(),$C$6)))</f>
        <v/>
      </c>
      <c r="X199" s="28">
        <f>IF($W199="","",IF(ISNUMBER($W199),IF($W199&gt;=10000000,IFERROR(DATE(INT($W199/10000),MOD(INT($W199/100),100),MOD($W199,100)),""),$W199),IF(ISNUMBER(--SUBSTITUTE(SUBSTITUTE(TRIM($W199),".","-"),"/","-")),IF(--SUBSTITUTE(SUBSTITUTE(TRIM($W199),".","-"),"/","-")&gt;=10000000,IFERROR(DATE(--LEFT(TRIM($W199),4),--MID(TRIM($W199),5,2),--RIGHT(TRIM($W199),2)),""),--SUBSTITUTE(SUBSTITUTE(TRIM($W199),".","-"),"/","-")),IFERROR(--LEFT(SUBSTITUTE(SUBSTITUTE(TRIM($W199),".","-"),"/","-"),10),""))))</f>
        <v/>
      </c>
      <c r="Y199" s="29">
        <f>IF($X199="","",INT($X199))</f>
        <v/>
      </c>
      <c r="Z199" s="30">
        <f>IF(OR($Y199="",$D$6=""),"",IF(INDEX($A:$U,ROW(),$D$6)="",0,IF(ISNUMBER(INDEX($A:$U,ROW(),$D$6)),INDEX($A:$U,ROW(),$D$6),IFERROR(--SUBSTITUTE(SUBSTITUTE(TRIM(INDEX($A:$U,ROW(),$D$6)),",",""),"원",""),0))))</f>
        <v/>
      </c>
      <c r="AA199" s="30">
        <f>IF(OR($Y199="",$E$6=""),"",IF(INDEX($A:$U,ROW(),$E$6)="",0,IF(ISNUMBER(INDEX($A:$U,ROW(),$E$6)),INDEX($A:$U,ROW(),$E$6),IFERROR(--SUBSTITUTE(SUBSTITUTE(TRIM(INDEX($A:$U,ROW(),$E$6)),",",""),"원",""),0))))</f>
        <v/>
      </c>
      <c r="AB199" s="30">
        <f>IF(OR($Y199="",$F$6=""),"",IF(INDEX($A:$U,ROW(),$F$6)="","",IF(ISNUMBER(INDEX($A:$U,ROW(),$F$6)),INDEX($A:$U,ROW(),$F$6),IFERROR(--SUBSTITUTE(SUBSTITUTE(TRIM(INDEX($A:$U,ROW(),$F$6)),",",""),"원",""),""))))</f>
        <v/>
      </c>
      <c r="AC199" s="2">
        <f>IF(OR($Y199="",$G$6=""),"",INDEX($A:$U,ROW(),$G$6)&amp;"")</f>
        <v/>
      </c>
      <c r="AD199" s="2">
        <f>IF($Y199="","",IF(OR(AND(설정!$B$5&lt;&gt;"",ISNUMBER(SEARCH(설정!$B$5,$AC199))),AND(설정!$B$6&lt;&gt;"",ISNUMBER(SEARCH(설정!$B$6,$AC199))),AND(설정!$B$7&lt;&gt;"",ISNUMBER(SEARCH(설정!$B$7,$AC199)))),"제외","포함"))</f>
        <v/>
      </c>
    </row>
    <row r="200">
      <c r="W200" s="2">
        <f>IF(OR($B$5="",$C$6="",ROW()&lt;$B$5),"",IF(INDEX($A:$U,ROW(),$C$6)="","",INDEX($A:$U,ROW(),$C$6)))</f>
        <v/>
      </c>
      <c r="X200" s="28">
        <f>IF($W200="","",IF(ISNUMBER($W200),IF($W200&gt;=10000000,IFERROR(DATE(INT($W200/10000),MOD(INT($W200/100),100),MOD($W200,100)),""),$W200),IF(ISNUMBER(--SUBSTITUTE(SUBSTITUTE(TRIM($W200),".","-"),"/","-")),IF(--SUBSTITUTE(SUBSTITUTE(TRIM($W200),".","-"),"/","-")&gt;=10000000,IFERROR(DATE(--LEFT(TRIM($W200),4),--MID(TRIM($W200),5,2),--RIGHT(TRIM($W200),2)),""),--SUBSTITUTE(SUBSTITUTE(TRIM($W200),".","-"),"/","-")),IFERROR(--LEFT(SUBSTITUTE(SUBSTITUTE(TRIM($W200),".","-"),"/","-"),10),""))))</f>
        <v/>
      </c>
      <c r="Y200" s="29">
        <f>IF($X200="","",INT($X200))</f>
        <v/>
      </c>
      <c r="Z200" s="30">
        <f>IF(OR($Y200="",$D$6=""),"",IF(INDEX($A:$U,ROW(),$D$6)="",0,IF(ISNUMBER(INDEX($A:$U,ROW(),$D$6)),INDEX($A:$U,ROW(),$D$6),IFERROR(--SUBSTITUTE(SUBSTITUTE(TRIM(INDEX($A:$U,ROW(),$D$6)),",",""),"원",""),0))))</f>
        <v/>
      </c>
      <c r="AA200" s="30">
        <f>IF(OR($Y200="",$E$6=""),"",IF(INDEX($A:$U,ROW(),$E$6)="",0,IF(ISNUMBER(INDEX($A:$U,ROW(),$E$6)),INDEX($A:$U,ROW(),$E$6),IFERROR(--SUBSTITUTE(SUBSTITUTE(TRIM(INDEX($A:$U,ROW(),$E$6)),",",""),"원",""),0))))</f>
        <v/>
      </c>
      <c r="AB200" s="30">
        <f>IF(OR($Y200="",$F$6=""),"",IF(INDEX($A:$U,ROW(),$F$6)="","",IF(ISNUMBER(INDEX($A:$U,ROW(),$F$6)),INDEX($A:$U,ROW(),$F$6),IFERROR(--SUBSTITUTE(SUBSTITUTE(TRIM(INDEX($A:$U,ROW(),$F$6)),",",""),"원",""),""))))</f>
        <v/>
      </c>
      <c r="AC200" s="2">
        <f>IF(OR($Y200="",$G$6=""),"",INDEX($A:$U,ROW(),$G$6)&amp;"")</f>
        <v/>
      </c>
      <c r="AD200" s="2">
        <f>IF($Y200="","",IF(OR(AND(설정!$B$5&lt;&gt;"",ISNUMBER(SEARCH(설정!$B$5,$AC200))),AND(설정!$B$6&lt;&gt;"",ISNUMBER(SEARCH(설정!$B$6,$AC200))),AND(설정!$B$7&lt;&gt;"",ISNUMBER(SEARCH(설정!$B$7,$AC200)))),"제외","포함"))</f>
        <v/>
      </c>
    </row>
    <row r="201">
      <c r="W201" s="2">
        <f>IF(OR($B$5="",$C$6="",ROW()&lt;$B$5),"",IF(INDEX($A:$U,ROW(),$C$6)="","",INDEX($A:$U,ROW(),$C$6)))</f>
        <v/>
      </c>
      <c r="X201" s="28">
        <f>IF($W201="","",IF(ISNUMBER($W201),IF($W201&gt;=10000000,IFERROR(DATE(INT($W201/10000),MOD(INT($W201/100),100),MOD($W201,100)),""),$W201),IF(ISNUMBER(--SUBSTITUTE(SUBSTITUTE(TRIM($W201),".","-"),"/","-")),IF(--SUBSTITUTE(SUBSTITUTE(TRIM($W201),".","-"),"/","-")&gt;=10000000,IFERROR(DATE(--LEFT(TRIM($W201),4),--MID(TRIM($W201),5,2),--RIGHT(TRIM($W201),2)),""),--SUBSTITUTE(SUBSTITUTE(TRIM($W201),".","-"),"/","-")),IFERROR(--LEFT(SUBSTITUTE(SUBSTITUTE(TRIM($W201),".","-"),"/","-"),10),""))))</f>
        <v/>
      </c>
      <c r="Y201" s="29">
        <f>IF($X201="","",INT($X201))</f>
        <v/>
      </c>
      <c r="Z201" s="30">
        <f>IF(OR($Y201="",$D$6=""),"",IF(INDEX($A:$U,ROW(),$D$6)="",0,IF(ISNUMBER(INDEX($A:$U,ROW(),$D$6)),INDEX($A:$U,ROW(),$D$6),IFERROR(--SUBSTITUTE(SUBSTITUTE(TRIM(INDEX($A:$U,ROW(),$D$6)),",",""),"원",""),0))))</f>
        <v/>
      </c>
      <c r="AA201" s="30">
        <f>IF(OR($Y201="",$E$6=""),"",IF(INDEX($A:$U,ROW(),$E$6)="",0,IF(ISNUMBER(INDEX($A:$U,ROW(),$E$6)),INDEX($A:$U,ROW(),$E$6),IFERROR(--SUBSTITUTE(SUBSTITUTE(TRIM(INDEX($A:$U,ROW(),$E$6)),",",""),"원",""),0))))</f>
        <v/>
      </c>
      <c r="AB201" s="30">
        <f>IF(OR($Y201="",$F$6=""),"",IF(INDEX($A:$U,ROW(),$F$6)="","",IF(ISNUMBER(INDEX($A:$U,ROW(),$F$6)),INDEX($A:$U,ROW(),$F$6),IFERROR(--SUBSTITUTE(SUBSTITUTE(TRIM(INDEX($A:$U,ROW(),$F$6)),",",""),"원",""),""))))</f>
        <v/>
      </c>
      <c r="AC201" s="2">
        <f>IF(OR($Y201="",$G$6=""),"",INDEX($A:$U,ROW(),$G$6)&amp;"")</f>
        <v/>
      </c>
      <c r="AD201" s="2">
        <f>IF($Y201="","",IF(OR(AND(설정!$B$5&lt;&gt;"",ISNUMBER(SEARCH(설정!$B$5,$AC201))),AND(설정!$B$6&lt;&gt;"",ISNUMBER(SEARCH(설정!$B$6,$AC201))),AND(설정!$B$7&lt;&gt;"",ISNUMBER(SEARCH(설정!$B$7,$AC201)))),"제외","포함"))</f>
        <v/>
      </c>
    </row>
    <row r="202">
      <c r="W202" s="2">
        <f>IF(OR($B$5="",$C$6="",ROW()&lt;$B$5),"",IF(INDEX($A:$U,ROW(),$C$6)="","",INDEX($A:$U,ROW(),$C$6)))</f>
        <v/>
      </c>
      <c r="X202" s="28">
        <f>IF($W202="","",IF(ISNUMBER($W202),IF($W202&gt;=10000000,IFERROR(DATE(INT($W202/10000),MOD(INT($W202/100),100),MOD($W202,100)),""),$W202),IF(ISNUMBER(--SUBSTITUTE(SUBSTITUTE(TRIM($W202),".","-"),"/","-")),IF(--SUBSTITUTE(SUBSTITUTE(TRIM($W202),".","-"),"/","-")&gt;=10000000,IFERROR(DATE(--LEFT(TRIM($W202),4),--MID(TRIM($W202),5,2),--RIGHT(TRIM($W202),2)),""),--SUBSTITUTE(SUBSTITUTE(TRIM($W202),".","-"),"/","-")),IFERROR(--LEFT(SUBSTITUTE(SUBSTITUTE(TRIM($W202),".","-"),"/","-"),10),""))))</f>
        <v/>
      </c>
      <c r="Y202" s="29">
        <f>IF($X202="","",INT($X202))</f>
        <v/>
      </c>
      <c r="Z202" s="30">
        <f>IF(OR($Y202="",$D$6=""),"",IF(INDEX($A:$U,ROW(),$D$6)="",0,IF(ISNUMBER(INDEX($A:$U,ROW(),$D$6)),INDEX($A:$U,ROW(),$D$6),IFERROR(--SUBSTITUTE(SUBSTITUTE(TRIM(INDEX($A:$U,ROW(),$D$6)),",",""),"원",""),0))))</f>
        <v/>
      </c>
      <c r="AA202" s="30">
        <f>IF(OR($Y202="",$E$6=""),"",IF(INDEX($A:$U,ROW(),$E$6)="",0,IF(ISNUMBER(INDEX($A:$U,ROW(),$E$6)),INDEX($A:$U,ROW(),$E$6),IFERROR(--SUBSTITUTE(SUBSTITUTE(TRIM(INDEX($A:$U,ROW(),$E$6)),",",""),"원",""),0))))</f>
        <v/>
      </c>
      <c r="AB202" s="30">
        <f>IF(OR($Y202="",$F$6=""),"",IF(INDEX($A:$U,ROW(),$F$6)="","",IF(ISNUMBER(INDEX($A:$U,ROW(),$F$6)),INDEX($A:$U,ROW(),$F$6),IFERROR(--SUBSTITUTE(SUBSTITUTE(TRIM(INDEX($A:$U,ROW(),$F$6)),",",""),"원",""),""))))</f>
        <v/>
      </c>
      <c r="AC202" s="2">
        <f>IF(OR($Y202="",$G$6=""),"",INDEX($A:$U,ROW(),$G$6)&amp;"")</f>
        <v/>
      </c>
      <c r="AD202" s="2">
        <f>IF($Y202="","",IF(OR(AND(설정!$B$5&lt;&gt;"",ISNUMBER(SEARCH(설정!$B$5,$AC202))),AND(설정!$B$6&lt;&gt;"",ISNUMBER(SEARCH(설정!$B$6,$AC202))),AND(설정!$B$7&lt;&gt;"",ISNUMBER(SEARCH(설정!$B$7,$AC202)))),"제외","포함"))</f>
        <v/>
      </c>
    </row>
    <row r="203">
      <c r="W203" s="2">
        <f>IF(OR($B$5="",$C$6="",ROW()&lt;$B$5),"",IF(INDEX($A:$U,ROW(),$C$6)="","",INDEX($A:$U,ROW(),$C$6)))</f>
        <v/>
      </c>
      <c r="X203" s="28">
        <f>IF($W203="","",IF(ISNUMBER($W203),IF($W203&gt;=10000000,IFERROR(DATE(INT($W203/10000),MOD(INT($W203/100),100),MOD($W203,100)),""),$W203),IF(ISNUMBER(--SUBSTITUTE(SUBSTITUTE(TRIM($W203),".","-"),"/","-")),IF(--SUBSTITUTE(SUBSTITUTE(TRIM($W203),".","-"),"/","-")&gt;=10000000,IFERROR(DATE(--LEFT(TRIM($W203),4),--MID(TRIM($W203),5,2),--RIGHT(TRIM($W203),2)),""),--SUBSTITUTE(SUBSTITUTE(TRIM($W203),".","-"),"/","-")),IFERROR(--LEFT(SUBSTITUTE(SUBSTITUTE(TRIM($W203),".","-"),"/","-"),10),""))))</f>
        <v/>
      </c>
      <c r="Y203" s="29">
        <f>IF($X203="","",INT($X203))</f>
        <v/>
      </c>
      <c r="Z203" s="30">
        <f>IF(OR($Y203="",$D$6=""),"",IF(INDEX($A:$U,ROW(),$D$6)="",0,IF(ISNUMBER(INDEX($A:$U,ROW(),$D$6)),INDEX($A:$U,ROW(),$D$6),IFERROR(--SUBSTITUTE(SUBSTITUTE(TRIM(INDEX($A:$U,ROW(),$D$6)),",",""),"원",""),0))))</f>
        <v/>
      </c>
      <c r="AA203" s="30">
        <f>IF(OR($Y203="",$E$6=""),"",IF(INDEX($A:$U,ROW(),$E$6)="",0,IF(ISNUMBER(INDEX($A:$U,ROW(),$E$6)),INDEX($A:$U,ROW(),$E$6),IFERROR(--SUBSTITUTE(SUBSTITUTE(TRIM(INDEX($A:$U,ROW(),$E$6)),",",""),"원",""),0))))</f>
        <v/>
      </c>
      <c r="AB203" s="30">
        <f>IF(OR($Y203="",$F$6=""),"",IF(INDEX($A:$U,ROW(),$F$6)="","",IF(ISNUMBER(INDEX($A:$U,ROW(),$F$6)),INDEX($A:$U,ROW(),$F$6),IFERROR(--SUBSTITUTE(SUBSTITUTE(TRIM(INDEX($A:$U,ROW(),$F$6)),",",""),"원",""),""))))</f>
        <v/>
      </c>
      <c r="AC203" s="2">
        <f>IF(OR($Y203="",$G$6=""),"",INDEX($A:$U,ROW(),$G$6)&amp;"")</f>
        <v/>
      </c>
      <c r="AD203" s="2">
        <f>IF($Y203="","",IF(OR(AND(설정!$B$5&lt;&gt;"",ISNUMBER(SEARCH(설정!$B$5,$AC203))),AND(설정!$B$6&lt;&gt;"",ISNUMBER(SEARCH(설정!$B$6,$AC203))),AND(설정!$B$7&lt;&gt;"",ISNUMBER(SEARCH(설정!$B$7,$AC203)))),"제외","포함"))</f>
        <v/>
      </c>
    </row>
    <row r="204">
      <c r="W204" s="2">
        <f>IF(OR($B$5="",$C$6="",ROW()&lt;$B$5),"",IF(INDEX($A:$U,ROW(),$C$6)="","",INDEX($A:$U,ROW(),$C$6)))</f>
        <v/>
      </c>
      <c r="X204" s="28">
        <f>IF($W204="","",IF(ISNUMBER($W204),IF($W204&gt;=10000000,IFERROR(DATE(INT($W204/10000),MOD(INT($W204/100),100),MOD($W204,100)),""),$W204),IF(ISNUMBER(--SUBSTITUTE(SUBSTITUTE(TRIM($W204),".","-"),"/","-")),IF(--SUBSTITUTE(SUBSTITUTE(TRIM($W204),".","-"),"/","-")&gt;=10000000,IFERROR(DATE(--LEFT(TRIM($W204),4),--MID(TRIM($W204),5,2),--RIGHT(TRIM($W204),2)),""),--SUBSTITUTE(SUBSTITUTE(TRIM($W204),".","-"),"/","-")),IFERROR(--LEFT(SUBSTITUTE(SUBSTITUTE(TRIM($W204),".","-"),"/","-"),10),""))))</f>
        <v/>
      </c>
      <c r="Y204" s="29">
        <f>IF($X204="","",INT($X204))</f>
        <v/>
      </c>
      <c r="Z204" s="30">
        <f>IF(OR($Y204="",$D$6=""),"",IF(INDEX($A:$U,ROW(),$D$6)="",0,IF(ISNUMBER(INDEX($A:$U,ROW(),$D$6)),INDEX($A:$U,ROW(),$D$6),IFERROR(--SUBSTITUTE(SUBSTITUTE(TRIM(INDEX($A:$U,ROW(),$D$6)),",",""),"원",""),0))))</f>
        <v/>
      </c>
      <c r="AA204" s="30">
        <f>IF(OR($Y204="",$E$6=""),"",IF(INDEX($A:$U,ROW(),$E$6)="",0,IF(ISNUMBER(INDEX($A:$U,ROW(),$E$6)),INDEX($A:$U,ROW(),$E$6),IFERROR(--SUBSTITUTE(SUBSTITUTE(TRIM(INDEX($A:$U,ROW(),$E$6)),",",""),"원",""),0))))</f>
        <v/>
      </c>
      <c r="AB204" s="30">
        <f>IF(OR($Y204="",$F$6=""),"",IF(INDEX($A:$U,ROW(),$F$6)="","",IF(ISNUMBER(INDEX($A:$U,ROW(),$F$6)),INDEX($A:$U,ROW(),$F$6),IFERROR(--SUBSTITUTE(SUBSTITUTE(TRIM(INDEX($A:$U,ROW(),$F$6)),",",""),"원",""),""))))</f>
        <v/>
      </c>
      <c r="AC204" s="2">
        <f>IF(OR($Y204="",$G$6=""),"",INDEX($A:$U,ROW(),$G$6)&amp;"")</f>
        <v/>
      </c>
      <c r="AD204" s="2">
        <f>IF($Y204="","",IF(OR(AND(설정!$B$5&lt;&gt;"",ISNUMBER(SEARCH(설정!$B$5,$AC204))),AND(설정!$B$6&lt;&gt;"",ISNUMBER(SEARCH(설정!$B$6,$AC204))),AND(설정!$B$7&lt;&gt;"",ISNUMBER(SEARCH(설정!$B$7,$AC204)))),"제외","포함"))</f>
        <v/>
      </c>
    </row>
    <row r="205">
      <c r="W205" s="2">
        <f>IF(OR($B$5="",$C$6="",ROW()&lt;$B$5),"",IF(INDEX($A:$U,ROW(),$C$6)="","",INDEX($A:$U,ROW(),$C$6)))</f>
        <v/>
      </c>
      <c r="X205" s="28">
        <f>IF($W205="","",IF(ISNUMBER($W205),IF($W205&gt;=10000000,IFERROR(DATE(INT($W205/10000),MOD(INT($W205/100),100),MOD($W205,100)),""),$W205),IF(ISNUMBER(--SUBSTITUTE(SUBSTITUTE(TRIM($W205),".","-"),"/","-")),IF(--SUBSTITUTE(SUBSTITUTE(TRIM($W205),".","-"),"/","-")&gt;=10000000,IFERROR(DATE(--LEFT(TRIM($W205),4),--MID(TRIM($W205),5,2),--RIGHT(TRIM($W205),2)),""),--SUBSTITUTE(SUBSTITUTE(TRIM($W205),".","-"),"/","-")),IFERROR(--LEFT(SUBSTITUTE(SUBSTITUTE(TRIM($W205),".","-"),"/","-"),10),""))))</f>
        <v/>
      </c>
      <c r="Y205" s="29">
        <f>IF($X205="","",INT($X205))</f>
        <v/>
      </c>
      <c r="Z205" s="30">
        <f>IF(OR($Y205="",$D$6=""),"",IF(INDEX($A:$U,ROW(),$D$6)="",0,IF(ISNUMBER(INDEX($A:$U,ROW(),$D$6)),INDEX($A:$U,ROW(),$D$6),IFERROR(--SUBSTITUTE(SUBSTITUTE(TRIM(INDEX($A:$U,ROW(),$D$6)),",",""),"원",""),0))))</f>
        <v/>
      </c>
      <c r="AA205" s="30">
        <f>IF(OR($Y205="",$E$6=""),"",IF(INDEX($A:$U,ROW(),$E$6)="",0,IF(ISNUMBER(INDEX($A:$U,ROW(),$E$6)),INDEX($A:$U,ROW(),$E$6),IFERROR(--SUBSTITUTE(SUBSTITUTE(TRIM(INDEX($A:$U,ROW(),$E$6)),",",""),"원",""),0))))</f>
        <v/>
      </c>
      <c r="AB205" s="30">
        <f>IF(OR($Y205="",$F$6=""),"",IF(INDEX($A:$U,ROW(),$F$6)="","",IF(ISNUMBER(INDEX($A:$U,ROW(),$F$6)),INDEX($A:$U,ROW(),$F$6),IFERROR(--SUBSTITUTE(SUBSTITUTE(TRIM(INDEX($A:$U,ROW(),$F$6)),",",""),"원",""),""))))</f>
        <v/>
      </c>
      <c r="AC205" s="2">
        <f>IF(OR($Y205="",$G$6=""),"",INDEX($A:$U,ROW(),$G$6)&amp;"")</f>
        <v/>
      </c>
      <c r="AD205" s="2">
        <f>IF($Y205="","",IF(OR(AND(설정!$B$5&lt;&gt;"",ISNUMBER(SEARCH(설정!$B$5,$AC205))),AND(설정!$B$6&lt;&gt;"",ISNUMBER(SEARCH(설정!$B$6,$AC205))),AND(설정!$B$7&lt;&gt;"",ISNUMBER(SEARCH(설정!$B$7,$AC205)))),"제외","포함"))</f>
        <v/>
      </c>
    </row>
    <row r="206">
      <c r="W206" s="2">
        <f>IF(OR($B$5="",$C$6="",ROW()&lt;$B$5),"",IF(INDEX($A:$U,ROW(),$C$6)="","",INDEX($A:$U,ROW(),$C$6)))</f>
        <v/>
      </c>
      <c r="X206" s="28">
        <f>IF($W206="","",IF(ISNUMBER($W206),IF($W206&gt;=10000000,IFERROR(DATE(INT($W206/10000),MOD(INT($W206/100),100),MOD($W206,100)),""),$W206),IF(ISNUMBER(--SUBSTITUTE(SUBSTITUTE(TRIM($W206),".","-"),"/","-")),IF(--SUBSTITUTE(SUBSTITUTE(TRIM($W206),".","-"),"/","-")&gt;=10000000,IFERROR(DATE(--LEFT(TRIM($W206),4),--MID(TRIM($W206),5,2),--RIGHT(TRIM($W206),2)),""),--SUBSTITUTE(SUBSTITUTE(TRIM($W206),".","-"),"/","-")),IFERROR(--LEFT(SUBSTITUTE(SUBSTITUTE(TRIM($W206),".","-"),"/","-"),10),""))))</f>
        <v/>
      </c>
      <c r="Y206" s="29">
        <f>IF($X206="","",INT($X206))</f>
        <v/>
      </c>
      <c r="Z206" s="30">
        <f>IF(OR($Y206="",$D$6=""),"",IF(INDEX($A:$U,ROW(),$D$6)="",0,IF(ISNUMBER(INDEX($A:$U,ROW(),$D$6)),INDEX($A:$U,ROW(),$D$6),IFERROR(--SUBSTITUTE(SUBSTITUTE(TRIM(INDEX($A:$U,ROW(),$D$6)),",",""),"원",""),0))))</f>
        <v/>
      </c>
      <c r="AA206" s="30">
        <f>IF(OR($Y206="",$E$6=""),"",IF(INDEX($A:$U,ROW(),$E$6)="",0,IF(ISNUMBER(INDEX($A:$U,ROW(),$E$6)),INDEX($A:$U,ROW(),$E$6),IFERROR(--SUBSTITUTE(SUBSTITUTE(TRIM(INDEX($A:$U,ROW(),$E$6)),",",""),"원",""),0))))</f>
        <v/>
      </c>
      <c r="AB206" s="30">
        <f>IF(OR($Y206="",$F$6=""),"",IF(INDEX($A:$U,ROW(),$F$6)="","",IF(ISNUMBER(INDEX($A:$U,ROW(),$F$6)),INDEX($A:$U,ROW(),$F$6),IFERROR(--SUBSTITUTE(SUBSTITUTE(TRIM(INDEX($A:$U,ROW(),$F$6)),",",""),"원",""),""))))</f>
        <v/>
      </c>
      <c r="AC206" s="2">
        <f>IF(OR($Y206="",$G$6=""),"",INDEX($A:$U,ROW(),$G$6)&amp;"")</f>
        <v/>
      </c>
      <c r="AD206" s="2">
        <f>IF($Y206="","",IF(OR(AND(설정!$B$5&lt;&gt;"",ISNUMBER(SEARCH(설정!$B$5,$AC206))),AND(설정!$B$6&lt;&gt;"",ISNUMBER(SEARCH(설정!$B$6,$AC206))),AND(설정!$B$7&lt;&gt;"",ISNUMBER(SEARCH(설정!$B$7,$AC206)))),"제외","포함"))</f>
        <v/>
      </c>
    </row>
    <row r="207">
      <c r="W207" s="2">
        <f>IF(OR($B$5="",$C$6="",ROW()&lt;$B$5),"",IF(INDEX($A:$U,ROW(),$C$6)="","",INDEX($A:$U,ROW(),$C$6)))</f>
        <v/>
      </c>
      <c r="X207" s="28">
        <f>IF($W207="","",IF(ISNUMBER($W207),IF($W207&gt;=10000000,IFERROR(DATE(INT($W207/10000),MOD(INT($W207/100),100),MOD($W207,100)),""),$W207),IF(ISNUMBER(--SUBSTITUTE(SUBSTITUTE(TRIM($W207),".","-"),"/","-")),IF(--SUBSTITUTE(SUBSTITUTE(TRIM($W207),".","-"),"/","-")&gt;=10000000,IFERROR(DATE(--LEFT(TRIM($W207),4),--MID(TRIM($W207),5,2),--RIGHT(TRIM($W207),2)),""),--SUBSTITUTE(SUBSTITUTE(TRIM($W207),".","-"),"/","-")),IFERROR(--LEFT(SUBSTITUTE(SUBSTITUTE(TRIM($W207),".","-"),"/","-"),10),""))))</f>
        <v/>
      </c>
      <c r="Y207" s="29">
        <f>IF($X207="","",INT($X207))</f>
        <v/>
      </c>
      <c r="Z207" s="30">
        <f>IF(OR($Y207="",$D$6=""),"",IF(INDEX($A:$U,ROW(),$D$6)="",0,IF(ISNUMBER(INDEX($A:$U,ROW(),$D$6)),INDEX($A:$U,ROW(),$D$6),IFERROR(--SUBSTITUTE(SUBSTITUTE(TRIM(INDEX($A:$U,ROW(),$D$6)),",",""),"원",""),0))))</f>
        <v/>
      </c>
      <c r="AA207" s="30">
        <f>IF(OR($Y207="",$E$6=""),"",IF(INDEX($A:$U,ROW(),$E$6)="",0,IF(ISNUMBER(INDEX($A:$U,ROW(),$E$6)),INDEX($A:$U,ROW(),$E$6),IFERROR(--SUBSTITUTE(SUBSTITUTE(TRIM(INDEX($A:$U,ROW(),$E$6)),",",""),"원",""),0))))</f>
        <v/>
      </c>
      <c r="AB207" s="30">
        <f>IF(OR($Y207="",$F$6=""),"",IF(INDEX($A:$U,ROW(),$F$6)="","",IF(ISNUMBER(INDEX($A:$U,ROW(),$F$6)),INDEX($A:$U,ROW(),$F$6),IFERROR(--SUBSTITUTE(SUBSTITUTE(TRIM(INDEX($A:$U,ROW(),$F$6)),",",""),"원",""),""))))</f>
        <v/>
      </c>
      <c r="AC207" s="2">
        <f>IF(OR($Y207="",$G$6=""),"",INDEX($A:$U,ROW(),$G$6)&amp;"")</f>
        <v/>
      </c>
      <c r="AD207" s="2">
        <f>IF($Y207="","",IF(OR(AND(설정!$B$5&lt;&gt;"",ISNUMBER(SEARCH(설정!$B$5,$AC207))),AND(설정!$B$6&lt;&gt;"",ISNUMBER(SEARCH(설정!$B$6,$AC207))),AND(설정!$B$7&lt;&gt;"",ISNUMBER(SEARCH(설정!$B$7,$AC207)))),"제외","포함"))</f>
        <v/>
      </c>
    </row>
    <row r="208">
      <c r="W208" s="2">
        <f>IF(OR($B$5="",$C$6="",ROW()&lt;$B$5),"",IF(INDEX($A:$U,ROW(),$C$6)="","",INDEX($A:$U,ROW(),$C$6)))</f>
        <v/>
      </c>
      <c r="X208" s="28">
        <f>IF($W208="","",IF(ISNUMBER($W208),IF($W208&gt;=10000000,IFERROR(DATE(INT($W208/10000),MOD(INT($W208/100),100),MOD($W208,100)),""),$W208),IF(ISNUMBER(--SUBSTITUTE(SUBSTITUTE(TRIM($W208),".","-"),"/","-")),IF(--SUBSTITUTE(SUBSTITUTE(TRIM($W208),".","-"),"/","-")&gt;=10000000,IFERROR(DATE(--LEFT(TRIM($W208),4),--MID(TRIM($W208),5,2),--RIGHT(TRIM($W208),2)),""),--SUBSTITUTE(SUBSTITUTE(TRIM($W208),".","-"),"/","-")),IFERROR(--LEFT(SUBSTITUTE(SUBSTITUTE(TRIM($W208),".","-"),"/","-"),10),""))))</f>
        <v/>
      </c>
      <c r="Y208" s="29">
        <f>IF($X208="","",INT($X208))</f>
        <v/>
      </c>
      <c r="Z208" s="30">
        <f>IF(OR($Y208="",$D$6=""),"",IF(INDEX($A:$U,ROW(),$D$6)="",0,IF(ISNUMBER(INDEX($A:$U,ROW(),$D$6)),INDEX($A:$U,ROW(),$D$6),IFERROR(--SUBSTITUTE(SUBSTITUTE(TRIM(INDEX($A:$U,ROW(),$D$6)),",",""),"원",""),0))))</f>
        <v/>
      </c>
      <c r="AA208" s="30">
        <f>IF(OR($Y208="",$E$6=""),"",IF(INDEX($A:$U,ROW(),$E$6)="",0,IF(ISNUMBER(INDEX($A:$U,ROW(),$E$6)),INDEX($A:$U,ROW(),$E$6),IFERROR(--SUBSTITUTE(SUBSTITUTE(TRIM(INDEX($A:$U,ROW(),$E$6)),",",""),"원",""),0))))</f>
        <v/>
      </c>
      <c r="AB208" s="30">
        <f>IF(OR($Y208="",$F$6=""),"",IF(INDEX($A:$U,ROW(),$F$6)="","",IF(ISNUMBER(INDEX($A:$U,ROW(),$F$6)),INDEX($A:$U,ROW(),$F$6),IFERROR(--SUBSTITUTE(SUBSTITUTE(TRIM(INDEX($A:$U,ROW(),$F$6)),",",""),"원",""),""))))</f>
        <v/>
      </c>
      <c r="AC208" s="2">
        <f>IF(OR($Y208="",$G$6=""),"",INDEX($A:$U,ROW(),$G$6)&amp;"")</f>
        <v/>
      </c>
      <c r="AD208" s="2">
        <f>IF($Y208="","",IF(OR(AND(설정!$B$5&lt;&gt;"",ISNUMBER(SEARCH(설정!$B$5,$AC208))),AND(설정!$B$6&lt;&gt;"",ISNUMBER(SEARCH(설정!$B$6,$AC208))),AND(설정!$B$7&lt;&gt;"",ISNUMBER(SEARCH(설정!$B$7,$AC208)))),"제외","포함"))</f>
        <v/>
      </c>
    </row>
    <row r="209">
      <c r="W209" s="2">
        <f>IF(OR($B$5="",$C$6="",ROW()&lt;$B$5),"",IF(INDEX($A:$U,ROW(),$C$6)="","",INDEX($A:$U,ROW(),$C$6)))</f>
        <v/>
      </c>
      <c r="X209" s="28">
        <f>IF($W209="","",IF(ISNUMBER($W209),IF($W209&gt;=10000000,IFERROR(DATE(INT($W209/10000),MOD(INT($W209/100),100),MOD($W209,100)),""),$W209),IF(ISNUMBER(--SUBSTITUTE(SUBSTITUTE(TRIM($W209),".","-"),"/","-")),IF(--SUBSTITUTE(SUBSTITUTE(TRIM($W209),".","-"),"/","-")&gt;=10000000,IFERROR(DATE(--LEFT(TRIM($W209),4),--MID(TRIM($W209),5,2),--RIGHT(TRIM($W209),2)),""),--SUBSTITUTE(SUBSTITUTE(TRIM($W209),".","-"),"/","-")),IFERROR(--LEFT(SUBSTITUTE(SUBSTITUTE(TRIM($W209),".","-"),"/","-"),10),""))))</f>
        <v/>
      </c>
      <c r="Y209" s="29">
        <f>IF($X209="","",INT($X209))</f>
        <v/>
      </c>
      <c r="Z209" s="30">
        <f>IF(OR($Y209="",$D$6=""),"",IF(INDEX($A:$U,ROW(),$D$6)="",0,IF(ISNUMBER(INDEX($A:$U,ROW(),$D$6)),INDEX($A:$U,ROW(),$D$6),IFERROR(--SUBSTITUTE(SUBSTITUTE(TRIM(INDEX($A:$U,ROW(),$D$6)),",",""),"원",""),0))))</f>
        <v/>
      </c>
      <c r="AA209" s="30">
        <f>IF(OR($Y209="",$E$6=""),"",IF(INDEX($A:$U,ROW(),$E$6)="",0,IF(ISNUMBER(INDEX($A:$U,ROW(),$E$6)),INDEX($A:$U,ROW(),$E$6),IFERROR(--SUBSTITUTE(SUBSTITUTE(TRIM(INDEX($A:$U,ROW(),$E$6)),",",""),"원",""),0))))</f>
        <v/>
      </c>
      <c r="AB209" s="30">
        <f>IF(OR($Y209="",$F$6=""),"",IF(INDEX($A:$U,ROW(),$F$6)="","",IF(ISNUMBER(INDEX($A:$U,ROW(),$F$6)),INDEX($A:$U,ROW(),$F$6),IFERROR(--SUBSTITUTE(SUBSTITUTE(TRIM(INDEX($A:$U,ROW(),$F$6)),",",""),"원",""),""))))</f>
        <v/>
      </c>
      <c r="AC209" s="2">
        <f>IF(OR($Y209="",$G$6=""),"",INDEX($A:$U,ROW(),$G$6)&amp;"")</f>
        <v/>
      </c>
      <c r="AD209" s="2">
        <f>IF($Y209="","",IF(OR(AND(설정!$B$5&lt;&gt;"",ISNUMBER(SEARCH(설정!$B$5,$AC209))),AND(설정!$B$6&lt;&gt;"",ISNUMBER(SEARCH(설정!$B$6,$AC209))),AND(설정!$B$7&lt;&gt;"",ISNUMBER(SEARCH(설정!$B$7,$AC209)))),"제외","포함"))</f>
        <v/>
      </c>
    </row>
    <row r="210">
      <c r="W210" s="2">
        <f>IF(OR($B$5="",$C$6="",ROW()&lt;$B$5),"",IF(INDEX($A:$U,ROW(),$C$6)="","",INDEX($A:$U,ROW(),$C$6)))</f>
        <v/>
      </c>
      <c r="X210" s="28">
        <f>IF($W210="","",IF(ISNUMBER($W210),IF($W210&gt;=10000000,IFERROR(DATE(INT($W210/10000),MOD(INT($W210/100),100),MOD($W210,100)),""),$W210),IF(ISNUMBER(--SUBSTITUTE(SUBSTITUTE(TRIM($W210),".","-"),"/","-")),IF(--SUBSTITUTE(SUBSTITUTE(TRIM($W210),".","-"),"/","-")&gt;=10000000,IFERROR(DATE(--LEFT(TRIM($W210),4),--MID(TRIM($W210),5,2),--RIGHT(TRIM($W210),2)),""),--SUBSTITUTE(SUBSTITUTE(TRIM($W210),".","-"),"/","-")),IFERROR(--LEFT(SUBSTITUTE(SUBSTITUTE(TRIM($W210),".","-"),"/","-"),10),""))))</f>
        <v/>
      </c>
      <c r="Y210" s="29">
        <f>IF($X210="","",INT($X210))</f>
        <v/>
      </c>
      <c r="Z210" s="30">
        <f>IF(OR($Y210="",$D$6=""),"",IF(INDEX($A:$U,ROW(),$D$6)="",0,IF(ISNUMBER(INDEX($A:$U,ROW(),$D$6)),INDEX($A:$U,ROW(),$D$6),IFERROR(--SUBSTITUTE(SUBSTITUTE(TRIM(INDEX($A:$U,ROW(),$D$6)),",",""),"원",""),0))))</f>
        <v/>
      </c>
      <c r="AA210" s="30">
        <f>IF(OR($Y210="",$E$6=""),"",IF(INDEX($A:$U,ROW(),$E$6)="",0,IF(ISNUMBER(INDEX($A:$U,ROW(),$E$6)),INDEX($A:$U,ROW(),$E$6),IFERROR(--SUBSTITUTE(SUBSTITUTE(TRIM(INDEX($A:$U,ROW(),$E$6)),",",""),"원",""),0))))</f>
        <v/>
      </c>
      <c r="AB210" s="30">
        <f>IF(OR($Y210="",$F$6=""),"",IF(INDEX($A:$U,ROW(),$F$6)="","",IF(ISNUMBER(INDEX($A:$U,ROW(),$F$6)),INDEX($A:$U,ROW(),$F$6),IFERROR(--SUBSTITUTE(SUBSTITUTE(TRIM(INDEX($A:$U,ROW(),$F$6)),",",""),"원",""),""))))</f>
        <v/>
      </c>
      <c r="AC210" s="2">
        <f>IF(OR($Y210="",$G$6=""),"",INDEX($A:$U,ROW(),$G$6)&amp;"")</f>
        <v/>
      </c>
      <c r="AD210" s="2">
        <f>IF($Y210="","",IF(OR(AND(설정!$B$5&lt;&gt;"",ISNUMBER(SEARCH(설정!$B$5,$AC210))),AND(설정!$B$6&lt;&gt;"",ISNUMBER(SEARCH(설정!$B$6,$AC210))),AND(설정!$B$7&lt;&gt;"",ISNUMBER(SEARCH(설정!$B$7,$AC210)))),"제외","포함"))</f>
        <v/>
      </c>
    </row>
    <row r="211">
      <c r="W211" s="2">
        <f>IF(OR($B$5="",$C$6="",ROW()&lt;$B$5),"",IF(INDEX($A:$U,ROW(),$C$6)="","",INDEX($A:$U,ROW(),$C$6)))</f>
        <v/>
      </c>
      <c r="X211" s="28">
        <f>IF($W211="","",IF(ISNUMBER($W211),IF($W211&gt;=10000000,IFERROR(DATE(INT($W211/10000),MOD(INT($W211/100),100),MOD($W211,100)),""),$W211),IF(ISNUMBER(--SUBSTITUTE(SUBSTITUTE(TRIM($W211),".","-"),"/","-")),IF(--SUBSTITUTE(SUBSTITUTE(TRIM($W211),".","-"),"/","-")&gt;=10000000,IFERROR(DATE(--LEFT(TRIM($W211),4),--MID(TRIM($W211),5,2),--RIGHT(TRIM($W211),2)),""),--SUBSTITUTE(SUBSTITUTE(TRIM($W211),".","-"),"/","-")),IFERROR(--LEFT(SUBSTITUTE(SUBSTITUTE(TRIM($W211),".","-"),"/","-"),10),""))))</f>
        <v/>
      </c>
      <c r="Y211" s="29">
        <f>IF($X211="","",INT($X211))</f>
        <v/>
      </c>
      <c r="Z211" s="30">
        <f>IF(OR($Y211="",$D$6=""),"",IF(INDEX($A:$U,ROW(),$D$6)="",0,IF(ISNUMBER(INDEX($A:$U,ROW(),$D$6)),INDEX($A:$U,ROW(),$D$6),IFERROR(--SUBSTITUTE(SUBSTITUTE(TRIM(INDEX($A:$U,ROW(),$D$6)),",",""),"원",""),0))))</f>
        <v/>
      </c>
      <c r="AA211" s="30">
        <f>IF(OR($Y211="",$E$6=""),"",IF(INDEX($A:$U,ROW(),$E$6)="",0,IF(ISNUMBER(INDEX($A:$U,ROW(),$E$6)),INDEX($A:$U,ROW(),$E$6),IFERROR(--SUBSTITUTE(SUBSTITUTE(TRIM(INDEX($A:$U,ROW(),$E$6)),",",""),"원",""),0))))</f>
        <v/>
      </c>
      <c r="AB211" s="30">
        <f>IF(OR($Y211="",$F$6=""),"",IF(INDEX($A:$U,ROW(),$F$6)="","",IF(ISNUMBER(INDEX($A:$U,ROW(),$F$6)),INDEX($A:$U,ROW(),$F$6),IFERROR(--SUBSTITUTE(SUBSTITUTE(TRIM(INDEX($A:$U,ROW(),$F$6)),",",""),"원",""),""))))</f>
        <v/>
      </c>
      <c r="AC211" s="2">
        <f>IF(OR($Y211="",$G$6=""),"",INDEX($A:$U,ROW(),$G$6)&amp;"")</f>
        <v/>
      </c>
      <c r="AD211" s="2">
        <f>IF($Y211="","",IF(OR(AND(설정!$B$5&lt;&gt;"",ISNUMBER(SEARCH(설정!$B$5,$AC211))),AND(설정!$B$6&lt;&gt;"",ISNUMBER(SEARCH(설정!$B$6,$AC211))),AND(설정!$B$7&lt;&gt;"",ISNUMBER(SEARCH(설정!$B$7,$AC211)))),"제외","포함"))</f>
        <v/>
      </c>
    </row>
    <row r="212">
      <c r="W212" s="2">
        <f>IF(OR($B$5="",$C$6="",ROW()&lt;$B$5),"",IF(INDEX($A:$U,ROW(),$C$6)="","",INDEX($A:$U,ROW(),$C$6)))</f>
        <v/>
      </c>
      <c r="X212" s="28">
        <f>IF($W212="","",IF(ISNUMBER($W212),IF($W212&gt;=10000000,IFERROR(DATE(INT($W212/10000),MOD(INT($W212/100),100),MOD($W212,100)),""),$W212),IF(ISNUMBER(--SUBSTITUTE(SUBSTITUTE(TRIM($W212),".","-"),"/","-")),IF(--SUBSTITUTE(SUBSTITUTE(TRIM($W212),".","-"),"/","-")&gt;=10000000,IFERROR(DATE(--LEFT(TRIM($W212),4),--MID(TRIM($W212),5,2),--RIGHT(TRIM($W212),2)),""),--SUBSTITUTE(SUBSTITUTE(TRIM($W212),".","-"),"/","-")),IFERROR(--LEFT(SUBSTITUTE(SUBSTITUTE(TRIM($W212),".","-"),"/","-"),10),""))))</f>
        <v/>
      </c>
      <c r="Y212" s="29">
        <f>IF($X212="","",INT($X212))</f>
        <v/>
      </c>
      <c r="Z212" s="30">
        <f>IF(OR($Y212="",$D$6=""),"",IF(INDEX($A:$U,ROW(),$D$6)="",0,IF(ISNUMBER(INDEX($A:$U,ROW(),$D$6)),INDEX($A:$U,ROW(),$D$6),IFERROR(--SUBSTITUTE(SUBSTITUTE(TRIM(INDEX($A:$U,ROW(),$D$6)),",",""),"원",""),0))))</f>
        <v/>
      </c>
      <c r="AA212" s="30">
        <f>IF(OR($Y212="",$E$6=""),"",IF(INDEX($A:$U,ROW(),$E$6)="",0,IF(ISNUMBER(INDEX($A:$U,ROW(),$E$6)),INDEX($A:$U,ROW(),$E$6),IFERROR(--SUBSTITUTE(SUBSTITUTE(TRIM(INDEX($A:$U,ROW(),$E$6)),",",""),"원",""),0))))</f>
        <v/>
      </c>
      <c r="AB212" s="30">
        <f>IF(OR($Y212="",$F$6=""),"",IF(INDEX($A:$U,ROW(),$F$6)="","",IF(ISNUMBER(INDEX($A:$U,ROW(),$F$6)),INDEX($A:$U,ROW(),$F$6),IFERROR(--SUBSTITUTE(SUBSTITUTE(TRIM(INDEX($A:$U,ROW(),$F$6)),",",""),"원",""),""))))</f>
        <v/>
      </c>
      <c r="AC212" s="2">
        <f>IF(OR($Y212="",$G$6=""),"",INDEX($A:$U,ROW(),$G$6)&amp;"")</f>
        <v/>
      </c>
      <c r="AD212" s="2">
        <f>IF($Y212="","",IF(OR(AND(설정!$B$5&lt;&gt;"",ISNUMBER(SEARCH(설정!$B$5,$AC212))),AND(설정!$B$6&lt;&gt;"",ISNUMBER(SEARCH(설정!$B$6,$AC212))),AND(설정!$B$7&lt;&gt;"",ISNUMBER(SEARCH(설정!$B$7,$AC212)))),"제외","포함"))</f>
        <v/>
      </c>
    </row>
    <row r="213">
      <c r="W213" s="2">
        <f>IF(OR($B$5="",$C$6="",ROW()&lt;$B$5),"",IF(INDEX($A:$U,ROW(),$C$6)="","",INDEX($A:$U,ROW(),$C$6)))</f>
        <v/>
      </c>
      <c r="X213" s="28">
        <f>IF($W213="","",IF(ISNUMBER($W213),IF($W213&gt;=10000000,IFERROR(DATE(INT($W213/10000),MOD(INT($W213/100),100),MOD($W213,100)),""),$W213),IF(ISNUMBER(--SUBSTITUTE(SUBSTITUTE(TRIM($W213),".","-"),"/","-")),IF(--SUBSTITUTE(SUBSTITUTE(TRIM($W213),".","-"),"/","-")&gt;=10000000,IFERROR(DATE(--LEFT(TRIM($W213),4),--MID(TRIM($W213),5,2),--RIGHT(TRIM($W213),2)),""),--SUBSTITUTE(SUBSTITUTE(TRIM($W213),".","-"),"/","-")),IFERROR(--LEFT(SUBSTITUTE(SUBSTITUTE(TRIM($W213),".","-"),"/","-"),10),""))))</f>
        <v/>
      </c>
      <c r="Y213" s="29">
        <f>IF($X213="","",INT($X213))</f>
        <v/>
      </c>
      <c r="Z213" s="30">
        <f>IF(OR($Y213="",$D$6=""),"",IF(INDEX($A:$U,ROW(),$D$6)="",0,IF(ISNUMBER(INDEX($A:$U,ROW(),$D$6)),INDEX($A:$U,ROW(),$D$6),IFERROR(--SUBSTITUTE(SUBSTITUTE(TRIM(INDEX($A:$U,ROW(),$D$6)),",",""),"원",""),0))))</f>
        <v/>
      </c>
      <c r="AA213" s="30">
        <f>IF(OR($Y213="",$E$6=""),"",IF(INDEX($A:$U,ROW(),$E$6)="",0,IF(ISNUMBER(INDEX($A:$U,ROW(),$E$6)),INDEX($A:$U,ROW(),$E$6),IFERROR(--SUBSTITUTE(SUBSTITUTE(TRIM(INDEX($A:$U,ROW(),$E$6)),",",""),"원",""),0))))</f>
        <v/>
      </c>
      <c r="AB213" s="30">
        <f>IF(OR($Y213="",$F$6=""),"",IF(INDEX($A:$U,ROW(),$F$6)="","",IF(ISNUMBER(INDEX($A:$U,ROW(),$F$6)),INDEX($A:$U,ROW(),$F$6),IFERROR(--SUBSTITUTE(SUBSTITUTE(TRIM(INDEX($A:$U,ROW(),$F$6)),",",""),"원",""),""))))</f>
        <v/>
      </c>
      <c r="AC213" s="2">
        <f>IF(OR($Y213="",$G$6=""),"",INDEX($A:$U,ROW(),$G$6)&amp;"")</f>
        <v/>
      </c>
      <c r="AD213" s="2">
        <f>IF($Y213="","",IF(OR(AND(설정!$B$5&lt;&gt;"",ISNUMBER(SEARCH(설정!$B$5,$AC213))),AND(설정!$B$6&lt;&gt;"",ISNUMBER(SEARCH(설정!$B$6,$AC213))),AND(설정!$B$7&lt;&gt;"",ISNUMBER(SEARCH(설정!$B$7,$AC213)))),"제외","포함"))</f>
        <v/>
      </c>
    </row>
    <row r="214">
      <c r="W214" s="2">
        <f>IF(OR($B$5="",$C$6="",ROW()&lt;$B$5),"",IF(INDEX($A:$U,ROW(),$C$6)="","",INDEX($A:$U,ROW(),$C$6)))</f>
        <v/>
      </c>
      <c r="X214" s="28">
        <f>IF($W214="","",IF(ISNUMBER($W214),IF($W214&gt;=10000000,IFERROR(DATE(INT($W214/10000),MOD(INT($W214/100),100),MOD($W214,100)),""),$W214),IF(ISNUMBER(--SUBSTITUTE(SUBSTITUTE(TRIM($W214),".","-"),"/","-")),IF(--SUBSTITUTE(SUBSTITUTE(TRIM($W214),".","-"),"/","-")&gt;=10000000,IFERROR(DATE(--LEFT(TRIM($W214),4),--MID(TRIM($W214),5,2),--RIGHT(TRIM($W214),2)),""),--SUBSTITUTE(SUBSTITUTE(TRIM($W214),".","-"),"/","-")),IFERROR(--LEFT(SUBSTITUTE(SUBSTITUTE(TRIM($W214),".","-"),"/","-"),10),""))))</f>
        <v/>
      </c>
      <c r="Y214" s="29">
        <f>IF($X214="","",INT($X214))</f>
        <v/>
      </c>
      <c r="Z214" s="30">
        <f>IF(OR($Y214="",$D$6=""),"",IF(INDEX($A:$U,ROW(),$D$6)="",0,IF(ISNUMBER(INDEX($A:$U,ROW(),$D$6)),INDEX($A:$U,ROW(),$D$6),IFERROR(--SUBSTITUTE(SUBSTITUTE(TRIM(INDEX($A:$U,ROW(),$D$6)),",",""),"원",""),0))))</f>
        <v/>
      </c>
      <c r="AA214" s="30">
        <f>IF(OR($Y214="",$E$6=""),"",IF(INDEX($A:$U,ROW(),$E$6)="",0,IF(ISNUMBER(INDEX($A:$U,ROW(),$E$6)),INDEX($A:$U,ROW(),$E$6),IFERROR(--SUBSTITUTE(SUBSTITUTE(TRIM(INDEX($A:$U,ROW(),$E$6)),",",""),"원",""),0))))</f>
        <v/>
      </c>
      <c r="AB214" s="30">
        <f>IF(OR($Y214="",$F$6=""),"",IF(INDEX($A:$U,ROW(),$F$6)="","",IF(ISNUMBER(INDEX($A:$U,ROW(),$F$6)),INDEX($A:$U,ROW(),$F$6),IFERROR(--SUBSTITUTE(SUBSTITUTE(TRIM(INDEX($A:$U,ROW(),$F$6)),",",""),"원",""),""))))</f>
        <v/>
      </c>
      <c r="AC214" s="2">
        <f>IF(OR($Y214="",$G$6=""),"",INDEX($A:$U,ROW(),$G$6)&amp;"")</f>
        <v/>
      </c>
      <c r="AD214" s="2">
        <f>IF($Y214="","",IF(OR(AND(설정!$B$5&lt;&gt;"",ISNUMBER(SEARCH(설정!$B$5,$AC214))),AND(설정!$B$6&lt;&gt;"",ISNUMBER(SEARCH(설정!$B$6,$AC214))),AND(설정!$B$7&lt;&gt;"",ISNUMBER(SEARCH(설정!$B$7,$AC214)))),"제외","포함"))</f>
        <v/>
      </c>
    </row>
    <row r="215">
      <c r="W215" s="2">
        <f>IF(OR($B$5="",$C$6="",ROW()&lt;$B$5),"",IF(INDEX($A:$U,ROW(),$C$6)="","",INDEX($A:$U,ROW(),$C$6)))</f>
        <v/>
      </c>
      <c r="X215" s="28">
        <f>IF($W215="","",IF(ISNUMBER($W215),IF($W215&gt;=10000000,IFERROR(DATE(INT($W215/10000),MOD(INT($W215/100),100),MOD($W215,100)),""),$W215),IF(ISNUMBER(--SUBSTITUTE(SUBSTITUTE(TRIM($W215),".","-"),"/","-")),IF(--SUBSTITUTE(SUBSTITUTE(TRIM($W215),".","-"),"/","-")&gt;=10000000,IFERROR(DATE(--LEFT(TRIM($W215),4),--MID(TRIM($W215),5,2),--RIGHT(TRIM($W215),2)),""),--SUBSTITUTE(SUBSTITUTE(TRIM($W215),".","-"),"/","-")),IFERROR(--LEFT(SUBSTITUTE(SUBSTITUTE(TRIM($W215),".","-"),"/","-"),10),""))))</f>
        <v/>
      </c>
      <c r="Y215" s="29">
        <f>IF($X215="","",INT($X215))</f>
        <v/>
      </c>
      <c r="Z215" s="30">
        <f>IF(OR($Y215="",$D$6=""),"",IF(INDEX($A:$U,ROW(),$D$6)="",0,IF(ISNUMBER(INDEX($A:$U,ROW(),$D$6)),INDEX($A:$U,ROW(),$D$6),IFERROR(--SUBSTITUTE(SUBSTITUTE(TRIM(INDEX($A:$U,ROW(),$D$6)),",",""),"원",""),0))))</f>
        <v/>
      </c>
      <c r="AA215" s="30">
        <f>IF(OR($Y215="",$E$6=""),"",IF(INDEX($A:$U,ROW(),$E$6)="",0,IF(ISNUMBER(INDEX($A:$U,ROW(),$E$6)),INDEX($A:$U,ROW(),$E$6),IFERROR(--SUBSTITUTE(SUBSTITUTE(TRIM(INDEX($A:$U,ROW(),$E$6)),",",""),"원",""),0))))</f>
        <v/>
      </c>
      <c r="AB215" s="30">
        <f>IF(OR($Y215="",$F$6=""),"",IF(INDEX($A:$U,ROW(),$F$6)="","",IF(ISNUMBER(INDEX($A:$U,ROW(),$F$6)),INDEX($A:$U,ROW(),$F$6),IFERROR(--SUBSTITUTE(SUBSTITUTE(TRIM(INDEX($A:$U,ROW(),$F$6)),",",""),"원",""),""))))</f>
        <v/>
      </c>
      <c r="AC215" s="2">
        <f>IF(OR($Y215="",$G$6=""),"",INDEX($A:$U,ROW(),$G$6)&amp;"")</f>
        <v/>
      </c>
      <c r="AD215" s="2">
        <f>IF($Y215="","",IF(OR(AND(설정!$B$5&lt;&gt;"",ISNUMBER(SEARCH(설정!$B$5,$AC215))),AND(설정!$B$6&lt;&gt;"",ISNUMBER(SEARCH(설정!$B$6,$AC215))),AND(설정!$B$7&lt;&gt;"",ISNUMBER(SEARCH(설정!$B$7,$AC215)))),"제외","포함"))</f>
        <v/>
      </c>
    </row>
    <row r="216">
      <c r="W216" s="2">
        <f>IF(OR($B$5="",$C$6="",ROW()&lt;$B$5),"",IF(INDEX($A:$U,ROW(),$C$6)="","",INDEX($A:$U,ROW(),$C$6)))</f>
        <v/>
      </c>
      <c r="X216" s="28">
        <f>IF($W216="","",IF(ISNUMBER($W216),IF($W216&gt;=10000000,IFERROR(DATE(INT($W216/10000),MOD(INT($W216/100),100),MOD($W216,100)),""),$W216),IF(ISNUMBER(--SUBSTITUTE(SUBSTITUTE(TRIM($W216),".","-"),"/","-")),IF(--SUBSTITUTE(SUBSTITUTE(TRIM($W216),".","-"),"/","-")&gt;=10000000,IFERROR(DATE(--LEFT(TRIM($W216),4),--MID(TRIM($W216),5,2),--RIGHT(TRIM($W216),2)),""),--SUBSTITUTE(SUBSTITUTE(TRIM($W216),".","-"),"/","-")),IFERROR(--LEFT(SUBSTITUTE(SUBSTITUTE(TRIM($W216),".","-"),"/","-"),10),""))))</f>
        <v/>
      </c>
      <c r="Y216" s="29">
        <f>IF($X216="","",INT($X216))</f>
        <v/>
      </c>
      <c r="Z216" s="30">
        <f>IF(OR($Y216="",$D$6=""),"",IF(INDEX($A:$U,ROW(),$D$6)="",0,IF(ISNUMBER(INDEX($A:$U,ROW(),$D$6)),INDEX($A:$U,ROW(),$D$6),IFERROR(--SUBSTITUTE(SUBSTITUTE(TRIM(INDEX($A:$U,ROW(),$D$6)),",",""),"원",""),0))))</f>
        <v/>
      </c>
      <c r="AA216" s="30">
        <f>IF(OR($Y216="",$E$6=""),"",IF(INDEX($A:$U,ROW(),$E$6)="",0,IF(ISNUMBER(INDEX($A:$U,ROW(),$E$6)),INDEX($A:$U,ROW(),$E$6),IFERROR(--SUBSTITUTE(SUBSTITUTE(TRIM(INDEX($A:$U,ROW(),$E$6)),",",""),"원",""),0))))</f>
        <v/>
      </c>
      <c r="AB216" s="30">
        <f>IF(OR($Y216="",$F$6=""),"",IF(INDEX($A:$U,ROW(),$F$6)="","",IF(ISNUMBER(INDEX($A:$U,ROW(),$F$6)),INDEX($A:$U,ROW(),$F$6),IFERROR(--SUBSTITUTE(SUBSTITUTE(TRIM(INDEX($A:$U,ROW(),$F$6)),",",""),"원",""),""))))</f>
        <v/>
      </c>
      <c r="AC216" s="2">
        <f>IF(OR($Y216="",$G$6=""),"",INDEX($A:$U,ROW(),$G$6)&amp;"")</f>
        <v/>
      </c>
      <c r="AD216" s="2">
        <f>IF($Y216="","",IF(OR(AND(설정!$B$5&lt;&gt;"",ISNUMBER(SEARCH(설정!$B$5,$AC216))),AND(설정!$B$6&lt;&gt;"",ISNUMBER(SEARCH(설정!$B$6,$AC216))),AND(설정!$B$7&lt;&gt;"",ISNUMBER(SEARCH(설정!$B$7,$AC216)))),"제외","포함"))</f>
        <v/>
      </c>
    </row>
    <row r="217">
      <c r="W217" s="2">
        <f>IF(OR($B$5="",$C$6="",ROW()&lt;$B$5),"",IF(INDEX($A:$U,ROW(),$C$6)="","",INDEX($A:$U,ROW(),$C$6)))</f>
        <v/>
      </c>
      <c r="X217" s="28">
        <f>IF($W217="","",IF(ISNUMBER($W217),IF($W217&gt;=10000000,IFERROR(DATE(INT($W217/10000),MOD(INT($W217/100),100),MOD($W217,100)),""),$W217),IF(ISNUMBER(--SUBSTITUTE(SUBSTITUTE(TRIM($W217),".","-"),"/","-")),IF(--SUBSTITUTE(SUBSTITUTE(TRIM($W217),".","-"),"/","-")&gt;=10000000,IFERROR(DATE(--LEFT(TRIM($W217),4),--MID(TRIM($W217),5,2),--RIGHT(TRIM($W217),2)),""),--SUBSTITUTE(SUBSTITUTE(TRIM($W217),".","-"),"/","-")),IFERROR(--LEFT(SUBSTITUTE(SUBSTITUTE(TRIM($W217),".","-"),"/","-"),10),""))))</f>
        <v/>
      </c>
      <c r="Y217" s="29">
        <f>IF($X217="","",INT($X217))</f>
        <v/>
      </c>
      <c r="Z217" s="30">
        <f>IF(OR($Y217="",$D$6=""),"",IF(INDEX($A:$U,ROW(),$D$6)="",0,IF(ISNUMBER(INDEX($A:$U,ROW(),$D$6)),INDEX($A:$U,ROW(),$D$6),IFERROR(--SUBSTITUTE(SUBSTITUTE(TRIM(INDEX($A:$U,ROW(),$D$6)),",",""),"원",""),0))))</f>
        <v/>
      </c>
      <c r="AA217" s="30">
        <f>IF(OR($Y217="",$E$6=""),"",IF(INDEX($A:$U,ROW(),$E$6)="",0,IF(ISNUMBER(INDEX($A:$U,ROW(),$E$6)),INDEX($A:$U,ROW(),$E$6),IFERROR(--SUBSTITUTE(SUBSTITUTE(TRIM(INDEX($A:$U,ROW(),$E$6)),",",""),"원",""),0))))</f>
        <v/>
      </c>
      <c r="AB217" s="30">
        <f>IF(OR($Y217="",$F$6=""),"",IF(INDEX($A:$U,ROW(),$F$6)="","",IF(ISNUMBER(INDEX($A:$U,ROW(),$F$6)),INDEX($A:$U,ROW(),$F$6),IFERROR(--SUBSTITUTE(SUBSTITUTE(TRIM(INDEX($A:$U,ROW(),$F$6)),",",""),"원",""),""))))</f>
        <v/>
      </c>
      <c r="AC217" s="2">
        <f>IF(OR($Y217="",$G$6=""),"",INDEX($A:$U,ROW(),$G$6)&amp;"")</f>
        <v/>
      </c>
      <c r="AD217" s="2">
        <f>IF($Y217="","",IF(OR(AND(설정!$B$5&lt;&gt;"",ISNUMBER(SEARCH(설정!$B$5,$AC217))),AND(설정!$B$6&lt;&gt;"",ISNUMBER(SEARCH(설정!$B$6,$AC217))),AND(설정!$B$7&lt;&gt;"",ISNUMBER(SEARCH(설정!$B$7,$AC217)))),"제외","포함"))</f>
        <v/>
      </c>
    </row>
    <row r="218">
      <c r="W218" s="2">
        <f>IF(OR($B$5="",$C$6="",ROW()&lt;$B$5),"",IF(INDEX($A:$U,ROW(),$C$6)="","",INDEX($A:$U,ROW(),$C$6)))</f>
        <v/>
      </c>
      <c r="X218" s="28">
        <f>IF($W218="","",IF(ISNUMBER($W218),IF($W218&gt;=10000000,IFERROR(DATE(INT($W218/10000),MOD(INT($W218/100),100),MOD($W218,100)),""),$W218),IF(ISNUMBER(--SUBSTITUTE(SUBSTITUTE(TRIM($W218),".","-"),"/","-")),IF(--SUBSTITUTE(SUBSTITUTE(TRIM($W218),".","-"),"/","-")&gt;=10000000,IFERROR(DATE(--LEFT(TRIM($W218),4),--MID(TRIM($W218),5,2),--RIGHT(TRIM($W218),2)),""),--SUBSTITUTE(SUBSTITUTE(TRIM($W218),".","-"),"/","-")),IFERROR(--LEFT(SUBSTITUTE(SUBSTITUTE(TRIM($W218),".","-"),"/","-"),10),""))))</f>
        <v/>
      </c>
      <c r="Y218" s="29">
        <f>IF($X218="","",INT($X218))</f>
        <v/>
      </c>
      <c r="Z218" s="30">
        <f>IF(OR($Y218="",$D$6=""),"",IF(INDEX($A:$U,ROW(),$D$6)="",0,IF(ISNUMBER(INDEX($A:$U,ROW(),$D$6)),INDEX($A:$U,ROW(),$D$6),IFERROR(--SUBSTITUTE(SUBSTITUTE(TRIM(INDEX($A:$U,ROW(),$D$6)),",",""),"원",""),0))))</f>
        <v/>
      </c>
      <c r="AA218" s="30">
        <f>IF(OR($Y218="",$E$6=""),"",IF(INDEX($A:$U,ROW(),$E$6)="",0,IF(ISNUMBER(INDEX($A:$U,ROW(),$E$6)),INDEX($A:$U,ROW(),$E$6),IFERROR(--SUBSTITUTE(SUBSTITUTE(TRIM(INDEX($A:$U,ROW(),$E$6)),",",""),"원",""),0))))</f>
        <v/>
      </c>
      <c r="AB218" s="30">
        <f>IF(OR($Y218="",$F$6=""),"",IF(INDEX($A:$U,ROW(),$F$6)="","",IF(ISNUMBER(INDEX($A:$U,ROW(),$F$6)),INDEX($A:$U,ROW(),$F$6),IFERROR(--SUBSTITUTE(SUBSTITUTE(TRIM(INDEX($A:$U,ROW(),$F$6)),",",""),"원",""),""))))</f>
        <v/>
      </c>
      <c r="AC218" s="2">
        <f>IF(OR($Y218="",$G$6=""),"",INDEX($A:$U,ROW(),$G$6)&amp;"")</f>
        <v/>
      </c>
      <c r="AD218" s="2">
        <f>IF($Y218="","",IF(OR(AND(설정!$B$5&lt;&gt;"",ISNUMBER(SEARCH(설정!$B$5,$AC218))),AND(설정!$B$6&lt;&gt;"",ISNUMBER(SEARCH(설정!$B$6,$AC218))),AND(설정!$B$7&lt;&gt;"",ISNUMBER(SEARCH(설정!$B$7,$AC218)))),"제외","포함"))</f>
        <v/>
      </c>
    </row>
    <row r="219">
      <c r="W219" s="2">
        <f>IF(OR($B$5="",$C$6="",ROW()&lt;$B$5),"",IF(INDEX($A:$U,ROW(),$C$6)="","",INDEX($A:$U,ROW(),$C$6)))</f>
        <v/>
      </c>
      <c r="X219" s="28">
        <f>IF($W219="","",IF(ISNUMBER($W219),IF($W219&gt;=10000000,IFERROR(DATE(INT($W219/10000),MOD(INT($W219/100),100),MOD($W219,100)),""),$W219),IF(ISNUMBER(--SUBSTITUTE(SUBSTITUTE(TRIM($W219),".","-"),"/","-")),IF(--SUBSTITUTE(SUBSTITUTE(TRIM($W219),".","-"),"/","-")&gt;=10000000,IFERROR(DATE(--LEFT(TRIM($W219),4),--MID(TRIM($W219),5,2),--RIGHT(TRIM($W219),2)),""),--SUBSTITUTE(SUBSTITUTE(TRIM($W219),".","-"),"/","-")),IFERROR(--LEFT(SUBSTITUTE(SUBSTITUTE(TRIM($W219),".","-"),"/","-"),10),""))))</f>
        <v/>
      </c>
      <c r="Y219" s="29">
        <f>IF($X219="","",INT($X219))</f>
        <v/>
      </c>
      <c r="Z219" s="30">
        <f>IF(OR($Y219="",$D$6=""),"",IF(INDEX($A:$U,ROW(),$D$6)="",0,IF(ISNUMBER(INDEX($A:$U,ROW(),$D$6)),INDEX($A:$U,ROW(),$D$6),IFERROR(--SUBSTITUTE(SUBSTITUTE(TRIM(INDEX($A:$U,ROW(),$D$6)),",",""),"원",""),0))))</f>
        <v/>
      </c>
      <c r="AA219" s="30">
        <f>IF(OR($Y219="",$E$6=""),"",IF(INDEX($A:$U,ROW(),$E$6)="",0,IF(ISNUMBER(INDEX($A:$U,ROW(),$E$6)),INDEX($A:$U,ROW(),$E$6),IFERROR(--SUBSTITUTE(SUBSTITUTE(TRIM(INDEX($A:$U,ROW(),$E$6)),",",""),"원",""),0))))</f>
        <v/>
      </c>
      <c r="AB219" s="30">
        <f>IF(OR($Y219="",$F$6=""),"",IF(INDEX($A:$U,ROW(),$F$6)="","",IF(ISNUMBER(INDEX($A:$U,ROW(),$F$6)),INDEX($A:$U,ROW(),$F$6),IFERROR(--SUBSTITUTE(SUBSTITUTE(TRIM(INDEX($A:$U,ROW(),$F$6)),",",""),"원",""),""))))</f>
        <v/>
      </c>
      <c r="AC219" s="2">
        <f>IF(OR($Y219="",$G$6=""),"",INDEX($A:$U,ROW(),$G$6)&amp;"")</f>
        <v/>
      </c>
      <c r="AD219" s="2">
        <f>IF($Y219="","",IF(OR(AND(설정!$B$5&lt;&gt;"",ISNUMBER(SEARCH(설정!$B$5,$AC219))),AND(설정!$B$6&lt;&gt;"",ISNUMBER(SEARCH(설정!$B$6,$AC219))),AND(설정!$B$7&lt;&gt;"",ISNUMBER(SEARCH(설정!$B$7,$AC219)))),"제외","포함"))</f>
        <v/>
      </c>
    </row>
    <row r="220">
      <c r="W220" s="2">
        <f>IF(OR($B$5="",$C$6="",ROW()&lt;$B$5),"",IF(INDEX($A:$U,ROW(),$C$6)="","",INDEX($A:$U,ROW(),$C$6)))</f>
        <v/>
      </c>
      <c r="X220" s="28">
        <f>IF($W220="","",IF(ISNUMBER($W220),IF($W220&gt;=10000000,IFERROR(DATE(INT($W220/10000),MOD(INT($W220/100),100),MOD($W220,100)),""),$W220),IF(ISNUMBER(--SUBSTITUTE(SUBSTITUTE(TRIM($W220),".","-"),"/","-")),IF(--SUBSTITUTE(SUBSTITUTE(TRIM($W220),".","-"),"/","-")&gt;=10000000,IFERROR(DATE(--LEFT(TRIM($W220),4),--MID(TRIM($W220),5,2),--RIGHT(TRIM($W220),2)),""),--SUBSTITUTE(SUBSTITUTE(TRIM($W220),".","-"),"/","-")),IFERROR(--LEFT(SUBSTITUTE(SUBSTITUTE(TRIM($W220),".","-"),"/","-"),10),""))))</f>
        <v/>
      </c>
      <c r="Y220" s="29">
        <f>IF($X220="","",INT($X220))</f>
        <v/>
      </c>
      <c r="Z220" s="30">
        <f>IF(OR($Y220="",$D$6=""),"",IF(INDEX($A:$U,ROW(),$D$6)="",0,IF(ISNUMBER(INDEX($A:$U,ROW(),$D$6)),INDEX($A:$U,ROW(),$D$6),IFERROR(--SUBSTITUTE(SUBSTITUTE(TRIM(INDEX($A:$U,ROW(),$D$6)),",",""),"원",""),0))))</f>
        <v/>
      </c>
      <c r="AA220" s="30">
        <f>IF(OR($Y220="",$E$6=""),"",IF(INDEX($A:$U,ROW(),$E$6)="",0,IF(ISNUMBER(INDEX($A:$U,ROW(),$E$6)),INDEX($A:$U,ROW(),$E$6),IFERROR(--SUBSTITUTE(SUBSTITUTE(TRIM(INDEX($A:$U,ROW(),$E$6)),",",""),"원",""),0))))</f>
        <v/>
      </c>
      <c r="AB220" s="30">
        <f>IF(OR($Y220="",$F$6=""),"",IF(INDEX($A:$U,ROW(),$F$6)="","",IF(ISNUMBER(INDEX($A:$U,ROW(),$F$6)),INDEX($A:$U,ROW(),$F$6),IFERROR(--SUBSTITUTE(SUBSTITUTE(TRIM(INDEX($A:$U,ROW(),$F$6)),",",""),"원",""),""))))</f>
        <v/>
      </c>
      <c r="AC220" s="2">
        <f>IF(OR($Y220="",$G$6=""),"",INDEX($A:$U,ROW(),$G$6)&amp;"")</f>
        <v/>
      </c>
      <c r="AD220" s="2">
        <f>IF($Y220="","",IF(OR(AND(설정!$B$5&lt;&gt;"",ISNUMBER(SEARCH(설정!$B$5,$AC220))),AND(설정!$B$6&lt;&gt;"",ISNUMBER(SEARCH(설정!$B$6,$AC220))),AND(설정!$B$7&lt;&gt;"",ISNUMBER(SEARCH(설정!$B$7,$AC220)))),"제외","포함"))</f>
        <v/>
      </c>
    </row>
    <row r="221">
      <c r="W221" s="2">
        <f>IF(OR($B$5="",$C$6="",ROW()&lt;$B$5),"",IF(INDEX($A:$U,ROW(),$C$6)="","",INDEX($A:$U,ROW(),$C$6)))</f>
        <v/>
      </c>
      <c r="X221" s="28">
        <f>IF($W221="","",IF(ISNUMBER($W221),IF($W221&gt;=10000000,IFERROR(DATE(INT($W221/10000),MOD(INT($W221/100),100),MOD($W221,100)),""),$W221),IF(ISNUMBER(--SUBSTITUTE(SUBSTITUTE(TRIM($W221),".","-"),"/","-")),IF(--SUBSTITUTE(SUBSTITUTE(TRIM($W221),".","-"),"/","-")&gt;=10000000,IFERROR(DATE(--LEFT(TRIM($W221),4),--MID(TRIM($W221),5,2),--RIGHT(TRIM($W221),2)),""),--SUBSTITUTE(SUBSTITUTE(TRIM($W221),".","-"),"/","-")),IFERROR(--LEFT(SUBSTITUTE(SUBSTITUTE(TRIM($W221),".","-"),"/","-"),10),""))))</f>
        <v/>
      </c>
      <c r="Y221" s="29">
        <f>IF($X221="","",INT($X221))</f>
        <v/>
      </c>
      <c r="Z221" s="30">
        <f>IF(OR($Y221="",$D$6=""),"",IF(INDEX($A:$U,ROW(),$D$6)="",0,IF(ISNUMBER(INDEX($A:$U,ROW(),$D$6)),INDEX($A:$U,ROW(),$D$6),IFERROR(--SUBSTITUTE(SUBSTITUTE(TRIM(INDEX($A:$U,ROW(),$D$6)),",",""),"원",""),0))))</f>
        <v/>
      </c>
      <c r="AA221" s="30">
        <f>IF(OR($Y221="",$E$6=""),"",IF(INDEX($A:$U,ROW(),$E$6)="",0,IF(ISNUMBER(INDEX($A:$U,ROW(),$E$6)),INDEX($A:$U,ROW(),$E$6),IFERROR(--SUBSTITUTE(SUBSTITUTE(TRIM(INDEX($A:$U,ROW(),$E$6)),",",""),"원",""),0))))</f>
        <v/>
      </c>
      <c r="AB221" s="30">
        <f>IF(OR($Y221="",$F$6=""),"",IF(INDEX($A:$U,ROW(),$F$6)="","",IF(ISNUMBER(INDEX($A:$U,ROW(),$F$6)),INDEX($A:$U,ROW(),$F$6),IFERROR(--SUBSTITUTE(SUBSTITUTE(TRIM(INDEX($A:$U,ROW(),$F$6)),",",""),"원",""),""))))</f>
        <v/>
      </c>
      <c r="AC221" s="2">
        <f>IF(OR($Y221="",$G$6=""),"",INDEX($A:$U,ROW(),$G$6)&amp;"")</f>
        <v/>
      </c>
      <c r="AD221" s="2">
        <f>IF($Y221="","",IF(OR(AND(설정!$B$5&lt;&gt;"",ISNUMBER(SEARCH(설정!$B$5,$AC221))),AND(설정!$B$6&lt;&gt;"",ISNUMBER(SEARCH(설정!$B$6,$AC221))),AND(설정!$B$7&lt;&gt;"",ISNUMBER(SEARCH(설정!$B$7,$AC221)))),"제외","포함"))</f>
        <v/>
      </c>
    </row>
    <row r="222">
      <c r="W222" s="2">
        <f>IF(OR($B$5="",$C$6="",ROW()&lt;$B$5),"",IF(INDEX($A:$U,ROW(),$C$6)="","",INDEX($A:$U,ROW(),$C$6)))</f>
        <v/>
      </c>
      <c r="X222" s="28">
        <f>IF($W222="","",IF(ISNUMBER($W222),IF($W222&gt;=10000000,IFERROR(DATE(INT($W222/10000),MOD(INT($W222/100),100),MOD($W222,100)),""),$W222),IF(ISNUMBER(--SUBSTITUTE(SUBSTITUTE(TRIM($W222),".","-"),"/","-")),IF(--SUBSTITUTE(SUBSTITUTE(TRIM($W222),".","-"),"/","-")&gt;=10000000,IFERROR(DATE(--LEFT(TRIM($W222),4),--MID(TRIM($W222),5,2),--RIGHT(TRIM($W222),2)),""),--SUBSTITUTE(SUBSTITUTE(TRIM($W222),".","-"),"/","-")),IFERROR(--LEFT(SUBSTITUTE(SUBSTITUTE(TRIM($W222),".","-"),"/","-"),10),""))))</f>
        <v/>
      </c>
      <c r="Y222" s="29">
        <f>IF($X222="","",INT($X222))</f>
        <v/>
      </c>
      <c r="Z222" s="30">
        <f>IF(OR($Y222="",$D$6=""),"",IF(INDEX($A:$U,ROW(),$D$6)="",0,IF(ISNUMBER(INDEX($A:$U,ROW(),$D$6)),INDEX($A:$U,ROW(),$D$6),IFERROR(--SUBSTITUTE(SUBSTITUTE(TRIM(INDEX($A:$U,ROW(),$D$6)),",",""),"원",""),0))))</f>
        <v/>
      </c>
      <c r="AA222" s="30">
        <f>IF(OR($Y222="",$E$6=""),"",IF(INDEX($A:$U,ROW(),$E$6)="",0,IF(ISNUMBER(INDEX($A:$U,ROW(),$E$6)),INDEX($A:$U,ROW(),$E$6),IFERROR(--SUBSTITUTE(SUBSTITUTE(TRIM(INDEX($A:$U,ROW(),$E$6)),",",""),"원",""),0))))</f>
        <v/>
      </c>
      <c r="AB222" s="30">
        <f>IF(OR($Y222="",$F$6=""),"",IF(INDEX($A:$U,ROW(),$F$6)="","",IF(ISNUMBER(INDEX($A:$U,ROW(),$F$6)),INDEX($A:$U,ROW(),$F$6),IFERROR(--SUBSTITUTE(SUBSTITUTE(TRIM(INDEX($A:$U,ROW(),$F$6)),",",""),"원",""),""))))</f>
        <v/>
      </c>
      <c r="AC222" s="2">
        <f>IF(OR($Y222="",$G$6=""),"",INDEX($A:$U,ROW(),$G$6)&amp;"")</f>
        <v/>
      </c>
      <c r="AD222" s="2">
        <f>IF($Y222="","",IF(OR(AND(설정!$B$5&lt;&gt;"",ISNUMBER(SEARCH(설정!$B$5,$AC222))),AND(설정!$B$6&lt;&gt;"",ISNUMBER(SEARCH(설정!$B$6,$AC222))),AND(설정!$B$7&lt;&gt;"",ISNUMBER(SEARCH(설정!$B$7,$AC222)))),"제외","포함"))</f>
        <v/>
      </c>
    </row>
    <row r="223">
      <c r="W223" s="2">
        <f>IF(OR($B$5="",$C$6="",ROW()&lt;$B$5),"",IF(INDEX($A:$U,ROW(),$C$6)="","",INDEX($A:$U,ROW(),$C$6)))</f>
        <v/>
      </c>
      <c r="X223" s="28">
        <f>IF($W223="","",IF(ISNUMBER($W223),IF($W223&gt;=10000000,IFERROR(DATE(INT($W223/10000),MOD(INT($W223/100),100),MOD($W223,100)),""),$W223),IF(ISNUMBER(--SUBSTITUTE(SUBSTITUTE(TRIM($W223),".","-"),"/","-")),IF(--SUBSTITUTE(SUBSTITUTE(TRIM($W223),".","-"),"/","-")&gt;=10000000,IFERROR(DATE(--LEFT(TRIM($W223),4),--MID(TRIM($W223),5,2),--RIGHT(TRIM($W223),2)),""),--SUBSTITUTE(SUBSTITUTE(TRIM($W223),".","-"),"/","-")),IFERROR(--LEFT(SUBSTITUTE(SUBSTITUTE(TRIM($W223),".","-"),"/","-"),10),""))))</f>
        <v/>
      </c>
      <c r="Y223" s="29">
        <f>IF($X223="","",INT($X223))</f>
        <v/>
      </c>
      <c r="Z223" s="30">
        <f>IF(OR($Y223="",$D$6=""),"",IF(INDEX($A:$U,ROW(),$D$6)="",0,IF(ISNUMBER(INDEX($A:$U,ROW(),$D$6)),INDEX($A:$U,ROW(),$D$6),IFERROR(--SUBSTITUTE(SUBSTITUTE(TRIM(INDEX($A:$U,ROW(),$D$6)),",",""),"원",""),0))))</f>
        <v/>
      </c>
      <c r="AA223" s="30">
        <f>IF(OR($Y223="",$E$6=""),"",IF(INDEX($A:$U,ROW(),$E$6)="",0,IF(ISNUMBER(INDEX($A:$U,ROW(),$E$6)),INDEX($A:$U,ROW(),$E$6),IFERROR(--SUBSTITUTE(SUBSTITUTE(TRIM(INDEX($A:$U,ROW(),$E$6)),",",""),"원",""),0))))</f>
        <v/>
      </c>
      <c r="AB223" s="30">
        <f>IF(OR($Y223="",$F$6=""),"",IF(INDEX($A:$U,ROW(),$F$6)="","",IF(ISNUMBER(INDEX($A:$U,ROW(),$F$6)),INDEX($A:$U,ROW(),$F$6),IFERROR(--SUBSTITUTE(SUBSTITUTE(TRIM(INDEX($A:$U,ROW(),$F$6)),",",""),"원",""),""))))</f>
        <v/>
      </c>
      <c r="AC223" s="2">
        <f>IF(OR($Y223="",$G$6=""),"",INDEX($A:$U,ROW(),$G$6)&amp;"")</f>
        <v/>
      </c>
      <c r="AD223" s="2">
        <f>IF($Y223="","",IF(OR(AND(설정!$B$5&lt;&gt;"",ISNUMBER(SEARCH(설정!$B$5,$AC223))),AND(설정!$B$6&lt;&gt;"",ISNUMBER(SEARCH(설정!$B$6,$AC223))),AND(설정!$B$7&lt;&gt;"",ISNUMBER(SEARCH(설정!$B$7,$AC223)))),"제외","포함"))</f>
        <v/>
      </c>
    </row>
    <row r="224">
      <c r="W224" s="2">
        <f>IF(OR($B$5="",$C$6="",ROW()&lt;$B$5),"",IF(INDEX($A:$U,ROW(),$C$6)="","",INDEX($A:$U,ROW(),$C$6)))</f>
        <v/>
      </c>
      <c r="X224" s="28">
        <f>IF($W224="","",IF(ISNUMBER($W224),IF($W224&gt;=10000000,IFERROR(DATE(INT($W224/10000),MOD(INT($W224/100),100),MOD($W224,100)),""),$W224),IF(ISNUMBER(--SUBSTITUTE(SUBSTITUTE(TRIM($W224),".","-"),"/","-")),IF(--SUBSTITUTE(SUBSTITUTE(TRIM($W224),".","-"),"/","-")&gt;=10000000,IFERROR(DATE(--LEFT(TRIM($W224),4),--MID(TRIM($W224),5,2),--RIGHT(TRIM($W224),2)),""),--SUBSTITUTE(SUBSTITUTE(TRIM($W224),".","-"),"/","-")),IFERROR(--LEFT(SUBSTITUTE(SUBSTITUTE(TRIM($W224),".","-"),"/","-"),10),""))))</f>
        <v/>
      </c>
      <c r="Y224" s="29">
        <f>IF($X224="","",INT($X224))</f>
        <v/>
      </c>
      <c r="Z224" s="30">
        <f>IF(OR($Y224="",$D$6=""),"",IF(INDEX($A:$U,ROW(),$D$6)="",0,IF(ISNUMBER(INDEX($A:$U,ROW(),$D$6)),INDEX($A:$U,ROW(),$D$6),IFERROR(--SUBSTITUTE(SUBSTITUTE(TRIM(INDEX($A:$U,ROW(),$D$6)),",",""),"원",""),0))))</f>
        <v/>
      </c>
      <c r="AA224" s="30">
        <f>IF(OR($Y224="",$E$6=""),"",IF(INDEX($A:$U,ROW(),$E$6)="",0,IF(ISNUMBER(INDEX($A:$U,ROW(),$E$6)),INDEX($A:$U,ROW(),$E$6),IFERROR(--SUBSTITUTE(SUBSTITUTE(TRIM(INDEX($A:$U,ROW(),$E$6)),",",""),"원",""),0))))</f>
        <v/>
      </c>
      <c r="AB224" s="30">
        <f>IF(OR($Y224="",$F$6=""),"",IF(INDEX($A:$U,ROW(),$F$6)="","",IF(ISNUMBER(INDEX($A:$U,ROW(),$F$6)),INDEX($A:$U,ROW(),$F$6),IFERROR(--SUBSTITUTE(SUBSTITUTE(TRIM(INDEX($A:$U,ROW(),$F$6)),",",""),"원",""),""))))</f>
        <v/>
      </c>
      <c r="AC224" s="2">
        <f>IF(OR($Y224="",$G$6=""),"",INDEX($A:$U,ROW(),$G$6)&amp;"")</f>
        <v/>
      </c>
      <c r="AD224" s="2">
        <f>IF($Y224="","",IF(OR(AND(설정!$B$5&lt;&gt;"",ISNUMBER(SEARCH(설정!$B$5,$AC224))),AND(설정!$B$6&lt;&gt;"",ISNUMBER(SEARCH(설정!$B$6,$AC224))),AND(설정!$B$7&lt;&gt;"",ISNUMBER(SEARCH(설정!$B$7,$AC224)))),"제외","포함"))</f>
        <v/>
      </c>
    </row>
    <row r="225">
      <c r="W225" s="2">
        <f>IF(OR($B$5="",$C$6="",ROW()&lt;$B$5),"",IF(INDEX($A:$U,ROW(),$C$6)="","",INDEX($A:$U,ROW(),$C$6)))</f>
        <v/>
      </c>
      <c r="X225" s="28">
        <f>IF($W225="","",IF(ISNUMBER($W225),IF($W225&gt;=10000000,IFERROR(DATE(INT($W225/10000),MOD(INT($W225/100),100),MOD($W225,100)),""),$W225),IF(ISNUMBER(--SUBSTITUTE(SUBSTITUTE(TRIM($W225),".","-"),"/","-")),IF(--SUBSTITUTE(SUBSTITUTE(TRIM($W225),".","-"),"/","-")&gt;=10000000,IFERROR(DATE(--LEFT(TRIM($W225),4),--MID(TRIM($W225),5,2),--RIGHT(TRIM($W225),2)),""),--SUBSTITUTE(SUBSTITUTE(TRIM($W225),".","-"),"/","-")),IFERROR(--LEFT(SUBSTITUTE(SUBSTITUTE(TRIM($W225),".","-"),"/","-"),10),""))))</f>
        <v/>
      </c>
      <c r="Y225" s="29">
        <f>IF($X225="","",INT($X225))</f>
        <v/>
      </c>
      <c r="Z225" s="30">
        <f>IF(OR($Y225="",$D$6=""),"",IF(INDEX($A:$U,ROW(),$D$6)="",0,IF(ISNUMBER(INDEX($A:$U,ROW(),$D$6)),INDEX($A:$U,ROW(),$D$6),IFERROR(--SUBSTITUTE(SUBSTITUTE(TRIM(INDEX($A:$U,ROW(),$D$6)),",",""),"원",""),0))))</f>
        <v/>
      </c>
      <c r="AA225" s="30">
        <f>IF(OR($Y225="",$E$6=""),"",IF(INDEX($A:$U,ROW(),$E$6)="",0,IF(ISNUMBER(INDEX($A:$U,ROW(),$E$6)),INDEX($A:$U,ROW(),$E$6),IFERROR(--SUBSTITUTE(SUBSTITUTE(TRIM(INDEX($A:$U,ROW(),$E$6)),",",""),"원",""),0))))</f>
        <v/>
      </c>
      <c r="AB225" s="30">
        <f>IF(OR($Y225="",$F$6=""),"",IF(INDEX($A:$U,ROW(),$F$6)="","",IF(ISNUMBER(INDEX($A:$U,ROW(),$F$6)),INDEX($A:$U,ROW(),$F$6),IFERROR(--SUBSTITUTE(SUBSTITUTE(TRIM(INDEX($A:$U,ROW(),$F$6)),",",""),"원",""),""))))</f>
        <v/>
      </c>
      <c r="AC225" s="2">
        <f>IF(OR($Y225="",$G$6=""),"",INDEX($A:$U,ROW(),$G$6)&amp;"")</f>
        <v/>
      </c>
      <c r="AD225" s="2">
        <f>IF($Y225="","",IF(OR(AND(설정!$B$5&lt;&gt;"",ISNUMBER(SEARCH(설정!$B$5,$AC225))),AND(설정!$B$6&lt;&gt;"",ISNUMBER(SEARCH(설정!$B$6,$AC225))),AND(설정!$B$7&lt;&gt;"",ISNUMBER(SEARCH(설정!$B$7,$AC225)))),"제외","포함"))</f>
        <v/>
      </c>
    </row>
    <row r="226">
      <c r="W226" s="2">
        <f>IF(OR($B$5="",$C$6="",ROW()&lt;$B$5),"",IF(INDEX($A:$U,ROW(),$C$6)="","",INDEX($A:$U,ROW(),$C$6)))</f>
        <v/>
      </c>
      <c r="X226" s="28">
        <f>IF($W226="","",IF(ISNUMBER($W226),IF($W226&gt;=10000000,IFERROR(DATE(INT($W226/10000),MOD(INT($W226/100),100),MOD($W226,100)),""),$W226),IF(ISNUMBER(--SUBSTITUTE(SUBSTITUTE(TRIM($W226),".","-"),"/","-")),IF(--SUBSTITUTE(SUBSTITUTE(TRIM($W226),".","-"),"/","-")&gt;=10000000,IFERROR(DATE(--LEFT(TRIM($W226),4),--MID(TRIM($W226),5,2),--RIGHT(TRIM($W226),2)),""),--SUBSTITUTE(SUBSTITUTE(TRIM($W226),".","-"),"/","-")),IFERROR(--LEFT(SUBSTITUTE(SUBSTITUTE(TRIM($W226),".","-"),"/","-"),10),""))))</f>
        <v/>
      </c>
      <c r="Y226" s="29">
        <f>IF($X226="","",INT($X226))</f>
        <v/>
      </c>
      <c r="Z226" s="30">
        <f>IF(OR($Y226="",$D$6=""),"",IF(INDEX($A:$U,ROW(),$D$6)="",0,IF(ISNUMBER(INDEX($A:$U,ROW(),$D$6)),INDEX($A:$U,ROW(),$D$6),IFERROR(--SUBSTITUTE(SUBSTITUTE(TRIM(INDEX($A:$U,ROW(),$D$6)),",",""),"원",""),0))))</f>
        <v/>
      </c>
      <c r="AA226" s="30">
        <f>IF(OR($Y226="",$E$6=""),"",IF(INDEX($A:$U,ROW(),$E$6)="",0,IF(ISNUMBER(INDEX($A:$U,ROW(),$E$6)),INDEX($A:$U,ROW(),$E$6),IFERROR(--SUBSTITUTE(SUBSTITUTE(TRIM(INDEX($A:$U,ROW(),$E$6)),",",""),"원",""),0))))</f>
        <v/>
      </c>
      <c r="AB226" s="30">
        <f>IF(OR($Y226="",$F$6=""),"",IF(INDEX($A:$U,ROW(),$F$6)="","",IF(ISNUMBER(INDEX($A:$U,ROW(),$F$6)),INDEX($A:$U,ROW(),$F$6),IFERROR(--SUBSTITUTE(SUBSTITUTE(TRIM(INDEX($A:$U,ROW(),$F$6)),",",""),"원",""),""))))</f>
        <v/>
      </c>
      <c r="AC226" s="2">
        <f>IF(OR($Y226="",$G$6=""),"",INDEX($A:$U,ROW(),$G$6)&amp;"")</f>
        <v/>
      </c>
      <c r="AD226" s="2">
        <f>IF($Y226="","",IF(OR(AND(설정!$B$5&lt;&gt;"",ISNUMBER(SEARCH(설정!$B$5,$AC226))),AND(설정!$B$6&lt;&gt;"",ISNUMBER(SEARCH(설정!$B$6,$AC226))),AND(설정!$B$7&lt;&gt;"",ISNUMBER(SEARCH(설정!$B$7,$AC226)))),"제외","포함"))</f>
        <v/>
      </c>
    </row>
    <row r="227">
      <c r="W227" s="2">
        <f>IF(OR($B$5="",$C$6="",ROW()&lt;$B$5),"",IF(INDEX($A:$U,ROW(),$C$6)="","",INDEX($A:$U,ROW(),$C$6)))</f>
        <v/>
      </c>
      <c r="X227" s="28">
        <f>IF($W227="","",IF(ISNUMBER($W227),IF($W227&gt;=10000000,IFERROR(DATE(INT($W227/10000),MOD(INT($W227/100),100),MOD($W227,100)),""),$W227),IF(ISNUMBER(--SUBSTITUTE(SUBSTITUTE(TRIM($W227),".","-"),"/","-")),IF(--SUBSTITUTE(SUBSTITUTE(TRIM($W227),".","-"),"/","-")&gt;=10000000,IFERROR(DATE(--LEFT(TRIM($W227),4),--MID(TRIM($W227),5,2),--RIGHT(TRIM($W227),2)),""),--SUBSTITUTE(SUBSTITUTE(TRIM($W227),".","-"),"/","-")),IFERROR(--LEFT(SUBSTITUTE(SUBSTITUTE(TRIM($W227),".","-"),"/","-"),10),""))))</f>
        <v/>
      </c>
      <c r="Y227" s="29">
        <f>IF($X227="","",INT($X227))</f>
        <v/>
      </c>
      <c r="Z227" s="30">
        <f>IF(OR($Y227="",$D$6=""),"",IF(INDEX($A:$U,ROW(),$D$6)="",0,IF(ISNUMBER(INDEX($A:$U,ROW(),$D$6)),INDEX($A:$U,ROW(),$D$6),IFERROR(--SUBSTITUTE(SUBSTITUTE(TRIM(INDEX($A:$U,ROW(),$D$6)),",",""),"원",""),0))))</f>
        <v/>
      </c>
      <c r="AA227" s="30">
        <f>IF(OR($Y227="",$E$6=""),"",IF(INDEX($A:$U,ROW(),$E$6)="",0,IF(ISNUMBER(INDEX($A:$U,ROW(),$E$6)),INDEX($A:$U,ROW(),$E$6),IFERROR(--SUBSTITUTE(SUBSTITUTE(TRIM(INDEX($A:$U,ROW(),$E$6)),",",""),"원",""),0))))</f>
        <v/>
      </c>
      <c r="AB227" s="30">
        <f>IF(OR($Y227="",$F$6=""),"",IF(INDEX($A:$U,ROW(),$F$6)="","",IF(ISNUMBER(INDEX($A:$U,ROW(),$F$6)),INDEX($A:$U,ROW(),$F$6),IFERROR(--SUBSTITUTE(SUBSTITUTE(TRIM(INDEX($A:$U,ROW(),$F$6)),",",""),"원",""),""))))</f>
        <v/>
      </c>
      <c r="AC227" s="2">
        <f>IF(OR($Y227="",$G$6=""),"",INDEX($A:$U,ROW(),$G$6)&amp;"")</f>
        <v/>
      </c>
      <c r="AD227" s="2">
        <f>IF($Y227="","",IF(OR(AND(설정!$B$5&lt;&gt;"",ISNUMBER(SEARCH(설정!$B$5,$AC227))),AND(설정!$B$6&lt;&gt;"",ISNUMBER(SEARCH(설정!$B$6,$AC227))),AND(설정!$B$7&lt;&gt;"",ISNUMBER(SEARCH(설정!$B$7,$AC227)))),"제외","포함"))</f>
        <v/>
      </c>
    </row>
    <row r="228">
      <c r="W228" s="2">
        <f>IF(OR($B$5="",$C$6="",ROW()&lt;$B$5),"",IF(INDEX($A:$U,ROW(),$C$6)="","",INDEX($A:$U,ROW(),$C$6)))</f>
        <v/>
      </c>
      <c r="X228" s="28">
        <f>IF($W228="","",IF(ISNUMBER($W228),IF($W228&gt;=10000000,IFERROR(DATE(INT($W228/10000),MOD(INT($W228/100),100),MOD($W228,100)),""),$W228),IF(ISNUMBER(--SUBSTITUTE(SUBSTITUTE(TRIM($W228),".","-"),"/","-")),IF(--SUBSTITUTE(SUBSTITUTE(TRIM($W228),".","-"),"/","-")&gt;=10000000,IFERROR(DATE(--LEFT(TRIM($W228),4),--MID(TRIM($W228),5,2),--RIGHT(TRIM($W228),2)),""),--SUBSTITUTE(SUBSTITUTE(TRIM($W228),".","-"),"/","-")),IFERROR(--LEFT(SUBSTITUTE(SUBSTITUTE(TRIM($W228),".","-"),"/","-"),10),""))))</f>
        <v/>
      </c>
      <c r="Y228" s="29">
        <f>IF($X228="","",INT($X228))</f>
        <v/>
      </c>
      <c r="Z228" s="30">
        <f>IF(OR($Y228="",$D$6=""),"",IF(INDEX($A:$U,ROW(),$D$6)="",0,IF(ISNUMBER(INDEX($A:$U,ROW(),$D$6)),INDEX($A:$U,ROW(),$D$6),IFERROR(--SUBSTITUTE(SUBSTITUTE(TRIM(INDEX($A:$U,ROW(),$D$6)),",",""),"원",""),0))))</f>
        <v/>
      </c>
      <c r="AA228" s="30">
        <f>IF(OR($Y228="",$E$6=""),"",IF(INDEX($A:$U,ROW(),$E$6)="",0,IF(ISNUMBER(INDEX($A:$U,ROW(),$E$6)),INDEX($A:$U,ROW(),$E$6),IFERROR(--SUBSTITUTE(SUBSTITUTE(TRIM(INDEX($A:$U,ROW(),$E$6)),",",""),"원",""),0))))</f>
        <v/>
      </c>
      <c r="AB228" s="30">
        <f>IF(OR($Y228="",$F$6=""),"",IF(INDEX($A:$U,ROW(),$F$6)="","",IF(ISNUMBER(INDEX($A:$U,ROW(),$F$6)),INDEX($A:$U,ROW(),$F$6),IFERROR(--SUBSTITUTE(SUBSTITUTE(TRIM(INDEX($A:$U,ROW(),$F$6)),",",""),"원",""),""))))</f>
        <v/>
      </c>
      <c r="AC228" s="2">
        <f>IF(OR($Y228="",$G$6=""),"",INDEX($A:$U,ROW(),$G$6)&amp;"")</f>
        <v/>
      </c>
      <c r="AD228" s="2">
        <f>IF($Y228="","",IF(OR(AND(설정!$B$5&lt;&gt;"",ISNUMBER(SEARCH(설정!$B$5,$AC228))),AND(설정!$B$6&lt;&gt;"",ISNUMBER(SEARCH(설정!$B$6,$AC228))),AND(설정!$B$7&lt;&gt;"",ISNUMBER(SEARCH(설정!$B$7,$AC228)))),"제외","포함"))</f>
        <v/>
      </c>
    </row>
    <row r="229">
      <c r="W229" s="2">
        <f>IF(OR($B$5="",$C$6="",ROW()&lt;$B$5),"",IF(INDEX($A:$U,ROW(),$C$6)="","",INDEX($A:$U,ROW(),$C$6)))</f>
        <v/>
      </c>
      <c r="X229" s="28">
        <f>IF($W229="","",IF(ISNUMBER($W229),IF($W229&gt;=10000000,IFERROR(DATE(INT($W229/10000),MOD(INT($W229/100),100),MOD($W229,100)),""),$W229),IF(ISNUMBER(--SUBSTITUTE(SUBSTITUTE(TRIM($W229),".","-"),"/","-")),IF(--SUBSTITUTE(SUBSTITUTE(TRIM($W229),".","-"),"/","-")&gt;=10000000,IFERROR(DATE(--LEFT(TRIM($W229),4),--MID(TRIM($W229),5,2),--RIGHT(TRIM($W229),2)),""),--SUBSTITUTE(SUBSTITUTE(TRIM($W229),".","-"),"/","-")),IFERROR(--LEFT(SUBSTITUTE(SUBSTITUTE(TRIM($W229),".","-"),"/","-"),10),""))))</f>
        <v/>
      </c>
      <c r="Y229" s="29">
        <f>IF($X229="","",INT($X229))</f>
        <v/>
      </c>
      <c r="Z229" s="30">
        <f>IF(OR($Y229="",$D$6=""),"",IF(INDEX($A:$U,ROW(),$D$6)="",0,IF(ISNUMBER(INDEX($A:$U,ROW(),$D$6)),INDEX($A:$U,ROW(),$D$6),IFERROR(--SUBSTITUTE(SUBSTITUTE(TRIM(INDEX($A:$U,ROW(),$D$6)),",",""),"원",""),0))))</f>
        <v/>
      </c>
      <c r="AA229" s="30">
        <f>IF(OR($Y229="",$E$6=""),"",IF(INDEX($A:$U,ROW(),$E$6)="",0,IF(ISNUMBER(INDEX($A:$U,ROW(),$E$6)),INDEX($A:$U,ROW(),$E$6),IFERROR(--SUBSTITUTE(SUBSTITUTE(TRIM(INDEX($A:$U,ROW(),$E$6)),",",""),"원",""),0))))</f>
        <v/>
      </c>
      <c r="AB229" s="30">
        <f>IF(OR($Y229="",$F$6=""),"",IF(INDEX($A:$U,ROW(),$F$6)="","",IF(ISNUMBER(INDEX($A:$U,ROW(),$F$6)),INDEX($A:$U,ROW(),$F$6),IFERROR(--SUBSTITUTE(SUBSTITUTE(TRIM(INDEX($A:$U,ROW(),$F$6)),",",""),"원",""),""))))</f>
        <v/>
      </c>
      <c r="AC229" s="2">
        <f>IF(OR($Y229="",$G$6=""),"",INDEX($A:$U,ROW(),$G$6)&amp;"")</f>
        <v/>
      </c>
      <c r="AD229" s="2">
        <f>IF($Y229="","",IF(OR(AND(설정!$B$5&lt;&gt;"",ISNUMBER(SEARCH(설정!$B$5,$AC229))),AND(설정!$B$6&lt;&gt;"",ISNUMBER(SEARCH(설정!$B$6,$AC229))),AND(설정!$B$7&lt;&gt;"",ISNUMBER(SEARCH(설정!$B$7,$AC229)))),"제외","포함"))</f>
        <v/>
      </c>
    </row>
    <row r="230">
      <c r="W230" s="2">
        <f>IF(OR($B$5="",$C$6="",ROW()&lt;$B$5),"",IF(INDEX($A:$U,ROW(),$C$6)="","",INDEX($A:$U,ROW(),$C$6)))</f>
        <v/>
      </c>
      <c r="X230" s="28">
        <f>IF($W230="","",IF(ISNUMBER($W230),IF($W230&gt;=10000000,IFERROR(DATE(INT($W230/10000),MOD(INT($W230/100),100),MOD($W230,100)),""),$W230),IF(ISNUMBER(--SUBSTITUTE(SUBSTITUTE(TRIM($W230),".","-"),"/","-")),IF(--SUBSTITUTE(SUBSTITUTE(TRIM($W230),".","-"),"/","-")&gt;=10000000,IFERROR(DATE(--LEFT(TRIM($W230),4),--MID(TRIM($W230),5,2),--RIGHT(TRIM($W230),2)),""),--SUBSTITUTE(SUBSTITUTE(TRIM($W230),".","-"),"/","-")),IFERROR(--LEFT(SUBSTITUTE(SUBSTITUTE(TRIM($W230),".","-"),"/","-"),10),""))))</f>
        <v/>
      </c>
      <c r="Y230" s="29">
        <f>IF($X230="","",INT($X230))</f>
        <v/>
      </c>
      <c r="Z230" s="30">
        <f>IF(OR($Y230="",$D$6=""),"",IF(INDEX($A:$U,ROW(),$D$6)="",0,IF(ISNUMBER(INDEX($A:$U,ROW(),$D$6)),INDEX($A:$U,ROW(),$D$6),IFERROR(--SUBSTITUTE(SUBSTITUTE(TRIM(INDEX($A:$U,ROW(),$D$6)),",",""),"원",""),0))))</f>
        <v/>
      </c>
      <c r="AA230" s="30">
        <f>IF(OR($Y230="",$E$6=""),"",IF(INDEX($A:$U,ROW(),$E$6)="",0,IF(ISNUMBER(INDEX($A:$U,ROW(),$E$6)),INDEX($A:$U,ROW(),$E$6),IFERROR(--SUBSTITUTE(SUBSTITUTE(TRIM(INDEX($A:$U,ROW(),$E$6)),",",""),"원",""),0))))</f>
        <v/>
      </c>
      <c r="AB230" s="30">
        <f>IF(OR($Y230="",$F$6=""),"",IF(INDEX($A:$U,ROW(),$F$6)="","",IF(ISNUMBER(INDEX($A:$U,ROW(),$F$6)),INDEX($A:$U,ROW(),$F$6),IFERROR(--SUBSTITUTE(SUBSTITUTE(TRIM(INDEX($A:$U,ROW(),$F$6)),",",""),"원",""),""))))</f>
        <v/>
      </c>
      <c r="AC230" s="2">
        <f>IF(OR($Y230="",$G$6=""),"",INDEX($A:$U,ROW(),$G$6)&amp;"")</f>
        <v/>
      </c>
      <c r="AD230" s="2">
        <f>IF($Y230="","",IF(OR(AND(설정!$B$5&lt;&gt;"",ISNUMBER(SEARCH(설정!$B$5,$AC230))),AND(설정!$B$6&lt;&gt;"",ISNUMBER(SEARCH(설정!$B$6,$AC230))),AND(설정!$B$7&lt;&gt;"",ISNUMBER(SEARCH(설정!$B$7,$AC230)))),"제외","포함"))</f>
        <v/>
      </c>
    </row>
    <row r="231">
      <c r="W231" s="2">
        <f>IF(OR($B$5="",$C$6="",ROW()&lt;$B$5),"",IF(INDEX($A:$U,ROW(),$C$6)="","",INDEX($A:$U,ROW(),$C$6)))</f>
        <v/>
      </c>
      <c r="X231" s="28">
        <f>IF($W231="","",IF(ISNUMBER($W231),IF($W231&gt;=10000000,IFERROR(DATE(INT($W231/10000),MOD(INT($W231/100),100),MOD($W231,100)),""),$W231),IF(ISNUMBER(--SUBSTITUTE(SUBSTITUTE(TRIM($W231),".","-"),"/","-")),IF(--SUBSTITUTE(SUBSTITUTE(TRIM($W231),".","-"),"/","-")&gt;=10000000,IFERROR(DATE(--LEFT(TRIM($W231),4),--MID(TRIM($W231),5,2),--RIGHT(TRIM($W231),2)),""),--SUBSTITUTE(SUBSTITUTE(TRIM($W231),".","-"),"/","-")),IFERROR(--LEFT(SUBSTITUTE(SUBSTITUTE(TRIM($W231),".","-"),"/","-"),10),""))))</f>
        <v/>
      </c>
      <c r="Y231" s="29">
        <f>IF($X231="","",INT($X231))</f>
        <v/>
      </c>
      <c r="Z231" s="30">
        <f>IF(OR($Y231="",$D$6=""),"",IF(INDEX($A:$U,ROW(),$D$6)="",0,IF(ISNUMBER(INDEX($A:$U,ROW(),$D$6)),INDEX($A:$U,ROW(),$D$6),IFERROR(--SUBSTITUTE(SUBSTITUTE(TRIM(INDEX($A:$U,ROW(),$D$6)),",",""),"원",""),0))))</f>
        <v/>
      </c>
      <c r="AA231" s="30">
        <f>IF(OR($Y231="",$E$6=""),"",IF(INDEX($A:$U,ROW(),$E$6)="",0,IF(ISNUMBER(INDEX($A:$U,ROW(),$E$6)),INDEX($A:$U,ROW(),$E$6),IFERROR(--SUBSTITUTE(SUBSTITUTE(TRIM(INDEX($A:$U,ROW(),$E$6)),",",""),"원",""),0))))</f>
        <v/>
      </c>
      <c r="AB231" s="30">
        <f>IF(OR($Y231="",$F$6=""),"",IF(INDEX($A:$U,ROW(),$F$6)="","",IF(ISNUMBER(INDEX($A:$U,ROW(),$F$6)),INDEX($A:$U,ROW(),$F$6),IFERROR(--SUBSTITUTE(SUBSTITUTE(TRIM(INDEX($A:$U,ROW(),$F$6)),",",""),"원",""),""))))</f>
        <v/>
      </c>
      <c r="AC231" s="2">
        <f>IF(OR($Y231="",$G$6=""),"",INDEX($A:$U,ROW(),$G$6)&amp;"")</f>
        <v/>
      </c>
      <c r="AD231" s="2">
        <f>IF($Y231="","",IF(OR(AND(설정!$B$5&lt;&gt;"",ISNUMBER(SEARCH(설정!$B$5,$AC231))),AND(설정!$B$6&lt;&gt;"",ISNUMBER(SEARCH(설정!$B$6,$AC231))),AND(설정!$B$7&lt;&gt;"",ISNUMBER(SEARCH(설정!$B$7,$AC231)))),"제외","포함"))</f>
        <v/>
      </c>
    </row>
    <row r="232">
      <c r="W232" s="2">
        <f>IF(OR($B$5="",$C$6="",ROW()&lt;$B$5),"",IF(INDEX($A:$U,ROW(),$C$6)="","",INDEX($A:$U,ROW(),$C$6)))</f>
        <v/>
      </c>
      <c r="X232" s="28">
        <f>IF($W232="","",IF(ISNUMBER($W232),IF($W232&gt;=10000000,IFERROR(DATE(INT($W232/10000),MOD(INT($W232/100),100),MOD($W232,100)),""),$W232),IF(ISNUMBER(--SUBSTITUTE(SUBSTITUTE(TRIM($W232),".","-"),"/","-")),IF(--SUBSTITUTE(SUBSTITUTE(TRIM($W232),".","-"),"/","-")&gt;=10000000,IFERROR(DATE(--LEFT(TRIM($W232),4),--MID(TRIM($W232),5,2),--RIGHT(TRIM($W232),2)),""),--SUBSTITUTE(SUBSTITUTE(TRIM($W232),".","-"),"/","-")),IFERROR(--LEFT(SUBSTITUTE(SUBSTITUTE(TRIM($W232),".","-"),"/","-"),10),""))))</f>
        <v/>
      </c>
      <c r="Y232" s="29">
        <f>IF($X232="","",INT($X232))</f>
        <v/>
      </c>
      <c r="Z232" s="30">
        <f>IF(OR($Y232="",$D$6=""),"",IF(INDEX($A:$U,ROW(),$D$6)="",0,IF(ISNUMBER(INDEX($A:$U,ROW(),$D$6)),INDEX($A:$U,ROW(),$D$6),IFERROR(--SUBSTITUTE(SUBSTITUTE(TRIM(INDEX($A:$U,ROW(),$D$6)),",",""),"원",""),0))))</f>
        <v/>
      </c>
      <c r="AA232" s="30">
        <f>IF(OR($Y232="",$E$6=""),"",IF(INDEX($A:$U,ROW(),$E$6)="",0,IF(ISNUMBER(INDEX($A:$U,ROW(),$E$6)),INDEX($A:$U,ROW(),$E$6),IFERROR(--SUBSTITUTE(SUBSTITUTE(TRIM(INDEX($A:$U,ROW(),$E$6)),",",""),"원",""),0))))</f>
        <v/>
      </c>
      <c r="AB232" s="30">
        <f>IF(OR($Y232="",$F$6=""),"",IF(INDEX($A:$U,ROW(),$F$6)="","",IF(ISNUMBER(INDEX($A:$U,ROW(),$F$6)),INDEX($A:$U,ROW(),$F$6),IFERROR(--SUBSTITUTE(SUBSTITUTE(TRIM(INDEX($A:$U,ROW(),$F$6)),",",""),"원",""),""))))</f>
        <v/>
      </c>
      <c r="AC232" s="2">
        <f>IF(OR($Y232="",$G$6=""),"",INDEX($A:$U,ROW(),$G$6)&amp;"")</f>
        <v/>
      </c>
      <c r="AD232" s="2">
        <f>IF($Y232="","",IF(OR(AND(설정!$B$5&lt;&gt;"",ISNUMBER(SEARCH(설정!$B$5,$AC232))),AND(설정!$B$6&lt;&gt;"",ISNUMBER(SEARCH(설정!$B$6,$AC232))),AND(설정!$B$7&lt;&gt;"",ISNUMBER(SEARCH(설정!$B$7,$AC232)))),"제외","포함"))</f>
        <v/>
      </c>
    </row>
    <row r="233">
      <c r="W233" s="2">
        <f>IF(OR($B$5="",$C$6="",ROW()&lt;$B$5),"",IF(INDEX($A:$U,ROW(),$C$6)="","",INDEX($A:$U,ROW(),$C$6)))</f>
        <v/>
      </c>
      <c r="X233" s="28">
        <f>IF($W233="","",IF(ISNUMBER($W233),IF($W233&gt;=10000000,IFERROR(DATE(INT($W233/10000),MOD(INT($W233/100),100),MOD($W233,100)),""),$W233),IF(ISNUMBER(--SUBSTITUTE(SUBSTITUTE(TRIM($W233),".","-"),"/","-")),IF(--SUBSTITUTE(SUBSTITUTE(TRIM($W233),".","-"),"/","-")&gt;=10000000,IFERROR(DATE(--LEFT(TRIM($W233),4),--MID(TRIM($W233),5,2),--RIGHT(TRIM($W233),2)),""),--SUBSTITUTE(SUBSTITUTE(TRIM($W233),".","-"),"/","-")),IFERROR(--LEFT(SUBSTITUTE(SUBSTITUTE(TRIM($W233),".","-"),"/","-"),10),""))))</f>
        <v/>
      </c>
      <c r="Y233" s="29">
        <f>IF($X233="","",INT($X233))</f>
        <v/>
      </c>
      <c r="Z233" s="30">
        <f>IF(OR($Y233="",$D$6=""),"",IF(INDEX($A:$U,ROW(),$D$6)="",0,IF(ISNUMBER(INDEX($A:$U,ROW(),$D$6)),INDEX($A:$U,ROW(),$D$6),IFERROR(--SUBSTITUTE(SUBSTITUTE(TRIM(INDEX($A:$U,ROW(),$D$6)),",",""),"원",""),0))))</f>
        <v/>
      </c>
      <c r="AA233" s="30">
        <f>IF(OR($Y233="",$E$6=""),"",IF(INDEX($A:$U,ROW(),$E$6)="",0,IF(ISNUMBER(INDEX($A:$U,ROW(),$E$6)),INDEX($A:$U,ROW(),$E$6),IFERROR(--SUBSTITUTE(SUBSTITUTE(TRIM(INDEX($A:$U,ROW(),$E$6)),",",""),"원",""),0))))</f>
        <v/>
      </c>
      <c r="AB233" s="30">
        <f>IF(OR($Y233="",$F$6=""),"",IF(INDEX($A:$U,ROW(),$F$6)="","",IF(ISNUMBER(INDEX($A:$U,ROW(),$F$6)),INDEX($A:$U,ROW(),$F$6),IFERROR(--SUBSTITUTE(SUBSTITUTE(TRIM(INDEX($A:$U,ROW(),$F$6)),",",""),"원",""),""))))</f>
        <v/>
      </c>
      <c r="AC233" s="2">
        <f>IF(OR($Y233="",$G$6=""),"",INDEX($A:$U,ROW(),$G$6)&amp;"")</f>
        <v/>
      </c>
      <c r="AD233" s="2">
        <f>IF($Y233="","",IF(OR(AND(설정!$B$5&lt;&gt;"",ISNUMBER(SEARCH(설정!$B$5,$AC233))),AND(설정!$B$6&lt;&gt;"",ISNUMBER(SEARCH(설정!$B$6,$AC233))),AND(설정!$B$7&lt;&gt;"",ISNUMBER(SEARCH(설정!$B$7,$AC233)))),"제외","포함"))</f>
        <v/>
      </c>
    </row>
    <row r="234">
      <c r="W234" s="2">
        <f>IF(OR($B$5="",$C$6="",ROW()&lt;$B$5),"",IF(INDEX($A:$U,ROW(),$C$6)="","",INDEX($A:$U,ROW(),$C$6)))</f>
        <v/>
      </c>
      <c r="X234" s="28">
        <f>IF($W234="","",IF(ISNUMBER($W234),IF($W234&gt;=10000000,IFERROR(DATE(INT($W234/10000),MOD(INT($W234/100),100),MOD($W234,100)),""),$W234),IF(ISNUMBER(--SUBSTITUTE(SUBSTITUTE(TRIM($W234),".","-"),"/","-")),IF(--SUBSTITUTE(SUBSTITUTE(TRIM($W234),".","-"),"/","-")&gt;=10000000,IFERROR(DATE(--LEFT(TRIM($W234),4),--MID(TRIM($W234),5,2),--RIGHT(TRIM($W234),2)),""),--SUBSTITUTE(SUBSTITUTE(TRIM($W234),".","-"),"/","-")),IFERROR(--LEFT(SUBSTITUTE(SUBSTITUTE(TRIM($W234),".","-"),"/","-"),10),""))))</f>
        <v/>
      </c>
      <c r="Y234" s="29">
        <f>IF($X234="","",INT($X234))</f>
        <v/>
      </c>
      <c r="Z234" s="30">
        <f>IF(OR($Y234="",$D$6=""),"",IF(INDEX($A:$U,ROW(),$D$6)="",0,IF(ISNUMBER(INDEX($A:$U,ROW(),$D$6)),INDEX($A:$U,ROW(),$D$6),IFERROR(--SUBSTITUTE(SUBSTITUTE(TRIM(INDEX($A:$U,ROW(),$D$6)),",",""),"원",""),0))))</f>
        <v/>
      </c>
      <c r="AA234" s="30">
        <f>IF(OR($Y234="",$E$6=""),"",IF(INDEX($A:$U,ROW(),$E$6)="",0,IF(ISNUMBER(INDEX($A:$U,ROW(),$E$6)),INDEX($A:$U,ROW(),$E$6),IFERROR(--SUBSTITUTE(SUBSTITUTE(TRIM(INDEX($A:$U,ROW(),$E$6)),",",""),"원",""),0))))</f>
        <v/>
      </c>
      <c r="AB234" s="30">
        <f>IF(OR($Y234="",$F$6=""),"",IF(INDEX($A:$U,ROW(),$F$6)="","",IF(ISNUMBER(INDEX($A:$U,ROW(),$F$6)),INDEX($A:$U,ROW(),$F$6),IFERROR(--SUBSTITUTE(SUBSTITUTE(TRIM(INDEX($A:$U,ROW(),$F$6)),",",""),"원",""),""))))</f>
        <v/>
      </c>
      <c r="AC234" s="2">
        <f>IF(OR($Y234="",$G$6=""),"",INDEX($A:$U,ROW(),$G$6)&amp;"")</f>
        <v/>
      </c>
      <c r="AD234" s="2">
        <f>IF($Y234="","",IF(OR(AND(설정!$B$5&lt;&gt;"",ISNUMBER(SEARCH(설정!$B$5,$AC234))),AND(설정!$B$6&lt;&gt;"",ISNUMBER(SEARCH(설정!$B$6,$AC234))),AND(설정!$B$7&lt;&gt;"",ISNUMBER(SEARCH(설정!$B$7,$AC234)))),"제외","포함"))</f>
        <v/>
      </c>
    </row>
    <row r="235">
      <c r="W235" s="2">
        <f>IF(OR($B$5="",$C$6="",ROW()&lt;$B$5),"",IF(INDEX($A:$U,ROW(),$C$6)="","",INDEX($A:$U,ROW(),$C$6)))</f>
        <v/>
      </c>
      <c r="X235" s="28">
        <f>IF($W235="","",IF(ISNUMBER($W235),IF($W235&gt;=10000000,IFERROR(DATE(INT($W235/10000),MOD(INT($W235/100),100),MOD($W235,100)),""),$W235),IF(ISNUMBER(--SUBSTITUTE(SUBSTITUTE(TRIM($W235),".","-"),"/","-")),IF(--SUBSTITUTE(SUBSTITUTE(TRIM($W235),".","-"),"/","-")&gt;=10000000,IFERROR(DATE(--LEFT(TRIM($W235),4),--MID(TRIM($W235),5,2),--RIGHT(TRIM($W235),2)),""),--SUBSTITUTE(SUBSTITUTE(TRIM($W235),".","-"),"/","-")),IFERROR(--LEFT(SUBSTITUTE(SUBSTITUTE(TRIM($W235),".","-"),"/","-"),10),""))))</f>
        <v/>
      </c>
      <c r="Y235" s="29">
        <f>IF($X235="","",INT($X235))</f>
        <v/>
      </c>
      <c r="Z235" s="30">
        <f>IF(OR($Y235="",$D$6=""),"",IF(INDEX($A:$U,ROW(),$D$6)="",0,IF(ISNUMBER(INDEX($A:$U,ROW(),$D$6)),INDEX($A:$U,ROW(),$D$6),IFERROR(--SUBSTITUTE(SUBSTITUTE(TRIM(INDEX($A:$U,ROW(),$D$6)),",",""),"원",""),0))))</f>
        <v/>
      </c>
      <c r="AA235" s="30">
        <f>IF(OR($Y235="",$E$6=""),"",IF(INDEX($A:$U,ROW(),$E$6)="",0,IF(ISNUMBER(INDEX($A:$U,ROW(),$E$6)),INDEX($A:$U,ROW(),$E$6),IFERROR(--SUBSTITUTE(SUBSTITUTE(TRIM(INDEX($A:$U,ROW(),$E$6)),",",""),"원",""),0))))</f>
        <v/>
      </c>
      <c r="AB235" s="30">
        <f>IF(OR($Y235="",$F$6=""),"",IF(INDEX($A:$U,ROW(),$F$6)="","",IF(ISNUMBER(INDEX($A:$U,ROW(),$F$6)),INDEX($A:$U,ROW(),$F$6),IFERROR(--SUBSTITUTE(SUBSTITUTE(TRIM(INDEX($A:$U,ROW(),$F$6)),",",""),"원",""),""))))</f>
        <v/>
      </c>
      <c r="AC235" s="2">
        <f>IF(OR($Y235="",$G$6=""),"",INDEX($A:$U,ROW(),$G$6)&amp;"")</f>
        <v/>
      </c>
      <c r="AD235" s="2">
        <f>IF($Y235="","",IF(OR(AND(설정!$B$5&lt;&gt;"",ISNUMBER(SEARCH(설정!$B$5,$AC235))),AND(설정!$B$6&lt;&gt;"",ISNUMBER(SEARCH(설정!$B$6,$AC235))),AND(설정!$B$7&lt;&gt;"",ISNUMBER(SEARCH(설정!$B$7,$AC235)))),"제외","포함"))</f>
        <v/>
      </c>
    </row>
    <row r="236">
      <c r="W236" s="2">
        <f>IF(OR($B$5="",$C$6="",ROW()&lt;$B$5),"",IF(INDEX($A:$U,ROW(),$C$6)="","",INDEX($A:$U,ROW(),$C$6)))</f>
        <v/>
      </c>
      <c r="X236" s="28">
        <f>IF($W236="","",IF(ISNUMBER($W236),IF($W236&gt;=10000000,IFERROR(DATE(INT($W236/10000),MOD(INT($W236/100),100),MOD($W236,100)),""),$W236),IF(ISNUMBER(--SUBSTITUTE(SUBSTITUTE(TRIM($W236),".","-"),"/","-")),IF(--SUBSTITUTE(SUBSTITUTE(TRIM($W236),".","-"),"/","-")&gt;=10000000,IFERROR(DATE(--LEFT(TRIM($W236),4),--MID(TRIM($W236),5,2),--RIGHT(TRIM($W236),2)),""),--SUBSTITUTE(SUBSTITUTE(TRIM($W236),".","-"),"/","-")),IFERROR(--LEFT(SUBSTITUTE(SUBSTITUTE(TRIM($W236),".","-"),"/","-"),10),""))))</f>
        <v/>
      </c>
      <c r="Y236" s="29">
        <f>IF($X236="","",INT($X236))</f>
        <v/>
      </c>
      <c r="Z236" s="30">
        <f>IF(OR($Y236="",$D$6=""),"",IF(INDEX($A:$U,ROW(),$D$6)="",0,IF(ISNUMBER(INDEX($A:$U,ROW(),$D$6)),INDEX($A:$U,ROW(),$D$6),IFERROR(--SUBSTITUTE(SUBSTITUTE(TRIM(INDEX($A:$U,ROW(),$D$6)),",",""),"원",""),0))))</f>
        <v/>
      </c>
      <c r="AA236" s="30">
        <f>IF(OR($Y236="",$E$6=""),"",IF(INDEX($A:$U,ROW(),$E$6)="",0,IF(ISNUMBER(INDEX($A:$U,ROW(),$E$6)),INDEX($A:$U,ROW(),$E$6),IFERROR(--SUBSTITUTE(SUBSTITUTE(TRIM(INDEX($A:$U,ROW(),$E$6)),",",""),"원",""),0))))</f>
        <v/>
      </c>
      <c r="AB236" s="30">
        <f>IF(OR($Y236="",$F$6=""),"",IF(INDEX($A:$U,ROW(),$F$6)="","",IF(ISNUMBER(INDEX($A:$U,ROW(),$F$6)),INDEX($A:$U,ROW(),$F$6),IFERROR(--SUBSTITUTE(SUBSTITUTE(TRIM(INDEX($A:$U,ROW(),$F$6)),",",""),"원",""),""))))</f>
        <v/>
      </c>
      <c r="AC236" s="2">
        <f>IF(OR($Y236="",$G$6=""),"",INDEX($A:$U,ROW(),$G$6)&amp;"")</f>
        <v/>
      </c>
      <c r="AD236" s="2">
        <f>IF($Y236="","",IF(OR(AND(설정!$B$5&lt;&gt;"",ISNUMBER(SEARCH(설정!$B$5,$AC236))),AND(설정!$B$6&lt;&gt;"",ISNUMBER(SEARCH(설정!$B$6,$AC236))),AND(설정!$B$7&lt;&gt;"",ISNUMBER(SEARCH(설정!$B$7,$AC236)))),"제외","포함"))</f>
        <v/>
      </c>
    </row>
    <row r="237">
      <c r="W237" s="2">
        <f>IF(OR($B$5="",$C$6="",ROW()&lt;$B$5),"",IF(INDEX($A:$U,ROW(),$C$6)="","",INDEX($A:$U,ROW(),$C$6)))</f>
        <v/>
      </c>
      <c r="X237" s="28">
        <f>IF($W237="","",IF(ISNUMBER($W237),IF($W237&gt;=10000000,IFERROR(DATE(INT($W237/10000),MOD(INT($W237/100),100),MOD($W237,100)),""),$W237),IF(ISNUMBER(--SUBSTITUTE(SUBSTITUTE(TRIM($W237),".","-"),"/","-")),IF(--SUBSTITUTE(SUBSTITUTE(TRIM($W237),".","-"),"/","-")&gt;=10000000,IFERROR(DATE(--LEFT(TRIM($W237),4),--MID(TRIM($W237),5,2),--RIGHT(TRIM($W237),2)),""),--SUBSTITUTE(SUBSTITUTE(TRIM($W237),".","-"),"/","-")),IFERROR(--LEFT(SUBSTITUTE(SUBSTITUTE(TRIM($W237),".","-"),"/","-"),10),""))))</f>
        <v/>
      </c>
      <c r="Y237" s="29">
        <f>IF($X237="","",INT($X237))</f>
        <v/>
      </c>
      <c r="Z237" s="30">
        <f>IF(OR($Y237="",$D$6=""),"",IF(INDEX($A:$U,ROW(),$D$6)="",0,IF(ISNUMBER(INDEX($A:$U,ROW(),$D$6)),INDEX($A:$U,ROW(),$D$6),IFERROR(--SUBSTITUTE(SUBSTITUTE(TRIM(INDEX($A:$U,ROW(),$D$6)),",",""),"원",""),0))))</f>
        <v/>
      </c>
      <c r="AA237" s="30">
        <f>IF(OR($Y237="",$E$6=""),"",IF(INDEX($A:$U,ROW(),$E$6)="",0,IF(ISNUMBER(INDEX($A:$U,ROW(),$E$6)),INDEX($A:$U,ROW(),$E$6),IFERROR(--SUBSTITUTE(SUBSTITUTE(TRIM(INDEX($A:$U,ROW(),$E$6)),",",""),"원",""),0))))</f>
        <v/>
      </c>
      <c r="AB237" s="30">
        <f>IF(OR($Y237="",$F$6=""),"",IF(INDEX($A:$U,ROW(),$F$6)="","",IF(ISNUMBER(INDEX($A:$U,ROW(),$F$6)),INDEX($A:$U,ROW(),$F$6),IFERROR(--SUBSTITUTE(SUBSTITUTE(TRIM(INDEX($A:$U,ROW(),$F$6)),",",""),"원",""),""))))</f>
        <v/>
      </c>
      <c r="AC237" s="2">
        <f>IF(OR($Y237="",$G$6=""),"",INDEX($A:$U,ROW(),$G$6)&amp;"")</f>
        <v/>
      </c>
      <c r="AD237" s="2">
        <f>IF($Y237="","",IF(OR(AND(설정!$B$5&lt;&gt;"",ISNUMBER(SEARCH(설정!$B$5,$AC237))),AND(설정!$B$6&lt;&gt;"",ISNUMBER(SEARCH(설정!$B$6,$AC237))),AND(설정!$B$7&lt;&gt;"",ISNUMBER(SEARCH(설정!$B$7,$AC237)))),"제외","포함"))</f>
        <v/>
      </c>
    </row>
    <row r="238">
      <c r="W238" s="2">
        <f>IF(OR($B$5="",$C$6="",ROW()&lt;$B$5),"",IF(INDEX($A:$U,ROW(),$C$6)="","",INDEX($A:$U,ROW(),$C$6)))</f>
        <v/>
      </c>
      <c r="X238" s="28">
        <f>IF($W238="","",IF(ISNUMBER($W238),IF($W238&gt;=10000000,IFERROR(DATE(INT($W238/10000),MOD(INT($W238/100),100),MOD($W238,100)),""),$W238),IF(ISNUMBER(--SUBSTITUTE(SUBSTITUTE(TRIM($W238),".","-"),"/","-")),IF(--SUBSTITUTE(SUBSTITUTE(TRIM($W238),".","-"),"/","-")&gt;=10000000,IFERROR(DATE(--LEFT(TRIM($W238),4),--MID(TRIM($W238),5,2),--RIGHT(TRIM($W238),2)),""),--SUBSTITUTE(SUBSTITUTE(TRIM($W238),".","-"),"/","-")),IFERROR(--LEFT(SUBSTITUTE(SUBSTITUTE(TRIM($W238),".","-"),"/","-"),10),""))))</f>
        <v/>
      </c>
      <c r="Y238" s="29">
        <f>IF($X238="","",INT($X238))</f>
        <v/>
      </c>
      <c r="Z238" s="30">
        <f>IF(OR($Y238="",$D$6=""),"",IF(INDEX($A:$U,ROW(),$D$6)="",0,IF(ISNUMBER(INDEX($A:$U,ROW(),$D$6)),INDEX($A:$U,ROW(),$D$6),IFERROR(--SUBSTITUTE(SUBSTITUTE(TRIM(INDEX($A:$U,ROW(),$D$6)),",",""),"원",""),0))))</f>
        <v/>
      </c>
      <c r="AA238" s="30">
        <f>IF(OR($Y238="",$E$6=""),"",IF(INDEX($A:$U,ROW(),$E$6)="",0,IF(ISNUMBER(INDEX($A:$U,ROW(),$E$6)),INDEX($A:$U,ROW(),$E$6),IFERROR(--SUBSTITUTE(SUBSTITUTE(TRIM(INDEX($A:$U,ROW(),$E$6)),",",""),"원",""),0))))</f>
        <v/>
      </c>
      <c r="AB238" s="30">
        <f>IF(OR($Y238="",$F$6=""),"",IF(INDEX($A:$U,ROW(),$F$6)="","",IF(ISNUMBER(INDEX($A:$U,ROW(),$F$6)),INDEX($A:$U,ROW(),$F$6),IFERROR(--SUBSTITUTE(SUBSTITUTE(TRIM(INDEX($A:$U,ROW(),$F$6)),",",""),"원",""),""))))</f>
        <v/>
      </c>
      <c r="AC238" s="2">
        <f>IF(OR($Y238="",$G$6=""),"",INDEX($A:$U,ROW(),$G$6)&amp;"")</f>
        <v/>
      </c>
      <c r="AD238" s="2">
        <f>IF($Y238="","",IF(OR(AND(설정!$B$5&lt;&gt;"",ISNUMBER(SEARCH(설정!$B$5,$AC238))),AND(설정!$B$6&lt;&gt;"",ISNUMBER(SEARCH(설정!$B$6,$AC238))),AND(설정!$B$7&lt;&gt;"",ISNUMBER(SEARCH(설정!$B$7,$AC238)))),"제외","포함"))</f>
        <v/>
      </c>
    </row>
    <row r="239">
      <c r="W239" s="2">
        <f>IF(OR($B$5="",$C$6="",ROW()&lt;$B$5),"",IF(INDEX($A:$U,ROW(),$C$6)="","",INDEX($A:$U,ROW(),$C$6)))</f>
        <v/>
      </c>
      <c r="X239" s="28">
        <f>IF($W239="","",IF(ISNUMBER($W239),IF($W239&gt;=10000000,IFERROR(DATE(INT($W239/10000),MOD(INT($W239/100),100),MOD($W239,100)),""),$W239),IF(ISNUMBER(--SUBSTITUTE(SUBSTITUTE(TRIM($W239),".","-"),"/","-")),IF(--SUBSTITUTE(SUBSTITUTE(TRIM($W239),".","-"),"/","-")&gt;=10000000,IFERROR(DATE(--LEFT(TRIM($W239),4),--MID(TRIM($W239),5,2),--RIGHT(TRIM($W239),2)),""),--SUBSTITUTE(SUBSTITUTE(TRIM($W239),".","-"),"/","-")),IFERROR(--LEFT(SUBSTITUTE(SUBSTITUTE(TRIM($W239),".","-"),"/","-"),10),""))))</f>
        <v/>
      </c>
      <c r="Y239" s="29">
        <f>IF($X239="","",INT($X239))</f>
        <v/>
      </c>
      <c r="Z239" s="30">
        <f>IF(OR($Y239="",$D$6=""),"",IF(INDEX($A:$U,ROW(),$D$6)="",0,IF(ISNUMBER(INDEX($A:$U,ROW(),$D$6)),INDEX($A:$U,ROW(),$D$6),IFERROR(--SUBSTITUTE(SUBSTITUTE(TRIM(INDEX($A:$U,ROW(),$D$6)),",",""),"원",""),0))))</f>
        <v/>
      </c>
      <c r="AA239" s="30">
        <f>IF(OR($Y239="",$E$6=""),"",IF(INDEX($A:$U,ROW(),$E$6)="",0,IF(ISNUMBER(INDEX($A:$U,ROW(),$E$6)),INDEX($A:$U,ROW(),$E$6),IFERROR(--SUBSTITUTE(SUBSTITUTE(TRIM(INDEX($A:$U,ROW(),$E$6)),",",""),"원",""),0))))</f>
        <v/>
      </c>
      <c r="AB239" s="30">
        <f>IF(OR($Y239="",$F$6=""),"",IF(INDEX($A:$U,ROW(),$F$6)="","",IF(ISNUMBER(INDEX($A:$U,ROW(),$F$6)),INDEX($A:$U,ROW(),$F$6),IFERROR(--SUBSTITUTE(SUBSTITUTE(TRIM(INDEX($A:$U,ROW(),$F$6)),",",""),"원",""),""))))</f>
        <v/>
      </c>
      <c r="AC239" s="2">
        <f>IF(OR($Y239="",$G$6=""),"",INDEX($A:$U,ROW(),$G$6)&amp;"")</f>
        <v/>
      </c>
      <c r="AD239" s="2">
        <f>IF($Y239="","",IF(OR(AND(설정!$B$5&lt;&gt;"",ISNUMBER(SEARCH(설정!$B$5,$AC239))),AND(설정!$B$6&lt;&gt;"",ISNUMBER(SEARCH(설정!$B$6,$AC239))),AND(설정!$B$7&lt;&gt;"",ISNUMBER(SEARCH(설정!$B$7,$AC239)))),"제외","포함"))</f>
        <v/>
      </c>
    </row>
    <row r="240">
      <c r="W240" s="2">
        <f>IF(OR($B$5="",$C$6="",ROW()&lt;$B$5),"",IF(INDEX($A:$U,ROW(),$C$6)="","",INDEX($A:$U,ROW(),$C$6)))</f>
        <v/>
      </c>
      <c r="X240" s="28">
        <f>IF($W240="","",IF(ISNUMBER($W240),IF($W240&gt;=10000000,IFERROR(DATE(INT($W240/10000),MOD(INT($W240/100),100),MOD($W240,100)),""),$W240),IF(ISNUMBER(--SUBSTITUTE(SUBSTITUTE(TRIM($W240),".","-"),"/","-")),IF(--SUBSTITUTE(SUBSTITUTE(TRIM($W240),".","-"),"/","-")&gt;=10000000,IFERROR(DATE(--LEFT(TRIM($W240),4),--MID(TRIM($W240),5,2),--RIGHT(TRIM($W240),2)),""),--SUBSTITUTE(SUBSTITUTE(TRIM($W240),".","-"),"/","-")),IFERROR(--LEFT(SUBSTITUTE(SUBSTITUTE(TRIM($W240),".","-"),"/","-"),10),""))))</f>
        <v/>
      </c>
      <c r="Y240" s="29">
        <f>IF($X240="","",INT($X240))</f>
        <v/>
      </c>
      <c r="Z240" s="30">
        <f>IF(OR($Y240="",$D$6=""),"",IF(INDEX($A:$U,ROW(),$D$6)="",0,IF(ISNUMBER(INDEX($A:$U,ROW(),$D$6)),INDEX($A:$U,ROW(),$D$6),IFERROR(--SUBSTITUTE(SUBSTITUTE(TRIM(INDEX($A:$U,ROW(),$D$6)),",",""),"원",""),0))))</f>
        <v/>
      </c>
      <c r="AA240" s="30">
        <f>IF(OR($Y240="",$E$6=""),"",IF(INDEX($A:$U,ROW(),$E$6)="",0,IF(ISNUMBER(INDEX($A:$U,ROW(),$E$6)),INDEX($A:$U,ROW(),$E$6),IFERROR(--SUBSTITUTE(SUBSTITUTE(TRIM(INDEX($A:$U,ROW(),$E$6)),",",""),"원",""),0))))</f>
        <v/>
      </c>
      <c r="AB240" s="30">
        <f>IF(OR($Y240="",$F$6=""),"",IF(INDEX($A:$U,ROW(),$F$6)="","",IF(ISNUMBER(INDEX($A:$U,ROW(),$F$6)),INDEX($A:$U,ROW(),$F$6),IFERROR(--SUBSTITUTE(SUBSTITUTE(TRIM(INDEX($A:$U,ROW(),$F$6)),",",""),"원",""),""))))</f>
        <v/>
      </c>
      <c r="AC240" s="2">
        <f>IF(OR($Y240="",$G$6=""),"",INDEX($A:$U,ROW(),$G$6)&amp;"")</f>
        <v/>
      </c>
      <c r="AD240" s="2">
        <f>IF($Y240="","",IF(OR(AND(설정!$B$5&lt;&gt;"",ISNUMBER(SEARCH(설정!$B$5,$AC240))),AND(설정!$B$6&lt;&gt;"",ISNUMBER(SEARCH(설정!$B$6,$AC240))),AND(설정!$B$7&lt;&gt;"",ISNUMBER(SEARCH(설정!$B$7,$AC240)))),"제외","포함"))</f>
        <v/>
      </c>
    </row>
    <row r="241">
      <c r="W241" s="2">
        <f>IF(OR($B$5="",$C$6="",ROW()&lt;$B$5),"",IF(INDEX($A:$U,ROW(),$C$6)="","",INDEX($A:$U,ROW(),$C$6)))</f>
        <v/>
      </c>
      <c r="X241" s="28">
        <f>IF($W241="","",IF(ISNUMBER($W241),IF($W241&gt;=10000000,IFERROR(DATE(INT($W241/10000),MOD(INT($W241/100),100),MOD($W241,100)),""),$W241),IF(ISNUMBER(--SUBSTITUTE(SUBSTITUTE(TRIM($W241),".","-"),"/","-")),IF(--SUBSTITUTE(SUBSTITUTE(TRIM($W241),".","-"),"/","-")&gt;=10000000,IFERROR(DATE(--LEFT(TRIM($W241),4),--MID(TRIM($W241),5,2),--RIGHT(TRIM($W241),2)),""),--SUBSTITUTE(SUBSTITUTE(TRIM($W241),".","-"),"/","-")),IFERROR(--LEFT(SUBSTITUTE(SUBSTITUTE(TRIM($W241),".","-"),"/","-"),10),""))))</f>
        <v/>
      </c>
      <c r="Y241" s="29">
        <f>IF($X241="","",INT($X241))</f>
        <v/>
      </c>
      <c r="Z241" s="30">
        <f>IF(OR($Y241="",$D$6=""),"",IF(INDEX($A:$U,ROW(),$D$6)="",0,IF(ISNUMBER(INDEX($A:$U,ROW(),$D$6)),INDEX($A:$U,ROW(),$D$6),IFERROR(--SUBSTITUTE(SUBSTITUTE(TRIM(INDEX($A:$U,ROW(),$D$6)),",",""),"원",""),0))))</f>
        <v/>
      </c>
      <c r="AA241" s="30">
        <f>IF(OR($Y241="",$E$6=""),"",IF(INDEX($A:$U,ROW(),$E$6)="",0,IF(ISNUMBER(INDEX($A:$U,ROW(),$E$6)),INDEX($A:$U,ROW(),$E$6),IFERROR(--SUBSTITUTE(SUBSTITUTE(TRIM(INDEX($A:$U,ROW(),$E$6)),",",""),"원",""),0))))</f>
        <v/>
      </c>
      <c r="AB241" s="30">
        <f>IF(OR($Y241="",$F$6=""),"",IF(INDEX($A:$U,ROW(),$F$6)="","",IF(ISNUMBER(INDEX($A:$U,ROW(),$F$6)),INDEX($A:$U,ROW(),$F$6),IFERROR(--SUBSTITUTE(SUBSTITUTE(TRIM(INDEX($A:$U,ROW(),$F$6)),",",""),"원",""),""))))</f>
        <v/>
      </c>
      <c r="AC241" s="2">
        <f>IF(OR($Y241="",$G$6=""),"",INDEX($A:$U,ROW(),$G$6)&amp;"")</f>
        <v/>
      </c>
      <c r="AD241" s="2">
        <f>IF($Y241="","",IF(OR(AND(설정!$B$5&lt;&gt;"",ISNUMBER(SEARCH(설정!$B$5,$AC241))),AND(설정!$B$6&lt;&gt;"",ISNUMBER(SEARCH(설정!$B$6,$AC241))),AND(설정!$B$7&lt;&gt;"",ISNUMBER(SEARCH(설정!$B$7,$AC241)))),"제외","포함"))</f>
        <v/>
      </c>
    </row>
    <row r="242">
      <c r="W242" s="2">
        <f>IF(OR($B$5="",$C$6="",ROW()&lt;$B$5),"",IF(INDEX($A:$U,ROW(),$C$6)="","",INDEX($A:$U,ROW(),$C$6)))</f>
        <v/>
      </c>
      <c r="X242" s="28">
        <f>IF($W242="","",IF(ISNUMBER($W242),IF($W242&gt;=10000000,IFERROR(DATE(INT($W242/10000),MOD(INT($W242/100),100),MOD($W242,100)),""),$W242),IF(ISNUMBER(--SUBSTITUTE(SUBSTITUTE(TRIM($W242),".","-"),"/","-")),IF(--SUBSTITUTE(SUBSTITUTE(TRIM($W242),".","-"),"/","-")&gt;=10000000,IFERROR(DATE(--LEFT(TRIM($W242),4),--MID(TRIM($W242),5,2),--RIGHT(TRIM($W242),2)),""),--SUBSTITUTE(SUBSTITUTE(TRIM($W242),".","-"),"/","-")),IFERROR(--LEFT(SUBSTITUTE(SUBSTITUTE(TRIM($W242),".","-"),"/","-"),10),""))))</f>
        <v/>
      </c>
      <c r="Y242" s="29">
        <f>IF($X242="","",INT($X242))</f>
        <v/>
      </c>
      <c r="Z242" s="30">
        <f>IF(OR($Y242="",$D$6=""),"",IF(INDEX($A:$U,ROW(),$D$6)="",0,IF(ISNUMBER(INDEX($A:$U,ROW(),$D$6)),INDEX($A:$U,ROW(),$D$6),IFERROR(--SUBSTITUTE(SUBSTITUTE(TRIM(INDEX($A:$U,ROW(),$D$6)),",",""),"원",""),0))))</f>
        <v/>
      </c>
      <c r="AA242" s="30">
        <f>IF(OR($Y242="",$E$6=""),"",IF(INDEX($A:$U,ROW(),$E$6)="",0,IF(ISNUMBER(INDEX($A:$U,ROW(),$E$6)),INDEX($A:$U,ROW(),$E$6),IFERROR(--SUBSTITUTE(SUBSTITUTE(TRIM(INDEX($A:$U,ROW(),$E$6)),",",""),"원",""),0))))</f>
        <v/>
      </c>
      <c r="AB242" s="30">
        <f>IF(OR($Y242="",$F$6=""),"",IF(INDEX($A:$U,ROW(),$F$6)="","",IF(ISNUMBER(INDEX($A:$U,ROW(),$F$6)),INDEX($A:$U,ROW(),$F$6),IFERROR(--SUBSTITUTE(SUBSTITUTE(TRIM(INDEX($A:$U,ROW(),$F$6)),",",""),"원",""),""))))</f>
        <v/>
      </c>
      <c r="AC242" s="2">
        <f>IF(OR($Y242="",$G$6=""),"",INDEX($A:$U,ROW(),$G$6)&amp;"")</f>
        <v/>
      </c>
      <c r="AD242" s="2">
        <f>IF($Y242="","",IF(OR(AND(설정!$B$5&lt;&gt;"",ISNUMBER(SEARCH(설정!$B$5,$AC242))),AND(설정!$B$6&lt;&gt;"",ISNUMBER(SEARCH(설정!$B$6,$AC242))),AND(설정!$B$7&lt;&gt;"",ISNUMBER(SEARCH(설정!$B$7,$AC242)))),"제외","포함"))</f>
        <v/>
      </c>
    </row>
    <row r="243">
      <c r="W243" s="2">
        <f>IF(OR($B$5="",$C$6="",ROW()&lt;$B$5),"",IF(INDEX($A:$U,ROW(),$C$6)="","",INDEX($A:$U,ROW(),$C$6)))</f>
        <v/>
      </c>
      <c r="X243" s="28">
        <f>IF($W243="","",IF(ISNUMBER($W243),IF($W243&gt;=10000000,IFERROR(DATE(INT($W243/10000),MOD(INT($W243/100),100),MOD($W243,100)),""),$W243),IF(ISNUMBER(--SUBSTITUTE(SUBSTITUTE(TRIM($W243),".","-"),"/","-")),IF(--SUBSTITUTE(SUBSTITUTE(TRIM($W243),".","-"),"/","-")&gt;=10000000,IFERROR(DATE(--LEFT(TRIM($W243),4),--MID(TRIM($W243),5,2),--RIGHT(TRIM($W243),2)),""),--SUBSTITUTE(SUBSTITUTE(TRIM($W243),".","-"),"/","-")),IFERROR(--LEFT(SUBSTITUTE(SUBSTITUTE(TRIM($W243),".","-"),"/","-"),10),""))))</f>
        <v/>
      </c>
      <c r="Y243" s="29">
        <f>IF($X243="","",INT($X243))</f>
        <v/>
      </c>
      <c r="Z243" s="30">
        <f>IF(OR($Y243="",$D$6=""),"",IF(INDEX($A:$U,ROW(),$D$6)="",0,IF(ISNUMBER(INDEX($A:$U,ROW(),$D$6)),INDEX($A:$U,ROW(),$D$6),IFERROR(--SUBSTITUTE(SUBSTITUTE(TRIM(INDEX($A:$U,ROW(),$D$6)),",",""),"원",""),0))))</f>
        <v/>
      </c>
      <c r="AA243" s="30">
        <f>IF(OR($Y243="",$E$6=""),"",IF(INDEX($A:$U,ROW(),$E$6)="",0,IF(ISNUMBER(INDEX($A:$U,ROW(),$E$6)),INDEX($A:$U,ROW(),$E$6),IFERROR(--SUBSTITUTE(SUBSTITUTE(TRIM(INDEX($A:$U,ROW(),$E$6)),",",""),"원",""),0))))</f>
        <v/>
      </c>
      <c r="AB243" s="30">
        <f>IF(OR($Y243="",$F$6=""),"",IF(INDEX($A:$U,ROW(),$F$6)="","",IF(ISNUMBER(INDEX($A:$U,ROW(),$F$6)),INDEX($A:$U,ROW(),$F$6),IFERROR(--SUBSTITUTE(SUBSTITUTE(TRIM(INDEX($A:$U,ROW(),$F$6)),",",""),"원",""),""))))</f>
        <v/>
      </c>
      <c r="AC243" s="2">
        <f>IF(OR($Y243="",$G$6=""),"",INDEX($A:$U,ROW(),$G$6)&amp;"")</f>
        <v/>
      </c>
      <c r="AD243" s="2">
        <f>IF($Y243="","",IF(OR(AND(설정!$B$5&lt;&gt;"",ISNUMBER(SEARCH(설정!$B$5,$AC243))),AND(설정!$B$6&lt;&gt;"",ISNUMBER(SEARCH(설정!$B$6,$AC243))),AND(설정!$B$7&lt;&gt;"",ISNUMBER(SEARCH(설정!$B$7,$AC243)))),"제외","포함"))</f>
        <v/>
      </c>
    </row>
    <row r="244">
      <c r="W244" s="2">
        <f>IF(OR($B$5="",$C$6="",ROW()&lt;$B$5),"",IF(INDEX($A:$U,ROW(),$C$6)="","",INDEX($A:$U,ROW(),$C$6)))</f>
        <v/>
      </c>
      <c r="X244" s="28">
        <f>IF($W244="","",IF(ISNUMBER($W244),IF($W244&gt;=10000000,IFERROR(DATE(INT($W244/10000),MOD(INT($W244/100),100),MOD($W244,100)),""),$W244),IF(ISNUMBER(--SUBSTITUTE(SUBSTITUTE(TRIM($W244),".","-"),"/","-")),IF(--SUBSTITUTE(SUBSTITUTE(TRIM($W244),".","-"),"/","-")&gt;=10000000,IFERROR(DATE(--LEFT(TRIM($W244),4),--MID(TRIM($W244),5,2),--RIGHT(TRIM($W244),2)),""),--SUBSTITUTE(SUBSTITUTE(TRIM($W244),".","-"),"/","-")),IFERROR(--LEFT(SUBSTITUTE(SUBSTITUTE(TRIM($W244),".","-"),"/","-"),10),""))))</f>
        <v/>
      </c>
      <c r="Y244" s="29">
        <f>IF($X244="","",INT($X244))</f>
        <v/>
      </c>
      <c r="Z244" s="30">
        <f>IF(OR($Y244="",$D$6=""),"",IF(INDEX($A:$U,ROW(),$D$6)="",0,IF(ISNUMBER(INDEX($A:$U,ROW(),$D$6)),INDEX($A:$U,ROW(),$D$6),IFERROR(--SUBSTITUTE(SUBSTITUTE(TRIM(INDEX($A:$U,ROW(),$D$6)),",",""),"원",""),0))))</f>
        <v/>
      </c>
      <c r="AA244" s="30">
        <f>IF(OR($Y244="",$E$6=""),"",IF(INDEX($A:$U,ROW(),$E$6)="",0,IF(ISNUMBER(INDEX($A:$U,ROW(),$E$6)),INDEX($A:$U,ROW(),$E$6),IFERROR(--SUBSTITUTE(SUBSTITUTE(TRIM(INDEX($A:$U,ROW(),$E$6)),",",""),"원",""),0))))</f>
        <v/>
      </c>
      <c r="AB244" s="30">
        <f>IF(OR($Y244="",$F$6=""),"",IF(INDEX($A:$U,ROW(),$F$6)="","",IF(ISNUMBER(INDEX($A:$U,ROW(),$F$6)),INDEX($A:$U,ROW(),$F$6),IFERROR(--SUBSTITUTE(SUBSTITUTE(TRIM(INDEX($A:$U,ROW(),$F$6)),",",""),"원",""),""))))</f>
        <v/>
      </c>
      <c r="AC244" s="2">
        <f>IF(OR($Y244="",$G$6=""),"",INDEX($A:$U,ROW(),$G$6)&amp;"")</f>
        <v/>
      </c>
      <c r="AD244" s="2">
        <f>IF($Y244="","",IF(OR(AND(설정!$B$5&lt;&gt;"",ISNUMBER(SEARCH(설정!$B$5,$AC244))),AND(설정!$B$6&lt;&gt;"",ISNUMBER(SEARCH(설정!$B$6,$AC244))),AND(설정!$B$7&lt;&gt;"",ISNUMBER(SEARCH(설정!$B$7,$AC244)))),"제외","포함"))</f>
        <v/>
      </c>
    </row>
    <row r="245">
      <c r="W245" s="2">
        <f>IF(OR($B$5="",$C$6="",ROW()&lt;$B$5),"",IF(INDEX($A:$U,ROW(),$C$6)="","",INDEX($A:$U,ROW(),$C$6)))</f>
        <v/>
      </c>
      <c r="X245" s="28">
        <f>IF($W245="","",IF(ISNUMBER($W245),IF($W245&gt;=10000000,IFERROR(DATE(INT($W245/10000),MOD(INT($W245/100),100),MOD($W245,100)),""),$W245),IF(ISNUMBER(--SUBSTITUTE(SUBSTITUTE(TRIM($W245),".","-"),"/","-")),IF(--SUBSTITUTE(SUBSTITUTE(TRIM($W245),".","-"),"/","-")&gt;=10000000,IFERROR(DATE(--LEFT(TRIM($W245),4),--MID(TRIM($W245),5,2),--RIGHT(TRIM($W245),2)),""),--SUBSTITUTE(SUBSTITUTE(TRIM($W245),".","-"),"/","-")),IFERROR(--LEFT(SUBSTITUTE(SUBSTITUTE(TRIM($W245),".","-"),"/","-"),10),""))))</f>
        <v/>
      </c>
      <c r="Y245" s="29">
        <f>IF($X245="","",INT($X245))</f>
        <v/>
      </c>
      <c r="Z245" s="30">
        <f>IF(OR($Y245="",$D$6=""),"",IF(INDEX($A:$U,ROW(),$D$6)="",0,IF(ISNUMBER(INDEX($A:$U,ROW(),$D$6)),INDEX($A:$U,ROW(),$D$6),IFERROR(--SUBSTITUTE(SUBSTITUTE(TRIM(INDEX($A:$U,ROW(),$D$6)),",",""),"원",""),0))))</f>
        <v/>
      </c>
      <c r="AA245" s="30">
        <f>IF(OR($Y245="",$E$6=""),"",IF(INDEX($A:$U,ROW(),$E$6)="",0,IF(ISNUMBER(INDEX($A:$U,ROW(),$E$6)),INDEX($A:$U,ROW(),$E$6),IFERROR(--SUBSTITUTE(SUBSTITUTE(TRIM(INDEX($A:$U,ROW(),$E$6)),",",""),"원",""),0))))</f>
        <v/>
      </c>
      <c r="AB245" s="30">
        <f>IF(OR($Y245="",$F$6=""),"",IF(INDEX($A:$U,ROW(),$F$6)="","",IF(ISNUMBER(INDEX($A:$U,ROW(),$F$6)),INDEX($A:$U,ROW(),$F$6),IFERROR(--SUBSTITUTE(SUBSTITUTE(TRIM(INDEX($A:$U,ROW(),$F$6)),",",""),"원",""),""))))</f>
        <v/>
      </c>
      <c r="AC245" s="2">
        <f>IF(OR($Y245="",$G$6=""),"",INDEX($A:$U,ROW(),$G$6)&amp;"")</f>
        <v/>
      </c>
      <c r="AD245" s="2">
        <f>IF($Y245="","",IF(OR(AND(설정!$B$5&lt;&gt;"",ISNUMBER(SEARCH(설정!$B$5,$AC245))),AND(설정!$B$6&lt;&gt;"",ISNUMBER(SEARCH(설정!$B$6,$AC245))),AND(설정!$B$7&lt;&gt;"",ISNUMBER(SEARCH(설정!$B$7,$AC245)))),"제외","포함"))</f>
        <v/>
      </c>
    </row>
    <row r="246">
      <c r="W246" s="2">
        <f>IF(OR($B$5="",$C$6="",ROW()&lt;$B$5),"",IF(INDEX($A:$U,ROW(),$C$6)="","",INDEX($A:$U,ROW(),$C$6)))</f>
        <v/>
      </c>
      <c r="X246" s="28">
        <f>IF($W246="","",IF(ISNUMBER($W246),IF($W246&gt;=10000000,IFERROR(DATE(INT($W246/10000),MOD(INT($W246/100),100),MOD($W246,100)),""),$W246),IF(ISNUMBER(--SUBSTITUTE(SUBSTITUTE(TRIM($W246),".","-"),"/","-")),IF(--SUBSTITUTE(SUBSTITUTE(TRIM($W246),".","-"),"/","-")&gt;=10000000,IFERROR(DATE(--LEFT(TRIM($W246),4),--MID(TRIM($W246),5,2),--RIGHT(TRIM($W246),2)),""),--SUBSTITUTE(SUBSTITUTE(TRIM($W246),".","-"),"/","-")),IFERROR(--LEFT(SUBSTITUTE(SUBSTITUTE(TRIM($W246),".","-"),"/","-"),10),""))))</f>
        <v/>
      </c>
      <c r="Y246" s="29">
        <f>IF($X246="","",INT($X246))</f>
        <v/>
      </c>
      <c r="Z246" s="30">
        <f>IF(OR($Y246="",$D$6=""),"",IF(INDEX($A:$U,ROW(),$D$6)="",0,IF(ISNUMBER(INDEX($A:$U,ROW(),$D$6)),INDEX($A:$U,ROW(),$D$6),IFERROR(--SUBSTITUTE(SUBSTITUTE(TRIM(INDEX($A:$U,ROW(),$D$6)),",",""),"원",""),0))))</f>
        <v/>
      </c>
      <c r="AA246" s="30">
        <f>IF(OR($Y246="",$E$6=""),"",IF(INDEX($A:$U,ROW(),$E$6)="",0,IF(ISNUMBER(INDEX($A:$U,ROW(),$E$6)),INDEX($A:$U,ROW(),$E$6),IFERROR(--SUBSTITUTE(SUBSTITUTE(TRIM(INDEX($A:$U,ROW(),$E$6)),",",""),"원",""),0))))</f>
        <v/>
      </c>
      <c r="AB246" s="30">
        <f>IF(OR($Y246="",$F$6=""),"",IF(INDEX($A:$U,ROW(),$F$6)="","",IF(ISNUMBER(INDEX($A:$U,ROW(),$F$6)),INDEX($A:$U,ROW(),$F$6),IFERROR(--SUBSTITUTE(SUBSTITUTE(TRIM(INDEX($A:$U,ROW(),$F$6)),",",""),"원",""),""))))</f>
        <v/>
      </c>
      <c r="AC246" s="2">
        <f>IF(OR($Y246="",$G$6=""),"",INDEX($A:$U,ROW(),$G$6)&amp;"")</f>
        <v/>
      </c>
      <c r="AD246" s="2">
        <f>IF($Y246="","",IF(OR(AND(설정!$B$5&lt;&gt;"",ISNUMBER(SEARCH(설정!$B$5,$AC246))),AND(설정!$B$6&lt;&gt;"",ISNUMBER(SEARCH(설정!$B$6,$AC246))),AND(설정!$B$7&lt;&gt;"",ISNUMBER(SEARCH(설정!$B$7,$AC246)))),"제외","포함"))</f>
        <v/>
      </c>
    </row>
    <row r="247">
      <c r="W247" s="2">
        <f>IF(OR($B$5="",$C$6="",ROW()&lt;$B$5),"",IF(INDEX($A:$U,ROW(),$C$6)="","",INDEX($A:$U,ROW(),$C$6)))</f>
        <v/>
      </c>
      <c r="X247" s="28">
        <f>IF($W247="","",IF(ISNUMBER($W247),IF($W247&gt;=10000000,IFERROR(DATE(INT($W247/10000),MOD(INT($W247/100),100),MOD($W247,100)),""),$W247),IF(ISNUMBER(--SUBSTITUTE(SUBSTITUTE(TRIM($W247),".","-"),"/","-")),IF(--SUBSTITUTE(SUBSTITUTE(TRIM($W247),".","-"),"/","-")&gt;=10000000,IFERROR(DATE(--LEFT(TRIM($W247),4),--MID(TRIM($W247),5,2),--RIGHT(TRIM($W247),2)),""),--SUBSTITUTE(SUBSTITUTE(TRIM($W247),".","-"),"/","-")),IFERROR(--LEFT(SUBSTITUTE(SUBSTITUTE(TRIM($W247),".","-"),"/","-"),10),""))))</f>
        <v/>
      </c>
      <c r="Y247" s="29">
        <f>IF($X247="","",INT($X247))</f>
        <v/>
      </c>
      <c r="Z247" s="30">
        <f>IF(OR($Y247="",$D$6=""),"",IF(INDEX($A:$U,ROW(),$D$6)="",0,IF(ISNUMBER(INDEX($A:$U,ROW(),$D$6)),INDEX($A:$U,ROW(),$D$6),IFERROR(--SUBSTITUTE(SUBSTITUTE(TRIM(INDEX($A:$U,ROW(),$D$6)),",",""),"원",""),0))))</f>
        <v/>
      </c>
      <c r="AA247" s="30">
        <f>IF(OR($Y247="",$E$6=""),"",IF(INDEX($A:$U,ROW(),$E$6)="",0,IF(ISNUMBER(INDEX($A:$U,ROW(),$E$6)),INDEX($A:$U,ROW(),$E$6),IFERROR(--SUBSTITUTE(SUBSTITUTE(TRIM(INDEX($A:$U,ROW(),$E$6)),",",""),"원",""),0))))</f>
        <v/>
      </c>
      <c r="AB247" s="30">
        <f>IF(OR($Y247="",$F$6=""),"",IF(INDEX($A:$U,ROW(),$F$6)="","",IF(ISNUMBER(INDEX($A:$U,ROW(),$F$6)),INDEX($A:$U,ROW(),$F$6),IFERROR(--SUBSTITUTE(SUBSTITUTE(TRIM(INDEX($A:$U,ROW(),$F$6)),",",""),"원",""),""))))</f>
        <v/>
      </c>
      <c r="AC247" s="2">
        <f>IF(OR($Y247="",$G$6=""),"",INDEX($A:$U,ROW(),$G$6)&amp;"")</f>
        <v/>
      </c>
      <c r="AD247" s="2">
        <f>IF($Y247="","",IF(OR(AND(설정!$B$5&lt;&gt;"",ISNUMBER(SEARCH(설정!$B$5,$AC247))),AND(설정!$B$6&lt;&gt;"",ISNUMBER(SEARCH(설정!$B$6,$AC247))),AND(설정!$B$7&lt;&gt;"",ISNUMBER(SEARCH(설정!$B$7,$AC247)))),"제외","포함"))</f>
        <v/>
      </c>
    </row>
    <row r="248">
      <c r="W248" s="2">
        <f>IF(OR($B$5="",$C$6="",ROW()&lt;$B$5),"",IF(INDEX($A:$U,ROW(),$C$6)="","",INDEX($A:$U,ROW(),$C$6)))</f>
        <v/>
      </c>
      <c r="X248" s="28">
        <f>IF($W248="","",IF(ISNUMBER($W248),IF($W248&gt;=10000000,IFERROR(DATE(INT($W248/10000),MOD(INT($W248/100),100),MOD($W248,100)),""),$W248),IF(ISNUMBER(--SUBSTITUTE(SUBSTITUTE(TRIM($W248),".","-"),"/","-")),IF(--SUBSTITUTE(SUBSTITUTE(TRIM($W248),".","-"),"/","-")&gt;=10000000,IFERROR(DATE(--LEFT(TRIM($W248),4),--MID(TRIM($W248),5,2),--RIGHT(TRIM($W248),2)),""),--SUBSTITUTE(SUBSTITUTE(TRIM($W248),".","-"),"/","-")),IFERROR(--LEFT(SUBSTITUTE(SUBSTITUTE(TRIM($W248),".","-"),"/","-"),10),""))))</f>
        <v/>
      </c>
      <c r="Y248" s="29">
        <f>IF($X248="","",INT($X248))</f>
        <v/>
      </c>
      <c r="Z248" s="30">
        <f>IF(OR($Y248="",$D$6=""),"",IF(INDEX($A:$U,ROW(),$D$6)="",0,IF(ISNUMBER(INDEX($A:$U,ROW(),$D$6)),INDEX($A:$U,ROW(),$D$6),IFERROR(--SUBSTITUTE(SUBSTITUTE(TRIM(INDEX($A:$U,ROW(),$D$6)),",",""),"원",""),0))))</f>
        <v/>
      </c>
      <c r="AA248" s="30">
        <f>IF(OR($Y248="",$E$6=""),"",IF(INDEX($A:$U,ROW(),$E$6)="",0,IF(ISNUMBER(INDEX($A:$U,ROW(),$E$6)),INDEX($A:$U,ROW(),$E$6),IFERROR(--SUBSTITUTE(SUBSTITUTE(TRIM(INDEX($A:$U,ROW(),$E$6)),",",""),"원",""),0))))</f>
        <v/>
      </c>
      <c r="AB248" s="30">
        <f>IF(OR($Y248="",$F$6=""),"",IF(INDEX($A:$U,ROW(),$F$6)="","",IF(ISNUMBER(INDEX($A:$U,ROW(),$F$6)),INDEX($A:$U,ROW(),$F$6),IFERROR(--SUBSTITUTE(SUBSTITUTE(TRIM(INDEX($A:$U,ROW(),$F$6)),",",""),"원",""),""))))</f>
        <v/>
      </c>
      <c r="AC248" s="2">
        <f>IF(OR($Y248="",$G$6=""),"",INDEX($A:$U,ROW(),$G$6)&amp;"")</f>
        <v/>
      </c>
      <c r="AD248" s="2">
        <f>IF($Y248="","",IF(OR(AND(설정!$B$5&lt;&gt;"",ISNUMBER(SEARCH(설정!$B$5,$AC248))),AND(설정!$B$6&lt;&gt;"",ISNUMBER(SEARCH(설정!$B$6,$AC248))),AND(설정!$B$7&lt;&gt;"",ISNUMBER(SEARCH(설정!$B$7,$AC248)))),"제외","포함"))</f>
        <v/>
      </c>
    </row>
    <row r="249">
      <c r="W249" s="2">
        <f>IF(OR($B$5="",$C$6="",ROW()&lt;$B$5),"",IF(INDEX($A:$U,ROW(),$C$6)="","",INDEX($A:$U,ROW(),$C$6)))</f>
        <v/>
      </c>
      <c r="X249" s="28">
        <f>IF($W249="","",IF(ISNUMBER($W249),IF($W249&gt;=10000000,IFERROR(DATE(INT($W249/10000),MOD(INT($W249/100),100),MOD($W249,100)),""),$W249),IF(ISNUMBER(--SUBSTITUTE(SUBSTITUTE(TRIM($W249),".","-"),"/","-")),IF(--SUBSTITUTE(SUBSTITUTE(TRIM($W249),".","-"),"/","-")&gt;=10000000,IFERROR(DATE(--LEFT(TRIM($W249),4),--MID(TRIM($W249),5,2),--RIGHT(TRIM($W249),2)),""),--SUBSTITUTE(SUBSTITUTE(TRIM($W249),".","-"),"/","-")),IFERROR(--LEFT(SUBSTITUTE(SUBSTITUTE(TRIM($W249),".","-"),"/","-"),10),""))))</f>
        <v/>
      </c>
      <c r="Y249" s="29">
        <f>IF($X249="","",INT($X249))</f>
        <v/>
      </c>
      <c r="Z249" s="30">
        <f>IF(OR($Y249="",$D$6=""),"",IF(INDEX($A:$U,ROW(),$D$6)="",0,IF(ISNUMBER(INDEX($A:$U,ROW(),$D$6)),INDEX($A:$U,ROW(),$D$6),IFERROR(--SUBSTITUTE(SUBSTITUTE(TRIM(INDEX($A:$U,ROW(),$D$6)),",",""),"원",""),0))))</f>
        <v/>
      </c>
      <c r="AA249" s="30">
        <f>IF(OR($Y249="",$E$6=""),"",IF(INDEX($A:$U,ROW(),$E$6)="",0,IF(ISNUMBER(INDEX($A:$U,ROW(),$E$6)),INDEX($A:$U,ROW(),$E$6),IFERROR(--SUBSTITUTE(SUBSTITUTE(TRIM(INDEX($A:$U,ROW(),$E$6)),",",""),"원",""),0))))</f>
        <v/>
      </c>
      <c r="AB249" s="30">
        <f>IF(OR($Y249="",$F$6=""),"",IF(INDEX($A:$U,ROW(),$F$6)="","",IF(ISNUMBER(INDEX($A:$U,ROW(),$F$6)),INDEX($A:$U,ROW(),$F$6),IFERROR(--SUBSTITUTE(SUBSTITUTE(TRIM(INDEX($A:$U,ROW(),$F$6)),",",""),"원",""),""))))</f>
        <v/>
      </c>
      <c r="AC249" s="2">
        <f>IF(OR($Y249="",$G$6=""),"",INDEX($A:$U,ROW(),$G$6)&amp;"")</f>
        <v/>
      </c>
      <c r="AD249" s="2">
        <f>IF($Y249="","",IF(OR(AND(설정!$B$5&lt;&gt;"",ISNUMBER(SEARCH(설정!$B$5,$AC249))),AND(설정!$B$6&lt;&gt;"",ISNUMBER(SEARCH(설정!$B$6,$AC249))),AND(설정!$B$7&lt;&gt;"",ISNUMBER(SEARCH(설정!$B$7,$AC249)))),"제외","포함"))</f>
        <v/>
      </c>
    </row>
    <row r="250">
      <c r="W250" s="2">
        <f>IF(OR($B$5="",$C$6="",ROW()&lt;$B$5),"",IF(INDEX($A:$U,ROW(),$C$6)="","",INDEX($A:$U,ROW(),$C$6)))</f>
        <v/>
      </c>
      <c r="X250" s="28">
        <f>IF($W250="","",IF(ISNUMBER($W250),IF($W250&gt;=10000000,IFERROR(DATE(INT($W250/10000),MOD(INT($W250/100),100),MOD($W250,100)),""),$W250),IF(ISNUMBER(--SUBSTITUTE(SUBSTITUTE(TRIM($W250),".","-"),"/","-")),IF(--SUBSTITUTE(SUBSTITUTE(TRIM($W250),".","-"),"/","-")&gt;=10000000,IFERROR(DATE(--LEFT(TRIM($W250),4),--MID(TRIM($W250),5,2),--RIGHT(TRIM($W250),2)),""),--SUBSTITUTE(SUBSTITUTE(TRIM($W250),".","-"),"/","-")),IFERROR(--LEFT(SUBSTITUTE(SUBSTITUTE(TRIM($W250),".","-"),"/","-"),10),""))))</f>
        <v/>
      </c>
      <c r="Y250" s="29">
        <f>IF($X250="","",INT($X250))</f>
        <v/>
      </c>
      <c r="Z250" s="30">
        <f>IF(OR($Y250="",$D$6=""),"",IF(INDEX($A:$U,ROW(),$D$6)="",0,IF(ISNUMBER(INDEX($A:$U,ROW(),$D$6)),INDEX($A:$U,ROW(),$D$6),IFERROR(--SUBSTITUTE(SUBSTITUTE(TRIM(INDEX($A:$U,ROW(),$D$6)),",",""),"원",""),0))))</f>
        <v/>
      </c>
      <c r="AA250" s="30">
        <f>IF(OR($Y250="",$E$6=""),"",IF(INDEX($A:$U,ROW(),$E$6)="",0,IF(ISNUMBER(INDEX($A:$U,ROW(),$E$6)),INDEX($A:$U,ROW(),$E$6),IFERROR(--SUBSTITUTE(SUBSTITUTE(TRIM(INDEX($A:$U,ROW(),$E$6)),",",""),"원",""),0))))</f>
        <v/>
      </c>
      <c r="AB250" s="30">
        <f>IF(OR($Y250="",$F$6=""),"",IF(INDEX($A:$U,ROW(),$F$6)="","",IF(ISNUMBER(INDEX($A:$U,ROW(),$F$6)),INDEX($A:$U,ROW(),$F$6),IFERROR(--SUBSTITUTE(SUBSTITUTE(TRIM(INDEX($A:$U,ROW(),$F$6)),",",""),"원",""),""))))</f>
        <v/>
      </c>
      <c r="AC250" s="2">
        <f>IF(OR($Y250="",$G$6=""),"",INDEX($A:$U,ROW(),$G$6)&amp;"")</f>
        <v/>
      </c>
      <c r="AD250" s="2">
        <f>IF($Y250="","",IF(OR(AND(설정!$B$5&lt;&gt;"",ISNUMBER(SEARCH(설정!$B$5,$AC250))),AND(설정!$B$6&lt;&gt;"",ISNUMBER(SEARCH(설정!$B$6,$AC250))),AND(설정!$B$7&lt;&gt;"",ISNUMBER(SEARCH(설정!$B$7,$AC250)))),"제외","포함"))</f>
        <v/>
      </c>
    </row>
    <row r="251">
      <c r="W251" s="2">
        <f>IF(OR($B$5="",$C$6="",ROW()&lt;$B$5),"",IF(INDEX($A:$U,ROW(),$C$6)="","",INDEX($A:$U,ROW(),$C$6)))</f>
        <v/>
      </c>
      <c r="X251" s="28">
        <f>IF($W251="","",IF(ISNUMBER($W251),IF($W251&gt;=10000000,IFERROR(DATE(INT($W251/10000),MOD(INT($W251/100),100),MOD($W251,100)),""),$W251),IF(ISNUMBER(--SUBSTITUTE(SUBSTITUTE(TRIM($W251),".","-"),"/","-")),IF(--SUBSTITUTE(SUBSTITUTE(TRIM($W251),".","-"),"/","-")&gt;=10000000,IFERROR(DATE(--LEFT(TRIM($W251),4),--MID(TRIM($W251),5,2),--RIGHT(TRIM($W251),2)),""),--SUBSTITUTE(SUBSTITUTE(TRIM($W251),".","-"),"/","-")),IFERROR(--LEFT(SUBSTITUTE(SUBSTITUTE(TRIM($W251),".","-"),"/","-"),10),""))))</f>
        <v/>
      </c>
      <c r="Y251" s="29">
        <f>IF($X251="","",INT($X251))</f>
        <v/>
      </c>
      <c r="Z251" s="30">
        <f>IF(OR($Y251="",$D$6=""),"",IF(INDEX($A:$U,ROW(),$D$6)="",0,IF(ISNUMBER(INDEX($A:$U,ROW(),$D$6)),INDEX($A:$U,ROW(),$D$6),IFERROR(--SUBSTITUTE(SUBSTITUTE(TRIM(INDEX($A:$U,ROW(),$D$6)),",",""),"원",""),0))))</f>
        <v/>
      </c>
      <c r="AA251" s="30">
        <f>IF(OR($Y251="",$E$6=""),"",IF(INDEX($A:$U,ROW(),$E$6)="",0,IF(ISNUMBER(INDEX($A:$U,ROW(),$E$6)),INDEX($A:$U,ROW(),$E$6),IFERROR(--SUBSTITUTE(SUBSTITUTE(TRIM(INDEX($A:$U,ROW(),$E$6)),",",""),"원",""),0))))</f>
        <v/>
      </c>
      <c r="AB251" s="30">
        <f>IF(OR($Y251="",$F$6=""),"",IF(INDEX($A:$U,ROW(),$F$6)="","",IF(ISNUMBER(INDEX($A:$U,ROW(),$F$6)),INDEX($A:$U,ROW(),$F$6),IFERROR(--SUBSTITUTE(SUBSTITUTE(TRIM(INDEX($A:$U,ROW(),$F$6)),",",""),"원",""),""))))</f>
        <v/>
      </c>
      <c r="AC251" s="2">
        <f>IF(OR($Y251="",$G$6=""),"",INDEX($A:$U,ROW(),$G$6)&amp;"")</f>
        <v/>
      </c>
      <c r="AD251" s="2">
        <f>IF($Y251="","",IF(OR(AND(설정!$B$5&lt;&gt;"",ISNUMBER(SEARCH(설정!$B$5,$AC251))),AND(설정!$B$6&lt;&gt;"",ISNUMBER(SEARCH(설정!$B$6,$AC251))),AND(설정!$B$7&lt;&gt;"",ISNUMBER(SEARCH(설정!$B$7,$AC251)))),"제외","포함"))</f>
        <v/>
      </c>
    </row>
    <row r="252">
      <c r="W252" s="2">
        <f>IF(OR($B$5="",$C$6="",ROW()&lt;$B$5),"",IF(INDEX($A:$U,ROW(),$C$6)="","",INDEX($A:$U,ROW(),$C$6)))</f>
        <v/>
      </c>
      <c r="X252" s="28">
        <f>IF($W252="","",IF(ISNUMBER($W252),IF($W252&gt;=10000000,IFERROR(DATE(INT($W252/10000),MOD(INT($W252/100),100),MOD($W252,100)),""),$W252),IF(ISNUMBER(--SUBSTITUTE(SUBSTITUTE(TRIM($W252),".","-"),"/","-")),IF(--SUBSTITUTE(SUBSTITUTE(TRIM($W252),".","-"),"/","-")&gt;=10000000,IFERROR(DATE(--LEFT(TRIM($W252),4),--MID(TRIM($W252),5,2),--RIGHT(TRIM($W252),2)),""),--SUBSTITUTE(SUBSTITUTE(TRIM($W252),".","-"),"/","-")),IFERROR(--LEFT(SUBSTITUTE(SUBSTITUTE(TRIM($W252),".","-"),"/","-"),10),""))))</f>
        <v/>
      </c>
      <c r="Y252" s="29">
        <f>IF($X252="","",INT($X252))</f>
        <v/>
      </c>
      <c r="Z252" s="30">
        <f>IF(OR($Y252="",$D$6=""),"",IF(INDEX($A:$U,ROW(),$D$6)="",0,IF(ISNUMBER(INDEX($A:$U,ROW(),$D$6)),INDEX($A:$U,ROW(),$D$6),IFERROR(--SUBSTITUTE(SUBSTITUTE(TRIM(INDEX($A:$U,ROW(),$D$6)),",",""),"원",""),0))))</f>
        <v/>
      </c>
      <c r="AA252" s="30">
        <f>IF(OR($Y252="",$E$6=""),"",IF(INDEX($A:$U,ROW(),$E$6)="",0,IF(ISNUMBER(INDEX($A:$U,ROW(),$E$6)),INDEX($A:$U,ROW(),$E$6),IFERROR(--SUBSTITUTE(SUBSTITUTE(TRIM(INDEX($A:$U,ROW(),$E$6)),",",""),"원",""),0))))</f>
        <v/>
      </c>
      <c r="AB252" s="30">
        <f>IF(OR($Y252="",$F$6=""),"",IF(INDEX($A:$U,ROW(),$F$6)="","",IF(ISNUMBER(INDEX($A:$U,ROW(),$F$6)),INDEX($A:$U,ROW(),$F$6),IFERROR(--SUBSTITUTE(SUBSTITUTE(TRIM(INDEX($A:$U,ROW(),$F$6)),",",""),"원",""),""))))</f>
        <v/>
      </c>
      <c r="AC252" s="2">
        <f>IF(OR($Y252="",$G$6=""),"",INDEX($A:$U,ROW(),$G$6)&amp;"")</f>
        <v/>
      </c>
      <c r="AD252" s="2">
        <f>IF($Y252="","",IF(OR(AND(설정!$B$5&lt;&gt;"",ISNUMBER(SEARCH(설정!$B$5,$AC252))),AND(설정!$B$6&lt;&gt;"",ISNUMBER(SEARCH(설정!$B$6,$AC252))),AND(설정!$B$7&lt;&gt;"",ISNUMBER(SEARCH(설정!$B$7,$AC252)))),"제외","포함"))</f>
        <v/>
      </c>
    </row>
    <row r="253">
      <c r="W253" s="2">
        <f>IF(OR($B$5="",$C$6="",ROW()&lt;$B$5),"",IF(INDEX($A:$U,ROW(),$C$6)="","",INDEX($A:$U,ROW(),$C$6)))</f>
        <v/>
      </c>
      <c r="X253" s="28">
        <f>IF($W253="","",IF(ISNUMBER($W253),IF($W253&gt;=10000000,IFERROR(DATE(INT($W253/10000),MOD(INT($W253/100),100),MOD($W253,100)),""),$W253),IF(ISNUMBER(--SUBSTITUTE(SUBSTITUTE(TRIM($W253),".","-"),"/","-")),IF(--SUBSTITUTE(SUBSTITUTE(TRIM($W253),".","-"),"/","-")&gt;=10000000,IFERROR(DATE(--LEFT(TRIM($W253),4),--MID(TRIM($W253),5,2),--RIGHT(TRIM($W253),2)),""),--SUBSTITUTE(SUBSTITUTE(TRIM($W253),".","-"),"/","-")),IFERROR(--LEFT(SUBSTITUTE(SUBSTITUTE(TRIM($W253),".","-"),"/","-"),10),""))))</f>
        <v/>
      </c>
      <c r="Y253" s="29">
        <f>IF($X253="","",INT($X253))</f>
        <v/>
      </c>
      <c r="Z253" s="30">
        <f>IF(OR($Y253="",$D$6=""),"",IF(INDEX($A:$U,ROW(),$D$6)="",0,IF(ISNUMBER(INDEX($A:$U,ROW(),$D$6)),INDEX($A:$U,ROW(),$D$6),IFERROR(--SUBSTITUTE(SUBSTITUTE(TRIM(INDEX($A:$U,ROW(),$D$6)),",",""),"원",""),0))))</f>
        <v/>
      </c>
      <c r="AA253" s="30">
        <f>IF(OR($Y253="",$E$6=""),"",IF(INDEX($A:$U,ROW(),$E$6)="",0,IF(ISNUMBER(INDEX($A:$U,ROW(),$E$6)),INDEX($A:$U,ROW(),$E$6),IFERROR(--SUBSTITUTE(SUBSTITUTE(TRIM(INDEX($A:$U,ROW(),$E$6)),",",""),"원",""),0))))</f>
        <v/>
      </c>
      <c r="AB253" s="30">
        <f>IF(OR($Y253="",$F$6=""),"",IF(INDEX($A:$U,ROW(),$F$6)="","",IF(ISNUMBER(INDEX($A:$U,ROW(),$F$6)),INDEX($A:$U,ROW(),$F$6),IFERROR(--SUBSTITUTE(SUBSTITUTE(TRIM(INDEX($A:$U,ROW(),$F$6)),",",""),"원",""),""))))</f>
        <v/>
      </c>
      <c r="AC253" s="2">
        <f>IF(OR($Y253="",$G$6=""),"",INDEX($A:$U,ROW(),$G$6)&amp;"")</f>
        <v/>
      </c>
      <c r="AD253" s="2">
        <f>IF($Y253="","",IF(OR(AND(설정!$B$5&lt;&gt;"",ISNUMBER(SEARCH(설정!$B$5,$AC253))),AND(설정!$B$6&lt;&gt;"",ISNUMBER(SEARCH(설정!$B$6,$AC253))),AND(설정!$B$7&lt;&gt;"",ISNUMBER(SEARCH(설정!$B$7,$AC253)))),"제외","포함"))</f>
        <v/>
      </c>
    </row>
    <row r="254">
      <c r="W254" s="2">
        <f>IF(OR($B$5="",$C$6="",ROW()&lt;$B$5),"",IF(INDEX($A:$U,ROW(),$C$6)="","",INDEX($A:$U,ROW(),$C$6)))</f>
        <v/>
      </c>
      <c r="X254" s="28">
        <f>IF($W254="","",IF(ISNUMBER($W254),IF($W254&gt;=10000000,IFERROR(DATE(INT($W254/10000),MOD(INT($W254/100),100),MOD($W254,100)),""),$W254),IF(ISNUMBER(--SUBSTITUTE(SUBSTITUTE(TRIM($W254),".","-"),"/","-")),IF(--SUBSTITUTE(SUBSTITUTE(TRIM($W254),".","-"),"/","-")&gt;=10000000,IFERROR(DATE(--LEFT(TRIM($W254),4),--MID(TRIM($W254),5,2),--RIGHT(TRIM($W254),2)),""),--SUBSTITUTE(SUBSTITUTE(TRIM($W254),".","-"),"/","-")),IFERROR(--LEFT(SUBSTITUTE(SUBSTITUTE(TRIM($W254),".","-"),"/","-"),10),""))))</f>
        <v/>
      </c>
      <c r="Y254" s="29">
        <f>IF($X254="","",INT($X254))</f>
        <v/>
      </c>
      <c r="Z254" s="30">
        <f>IF(OR($Y254="",$D$6=""),"",IF(INDEX($A:$U,ROW(),$D$6)="",0,IF(ISNUMBER(INDEX($A:$U,ROW(),$D$6)),INDEX($A:$U,ROW(),$D$6),IFERROR(--SUBSTITUTE(SUBSTITUTE(TRIM(INDEX($A:$U,ROW(),$D$6)),",",""),"원",""),0))))</f>
        <v/>
      </c>
      <c r="AA254" s="30">
        <f>IF(OR($Y254="",$E$6=""),"",IF(INDEX($A:$U,ROW(),$E$6)="",0,IF(ISNUMBER(INDEX($A:$U,ROW(),$E$6)),INDEX($A:$U,ROW(),$E$6),IFERROR(--SUBSTITUTE(SUBSTITUTE(TRIM(INDEX($A:$U,ROW(),$E$6)),",",""),"원",""),0))))</f>
        <v/>
      </c>
      <c r="AB254" s="30">
        <f>IF(OR($Y254="",$F$6=""),"",IF(INDEX($A:$U,ROW(),$F$6)="","",IF(ISNUMBER(INDEX($A:$U,ROW(),$F$6)),INDEX($A:$U,ROW(),$F$6),IFERROR(--SUBSTITUTE(SUBSTITUTE(TRIM(INDEX($A:$U,ROW(),$F$6)),",",""),"원",""),""))))</f>
        <v/>
      </c>
      <c r="AC254" s="2">
        <f>IF(OR($Y254="",$G$6=""),"",INDEX($A:$U,ROW(),$G$6)&amp;"")</f>
        <v/>
      </c>
      <c r="AD254" s="2">
        <f>IF($Y254="","",IF(OR(AND(설정!$B$5&lt;&gt;"",ISNUMBER(SEARCH(설정!$B$5,$AC254))),AND(설정!$B$6&lt;&gt;"",ISNUMBER(SEARCH(설정!$B$6,$AC254))),AND(설정!$B$7&lt;&gt;"",ISNUMBER(SEARCH(설정!$B$7,$AC254)))),"제외","포함"))</f>
        <v/>
      </c>
    </row>
    <row r="255">
      <c r="W255" s="2">
        <f>IF(OR($B$5="",$C$6="",ROW()&lt;$B$5),"",IF(INDEX($A:$U,ROW(),$C$6)="","",INDEX($A:$U,ROW(),$C$6)))</f>
        <v/>
      </c>
      <c r="X255" s="28">
        <f>IF($W255="","",IF(ISNUMBER($W255),IF($W255&gt;=10000000,IFERROR(DATE(INT($W255/10000),MOD(INT($W255/100),100),MOD($W255,100)),""),$W255),IF(ISNUMBER(--SUBSTITUTE(SUBSTITUTE(TRIM($W255),".","-"),"/","-")),IF(--SUBSTITUTE(SUBSTITUTE(TRIM($W255),".","-"),"/","-")&gt;=10000000,IFERROR(DATE(--LEFT(TRIM($W255),4),--MID(TRIM($W255),5,2),--RIGHT(TRIM($W255),2)),""),--SUBSTITUTE(SUBSTITUTE(TRIM($W255),".","-"),"/","-")),IFERROR(--LEFT(SUBSTITUTE(SUBSTITUTE(TRIM($W255),".","-"),"/","-"),10),""))))</f>
        <v/>
      </c>
      <c r="Y255" s="29">
        <f>IF($X255="","",INT($X255))</f>
        <v/>
      </c>
      <c r="Z255" s="30">
        <f>IF(OR($Y255="",$D$6=""),"",IF(INDEX($A:$U,ROW(),$D$6)="",0,IF(ISNUMBER(INDEX($A:$U,ROW(),$D$6)),INDEX($A:$U,ROW(),$D$6),IFERROR(--SUBSTITUTE(SUBSTITUTE(TRIM(INDEX($A:$U,ROW(),$D$6)),",",""),"원",""),0))))</f>
        <v/>
      </c>
      <c r="AA255" s="30">
        <f>IF(OR($Y255="",$E$6=""),"",IF(INDEX($A:$U,ROW(),$E$6)="",0,IF(ISNUMBER(INDEX($A:$U,ROW(),$E$6)),INDEX($A:$U,ROW(),$E$6),IFERROR(--SUBSTITUTE(SUBSTITUTE(TRIM(INDEX($A:$U,ROW(),$E$6)),",",""),"원",""),0))))</f>
        <v/>
      </c>
      <c r="AB255" s="30">
        <f>IF(OR($Y255="",$F$6=""),"",IF(INDEX($A:$U,ROW(),$F$6)="","",IF(ISNUMBER(INDEX($A:$U,ROW(),$F$6)),INDEX($A:$U,ROW(),$F$6),IFERROR(--SUBSTITUTE(SUBSTITUTE(TRIM(INDEX($A:$U,ROW(),$F$6)),",",""),"원",""),""))))</f>
        <v/>
      </c>
      <c r="AC255" s="2">
        <f>IF(OR($Y255="",$G$6=""),"",INDEX($A:$U,ROW(),$G$6)&amp;"")</f>
        <v/>
      </c>
      <c r="AD255" s="2">
        <f>IF($Y255="","",IF(OR(AND(설정!$B$5&lt;&gt;"",ISNUMBER(SEARCH(설정!$B$5,$AC255))),AND(설정!$B$6&lt;&gt;"",ISNUMBER(SEARCH(설정!$B$6,$AC255))),AND(설정!$B$7&lt;&gt;"",ISNUMBER(SEARCH(설정!$B$7,$AC255)))),"제외","포함"))</f>
        <v/>
      </c>
    </row>
    <row r="256">
      <c r="W256" s="2">
        <f>IF(OR($B$5="",$C$6="",ROW()&lt;$B$5),"",IF(INDEX($A:$U,ROW(),$C$6)="","",INDEX($A:$U,ROW(),$C$6)))</f>
        <v/>
      </c>
      <c r="X256" s="28">
        <f>IF($W256="","",IF(ISNUMBER($W256),IF($W256&gt;=10000000,IFERROR(DATE(INT($W256/10000),MOD(INT($W256/100),100),MOD($W256,100)),""),$W256),IF(ISNUMBER(--SUBSTITUTE(SUBSTITUTE(TRIM($W256),".","-"),"/","-")),IF(--SUBSTITUTE(SUBSTITUTE(TRIM($W256),".","-"),"/","-")&gt;=10000000,IFERROR(DATE(--LEFT(TRIM($W256),4),--MID(TRIM($W256),5,2),--RIGHT(TRIM($W256),2)),""),--SUBSTITUTE(SUBSTITUTE(TRIM($W256),".","-"),"/","-")),IFERROR(--LEFT(SUBSTITUTE(SUBSTITUTE(TRIM($W256),".","-"),"/","-"),10),""))))</f>
        <v/>
      </c>
      <c r="Y256" s="29">
        <f>IF($X256="","",INT($X256))</f>
        <v/>
      </c>
      <c r="Z256" s="30">
        <f>IF(OR($Y256="",$D$6=""),"",IF(INDEX($A:$U,ROW(),$D$6)="",0,IF(ISNUMBER(INDEX($A:$U,ROW(),$D$6)),INDEX($A:$U,ROW(),$D$6),IFERROR(--SUBSTITUTE(SUBSTITUTE(TRIM(INDEX($A:$U,ROW(),$D$6)),",",""),"원",""),0))))</f>
        <v/>
      </c>
      <c r="AA256" s="30">
        <f>IF(OR($Y256="",$E$6=""),"",IF(INDEX($A:$U,ROW(),$E$6)="",0,IF(ISNUMBER(INDEX($A:$U,ROW(),$E$6)),INDEX($A:$U,ROW(),$E$6),IFERROR(--SUBSTITUTE(SUBSTITUTE(TRIM(INDEX($A:$U,ROW(),$E$6)),",",""),"원",""),0))))</f>
        <v/>
      </c>
      <c r="AB256" s="30">
        <f>IF(OR($Y256="",$F$6=""),"",IF(INDEX($A:$U,ROW(),$F$6)="","",IF(ISNUMBER(INDEX($A:$U,ROW(),$F$6)),INDEX($A:$U,ROW(),$F$6),IFERROR(--SUBSTITUTE(SUBSTITUTE(TRIM(INDEX($A:$U,ROW(),$F$6)),",",""),"원",""),""))))</f>
        <v/>
      </c>
      <c r="AC256" s="2">
        <f>IF(OR($Y256="",$G$6=""),"",INDEX($A:$U,ROW(),$G$6)&amp;"")</f>
        <v/>
      </c>
      <c r="AD256" s="2">
        <f>IF($Y256="","",IF(OR(AND(설정!$B$5&lt;&gt;"",ISNUMBER(SEARCH(설정!$B$5,$AC256))),AND(설정!$B$6&lt;&gt;"",ISNUMBER(SEARCH(설정!$B$6,$AC256))),AND(설정!$B$7&lt;&gt;"",ISNUMBER(SEARCH(설정!$B$7,$AC256)))),"제외","포함"))</f>
        <v/>
      </c>
    </row>
    <row r="257">
      <c r="W257" s="2">
        <f>IF(OR($B$5="",$C$6="",ROW()&lt;$B$5),"",IF(INDEX($A:$U,ROW(),$C$6)="","",INDEX($A:$U,ROW(),$C$6)))</f>
        <v/>
      </c>
      <c r="X257" s="28">
        <f>IF($W257="","",IF(ISNUMBER($W257),IF($W257&gt;=10000000,IFERROR(DATE(INT($W257/10000),MOD(INT($W257/100),100),MOD($W257,100)),""),$W257),IF(ISNUMBER(--SUBSTITUTE(SUBSTITUTE(TRIM($W257),".","-"),"/","-")),IF(--SUBSTITUTE(SUBSTITUTE(TRIM($W257),".","-"),"/","-")&gt;=10000000,IFERROR(DATE(--LEFT(TRIM($W257),4),--MID(TRIM($W257),5,2),--RIGHT(TRIM($W257),2)),""),--SUBSTITUTE(SUBSTITUTE(TRIM($W257),".","-"),"/","-")),IFERROR(--LEFT(SUBSTITUTE(SUBSTITUTE(TRIM($W257),".","-"),"/","-"),10),""))))</f>
        <v/>
      </c>
      <c r="Y257" s="29">
        <f>IF($X257="","",INT($X257))</f>
        <v/>
      </c>
      <c r="Z257" s="30">
        <f>IF(OR($Y257="",$D$6=""),"",IF(INDEX($A:$U,ROW(),$D$6)="",0,IF(ISNUMBER(INDEX($A:$U,ROW(),$D$6)),INDEX($A:$U,ROW(),$D$6),IFERROR(--SUBSTITUTE(SUBSTITUTE(TRIM(INDEX($A:$U,ROW(),$D$6)),",",""),"원",""),0))))</f>
        <v/>
      </c>
      <c r="AA257" s="30">
        <f>IF(OR($Y257="",$E$6=""),"",IF(INDEX($A:$U,ROW(),$E$6)="",0,IF(ISNUMBER(INDEX($A:$U,ROW(),$E$6)),INDEX($A:$U,ROW(),$E$6),IFERROR(--SUBSTITUTE(SUBSTITUTE(TRIM(INDEX($A:$U,ROW(),$E$6)),",",""),"원",""),0))))</f>
        <v/>
      </c>
      <c r="AB257" s="30">
        <f>IF(OR($Y257="",$F$6=""),"",IF(INDEX($A:$U,ROW(),$F$6)="","",IF(ISNUMBER(INDEX($A:$U,ROW(),$F$6)),INDEX($A:$U,ROW(),$F$6),IFERROR(--SUBSTITUTE(SUBSTITUTE(TRIM(INDEX($A:$U,ROW(),$F$6)),",",""),"원",""),""))))</f>
        <v/>
      </c>
      <c r="AC257" s="2">
        <f>IF(OR($Y257="",$G$6=""),"",INDEX($A:$U,ROW(),$G$6)&amp;"")</f>
        <v/>
      </c>
      <c r="AD257" s="2">
        <f>IF($Y257="","",IF(OR(AND(설정!$B$5&lt;&gt;"",ISNUMBER(SEARCH(설정!$B$5,$AC257))),AND(설정!$B$6&lt;&gt;"",ISNUMBER(SEARCH(설정!$B$6,$AC257))),AND(설정!$B$7&lt;&gt;"",ISNUMBER(SEARCH(설정!$B$7,$AC257)))),"제외","포함"))</f>
        <v/>
      </c>
    </row>
    <row r="258">
      <c r="W258" s="2">
        <f>IF(OR($B$5="",$C$6="",ROW()&lt;$B$5),"",IF(INDEX($A:$U,ROW(),$C$6)="","",INDEX($A:$U,ROW(),$C$6)))</f>
        <v/>
      </c>
      <c r="X258" s="28">
        <f>IF($W258="","",IF(ISNUMBER($W258),IF($W258&gt;=10000000,IFERROR(DATE(INT($W258/10000),MOD(INT($W258/100),100),MOD($W258,100)),""),$W258),IF(ISNUMBER(--SUBSTITUTE(SUBSTITUTE(TRIM($W258),".","-"),"/","-")),IF(--SUBSTITUTE(SUBSTITUTE(TRIM($W258),".","-"),"/","-")&gt;=10000000,IFERROR(DATE(--LEFT(TRIM($W258),4),--MID(TRIM($W258),5,2),--RIGHT(TRIM($W258),2)),""),--SUBSTITUTE(SUBSTITUTE(TRIM($W258),".","-"),"/","-")),IFERROR(--LEFT(SUBSTITUTE(SUBSTITUTE(TRIM($W258),".","-"),"/","-"),10),""))))</f>
        <v/>
      </c>
      <c r="Y258" s="29">
        <f>IF($X258="","",INT($X258))</f>
        <v/>
      </c>
      <c r="Z258" s="30">
        <f>IF(OR($Y258="",$D$6=""),"",IF(INDEX($A:$U,ROW(),$D$6)="",0,IF(ISNUMBER(INDEX($A:$U,ROW(),$D$6)),INDEX($A:$U,ROW(),$D$6),IFERROR(--SUBSTITUTE(SUBSTITUTE(TRIM(INDEX($A:$U,ROW(),$D$6)),",",""),"원",""),0))))</f>
        <v/>
      </c>
      <c r="AA258" s="30">
        <f>IF(OR($Y258="",$E$6=""),"",IF(INDEX($A:$U,ROW(),$E$6)="",0,IF(ISNUMBER(INDEX($A:$U,ROW(),$E$6)),INDEX($A:$U,ROW(),$E$6),IFERROR(--SUBSTITUTE(SUBSTITUTE(TRIM(INDEX($A:$U,ROW(),$E$6)),",",""),"원",""),0))))</f>
        <v/>
      </c>
      <c r="AB258" s="30">
        <f>IF(OR($Y258="",$F$6=""),"",IF(INDEX($A:$U,ROW(),$F$6)="","",IF(ISNUMBER(INDEX($A:$U,ROW(),$F$6)),INDEX($A:$U,ROW(),$F$6),IFERROR(--SUBSTITUTE(SUBSTITUTE(TRIM(INDEX($A:$U,ROW(),$F$6)),",",""),"원",""),""))))</f>
        <v/>
      </c>
      <c r="AC258" s="2">
        <f>IF(OR($Y258="",$G$6=""),"",INDEX($A:$U,ROW(),$G$6)&amp;"")</f>
        <v/>
      </c>
      <c r="AD258" s="2">
        <f>IF($Y258="","",IF(OR(AND(설정!$B$5&lt;&gt;"",ISNUMBER(SEARCH(설정!$B$5,$AC258))),AND(설정!$B$6&lt;&gt;"",ISNUMBER(SEARCH(설정!$B$6,$AC258))),AND(설정!$B$7&lt;&gt;"",ISNUMBER(SEARCH(설정!$B$7,$AC258)))),"제외","포함"))</f>
        <v/>
      </c>
    </row>
    <row r="259">
      <c r="W259" s="2">
        <f>IF(OR($B$5="",$C$6="",ROW()&lt;$B$5),"",IF(INDEX($A:$U,ROW(),$C$6)="","",INDEX($A:$U,ROW(),$C$6)))</f>
        <v/>
      </c>
      <c r="X259" s="28">
        <f>IF($W259="","",IF(ISNUMBER($W259),IF($W259&gt;=10000000,IFERROR(DATE(INT($W259/10000),MOD(INT($W259/100),100),MOD($W259,100)),""),$W259),IF(ISNUMBER(--SUBSTITUTE(SUBSTITUTE(TRIM($W259),".","-"),"/","-")),IF(--SUBSTITUTE(SUBSTITUTE(TRIM($W259),".","-"),"/","-")&gt;=10000000,IFERROR(DATE(--LEFT(TRIM($W259),4),--MID(TRIM($W259),5,2),--RIGHT(TRIM($W259),2)),""),--SUBSTITUTE(SUBSTITUTE(TRIM($W259),".","-"),"/","-")),IFERROR(--LEFT(SUBSTITUTE(SUBSTITUTE(TRIM($W259),".","-"),"/","-"),10),""))))</f>
        <v/>
      </c>
      <c r="Y259" s="29">
        <f>IF($X259="","",INT($X259))</f>
        <v/>
      </c>
      <c r="Z259" s="30">
        <f>IF(OR($Y259="",$D$6=""),"",IF(INDEX($A:$U,ROW(),$D$6)="",0,IF(ISNUMBER(INDEX($A:$U,ROW(),$D$6)),INDEX($A:$U,ROW(),$D$6),IFERROR(--SUBSTITUTE(SUBSTITUTE(TRIM(INDEX($A:$U,ROW(),$D$6)),",",""),"원",""),0))))</f>
        <v/>
      </c>
      <c r="AA259" s="30">
        <f>IF(OR($Y259="",$E$6=""),"",IF(INDEX($A:$U,ROW(),$E$6)="",0,IF(ISNUMBER(INDEX($A:$U,ROW(),$E$6)),INDEX($A:$U,ROW(),$E$6),IFERROR(--SUBSTITUTE(SUBSTITUTE(TRIM(INDEX($A:$U,ROW(),$E$6)),",",""),"원",""),0))))</f>
        <v/>
      </c>
      <c r="AB259" s="30">
        <f>IF(OR($Y259="",$F$6=""),"",IF(INDEX($A:$U,ROW(),$F$6)="","",IF(ISNUMBER(INDEX($A:$U,ROW(),$F$6)),INDEX($A:$U,ROW(),$F$6),IFERROR(--SUBSTITUTE(SUBSTITUTE(TRIM(INDEX($A:$U,ROW(),$F$6)),",",""),"원",""),""))))</f>
        <v/>
      </c>
      <c r="AC259" s="2">
        <f>IF(OR($Y259="",$G$6=""),"",INDEX($A:$U,ROW(),$G$6)&amp;"")</f>
        <v/>
      </c>
      <c r="AD259" s="2">
        <f>IF($Y259="","",IF(OR(AND(설정!$B$5&lt;&gt;"",ISNUMBER(SEARCH(설정!$B$5,$AC259))),AND(설정!$B$6&lt;&gt;"",ISNUMBER(SEARCH(설정!$B$6,$AC259))),AND(설정!$B$7&lt;&gt;"",ISNUMBER(SEARCH(설정!$B$7,$AC259)))),"제외","포함"))</f>
        <v/>
      </c>
    </row>
    <row r="260">
      <c r="W260" s="2">
        <f>IF(OR($B$5="",$C$6="",ROW()&lt;$B$5),"",IF(INDEX($A:$U,ROW(),$C$6)="","",INDEX($A:$U,ROW(),$C$6)))</f>
        <v/>
      </c>
      <c r="X260" s="28">
        <f>IF($W260="","",IF(ISNUMBER($W260),IF($W260&gt;=10000000,IFERROR(DATE(INT($W260/10000),MOD(INT($W260/100),100),MOD($W260,100)),""),$W260),IF(ISNUMBER(--SUBSTITUTE(SUBSTITUTE(TRIM($W260),".","-"),"/","-")),IF(--SUBSTITUTE(SUBSTITUTE(TRIM($W260),".","-"),"/","-")&gt;=10000000,IFERROR(DATE(--LEFT(TRIM($W260),4),--MID(TRIM($W260),5,2),--RIGHT(TRIM($W260),2)),""),--SUBSTITUTE(SUBSTITUTE(TRIM($W260),".","-"),"/","-")),IFERROR(--LEFT(SUBSTITUTE(SUBSTITUTE(TRIM($W260),".","-"),"/","-"),10),""))))</f>
        <v/>
      </c>
      <c r="Y260" s="29">
        <f>IF($X260="","",INT($X260))</f>
        <v/>
      </c>
      <c r="Z260" s="30">
        <f>IF(OR($Y260="",$D$6=""),"",IF(INDEX($A:$U,ROW(),$D$6)="",0,IF(ISNUMBER(INDEX($A:$U,ROW(),$D$6)),INDEX($A:$U,ROW(),$D$6),IFERROR(--SUBSTITUTE(SUBSTITUTE(TRIM(INDEX($A:$U,ROW(),$D$6)),",",""),"원",""),0))))</f>
        <v/>
      </c>
      <c r="AA260" s="30">
        <f>IF(OR($Y260="",$E$6=""),"",IF(INDEX($A:$U,ROW(),$E$6)="",0,IF(ISNUMBER(INDEX($A:$U,ROW(),$E$6)),INDEX($A:$U,ROW(),$E$6),IFERROR(--SUBSTITUTE(SUBSTITUTE(TRIM(INDEX($A:$U,ROW(),$E$6)),",",""),"원",""),0))))</f>
        <v/>
      </c>
      <c r="AB260" s="30">
        <f>IF(OR($Y260="",$F$6=""),"",IF(INDEX($A:$U,ROW(),$F$6)="","",IF(ISNUMBER(INDEX($A:$U,ROW(),$F$6)),INDEX($A:$U,ROW(),$F$6),IFERROR(--SUBSTITUTE(SUBSTITUTE(TRIM(INDEX($A:$U,ROW(),$F$6)),",",""),"원",""),""))))</f>
        <v/>
      </c>
      <c r="AC260" s="2">
        <f>IF(OR($Y260="",$G$6=""),"",INDEX($A:$U,ROW(),$G$6)&amp;"")</f>
        <v/>
      </c>
      <c r="AD260" s="2">
        <f>IF($Y260="","",IF(OR(AND(설정!$B$5&lt;&gt;"",ISNUMBER(SEARCH(설정!$B$5,$AC260))),AND(설정!$B$6&lt;&gt;"",ISNUMBER(SEARCH(설정!$B$6,$AC260))),AND(설정!$B$7&lt;&gt;"",ISNUMBER(SEARCH(설정!$B$7,$AC260)))),"제외","포함"))</f>
        <v/>
      </c>
    </row>
    <row r="261">
      <c r="W261" s="2">
        <f>IF(OR($B$5="",$C$6="",ROW()&lt;$B$5),"",IF(INDEX($A:$U,ROW(),$C$6)="","",INDEX($A:$U,ROW(),$C$6)))</f>
        <v/>
      </c>
      <c r="X261" s="28">
        <f>IF($W261="","",IF(ISNUMBER($W261),IF($W261&gt;=10000000,IFERROR(DATE(INT($W261/10000),MOD(INT($W261/100),100),MOD($W261,100)),""),$W261),IF(ISNUMBER(--SUBSTITUTE(SUBSTITUTE(TRIM($W261),".","-"),"/","-")),IF(--SUBSTITUTE(SUBSTITUTE(TRIM($W261),".","-"),"/","-")&gt;=10000000,IFERROR(DATE(--LEFT(TRIM($W261),4),--MID(TRIM($W261),5,2),--RIGHT(TRIM($W261),2)),""),--SUBSTITUTE(SUBSTITUTE(TRIM($W261),".","-"),"/","-")),IFERROR(--LEFT(SUBSTITUTE(SUBSTITUTE(TRIM($W261),".","-"),"/","-"),10),""))))</f>
        <v/>
      </c>
      <c r="Y261" s="29">
        <f>IF($X261="","",INT($X261))</f>
        <v/>
      </c>
      <c r="Z261" s="30">
        <f>IF(OR($Y261="",$D$6=""),"",IF(INDEX($A:$U,ROW(),$D$6)="",0,IF(ISNUMBER(INDEX($A:$U,ROW(),$D$6)),INDEX($A:$U,ROW(),$D$6),IFERROR(--SUBSTITUTE(SUBSTITUTE(TRIM(INDEX($A:$U,ROW(),$D$6)),",",""),"원",""),0))))</f>
        <v/>
      </c>
      <c r="AA261" s="30">
        <f>IF(OR($Y261="",$E$6=""),"",IF(INDEX($A:$U,ROW(),$E$6)="",0,IF(ISNUMBER(INDEX($A:$U,ROW(),$E$6)),INDEX($A:$U,ROW(),$E$6),IFERROR(--SUBSTITUTE(SUBSTITUTE(TRIM(INDEX($A:$U,ROW(),$E$6)),",",""),"원",""),0))))</f>
        <v/>
      </c>
      <c r="AB261" s="30">
        <f>IF(OR($Y261="",$F$6=""),"",IF(INDEX($A:$U,ROW(),$F$6)="","",IF(ISNUMBER(INDEX($A:$U,ROW(),$F$6)),INDEX($A:$U,ROW(),$F$6),IFERROR(--SUBSTITUTE(SUBSTITUTE(TRIM(INDEX($A:$U,ROW(),$F$6)),",",""),"원",""),""))))</f>
        <v/>
      </c>
      <c r="AC261" s="2">
        <f>IF(OR($Y261="",$G$6=""),"",INDEX($A:$U,ROW(),$G$6)&amp;"")</f>
        <v/>
      </c>
      <c r="AD261" s="2">
        <f>IF($Y261="","",IF(OR(AND(설정!$B$5&lt;&gt;"",ISNUMBER(SEARCH(설정!$B$5,$AC261))),AND(설정!$B$6&lt;&gt;"",ISNUMBER(SEARCH(설정!$B$6,$AC261))),AND(설정!$B$7&lt;&gt;"",ISNUMBER(SEARCH(설정!$B$7,$AC261)))),"제외","포함"))</f>
        <v/>
      </c>
    </row>
    <row r="262">
      <c r="W262" s="2">
        <f>IF(OR($B$5="",$C$6="",ROW()&lt;$B$5),"",IF(INDEX($A:$U,ROW(),$C$6)="","",INDEX($A:$U,ROW(),$C$6)))</f>
        <v/>
      </c>
      <c r="X262" s="28">
        <f>IF($W262="","",IF(ISNUMBER($W262),IF($W262&gt;=10000000,IFERROR(DATE(INT($W262/10000),MOD(INT($W262/100),100),MOD($W262,100)),""),$W262),IF(ISNUMBER(--SUBSTITUTE(SUBSTITUTE(TRIM($W262),".","-"),"/","-")),IF(--SUBSTITUTE(SUBSTITUTE(TRIM($W262),".","-"),"/","-")&gt;=10000000,IFERROR(DATE(--LEFT(TRIM($W262),4),--MID(TRIM($W262),5,2),--RIGHT(TRIM($W262),2)),""),--SUBSTITUTE(SUBSTITUTE(TRIM($W262),".","-"),"/","-")),IFERROR(--LEFT(SUBSTITUTE(SUBSTITUTE(TRIM($W262),".","-"),"/","-"),10),""))))</f>
        <v/>
      </c>
      <c r="Y262" s="29">
        <f>IF($X262="","",INT($X262))</f>
        <v/>
      </c>
      <c r="Z262" s="30">
        <f>IF(OR($Y262="",$D$6=""),"",IF(INDEX($A:$U,ROW(),$D$6)="",0,IF(ISNUMBER(INDEX($A:$U,ROW(),$D$6)),INDEX($A:$U,ROW(),$D$6),IFERROR(--SUBSTITUTE(SUBSTITUTE(TRIM(INDEX($A:$U,ROW(),$D$6)),",",""),"원",""),0))))</f>
        <v/>
      </c>
      <c r="AA262" s="30">
        <f>IF(OR($Y262="",$E$6=""),"",IF(INDEX($A:$U,ROW(),$E$6)="",0,IF(ISNUMBER(INDEX($A:$U,ROW(),$E$6)),INDEX($A:$U,ROW(),$E$6),IFERROR(--SUBSTITUTE(SUBSTITUTE(TRIM(INDEX($A:$U,ROW(),$E$6)),",",""),"원",""),0))))</f>
        <v/>
      </c>
      <c r="AB262" s="30">
        <f>IF(OR($Y262="",$F$6=""),"",IF(INDEX($A:$U,ROW(),$F$6)="","",IF(ISNUMBER(INDEX($A:$U,ROW(),$F$6)),INDEX($A:$U,ROW(),$F$6),IFERROR(--SUBSTITUTE(SUBSTITUTE(TRIM(INDEX($A:$U,ROW(),$F$6)),",",""),"원",""),""))))</f>
        <v/>
      </c>
      <c r="AC262" s="2">
        <f>IF(OR($Y262="",$G$6=""),"",INDEX($A:$U,ROW(),$G$6)&amp;"")</f>
        <v/>
      </c>
      <c r="AD262" s="2">
        <f>IF($Y262="","",IF(OR(AND(설정!$B$5&lt;&gt;"",ISNUMBER(SEARCH(설정!$B$5,$AC262))),AND(설정!$B$6&lt;&gt;"",ISNUMBER(SEARCH(설정!$B$6,$AC262))),AND(설정!$B$7&lt;&gt;"",ISNUMBER(SEARCH(설정!$B$7,$AC262)))),"제외","포함"))</f>
        <v/>
      </c>
    </row>
    <row r="263">
      <c r="W263" s="2">
        <f>IF(OR($B$5="",$C$6="",ROW()&lt;$B$5),"",IF(INDEX($A:$U,ROW(),$C$6)="","",INDEX($A:$U,ROW(),$C$6)))</f>
        <v/>
      </c>
      <c r="X263" s="28">
        <f>IF($W263="","",IF(ISNUMBER($W263),IF($W263&gt;=10000000,IFERROR(DATE(INT($W263/10000),MOD(INT($W263/100),100),MOD($W263,100)),""),$W263),IF(ISNUMBER(--SUBSTITUTE(SUBSTITUTE(TRIM($W263),".","-"),"/","-")),IF(--SUBSTITUTE(SUBSTITUTE(TRIM($W263),".","-"),"/","-")&gt;=10000000,IFERROR(DATE(--LEFT(TRIM($W263),4),--MID(TRIM($W263),5,2),--RIGHT(TRIM($W263),2)),""),--SUBSTITUTE(SUBSTITUTE(TRIM($W263),".","-"),"/","-")),IFERROR(--LEFT(SUBSTITUTE(SUBSTITUTE(TRIM($W263),".","-"),"/","-"),10),""))))</f>
        <v/>
      </c>
      <c r="Y263" s="29">
        <f>IF($X263="","",INT($X263))</f>
        <v/>
      </c>
      <c r="Z263" s="30">
        <f>IF(OR($Y263="",$D$6=""),"",IF(INDEX($A:$U,ROW(),$D$6)="",0,IF(ISNUMBER(INDEX($A:$U,ROW(),$D$6)),INDEX($A:$U,ROW(),$D$6),IFERROR(--SUBSTITUTE(SUBSTITUTE(TRIM(INDEX($A:$U,ROW(),$D$6)),",",""),"원",""),0))))</f>
        <v/>
      </c>
      <c r="AA263" s="30">
        <f>IF(OR($Y263="",$E$6=""),"",IF(INDEX($A:$U,ROW(),$E$6)="",0,IF(ISNUMBER(INDEX($A:$U,ROW(),$E$6)),INDEX($A:$U,ROW(),$E$6),IFERROR(--SUBSTITUTE(SUBSTITUTE(TRIM(INDEX($A:$U,ROW(),$E$6)),",",""),"원",""),0))))</f>
        <v/>
      </c>
      <c r="AB263" s="30">
        <f>IF(OR($Y263="",$F$6=""),"",IF(INDEX($A:$U,ROW(),$F$6)="","",IF(ISNUMBER(INDEX($A:$U,ROW(),$F$6)),INDEX($A:$U,ROW(),$F$6),IFERROR(--SUBSTITUTE(SUBSTITUTE(TRIM(INDEX($A:$U,ROW(),$F$6)),",",""),"원",""),""))))</f>
        <v/>
      </c>
      <c r="AC263" s="2">
        <f>IF(OR($Y263="",$G$6=""),"",INDEX($A:$U,ROW(),$G$6)&amp;"")</f>
        <v/>
      </c>
      <c r="AD263" s="2">
        <f>IF($Y263="","",IF(OR(AND(설정!$B$5&lt;&gt;"",ISNUMBER(SEARCH(설정!$B$5,$AC263))),AND(설정!$B$6&lt;&gt;"",ISNUMBER(SEARCH(설정!$B$6,$AC263))),AND(설정!$B$7&lt;&gt;"",ISNUMBER(SEARCH(설정!$B$7,$AC263)))),"제외","포함"))</f>
        <v/>
      </c>
    </row>
    <row r="264">
      <c r="W264" s="2">
        <f>IF(OR($B$5="",$C$6="",ROW()&lt;$B$5),"",IF(INDEX($A:$U,ROW(),$C$6)="","",INDEX($A:$U,ROW(),$C$6)))</f>
        <v/>
      </c>
      <c r="X264" s="28">
        <f>IF($W264="","",IF(ISNUMBER($W264),IF($W264&gt;=10000000,IFERROR(DATE(INT($W264/10000),MOD(INT($W264/100),100),MOD($W264,100)),""),$W264),IF(ISNUMBER(--SUBSTITUTE(SUBSTITUTE(TRIM($W264),".","-"),"/","-")),IF(--SUBSTITUTE(SUBSTITUTE(TRIM($W264),".","-"),"/","-")&gt;=10000000,IFERROR(DATE(--LEFT(TRIM($W264),4),--MID(TRIM($W264),5,2),--RIGHT(TRIM($W264),2)),""),--SUBSTITUTE(SUBSTITUTE(TRIM($W264),".","-"),"/","-")),IFERROR(--LEFT(SUBSTITUTE(SUBSTITUTE(TRIM($W264),".","-"),"/","-"),10),""))))</f>
        <v/>
      </c>
      <c r="Y264" s="29">
        <f>IF($X264="","",INT($X264))</f>
        <v/>
      </c>
      <c r="Z264" s="30">
        <f>IF(OR($Y264="",$D$6=""),"",IF(INDEX($A:$U,ROW(),$D$6)="",0,IF(ISNUMBER(INDEX($A:$U,ROW(),$D$6)),INDEX($A:$U,ROW(),$D$6),IFERROR(--SUBSTITUTE(SUBSTITUTE(TRIM(INDEX($A:$U,ROW(),$D$6)),",",""),"원",""),0))))</f>
        <v/>
      </c>
      <c r="AA264" s="30">
        <f>IF(OR($Y264="",$E$6=""),"",IF(INDEX($A:$U,ROW(),$E$6)="",0,IF(ISNUMBER(INDEX($A:$U,ROW(),$E$6)),INDEX($A:$U,ROW(),$E$6),IFERROR(--SUBSTITUTE(SUBSTITUTE(TRIM(INDEX($A:$U,ROW(),$E$6)),",",""),"원",""),0))))</f>
        <v/>
      </c>
      <c r="AB264" s="30">
        <f>IF(OR($Y264="",$F$6=""),"",IF(INDEX($A:$U,ROW(),$F$6)="","",IF(ISNUMBER(INDEX($A:$U,ROW(),$F$6)),INDEX($A:$U,ROW(),$F$6),IFERROR(--SUBSTITUTE(SUBSTITUTE(TRIM(INDEX($A:$U,ROW(),$F$6)),",",""),"원",""),""))))</f>
        <v/>
      </c>
      <c r="AC264" s="2">
        <f>IF(OR($Y264="",$G$6=""),"",INDEX($A:$U,ROW(),$G$6)&amp;"")</f>
        <v/>
      </c>
      <c r="AD264" s="2">
        <f>IF($Y264="","",IF(OR(AND(설정!$B$5&lt;&gt;"",ISNUMBER(SEARCH(설정!$B$5,$AC264))),AND(설정!$B$6&lt;&gt;"",ISNUMBER(SEARCH(설정!$B$6,$AC264))),AND(설정!$B$7&lt;&gt;"",ISNUMBER(SEARCH(설정!$B$7,$AC264)))),"제외","포함"))</f>
        <v/>
      </c>
    </row>
    <row r="265">
      <c r="W265" s="2">
        <f>IF(OR($B$5="",$C$6="",ROW()&lt;$B$5),"",IF(INDEX($A:$U,ROW(),$C$6)="","",INDEX($A:$U,ROW(),$C$6)))</f>
        <v/>
      </c>
      <c r="X265" s="28">
        <f>IF($W265="","",IF(ISNUMBER($W265),IF($W265&gt;=10000000,IFERROR(DATE(INT($W265/10000),MOD(INT($W265/100),100),MOD($W265,100)),""),$W265),IF(ISNUMBER(--SUBSTITUTE(SUBSTITUTE(TRIM($W265),".","-"),"/","-")),IF(--SUBSTITUTE(SUBSTITUTE(TRIM($W265),".","-"),"/","-")&gt;=10000000,IFERROR(DATE(--LEFT(TRIM($W265),4),--MID(TRIM($W265),5,2),--RIGHT(TRIM($W265),2)),""),--SUBSTITUTE(SUBSTITUTE(TRIM($W265),".","-"),"/","-")),IFERROR(--LEFT(SUBSTITUTE(SUBSTITUTE(TRIM($W265),".","-"),"/","-"),10),""))))</f>
        <v/>
      </c>
      <c r="Y265" s="29">
        <f>IF($X265="","",INT($X265))</f>
        <v/>
      </c>
      <c r="Z265" s="30">
        <f>IF(OR($Y265="",$D$6=""),"",IF(INDEX($A:$U,ROW(),$D$6)="",0,IF(ISNUMBER(INDEX($A:$U,ROW(),$D$6)),INDEX($A:$U,ROW(),$D$6),IFERROR(--SUBSTITUTE(SUBSTITUTE(TRIM(INDEX($A:$U,ROW(),$D$6)),",",""),"원",""),0))))</f>
        <v/>
      </c>
      <c r="AA265" s="30">
        <f>IF(OR($Y265="",$E$6=""),"",IF(INDEX($A:$U,ROW(),$E$6)="",0,IF(ISNUMBER(INDEX($A:$U,ROW(),$E$6)),INDEX($A:$U,ROW(),$E$6),IFERROR(--SUBSTITUTE(SUBSTITUTE(TRIM(INDEX($A:$U,ROW(),$E$6)),",",""),"원",""),0))))</f>
        <v/>
      </c>
      <c r="AB265" s="30">
        <f>IF(OR($Y265="",$F$6=""),"",IF(INDEX($A:$U,ROW(),$F$6)="","",IF(ISNUMBER(INDEX($A:$U,ROW(),$F$6)),INDEX($A:$U,ROW(),$F$6),IFERROR(--SUBSTITUTE(SUBSTITUTE(TRIM(INDEX($A:$U,ROW(),$F$6)),",",""),"원",""),""))))</f>
        <v/>
      </c>
      <c r="AC265" s="2">
        <f>IF(OR($Y265="",$G$6=""),"",INDEX($A:$U,ROW(),$G$6)&amp;"")</f>
        <v/>
      </c>
      <c r="AD265" s="2">
        <f>IF($Y265="","",IF(OR(AND(설정!$B$5&lt;&gt;"",ISNUMBER(SEARCH(설정!$B$5,$AC265))),AND(설정!$B$6&lt;&gt;"",ISNUMBER(SEARCH(설정!$B$6,$AC265))),AND(설정!$B$7&lt;&gt;"",ISNUMBER(SEARCH(설정!$B$7,$AC265)))),"제외","포함"))</f>
        <v/>
      </c>
    </row>
    <row r="266">
      <c r="W266" s="2">
        <f>IF(OR($B$5="",$C$6="",ROW()&lt;$B$5),"",IF(INDEX($A:$U,ROW(),$C$6)="","",INDEX($A:$U,ROW(),$C$6)))</f>
        <v/>
      </c>
      <c r="X266" s="28">
        <f>IF($W266="","",IF(ISNUMBER($W266),IF($W266&gt;=10000000,IFERROR(DATE(INT($W266/10000),MOD(INT($W266/100),100),MOD($W266,100)),""),$W266),IF(ISNUMBER(--SUBSTITUTE(SUBSTITUTE(TRIM($W266),".","-"),"/","-")),IF(--SUBSTITUTE(SUBSTITUTE(TRIM($W266),".","-"),"/","-")&gt;=10000000,IFERROR(DATE(--LEFT(TRIM($W266),4),--MID(TRIM($W266),5,2),--RIGHT(TRIM($W266),2)),""),--SUBSTITUTE(SUBSTITUTE(TRIM($W266),".","-"),"/","-")),IFERROR(--LEFT(SUBSTITUTE(SUBSTITUTE(TRIM($W266),".","-"),"/","-"),10),""))))</f>
        <v/>
      </c>
      <c r="Y266" s="29">
        <f>IF($X266="","",INT($X266))</f>
        <v/>
      </c>
      <c r="Z266" s="30">
        <f>IF(OR($Y266="",$D$6=""),"",IF(INDEX($A:$U,ROW(),$D$6)="",0,IF(ISNUMBER(INDEX($A:$U,ROW(),$D$6)),INDEX($A:$U,ROW(),$D$6),IFERROR(--SUBSTITUTE(SUBSTITUTE(TRIM(INDEX($A:$U,ROW(),$D$6)),",",""),"원",""),0))))</f>
        <v/>
      </c>
      <c r="AA266" s="30">
        <f>IF(OR($Y266="",$E$6=""),"",IF(INDEX($A:$U,ROW(),$E$6)="",0,IF(ISNUMBER(INDEX($A:$U,ROW(),$E$6)),INDEX($A:$U,ROW(),$E$6),IFERROR(--SUBSTITUTE(SUBSTITUTE(TRIM(INDEX($A:$U,ROW(),$E$6)),",",""),"원",""),0))))</f>
        <v/>
      </c>
      <c r="AB266" s="30">
        <f>IF(OR($Y266="",$F$6=""),"",IF(INDEX($A:$U,ROW(),$F$6)="","",IF(ISNUMBER(INDEX($A:$U,ROW(),$F$6)),INDEX($A:$U,ROW(),$F$6),IFERROR(--SUBSTITUTE(SUBSTITUTE(TRIM(INDEX($A:$U,ROW(),$F$6)),",",""),"원",""),""))))</f>
        <v/>
      </c>
      <c r="AC266" s="2">
        <f>IF(OR($Y266="",$G$6=""),"",INDEX($A:$U,ROW(),$G$6)&amp;"")</f>
        <v/>
      </c>
      <c r="AD266" s="2">
        <f>IF($Y266="","",IF(OR(AND(설정!$B$5&lt;&gt;"",ISNUMBER(SEARCH(설정!$B$5,$AC266))),AND(설정!$B$6&lt;&gt;"",ISNUMBER(SEARCH(설정!$B$6,$AC266))),AND(설정!$B$7&lt;&gt;"",ISNUMBER(SEARCH(설정!$B$7,$AC266)))),"제외","포함"))</f>
        <v/>
      </c>
    </row>
    <row r="267">
      <c r="W267" s="2">
        <f>IF(OR($B$5="",$C$6="",ROW()&lt;$B$5),"",IF(INDEX($A:$U,ROW(),$C$6)="","",INDEX($A:$U,ROW(),$C$6)))</f>
        <v/>
      </c>
      <c r="X267" s="28">
        <f>IF($W267="","",IF(ISNUMBER($W267),IF($W267&gt;=10000000,IFERROR(DATE(INT($W267/10000),MOD(INT($W267/100),100),MOD($W267,100)),""),$W267),IF(ISNUMBER(--SUBSTITUTE(SUBSTITUTE(TRIM($W267),".","-"),"/","-")),IF(--SUBSTITUTE(SUBSTITUTE(TRIM($W267),".","-"),"/","-")&gt;=10000000,IFERROR(DATE(--LEFT(TRIM($W267),4),--MID(TRIM($W267),5,2),--RIGHT(TRIM($W267),2)),""),--SUBSTITUTE(SUBSTITUTE(TRIM($W267),".","-"),"/","-")),IFERROR(--LEFT(SUBSTITUTE(SUBSTITUTE(TRIM($W267),".","-"),"/","-"),10),""))))</f>
        <v/>
      </c>
      <c r="Y267" s="29">
        <f>IF($X267="","",INT($X267))</f>
        <v/>
      </c>
      <c r="Z267" s="30">
        <f>IF(OR($Y267="",$D$6=""),"",IF(INDEX($A:$U,ROW(),$D$6)="",0,IF(ISNUMBER(INDEX($A:$U,ROW(),$D$6)),INDEX($A:$U,ROW(),$D$6),IFERROR(--SUBSTITUTE(SUBSTITUTE(TRIM(INDEX($A:$U,ROW(),$D$6)),",",""),"원",""),0))))</f>
        <v/>
      </c>
      <c r="AA267" s="30">
        <f>IF(OR($Y267="",$E$6=""),"",IF(INDEX($A:$U,ROW(),$E$6)="",0,IF(ISNUMBER(INDEX($A:$U,ROW(),$E$6)),INDEX($A:$U,ROW(),$E$6),IFERROR(--SUBSTITUTE(SUBSTITUTE(TRIM(INDEX($A:$U,ROW(),$E$6)),",",""),"원",""),0))))</f>
        <v/>
      </c>
      <c r="AB267" s="30">
        <f>IF(OR($Y267="",$F$6=""),"",IF(INDEX($A:$U,ROW(),$F$6)="","",IF(ISNUMBER(INDEX($A:$U,ROW(),$F$6)),INDEX($A:$U,ROW(),$F$6),IFERROR(--SUBSTITUTE(SUBSTITUTE(TRIM(INDEX($A:$U,ROW(),$F$6)),",",""),"원",""),""))))</f>
        <v/>
      </c>
      <c r="AC267" s="2">
        <f>IF(OR($Y267="",$G$6=""),"",INDEX($A:$U,ROW(),$G$6)&amp;"")</f>
        <v/>
      </c>
      <c r="AD267" s="2">
        <f>IF($Y267="","",IF(OR(AND(설정!$B$5&lt;&gt;"",ISNUMBER(SEARCH(설정!$B$5,$AC267))),AND(설정!$B$6&lt;&gt;"",ISNUMBER(SEARCH(설정!$B$6,$AC267))),AND(설정!$B$7&lt;&gt;"",ISNUMBER(SEARCH(설정!$B$7,$AC267)))),"제외","포함"))</f>
        <v/>
      </c>
    </row>
    <row r="268">
      <c r="W268" s="2">
        <f>IF(OR($B$5="",$C$6="",ROW()&lt;$B$5),"",IF(INDEX($A:$U,ROW(),$C$6)="","",INDEX($A:$U,ROW(),$C$6)))</f>
        <v/>
      </c>
      <c r="X268" s="28">
        <f>IF($W268="","",IF(ISNUMBER($W268),IF($W268&gt;=10000000,IFERROR(DATE(INT($W268/10000),MOD(INT($W268/100),100),MOD($W268,100)),""),$W268),IF(ISNUMBER(--SUBSTITUTE(SUBSTITUTE(TRIM($W268),".","-"),"/","-")),IF(--SUBSTITUTE(SUBSTITUTE(TRIM($W268),".","-"),"/","-")&gt;=10000000,IFERROR(DATE(--LEFT(TRIM($W268),4),--MID(TRIM($W268),5,2),--RIGHT(TRIM($W268),2)),""),--SUBSTITUTE(SUBSTITUTE(TRIM($W268),".","-"),"/","-")),IFERROR(--LEFT(SUBSTITUTE(SUBSTITUTE(TRIM($W268),".","-"),"/","-"),10),""))))</f>
        <v/>
      </c>
      <c r="Y268" s="29">
        <f>IF($X268="","",INT($X268))</f>
        <v/>
      </c>
      <c r="Z268" s="30">
        <f>IF(OR($Y268="",$D$6=""),"",IF(INDEX($A:$U,ROW(),$D$6)="",0,IF(ISNUMBER(INDEX($A:$U,ROW(),$D$6)),INDEX($A:$U,ROW(),$D$6),IFERROR(--SUBSTITUTE(SUBSTITUTE(TRIM(INDEX($A:$U,ROW(),$D$6)),",",""),"원",""),0))))</f>
        <v/>
      </c>
      <c r="AA268" s="30">
        <f>IF(OR($Y268="",$E$6=""),"",IF(INDEX($A:$U,ROW(),$E$6)="",0,IF(ISNUMBER(INDEX($A:$U,ROW(),$E$6)),INDEX($A:$U,ROW(),$E$6),IFERROR(--SUBSTITUTE(SUBSTITUTE(TRIM(INDEX($A:$U,ROW(),$E$6)),",",""),"원",""),0))))</f>
        <v/>
      </c>
      <c r="AB268" s="30">
        <f>IF(OR($Y268="",$F$6=""),"",IF(INDEX($A:$U,ROW(),$F$6)="","",IF(ISNUMBER(INDEX($A:$U,ROW(),$F$6)),INDEX($A:$U,ROW(),$F$6),IFERROR(--SUBSTITUTE(SUBSTITUTE(TRIM(INDEX($A:$U,ROW(),$F$6)),",",""),"원",""),""))))</f>
        <v/>
      </c>
      <c r="AC268" s="2">
        <f>IF(OR($Y268="",$G$6=""),"",INDEX($A:$U,ROW(),$G$6)&amp;"")</f>
        <v/>
      </c>
      <c r="AD268" s="2">
        <f>IF($Y268="","",IF(OR(AND(설정!$B$5&lt;&gt;"",ISNUMBER(SEARCH(설정!$B$5,$AC268))),AND(설정!$B$6&lt;&gt;"",ISNUMBER(SEARCH(설정!$B$6,$AC268))),AND(설정!$B$7&lt;&gt;"",ISNUMBER(SEARCH(설정!$B$7,$AC268)))),"제외","포함"))</f>
        <v/>
      </c>
    </row>
    <row r="269">
      <c r="W269" s="2">
        <f>IF(OR($B$5="",$C$6="",ROW()&lt;$B$5),"",IF(INDEX($A:$U,ROW(),$C$6)="","",INDEX($A:$U,ROW(),$C$6)))</f>
        <v/>
      </c>
      <c r="X269" s="28">
        <f>IF($W269="","",IF(ISNUMBER($W269),IF($W269&gt;=10000000,IFERROR(DATE(INT($W269/10000),MOD(INT($W269/100),100),MOD($W269,100)),""),$W269),IF(ISNUMBER(--SUBSTITUTE(SUBSTITUTE(TRIM($W269),".","-"),"/","-")),IF(--SUBSTITUTE(SUBSTITUTE(TRIM($W269),".","-"),"/","-")&gt;=10000000,IFERROR(DATE(--LEFT(TRIM($W269),4),--MID(TRIM($W269),5,2),--RIGHT(TRIM($W269),2)),""),--SUBSTITUTE(SUBSTITUTE(TRIM($W269),".","-"),"/","-")),IFERROR(--LEFT(SUBSTITUTE(SUBSTITUTE(TRIM($W269),".","-"),"/","-"),10),""))))</f>
        <v/>
      </c>
      <c r="Y269" s="29">
        <f>IF($X269="","",INT($X269))</f>
        <v/>
      </c>
      <c r="Z269" s="30">
        <f>IF(OR($Y269="",$D$6=""),"",IF(INDEX($A:$U,ROW(),$D$6)="",0,IF(ISNUMBER(INDEX($A:$U,ROW(),$D$6)),INDEX($A:$U,ROW(),$D$6),IFERROR(--SUBSTITUTE(SUBSTITUTE(TRIM(INDEX($A:$U,ROW(),$D$6)),",",""),"원",""),0))))</f>
        <v/>
      </c>
      <c r="AA269" s="30">
        <f>IF(OR($Y269="",$E$6=""),"",IF(INDEX($A:$U,ROW(),$E$6)="",0,IF(ISNUMBER(INDEX($A:$U,ROW(),$E$6)),INDEX($A:$U,ROW(),$E$6),IFERROR(--SUBSTITUTE(SUBSTITUTE(TRIM(INDEX($A:$U,ROW(),$E$6)),",",""),"원",""),0))))</f>
        <v/>
      </c>
      <c r="AB269" s="30">
        <f>IF(OR($Y269="",$F$6=""),"",IF(INDEX($A:$U,ROW(),$F$6)="","",IF(ISNUMBER(INDEX($A:$U,ROW(),$F$6)),INDEX($A:$U,ROW(),$F$6),IFERROR(--SUBSTITUTE(SUBSTITUTE(TRIM(INDEX($A:$U,ROW(),$F$6)),",",""),"원",""),""))))</f>
        <v/>
      </c>
      <c r="AC269" s="2">
        <f>IF(OR($Y269="",$G$6=""),"",INDEX($A:$U,ROW(),$G$6)&amp;"")</f>
        <v/>
      </c>
      <c r="AD269" s="2">
        <f>IF($Y269="","",IF(OR(AND(설정!$B$5&lt;&gt;"",ISNUMBER(SEARCH(설정!$B$5,$AC269))),AND(설정!$B$6&lt;&gt;"",ISNUMBER(SEARCH(설정!$B$6,$AC269))),AND(설정!$B$7&lt;&gt;"",ISNUMBER(SEARCH(설정!$B$7,$AC269)))),"제외","포함"))</f>
        <v/>
      </c>
    </row>
    <row r="270">
      <c r="W270" s="2">
        <f>IF(OR($B$5="",$C$6="",ROW()&lt;$B$5),"",IF(INDEX($A:$U,ROW(),$C$6)="","",INDEX($A:$U,ROW(),$C$6)))</f>
        <v/>
      </c>
      <c r="X270" s="28">
        <f>IF($W270="","",IF(ISNUMBER($W270),IF($W270&gt;=10000000,IFERROR(DATE(INT($W270/10000),MOD(INT($W270/100),100),MOD($W270,100)),""),$W270),IF(ISNUMBER(--SUBSTITUTE(SUBSTITUTE(TRIM($W270),".","-"),"/","-")),IF(--SUBSTITUTE(SUBSTITUTE(TRIM($W270),".","-"),"/","-")&gt;=10000000,IFERROR(DATE(--LEFT(TRIM($W270),4),--MID(TRIM($W270),5,2),--RIGHT(TRIM($W270),2)),""),--SUBSTITUTE(SUBSTITUTE(TRIM($W270),".","-"),"/","-")),IFERROR(--LEFT(SUBSTITUTE(SUBSTITUTE(TRIM($W270),".","-"),"/","-"),10),""))))</f>
        <v/>
      </c>
      <c r="Y270" s="29">
        <f>IF($X270="","",INT($X270))</f>
        <v/>
      </c>
      <c r="Z270" s="30">
        <f>IF(OR($Y270="",$D$6=""),"",IF(INDEX($A:$U,ROW(),$D$6)="",0,IF(ISNUMBER(INDEX($A:$U,ROW(),$D$6)),INDEX($A:$U,ROW(),$D$6),IFERROR(--SUBSTITUTE(SUBSTITUTE(TRIM(INDEX($A:$U,ROW(),$D$6)),",",""),"원",""),0))))</f>
        <v/>
      </c>
      <c r="AA270" s="30">
        <f>IF(OR($Y270="",$E$6=""),"",IF(INDEX($A:$U,ROW(),$E$6)="",0,IF(ISNUMBER(INDEX($A:$U,ROW(),$E$6)),INDEX($A:$U,ROW(),$E$6),IFERROR(--SUBSTITUTE(SUBSTITUTE(TRIM(INDEX($A:$U,ROW(),$E$6)),",",""),"원",""),0))))</f>
        <v/>
      </c>
      <c r="AB270" s="30">
        <f>IF(OR($Y270="",$F$6=""),"",IF(INDEX($A:$U,ROW(),$F$6)="","",IF(ISNUMBER(INDEX($A:$U,ROW(),$F$6)),INDEX($A:$U,ROW(),$F$6),IFERROR(--SUBSTITUTE(SUBSTITUTE(TRIM(INDEX($A:$U,ROW(),$F$6)),",",""),"원",""),""))))</f>
        <v/>
      </c>
      <c r="AC270" s="2">
        <f>IF(OR($Y270="",$G$6=""),"",INDEX($A:$U,ROW(),$G$6)&amp;"")</f>
        <v/>
      </c>
      <c r="AD270" s="2">
        <f>IF($Y270="","",IF(OR(AND(설정!$B$5&lt;&gt;"",ISNUMBER(SEARCH(설정!$B$5,$AC270))),AND(설정!$B$6&lt;&gt;"",ISNUMBER(SEARCH(설정!$B$6,$AC270))),AND(설정!$B$7&lt;&gt;"",ISNUMBER(SEARCH(설정!$B$7,$AC270)))),"제외","포함"))</f>
        <v/>
      </c>
    </row>
    <row r="271">
      <c r="W271" s="2">
        <f>IF(OR($B$5="",$C$6="",ROW()&lt;$B$5),"",IF(INDEX($A:$U,ROW(),$C$6)="","",INDEX($A:$U,ROW(),$C$6)))</f>
        <v/>
      </c>
      <c r="X271" s="28">
        <f>IF($W271="","",IF(ISNUMBER($W271),IF($W271&gt;=10000000,IFERROR(DATE(INT($W271/10000),MOD(INT($W271/100),100),MOD($W271,100)),""),$W271),IF(ISNUMBER(--SUBSTITUTE(SUBSTITUTE(TRIM($W271),".","-"),"/","-")),IF(--SUBSTITUTE(SUBSTITUTE(TRIM($W271),".","-"),"/","-")&gt;=10000000,IFERROR(DATE(--LEFT(TRIM($W271),4),--MID(TRIM($W271),5,2),--RIGHT(TRIM($W271),2)),""),--SUBSTITUTE(SUBSTITUTE(TRIM($W271),".","-"),"/","-")),IFERROR(--LEFT(SUBSTITUTE(SUBSTITUTE(TRIM($W271),".","-"),"/","-"),10),""))))</f>
        <v/>
      </c>
      <c r="Y271" s="29">
        <f>IF($X271="","",INT($X271))</f>
        <v/>
      </c>
      <c r="Z271" s="30">
        <f>IF(OR($Y271="",$D$6=""),"",IF(INDEX($A:$U,ROW(),$D$6)="",0,IF(ISNUMBER(INDEX($A:$U,ROW(),$D$6)),INDEX($A:$U,ROW(),$D$6),IFERROR(--SUBSTITUTE(SUBSTITUTE(TRIM(INDEX($A:$U,ROW(),$D$6)),",",""),"원",""),0))))</f>
        <v/>
      </c>
      <c r="AA271" s="30">
        <f>IF(OR($Y271="",$E$6=""),"",IF(INDEX($A:$U,ROW(),$E$6)="",0,IF(ISNUMBER(INDEX($A:$U,ROW(),$E$6)),INDEX($A:$U,ROW(),$E$6),IFERROR(--SUBSTITUTE(SUBSTITUTE(TRIM(INDEX($A:$U,ROW(),$E$6)),",",""),"원",""),0))))</f>
        <v/>
      </c>
      <c r="AB271" s="30">
        <f>IF(OR($Y271="",$F$6=""),"",IF(INDEX($A:$U,ROW(),$F$6)="","",IF(ISNUMBER(INDEX($A:$U,ROW(),$F$6)),INDEX($A:$U,ROW(),$F$6),IFERROR(--SUBSTITUTE(SUBSTITUTE(TRIM(INDEX($A:$U,ROW(),$F$6)),",",""),"원",""),""))))</f>
        <v/>
      </c>
      <c r="AC271" s="2">
        <f>IF(OR($Y271="",$G$6=""),"",INDEX($A:$U,ROW(),$G$6)&amp;"")</f>
        <v/>
      </c>
      <c r="AD271" s="2">
        <f>IF($Y271="","",IF(OR(AND(설정!$B$5&lt;&gt;"",ISNUMBER(SEARCH(설정!$B$5,$AC271))),AND(설정!$B$6&lt;&gt;"",ISNUMBER(SEARCH(설정!$B$6,$AC271))),AND(설정!$B$7&lt;&gt;"",ISNUMBER(SEARCH(설정!$B$7,$AC271)))),"제외","포함"))</f>
        <v/>
      </c>
    </row>
    <row r="272">
      <c r="W272" s="2">
        <f>IF(OR($B$5="",$C$6="",ROW()&lt;$B$5),"",IF(INDEX($A:$U,ROW(),$C$6)="","",INDEX($A:$U,ROW(),$C$6)))</f>
        <v/>
      </c>
      <c r="X272" s="28">
        <f>IF($W272="","",IF(ISNUMBER($W272),IF($W272&gt;=10000000,IFERROR(DATE(INT($W272/10000),MOD(INT($W272/100),100),MOD($W272,100)),""),$W272),IF(ISNUMBER(--SUBSTITUTE(SUBSTITUTE(TRIM($W272),".","-"),"/","-")),IF(--SUBSTITUTE(SUBSTITUTE(TRIM($W272),".","-"),"/","-")&gt;=10000000,IFERROR(DATE(--LEFT(TRIM($W272),4),--MID(TRIM($W272),5,2),--RIGHT(TRIM($W272),2)),""),--SUBSTITUTE(SUBSTITUTE(TRIM($W272),".","-"),"/","-")),IFERROR(--LEFT(SUBSTITUTE(SUBSTITUTE(TRIM($W272),".","-"),"/","-"),10),""))))</f>
        <v/>
      </c>
      <c r="Y272" s="29">
        <f>IF($X272="","",INT($X272))</f>
        <v/>
      </c>
      <c r="Z272" s="30">
        <f>IF(OR($Y272="",$D$6=""),"",IF(INDEX($A:$U,ROW(),$D$6)="",0,IF(ISNUMBER(INDEX($A:$U,ROW(),$D$6)),INDEX($A:$U,ROW(),$D$6),IFERROR(--SUBSTITUTE(SUBSTITUTE(TRIM(INDEX($A:$U,ROW(),$D$6)),",",""),"원",""),0))))</f>
        <v/>
      </c>
      <c r="AA272" s="30">
        <f>IF(OR($Y272="",$E$6=""),"",IF(INDEX($A:$U,ROW(),$E$6)="",0,IF(ISNUMBER(INDEX($A:$U,ROW(),$E$6)),INDEX($A:$U,ROW(),$E$6),IFERROR(--SUBSTITUTE(SUBSTITUTE(TRIM(INDEX($A:$U,ROW(),$E$6)),",",""),"원",""),0))))</f>
        <v/>
      </c>
      <c r="AB272" s="30">
        <f>IF(OR($Y272="",$F$6=""),"",IF(INDEX($A:$U,ROW(),$F$6)="","",IF(ISNUMBER(INDEX($A:$U,ROW(),$F$6)),INDEX($A:$U,ROW(),$F$6),IFERROR(--SUBSTITUTE(SUBSTITUTE(TRIM(INDEX($A:$U,ROW(),$F$6)),",",""),"원",""),""))))</f>
        <v/>
      </c>
      <c r="AC272" s="2">
        <f>IF(OR($Y272="",$G$6=""),"",INDEX($A:$U,ROW(),$G$6)&amp;"")</f>
        <v/>
      </c>
      <c r="AD272" s="2">
        <f>IF($Y272="","",IF(OR(AND(설정!$B$5&lt;&gt;"",ISNUMBER(SEARCH(설정!$B$5,$AC272))),AND(설정!$B$6&lt;&gt;"",ISNUMBER(SEARCH(설정!$B$6,$AC272))),AND(설정!$B$7&lt;&gt;"",ISNUMBER(SEARCH(설정!$B$7,$AC272)))),"제외","포함"))</f>
        <v/>
      </c>
    </row>
    <row r="273">
      <c r="W273" s="2">
        <f>IF(OR($B$5="",$C$6="",ROW()&lt;$B$5),"",IF(INDEX($A:$U,ROW(),$C$6)="","",INDEX($A:$U,ROW(),$C$6)))</f>
        <v/>
      </c>
      <c r="X273" s="28">
        <f>IF($W273="","",IF(ISNUMBER($W273),IF($W273&gt;=10000000,IFERROR(DATE(INT($W273/10000),MOD(INT($W273/100),100),MOD($W273,100)),""),$W273),IF(ISNUMBER(--SUBSTITUTE(SUBSTITUTE(TRIM($W273),".","-"),"/","-")),IF(--SUBSTITUTE(SUBSTITUTE(TRIM($W273),".","-"),"/","-")&gt;=10000000,IFERROR(DATE(--LEFT(TRIM($W273),4),--MID(TRIM($W273),5,2),--RIGHT(TRIM($W273),2)),""),--SUBSTITUTE(SUBSTITUTE(TRIM($W273),".","-"),"/","-")),IFERROR(--LEFT(SUBSTITUTE(SUBSTITUTE(TRIM($W273),".","-"),"/","-"),10),""))))</f>
        <v/>
      </c>
      <c r="Y273" s="29">
        <f>IF($X273="","",INT($X273))</f>
        <v/>
      </c>
      <c r="Z273" s="30">
        <f>IF(OR($Y273="",$D$6=""),"",IF(INDEX($A:$U,ROW(),$D$6)="",0,IF(ISNUMBER(INDEX($A:$U,ROW(),$D$6)),INDEX($A:$U,ROW(),$D$6),IFERROR(--SUBSTITUTE(SUBSTITUTE(TRIM(INDEX($A:$U,ROW(),$D$6)),",",""),"원",""),0))))</f>
        <v/>
      </c>
      <c r="AA273" s="30">
        <f>IF(OR($Y273="",$E$6=""),"",IF(INDEX($A:$U,ROW(),$E$6)="",0,IF(ISNUMBER(INDEX($A:$U,ROW(),$E$6)),INDEX($A:$U,ROW(),$E$6),IFERROR(--SUBSTITUTE(SUBSTITUTE(TRIM(INDEX($A:$U,ROW(),$E$6)),",",""),"원",""),0))))</f>
        <v/>
      </c>
      <c r="AB273" s="30">
        <f>IF(OR($Y273="",$F$6=""),"",IF(INDEX($A:$U,ROW(),$F$6)="","",IF(ISNUMBER(INDEX($A:$U,ROW(),$F$6)),INDEX($A:$U,ROW(),$F$6),IFERROR(--SUBSTITUTE(SUBSTITUTE(TRIM(INDEX($A:$U,ROW(),$F$6)),",",""),"원",""),""))))</f>
        <v/>
      </c>
      <c r="AC273" s="2">
        <f>IF(OR($Y273="",$G$6=""),"",INDEX($A:$U,ROW(),$G$6)&amp;"")</f>
        <v/>
      </c>
      <c r="AD273" s="2">
        <f>IF($Y273="","",IF(OR(AND(설정!$B$5&lt;&gt;"",ISNUMBER(SEARCH(설정!$B$5,$AC273))),AND(설정!$B$6&lt;&gt;"",ISNUMBER(SEARCH(설정!$B$6,$AC273))),AND(설정!$B$7&lt;&gt;"",ISNUMBER(SEARCH(설정!$B$7,$AC273)))),"제외","포함"))</f>
        <v/>
      </c>
    </row>
    <row r="274">
      <c r="W274" s="2">
        <f>IF(OR($B$5="",$C$6="",ROW()&lt;$B$5),"",IF(INDEX($A:$U,ROW(),$C$6)="","",INDEX($A:$U,ROW(),$C$6)))</f>
        <v/>
      </c>
      <c r="X274" s="28">
        <f>IF($W274="","",IF(ISNUMBER($W274),IF($W274&gt;=10000000,IFERROR(DATE(INT($W274/10000),MOD(INT($W274/100),100),MOD($W274,100)),""),$W274),IF(ISNUMBER(--SUBSTITUTE(SUBSTITUTE(TRIM($W274),".","-"),"/","-")),IF(--SUBSTITUTE(SUBSTITUTE(TRIM($W274),".","-"),"/","-")&gt;=10000000,IFERROR(DATE(--LEFT(TRIM($W274),4),--MID(TRIM($W274),5,2),--RIGHT(TRIM($W274),2)),""),--SUBSTITUTE(SUBSTITUTE(TRIM($W274),".","-"),"/","-")),IFERROR(--LEFT(SUBSTITUTE(SUBSTITUTE(TRIM($W274),".","-"),"/","-"),10),""))))</f>
        <v/>
      </c>
      <c r="Y274" s="29">
        <f>IF($X274="","",INT($X274))</f>
        <v/>
      </c>
      <c r="Z274" s="30">
        <f>IF(OR($Y274="",$D$6=""),"",IF(INDEX($A:$U,ROW(),$D$6)="",0,IF(ISNUMBER(INDEX($A:$U,ROW(),$D$6)),INDEX($A:$U,ROW(),$D$6),IFERROR(--SUBSTITUTE(SUBSTITUTE(TRIM(INDEX($A:$U,ROW(),$D$6)),",",""),"원",""),0))))</f>
        <v/>
      </c>
      <c r="AA274" s="30">
        <f>IF(OR($Y274="",$E$6=""),"",IF(INDEX($A:$U,ROW(),$E$6)="",0,IF(ISNUMBER(INDEX($A:$U,ROW(),$E$6)),INDEX($A:$U,ROW(),$E$6),IFERROR(--SUBSTITUTE(SUBSTITUTE(TRIM(INDEX($A:$U,ROW(),$E$6)),",",""),"원",""),0))))</f>
        <v/>
      </c>
      <c r="AB274" s="30">
        <f>IF(OR($Y274="",$F$6=""),"",IF(INDEX($A:$U,ROW(),$F$6)="","",IF(ISNUMBER(INDEX($A:$U,ROW(),$F$6)),INDEX($A:$U,ROW(),$F$6),IFERROR(--SUBSTITUTE(SUBSTITUTE(TRIM(INDEX($A:$U,ROW(),$F$6)),",",""),"원",""),""))))</f>
        <v/>
      </c>
      <c r="AC274" s="2">
        <f>IF(OR($Y274="",$G$6=""),"",INDEX($A:$U,ROW(),$G$6)&amp;"")</f>
        <v/>
      </c>
      <c r="AD274" s="2">
        <f>IF($Y274="","",IF(OR(AND(설정!$B$5&lt;&gt;"",ISNUMBER(SEARCH(설정!$B$5,$AC274))),AND(설정!$B$6&lt;&gt;"",ISNUMBER(SEARCH(설정!$B$6,$AC274))),AND(설정!$B$7&lt;&gt;"",ISNUMBER(SEARCH(설정!$B$7,$AC274)))),"제외","포함"))</f>
        <v/>
      </c>
    </row>
    <row r="275">
      <c r="W275" s="2">
        <f>IF(OR($B$5="",$C$6="",ROW()&lt;$B$5),"",IF(INDEX($A:$U,ROW(),$C$6)="","",INDEX($A:$U,ROW(),$C$6)))</f>
        <v/>
      </c>
      <c r="X275" s="28">
        <f>IF($W275="","",IF(ISNUMBER($W275),IF($W275&gt;=10000000,IFERROR(DATE(INT($W275/10000),MOD(INT($W275/100),100),MOD($W275,100)),""),$W275),IF(ISNUMBER(--SUBSTITUTE(SUBSTITUTE(TRIM($W275),".","-"),"/","-")),IF(--SUBSTITUTE(SUBSTITUTE(TRIM($W275),".","-"),"/","-")&gt;=10000000,IFERROR(DATE(--LEFT(TRIM($W275),4),--MID(TRIM($W275),5,2),--RIGHT(TRIM($W275),2)),""),--SUBSTITUTE(SUBSTITUTE(TRIM($W275),".","-"),"/","-")),IFERROR(--LEFT(SUBSTITUTE(SUBSTITUTE(TRIM($W275),".","-"),"/","-"),10),""))))</f>
        <v/>
      </c>
      <c r="Y275" s="29">
        <f>IF($X275="","",INT($X275))</f>
        <v/>
      </c>
      <c r="Z275" s="30">
        <f>IF(OR($Y275="",$D$6=""),"",IF(INDEX($A:$U,ROW(),$D$6)="",0,IF(ISNUMBER(INDEX($A:$U,ROW(),$D$6)),INDEX($A:$U,ROW(),$D$6),IFERROR(--SUBSTITUTE(SUBSTITUTE(TRIM(INDEX($A:$U,ROW(),$D$6)),",",""),"원",""),0))))</f>
        <v/>
      </c>
      <c r="AA275" s="30">
        <f>IF(OR($Y275="",$E$6=""),"",IF(INDEX($A:$U,ROW(),$E$6)="",0,IF(ISNUMBER(INDEX($A:$U,ROW(),$E$6)),INDEX($A:$U,ROW(),$E$6),IFERROR(--SUBSTITUTE(SUBSTITUTE(TRIM(INDEX($A:$U,ROW(),$E$6)),",",""),"원",""),0))))</f>
        <v/>
      </c>
      <c r="AB275" s="30">
        <f>IF(OR($Y275="",$F$6=""),"",IF(INDEX($A:$U,ROW(),$F$6)="","",IF(ISNUMBER(INDEX($A:$U,ROW(),$F$6)),INDEX($A:$U,ROW(),$F$6),IFERROR(--SUBSTITUTE(SUBSTITUTE(TRIM(INDEX($A:$U,ROW(),$F$6)),",",""),"원",""),""))))</f>
        <v/>
      </c>
      <c r="AC275" s="2">
        <f>IF(OR($Y275="",$G$6=""),"",INDEX($A:$U,ROW(),$G$6)&amp;"")</f>
        <v/>
      </c>
      <c r="AD275" s="2">
        <f>IF($Y275="","",IF(OR(AND(설정!$B$5&lt;&gt;"",ISNUMBER(SEARCH(설정!$B$5,$AC275))),AND(설정!$B$6&lt;&gt;"",ISNUMBER(SEARCH(설정!$B$6,$AC275))),AND(설정!$B$7&lt;&gt;"",ISNUMBER(SEARCH(설정!$B$7,$AC275)))),"제외","포함"))</f>
        <v/>
      </c>
    </row>
    <row r="276">
      <c r="W276" s="2">
        <f>IF(OR($B$5="",$C$6="",ROW()&lt;$B$5),"",IF(INDEX($A:$U,ROW(),$C$6)="","",INDEX($A:$U,ROW(),$C$6)))</f>
        <v/>
      </c>
      <c r="X276" s="28">
        <f>IF($W276="","",IF(ISNUMBER($W276),IF($W276&gt;=10000000,IFERROR(DATE(INT($W276/10000),MOD(INT($W276/100),100),MOD($W276,100)),""),$W276),IF(ISNUMBER(--SUBSTITUTE(SUBSTITUTE(TRIM($W276),".","-"),"/","-")),IF(--SUBSTITUTE(SUBSTITUTE(TRIM($W276),".","-"),"/","-")&gt;=10000000,IFERROR(DATE(--LEFT(TRIM($W276),4),--MID(TRIM($W276),5,2),--RIGHT(TRIM($W276),2)),""),--SUBSTITUTE(SUBSTITUTE(TRIM($W276),".","-"),"/","-")),IFERROR(--LEFT(SUBSTITUTE(SUBSTITUTE(TRIM($W276),".","-"),"/","-"),10),""))))</f>
        <v/>
      </c>
      <c r="Y276" s="29">
        <f>IF($X276="","",INT($X276))</f>
        <v/>
      </c>
      <c r="Z276" s="30">
        <f>IF(OR($Y276="",$D$6=""),"",IF(INDEX($A:$U,ROW(),$D$6)="",0,IF(ISNUMBER(INDEX($A:$U,ROW(),$D$6)),INDEX($A:$U,ROW(),$D$6),IFERROR(--SUBSTITUTE(SUBSTITUTE(TRIM(INDEX($A:$U,ROW(),$D$6)),",",""),"원",""),0))))</f>
        <v/>
      </c>
      <c r="AA276" s="30">
        <f>IF(OR($Y276="",$E$6=""),"",IF(INDEX($A:$U,ROW(),$E$6)="",0,IF(ISNUMBER(INDEX($A:$U,ROW(),$E$6)),INDEX($A:$U,ROW(),$E$6),IFERROR(--SUBSTITUTE(SUBSTITUTE(TRIM(INDEX($A:$U,ROW(),$E$6)),",",""),"원",""),0))))</f>
        <v/>
      </c>
      <c r="AB276" s="30">
        <f>IF(OR($Y276="",$F$6=""),"",IF(INDEX($A:$U,ROW(),$F$6)="","",IF(ISNUMBER(INDEX($A:$U,ROW(),$F$6)),INDEX($A:$U,ROW(),$F$6),IFERROR(--SUBSTITUTE(SUBSTITUTE(TRIM(INDEX($A:$U,ROW(),$F$6)),",",""),"원",""),""))))</f>
        <v/>
      </c>
      <c r="AC276" s="2">
        <f>IF(OR($Y276="",$G$6=""),"",INDEX($A:$U,ROW(),$G$6)&amp;"")</f>
        <v/>
      </c>
      <c r="AD276" s="2">
        <f>IF($Y276="","",IF(OR(AND(설정!$B$5&lt;&gt;"",ISNUMBER(SEARCH(설정!$B$5,$AC276))),AND(설정!$B$6&lt;&gt;"",ISNUMBER(SEARCH(설정!$B$6,$AC276))),AND(설정!$B$7&lt;&gt;"",ISNUMBER(SEARCH(설정!$B$7,$AC276)))),"제외","포함"))</f>
        <v/>
      </c>
    </row>
    <row r="277">
      <c r="W277" s="2">
        <f>IF(OR($B$5="",$C$6="",ROW()&lt;$B$5),"",IF(INDEX($A:$U,ROW(),$C$6)="","",INDEX($A:$U,ROW(),$C$6)))</f>
        <v/>
      </c>
      <c r="X277" s="28">
        <f>IF($W277="","",IF(ISNUMBER($W277),IF($W277&gt;=10000000,IFERROR(DATE(INT($W277/10000),MOD(INT($W277/100),100),MOD($W277,100)),""),$W277),IF(ISNUMBER(--SUBSTITUTE(SUBSTITUTE(TRIM($W277),".","-"),"/","-")),IF(--SUBSTITUTE(SUBSTITUTE(TRIM($W277),".","-"),"/","-")&gt;=10000000,IFERROR(DATE(--LEFT(TRIM($W277),4),--MID(TRIM($W277),5,2),--RIGHT(TRIM($W277),2)),""),--SUBSTITUTE(SUBSTITUTE(TRIM($W277),".","-"),"/","-")),IFERROR(--LEFT(SUBSTITUTE(SUBSTITUTE(TRIM($W277),".","-"),"/","-"),10),""))))</f>
        <v/>
      </c>
      <c r="Y277" s="29">
        <f>IF($X277="","",INT($X277))</f>
        <v/>
      </c>
      <c r="Z277" s="30">
        <f>IF(OR($Y277="",$D$6=""),"",IF(INDEX($A:$U,ROW(),$D$6)="",0,IF(ISNUMBER(INDEX($A:$U,ROW(),$D$6)),INDEX($A:$U,ROW(),$D$6),IFERROR(--SUBSTITUTE(SUBSTITUTE(TRIM(INDEX($A:$U,ROW(),$D$6)),",",""),"원",""),0))))</f>
        <v/>
      </c>
      <c r="AA277" s="30">
        <f>IF(OR($Y277="",$E$6=""),"",IF(INDEX($A:$U,ROW(),$E$6)="",0,IF(ISNUMBER(INDEX($A:$U,ROW(),$E$6)),INDEX($A:$U,ROW(),$E$6),IFERROR(--SUBSTITUTE(SUBSTITUTE(TRIM(INDEX($A:$U,ROW(),$E$6)),",",""),"원",""),0))))</f>
        <v/>
      </c>
      <c r="AB277" s="30">
        <f>IF(OR($Y277="",$F$6=""),"",IF(INDEX($A:$U,ROW(),$F$6)="","",IF(ISNUMBER(INDEX($A:$U,ROW(),$F$6)),INDEX($A:$U,ROW(),$F$6),IFERROR(--SUBSTITUTE(SUBSTITUTE(TRIM(INDEX($A:$U,ROW(),$F$6)),",",""),"원",""),""))))</f>
        <v/>
      </c>
      <c r="AC277" s="2">
        <f>IF(OR($Y277="",$G$6=""),"",INDEX($A:$U,ROW(),$G$6)&amp;"")</f>
        <v/>
      </c>
      <c r="AD277" s="2">
        <f>IF($Y277="","",IF(OR(AND(설정!$B$5&lt;&gt;"",ISNUMBER(SEARCH(설정!$B$5,$AC277))),AND(설정!$B$6&lt;&gt;"",ISNUMBER(SEARCH(설정!$B$6,$AC277))),AND(설정!$B$7&lt;&gt;"",ISNUMBER(SEARCH(설정!$B$7,$AC277)))),"제외","포함"))</f>
        <v/>
      </c>
    </row>
    <row r="278">
      <c r="W278" s="2">
        <f>IF(OR($B$5="",$C$6="",ROW()&lt;$B$5),"",IF(INDEX($A:$U,ROW(),$C$6)="","",INDEX($A:$U,ROW(),$C$6)))</f>
        <v/>
      </c>
      <c r="X278" s="28">
        <f>IF($W278="","",IF(ISNUMBER($W278),IF($W278&gt;=10000000,IFERROR(DATE(INT($W278/10000),MOD(INT($W278/100),100),MOD($W278,100)),""),$W278),IF(ISNUMBER(--SUBSTITUTE(SUBSTITUTE(TRIM($W278),".","-"),"/","-")),IF(--SUBSTITUTE(SUBSTITUTE(TRIM($W278),".","-"),"/","-")&gt;=10000000,IFERROR(DATE(--LEFT(TRIM($W278),4),--MID(TRIM($W278),5,2),--RIGHT(TRIM($W278),2)),""),--SUBSTITUTE(SUBSTITUTE(TRIM($W278),".","-"),"/","-")),IFERROR(--LEFT(SUBSTITUTE(SUBSTITUTE(TRIM($W278),".","-"),"/","-"),10),""))))</f>
        <v/>
      </c>
      <c r="Y278" s="29">
        <f>IF($X278="","",INT($X278))</f>
        <v/>
      </c>
      <c r="Z278" s="30">
        <f>IF(OR($Y278="",$D$6=""),"",IF(INDEX($A:$U,ROW(),$D$6)="",0,IF(ISNUMBER(INDEX($A:$U,ROW(),$D$6)),INDEX($A:$U,ROW(),$D$6),IFERROR(--SUBSTITUTE(SUBSTITUTE(TRIM(INDEX($A:$U,ROW(),$D$6)),",",""),"원",""),0))))</f>
        <v/>
      </c>
      <c r="AA278" s="30">
        <f>IF(OR($Y278="",$E$6=""),"",IF(INDEX($A:$U,ROW(),$E$6)="",0,IF(ISNUMBER(INDEX($A:$U,ROW(),$E$6)),INDEX($A:$U,ROW(),$E$6),IFERROR(--SUBSTITUTE(SUBSTITUTE(TRIM(INDEX($A:$U,ROW(),$E$6)),",",""),"원",""),0))))</f>
        <v/>
      </c>
      <c r="AB278" s="30">
        <f>IF(OR($Y278="",$F$6=""),"",IF(INDEX($A:$U,ROW(),$F$6)="","",IF(ISNUMBER(INDEX($A:$U,ROW(),$F$6)),INDEX($A:$U,ROW(),$F$6),IFERROR(--SUBSTITUTE(SUBSTITUTE(TRIM(INDEX($A:$U,ROW(),$F$6)),",",""),"원",""),""))))</f>
        <v/>
      </c>
      <c r="AC278" s="2">
        <f>IF(OR($Y278="",$G$6=""),"",INDEX($A:$U,ROW(),$G$6)&amp;"")</f>
        <v/>
      </c>
      <c r="AD278" s="2">
        <f>IF($Y278="","",IF(OR(AND(설정!$B$5&lt;&gt;"",ISNUMBER(SEARCH(설정!$B$5,$AC278))),AND(설정!$B$6&lt;&gt;"",ISNUMBER(SEARCH(설정!$B$6,$AC278))),AND(설정!$B$7&lt;&gt;"",ISNUMBER(SEARCH(설정!$B$7,$AC278)))),"제외","포함"))</f>
        <v/>
      </c>
    </row>
    <row r="279">
      <c r="W279" s="2">
        <f>IF(OR($B$5="",$C$6="",ROW()&lt;$B$5),"",IF(INDEX($A:$U,ROW(),$C$6)="","",INDEX($A:$U,ROW(),$C$6)))</f>
        <v/>
      </c>
      <c r="X279" s="28">
        <f>IF($W279="","",IF(ISNUMBER($W279),IF($W279&gt;=10000000,IFERROR(DATE(INT($W279/10000),MOD(INT($W279/100),100),MOD($W279,100)),""),$W279),IF(ISNUMBER(--SUBSTITUTE(SUBSTITUTE(TRIM($W279),".","-"),"/","-")),IF(--SUBSTITUTE(SUBSTITUTE(TRIM($W279),".","-"),"/","-")&gt;=10000000,IFERROR(DATE(--LEFT(TRIM($W279),4),--MID(TRIM($W279),5,2),--RIGHT(TRIM($W279),2)),""),--SUBSTITUTE(SUBSTITUTE(TRIM($W279),".","-"),"/","-")),IFERROR(--LEFT(SUBSTITUTE(SUBSTITUTE(TRIM($W279),".","-"),"/","-"),10),""))))</f>
        <v/>
      </c>
      <c r="Y279" s="29">
        <f>IF($X279="","",INT($X279))</f>
        <v/>
      </c>
      <c r="Z279" s="30">
        <f>IF(OR($Y279="",$D$6=""),"",IF(INDEX($A:$U,ROW(),$D$6)="",0,IF(ISNUMBER(INDEX($A:$U,ROW(),$D$6)),INDEX($A:$U,ROW(),$D$6),IFERROR(--SUBSTITUTE(SUBSTITUTE(TRIM(INDEX($A:$U,ROW(),$D$6)),",",""),"원",""),0))))</f>
        <v/>
      </c>
      <c r="AA279" s="30">
        <f>IF(OR($Y279="",$E$6=""),"",IF(INDEX($A:$U,ROW(),$E$6)="",0,IF(ISNUMBER(INDEX($A:$U,ROW(),$E$6)),INDEX($A:$U,ROW(),$E$6),IFERROR(--SUBSTITUTE(SUBSTITUTE(TRIM(INDEX($A:$U,ROW(),$E$6)),",",""),"원",""),0))))</f>
        <v/>
      </c>
      <c r="AB279" s="30">
        <f>IF(OR($Y279="",$F$6=""),"",IF(INDEX($A:$U,ROW(),$F$6)="","",IF(ISNUMBER(INDEX($A:$U,ROW(),$F$6)),INDEX($A:$U,ROW(),$F$6),IFERROR(--SUBSTITUTE(SUBSTITUTE(TRIM(INDEX($A:$U,ROW(),$F$6)),",",""),"원",""),""))))</f>
        <v/>
      </c>
      <c r="AC279" s="2">
        <f>IF(OR($Y279="",$G$6=""),"",INDEX($A:$U,ROW(),$G$6)&amp;"")</f>
        <v/>
      </c>
      <c r="AD279" s="2">
        <f>IF($Y279="","",IF(OR(AND(설정!$B$5&lt;&gt;"",ISNUMBER(SEARCH(설정!$B$5,$AC279))),AND(설정!$B$6&lt;&gt;"",ISNUMBER(SEARCH(설정!$B$6,$AC279))),AND(설정!$B$7&lt;&gt;"",ISNUMBER(SEARCH(설정!$B$7,$AC279)))),"제외","포함"))</f>
        <v/>
      </c>
    </row>
    <row r="280">
      <c r="W280" s="2">
        <f>IF(OR($B$5="",$C$6="",ROW()&lt;$B$5),"",IF(INDEX($A:$U,ROW(),$C$6)="","",INDEX($A:$U,ROW(),$C$6)))</f>
        <v/>
      </c>
      <c r="X280" s="28">
        <f>IF($W280="","",IF(ISNUMBER($W280),IF($W280&gt;=10000000,IFERROR(DATE(INT($W280/10000),MOD(INT($W280/100),100),MOD($W280,100)),""),$W280),IF(ISNUMBER(--SUBSTITUTE(SUBSTITUTE(TRIM($W280),".","-"),"/","-")),IF(--SUBSTITUTE(SUBSTITUTE(TRIM($W280),".","-"),"/","-")&gt;=10000000,IFERROR(DATE(--LEFT(TRIM($W280),4),--MID(TRIM($W280),5,2),--RIGHT(TRIM($W280),2)),""),--SUBSTITUTE(SUBSTITUTE(TRIM($W280),".","-"),"/","-")),IFERROR(--LEFT(SUBSTITUTE(SUBSTITUTE(TRIM($W280),".","-"),"/","-"),10),""))))</f>
        <v/>
      </c>
      <c r="Y280" s="29">
        <f>IF($X280="","",INT($X280))</f>
        <v/>
      </c>
      <c r="Z280" s="30">
        <f>IF(OR($Y280="",$D$6=""),"",IF(INDEX($A:$U,ROW(),$D$6)="",0,IF(ISNUMBER(INDEX($A:$U,ROW(),$D$6)),INDEX($A:$U,ROW(),$D$6),IFERROR(--SUBSTITUTE(SUBSTITUTE(TRIM(INDEX($A:$U,ROW(),$D$6)),",",""),"원",""),0))))</f>
        <v/>
      </c>
      <c r="AA280" s="30">
        <f>IF(OR($Y280="",$E$6=""),"",IF(INDEX($A:$U,ROW(),$E$6)="",0,IF(ISNUMBER(INDEX($A:$U,ROW(),$E$6)),INDEX($A:$U,ROW(),$E$6),IFERROR(--SUBSTITUTE(SUBSTITUTE(TRIM(INDEX($A:$U,ROW(),$E$6)),",",""),"원",""),0))))</f>
        <v/>
      </c>
      <c r="AB280" s="30">
        <f>IF(OR($Y280="",$F$6=""),"",IF(INDEX($A:$U,ROW(),$F$6)="","",IF(ISNUMBER(INDEX($A:$U,ROW(),$F$6)),INDEX($A:$U,ROW(),$F$6),IFERROR(--SUBSTITUTE(SUBSTITUTE(TRIM(INDEX($A:$U,ROW(),$F$6)),",",""),"원",""),""))))</f>
        <v/>
      </c>
      <c r="AC280" s="2">
        <f>IF(OR($Y280="",$G$6=""),"",INDEX($A:$U,ROW(),$G$6)&amp;"")</f>
        <v/>
      </c>
      <c r="AD280" s="2">
        <f>IF($Y280="","",IF(OR(AND(설정!$B$5&lt;&gt;"",ISNUMBER(SEARCH(설정!$B$5,$AC280))),AND(설정!$B$6&lt;&gt;"",ISNUMBER(SEARCH(설정!$B$6,$AC280))),AND(설정!$B$7&lt;&gt;"",ISNUMBER(SEARCH(설정!$B$7,$AC280)))),"제외","포함"))</f>
        <v/>
      </c>
    </row>
    <row r="281">
      <c r="W281" s="2">
        <f>IF(OR($B$5="",$C$6="",ROW()&lt;$B$5),"",IF(INDEX($A:$U,ROW(),$C$6)="","",INDEX($A:$U,ROW(),$C$6)))</f>
        <v/>
      </c>
      <c r="X281" s="28">
        <f>IF($W281="","",IF(ISNUMBER($W281),IF($W281&gt;=10000000,IFERROR(DATE(INT($W281/10000),MOD(INT($W281/100),100),MOD($W281,100)),""),$W281),IF(ISNUMBER(--SUBSTITUTE(SUBSTITUTE(TRIM($W281),".","-"),"/","-")),IF(--SUBSTITUTE(SUBSTITUTE(TRIM($W281),".","-"),"/","-")&gt;=10000000,IFERROR(DATE(--LEFT(TRIM($W281),4),--MID(TRIM($W281),5,2),--RIGHT(TRIM($W281),2)),""),--SUBSTITUTE(SUBSTITUTE(TRIM($W281),".","-"),"/","-")),IFERROR(--LEFT(SUBSTITUTE(SUBSTITUTE(TRIM($W281),".","-"),"/","-"),10),""))))</f>
        <v/>
      </c>
      <c r="Y281" s="29">
        <f>IF($X281="","",INT($X281))</f>
        <v/>
      </c>
      <c r="Z281" s="30">
        <f>IF(OR($Y281="",$D$6=""),"",IF(INDEX($A:$U,ROW(),$D$6)="",0,IF(ISNUMBER(INDEX($A:$U,ROW(),$D$6)),INDEX($A:$U,ROW(),$D$6),IFERROR(--SUBSTITUTE(SUBSTITUTE(TRIM(INDEX($A:$U,ROW(),$D$6)),",",""),"원",""),0))))</f>
        <v/>
      </c>
      <c r="AA281" s="30">
        <f>IF(OR($Y281="",$E$6=""),"",IF(INDEX($A:$U,ROW(),$E$6)="",0,IF(ISNUMBER(INDEX($A:$U,ROW(),$E$6)),INDEX($A:$U,ROW(),$E$6),IFERROR(--SUBSTITUTE(SUBSTITUTE(TRIM(INDEX($A:$U,ROW(),$E$6)),",",""),"원",""),0))))</f>
        <v/>
      </c>
      <c r="AB281" s="30">
        <f>IF(OR($Y281="",$F$6=""),"",IF(INDEX($A:$U,ROW(),$F$6)="","",IF(ISNUMBER(INDEX($A:$U,ROW(),$F$6)),INDEX($A:$U,ROW(),$F$6),IFERROR(--SUBSTITUTE(SUBSTITUTE(TRIM(INDEX($A:$U,ROW(),$F$6)),",",""),"원",""),""))))</f>
        <v/>
      </c>
      <c r="AC281" s="2">
        <f>IF(OR($Y281="",$G$6=""),"",INDEX($A:$U,ROW(),$G$6)&amp;"")</f>
        <v/>
      </c>
      <c r="AD281" s="2">
        <f>IF($Y281="","",IF(OR(AND(설정!$B$5&lt;&gt;"",ISNUMBER(SEARCH(설정!$B$5,$AC281))),AND(설정!$B$6&lt;&gt;"",ISNUMBER(SEARCH(설정!$B$6,$AC281))),AND(설정!$B$7&lt;&gt;"",ISNUMBER(SEARCH(설정!$B$7,$AC281)))),"제외","포함"))</f>
        <v/>
      </c>
    </row>
    <row r="282">
      <c r="W282" s="2">
        <f>IF(OR($B$5="",$C$6="",ROW()&lt;$B$5),"",IF(INDEX($A:$U,ROW(),$C$6)="","",INDEX($A:$U,ROW(),$C$6)))</f>
        <v/>
      </c>
      <c r="X282" s="28">
        <f>IF($W282="","",IF(ISNUMBER($W282),IF($W282&gt;=10000000,IFERROR(DATE(INT($W282/10000),MOD(INT($W282/100),100),MOD($W282,100)),""),$W282),IF(ISNUMBER(--SUBSTITUTE(SUBSTITUTE(TRIM($W282),".","-"),"/","-")),IF(--SUBSTITUTE(SUBSTITUTE(TRIM($W282),".","-"),"/","-")&gt;=10000000,IFERROR(DATE(--LEFT(TRIM($W282),4),--MID(TRIM($W282),5,2),--RIGHT(TRIM($W282),2)),""),--SUBSTITUTE(SUBSTITUTE(TRIM($W282),".","-"),"/","-")),IFERROR(--LEFT(SUBSTITUTE(SUBSTITUTE(TRIM($W282),".","-"),"/","-"),10),""))))</f>
        <v/>
      </c>
      <c r="Y282" s="29">
        <f>IF($X282="","",INT($X282))</f>
        <v/>
      </c>
      <c r="Z282" s="30">
        <f>IF(OR($Y282="",$D$6=""),"",IF(INDEX($A:$U,ROW(),$D$6)="",0,IF(ISNUMBER(INDEX($A:$U,ROW(),$D$6)),INDEX($A:$U,ROW(),$D$6),IFERROR(--SUBSTITUTE(SUBSTITUTE(TRIM(INDEX($A:$U,ROW(),$D$6)),",",""),"원",""),0))))</f>
        <v/>
      </c>
      <c r="AA282" s="30">
        <f>IF(OR($Y282="",$E$6=""),"",IF(INDEX($A:$U,ROW(),$E$6)="",0,IF(ISNUMBER(INDEX($A:$U,ROW(),$E$6)),INDEX($A:$U,ROW(),$E$6),IFERROR(--SUBSTITUTE(SUBSTITUTE(TRIM(INDEX($A:$U,ROW(),$E$6)),",",""),"원",""),0))))</f>
        <v/>
      </c>
      <c r="AB282" s="30">
        <f>IF(OR($Y282="",$F$6=""),"",IF(INDEX($A:$U,ROW(),$F$6)="","",IF(ISNUMBER(INDEX($A:$U,ROW(),$F$6)),INDEX($A:$U,ROW(),$F$6),IFERROR(--SUBSTITUTE(SUBSTITUTE(TRIM(INDEX($A:$U,ROW(),$F$6)),",",""),"원",""),""))))</f>
        <v/>
      </c>
      <c r="AC282" s="2">
        <f>IF(OR($Y282="",$G$6=""),"",INDEX($A:$U,ROW(),$G$6)&amp;"")</f>
        <v/>
      </c>
      <c r="AD282" s="2">
        <f>IF($Y282="","",IF(OR(AND(설정!$B$5&lt;&gt;"",ISNUMBER(SEARCH(설정!$B$5,$AC282))),AND(설정!$B$6&lt;&gt;"",ISNUMBER(SEARCH(설정!$B$6,$AC282))),AND(설정!$B$7&lt;&gt;"",ISNUMBER(SEARCH(설정!$B$7,$AC282)))),"제외","포함"))</f>
        <v/>
      </c>
    </row>
    <row r="283">
      <c r="W283" s="2">
        <f>IF(OR($B$5="",$C$6="",ROW()&lt;$B$5),"",IF(INDEX($A:$U,ROW(),$C$6)="","",INDEX($A:$U,ROW(),$C$6)))</f>
        <v/>
      </c>
      <c r="X283" s="28">
        <f>IF($W283="","",IF(ISNUMBER($W283),IF($W283&gt;=10000000,IFERROR(DATE(INT($W283/10000),MOD(INT($W283/100),100),MOD($W283,100)),""),$W283),IF(ISNUMBER(--SUBSTITUTE(SUBSTITUTE(TRIM($W283),".","-"),"/","-")),IF(--SUBSTITUTE(SUBSTITUTE(TRIM($W283),".","-"),"/","-")&gt;=10000000,IFERROR(DATE(--LEFT(TRIM($W283),4),--MID(TRIM($W283),5,2),--RIGHT(TRIM($W283),2)),""),--SUBSTITUTE(SUBSTITUTE(TRIM($W283),".","-"),"/","-")),IFERROR(--LEFT(SUBSTITUTE(SUBSTITUTE(TRIM($W283),".","-"),"/","-"),10),""))))</f>
        <v/>
      </c>
      <c r="Y283" s="29">
        <f>IF($X283="","",INT($X283))</f>
        <v/>
      </c>
      <c r="Z283" s="30">
        <f>IF(OR($Y283="",$D$6=""),"",IF(INDEX($A:$U,ROW(),$D$6)="",0,IF(ISNUMBER(INDEX($A:$U,ROW(),$D$6)),INDEX($A:$U,ROW(),$D$6),IFERROR(--SUBSTITUTE(SUBSTITUTE(TRIM(INDEX($A:$U,ROW(),$D$6)),",",""),"원",""),0))))</f>
        <v/>
      </c>
      <c r="AA283" s="30">
        <f>IF(OR($Y283="",$E$6=""),"",IF(INDEX($A:$U,ROW(),$E$6)="",0,IF(ISNUMBER(INDEX($A:$U,ROW(),$E$6)),INDEX($A:$U,ROW(),$E$6),IFERROR(--SUBSTITUTE(SUBSTITUTE(TRIM(INDEX($A:$U,ROW(),$E$6)),",",""),"원",""),0))))</f>
        <v/>
      </c>
      <c r="AB283" s="30">
        <f>IF(OR($Y283="",$F$6=""),"",IF(INDEX($A:$U,ROW(),$F$6)="","",IF(ISNUMBER(INDEX($A:$U,ROW(),$F$6)),INDEX($A:$U,ROW(),$F$6),IFERROR(--SUBSTITUTE(SUBSTITUTE(TRIM(INDEX($A:$U,ROW(),$F$6)),",",""),"원",""),""))))</f>
        <v/>
      </c>
      <c r="AC283" s="2">
        <f>IF(OR($Y283="",$G$6=""),"",INDEX($A:$U,ROW(),$G$6)&amp;"")</f>
        <v/>
      </c>
      <c r="AD283" s="2">
        <f>IF($Y283="","",IF(OR(AND(설정!$B$5&lt;&gt;"",ISNUMBER(SEARCH(설정!$B$5,$AC283))),AND(설정!$B$6&lt;&gt;"",ISNUMBER(SEARCH(설정!$B$6,$AC283))),AND(설정!$B$7&lt;&gt;"",ISNUMBER(SEARCH(설정!$B$7,$AC283)))),"제외","포함"))</f>
        <v/>
      </c>
    </row>
    <row r="284">
      <c r="W284" s="2">
        <f>IF(OR($B$5="",$C$6="",ROW()&lt;$B$5),"",IF(INDEX($A:$U,ROW(),$C$6)="","",INDEX($A:$U,ROW(),$C$6)))</f>
        <v/>
      </c>
      <c r="X284" s="28">
        <f>IF($W284="","",IF(ISNUMBER($W284),IF($W284&gt;=10000000,IFERROR(DATE(INT($W284/10000),MOD(INT($W284/100),100),MOD($W284,100)),""),$W284),IF(ISNUMBER(--SUBSTITUTE(SUBSTITUTE(TRIM($W284),".","-"),"/","-")),IF(--SUBSTITUTE(SUBSTITUTE(TRIM($W284),".","-"),"/","-")&gt;=10000000,IFERROR(DATE(--LEFT(TRIM($W284),4),--MID(TRIM($W284),5,2),--RIGHT(TRIM($W284),2)),""),--SUBSTITUTE(SUBSTITUTE(TRIM($W284),".","-"),"/","-")),IFERROR(--LEFT(SUBSTITUTE(SUBSTITUTE(TRIM($W284),".","-"),"/","-"),10),""))))</f>
        <v/>
      </c>
      <c r="Y284" s="29">
        <f>IF($X284="","",INT($X284))</f>
        <v/>
      </c>
      <c r="Z284" s="30">
        <f>IF(OR($Y284="",$D$6=""),"",IF(INDEX($A:$U,ROW(),$D$6)="",0,IF(ISNUMBER(INDEX($A:$U,ROW(),$D$6)),INDEX($A:$U,ROW(),$D$6),IFERROR(--SUBSTITUTE(SUBSTITUTE(TRIM(INDEX($A:$U,ROW(),$D$6)),",",""),"원",""),0))))</f>
        <v/>
      </c>
      <c r="AA284" s="30">
        <f>IF(OR($Y284="",$E$6=""),"",IF(INDEX($A:$U,ROW(),$E$6)="",0,IF(ISNUMBER(INDEX($A:$U,ROW(),$E$6)),INDEX($A:$U,ROW(),$E$6),IFERROR(--SUBSTITUTE(SUBSTITUTE(TRIM(INDEX($A:$U,ROW(),$E$6)),",",""),"원",""),0))))</f>
        <v/>
      </c>
      <c r="AB284" s="30">
        <f>IF(OR($Y284="",$F$6=""),"",IF(INDEX($A:$U,ROW(),$F$6)="","",IF(ISNUMBER(INDEX($A:$U,ROW(),$F$6)),INDEX($A:$U,ROW(),$F$6),IFERROR(--SUBSTITUTE(SUBSTITUTE(TRIM(INDEX($A:$U,ROW(),$F$6)),",",""),"원",""),""))))</f>
        <v/>
      </c>
      <c r="AC284" s="2">
        <f>IF(OR($Y284="",$G$6=""),"",INDEX($A:$U,ROW(),$G$6)&amp;"")</f>
        <v/>
      </c>
      <c r="AD284" s="2">
        <f>IF($Y284="","",IF(OR(AND(설정!$B$5&lt;&gt;"",ISNUMBER(SEARCH(설정!$B$5,$AC284))),AND(설정!$B$6&lt;&gt;"",ISNUMBER(SEARCH(설정!$B$6,$AC284))),AND(설정!$B$7&lt;&gt;"",ISNUMBER(SEARCH(설정!$B$7,$AC284)))),"제외","포함"))</f>
        <v/>
      </c>
    </row>
    <row r="285">
      <c r="W285" s="2">
        <f>IF(OR($B$5="",$C$6="",ROW()&lt;$B$5),"",IF(INDEX($A:$U,ROW(),$C$6)="","",INDEX($A:$U,ROW(),$C$6)))</f>
        <v/>
      </c>
      <c r="X285" s="28">
        <f>IF($W285="","",IF(ISNUMBER($W285),IF($W285&gt;=10000000,IFERROR(DATE(INT($W285/10000),MOD(INT($W285/100),100),MOD($W285,100)),""),$W285),IF(ISNUMBER(--SUBSTITUTE(SUBSTITUTE(TRIM($W285),".","-"),"/","-")),IF(--SUBSTITUTE(SUBSTITUTE(TRIM($W285),".","-"),"/","-")&gt;=10000000,IFERROR(DATE(--LEFT(TRIM($W285),4),--MID(TRIM($W285),5,2),--RIGHT(TRIM($W285),2)),""),--SUBSTITUTE(SUBSTITUTE(TRIM($W285),".","-"),"/","-")),IFERROR(--LEFT(SUBSTITUTE(SUBSTITUTE(TRIM($W285),".","-"),"/","-"),10),""))))</f>
        <v/>
      </c>
      <c r="Y285" s="29">
        <f>IF($X285="","",INT($X285))</f>
        <v/>
      </c>
      <c r="Z285" s="30">
        <f>IF(OR($Y285="",$D$6=""),"",IF(INDEX($A:$U,ROW(),$D$6)="",0,IF(ISNUMBER(INDEX($A:$U,ROW(),$D$6)),INDEX($A:$U,ROW(),$D$6),IFERROR(--SUBSTITUTE(SUBSTITUTE(TRIM(INDEX($A:$U,ROW(),$D$6)),",",""),"원",""),0))))</f>
        <v/>
      </c>
      <c r="AA285" s="30">
        <f>IF(OR($Y285="",$E$6=""),"",IF(INDEX($A:$U,ROW(),$E$6)="",0,IF(ISNUMBER(INDEX($A:$U,ROW(),$E$6)),INDEX($A:$U,ROW(),$E$6),IFERROR(--SUBSTITUTE(SUBSTITUTE(TRIM(INDEX($A:$U,ROW(),$E$6)),",",""),"원",""),0))))</f>
        <v/>
      </c>
      <c r="AB285" s="30">
        <f>IF(OR($Y285="",$F$6=""),"",IF(INDEX($A:$U,ROW(),$F$6)="","",IF(ISNUMBER(INDEX($A:$U,ROW(),$F$6)),INDEX($A:$U,ROW(),$F$6),IFERROR(--SUBSTITUTE(SUBSTITUTE(TRIM(INDEX($A:$U,ROW(),$F$6)),",",""),"원",""),""))))</f>
        <v/>
      </c>
      <c r="AC285" s="2">
        <f>IF(OR($Y285="",$G$6=""),"",INDEX($A:$U,ROW(),$G$6)&amp;"")</f>
        <v/>
      </c>
      <c r="AD285" s="2">
        <f>IF($Y285="","",IF(OR(AND(설정!$B$5&lt;&gt;"",ISNUMBER(SEARCH(설정!$B$5,$AC285))),AND(설정!$B$6&lt;&gt;"",ISNUMBER(SEARCH(설정!$B$6,$AC285))),AND(설정!$B$7&lt;&gt;"",ISNUMBER(SEARCH(설정!$B$7,$AC285)))),"제외","포함"))</f>
        <v/>
      </c>
    </row>
    <row r="286">
      <c r="W286" s="2">
        <f>IF(OR($B$5="",$C$6="",ROW()&lt;$B$5),"",IF(INDEX($A:$U,ROW(),$C$6)="","",INDEX($A:$U,ROW(),$C$6)))</f>
        <v/>
      </c>
      <c r="X286" s="28">
        <f>IF($W286="","",IF(ISNUMBER($W286),IF($W286&gt;=10000000,IFERROR(DATE(INT($W286/10000),MOD(INT($W286/100),100),MOD($W286,100)),""),$W286),IF(ISNUMBER(--SUBSTITUTE(SUBSTITUTE(TRIM($W286),".","-"),"/","-")),IF(--SUBSTITUTE(SUBSTITUTE(TRIM($W286),".","-"),"/","-")&gt;=10000000,IFERROR(DATE(--LEFT(TRIM($W286),4),--MID(TRIM($W286),5,2),--RIGHT(TRIM($W286),2)),""),--SUBSTITUTE(SUBSTITUTE(TRIM($W286),".","-"),"/","-")),IFERROR(--LEFT(SUBSTITUTE(SUBSTITUTE(TRIM($W286),".","-"),"/","-"),10),""))))</f>
        <v/>
      </c>
      <c r="Y286" s="29">
        <f>IF($X286="","",INT($X286))</f>
        <v/>
      </c>
      <c r="Z286" s="30">
        <f>IF(OR($Y286="",$D$6=""),"",IF(INDEX($A:$U,ROW(),$D$6)="",0,IF(ISNUMBER(INDEX($A:$U,ROW(),$D$6)),INDEX($A:$U,ROW(),$D$6),IFERROR(--SUBSTITUTE(SUBSTITUTE(TRIM(INDEX($A:$U,ROW(),$D$6)),",",""),"원",""),0))))</f>
        <v/>
      </c>
      <c r="AA286" s="30">
        <f>IF(OR($Y286="",$E$6=""),"",IF(INDEX($A:$U,ROW(),$E$6)="",0,IF(ISNUMBER(INDEX($A:$U,ROW(),$E$6)),INDEX($A:$U,ROW(),$E$6),IFERROR(--SUBSTITUTE(SUBSTITUTE(TRIM(INDEX($A:$U,ROW(),$E$6)),",",""),"원",""),0))))</f>
        <v/>
      </c>
      <c r="AB286" s="30">
        <f>IF(OR($Y286="",$F$6=""),"",IF(INDEX($A:$U,ROW(),$F$6)="","",IF(ISNUMBER(INDEX($A:$U,ROW(),$F$6)),INDEX($A:$U,ROW(),$F$6),IFERROR(--SUBSTITUTE(SUBSTITUTE(TRIM(INDEX($A:$U,ROW(),$F$6)),",",""),"원",""),""))))</f>
        <v/>
      </c>
      <c r="AC286" s="2">
        <f>IF(OR($Y286="",$G$6=""),"",INDEX($A:$U,ROW(),$G$6)&amp;"")</f>
        <v/>
      </c>
      <c r="AD286" s="2">
        <f>IF($Y286="","",IF(OR(AND(설정!$B$5&lt;&gt;"",ISNUMBER(SEARCH(설정!$B$5,$AC286))),AND(설정!$B$6&lt;&gt;"",ISNUMBER(SEARCH(설정!$B$6,$AC286))),AND(설정!$B$7&lt;&gt;"",ISNUMBER(SEARCH(설정!$B$7,$AC286)))),"제외","포함"))</f>
        <v/>
      </c>
    </row>
    <row r="287">
      <c r="W287" s="2">
        <f>IF(OR($B$5="",$C$6="",ROW()&lt;$B$5),"",IF(INDEX($A:$U,ROW(),$C$6)="","",INDEX($A:$U,ROW(),$C$6)))</f>
        <v/>
      </c>
      <c r="X287" s="28">
        <f>IF($W287="","",IF(ISNUMBER($W287),IF($W287&gt;=10000000,IFERROR(DATE(INT($W287/10000),MOD(INT($W287/100),100),MOD($W287,100)),""),$W287),IF(ISNUMBER(--SUBSTITUTE(SUBSTITUTE(TRIM($W287),".","-"),"/","-")),IF(--SUBSTITUTE(SUBSTITUTE(TRIM($W287),".","-"),"/","-")&gt;=10000000,IFERROR(DATE(--LEFT(TRIM($W287),4),--MID(TRIM($W287),5,2),--RIGHT(TRIM($W287),2)),""),--SUBSTITUTE(SUBSTITUTE(TRIM($W287),".","-"),"/","-")),IFERROR(--LEFT(SUBSTITUTE(SUBSTITUTE(TRIM($W287),".","-"),"/","-"),10),""))))</f>
        <v/>
      </c>
      <c r="Y287" s="29">
        <f>IF($X287="","",INT($X287))</f>
        <v/>
      </c>
      <c r="Z287" s="30">
        <f>IF(OR($Y287="",$D$6=""),"",IF(INDEX($A:$U,ROW(),$D$6)="",0,IF(ISNUMBER(INDEX($A:$U,ROW(),$D$6)),INDEX($A:$U,ROW(),$D$6),IFERROR(--SUBSTITUTE(SUBSTITUTE(TRIM(INDEX($A:$U,ROW(),$D$6)),",",""),"원",""),0))))</f>
        <v/>
      </c>
      <c r="AA287" s="30">
        <f>IF(OR($Y287="",$E$6=""),"",IF(INDEX($A:$U,ROW(),$E$6)="",0,IF(ISNUMBER(INDEX($A:$U,ROW(),$E$6)),INDEX($A:$U,ROW(),$E$6),IFERROR(--SUBSTITUTE(SUBSTITUTE(TRIM(INDEX($A:$U,ROW(),$E$6)),",",""),"원",""),0))))</f>
        <v/>
      </c>
      <c r="AB287" s="30">
        <f>IF(OR($Y287="",$F$6=""),"",IF(INDEX($A:$U,ROW(),$F$6)="","",IF(ISNUMBER(INDEX($A:$U,ROW(),$F$6)),INDEX($A:$U,ROW(),$F$6),IFERROR(--SUBSTITUTE(SUBSTITUTE(TRIM(INDEX($A:$U,ROW(),$F$6)),",",""),"원",""),""))))</f>
        <v/>
      </c>
      <c r="AC287" s="2">
        <f>IF(OR($Y287="",$G$6=""),"",INDEX($A:$U,ROW(),$G$6)&amp;"")</f>
        <v/>
      </c>
      <c r="AD287" s="2">
        <f>IF($Y287="","",IF(OR(AND(설정!$B$5&lt;&gt;"",ISNUMBER(SEARCH(설정!$B$5,$AC287))),AND(설정!$B$6&lt;&gt;"",ISNUMBER(SEARCH(설정!$B$6,$AC287))),AND(설정!$B$7&lt;&gt;"",ISNUMBER(SEARCH(설정!$B$7,$AC287)))),"제외","포함"))</f>
        <v/>
      </c>
    </row>
    <row r="288">
      <c r="W288" s="2">
        <f>IF(OR($B$5="",$C$6="",ROW()&lt;$B$5),"",IF(INDEX($A:$U,ROW(),$C$6)="","",INDEX($A:$U,ROW(),$C$6)))</f>
        <v/>
      </c>
      <c r="X288" s="28">
        <f>IF($W288="","",IF(ISNUMBER($W288),IF($W288&gt;=10000000,IFERROR(DATE(INT($W288/10000),MOD(INT($W288/100),100),MOD($W288,100)),""),$W288),IF(ISNUMBER(--SUBSTITUTE(SUBSTITUTE(TRIM($W288),".","-"),"/","-")),IF(--SUBSTITUTE(SUBSTITUTE(TRIM($W288),".","-"),"/","-")&gt;=10000000,IFERROR(DATE(--LEFT(TRIM($W288),4),--MID(TRIM($W288),5,2),--RIGHT(TRIM($W288),2)),""),--SUBSTITUTE(SUBSTITUTE(TRIM($W288),".","-"),"/","-")),IFERROR(--LEFT(SUBSTITUTE(SUBSTITUTE(TRIM($W288),".","-"),"/","-"),10),""))))</f>
        <v/>
      </c>
      <c r="Y288" s="29">
        <f>IF($X288="","",INT($X288))</f>
        <v/>
      </c>
      <c r="Z288" s="30">
        <f>IF(OR($Y288="",$D$6=""),"",IF(INDEX($A:$U,ROW(),$D$6)="",0,IF(ISNUMBER(INDEX($A:$U,ROW(),$D$6)),INDEX($A:$U,ROW(),$D$6),IFERROR(--SUBSTITUTE(SUBSTITUTE(TRIM(INDEX($A:$U,ROW(),$D$6)),",",""),"원",""),0))))</f>
        <v/>
      </c>
      <c r="AA288" s="30">
        <f>IF(OR($Y288="",$E$6=""),"",IF(INDEX($A:$U,ROW(),$E$6)="",0,IF(ISNUMBER(INDEX($A:$U,ROW(),$E$6)),INDEX($A:$U,ROW(),$E$6),IFERROR(--SUBSTITUTE(SUBSTITUTE(TRIM(INDEX($A:$U,ROW(),$E$6)),",",""),"원",""),0))))</f>
        <v/>
      </c>
      <c r="AB288" s="30">
        <f>IF(OR($Y288="",$F$6=""),"",IF(INDEX($A:$U,ROW(),$F$6)="","",IF(ISNUMBER(INDEX($A:$U,ROW(),$F$6)),INDEX($A:$U,ROW(),$F$6),IFERROR(--SUBSTITUTE(SUBSTITUTE(TRIM(INDEX($A:$U,ROW(),$F$6)),",",""),"원",""),""))))</f>
        <v/>
      </c>
      <c r="AC288" s="2">
        <f>IF(OR($Y288="",$G$6=""),"",INDEX($A:$U,ROW(),$G$6)&amp;"")</f>
        <v/>
      </c>
      <c r="AD288" s="2">
        <f>IF($Y288="","",IF(OR(AND(설정!$B$5&lt;&gt;"",ISNUMBER(SEARCH(설정!$B$5,$AC288))),AND(설정!$B$6&lt;&gt;"",ISNUMBER(SEARCH(설정!$B$6,$AC288))),AND(설정!$B$7&lt;&gt;"",ISNUMBER(SEARCH(설정!$B$7,$AC288)))),"제외","포함"))</f>
        <v/>
      </c>
    </row>
    <row r="289">
      <c r="W289" s="2">
        <f>IF(OR($B$5="",$C$6="",ROW()&lt;$B$5),"",IF(INDEX($A:$U,ROW(),$C$6)="","",INDEX($A:$U,ROW(),$C$6)))</f>
        <v/>
      </c>
      <c r="X289" s="28">
        <f>IF($W289="","",IF(ISNUMBER($W289),IF($W289&gt;=10000000,IFERROR(DATE(INT($W289/10000),MOD(INT($W289/100),100),MOD($W289,100)),""),$W289),IF(ISNUMBER(--SUBSTITUTE(SUBSTITUTE(TRIM($W289),".","-"),"/","-")),IF(--SUBSTITUTE(SUBSTITUTE(TRIM($W289),".","-"),"/","-")&gt;=10000000,IFERROR(DATE(--LEFT(TRIM($W289),4),--MID(TRIM($W289),5,2),--RIGHT(TRIM($W289),2)),""),--SUBSTITUTE(SUBSTITUTE(TRIM($W289),".","-"),"/","-")),IFERROR(--LEFT(SUBSTITUTE(SUBSTITUTE(TRIM($W289),".","-"),"/","-"),10),""))))</f>
        <v/>
      </c>
      <c r="Y289" s="29">
        <f>IF($X289="","",INT($X289))</f>
        <v/>
      </c>
      <c r="Z289" s="30">
        <f>IF(OR($Y289="",$D$6=""),"",IF(INDEX($A:$U,ROW(),$D$6)="",0,IF(ISNUMBER(INDEX($A:$U,ROW(),$D$6)),INDEX($A:$U,ROW(),$D$6),IFERROR(--SUBSTITUTE(SUBSTITUTE(TRIM(INDEX($A:$U,ROW(),$D$6)),",",""),"원",""),0))))</f>
        <v/>
      </c>
      <c r="AA289" s="30">
        <f>IF(OR($Y289="",$E$6=""),"",IF(INDEX($A:$U,ROW(),$E$6)="",0,IF(ISNUMBER(INDEX($A:$U,ROW(),$E$6)),INDEX($A:$U,ROW(),$E$6),IFERROR(--SUBSTITUTE(SUBSTITUTE(TRIM(INDEX($A:$U,ROW(),$E$6)),",",""),"원",""),0))))</f>
        <v/>
      </c>
      <c r="AB289" s="30">
        <f>IF(OR($Y289="",$F$6=""),"",IF(INDEX($A:$U,ROW(),$F$6)="","",IF(ISNUMBER(INDEX($A:$U,ROW(),$F$6)),INDEX($A:$U,ROW(),$F$6),IFERROR(--SUBSTITUTE(SUBSTITUTE(TRIM(INDEX($A:$U,ROW(),$F$6)),",",""),"원",""),""))))</f>
        <v/>
      </c>
      <c r="AC289" s="2">
        <f>IF(OR($Y289="",$G$6=""),"",INDEX($A:$U,ROW(),$G$6)&amp;"")</f>
        <v/>
      </c>
      <c r="AD289" s="2">
        <f>IF($Y289="","",IF(OR(AND(설정!$B$5&lt;&gt;"",ISNUMBER(SEARCH(설정!$B$5,$AC289))),AND(설정!$B$6&lt;&gt;"",ISNUMBER(SEARCH(설정!$B$6,$AC289))),AND(설정!$B$7&lt;&gt;"",ISNUMBER(SEARCH(설정!$B$7,$AC289)))),"제외","포함"))</f>
        <v/>
      </c>
    </row>
    <row r="290">
      <c r="W290" s="2">
        <f>IF(OR($B$5="",$C$6="",ROW()&lt;$B$5),"",IF(INDEX($A:$U,ROW(),$C$6)="","",INDEX($A:$U,ROW(),$C$6)))</f>
        <v/>
      </c>
      <c r="X290" s="28">
        <f>IF($W290="","",IF(ISNUMBER($W290),IF($W290&gt;=10000000,IFERROR(DATE(INT($W290/10000),MOD(INT($W290/100),100),MOD($W290,100)),""),$W290),IF(ISNUMBER(--SUBSTITUTE(SUBSTITUTE(TRIM($W290),".","-"),"/","-")),IF(--SUBSTITUTE(SUBSTITUTE(TRIM($W290),".","-"),"/","-")&gt;=10000000,IFERROR(DATE(--LEFT(TRIM($W290),4),--MID(TRIM($W290),5,2),--RIGHT(TRIM($W290),2)),""),--SUBSTITUTE(SUBSTITUTE(TRIM($W290),".","-"),"/","-")),IFERROR(--LEFT(SUBSTITUTE(SUBSTITUTE(TRIM($W290),".","-"),"/","-"),10),""))))</f>
        <v/>
      </c>
      <c r="Y290" s="29">
        <f>IF($X290="","",INT($X290))</f>
        <v/>
      </c>
      <c r="Z290" s="30">
        <f>IF(OR($Y290="",$D$6=""),"",IF(INDEX($A:$U,ROW(),$D$6)="",0,IF(ISNUMBER(INDEX($A:$U,ROW(),$D$6)),INDEX($A:$U,ROW(),$D$6),IFERROR(--SUBSTITUTE(SUBSTITUTE(TRIM(INDEX($A:$U,ROW(),$D$6)),",",""),"원",""),0))))</f>
        <v/>
      </c>
      <c r="AA290" s="30">
        <f>IF(OR($Y290="",$E$6=""),"",IF(INDEX($A:$U,ROW(),$E$6)="",0,IF(ISNUMBER(INDEX($A:$U,ROW(),$E$6)),INDEX($A:$U,ROW(),$E$6),IFERROR(--SUBSTITUTE(SUBSTITUTE(TRIM(INDEX($A:$U,ROW(),$E$6)),",",""),"원",""),0))))</f>
        <v/>
      </c>
      <c r="AB290" s="30">
        <f>IF(OR($Y290="",$F$6=""),"",IF(INDEX($A:$U,ROW(),$F$6)="","",IF(ISNUMBER(INDEX($A:$U,ROW(),$F$6)),INDEX($A:$U,ROW(),$F$6),IFERROR(--SUBSTITUTE(SUBSTITUTE(TRIM(INDEX($A:$U,ROW(),$F$6)),",",""),"원",""),""))))</f>
        <v/>
      </c>
      <c r="AC290" s="2">
        <f>IF(OR($Y290="",$G$6=""),"",INDEX($A:$U,ROW(),$G$6)&amp;"")</f>
        <v/>
      </c>
      <c r="AD290" s="2">
        <f>IF($Y290="","",IF(OR(AND(설정!$B$5&lt;&gt;"",ISNUMBER(SEARCH(설정!$B$5,$AC290))),AND(설정!$B$6&lt;&gt;"",ISNUMBER(SEARCH(설정!$B$6,$AC290))),AND(설정!$B$7&lt;&gt;"",ISNUMBER(SEARCH(설정!$B$7,$AC290)))),"제외","포함"))</f>
        <v/>
      </c>
    </row>
    <row r="291">
      <c r="W291" s="2">
        <f>IF(OR($B$5="",$C$6="",ROW()&lt;$B$5),"",IF(INDEX($A:$U,ROW(),$C$6)="","",INDEX($A:$U,ROW(),$C$6)))</f>
        <v/>
      </c>
      <c r="X291" s="28">
        <f>IF($W291="","",IF(ISNUMBER($W291),IF($W291&gt;=10000000,IFERROR(DATE(INT($W291/10000),MOD(INT($W291/100),100),MOD($W291,100)),""),$W291),IF(ISNUMBER(--SUBSTITUTE(SUBSTITUTE(TRIM($W291),".","-"),"/","-")),IF(--SUBSTITUTE(SUBSTITUTE(TRIM($W291),".","-"),"/","-")&gt;=10000000,IFERROR(DATE(--LEFT(TRIM($W291),4),--MID(TRIM($W291),5,2),--RIGHT(TRIM($W291),2)),""),--SUBSTITUTE(SUBSTITUTE(TRIM($W291),".","-"),"/","-")),IFERROR(--LEFT(SUBSTITUTE(SUBSTITUTE(TRIM($W291),".","-"),"/","-"),10),""))))</f>
        <v/>
      </c>
      <c r="Y291" s="29">
        <f>IF($X291="","",INT($X291))</f>
        <v/>
      </c>
      <c r="Z291" s="30">
        <f>IF(OR($Y291="",$D$6=""),"",IF(INDEX($A:$U,ROW(),$D$6)="",0,IF(ISNUMBER(INDEX($A:$U,ROW(),$D$6)),INDEX($A:$U,ROW(),$D$6),IFERROR(--SUBSTITUTE(SUBSTITUTE(TRIM(INDEX($A:$U,ROW(),$D$6)),",",""),"원",""),0))))</f>
        <v/>
      </c>
      <c r="AA291" s="30">
        <f>IF(OR($Y291="",$E$6=""),"",IF(INDEX($A:$U,ROW(),$E$6)="",0,IF(ISNUMBER(INDEX($A:$U,ROW(),$E$6)),INDEX($A:$U,ROW(),$E$6),IFERROR(--SUBSTITUTE(SUBSTITUTE(TRIM(INDEX($A:$U,ROW(),$E$6)),",",""),"원",""),0))))</f>
        <v/>
      </c>
      <c r="AB291" s="30">
        <f>IF(OR($Y291="",$F$6=""),"",IF(INDEX($A:$U,ROW(),$F$6)="","",IF(ISNUMBER(INDEX($A:$U,ROW(),$F$6)),INDEX($A:$U,ROW(),$F$6),IFERROR(--SUBSTITUTE(SUBSTITUTE(TRIM(INDEX($A:$U,ROW(),$F$6)),",",""),"원",""),""))))</f>
        <v/>
      </c>
      <c r="AC291" s="2">
        <f>IF(OR($Y291="",$G$6=""),"",INDEX($A:$U,ROW(),$G$6)&amp;"")</f>
        <v/>
      </c>
      <c r="AD291" s="2">
        <f>IF($Y291="","",IF(OR(AND(설정!$B$5&lt;&gt;"",ISNUMBER(SEARCH(설정!$B$5,$AC291))),AND(설정!$B$6&lt;&gt;"",ISNUMBER(SEARCH(설정!$B$6,$AC291))),AND(설정!$B$7&lt;&gt;"",ISNUMBER(SEARCH(설정!$B$7,$AC291)))),"제외","포함"))</f>
        <v/>
      </c>
    </row>
    <row r="292">
      <c r="W292" s="2">
        <f>IF(OR($B$5="",$C$6="",ROW()&lt;$B$5),"",IF(INDEX($A:$U,ROW(),$C$6)="","",INDEX($A:$U,ROW(),$C$6)))</f>
        <v/>
      </c>
      <c r="X292" s="28">
        <f>IF($W292="","",IF(ISNUMBER($W292),IF($W292&gt;=10000000,IFERROR(DATE(INT($W292/10000),MOD(INT($W292/100),100),MOD($W292,100)),""),$W292),IF(ISNUMBER(--SUBSTITUTE(SUBSTITUTE(TRIM($W292),".","-"),"/","-")),IF(--SUBSTITUTE(SUBSTITUTE(TRIM($W292),".","-"),"/","-")&gt;=10000000,IFERROR(DATE(--LEFT(TRIM($W292),4),--MID(TRIM($W292),5,2),--RIGHT(TRIM($W292),2)),""),--SUBSTITUTE(SUBSTITUTE(TRIM($W292),".","-"),"/","-")),IFERROR(--LEFT(SUBSTITUTE(SUBSTITUTE(TRIM($W292),".","-"),"/","-"),10),""))))</f>
        <v/>
      </c>
      <c r="Y292" s="29">
        <f>IF($X292="","",INT($X292))</f>
        <v/>
      </c>
      <c r="Z292" s="30">
        <f>IF(OR($Y292="",$D$6=""),"",IF(INDEX($A:$U,ROW(),$D$6)="",0,IF(ISNUMBER(INDEX($A:$U,ROW(),$D$6)),INDEX($A:$U,ROW(),$D$6),IFERROR(--SUBSTITUTE(SUBSTITUTE(TRIM(INDEX($A:$U,ROW(),$D$6)),",",""),"원",""),0))))</f>
        <v/>
      </c>
      <c r="AA292" s="30">
        <f>IF(OR($Y292="",$E$6=""),"",IF(INDEX($A:$U,ROW(),$E$6)="",0,IF(ISNUMBER(INDEX($A:$U,ROW(),$E$6)),INDEX($A:$U,ROW(),$E$6),IFERROR(--SUBSTITUTE(SUBSTITUTE(TRIM(INDEX($A:$U,ROW(),$E$6)),",",""),"원",""),0))))</f>
        <v/>
      </c>
      <c r="AB292" s="30">
        <f>IF(OR($Y292="",$F$6=""),"",IF(INDEX($A:$U,ROW(),$F$6)="","",IF(ISNUMBER(INDEX($A:$U,ROW(),$F$6)),INDEX($A:$U,ROW(),$F$6),IFERROR(--SUBSTITUTE(SUBSTITUTE(TRIM(INDEX($A:$U,ROW(),$F$6)),",",""),"원",""),""))))</f>
        <v/>
      </c>
      <c r="AC292" s="2">
        <f>IF(OR($Y292="",$G$6=""),"",INDEX($A:$U,ROW(),$G$6)&amp;"")</f>
        <v/>
      </c>
      <c r="AD292" s="2">
        <f>IF($Y292="","",IF(OR(AND(설정!$B$5&lt;&gt;"",ISNUMBER(SEARCH(설정!$B$5,$AC292))),AND(설정!$B$6&lt;&gt;"",ISNUMBER(SEARCH(설정!$B$6,$AC292))),AND(설정!$B$7&lt;&gt;"",ISNUMBER(SEARCH(설정!$B$7,$AC292)))),"제외","포함"))</f>
        <v/>
      </c>
    </row>
    <row r="293">
      <c r="W293" s="2">
        <f>IF(OR($B$5="",$C$6="",ROW()&lt;$B$5),"",IF(INDEX($A:$U,ROW(),$C$6)="","",INDEX($A:$U,ROW(),$C$6)))</f>
        <v/>
      </c>
      <c r="X293" s="28">
        <f>IF($W293="","",IF(ISNUMBER($W293),IF($W293&gt;=10000000,IFERROR(DATE(INT($W293/10000),MOD(INT($W293/100),100),MOD($W293,100)),""),$W293),IF(ISNUMBER(--SUBSTITUTE(SUBSTITUTE(TRIM($W293),".","-"),"/","-")),IF(--SUBSTITUTE(SUBSTITUTE(TRIM($W293),".","-"),"/","-")&gt;=10000000,IFERROR(DATE(--LEFT(TRIM($W293),4),--MID(TRIM($W293),5,2),--RIGHT(TRIM($W293),2)),""),--SUBSTITUTE(SUBSTITUTE(TRIM($W293),".","-"),"/","-")),IFERROR(--LEFT(SUBSTITUTE(SUBSTITUTE(TRIM($W293),".","-"),"/","-"),10),""))))</f>
        <v/>
      </c>
      <c r="Y293" s="29">
        <f>IF($X293="","",INT($X293))</f>
        <v/>
      </c>
      <c r="Z293" s="30">
        <f>IF(OR($Y293="",$D$6=""),"",IF(INDEX($A:$U,ROW(),$D$6)="",0,IF(ISNUMBER(INDEX($A:$U,ROW(),$D$6)),INDEX($A:$U,ROW(),$D$6),IFERROR(--SUBSTITUTE(SUBSTITUTE(TRIM(INDEX($A:$U,ROW(),$D$6)),",",""),"원",""),0))))</f>
        <v/>
      </c>
      <c r="AA293" s="30">
        <f>IF(OR($Y293="",$E$6=""),"",IF(INDEX($A:$U,ROW(),$E$6)="",0,IF(ISNUMBER(INDEX($A:$U,ROW(),$E$6)),INDEX($A:$U,ROW(),$E$6),IFERROR(--SUBSTITUTE(SUBSTITUTE(TRIM(INDEX($A:$U,ROW(),$E$6)),",",""),"원",""),0))))</f>
        <v/>
      </c>
      <c r="AB293" s="30">
        <f>IF(OR($Y293="",$F$6=""),"",IF(INDEX($A:$U,ROW(),$F$6)="","",IF(ISNUMBER(INDEX($A:$U,ROW(),$F$6)),INDEX($A:$U,ROW(),$F$6),IFERROR(--SUBSTITUTE(SUBSTITUTE(TRIM(INDEX($A:$U,ROW(),$F$6)),",",""),"원",""),""))))</f>
        <v/>
      </c>
      <c r="AC293" s="2">
        <f>IF(OR($Y293="",$G$6=""),"",INDEX($A:$U,ROW(),$G$6)&amp;"")</f>
        <v/>
      </c>
      <c r="AD293" s="2">
        <f>IF($Y293="","",IF(OR(AND(설정!$B$5&lt;&gt;"",ISNUMBER(SEARCH(설정!$B$5,$AC293))),AND(설정!$B$6&lt;&gt;"",ISNUMBER(SEARCH(설정!$B$6,$AC293))),AND(설정!$B$7&lt;&gt;"",ISNUMBER(SEARCH(설정!$B$7,$AC293)))),"제외","포함"))</f>
        <v/>
      </c>
    </row>
    <row r="294">
      <c r="W294" s="2">
        <f>IF(OR($B$5="",$C$6="",ROW()&lt;$B$5),"",IF(INDEX($A:$U,ROW(),$C$6)="","",INDEX($A:$U,ROW(),$C$6)))</f>
        <v/>
      </c>
      <c r="X294" s="28">
        <f>IF($W294="","",IF(ISNUMBER($W294),IF($W294&gt;=10000000,IFERROR(DATE(INT($W294/10000),MOD(INT($W294/100),100),MOD($W294,100)),""),$W294),IF(ISNUMBER(--SUBSTITUTE(SUBSTITUTE(TRIM($W294),".","-"),"/","-")),IF(--SUBSTITUTE(SUBSTITUTE(TRIM($W294),".","-"),"/","-")&gt;=10000000,IFERROR(DATE(--LEFT(TRIM($W294),4),--MID(TRIM($W294),5,2),--RIGHT(TRIM($W294),2)),""),--SUBSTITUTE(SUBSTITUTE(TRIM($W294),".","-"),"/","-")),IFERROR(--LEFT(SUBSTITUTE(SUBSTITUTE(TRIM($W294),".","-"),"/","-"),10),""))))</f>
        <v/>
      </c>
      <c r="Y294" s="29">
        <f>IF($X294="","",INT($X294))</f>
        <v/>
      </c>
      <c r="Z294" s="30">
        <f>IF(OR($Y294="",$D$6=""),"",IF(INDEX($A:$U,ROW(),$D$6)="",0,IF(ISNUMBER(INDEX($A:$U,ROW(),$D$6)),INDEX($A:$U,ROW(),$D$6),IFERROR(--SUBSTITUTE(SUBSTITUTE(TRIM(INDEX($A:$U,ROW(),$D$6)),",",""),"원",""),0))))</f>
        <v/>
      </c>
      <c r="AA294" s="30">
        <f>IF(OR($Y294="",$E$6=""),"",IF(INDEX($A:$U,ROW(),$E$6)="",0,IF(ISNUMBER(INDEX($A:$U,ROW(),$E$6)),INDEX($A:$U,ROW(),$E$6),IFERROR(--SUBSTITUTE(SUBSTITUTE(TRIM(INDEX($A:$U,ROW(),$E$6)),",",""),"원",""),0))))</f>
        <v/>
      </c>
      <c r="AB294" s="30">
        <f>IF(OR($Y294="",$F$6=""),"",IF(INDEX($A:$U,ROW(),$F$6)="","",IF(ISNUMBER(INDEX($A:$U,ROW(),$F$6)),INDEX($A:$U,ROW(),$F$6),IFERROR(--SUBSTITUTE(SUBSTITUTE(TRIM(INDEX($A:$U,ROW(),$F$6)),",",""),"원",""),""))))</f>
        <v/>
      </c>
      <c r="AC294" s="2">
        <f>IF(OR($Y294="",$G$6=""),"",INDEX($A:$U,ROW(),$G$6)&amp;"")</f>
        <v/>
      </c>
      <c r="AD294" s="2">
        <f>IF($Y294="","",IF(OR(AND(설정!$B$5&lt;&gt;"",ISNUMBER(SEARCH(설정!$B$5,$AC294))),AND(설정!$B$6&lt;&gt;"",ISNUMBER(SEARCH(설정!$B$6,$AC294))),AND(설정!$B$7&lt;&gt;"",ISNUMBER(SEARCH(설정!$B$7,$AC294)))),"제외","포함"))</f>
        <v/>
      </c>
    </row>
    <row r="295">
      <c r="W295" s="2">
        <f>IF(OR($B$5="",$C$6="",ROW()&lt;$B$5),"",IF(INDEX($A:$U,ROW(),$C$6)="","",INDEX($A:$U,ROW(),$C$6)))</f>
        <v/>
      </c>
      <c r="X295" s="28">
        <f>IF($W295="","",IF(ISNUMBER($W295),IF($W295&gt;=10000000,IFERROR(DATE(INT($W295/10000),MOD(INT($W295/100),100),MOD($W295,100)),""),$W295),IF(ISNUMBER(--SUBSTITUTE(SUBSTITUTE(TRIM($W295),".","-"),"/","-")),IF(--SUBSTITUTE(SUBSTITUTE(TRIM($W295),".","-"),"/","-")&gt;=10000000,IFERROR(DATE(--LEFT(TRIM($W295),4),--MID(TRIM($W295),5,2),--RIGHT(TRIM($W295),2)),""),--SUBSTITUTE(SUBSTITUTE(TRIM($W295),".","-"),"/","-")),IFERROR(--LEFT(SUBSTITUTE(SUBSTITUTE(TRIM($W295),".","-"),"/","-"),10),""))))</f>
        <v/>
      </c>
      <c r="Y295" s="29">
        <f>IF($X295="","",INT($X295))</f>
        <v/>
      </c>
      <c r="Z295" s="30">
        <f>IF(OR($Y295="",$D$6=""),"",IF(INDEX($A:$U,ROW(),$D$6)="",0,IF(ISNUMBER(INDEX($A:$U,ROW(),$D$6)),INDEX($A:$U,ROW(),$D$6),IFERROR(--SUBSTITUTE(SUBSTITUTE(TRIM(INDEX($A:$U,ROW(),$D$6)),",",""),"원",""),0))))</f>
        <v/>
      </c>
      <c r="AA295" s="30">
        <f>IF(OR($Y295="",$E$6=""),"",IF(INDEX($A:$U,ROW(),$E$6)="",0,IF(ISNUMBER(INDEX($A:$U,ROW(),$E$6)),INDEX($A:$U,ROW(),$E$6),IFERROR(--SUBSTITUTE(SUBSTITUTE(TRIM(INDEX($A:$U,ROW(),$E$6)),",",""),"원",""),0))))</f>
        <v/>
      </c>
      <c r="AB295" s="30">
        <f>IF(OR($Y295="",$F$6=""),"",IF(INDEX($A:$U,ROW(),$F$6)="","",IF(ISNUMBER(INDEX($A:$U,ROW(),$F$6)),INDEX($A:$U,ROW(),$F$6),IFERROR(--SUBSTITUTE(SUBSTITUTE(TRIM(INDEX($A:$U,ROW(),$F$6)),",",""),"원",""),""))))</f>
        <v/>
      </c>
      <c r="AC295" s="2">
        <f>IF(OR($Y295="",$G$6=""),"",INDEX($A:$U,ROW(),$G$6)&amp;"")</f>
        <v/>
      </c>
      <c r="AD295" s="2">
        <f>IF($Y295="","",IF(OR(AND(설정!$B$5&lt;&gt;"",ISNUMBER(SEARCH(설정!$B$5,$AC295))),AND(설정!$B$6&lt;&gt;"",ISNUMBER(SEARCH(설정!$B$6,$AC295))),AND(설정!$B$7&lt;&gt;"",ISNUMBER(SEARCH(설정!$B$7,$AC295)))),"제외","포함"))</f>
        <v/>
      </c>
    </row>
    <row r="296">
      <c r="W296" s="2">
        <f>IF(OR($B$5="",$C$6="",ROW()&lt;$B$5),"",IF(INDEX($A:$U,ROW(),$C$6)="","",INDEX($A:$U,ROW(),$C$6)))</f>
        <v/>
      </c>
      <c r="X296" s="28">
        <f>IF($W296="","",IF(ISNUMBER($W296),IF($W296&gt;=10000000,IFERROR(DATE(INT($W296/10000),MOD(INT($W296/100),100),MOD($W296,100)),""),$W296),IF(ISNUMBER(--SUBSTITUTE(SUBSTITUTE(TRIM($W296),".","-"),"/","-")),IF(--SUBSTITUTE(SUBSTITUTE(TRIM($W296),".","-"),"/","-")&gt;=10000000,IFERROR(DATE(--LEFT(TRIM($W296),4),--MID(TRIM($W296),5,2),--RIGHT(TRIM($W296),2)),""),--SUBSTITUTE(SUBSTITUTE(TRIM($W296),".","-"),"/","-")),IFERROR(--LEFT(SUBSTITUTE(SUBSTITUTE(TRIM($W296),".","-"),"/","-"),10),""))))</f>
        <v/>
      </c>
      <c r="Y296" s="29">
        <f>IF($X296="","",INT($X296))</f>
        <v/>
      </c>
      <c r="Z296" s="30">
        <f>IF(OR($Y296="",$D$6=""),"",IF(INDEX($A:$U,ROW(),$D$6)="",0,IF(ISNUMBER(INDEX($A:$U,ROW(),$D$6)),INDEX($A:$U,ROW(),$D$6),IFERROR(--SUBSTITUTE(SUBSTITUTE(TRIM(INDEX($A:$U,ROW(),$D$6)),",",""),"원",""),0))))</f>
        <v/>
      </c>
      <c r="AA296" s="30">
        <f>IF(OR($Y296="",$E$6=""),"",IF(INDEX($A:$U,ROW(),$E$6)="",0,IF(ISNUMBER(INDEX($A:$U,ROW(),$E$6)),INDEX($A:$U,ROW(),$E$6),IFERROR(--SUBSTITUTE(SUBSTITUTE(TRIM(INDEX($A:$U,ROW(),$E$6)),",",""),"원",""),0))))</f>
        <v/>
      </c>
      <c r="AB296" s="30">
        <f>IF(OR($Y296="",$F$6=""),"",IF(INDEX($A:$U,ROW(),$F$6)="","",IF(ISNUMBER(INDEX($A:$U,ROW(),$F$6)),INDEX($A:$U,ROW(),$F$6),IFERROR(--SUBSTITUTE(SUBSTITUTE(TRIM(INDEX($A:$U,ROW(),$F$6)),",",""),"원",""),""))))</f>
        <v/>
      </c>
      <c r="AC296" s="2">
        <f>IF(OR($Y296="",$G$6=""),"",INDEX($A:$U,ROW(),$G$6)&amp;"")</f>
        <v/>
      </c>
      <c r="AD296" s="2">
        <f>IF($Y296="","",IF(OR(AND(설정!$B$5&lt;&gt;"",ISNUMBER(SEARCH(설정!$B$5,$AC296))),AND(설정!$B$6&lt;&gt;"",ISNUMBER(SEARCH(설정!$B$6,$AC296))),AND(설정!$B$7&lt;&gt;"",ISNUMBER(SEARCH(설정!$B$7,$AC296)))),"제외","포함"))</f>
        <v/>
      </c>
    </row>
    <row r="297">
      <c r="W297" s="2">
        <f>IF(OR($B$5="",$C$6="",ROW()&lt;$B$5),"",IF(INDEX($A:$U,ROW(),$C$6)="","",INDEX($A:$U,ROW(),$C$6)))</f>
        <v/>
      </c>
      <c r="X297" s="28">
        <f>IF($W297="","",IF(ISNUMBER($W297),IF($W297&gt;=10000000,IFERROR(DATE(INT($W297/10000),MOD(INT($W297/100),100),MOD($W297,100)),""),$W297),IF(ISNUMBER(--SUBSTITUTE(SUBSTITUTE(TRIM($W297),".","-"),"/","-")),IF(--SUBSTITUTE(SUBSTITUTE(TRIM($W297),".","-"),"/","-")&gt;=10000000,IFERROR(DATE(--LEFT(TRIM($W297),4),--MID(TRIM($W297),5,2),--RIGHT(TRIM($W297),2)),""),--SUBSTITUTE(SUBSTITUTE(TRIM($W297),".","-"),"/","-")),IFERROR(--LEFT(SUBSTITUTE(SUBSTITUTE(TRIM($W297),".","-"),"/","-"),10),""))))</f>
        <v/>
      </c>
      <c r="Y297" s="29">
        <f>IF($X297="","",INT($X297))</f>
        <v/>
      </c>
      <c r="Z297" s="30">
        <f>IF(OR($Y297="",$D$6=""),"",IF(INDEX($A:$U,ROW(),$D$6)="",0,IF(ISNUMBER(INDEX($A:$U,ROW(),$D$6)),INDEX($A:$U,ROW(),$D$6),IFERROR(--SUBSTITUTE(SUBSTITUTE(TRIM(INDEX($A:$U,ROW(),$D$6)),",",""),"원",""),0))))</f>
        <v/>
      </c>
      <c r="AA297" s="30">
        <f>IF(OR($Y297="",$E$6=""),"",IF(INDEX($A:$U,ROW(),$E$6)="",0,IF(ISNUMBER(INDEX($A:$U,ROW(),$E$6)),INDEX($A:$U,ROW(),$E$6),IFERROR(--SUBSTITUTE(SUBSTITUTE(TRIM(INDEX($A:$U,ROW(),$E$6)),",",""),"원",""),0))))</f>
        <v/>
      </c>
      <c r="AB297" s="30">
        <f>IF(OR($Y297="",$F$6=""),"",IF(INDEX($A:$U,ROW(),$F$6)="","",IF(ISNUMBER(INDEX($A:$U,ROW(),$F$6)),INDEX($A:$U,ROW(),$F$6),IFERROR(--SUBSTITUTE(SUBSTITUTE(TRIM(INDEX($A:$U,ROW(),$F$6)),",",""),"원",""),""))))</f>
        <v/>
      </c>
      <c r="AC297" s="2">
        <f>IF(OR($Y297="",$G$6=""),"",INDEX($A:$U,ROW(),$G$6)&amp;"")</f>
        <v/>
      </c>
      <c r="AD297" s="2">
        <f>IF($Y297="","",IF(OR(AND(설정!$B$5&lt;&gt;"",ISNUMBER(SEARCH(설정!$B$5,$AC297))),AND(설정!$B$6&lt;&gt;"",ISNUMBER(SEARCH(설정!$B$6,$AC297))),AND(설정!$B$7&lt;&gt;"",ISNUMBER(SEARCH(설정!$B$7,$AC297)))),"제외","포함"))</f>
        <v/>
      </c>
    </row>
    <row r="298">
      <c r="W298" s="2">
        <f>IF(OR($B$5="",$C$6="",ROW()&lt;$B$5),"",IF(INDEX($A:$U,ROW(),$C$6)="","",INDEX($A:$U,ROW(),$C$6)))</f>
        <v/>
      </c>
      <c r="X298" s="28">
        <f>IF($W298="","",IF(ISNUMBER($W298),IF($W298&gt;=10000000,IFERROR(DATE(INT($W298/10000),MOD(INT($W298/100),100),MOD($W298,100)),""),$W298),IF(ISNUMBER(--SUBSTITUTE(SUBSTITUTE(TRIM($W298),".","-"),"/","-")),IF(--SUBSTITUTE(SUBSTITUTE(TRIM($W298),".","-"),"/","-")&gt;=10000000,IFERROR(DATE(--LEFT(TRIM($W298),4),--MID(TRIM($W298),5,2),--RIGHT(TRIM($W298),2)),""),--SUBSTITUTE(SUBSTITUTE(TRIM($W298),".","-"),"/","-")),IFERROR(--LEFT(SUBSTITUTE(SUBSTITUTE(TRIM($W298),".","-"),"/","-"),10),""))))</f>
        <v/>
      </c>
      <c r="Y298" s="29">
        <f>IF($X298="","",INT($X298))</f>
        <v/>
      </c>
      <c r="Z298" s="30">
        <f>IF(OR($Y298="",$D$6=""),"",IF(INDEX($A:$U,ROW(),$D$6)="",0,IF(ISNUMBER(INDEX($A:$U,ROW(),$D$6)),INDEX($A:$U,ROW(),$D$6),IFERROR(--SUBSTITUTE(SUBSTITUTE(TRIM(INDEX($A:$U,ROW(),$D$6)),",",""),"원",""),0))))</f>
        <v/>
      </c>
      <c r="AA298" s="30">
        <f>IF(OR($Y298="",$E$6=""),"",IF(INDEX($A:$U,ROW(),$E$6)="",0,IF(ISNUMBER(INDEX($A:$U,ROW(),$E$6)),INDEX($A:$U,ROW(),$E$6),IFERROR(--SUBSTITUTE(SUBSTITUTE(TRIM(INDEX($A:$U,ROW(),$E$6)),",",""),"원",""),0))))</f>
        <v/>
      </c>
      <c r="AB298" s="30">
        <f>IF(OR($Y298="",$F$6=""),"",IF(INDEX($A:$U,ROW(),$F$6)="","",IF(ISNUMBER(INDEX($A:$U,ROW(),$F$6)),INDEX($A:$U,ROW(),$F$6),IFERROR(--SUBSTITUTE(SUBSTITUTE(TRIM(INDEX($A:$U,ROW(),$F$6)),",",""),"원",""),""))))</f>
        <v/>
      </c>
      <c r="AC298" s="2">
        <f>IF(OR($Y298="",$G$6=""),"",INDEX($A:$U,ROW(),$G$6)&amp;"")</f>
        <v/>
      </c>
      <c r="AD298" s="2">
        <f>IF($Y298="","",IF(OR(AND(설정!$B$5&lt;&gt;"",ISNUMBER(SEARCH(설정!$B$5,$AC298))),AND(설정!$B$6&lt;&gt;"",ISNUMBER(SEARCH(설정!$B$6,$AC298))),AND(설정!$B$7&lt;&gt;"",ISNUMBER(SEARCH(설정!$B$7,$AC298)))),"제외","포함"))</f>
        <v/>
      </c>
    </row>
    <row r="299">
      <c r="W299" s="2">
        <f>IF(OR($B$5="",$C$6="",ROW()&lt;$B$5),"",IF(INDEX($A:$U,ROW(),$C$6)="","",INDEX($A:$U,ROW(),$C$6)))</f>
        <v/>
      </c>
      <c r="X299" s="28">
        <f>IF($W299="","",IF(ISNUMBER($W299),IF($W299&gt;=10000000,IFERROR(DATE(INT($W299/10000),MOD(INT($W299/100),100),MOD($W299,100)),""),$W299),IF(ISNUMBER(--SUBSTITUTE(SUBSTITUTE(TRIM($W299),".","-"),"/","-")),IF(--SUBSTITUTE(SUBSTITUTE(TRIM($W299),".","-"),"/","-")&gt;=10000000,IFERROR(DATE(--LEFT(TRIM($W299),4),--MID(TRIM($W299),5,2),--RIGHT(TRIM($W299),2)),""),--SUBSTITUTE(SUBSTITUTE(TRIM($W299),".","-"),"/","-")),IFERROR(--LEFT(SUBSTITUTE(SUBSTITUTE(TRIM($W299),".","-"),"/","-"),10),""))))</f>
        <v/>
      </c>
      <c r="Y299" s="29">
        <f>IF($X299="","",INT($X299))</f>
        <v/>
      </c>
      <c r="Z299" s="30">
        <f>IF(OR($Y299="",$D$6=""),"",IF(INDEX($A:$U,ROW(),$D$6)="",0,IF(ISNUMBER(INDEX($A:$U,ROW(),$D$6)),INDEX($A:$U,ROW(),$D$6),IFERROR(--SUBSTITUTE(SUBSTITUTE(TRIM(INDEX($A:$U,ROW(),$D$6)),",",""),"원",""),0))))</f>
        <v/>
      </c>
      <c r="AA299" s="30">
        <f>IF(OR($Y299="",$E$6=""),"",IF(INDEX($A:$U,ROW(),$E$6)="",0,IF(ISNUMBER(INDEX($A:$U,ROW(),$E$6)),INDEX($A:$U,ROW(),$E$6),IFERROR(--SUBSTITUTE(SUBSTITUTE(TRIM(INDEX($A:$U,ROW(),$E$6)),",",""),"원",""),0))))</f>
        <v/>
      </c>
      <c r="AB299" s="30">
        <f>IF(OR($Y299="",$F$6=""),"",IF(INDEX($A:$U,ROW(),$F$6)="","",IF(ISNUMBER(INDEX($A:$U,ROW(),$F$6)),INDEX($A:$U,ROW(),$F$6),IFERROR(--SUBSTITUTE(SUBSTITUTE(TRIM(INDEX($A:$U,ROW(),$F$6)),",",""),"원",""),""))))</f>
        <v/>
      </c>
      <c r="AC299" s="2">
        <f>IF(OR($Y299="",$G$6=""),"",INDEX($A:$U,ROW(),$G$6)&amp;"")</f>
        <v/>
      </c>
      <c r="AD299" s="2">
        <f>IF($Y299="","",IF(OR(AND(설정!$B$5&lt;&gt;"",ISNUMBER(SEARCH(설정!$B$5,$AC299))),AND(설정!$B$6&lt;&gt;"",ISNUMBER(SEARCH(설정!$B$6,$AC299))),AND(설정!$B$7&lt;&gt;"",ISNUMBER(SEARCH(설정!$B$7,$AC299)))),"제외","포함"))</f>
        <v/>
      </c>
    </row>
    <row r="300">
      <c r="W300" s="2">
        <f>IF(OR($B$5="",$C$6="",ROW()&lt;$B$5),"",IF(INDEX($A:$U,ROW(),$C$6)="","",INDEX($A:$U,ROW(),$C$6)))</f>
        <v/>
      </c>
      <c r="X300" s="28">
        <f>IF($W300="","",IF(ISNUMBER($W300),IF($W300&gt;=10000000,IFERROR(DATE(INT($W300/10000),MOD(INT($W300/100),100),MOD($W300,100)),""),$W300),IF(ISNUMBER(--SUBSTITUTE(SUBSTITUTE(TRIM($W300),".","-"),"/","-")),IF(--SUBSTITUTE(SUBSTITUTE(TRIM($W300),".","-"),"/","-")&gt;=10000000,IFERROR(DATE(--LEFT(TRIM($W300),4),--MID(TRIM($W300),5,2),--RIGHT(TRIM($W300),2)),""),--SUBSTITUTE(SUBSTITUTE(TRIM($W300),".","-"),"/","-")),IFERROR(--LEFT(SUBSTITUTE(SUBSTITUTE(TRIM($W300),".","-"),"/","-"),10),""))))</f>
        <v/>
      </c>
      <c r="Y300" s="29">
        <f>IF($X300="","",INT($X300))</f>
        <v/>
      </c>
      <c r="Z300" s="30">
        <f>IF(OR($Y300="",$D$6=""),"",IF(INDEX($A:$U,ROW(),$D$6)="",0,IF(ISNUMBER(INDEX($A:$U,ROW(),$D$6)),INDEX($A:$U,ROW(),$D$6),IFERROR(--SUBSTITUTE(SUBSTITUTE(TRIM(INDEX($A:$U,ROW(),$D$6)),",",""),"원",""),0))))</f>
        <v/>
      </c>
      <c r="AA300" s="30">
        <f>IF(OR($Y300="",$E$6=""),"",IF(INDEX($A:$U,ROW(),$E$6)="",0,IF(ISNUMBER(INDEX($A:$U,ROW(),$E$6)),INDEX($A:$U,ROW(),$E$6),IFERROR(--SUBSTITUTE(SUBSTITUTE(TRIM(INDEX($A:$U,ROW(),$E$6)),",",""),"원",""),0))))</f>
        <v/>
      </c>
      <c r="AB300" s="30">
        <f>IF(OR($Y300="",$F$6=""),"",IF(INDEX($A:$U,ROW(),$F$6)="","",IF(ISNUMBER(INDEX($A:$U,ROW(),$F$6)),INDEX($A:$U,ROW(),$F$6),IFERROR(--SUBSTITUTE(SUBSTITUTE(TRIM(INDEX($A:$U,ROW(),$F$6)),",",""),"원",""),""))))</f>
        <v/>
      </c>
      <c r="AC300" s="2">
        <f>IF(OR($Y300="",$G$6=""),"",INDEX($A:$U,ROW(),$G$6)&amp;"")</f>
        <v/>
      </c>
      <c r="AD300" s="2">
        <f>IF($Y300="","",IF(OR(AND(설정!$B$5&lt;&gt;"",ISNUMBER(SEARCH(설정!$B$5,$AC300))),AND(설정!$B$6&lt;&gt;"",ISNUMBER(SEARCH(설정!$B$6,$AC300))),AND(설정!$B$7&lt;&gt;"",ISNUMBER(SEARCH(설정!$B$7,$AC300)))),"제외","포함"))</f>
        <v/>
      </c>
    </row>
    <row r="301">
      <c r="W301" s="2">
        <f>IF(OR($B$5="",$C$6="",ROW()&lt;$B$5),"",IF(INDEX($A:$U,ROW(),$C$6)="","",INDEX($A:$U,ROW(),$C$6)))</f>
        <v/>
      </c>
      <c r="X301" s="28">
        <f>IF($W301="","",IF(ISNUMBER($W301),IF($W301&gt;=10000000,IFERROR(DATE(INT($W301/10000),MOD(INT($W301/100),100),MOD($W301,100)),""),$W301),IF(ISNUMBER(--SUBSTITUTE(SUBSTITUTE(TRIM($W301),".","-"),"/","-")),IF(--SUBSTITUTE(SUBSTITUTE(TRIM($W301),".","-"),"/","-")&gt;=10000000,IFERROR(DATE(--LEFT(TRIM($W301),4),--MID(TRIM($W301),5,2),--RIGHT(TRIM($W301),2)),""),--SUBSTITUTE(SUBSTITUTE(TRIM($W301),".","-"),"/","-")),IFERROR(--LEFT(SUBSTITUTE(SUBSTITUTE(TRIM($W301),".","-"),"/","-"),10),""))))</f>
        <v/>
      </c>
      <c r="Y301" s="29">
        <f>IF($X301="","",INT($X301))</f>
        <v/>
      </c>
      <c r="Z301" s="30">
        <f>IF(OR($Y301="",$D$6=""),"",IF(INDEX($A:$U,ROW(),$D$6)="",0,IF(ISNUMBER(INDEX($A:$U,ROW(),$D$6)),INDEX($A:$U,ROW(),$D$6),IFERROR(--SUBSTITUTE(SUBSTITUTE(TRIM(INDEX($A:$U,ROW(),$D$6)),",",""),"원",""),0))))</f>
        <v/>
      </c>
      <c r="AA301" s="30">
        <f>IF(OR($Y301="",$E$6=""),"",IF(INDEX($A:$U,ROW(),$E$6)="",0,IF(ISNUMBER(INDEX($A:$U,ROW(),$E$6)),INDEX($A:$U,ROW(),$E$6),IFERROR(--SUBSTITUTE(SUBSTITUTE(TRIM(INDEX($A:$U,ROW(),$E$6)),",",""),"원",""),0))))</f>
        <v/>
      </c>
      <c r="AB301" s="30">
        <f>IF(OR($Y301="",$F$6=""),"",IF(INDEX($A:$U,ROW(),$F$6)="","",IF(ISNUMBER(INDEX($A:$U,ROW(),$F$6)),INDEX($A:$U,ROW(),$F$6),IFERROR(--SUBSTITUTE(SUBSTITUTE(TRIM(INDEX($A:$U,ROW(),$F$6)),",",""),"원",""),""))))</f>
        <v/>
      </c>
      <c r="AC301" s="2">
        <f>IF(OR($Y301="",$G$6=""),"",INDEX($A:$U,ROW(),$G$6)&amp;"")</f>
        <v/>
      </c>
      <c r="AD301" s="2">
        <f>IF($Y301="","",IF(OR(AND(설정!$B$5&lt;&gt;"",ISNUMBER(SEARCH(설정!$B$5,$AC301))),AND(설정!$B$6&lt;&gt;"",ISNUMBER(SEARCH(설정!$B$6,$AC301))),AND(설정!$B$7&lt;&gt;"",ISNUMBER(SEARCH(설정!$B$7,$AC301)))),"제외","포함"))</f>
        <v/>
      </c>
    </row>
    <row r="302">
      <c r="W302" s="2">
        <f>IF(OR($B$5="",$C$6="",ROW()&lt;$B$5),"",IF(INDEX($A:$U,ROW(),$C$6)="","",INDEX($A:$U,ROW(),$C$6)))</f>
        <v/>
      </c>
      <c r="X302" s="28">
        <f>IF($W302="","",IF(ISNUMBER($W302),IF($W302&gt;=10000000,IFERROR(DATE(INT($W302/10000),MOD(INT($W302/100),100),MOD($W302,100)),""),$W302),IF(ISNUMBER(--SUBSTITUTE(SUBSTITUTE(TRIM($W302),".","-"),"/","-")),IF(--SUBSTITUTE(SUBSTITUTE(TRIM($W302),".","-"),"/","-")&gt;=10000000,IFERROR(DATE(--LEFT(TRIM($W302),4),--MID(TRIM($W302),5,2),--RIGHT(TRIM($W302),2)),""),--SUBSTITUTE(SUBSTITUTE(TRIM($W302),".","-"),"/","-")),IFERROR(--LEFT(SUBSTITUTE(SUBSTITUTE(TRIM($W302),".","-"),"/","-"),10),""))))</f>
        <v/>
      </c>
      <c r="Y302" s="29">
        <f>IF($X302="","",INT($X302))</f>
        <v/>
      </c>
      <c r="Z302" s="30">
        <f>IF(OR($Y302="",$D$6=""),"",IF(INDEX($A:$U,ROW(),$D$6)="",0,IF(ISNUMBER(INDEX($A:$U,ROW(),$D$6)),INDEX($A:$U,ROW(),$D$6),IFERROR(--SUBSTITUTE(SUBSTITUTE(TRIM(INDEX($A:$U,ROW(),$D$6)),",",""),"원",""),0))))</f>
        <v/>
      </c>
      <c r="AA302" s="30">
        <f>IF(OR($Y302="",$E$6=""),"",IF(INDEX($A:$U,ROW(),$E$6)="",0,IF(ISNUMBER(INDEX($A:$U,ROW(),$E$6)),INDEX($A:$U,ROW(),$E$6),IFERROR(--SUBSTITUTE(SUBSTITUTE(TRIM(INDEX($A:$U,ROW(),$E$6)),",",""),"원",""),0))))</f>
        <v/>
      </c>
      <c r="AB302" s="30">
        <f>IF(OR($Y302="",$F$6=""),"",IF(INDEX($A:$U,ROW(),$F$6)="","",IF(ISNUMBER(INDEX($A:$U,ROW(),$F$6)),INDEX($A:$U,ROW(),$F$6),IFERROR(--SUBSTITUTE(SUBSTITUTE(TRIM(INDEX($A:$U,ROW(),$F$6)),",",""),"원",""),""))))</f>
        <v/>
      </c>
      <c r="AC302" s="2">
        <f>IF(OR($Y302="",$G$6=""),"",INDEX($A:$U,ROW(),$G$6)&amp;"")</f>
        <v/>
      </c>
      <c r="AD302" s="2">
        <f>IF($Y302="","",IF(OR(AND(설정!$B$5&lt;&gt;"",ISNUMBER(SEARCH(설정!$B$5,$AC302))),AND(설정!$B$6&lt;&gt;"",ISNUMBER(SEARCH(설정!$B$6,$AC302))),AND(설정!$B$7&lt;&gt;"",ISNUMBER(SEARCH(설정!$B$7,$AC302)))),"제외","포함"))</f>
        <v/>
      </c>
    </row>
    <row r="303">
      <c r="W303" s="2">
        <f>IF(OR($B$5="",$C$6="",ROW()&lt;$B$5),"",IF(INDEX($A:$U,ROW(),$C$6)="","",INDEX($A:$U,ROW(),$C$6)))</f>
        <v/>
      </c>
      <c r="X303" s="28">
        <f>IF($W303="","",IF(ISNUMBER($W303),IF($W303&gt;=10000000,IFERROR(DATE(INT($W303/10000),MOD(INT($W303/100),100),MOD($W303,100)),""),$W303),IF(ISNUMBER(--SUBSTITUTE(SUBSTITUTE(TRIM($W303),".","-"),"/","-")),IF(--SUBSTITUTE(SUBSTITUTE(TRIM($W303),".","-"),"/","-")&gt;=10000000,IFERROR(DATE(--LEFT(TRIM($W303),4),--MID(TRIM($W303),5,2),--RIGHT(TRIM($W303),2)),""),--SUBSTITUTE(SUBSTITUTE(TRIM($W303),".","-"),"/","-")),IFERROR(--LEFT(SUBSTITUTE(SUBSTITUTE(TRIM($W303),".","-"),"/","-"),10),""))))</f>
        <v/>
      </c>
      <c r="Y303" s="29">
        <f>IF($X303="","",INT($X303))</f>
        <v/>
      </c>
      <c r="Z303" s="30">
        <f>IF(OR($Y303="",$D$6=""),"",IF(INDEX($A:$U,ROW(),$D$6)="",0,IF(ISNUMBER(INDEX($A:$U,ROW(),$D$6)),INDEX($A:$U,ROW(),$D$6),IFERROR(--SUBSTITUTE(SUBSTITUTE(TRIM(INDEX($A:$U,ROW(),$D$6)),",",""),"원",""),0))))</f>
        <v/>
      </c>
      <c r="AA303" s="30">
        <f>IF(OR($Y303="",$E$6=""),"",IF(INDEX($A:$U,ROW(),$E$6)="",0,IF(ISNUMBER(INDEX($A:$U,ROW(),$E$6)),INDEX($A:$U,ROW(),$E$6),IFERROR(--SUBSTITUTE(SUBSTITUTE(TRIM(INDEX($A:$U,ROW(),$E$6)),",",""),"원",""),0))))</f>
        <v/>
      </c>
      <c r="AB303" s="30">
        <f>IF(OR($Y303="",$F$6=""),"",IF(INDEX($A:$U,ROW(),$F$6)="","",IF(ISNUMBER(INDEX($A:$U,ROW(),$F$6)),INDEX($A:$U,ROW(),$F$6),IFERROR(--SUBSTITUTE(SUBSTITUTE(TRIM(INDEX($A:$U,ROW(),$F$6)),",",""),"원",""),""))))</f>
        <v/>
      </c>
      <c r="AC303" s="2">
        <f>IF(OR($Y303="",$G$6=""),"",INDEX($A:$U,ROW(),$G$6)&amp;"")</f>
        <v/>
      </c>
      <c r="AD303" s="2">
        <f>IF($Y303="","",IF(OR(AND(설정!$B$5&lt;&gt;"",ISNUMBER(SEARCH(설정!$B$5,$AC303))),AND(설정!$B$6&lt;&gt;"",ISNUMBER(SEARCH(설정!$B$6,$AC303))),AND(설정!$B$7&lt;&gt;"",ISNUMBER(SEARCH(설정!$B$7,$AC303)))),"제외","포함"))</f>
        <v/>
      </c>
    </row>
    <row r="304">
      <c r="W304" s="2">
        <f>IF(OR($B$5="",$C$6="",ROW()&lt;$B$5),"",IF(INDEX($A:$U,ROW(),$C$6)="","",INDEX($A:$U,ROW(),$C$6)))</f>
        <v/>
      </c>
      <c r="X304" s="28">
        <f>IF($W304="","",IF(ISNUMBER($W304),IF($W304&gt;=10000000,IFERROR(DATE(INT($W304/10000),MOD(INT($W304/100),100),MOD($W304,100)),""),$W304),IF(ISNUMBER(--SUBSTITUTE(SUBSTITUTE(TRIM($W304),".","-"),"/","-")),IF(--SUBSTITUTE(SUBSTITUTE(TRIM($W304),".","-"),"/","-")&gt;=10000000,IFERROR(DATE(--LEFT(TRIM($W304),4),--MID(TRIM($W304),5,2),--RIGHT(TRIM($W304),2)),""),--SUBSTITUTE(SUBSTITUTE(TRIM($W304),".","-"),"/","-")),IFERROR(--LEFT(SUBSTITUTE(SUBSTITUTE(TRIM($W304),".","-"),"/","-"),10),""))))</f>
        <v/>
      </c>
      <c r="Y304" s="29">
        <f>IF($X304="","",INT($X304))</f>
        <v/>
      </c>
      <c r="Z304" s="30">
        <f>IF(OR($Y304="",$D$6=""),"",IF(INDEX($A:$U,ROW(),$D$6)="",0,IF(ISNUMBER(INDEX($A:$U,ROW(),$D$6)),INDEX($A:$U,ROW(),$D$6),IFERROR(--SUBSTITUTE(SUBSTITUTE(TRIM(INDEX($A:$U,ROW(),$D$6)),",",""),"원",""),0))))</f>
        <v/>
      </c>
      <c r="AA304" s="30">
        <f>IF(OR($Y304="",$E$6=""),"",IF(INDEX($A:$U,ROW(),$E$6)="",0,IF(ISNUMBER(INDEX($A:$U,ROW(),$E$6)),INDEX($A:$U,ROW(),$E$6),IFERROR(--SUBSTITUTE(SUBSTITUTE(TRIM(INDEX($A:$U,ROW(),$E$6)),",",""),"원",""),0))))</f>
        <v/>
      </c>
      <c r="AB304" s="30">
        <f>IF(OR($Y304="",$F$6=""),"",IF(INDEX($A:$U,ROW(),$F$6)="","",IF(ISNUMBER(INDEX($A:$U,ROW(),$F$6)),INDEX($A:$U,ROW(),$F$6),IFERROR(--SUBSTITUTE(SUBSTITUTE(TRIM(INDEX($A:$U,ROW(),$F$6)),",",""),"원",""),""))))</f>
        <v/>
      </c>
      <c r="AC304" s="2">
        <f>IF(OR($Y304="",$G$6=""),"",INDEX($A:$U,ROW(),$G$6)&amp;"")</f>
        <v/>
      </c>
      <c r="AD304" s="2">
        <f>IF($Y304="","",IF(OR(AND(설정!$B$5&lt;&gt;"",ISNUMBER(SEARCH(설정!$B$5,$AC304))),AND(설정!$B$6&lt;&gt;"",ISNUMBER(SEARCH(설정!$B$6,$AC304))),AND(설정!$B$7&lt;&gt;"",ISNUMBER(SEARCH(설정!$B$7,$AC304)))),"제외","포함"))</f>
        <v/>
      </c>
    </row>
    <row r="305">
      <c r="W305" s="2">
        <f>IF(OR($B$5="",$C$6="",ROW()&lt;$B$5),"",IF(INDEX($A:$U,ROW(),$C$6)="","",INDEX($A:$U,ROW(),$C$6)))</f>
        <v/>
      </c>
      <c r="X305" s="28">
        <f>IF($W305="","",IF(ISNUMBER($W305),IF($W305&gt;=10000000,IFERROR(DATE(INT($W305/10000),MOD(INT($W305/100),100),MOD($W305,100)),""),$W305),IF(ISNUMBER(--SUBSTITUTE(SUBSTITUTE(TRIM($W305),".","-"),"/","-")),IF(--SUBSTITUTE(SUBSTITUTE(TRIM($W305),".","-"),"/","-")&gt;=10000000,IFERROR(DATE(--LEFT(TRIM($W305),4),--MID(TRIM($W305),5,2),--RIGHT(TRIM($W305),2)),""),--SUBSTITUTE(SUBSTITUTE(TRIM($W305),".","-"),"/","-")),IFERROR(--LEFT(SUBSTITUTE(SUBSTITUTE(TRIM($W305),".","-"),"/","-"),10),""))))</f>
        <v/>
      </c>
      <c r="Y305" s="29">
        <f>IF($X305="","",INT($X305))</f>
        <v/>
      </c>
      <c r="Z305" s="30">
        <f>IF(OR($Y305="",$D$6=""),"",IF(INDEX($A:$U,ROW(),$D$6)="",0,IF(ISNUMBER(INDEX($A:$U,ROW(),$D$6)),INDEX($A:$U,ROW(),$D$6),IFERROR(--SUBSTITUTE(SUBSTITUTE(TRIM(INDEX($A:$U,ROW(),$D$6)),",",""),"원",""),0))))</f>
        <v/>
      </c>
      <c r="AA305" s="30">
        <f>IF(OR($Y305="",$E$6=""),"",IF(INDEX($A:$U,ROW(),$E$6)="",0,IF(ISNUMBER(INDEX($A:$U,ROW(),$E$6)),INDEX($A:$U,ROW(),$E$6),IFERROR(--SUBSTITUTE(SUBSTITUTE(TRIM(INDEX($A:$U,ROW(),$E$6)),",",""),"원",""),0))))</f>
        <v/>
      </c>
      <c r="AB305" s="30">
        <f>IF(OR($Y305="",$F$6=""),"",IF(INDEX($A:$U,ROW(),$F$6)="","",IF(ISNUMBER(INDEX($A:$U,ROW(),$F$6)),INDEX($A:$U,ROW(),$F$6),IFERROR(--SUBSTITUTE(SUBSTITUTE(TRIM(INDEX($A:$U,ROW(),$F$6)),",",""),"원",""),""))))</f>
        <v/>
      </c>
      <c r="AC305" s="2">
        <f>IF(OR($Y305="",$G$6=""),"",INDEX($A:$U,ROW(),$G$6)&amp;"")</f>
        <v/>
      </c>
      <c r="AD305" s="2">
        <f>IF($Y305="","",IF(OR(AND(설정!$B$5&lt;&gt;"",ISNUMBER(SEARCH(설정!$B$5,$AC305))),AND(설정!$B$6&lt;&gt;"",ISNUMBER(SEARCH(설정!$B$6,$AC305))),AND(설정!$B$7&lt;&gt;"",ISNUMBER(SEARCH(설정!$B$7,$AC305)))),"제외","포함"))</f>
        <v/>
      </c>
    </row>
    <row r="306">
      <c r="W306" s="2">
        <f>IF(OR($B$5="",$C$6="",ROW()&lt;$B$5),"",IF(INDEX($A:$U,ROW(),$C$6)="","",INDEX($A:$U,ROW(),$C$6)))</f>
        <v/>
      </c>
      <c r="X306" s="28">
        <f>IF($W306="","",IF(ISNUMBER($W306),IF($W306&gt;=10000000,IFERROR(DATE(INT($W306/10000),MOD(INT($W306/100),100),MOD($W306,100)),""),$W306),IF(ISNUMBER(--SUBSTITUTE(SUBSTITUTE(TRIM($W306),".","-"),"/","-")),IF(--SUBSTITUTE(SUBSTITUTE(TRIM($W306),".","-"),"/","-")&gt;=10000000,IFERROR(DATE(--LEFT(TRIM($W306),4),--MID(TRIM($W306),5,2),--RIGHT(TRIM($W306),2)),""),--SUBSTITUTE(SUBSTITUTE(TRIM($W306),".","-"),"/","-")),IFERROR(--LEFT(SUBSTITUTE(SUBSTITUTE(TRIM($W306),".","-"),"/","-"),10),""))))</f>
        <v/>
      </c>
      <c r="Y306" s="29">
        <f>IF($X306="","",INT($X306))</f>
        <v/>
      </c>
      <c r="Z306" s="30">
        <f>IF(OR($Y306="",$D$6=""),"",IF(INDEX($A:$U,ROW(),$D$6)="",0,IF(ISNUMBER(INDEX($A:$U,ROW(),$D$6)),INDEX($A:$U,ROW(),$D$6),IFERROR(--SUBSTITUTE(SUBSTITUTE(TRIM(INDEX($A:$U,ROW(),$D$6)),",",""),"원",""),0))))</f>
        <v/>
      </c>
      <c r="AA306" s="30">
        <f>IF(OR($Y306="",$E$6=""),"",IF(INDEX($A:$U,ROW(),$E$6)="",0,IF(ISNUMBER(INDEX($A:$U,ROW(),$E$6)),INDEX($A:$U,ROW(),$E$6),IFERROR(--SUBSTITUTE(SUBSTITUTE(TRIM(INDEX($A:$U,ROW(),$E$6)),",",""),"원",""),0))))</f>
        <v/>
      </c>
      <c r="AB306" s="30">
        <f>IF(OR($Y306="",$F$6=""),"",IF(INDEX($A:$U,ROW(),$F$6)="","",IF(ISNUMBER(INDEX($A:$U,ROW(),$F$6)),INDEX($A:$U,ROW(),$F$6),IFERROR(--SUBSTITUTE(SUBSTITUTE(TRIM(INDEX($A:$U,ROW(),$F$6)),",",""),"원",""),""))))</f>
        <v/>
      </c>
      <c r="AC306" s="2">
        <f>IF(OR($Y306="",$G$6=""),"",INDEX($A:$U,ROW(),$G$6)&amp;"")</f>
        <v/>
      </c>
      <c r="AD306" s="2">
        <f>IF($Y306="","",IF(OR(AND(설정!$B$5&lt;&gt;"",ISNUMBER(SEARCH(설정!$B$5,$AC306))),AND(설정!$B$6&lt;&gt;"",ISNUMBER(SEARCH(설정!$B$6,$AC306))),AND(설정!$B$7&lt;&gt;"",ISNUMBER(SEARCH(설정!$B$7,$AC306)))),"제외","포함"))</f>
        <v/>
      </c>
    </row>
    <row r="307">
      <c r="W307" s="2">
        <f>IF(OR($B$5="",$C$6="",ROW()&lt;$B$5),"",IF(INDEX($A:$U,ROW(),$C$6)="","",INDEX($A:$U,ROW(),$C$6)))</f>
        <v/>
      </c>
      <c r="X307" s="28">
        <f>IF($W307="","",IF(ISNUMBER($W307),IF($W307&gt;=10000000,IFERROR(DATE(INT($W307/10000),MOD(INT($W307/100),100),MOD($W307,100)),""),$W307),IF(ISNUMBER(--SUBSTITUTE(SUBSTITUTE(TRIM($W307),".","-"),"/","-")),IF(--SUBSTITUTE(SUBSTITUTE(TRIM($W307),".","-"),"/","-")&gt;=10000000,IFERROR(DATE(--LEFT(TRIM($W307),4),--MID(TRIM($W307),5,2),--RIGHT(TRIM($W307),2)),""),--SUBSTITUTE(SUBSTITUTE(TRIM($W307),".","-"),"/","-")),IFERROR(--LEFT(SUBSTITUTE(SUBSTITUTE(TRIM($W307),".","-"),"/","-"),10),""))))</f>
        <v/>
      </c>
      <c r="Y307" s="29">
        <f>IF($X307="","",INT($X307))</f>
        <v/>
      </c>
      <c r="Z307" s="30">
        <f>IF(OR($Y307="",$D$6=""),"",IF(INDEX($A:$U,ROW(),$D$6)="",0,IF(ISNUMBER(INDEX($A:$U,ROW(),$D$6)),INDEX($A:$U,ROW(),$D$6),IFERROR(--SUBSTITUTE(SUBSTITUTE(TRIM(INDEX($A:$U,ROW(),$D$6)),",",""),"원",""),0))))</f>
        <v/>
      </c>
      <c r="AA307" s="30">
        <f>IF(OR($Y307="",$E$6=""),"",IF(INDEX($A:$U,ROW(),$E$6)="",0,IF(ISNUMBER(INDEX($A:$U,ROW(),$E$6)),INDEX($A:$U,ROW(),$E$6),IFERROR(--SUBSTITUTE(SUBSTITUTE(TRIM(INDEX($A:$U,ROW(),$E$6)),",",""),"원",""),0))))</f>
        <v/>
      </c>
      <c r="AB307" s="30">
        <f>IF(OR($Y307="",$F$6=""),"",IF(INDEX($A:$U,ROW(),$F$6)="","",IF(ISNUMBER(INDEX($A:$U,ROW(),$F$6)),INDEX($A:$U,ROW(),$F$6),IFERROR(--SUBSTITUTE(SUBSTITUTE(TRIM(INDEX($A:$U,ROW(),$F$6)),",",""),"원",""),""))))</f>
        <v/>
      </c>
      <c r="AC307" s="2">
        <f>IF(OR($Y307="",$G$6=""),"",INDEX($A:$U,ROW(),$G$6)&amp;"")</f>
        <v/>
      </c>
      <c r="AD307" s="2">
        <f>IF($Y307="","",IF(OR(AND(설정!$B$5&lt;&gt;"",ISNUMBER(SEARCH(설정!$B$5,$AC307))),AND(설정!$B$6&lt;&gt;"",ISNUMBER(SEARCH(설정!$B$6,$AC307))),AND(설정!$B$7&lt;&gt;"",ISNUMBER(SEARCH(설정!$B$7,$AC307)))),"제외","포함"))</f>
        <v/>
      </c>
    </row>
    <row r="308">
      <c r="W308" s="2">
        <f>IF(OR($B$5="",$C$6="",ROW()&lt;$B$5),"",IF(INDEX($A:$U,ROW(),$C$6)="","",INDEX($A:$U,ROW(),$C$6)))</f>
        <v/>
      </c>
      <c r="X308" s="28">
        <f>IF($W308="","",IF(ISNUMBER($W308),IF($W308&gt;=10000000,IFERROR(DATE(INT($W308/10000),MOD(INT($W308/100),100),MOD($W308,100)),""),$W308),IF(ISNUMBER(--SUBSTITUTE(SUBSTITUTE(TRIM($W308),".","-"),"/","-")),IF(--SUBSTITUTE(SUBSTITUTE(TRIM($W308),".","-"),"/","-")&gt;=10000000,IFERROR(DATE(--LEFT(TRIM($W308),4),--MID(TRIM($W308),5,2),--RIGHT(TRIM($W308),2)),""),--SUBSTITUTE(SUBSTITUTE(TRIM($W308),".","-"),"/","-")),IFERROR(--LEFT(SUBSTITUTE(SUBSTITUTE(TRIM($W308),".","-"),"/","-"),10),""))))</f>
        <v/>
      </c>
      <c r="Y308" s="29">
        <f>IF($X308="","",INT($X308))</f>
        <v/>
      </c>
      <c r="Z308" s="30">
        <f>IF(OR($Y308="",$D$6=""),"",IF(INDEX($A:$U,ROW(),$D$6)="",0,IF(ISNUMBER(INDEX($A:$U,ROW(),$D$6)),INDEX($A:$U,ROW(),$D$6),IFERROR(--SUBSTITUTE(SUBSTITUTE(TRIM(INDEX($A:$U,ROW(),$D$6)),",",""),"원",""),0))))</f>
        <v/>
      </c>
      <c r="AA308" s="30">
        <f>IF(OR($Y308="",$E$6=""),"",IF(INDEX($A:$U,ROW(),$E$6)="",0,IF(ISNUMBER(INDEX($A:$U,ROW(),$E$6)),INDEX($A:$U,ROW(),$E$6),IFERROR(--SUBSTITUTE(SUBSTITUTE(TRIM(INDEX($A:$U,ROW(),$E$6)),",",""),"원",""),0))))</f>
        <v/>
      </c>
      <c r="AB308" s="30">
        <f>IF(OR($Y308="",$F$6=""),"",IF(INDEX($A:$U,ROW(),$F$6)="","",IF(ISNUMBER(INDEX($A:$U,ROW(),$F$6)),INDEX($A:$U,ROW(),$F$6),IFERROR(--SUBSTITUTE(SUBSTITUTE(TRIM(INDEX($A:$U,ROW(),$F$6)),",",""),"원",""),""))))</f>
        <v/>
      </c>
      <c r="AC308" s="2">
        <f>IF(OR($Y308="",$G$6=""),"",INDEX($A:$U,ROW(),$G$6)&amp;"")</f>
        <v/>
      </c>
      <c r="AD308" s="2">
        <f>IF($Y308="","",IF(OR(AND(설정!$B$5&lt;&gt;"",ISNUMBER(SEARCH(설정!$B$5,$AC308))),AND(설정!$B$6&lt;&gt;"",ISNUMBER(SEARCH(설정!$B$6,$AC308))),AND(설정!$B$7&lt;&gt;"",ISNUMBER(SEARCH(설정!$B$7,$AC308)))),"제외","포함"))</f>
        <v/>
      </c>
    </row>
    <row r="309">
      <c r="W309" s="2">
        <f>IF(OR($B$5="",$C$6="",ROW()&lt;$B$5),"",IF(INDEX($A:$U,ROW(),$C$6)="","",INDEX($A:$U,ROW(),$C$6)))</f>
        <v/>
      </c>
      <c r="X309" s="28">
        <f>IF($W309="","",IF(ISNUMBER($W309),IF($W309&gt;=10000000,IFERROR(DATE(INT($W309/10000),MOD(INT($W309/100),100),MOD($W309,100)),""),$W309),IF(ISNUMBER(--SUBSTITUTE(SUBSTITUTE(TRIM($W309),".","-"),"/","-")),IF(--SUBSTITUTE(SUBSTITUTE(TRIM($W309),".","-"),"/","-")&gt;=10000000,IFERROR(DATE(--LEFT(TRIM($W309),4),--MID(TRIM($W309),5,2),--RIGHT(TRIM($W309),2)),""),--SUBSTITUTE(SUBSTITUTE(TRIM($W309),".","-"),"/","-")),IFERROR(--LEFT(SUBSTITUTE(SUBSTITUTE(TRIM($W309),".","-"),"/","-"),10),""))))</f>
        <v/>
      </c>
      <c r="Y309" s="29">
        <f>IF($X309="","",INT($X309))</f>
        <v/>
      </c>
      <c r="Z309" s="30">
        <f>IF(OR($Y309="",$D$6=""),"",IF(INDEX($A:$U,ROW(),$D$6)="",0,IF(ISNUMBER(INDEX($A:$U,ROW(),$D$6)),INDEX($A:$U,ROW(),$D$6),IFERROR(--SUBSTITUTE(SUBSTITUTE(TRIM(INDEX($A:$U,ROW(),$D$6)),",",""),"원",""),0))))</f>
        <v/>
      </c>
      <c r="AA309" s="30">
        <f>IF(OR($Y309="",$E$6=""),"",IF(INDEX($A:$U,ROW(),$E$6)="",0,IF(ISNUMBER(INDEX($A:$U,ROW(),$E$6)),INDEX($A:$U,ROW(),$E$6),IFERROR(--SUBSTITUTE(SUBSTITUTE(TRIM(INDEX($A:$U,ROW(),$E$6)),",",""),"원",""),0))))</f>
        <v/>
      </c>
      <c r="AB309" s="30">
        <f>IF(OR($Y309="",$F$6=""),"",IF(INDEX($A:$U,ROW(),$F$6)="","",IF(ISNUMBER(INDEX($A:$U,ROW(),$F$6)),INDEX($A:$U,ROW(),$F$6),IFERROR(--SUBSTITUTE(SUBSTITUTE(TRIM(INDEX($A:$U,ROW(),$F$6)),",",""),"원",""),""))))</f>
        <v/>
      </c>
      <c r="AC309" s="2">
        <f>IF(OR($Y309="",$G$6=""),"",INDEX($A:$U,ROW(),$G$6)&amp;"")</f>
        <v/>
      </c>
      <c r="AD309" s="2">
        <f>IF($Y309="","",IF(OR(AND(설정!$B$5&lt;&gt;"",ISNUMBER(SEARCH(설정!$B$5,$AC309))),AND(설정!$B$6&lt;&gt;"",ISNUMBER(SEARCH(설정!$B$6,$AC309))),AND(설정!$B$7&lt;&gt;"",ISNUMBER(SEARCH(설정!$B$7,$AC309)))),"제외","포함"))</f>
        <v/>
      </c>
    </row>
    <row r="310">
      <c r="W310" s="2">
        <f>IF(OR($B$5="",$C$6="",ROW()&lt;$B$5),"",IF(INDEX($A:$U,ROW(),$C$6)="","",INDEX($A:$U,ROW(),$C$6)))</f>
        <v/>
      </c>
      <c r="X310" s="28">
        <f>IF($W310="","",IF(ISNUMBER($W310),IF($W310&gt;=10000000,IFERROR(DATE(INT($W310/10000),MOD(INT($W310/100),100),MOD($W310,100)),""),$W310),IF(ISNUMBER(--SUBSTITUTE(SUBSTITUTE(TRIM($W310),".","-"),"/","-")),IF(--SUBSTITUTE(SUBSTITUTE(TRIM($W310),".","-"),"/","-")&gt;=10000000,IFERROR(DATE(--LEFT(TRIM($W310),4),--MID(TRIM($W310),5,2),--RIGHT(TRIM($W310),2)),""),--SUBSTITUTE(SUBSTITUTE(TRIM($W310),".","-"),"/","-")),IFERROR(--LEFT(SUBSTITUTE(SUBSTITUTE(TRIM($W310),".","-"),"/","-"),10),""))))</f>
        <v/>
      </c>
      <c r="Y310" s="29">
        <f>IF($X310="","",INT($X310))</f>
        <v/>
      </c>
      <c r="Z310" s="30">
        <f>IF(OR($Y310="",$D$6=""),"",IF(INDEX($A:$U,ROW(),$D$6)="",0,IF(ISNUMBER(INDEX($A:$U,ROW(),$D$6)),INDEX($A:$U,ROW(),$D$6),IFERROR(--SUBSTITUTE(SUBSTITUTE(TRIM(INDEX($A:$U,ROW(),$D$6)),",",""),"원",""),0))))</f>
        <v/>
      </c>
      <c r="AA310" s="30">
        <f>IF(OR($Y310="",$E$6=""),"",IF(INDEX($A:$U,ROW(),$E$6)="",0,IF(ISNUMBER(INDEX($A:$U,ROW(),$E$6)),INDEX($A:$U,ROW(),$E$6),IFERROR(--SUBSTITUTE(SUBSTITUTE(TRIM(INDEX($A:$U,ROW(),$E$6)),",",""),"원",""),0))))</f>
        <v/>
      </c>
      <c r="AB310" s="30">
        <f>IF(OR($Y310="",$F$6=""),"",IF(INDEX($A:$U,ROW(),$F$6)="","",IF(ISNUMBER(INDEX($A:$U,ROW(),$F$6)),INDEX($A:$U,ROW(),$F$6),IFERROR(--SUBSTITUTE(SUBSTITUTE(TRIM(INDEX($A:$U,ROW(),$F$6)),",",""),"원",""),""))))</f>
        <v/>
      </c>
      <c r="AC310" s="2">
        <f>IF(OR($Y310="",$G$6=""),"",INDEX($A:$U,ROW(),$G$6)&amp;"")</f>
        <v/>
      </c>
      <c r="AD310" s="2">
        <f>IF($Y310="","",IF(OR(AND(설정!$B$5&lt;&gt;"",ISNUMBER(SEARCH(설정!$B$5,$AC310))),AND(설정!$B$6&lt;&gt;"",ISNUMBER(SEARCH(설정!$B$6,$AC310))),AND(설정!$B$7&lt;&gt;"",ISNUMBER(SEARCH(설정!$B$7,$AC310)))),"제외","포함"))</f>
        <v/>
      </c>
    </row>
    <row r="311">
      <c r="W311" s="2">
        <f>IF(OR($B$5="",$C$6="",ROW()&lt;$B$5),"",IF(INDEX($A:$U,ROW(),$C$6)="","",INDEX($A:$U,ROW(),$C$6)))</f>
        <v/>
      </c>
      <c r="X311" s="28">
        <f>IF($W311="","",IF(ISNUMBER($W311),IF($W311&gt;=10000000,IFERROR(DATE(INT($W311/10000),MOD(INT($W311/100),100),MOD($W311,100)),""),$W311),IF(ISNUMBER(--SUBSTITUTE(SUBSTITUTE(TRIM($W311),".","-"),"/","-")),IF(--SUBSTITUTE(SUBSTITUTE(TRIM($W311),".","-"),"/","-")&gt;=10000000,IFERROR(DATE(--LEFT(TRIM($W311),4),--MID(TRIM($W311),5,2),--RIGHT(TRIM($W311),2)),""),--SUBSTITUTE(SUBSTITUTE(TRIM($W311),".","-"),"/","-")),IFERROR(--LEFT(SUBSTITUTE(SUBSTITUTE(TRIM($W311),".","-"),"/","-"),10),""))))</f>
        <v/>
      </c>
      <c r="Y311" s="29">
        <f>IF($X311="","",INT($X311))</f>
        <v/>
      </c>
      <c r="Z311" s="30">
        <f>IF(OR($Y311="",$D$6=""),"",IF(INDEX($A:$U,ROW(),$D$6)="",0,IF(ISNUMBER(INDEX($A:$U,ROW(),$D$6)),INDEX($A:$U,ROW(),$D$6),IFERROR(--SUBSTITUTE(SUBSTITUTE(TRIM(INDEX($A:$U,ROW(),$D$6)),",",""),"원",""),0))))</f>
        <v/>
      </c>
      <c r="AA311" s="30">
        <f>IF(OR($Y311="",$E$6=""),"",IF(INDEX($A:$U,ROW(),$E$6)="",0,IF(ISNUMBER(INDEX($A:$U,ROW(),$E$6)),INDEX($A:$U,ROW(),$E$6),IFERROR(--SUBSTITUTE(SUBSTITUTE(TRIM(INDEX($A:$U,ROW(),$E$6)),",",""),"원",""),0))))</f>
        <v/>
      </c>
      <c r="AB311" s="30">
        <f>IF(OR($Y311="",$F$6=""),"",IF(INDEX($A:$U,ROW(),$F$6)="","",IF(ISNUMBER(INDEX($A:$U,ROW(),$F$6)),INDEX($A:$U,ROW(),$F$6),IFERROR(--SUBSTITUTE(SUBSTITUTE(TRIM(INDEX($A:$U,ROW(),$F$6)),",",""),"원",""),""))))</f>
        <v/>
      </c>
      <c r="AC311" s="2">
        <f>IF(OR($Y311="",$G$6=""),"",INDEX($A:$U,ROW(),$G$6)&amp;"")</f>
        <v/>
      </c>
      <c r="AD311" s="2">
        <f>IF($Y311="","",IF(OR(AND(설정!$B$5&lt;&gt;"",ISNUMBER(SEARCH(설정!$B$5,$AC311))),AND(설정!$B$6&lt;&gt;"",ISNUMBER(SEARCH(설정!$B$6,$AC311))),AND(설정!$B$7&lt;&gt;"",ISNUMBER(SEARCH(설정!$B$7,$AC311)))),"제외","포함"))</f>
        <v/>
      </c>
    </row>
    <row r="312">
      <c r="W312" s="2">
        <f>IF(OR($B$5="",$C$6="",ROW()&lt;$B$5),"",IF(INDEX($A:$U,ROW(),$C$6)="","",INDEX($A:$U,ROW(),$C$6)))</f>
        <v/>
      </c>
      <c r="X312" s="28">
        <f>IF($W312="","",IF(ISNUMBER($W312),IF($W312&gt;=10000000,IFERROR(DATE(INT($W312/10000),MOD(INT($W312/100),100),MOD($W312,100)),""),$W312),IF(ISNUMBER(--SUBSTITUTE(SUBSTITUTE(TRIM($W312),".","-"),"/","-")),IF(--SUBSTITUTE(SUBSTITUTE(TRIM($W312),".","-"),"/","-")&gt;=10000000,IFERROR(DATE(--LEFT(TRIM($W312),4),--MID(TRIM($W312),5,2),--RIGHT(TRIM($W312),2)),""),--SUBSTITUTE(SUBSTITUTE(TRIM($W312),".","-"),"/","-")),IFERROR(--LEFT(SUBSTITUTE(SUBSTITUTE(TRIM($W312),".","-"),"/","-"),10),""))))</f>
        <v/>
      </c>
      <c r="Y312" s="29">
        <f>IF($X312="","",INT($X312))</f>
        <v/>
      </c>
      <c r="Z312" s="30">
        <f>IF(OR($Y312="",$D$6=""),"",IF(INDEX($A:$U,ROW(),$D$6)="",0,IF(ISNUMBER(INDEX($A:$U,ROW(),$D$6)),INDEX($A:$U,ROW(),$D$6),IFERROR(--SUBSTITUTE(SUBSTITUTE(TRIM(INDEX($A:$U,ROW(),$D$6)),",",""),"원",""),0))))</f>
        <v/>
      </c>
      <c r="AA312" s="30">
        <f>IF(OR($Y312="",$E$6=""),"",IF(INDEX($A:$U,ROW(),$E$6)="",0,IF(ISNUMBER(INDEX($A:$U,ROW(),$E$6)),INDEX($A:$U,ROW(),$E$6),IFERROR(--SUBSTITUTE(SUBSTITUTE(TRIM(INDEX($A:$U,ROW(),$E$6)),",",""),"원",""),0))))</f>
        <v/>
      </c>
      <c r="AB312" s="30">
        <f>IF(OR($Y312="",$F$6=""),"",IF(INDEX($A:$U,ROW(),$F$6)="","",IF(ISNUMBER(INDEX($A:$U,ROW(),$F$6)),INDEX($A:$U,ROW(),$F$6),IFERROR(--SUBSTITUTE(SUBSTITUTE(TRIM(INDEX($A:$U,ROW(),$F$6)),",",""),"원",""),""))))</f>
        <v/>
      </c>
      <c r="AC312" s="2">
        <f>IF(OR($Y312="",$G$6=""),"",INDEX($A:$U,ROW(),$G$6)&amp;"")</f>
        <v/>
      </c>
      <c r="AD312" s="2">
        <f>IF($Y312="","",IF(OR(AND(설정!$B$5&lt;&gt;"",ISNUMBER(SEARCH(설정!$B$5,$AC312))),AND(설정!$B$6&lt;&gt;"",ISNUMBER(SEARCH(설정!$B$6,$AC312))),AND(설정!$B$7&lt;&gt;"",ISNUMBER(SEARCH(설정!$B$7,$AC312)))),"제외","포함"))</f>
        <v/>
      </c>
    </row>
    <row r="313">
      <c r="W313" s="2">
        <f>IF(OR($B$5="",$C$6="",ROW()&lt;$B$5),"",IF(INDEX($A:$U,ROW(),$C$6)="","",INDEX($A:$U,ROW(),$C$6)))</f>
        <v/>
      </c>
      <c r="X313" s="28">
        <f>IF($W313="","",IF(ISNUMBER($W313),IF($W313&gt;=10000000,IFERROR(DATE(INT($W313/10000),MOD(INT($W313/100),100),MOD($W313,100)),""),$W313),IF(ISNUMBER(--SUBSTITUTE(SUBSTITUTE(TRIM($W313),".","-"),"/","-")),IF(--SUBSTITUTE(SUBSTITUTE(TRIM($W313),".","-"),"/","-")&gt;=10000000,IFERROR(DATE(--LEFT(TRIM($W313),4),--MID(TRIM($W313),5,2),--RIGHT(TRIM($W313),2)),""),--SUBSTITUTE(SUBSTITUTE(TRIM($W313),".","-"),"/","-")),IFERROR(--LEFT(SUBSTITUTE(SUBSTITUTE(TRIM($W313),".","-"),"/","-"),10),""))))</f>
        <v/>
      </c>
      <c r="Y313" s="29">
        <f>IF($X313="","",INT($X313))</f>
        <v/>
      </c>
      <c r="Z313" s="30">
        <f>IF(OR($Y313="",$D$6=""),"",IF(INDEX($A:$U,ROW(),$D$6)="",0,IF(ISNUMBER(INDEX($A:$U,ROW(),$D$6)),INDEX($A:$U,ROW(),$D$6),IFERROR(--SUBSTITUTE(SUBSTITUTE(TRIM(INDEX($A:$U,ROW(),$D$6)),",",""),"원",""),0))))</f>
        <v/>
      </c>
      <c r="AA313" s="30">
        <f>IF(OR($Y313="",$E$6=""),"",IF(INDEX($A:$U,ROW(),$E$6)="",0,IF(ISNUMBER(INDEX($A:$U,ROW(),$E$6)),INDEX($A:$U,ROW(),$E$6),IFERROR(--SUBSTITUTE(SUBSTITUTE(TRIM(INDEX($A:$U,ROW(),$E$6)),",",""),"원",""),0))))</f>
        <v/>
      </c>
      <c r="AB313" s="30">
        <f>IF(OR($Y313="",$F$6=""),"",IF(INDEX($A:$U,ROW(),$F$6)="","",IF(ISNUMBER(INDEX($A:$U,ROW(),$F$6)),INDEX($A:$U,ROW(),$F$6),IFERROR(--SUBSTITUTE(SUBSTITUTE(TRIM(INDEX($A:$U,ROW(),$F$6)),",",""),"원",""),""))))</f>
        <v/>
      </c>
      <c r="AC313" s="2">
        <f>IF(OR($Y313="",$G$6=""),"",INDEX($A:$U,ROW(),$G$6)&amp;"")</f>
        <v/>
      </c>
      <c r="AD313" s="2">
        <f>IF($Y313="","",IF(OR(AND(설정!$B$5&lt;&gt;"",ISNUMBER(SEARCH(설정!$B$5,$AC313))),AND(설정!$B$6&lt;&gt;"",ISNUMBER(SEARCH(설정!$B$6,$AC313))),AND(설정!$B$7&lt;&gt;"",ISNUMBER(SEARCH(설정!$B$7,$AC313)))),"제외","포함"))</f>
        <v/>
      </c>
    </row>
    <row r="314">
      <c r="W314" s="2">
        <f>IF(OR($B$5="",$C$6="",ROW()&lt;$B$5),"",IF(INDEX($A:$U,ROW(),$C$6)="","",INDEX($A:$U,ROW(),$C$6)))</f>
        <v/>
      </c>
      <c r="X314" s="28">
        <f>IF($W314="","",IF(ISNUMBER($W314),IF($W314&gt;=10000000,IFERROR(DATE(INT($W314/10000),MOD(INT($W314/100),100),MOD($W314,100)),""),$W314),IF(ISNUMBER(--SUBSTITUTE(SUBSTITUTE(TRIM($W314),".","-"),"/","-")),IF(--SUBSTITUTE(SUBSTITUTE(TRIM($W314),".","-"),"/","-")&gt;=10000000,IFERROR(DATE(--LEFT(TRIM($W314),4),--MID(TRIM($W314),5,2),--RIGHT(TRIM($W314),2)),""),--SUBSTITUTE(SUBSTITUTE(TRIM($W314),".","-"),"/","-")),IFERROR(--LEFT(SUBSTITUTE(SUBSTITUTE(TRIM($W314),".","-"),"/","-"),10),""))))</f>
        <v/>
      </c>
      <c r="Y314" s="29">
        <f>IF($X314="","",INT($X314))</f>
        <v/>
      </c>
      <c r="Z314" s="30">
        <f>IF(OR($Y314="",$D$6=""),"",IF(INDEX($A:$U,ROW(),$D$6)="",0,IF(ISNUMBER(INDEX($A:$U,ROW(),$D$6)),INDEX($A:$U,ROW(),$D$6),IFERROR(--SUBSTITUTE(SUBSTITUTE(TRIM(INDEX($A:$U,ROW(),$D$6)),",",""),"원",""),0))))</f>
        <v/>
      </c>
      <c r="AA314" s="30">
        <f>IF(OR($Y314="",$E$6=""),"",IF(INDEX($A:$U,ROW(),$E$6)="",0,IF(ISNUMBER(INDEX($A:$U,ROW(),$E$6)),INDEX($A:$U,ROW(),$E$6),IFERROR(--SUBSTITUTE(SUBSTITUTE(TRIM(INDEX($A:$U,ROW(),$E$6)),",",""),"원",""),0))))</f>
        <v/>
      </c>
      <c r="AB314" s="30">
        <f>IF(OR($Y314="",$F$6=""),"",IF(INDEX($A:$U,ROW(),$F$6)="","",IF(ISNUMBER(INDEX($A:$U,ROW(),$F$6)),INDEX($A:$U,ROW(),$F$6),IFERROR(--SUBSTITUTE(SUBSTITUTE(TRIM(INDEX($A:$U,ROW(),$F$6)),",",""),"원",""),""))))</f>
        <v/>
      </c>
      <c r="AC314" s="2">
        <f>IF(OR($Y314="",$G$6=""),"",INDEX($A:$U,ROW(),$G$6)&amp;"")</f>
        <v/>
      </c>
      <c r="AD314" s="2">
        <f>IF($Y314="","",IF(OR(AND(설정!$B$5&lt;&gt;"",ISNUMBER(SEARCH(설정!$B$5,$AC314))),AND(설정!$B$6&lt;&gt;"",ISNUMBER(SEARCH(설정!$B$6,$AC314))),AND(설정!$B$7&lt;&gt;"",ISNUMBER(SEARCH(설정!$B$7,$AC314)))),"제외","포함"))</f>
        <v/>
      </c>
    </row>
    <row r="315">
      <c r="W315" s="2">
        <f>IF(OR($B$5="",$C$6="",ROW()&lt;$B$5),"",IF(INDEX($A:$U,ROW(),$C$6)="","",INDEX($A:$U,ROW(),$C$6)))</f>
        <v/>
      </c>
      <c r="X315" s="28">
        <f>IF($W315="","",IF(ISNUMBER($W315),IF($W315&gt;=10000000,IFERROR(DATE(INT($W315/10000),MOD(INT($W315/100),100),MOD($W315,100)),""),$W315),IF(ISNUMBER(--SUBSTITUTE(SUBSTITUTE(TRIM($W315),".","-"),"/","-")),IF(--SUBSTITUTE(SUBSTITUTE(TRIM($W315),".","-"),"/","-")&gt;=10000000,IFERROR(DATE(--LEFT(TRIM($W315),4),--MID(TRIM($W315),5,2),--RIGHT(TRIM($W315),2)),""),--SUBSTITUTE(SUBSTITUTE(TRIM($W315),".","-"),"/","-")),IFERROR(--LEFT(SUBSTITUTE(SUBSTITUTE(TRIM($W315),".","-"),"/","-"),10),""))))</f>
        <v/>
      </c>
      <c r="Y315" s="29">
        <f>IF($X315="","",INT($X315))</f>
        <v/>
      </c>
      <c r="Z315" s="30">
        <f>IF(OR($Y315="",$D$6=""),"",IF(INDEX($A:$U,ROW(),$D$6)="",0,IF(ISNUMBER(INDEX($A:$U,ROW(),$D$6)),INDEX($A:$U,ROW(),$D$6),IFERROR(--SUBSTITUTE(SUBSTITUTE(TRIM(INDEX($A:$U,ROW(),$D$6)),",",""),"원",""),0))))</f>
        <v/>
      </c>
      <c r="AA315" s="30">
        <f>IF(OR($Y315="",$E$6=""),"",IF(INDEX($A:$U,ROW(),$E$6)="",0,IF(ISNUMBER(INDEX($A:$U,ROW(),$E$6)),INDEX($A:$U,ROW(),$E$6),IFERROR(--SUBSTITUTE(SUBSTITUTE(TRIM(INDEX($A:$U,ROW(),$E$6)),",",""),"원",""),0))))</f>
        <v/>
      </c>
      <c r="AB315" s="30">
        <f>IF(OR($Y315="",$F$6=""),"",IF(INDEX($A:$U,ROW(),$F$6)="","",IF(ISNUMBER(INDEX($A:$U,ROW(),$F$6)),INDEX($A:$U,ROW(),$F$6),IFERROR(--SUBSTITUTE(SUBSTITUTE(TRIM(INDEX($A:$U,ROW(),$F$6)),",",""),"원",""),""))))</f>
        <v/>
      </c>
      <c r="AC315" s="2">
        <f>IF(OR($Y315="",$G$6=""),"",INDEX($A:$U,ROW(),$G$6)&amp;"")</f>
        <v/>
      </c>
      <c r="AD315" s="2">
        <f>IF($Y315="","",IF(OR(AND(설정!$B$5&lt;&gt;"",ISNUMBER(SEARCH(설정!$B$5,$AC315))),AND(설정!$B$6&lt;&gt;"",ISNUMBER(SEARCH(설정!$B$6,$AC315))),AND(설정!$B$7&lt;&gt;"",ISNUMBER(SEARCH(설정!$B$7,$AC315)))),"제외","포함"))</f>
        <v/>
      </c>
    </row>
    <row r="316">
      <c r="W316" s="2">
        <f>IF(OR($B$5="",$C$6="",ROW()&lt;$B$5),"",IF(INDEX($A:$U,ROW(),$C$6)="","",INDEX($A:$U,ROW(),$C$6)))</f>
        <v/>
      </c>
      <c r="X316" s="28">
        <f>IF($W316="","",IF(ISNUMBER($W316),IF($W316&gt;=10000000,IFERROR(DATE(INT($W316/10000),MOD(INT($W316/100),100),MOD($W316,100)),""),$W316),IF(ISNUMBER(--SUBSTITUTE(SUBSTITUTE(TRIM($W316),".","-"),"/","-")),IF(--SUBSTITUTE(SUBSTITUTE(TRIM($W316),".","-"),"/","-")&gt;=10000000,IFERROR(DATE(--LEFT(TRIM($W316),4),--MID(TRIM($W316),5,2),--RIGHT(TRIM($W316),2)),""),--SUBSTITUTE(SUBSTITUTE(TRIM($W316),".","-"),"/","-")),IFERROR(--LEFT(SUBSTITUTE(SUBSTITUTE(TRIM($W316),".","-"),"/","-"),10),""))))</f>
        <v/>
      </c>
      <c r="Y316" s="29">
        <f>IF($X316="","",INT($X316))</f>
        <v/>
      </c>
      <c r="Z316" s="30">
        <f>IF(OR($Y316="",$D$6=""),"",IF(INDEX($A:$U,ROW(),$D$6)="",0,IF(ISNUMBER(INDEX($A:$U,ROW(),$D$6)),INDEX($A:$U,ROW(),$D$6),IFERROR(--SUBSTITUTE(SUBSTITUTE(TRIM(INDEX($A:$U,ROW(),$D$6)),",",""),"원",""),0))))</f>
        <v/>
      </c>
      <c r="AA316" s="30">
        <f>IF(OR($Y316="",$E$6=""),"",IF(INDEX($A:$U,ROW(),$E$6)="",0,IF(ISNUMBER(INDEX($A:$U,ROW(),$E$6)),INDEX($A:$U,ROW(),$E$6),IFERROR(--SUBSTITUTE(SUBSTITUTE(TRIM(INDEX($A:$U,ROW(),$E$6)),",",""),"원",""),0))))</f>
        <v/>
      </c>
      <c r="AB316" s="30">
        <f>IF(OR($Y316="",$F$6=""),"",IF(INDEX($A:$U,ROW(),$F$6)="","",IF(ISNUMBER(INDEX($A:$U,ROW(),$F$6)),INDEX($A:$U,ROW(),$F$6),IFERROR(--SUBSTITUTE(SUBSTITUTE(TRIM(INDEX($A:$U,ROW(),$F$6)),",",""),"원",""),""))))</f>
        <v/>
      </c>
      <c r="AC316" s="2">
        <f>IF(OR($Y316="",$G$6=""),"",INDEX($A:$U,ROW(),$G$6)&amp;"")</f>
        <v/>
      </c>
      <c r="AD316" s="2">
        <f>IF($Y316="","",IF(OR(AND(설정!$B$5&lt;&gt;"",ISNUMBER(SEARCH(설정!$B$5,$AC316))),AND(설정!$B$6&lt;&gt;"",ISNUMBER(SEARCH(설정!$B$6,$AC316))),AND(설정!$B$7&lt;&gt;"",ISNUMBER(SEARCH(설정!$B$7,$AC316)))),"제외","포함"))</f>
        <v/>
      </c>
    </row>
    <row r="317">
      <c r="W317" s="2">
        <f>IF(OR($B$5="",$C$6="",ROW()&lt;$B$5),"",IF(INDEX($A:$U,ROW(),$C$6)="","",INDEX($A:$U,ROW(),$C$6)))</f>
        <v/>
      </c>
      <c r="X317" s="28">
        <f>IF($W317="","",IF(ISNUMBER($W317),IF($W317&gt;=10000000,IFERROR(DATE(INT($W317/10000),MOD(INT($W317/100),100),MOD($W317,100)),""),$W317),IF(ISNUMBER(--SUBSTITUTE(SUBSTITUTE(TRIM($W317),".","-"),"/","-")),IF(--SUBSTITUTE(SUBSTITUTE(TRIM($W317),".","-"),"/","-")&gt;=10000000,IFERROR(DATE(--LEFT(TRIM($W317),4),--MID(TRIM($W317),5,2),--RIGHT(TRIM($W317),2)),""),--SUBSTITUTE(SUBSTITUTE(TRIM($W317),".","-"),"/","-")),IFERROR(--LEFT(SUBSTITUTE(SUBSTITUTE(TRIM($W317),".","-"),"/","-"),10),""))))</f>
        <v/>
      </c>
      <c r="Y317" s="29">
        <f>IF($X317="","",INT($X317))</f>
        <v/>
      </c>
      <c r="Z317" s="30">
        <f>IF(OR($Y317="",$D$6=""),"",IF(INDEX($A:$U,ROW(),$D$6)="",0,IF(ISNUMBER(INDEX($A:$U,ROW(),$D$6)),INDEX($A:$U,ROW(),$D$6),IFERROR(--SUBSTITUTE(SUBSTITUTE(TRIM(INDEX($A:$U,ROW(),$D$6)),",",""),"원",""),0))))</f>
        <v/>
      </c>
      <c r="AA317" s="30">
        <f>IF(OR($Y317="",$E$6=""),"",IF(INDEX($A:$U,ROW(),$E$6)="",0,IF(ISNUMBER(INDEX($A:$U,ROW(),$E$6)),INDEX($A:$U,ROW(),$E$6),IFERROR(--SUBSTITUTE(SUBSTITUTE(TRIM(INDEX($A:$U,ROW(),$E$6)),",",""),"원",""),0))))</f>
        <v/>
      </c>
      <c r="AB317" s="30">
        <f>IF(OR($Y317="",$F$6=""),"",IF(INDEX($A:$U,ROW(),$F$6)="","",IF(ISNUMBER(INDEX($A:$U,ROW(),$F$6)),INDEX($A:$U,ROW(),$F$6),IFERROR(--SUBSTITUTE(SUBSTITUTE(TRIM(INDEX($A:$U,ROW(),$F$6)),",",""),"원",""),""))))</f>
        <v/>
      </c>
      <c r="AC317" s="2">
        <f>IF(OR($Y317="",$G$6=""),"",INDEX($A:$U,ROW(),$G$6)&amp;"")</f>
        <v/>
      </c>
      <c r="AD317" s="2">
        <f>IF($Y317="","",IF(OR(AND(설정!$B$5&lt;&gt;"",ISNUMBER(SEARCH(설정!$B$5,$AC317))),AND(설정!$B$6&lt;&gt;"",ISNUMBER(SEARCH(설정!$B$6,$AC317))),AND(설정!$B$7&lt;&gt;"",ISNUMBER(SEARCH(설정!$B$7,$AC317)))),"제외","포함"))</f>
        <v/>
      </c>
    </row>
    <row r="318">
      <c r="W318" s="2">
        <f>IF(OR($B$5="",$C$6="",ROW()&lt;$B$5),"",IF(INDEX($A:$U,ROW(),$C$6)="","",INDEX($A:$U,ROW(),$C$6)))</f>
        <v/>
      </c>
      <c r="X318" s="28">
        <f>IF($W318="","",IF(ISNUMBER($W318),IF($W318&gt;=10000000,IFERROR(DATE(INT($W318/10000),MOD(INT($W318/100),100),MOD($W318,100)),""),$W318),IF(ISNUMBER(--SUBSTITUTE(SUBSTITUTE(TRIM($W318),".","-"),"/","-")),IF(--SUBSTITUTE(SUBSTITUTE(TRIM($W318),".","-"),"/","-")&gt;=10000000,IFERROR(DATE(--LEFT(TRIM($W318),4),--MID(TRIM($W318),5,2),--RIGHT(TRIM($W318),2)),""),--SUBSTITUTE(SUBSTITUTE(TRIM($W318),".","-"),"/","-")),IFERROR(--LEFT(SUBSTITUTE(SUBSTITUTE(TRIM($W318),".","-"),"/","-"),10),""))))</f>
        <v/>
      </c>
      <c r="Y318" s="29">
        <f>IF($X318="","",INT($X318))</f>
        <v/>
      </c>
      <c r="Z318" s="30">
        <f>IF(OR($Y318="",$D$6=""),"",IF(INDEX($A:$U,ROW(),$D$6)="",0,IF(ISNUMBER(INDEX($A:$U,ROW(),$D$6)),INDEX($A:$U,ROW(),$D$6),IFERROR(--SUBSTITUTE(SUBSTITUTE(TRIM(INDEX($A:$U,ROW(),$D$6)),",",""),"원",""),0))))</f>
        <v/>
      </c>
      <c r="AA318" s="30">
        <f>IF(OR($Y318="",$E$6=""),"",IF(INDEX($A:$U,ROW(),$E$6)="",0,IF(ISNUMBER(INDEX($A:$U,ROW(),$E$6)),INDEX($A:$U,ROW(),$E$6),IFERROR(--SUBSTITUTE(SUBSTITUTE(TRIM(INDEX($A:$U,ROW(),$E$6)),",",""),"원",""),0))))</f>
        <v/>
      </c>
      <c r="AB318" s="30">
        <f>IF(OR($Y318="",$F$6=""),"",IF(INDEX($A:$U,ROW(),$F$6)="","",IF(ISNUMBER(INDEX($A:$U,ROW(),$F$6)),INDEX($A:$U,ROW(),$F$6),IFERROR(--SUBSTITUTE(SUBSTITUTE(TRIM(INDEX($A:$U,ROW(),$F$6)),",",""),"원",""),""))))</f>
        <v/>
      </c>
      <c r="AC318" s="2">
        <f>IF(OR($Y318="",$G$6=""),"",INDEX($A:$U,ROW(),$G$6)&amp;"")</f>
        <v/>
      </c>
      <c r="AD318" s="2">
        <f>IF($Y318="","",IF(OR(AND(설정!$B$5&lt;&gt;"",ISNUMBER(SEARCH(설정!$B$5,$AC318))),AND(설정!$B$6&lt;&gt;"",ISNUMBER(SEARCH(설정!$B$6,$AC318))),AND(설정!$B$7&lt;&gt;"",ISNUMBER(SEARCH(설정!$B$7,$AC318)))),"제외","포함"))</f>
        <v/>
      </c>
    </row>
    <row r="319">
      <c r="W319" s="2">
        <f>IF(OR($B$5="",$C$6="",ROW()&lt;$B$5),"",IF(INDEX($A:$U,ROW(),$C$6)="","",INDEX($A:$U,ROW(),$C$6)))</f>
        <v/>
      </c>
      <c r="X319" s="28">
        <f>IF($W319="","",IF(ISNUMBER($W319),IF($W319&gt;=10000000,IFERROR(DATE(INT($W319/10000),MOD(INT($W319/100),100),MOD($W319,100)),""),$W319),IF(ISNUMBER(--SUBSTITUTE(SUBSTITUTE(TRIM($W319),".","-"),"/","-")),IF(--SUBSTITUTE(SUBSTITUTE(TRIM($W319),".","-"),"/","-")&gt;=10000000,IFERROR(DATE(--LEFT(TRIM($W319),4),--MID(TRIM($W319),5,2),--RIGHT(TRIM($W319),2)),""),--SUBSTITUTE(SUBSTITUTE(TRIM($W319),".","-"),"/","-")),IFERROR(--LEFT(SUBSTITUTE(SUBSTITUTE(TRIM($W319),".","-"),"/","-"),10),""))))</f>
        <v/>
      </c>
      <c r="Y319" s="29">
        <f>IF($X319="","",INT($X319))</f>
        <v/>
      </c>
      <c r="Z319" s="30">
        <f>IF(OR($Y319="",$D$6=""),"",IF(INDEX($A:$U,ROW(),$D$6)="",0,IF(ISNUMBER(INDEX($A:$U,ROW(),$D$6)),INDEX($A:$U,ROW(),$D$6),IFERROR(--SUBSTITUTE(SUBSTITUTE(TRIM(INDEX($A:$U,ROW(),$D$6)),",",""),"원",""),0))))</f>
        <v/>
      </c>
      <c r="AA319" s="30">
        <f>IF(OR($Y319="",$E$6=""),"",IF(INDEX($A:$U,ROW(),$E$6)="",0,IF(ISNUMBER(INDEX($A:$U,ROW(),$E$6)),INDEX($A:$U,ROW(),$E$6),IFERROR(--SUBSTITUTE(SUBSTITUTE(TRIM(INDEX($A:$U,ROW(),$E$6)),",",""),"원",""),0))))</f>
        <v/>
      </c>
      <c r="AB319" s="30">
        <f>IF(OR($Y319="",$F$6=""),"",IF(INDEX($A:$U,ROW(),$F$6)="","",IF(ISNUMBER(INDEX($A:$U,ROW(),$F$6)),INDEX($A:$U,ROW(),$F$6),IFERROR(--SUBSTITUTE(SUBSTITUTE(TRIM(INDEX($A:$U,ROW(),$F$6)),",",""),"원",""),""))))</f>
        <v/>
      </c>
      <c r="AC319" s="2">
        <f>IF(OR($Y319="",$G$6=""),"",INDEX($A:$U,ROW(),$G$6)&amp;"")</f>
        <v/>
      </c>
      <c r="AD319" s="2">
        <f>IF($Y319="","",IF(OR(AND(설정!$B$5&lt;&gt;"",ISNUMBER(SEARCH(설정!$B$5,$AC319))),AND(설정!$B$6&lt;&gt;"",ISNUMBER(SEARCH(설정!$B$6,$AC319))),AND(설정!$B$7&lt;&gt;"",ISNUMBER(SEARCH(설정!$B$7,$AC319)))),"제외","포함"))</f>
        <v/>
      </c>
    </row>
    <row r="320">
      <c r="W320" s="2">
        <f>IF(OR($B$5="",$C$6="",ROW()&lt;$B$5),"",IF(INDEX($A:$U,ROW(),$C$6)="","",INDEX($A:$U,ROW(),$C$6)))</f>
        <v/>
      </c>
      <c r="X320" s="28">
        <f>IF($W320="","",IF(ISNUMBER($W320),IF($W320&gt;=10000000,IFERROR(DATE(INT($W320/10000),MOD(INT($W320/100),100),MOD($W320,100)),""),$W320),IF(ISNUMBER(--SUBSTITUTE(SUBSTITUTE(TRIM($W320),".","-"),"/","-")),IF(--SUBSTITUTE(SUBSTITUTE(TRIM($W320),".","-"),"/","-")&gt;=10000000,IFERROR(DATE(--LEFT(TRIM($W320),4),--MID(TRIM($W320),5,2),--RIGHT(TRIM($W320),2)),""),--SUBSTITUTE(SUBSTITUTE(TRIM($W320),".","-"),"/","-")),IFERROR(--LEFT(SUBSTITUTE(SUBSTITUTE(TRIM($W320),".","-"),"/","-"),10),""))))</f>
        <v/>
      </c>
      <c r="Y320" s="29">
        <f>IF($X320="","",INT($X320))</f>
        <v/>
      </c>
      <c r="Z320" s="30">
        <f>IF(OR($Y320="",$D$6=""),"",IF(INDEX($A:$U,ROW(),$D$6)="",0,IF(ISNUMBER(INDEX($A:$U,ROW(),$D$6)),INDEX($A:$U,ROW(),$D$6),IFERROR(--SUBSTITUTE(SUBSTITUTE(TRIM(INDEX($A:$U,ROW(),$D$6)),",",""),"원",""),0))))</f>
        <v/>
      </c>
      <c r="AA320" s="30">
        <f>IF(OR($Y320="",$E$6=""),"",IF(INDEX($A:$U,ROW(),$E$6)="",0,IF(ISNUMBER(INDEX($A:$U,ROW(),$E$6)),INDEX($A:$U,ROW(),$E$6),IFERROR(--SUBSTITUTE(SUBSTITUTE(TRIM(INDEX($A:$U,ROW(),$E$6)),",",""),"원",""),0))))</f>
        <v/>
      </c>
      <c r="AB320" s="30">
        <f>IF(OR($Y320="",$F$6=""),"",IF(INDEX($A:$U,ROW(),$F$6)="","",IF(ISNUMBER(INDEX($A:$U,ROW(),$F$6)),INDEX($A:$U,ROW(),$F$6),IFERROR(--SUBSTITUTE(SUBSTITUTE(TRIM(INDEX($A:$U,ROW(),$F$6)),",",""),"원",""),""))))</f>
        <v/>
      </c>
      <c r="AC320" s="2">
        <f>IF(OR($Y320="",$G$6=""),"",INDEX($A:$U,ROW(),$G$6)&amp;"")</f>
        <v/>
      </c>
      <c r="AD320" s="2">
        <f>IF($Y320="","",IF(OR(AND(설정!$B$5&lt;&gt;"",ISNUMBER(SEARCH(설정!$B$5,$AC320))),AND(설정!$B$6&lt;&gt;"",ISNUMBER(SEARCH(설정!$B$6,$AC320))),AND(설정!$B$7&lt;&gt;"",ISNUMBER(SEARCH(설정!$B$7,$AC320)))),"제외","포함"))</f>
        <v/>
      </c>
    </row>
    <row r="321">
      <c r="W321" s="2">
        <f>IF(OR($B$5="",$C$6="",ROW()&lt;$B$5),"",IF(INDEX($A:$U,ROW(),$C$6)="","",INDEX($A:$U,ROW(),$C$6)))</f>
        <v/>
      </c>
      <c r="X321" s="28">
        <f>IF($W321="","",IF(ISNUMBER($W321),IF($W321&gt;=10000000,IFERROR(DATE(INT($W321/10000),MOD(INT($W321/100),100),MOD($W321,100)),""),$W321),IF(ISNUMBER(--SUBSTITUTE(SUBSTITUTE(TRIM($W321),".","-"),"/","-")),IF(--SUBSTITUTE(SUBSTITUTE(TRIM($W321),".","-"),"/","-")&gt;=10000000,IFERROR(DATE(--LEFT(TRIM($W321),4),--MID(TRIM($W321),5,2),--RIGHT(TRIM($W321),2)),""),--SUBSTITUTE(SUBSTITUTE(TRIM($W321),".","-"),"/","-")),IFERROR(--LEFT(SUBSTITUTE(SUBSTITUTE(TRIM($W321),".","-"),"/","-"),10),""))))</f>
        <v/>
      </c>
      <c r="Y321" s="29">
        <f>IF($X321="","",INT($X321))</f>
        <v/>
      </c>
      <c r="Z321" s="30">
        <f>IF(OR($Y321="",$D$6=""),"",IF(INDEX($A:$U,ROW(),$D$6)="",0,IF(ISNUMBER(INDEX($A:$U,ROW(),$D$6)),INDEX($A:$U,ROW(),$D$6),IFERROR(--SUBSTITUTE(SUBSTITUTE(TRIM(INDEX($A:$U,ROW(),$D$6)),",",""),"원",""),0))))</f>
        <v/>
      </c>
      <c r="AA321" s="30">
        <f>IF(OR($Y321="",$E$6=""),"",IF(INDEX($A:$U,ROW(),$E$6)="",0,IF(ISNUMBER(INDEX($A:$U,ROW(),$E$6)),INDEX($A:$U,ROW(),$E$6),IFERROR(--SUBSTITUTE(SUBSTITUTE(TRIM(INDEX($A:$U,ROW(),$E$6)),",",""),"원",""),0))))</f>
        <v/>
      </c>
      <c r="AB321" s="30">
        <f>IF(OR($Y321="",$F$6=""),"",IF(INDEX($A:$U,ROW(),$F$6)="","",IF(ISNUMBER(INDEX($A:$U,ROW(),$F$6)),INDEX($A:$U,ROW(),$F$6),IFERROR(--SUBSTITUTE(SUBSTITUTE(TRIM(INDEX($A:$U,ROW(),$F$6)),",",""),"원",""),""))))</f>
        <v/>
      </c>
      <c r="AC321" s="2">
        <f>IF(OR($Y321="",$G$6=""),"",INDEX($A:$U,ROW(),$G$6)&amp;"")</f>
        <v/>
      </c>
      <c r="AD321" s="2">
        <f>IF($Y321="","",IF(OR(AND(설정!$B$5&lt;&gt;"",ISNUMBER(SEARCH(설정!$B$5,$AC321))),AND(설정!$B$6&lt;&gt;"",ISNUMBER(SEARCH(설정!$B$6,$AC321))),AND(설정!$B$7&lt;&gt;"",ISNUMBER(SEARCH(설정!$B$7,$AC321)))),"제외","포함"))</f>
        <v/>
      </c>
    </row>
    <row r="322">
      <c r="W322" s="2">
        <f>IF(OR($B$5="",$C$6="",ROW()&lt;$B$5),"",IF(INDEX($A:$U,ROW(),$C$6)="","",INDEX($A:$U,ROW(),$C$6)))</f>
        <v/>
      </c>
      <c r="X322" s="28">
        <f>IF($W322="","",IF(ISNUMBER($W322),IF($W322&gt;=10000000,IFERROR(DATE(INT($W322/10000),MOD(INT($W322/100),100),MOD($W322,100)),""),$W322),IF(ISNUMBER(--SUBSTITUTE(SUBSTITUTE(TRIM($W322),".","-"),"/","-")),IF(--SUBSTITUTE(SUBSTITUTE(TRIM($W322),".","-"),"/","-")&gt;=10000000,IFERROR(DATE(--LEFT(TRIM($W322),4),--MID(TRIM($W322),5,2),--RIGHT(TRIM($W322),2)),""),--SUBSTITUTE(SUBSTITUTE(TRIM($W322),".","-"),"/","-")),IFERROR(--LEFT(SUBSTITUTE(SUBSTITUTE(TRIM($W322),".","-"),"/","-"),10),""))))</f>
        <v/>
      </c>
      <c r="Y322" s="29">
        <f>IF($X322="","",INT($X322))</f>
        <v/>
      </c>
      <c r="Z322" s="30">
        <f>IF(OR($Y322="",$D$6=""),"",IF(INDEX($A:$U,ROW(),$D$6)="",0,IF(ISNUMBER(INDEX($A:$U,ROW(),$D$6)),INDEX($A:$U,ROW(),$D$6),IFERROR(--SUBSTITUTE(SUBSTITUTE(TRIM(INDEX($A:$U,ROW(),$D$6)),",",""),"원",""),0))))</f>
        <v/>
      </c>
      <c r="AA322" s="30">
        <f>IF(OR($Y322="",$E$6=""),"",IF(INDEX($A:$U,ROW(),$E$6)="",0,IF(ISNUMBER(INDEX($A:$U,ROW(),$E$6)),INDEX($A:$U,ROW(),$E$6),IFERROR(--SUBSTITUTE(SUBSTITUTE(TRIM(INDEX($A:$U,ROW(),$E$6)),",",""),"원",""),0))))</f>
        <v/>
      </c>
      <c r="AB322" s="30">
        <f>IF(OR($Y322="",$F$6=""),"",IF(INDEX($A:$U,ROW(),$F$6)="","",IF(ISNUMBER(INDEX($A:$U,ROW(),$F$6)),INDEX($A:$U,ROW(),$F$6),IFERROR(--SUBSTITUTE(SUBSTITUTE(TRIM(INDEX($A:$U,ROW(),$F$6)),",",""),"원",""),""))))</f>
        <v/>
      </c>
      <c r="AC322" s="2">
        <f>IF(OR($Y322="",$G$6=""),"",INDEX($A:$U,ROW(),$G$6)&amp;"")</f>
        <v/>
      </c>
      <c r="AD322" s="2">
        <f>IF($Y322="","",IF(OR(AND(설정!$B$5&lt;&gt;"",ISNUMBER(SEARCH(설정!$B$5,$AC322))),AND(설정!$B$6&lt;&gt;"",ISNUMBER(SEARCH(설정!$B$6,$AC322))),AND(설정!$B$7&lt;&gt;"",ISNUMBER(SEARCH(설정!$B$7,$AC322)))),"제외","포함"))</f>
        <v/>
      </c>
    </row>
    <row r="323">
      <c r="W323" s="2">
        <f>IF(OR($B$5="",$C$6="",ROW()&lt;$B$5),"",IF(INDEX($A:$U,ROW(),$C$6)="","",INDEX($A:$U,ROW(),$C$6)))</f>
        <v/>
      </c>
      <c r="X323" s="28">
        <f>IF($W323="","",IF(ISNUMBER($W323),IF($W323&gt;=10000000,IFERROR(DATE(INT($W323/10000),MOD(INT($W323/100),100),MOD($W323,100)),""),$W323),IF(ISNUMBER(--SUBSTITUTE(SUBSTITUTE(TRIM($W323),".","-"),"/","-")),IF(--SUBSTITUTE(SUBSTITUTE(TRIM($W323),".","-"),"/","-")&gt;=10000000,IFERROR(DATE(--LEFT(TRIM($W323),4),--MID(TRIM($W323),5,2),--RIGHT(TRIM($W323),2)),""),--SUBSTITUTE(SUBSTITUTE(TRIM($W323),".","-"),"/","-")),IFERROR(--LEFT(SUBSTITUTE(SUBSTITUTE(TRIM($W323),".","-"),"/","-"),10),""))))</f>
        <v/>
      </c>
      <c r="Y323" s="29">
        <f>IF($X323="","",INT($X323))</f>
        <v/>
      </c>
      <c r="Z323" s="30">
        <f>IF(OR($Y323="",$D$6=""),"",IF(INDEX($A:$U,ROW(),$D$6)="",0,IF(ISNUMBER(INDEX($A:$U,ROW(),$D$6)),INDEX($A:$U,ROW(),$D$6),IFERROR(--SUBSTITUTE(SUBSTITUTE(TRIM(INDEX($A:$U,ROW(),$D$6)),",",""),"원",""),0))))</f>
        <v/>
      </c>
      <c r="AA323" s="30">
        <f>IF(OR($Y323="",$E$6=""),"",IF(INDEX($A:$U,ROW(),$E$6)="",0,IF(ISNUMBER(INDEX($A:$U,ROW(),$E$6)),INDEX($A:$U,ROW(),$E$6),IFERROR(--SUBSTITUTE(SUBSTITUTE(TRIM(INDEX($A:$U,ROW(),$E$6)),",",""),"원",""),0))))</f>
        <v/>
      </c>
      <c r="AB323" s="30">
        <f>IF(OR($Y323="",$F$6=""),"",IF(INDEX($A:$U,ROW(),$F$6)="","",IF(ISNUMBER(INDEX($A:$U,ROW(),$F$6)),INDEX($A:$U,ROW(),$F$6),IFERROR(--SUBSTITUTE(SUBSTITUTE(TRIM(INDEX($A:$U,ROW(),$F$6)),",",""),"원",""),""))))</f>
        <v/>
      </c>
      <c r="AC323" s="2">
        <f>IF(OR($Y323="",$G$6=""),"",INDEX($A:$U,ROW(),$G$6)&amp;"")</f>
        <v/>
      </c>
      <c r="AD323" s="2">
        <f>IF($Y323="","",IF(OR(AND(설정!$B$5&lt;&gt;"",ISNUMBER(SEARCH(설정!$B$5,$AC323))),AND(설정!$B$6&lt;&gt;"",ISNUMBER(SEARCH(설정!$B$6,$AC323))),AND(설정!$B$7&lt;&gt;"",ISNUMBER(SEARCH(설정!$B$7,$AC323)))),"제외","포함"))</f>
        <v/>
      </c>
    </row>
    <row r="324">
      <c r="W324" s="2">
        <f>IF(OR($B$5="",$C$6="",ROW()&lt;$B$5),"",IF(INDEX($A:$U,ROW(),$C$6)="","",INDEX($A:$U,ROW(),$C$6)))</f>
        <v/>
      </c>
      <c r="X324" s="28">
        <f>IF($W324="","",IF(ISNUMBER($W324),IF($W324&gt;=10000000,IFERROR(DATE(INT($W324/10000),MOD(INT($W324/100),100),MOD($W324,100)),""),$W324),IF(ISNUMBER(--SUBSTITUTE(SUBSTITUTE(TRIM($W324),".","-"),"/","-")),IF(--SUBSTITUTE(SUBSTITUTE(TRIM($W324),".","-"),"/","-")&gt;=10000000,IFERROR(DATE(--LEFT(TRIM($W324),4),--MID(TRIM($W324),5,2),--RIGHT(TRIM($W324),2)),""),--SUBSTITUTE(SUBSTITUTE(TRIM($W324),".","-"),"/","-")),IFERROR(--LEFT(SUBSTITUTE(SUBSTITUTE(TRIM($W324),".","-"),"/","-"),10),""))))</f>
        <v/>
      </c>
      <c r="Y324" s="29">
        <f>IF($X324="","",INT($X324))</f>
        <v/>
      </c>
      <c r="Z324" s="30">
        <f>IF(OR($Y324="",$D$6=""),"",IF(INDEX($A:$U,ROW(),$D$6)="",0,IF(ISNUMBER(INDEX($A:$U,ROW(),$D$6)),INDEX($A:$U,ROW(),$D$6),IFERROR(--SUBSTITUTE(SUBSTITUTE(TRIM(INDEX($A:$U,ROW(),$D$6)),",",""),"원",""),0))))</f>
        <v/>
      </c>
      <c r="AA324" s="30">
        <f>IF(OR($Y324="",$E$6=""),"",IF(INDEX($A:$U,ROW(),$E$6)="",0,IF(ISNUMBER(INDEX($A:$U,ROW(),$E$6)),INDEX($A:$U,ROW(),$E$6),IFERROR(--SUBSTITUTE(SUBSTITUTE(TRIM(INDEX($A:$U,ROW(),$E$6)),",",""),"원",""),0))))</f>
        <v/>
      </c>
      <c r="AB324" s="30">
        <f>IF(OR($Y324="",$F$6=""),"",IF(INDEX($A:$U,ROW(),$F$6)="","",IF(ISNUMBER(INDEX($A:$U,ROW(),$F$6)),INDEX($A:$U,ROW(),$F$6),IFERROR(--SUBSTITUTE(SUBSTITUTE(TRIM(INDEX($A:$U,ROW(),$F$6)),",",""),"원",""),""))))</f>
        <v/>
      </c>
      <c r="AC324" s="2">
        <f>IF(OR($Y324="",$G$6=""),"",INDEX($A:$U,ROW(),$G$6)&amp;"")</f>
        <v/>
      </c>
      <c r="AD324" s="2">
        <f>IF($Y324="","",IF(OR(AND(설정!$B$5&lt;&gt;"",ISNUMBER(SEARCH(설정!$B$5,$AC324))),AND(설정!$B$6&lt;&gt;"",ISNUMBER(SEARCH(설정!$B$6,$AC324))),AND(설정!$B$7&lt;&gt;"",ISNUMBER(SEARCH(설정!$B$7,$AC324)))),"제외","포함"))</f>
        <v/>
      </c>
    </row>
    <row r="325">
      <c r="W325" s="2">
        <f>IF(OR($B$5="",$C$6="",ROW()&lt;$B$5),"",IF(INDEX($A:$U,ROW(),$C$6)="","",INDEX($A:$U,ROW(),$C$6)))</f>
        <v/>
      </c>
      <c r="X325" s="28">
        <f>IF($W325="","",IF(ISNUMBER($W325),IF($W325&gt;=10000000,IFERROR(DATE(INT($W325/10000),MOD(INT($W325/100),100),MOD($W325,100)),""),$W325),IF(ISNUMBER(--SUBSTITUTE(SUBSTITUTE(TRIM($W325),".","-"),"/","-")),IF(--SUBSTITUTE(SUBSTITUTE(TRIM($W325),".","-"),"/","-")&gt;=10000000,IFERROR(DATE(--LEFT(TRIM($W325),4),--MID(TRIM($W325),5,2),--RIGHT(TRIM($W325),2)),""),--SUBSTITUTE(SUBSTITUTE(TRIM($W325),".","-"),"/","-")),IFERROR(--LEFT(SUBSTITUTE(SUBSTITUTE(TRIM($W325),".","-"),"/","-"),10),""))))</f>
        <v/>
      </c>
      <c r="Y325" s="29">
        <f>IF($X325="","",INT($X325))</f>
        <v/>
      </c>
      <c r="Z325" s="30">
        <f>IF(OR($Y325="",$D$6=""),"",IF(INDEX($A:$U,ROW(),$D$6)="",0,IF(ISNUMBER(INDEX($A:$U,ROW(),$D$6)),INDEX($A:$U,ROW(),$D$6),IFERROR(--SUBSTITUTE(SUBSTITUTE(TRIM(INDEX($A:$U,ROW(),$D$6)),",",""),"원",""),0))))</f>
        <v/>
      </c>
      <c r="AA325" s="30">
        <f>IF(OR($Y325="",$E$6=""),"",IF(INDEX($A:$U,ROW(),$E$6)="",0,IF(ISNUMBER(INDEX($A:$U,ROW(),$E$6)),INDEX($A:$U,ROW(),$E$6),IFERROR(--SUBSTITUTE(SUBSTITUTE(TRIM(INDEX($A:$U,ROW(),$E$6)),",",""),"원",""),0))))</f>
        <v/>
      </c>
      <c r="AB325" s="30">
        <f>IF(OR($Y325="",$F$6=""),"",IF(INDEX($A:$U,ROW(),$F$6)="","",IF(ISNUMBER(INDEX($A:$U,ROW(),$F$6)),INDEX($A:$U,ROW(),$F$6),IFERROR(--SUBSTITUTE(SUBSTITUTE(TRIM(INDEX($A:$U,ROW(),$F$6)),",",""),"원",""),""))))</f>
        <v/>
      </c>
      <c r="AC325" s="2">
        <f>IF(OR($Y325="",$G$6=""),"",INDEX($A:$U,ROW(),$G$6)&amp;"")</f>
        <v/>
      </c>
      <c r="AD325" s="2">
        <f>IF($Y325="","",IF(OR(AND(설정!$B$5&lt;&gt;"",ISNUMBER(SEARCH(설정!$B$5,$AC325))),AND(설정!$B$6&lt;&gt;"",ISNUMBER(SEARCH(설정!$B$6,$AC325))),AND(설정!$B$7&lt;&gt;"",ISNUMBER(SEARCH(설정!$B$7,$AC325)))),"제외","포함"))</f>
        <v/>
      </c>
    </row>
    <row r="326">
      <c r="W326" s="2">
        <f>IF(OR($B$5="",$C$6="",ROW()&lt;$B$5),"",IF(INDEX($A:$U,ROW(),$C$6)="","",INDEX($A:$U,ROW(),$C$6)))</f>
        <v/>
      </c>
      <c r="X326" s="28">
        <f>IF($W326="","",IF(ISNUMBER($W326),IF($W326&gt;=10000000,IFERROR(DATE(INT($W326/10000),MOD(INT($W326/100),100),MOD($W326,100)),""),$W326),IF(ISNUMBER(--SUBSTITUTE(SUBSTITUTE(TRIM($W326),".","-"),"/","-")),IF(--SUBSTITUTE(SUBSTITUTE(TRIM($W326),".","-"),"/","-")&gt;=10000000,IFERROR(DATE(--LEFT(TRIM($W326),4),--MID(TRIM($W326),5,2),--RIGHT(TRIM($W326),2)),""),--SUBSTITUTE(SUBSTITUTE(TRIM($W326),".","-"),"/","-")),IFERROR(--LEFT(SUBSTITUTE(SUBSTITUTE(TRIM($W326),".","-"),"/","-"),10),""))))</f>
        <v/>
      </c>
      <c r="Y326" s="29">
        <f>IF($X326="","",INT($X326))</f>
        <v/>
      </c>
      <c r="Z326" s="30">
        <f>IF(OR($Y326="",$D$6=""),"",IF(INDEX($A:$U,ROW(),$D$6)="",0,IF(ISNUMBER(INDEX($A:$U,ROW(),$D$6)),INDEX($A:$U,ROW(),$D$6),IFERROR(--SUBSTITUTE(SUBSTITUTE(TRIM(INDEX($A:$U,ROW(),$D$6)),",",""),"원",""),0))))</f>
        <v/>
      </c>
      <c r="AA326" s="30">
        <f>IF(OR($Y326="",$E$6=""),"",IF(INDEX($A:$U,ROW(),$E$6)="",0,IF(ISNUMBER(INDEX($A:$U,ROW(),$E$6)),INDEX($A:$U,ROW(),$E$6),IFERROR(--SUBSTITUTE(SUBSTITUTE(TRIM(INDEX($A:$U,ROW(),$E$6)),",",""),"원",""),0))))</f>
        <v/>
      </c>
      <c r="AB326" s="30">
        <f>IF(OR($Y326="",$F$6=""),"",IF(INDEX($A:$U,ROW(),$F$6)="","",IF(ISNUMBER(INDEX($A:$U,ROW(),$F$6)),INDEX($A:$U,ROW(),$F$6),IFERROR(--SUBSTITUTE(SUBSTITUTE(TRIM(INDEX($A:$U,ROW(),$F$6)),",",""),"원",""),""))))</f>
        <v/>
      </c>
      <c r="AC326" s="2">
        <f>IF(OR($Y326="",$G$6=""),"",INDEX($A:$U,ROW(),$G$6)&amp;"")</f>
        <v/>
      </c>
      <c r="AD326" s="2">
        <f>IF($Y326="","",IF(OR(AND(설정!$B$5&lt;&gt;"",ISNUMBER(SEARCH(설정!$B$5,$AC326))),AND(설정!$B$6&lt;&gt;"",ISNUMBER(SEARCH(설정!$B$6,$AC326))),AND(설정!$B$7&lt;&gt;"",ISNUMBER(SEARCH(설정!$B$7,$AC326)))),"제외","포함"))</f>
        <v/>
      </c>
    </row>
    <row r="327">
      <c r="W327" s="2">
        <f>IF(OR($B$5="",$C$6="",ROW()&lt;$B$5),"",IF(INDEX($A:$U,ROW(),$C$6)="","",INDEX($A:$U,ROW(),$C$6)))</f>
        <v/>
      </c>
      <c r="X327" s="28">
        <f>IF($W327="","",IF(ISNUMBER($W327),IF($W327&gt;=10000000,IFERROR(DATE(INT($W327/10000),MOD(INT($W327/100),100),MOD($W327,100)),""),$W327),IF(ISNUMBER(--SUBSTITUTE(SUBSTITUTE(TRIM($W327),".","-"),"/","-")),IF(--SUBSTITUTE(SUBSTITUTE(TRIM($W327),".","-"),"/","-")&gt;=10000000,IFERROR(DATE(--LEFT(TRIM($W327),4),--MID(TRIM($W327),5,2),--RIGHT(TRIM($W327),2)),""),--SUBSTITUTE(SUBSTITUTE(TRIM($W327),".","-"),"/","-")),IFERROR(--LEFT(SUBSTITUTE(SUBSTITUTE(TRIM($W327),".","-"),"/","-"),10),""))))</f>
        <v/>
      </c>
      <c r="Y327" s="29">
        <f>IF($X327="","",INT($X327))</f>
        <v/>
      </c>
      <c r="Z327" s="30">
        <f>IF(OR($Y327="",$D$6=""),"",IF(INDEX($A:$U,ROW(),$D$6)="",0,IF(ISNUMBER(INDEX($A:$U,ROW(),$D$6)),INDEX($A:$U,ROW(),$D$6),IFERROR(--SUBSTITUTE(SUBSTITUTE(TRIM(INDEX($A:$U,ROW(),$D$6)),",",""),"원",""),0))))</f>
        <v/>
      </c>
      <c r="AA327" s="30">
        <f>IF(OR($Y327="",$E$6=""),"",IF(INDEX($A:$U,ROW(),$E$6)="",0,IF(ISNUMBER(INDEX($A:$U,ROW(),$E$6)),INDEX($A:$U,ROW(),$E$6),IFERROR(--SUBSTITUTE(SUBSTITUTE(TRIM(INDEX($A:$U,ROW(),$E$6)),",",""),"원",""),0))))</f>
        <v/>
      </c>
      <c r="AB327" s="30">
        <f>IF(OR($Y327="",$F$6=""),"",IF(INDEX($A:$U,ROW(),$F$6)="","",IF(ISNUMBER(INDEX($A:$U,ROW(),$F$6)),INDEX($A:$U,ROW(),$F$6),IFERROR(--SUBSTITUTE(SUBSTITUTE(TRIM(INDEX($A:$U,ROW(),$F$6)),",",""),"원",""),""))))</f>
        <v/>
      </c>
      <c r="AC327" s="2">
        <f>IF(OR($Y327="",$G$6=""),"",INDEX($A:$U,ROW(),$G$6)&amp;"")</f>
        <v/>
      </c>
      <c r="AD327" s="2">
        <f>IF($Y327="","",IF(OR(AND(설정!$B$5&lt;&gt;"",ISNUMBER(SEARCH(설정!$B$5,$AC327))),AND(설정!$B$6&lt;&gt;"",ISNUMBER(SEARCH(설정!$B$6,$AC327))),AND(설정!$B$7&lt;&gt;"",ISNUMBER(SEARCH(설정!$B$7,$AC327)))),"제외","포함"))</f>
        <v/>
      </c>
    </row>
    <row r="328">
      <c r="W328" s="2">
        <f>IF(OR($B$5="",$C$6="",ROW()&lt;$B$5),"",IF(INDEX($A:$U,ROW(),$C$6)="","",INDEX($A:$U,ROW(),$C$6)))</f>
        <v/>
      </c>
      <c r="X328" s="28">
        <f>IF($W328="","",IF(ISNUMBER($W328),IF($W328&gt;=10000000,IFERROR(DATE(INT($W328/10000),MOD(INT($W328/100),100),MOD($W328,100)),""),$W328),IF(ISNUMBER(--SUBSTITUTE(SUBSTITUTE(TRIM($W328),".","-"),"/","-")),IF(--SUBSTITUTE(SUBSTITUTE(TRIM($W328),".","-"),"/","-")&gt;=10000000,IFERROR(DATE(--LEFT(TRIM($W328),4),--MID(TRIM($W328),5,2),--RIGHT(TRIM($W328),2)),""),--SUBSTITUTE(SUBSTITUTE(TRIM($W328),".","-"),"/","-")),IFERROR(--LEFT(SUBSTITUTE(SUBSTITUTE(TRIM($W328),".","-"),"/","-"),10),""))))</f>
        <v/>
      </c>
      <c r="Y328" s="29">
        <f>IF($X328="","",INT($X328))</f>
        <v/>
      </c>
      <c r="Z328" s="30">
        <f>IF(OR($Y328="",$D$6=""),"",IF(INDEX($A:$U,ROW(),$D$6)="",0,IF(ISNUMBER(INDEX($A:$U,ROW(),$D$6)),INDEX($A:$U,ROW(),$D$6),IFERROR(--SUBSTITUTE(SUBSTITUTE(TRIM(INDEX($A:$U,ROW(),$D$6)),",",""),"원",""),0))))</f>
        <v/>
      </c>
      <c r="AA328" s="30">
        <f>IF(OR($Y328="",$E$6=""),"",IF(INDEX($A:$U,ROW(),$E$6)="",0,IF(ISNUMBER(INDEX($A:$U,ROW(),$E$6)),INDEX($A:$U,ROW(),$E$6),IFERROR(--SUBSTITUTE(SUBSTITUTE(TRIM(INDEX($A:$U,ROW(),$E$6)),",",""),"원",""),0))))</f>
        <v/>
      </c>
      <c r="AB328" s="30">
        <f>IF(OR($Y328="",$F$6=""),"",IF(INDEX($A:$U,ROW(),$F$6)="","",IF(ISNUMBER(INDEX($A:$U,ROW(),$F$6)),INDEX($A:$U,ROW(),$F$6),IFERROR(--SUBSTITUTE(SUBSTITUTE(TRIM(INDEX($A:$U,ROW(),$F$6)),",",""),"원",""),""))))</f>
        <v/>
      </c>
      <c r="AC328" s="2">
        <f>IF(OR($Y328="",$G$6=""),"",INDEX($A:$U,ROW(),$G$6)&amp;"")</f>
        <v/>
      </c>
      <c r="AD328" s="2">
        <f>IF($Y328="","",IF(OR(AND(설정!$B$5&lt;&gt;"",ISNUMBER(SEARCH(설정!$B$5,$AC328))),AND(설정!$B$6&lt;&gt;"",ISNUMBER(SEARCH(설정!$B$6,$AC328))),AND(설정!$B$7&lt;&gt;"",ISNUMBER(SEARCH(설정!$B$7,$AC328)))),"제외","포함"))</f>
        <v/>
      </c>
    </row>
    <row r="329">
      <c r="W329" s="2">
        <f>IF(OR($B$5="",$C$6="",ROW()&lt;$B$5),"",IF(INDEX($A:$U,ROW(),$C$6)="","",INDEX($A:$U,ROW(),$C$6)))</f>
        <v/>
      </c>
      <c r="X329" s="28">
        <f>IF($W329="","",IF(ISNUMBER($W329),IF($W329&gt;=10000000,IFERROR(DATE(INT($W329/10000),MOD(INT($W329/100),100),MOD($W329,100)),""),$W329),IF(ISNUMBER(--SUBSTITUTE(SUBSTITUTE(TRIM($W329),".","-"),"/","-")),IF(--SUBSTITUTE(SUBSTITUTE(TRIM($W329),".","-"),"/","-")&gt;=10000000,IFERROR(DATE(--LEFT(TRIM($W329),4),--MID(TRIM($W329),5,2),--RIGHT(TRIM($W329),2)),""),--SUBSTITUTE(SUBSTITUTE(TRIM($W329),".","-"),"/","-")),IFERROR(--LEFT(SUBSTITUTE(SUBSTITUTE(TRIM($W329),".","-"),"/","-"),10),""))))</f>
        <v/>
      </c>
      <c r="Y329" s="29">
        <f>IF($X329="","",INT($X329))</f>
        <v/>
      </c>
      <c r="Z329" s="30">
        <f>IF(OR($Y329="",$D$6=""),"",IF(INDEX($A:$U,ROW(),$D$6)="",0,IF(ISNUMBER(INDEX($A:$U,ROW(),$D$6)),INDEX($A:$U,ROW(),$D$6),IFERROR(--SUBSTITUTE(SUBSTITUTE(TRIM(INDEX($A:$U,ROW(),$D$6)),",",""),"원",""),0))))</f>
        <v/>
      </c>
      <c r="AA329" s="30">
        <f>IF(OR($Y329="",$E$6=""),"",IF(INDEX($A:$U,ROW(),$E$6)="",0,IF(ISNUMBER(INDEX($A:$U,ROW(),$E$6)),INDEX($A:$U,ROW(),$E$6),IFERROR(--SUBSTITUTE(SUBSTITUTE(TRIM(INDEX($A:$U,ROW(),$E$6)),",",""),"원",""),0))))</f>
        <v/>
      </c>
      <c r="AB329" s="30">
        <f>IF(OR($Y329="",$F$6=""),"",IF(INDEX($A:$U,ROW(),$F$6)="","",IF(ISNUMBER(INDEX($A:$U,ROW(),$F$6)),INDEX($A:$U,ROW(),$F$6),IFERROR(--SUBSTITUTE(SUBSTITUTE(TRIM(INDEX($A:$U,ROW(),$F$6)),",",""),"원",""),""))))</f>
        <v/>
      </c>
      <c r="AC329" s="2">
        <f>IF(OR($Y329="",$G$6=""),"",INDEX($A:$U,ROW(),$G$6)&amp;"")</f>
        <v/>
      </c>
      <c r="AD329" s="2">
        <f>IF($Y329="","",IF(OR(AND(설정!$B$5&lt;&gt;"",ISNUMBER(SEARCH(설정!$B$5,$AC329))),AND(설정!$B$6&lt;&gt;"",ISNUMBER(SEARCH(설정!$B$6,$AC329))),AND(설정!$B$7&lt;&gt;"",ISNUMBER(SEARCH(설정!$B$7,$AC329)))),"제외","포함"))</f>
        <v/>
      </c>
    </row>
    <row r="330">
      <c r="W330" s="2">
        <f>IF(OR($B$5="",$C$6="",ROW()&lt;$B$5),"",IF(INDEX($A:$U,ROW(),$C$6)="","",INDEX($A:$U,ROW(),$C$6)))</f>
        <v/>
      </c>
      <c r="X330" s="28">
        <f>IF($W330="","",IF(ISNUMBER($W330),IF($W330&gt;=10000000,IFERROR(DATE(INT($W330/10000),MOD(INT($W330/100),100),MOD($W330,100)),""),$W330),IF(ISNUMBER(--SUBSTITUTE(SUBSTITUTE(TRIM($W330),".","-"),"/","-")),IF(--SUBSTITUTE(SUBSTITUTE(TRIM($W330),".","-"),"/","-")&gt;=10000000,IFERROR(DATE(--LEFT(TRIM($W330),4),--MID(TRIM($W330),5,2),--RIGHT(TRIM($W330),2)),""),--SUBSTITUTE(SUBSTITUTE(TRIM($W330),".","-"),"/","-")),IFERROR(--LEFT(SUBSTITUTE(SUBSTITUTE(TRIM($W330),".","-"),"/","-"),10),""))))</f>
        <v/>
      </c>
      <c r="Y330" s="29">
        <f>IF($X330="","",INT($X330))</f>
        <v/>
      </c>
      <c r="Z330" s="30">
        <f>IF(OR($Y330="",$D$6=""),"",IF(INDEX($A:$U,ROW(),$D$6)="",0,IF(ISNUMBER(INDEX($A:$U,ROW(),$D$6)),INDEX($A:$U,ROW(),$D$6),IFERROR(--SUBSTITUTE(SUBSTITUTE(TRIM(INDEX($A:$U,ROW(),$D$6)),",",""),"원",""),0))))</f>
        <v/>
      </c>
      <c r="AA330" s="30">
        <f>IF(OR($Y330="",$E$6=""),"",IF(INDEX($A:$U,ROW(),$E$6)="",0,IF(ISNUMBER(INDEX($A:$U,ROW(),$E$6)),INDEX($A:$U,ROW(),$E$6),IFERROR(--SUBSTITUTE(SUBSTITUTE(TRIM(INDEX($A:$U,ROW(),$E$6)),",",""),"원",""),0))))</f>
        <v/>
      </c>
      <c r="AB330" s="30">
        <f>IF(OR($Y330="",$F$6=""),"",IF(INDEX($A:$U,ROW(),$F$6)="","",IF(ISNUMBER(INDEX($A:$U,ROW(),$F$6)),INDEX($A:$U,ROW(),$F$6),IFERROR(--SUBSTITUTE(SUBSTITUTE(TRIM(INDEX($A:$U,ROW(),$F$6)),",",""),"원",""),""))))</f>
        <v/>
      </c>
      <c r="AC330" s="2">
        <f>IF(OR($Y330="",$G$6=""),"",INDEX($A:$U,ROW(),$G$6)&amp;"")</f>
        <v/>
      </c>
      <c r="AD330" s="2">
        <f>IF($Y330="","",IF(OR(AND(설정!$B$5&lt;&gt;"",ISNUMBER(SEARCH(설정!$B$5,$AC330))),AND(설정!$B$6&lt;&gt;"",ISNUMBER(SEARCH(설정!$B$6,$AC330))),AND(설정!$B$7&lt;&gt;"",ISNUMBER(SEARCH(설정!$B$7,$AC330)))),"제외","포함"))</f>
        <v/>
      </c>
    </row>
    <row r="331">
      <c r="W331" s="2">
        <f>IF(OR($B$5="",$C$6="",ROW()&lt;$B$5),"",IF(INDEX($A:$U,ROW(),$C$6)="","",INDEX($A:$U,ROW(),$C$6)))</f>
        <v/>
      </c>
      <c r="X331" s="28">
        <f>IF($W331="","",IF(ISNUMBER($W331),IF($W331&gt;=10000000,IFERROR(DATE(INT($W331/10000),MOD(INT($W331/100),100),MOD($W331,100)),""),$W331),IF(ISNUMBER(--SUBSTITUTE(SUBSTITUTE(TRIM($W331),".","-"),"/","-")),IF(--SUBSTITUTE(SUBSTITUTE(TRIM($W331),".","-"),"/","-")&gt;=10000000,IFERROR(DATE(--LEFT(TRIM($W331),4),--MID(TRIM($W331),5,2),--RIGHT(TRIM($W331),2)),""),--SUBSTITUTE(SUBSTITUTE(TRIM($W331),".","-"),"/","-")),IFERROR(--LEFT(SUBSTITUTE(SUBSTITUTE(TRIM($W331),".","-"),"/","-"),10),""))))</f>
        <v/>
      </c>
      <c r="Y331" s="29">
        <f>IF($X331="","",INT($X331))</f>
        <v/>
      </c>
      <c r="Z331" s="30">
        <f>IF(OR($Y331="",$D$6=""),"",IF(INDEX($A:$U,ROW(),$D$6)="",0,IF(ISNUMBER(INDEX($A:$U,ROW(),$D$6)),INDEX($A:$U,ROW(),$D$6),IFERROR(--SUBSTITUTE(SUBSTITUTE(TRIM(INDEX($A:$U,ROW(),$D$6)),",",""),"원",""),0))))</f>
        <v/>
      </c>
      <c r="AA331" s="30">
        <f>IF(OR($Y331="",$E$6=""),"",IF(INDEX($A:$U,ROW(),$E$6)="",0,IF(ISNUMBER(INDEX($A:$U,ROW(),$E$6)),INDEX($A:$U,ROW(),$E$6),IFERROR(--SUBSTITUTE(SUBSTITUTE(TRIM(INDEX($A:$U,ROW(),$E$6)),",",""),"원",""),0))))</f>
        <v/>
      </c>
      <c r="AB331" s="30">
        <f>IF(OR($Y331="",$F$6=""),"",IF(INDEX($A:$U,ROW(),$F$6)="","",IF(ISNUMBER(INDEX($A:$U,ROW(),$F$6)),INDEX($A:$U,ROW(),$F$6),IFERROR(--SUBSTITUTE(SUBSTITUTE(TRIM(INDEX($A:$U,ROW(),$F$6)),",",""),"원",""),""))))</f>
        <v/>
      </c>
      <c r="AC331" s="2">
        <f>IF(OR($Y331="",$G$6=""),"",INDEX($A:$U,ROW(),$G$6)&amp;"")</f>
        <v/>
      </c>
      <c r="AD331" s="2">
        <f>IF($Y331="","",IF(OR(AND(설정!$B$5&lt;&gt;"",ISNUMBER(SEARCH(설정!$B$5,$AC331))),AND(설정!$B$6&lt;&gt;"",ISNUMBER(SEARCH(설정!$B$6,$AC331))),AND(설정!$B$7&lt;&gt;"",ISNUMBER(SEARCH(설정!$B$7,$AC331)))),"제외","포함"))</f>
        <v/>
      </c>
    </row>
    <row r="332">
      <c r="W332" s="2">
        <f>IF(OR($B$5="",$C$6="",ROW()&lt;$B$5),"",IF(INDEX($A:$U,ROW(),$C$6)="","",INDEX($A:$U,ROW(),$C$6)))</f>
        <v/>
      </c>
      <c r="X332" s="28">
        <f>IF($W332="","",IF(ISNUMBER($W332),IF($W332&gt;=10000000,IFERROR(DATE(INT($W332/10000),MOD(INT($W332/100),100),MOD($W332,100)),""),$W332),IF(ISNUMBER(--SUBSTITUTE(SUBSTITUTE(TRIM($W332),".","-"),"/","-")),IF(--SUBSTITUTE(SUBSTITUTE(TRIM($W332),".","-"),"/","-")&gt;=10000000,IFERROR(DATE(--LEFT(TRIM($W332),4),--MID(TRIM($W332),5,2),--RIGHT(TRIM($W332),2)),""),--SUBSTITUTE(SUBSTITUTE(TRIM($W332),".","-"),"/","-")),IFERROR(--LEFT(SUBSTITUTE(SUBSTITUTE(TRIM($W332),".","-"),"/","-"),10),""))))</f>
        <v/>
      </c>
      <c r="Y332" s="29">
        <f>IF($X332="","",INT($X332))</f>
        <v/>
      </c>
      <c r="Z332" s="30">
        <f>IF(OR($Y332="",$D$6=""),"",IF(INDEX($A:$U,ROW(),$D$6)="",0,IF(ISNUMBER(INDEX($A:$U,ROW(),$D$6)),INDEX($A:$U,ROW(),$D$6),IFERROR(--SUBSTITUTE(SUBSTITUTE(TRIM(INDEX($A:$U,ROW(),$D$6)),",",""),"원",""),0))))</f>
        <v/>
      </c>
      <c r="AA332" s="30">
        <f>IF(OR($Y332="",$E$6=""),"",IF(INDEX($A:$U,ROW(),$E$6)="",0,IF(ISNUMBER(INDEX($A:$U,ROW(),$E$6)),INDEX($A:$U,ROW(),$E$6),IFERROR(--SUBSTITUTE(SUBSTITUTE(TRIM(INDEX($A:$U,ROW(),$E$6)),",",""),"원",""),0))))</f>
        <v/>
      </c>
      <c r="AB332" s="30">
        <f>IF(OR($Y332="",$F$6=""),"",IF(INDEX($A:$U,ROW(),$F$6)="","",IF(ISNUMBER(INDEX($A:$U,ROW(),$F$6)),INDEX($A:$U,ROW(),$F$6),IFERROR(--SUBSTITUTE(SUBSTITUTE(TRIM(INDEX($A:$U,ROW(),$F$6)),",",""),"원",""),""))))</f>
        <v/>
      </c>
      <c r="AC332" s="2">
        <f>IF(OR($Y332="",$G$6=""),"",INDEX($A:$U,ROW(),$G$6)&amp;"")</f>
        <v/>
      </c>
      <c r="AD332" s="2">
        <f>IF($Y332="","",IF(OR(AND(설정!$B$5&lt;&gt;"",ISNUMBER(SEARCH(설정!$B$5,$AC332))),AND(설정!$B$6&lt;&gt;"",ISNUMBER(SEARCH(설정!$B$6,$AC332))),AND(설정!$B$7&lt;&gt;"",ISNUMBER(SEARCH(설정!$B$7,$AC332)))),"제외","포함"))</f>
        <v/>
      </c>
    </row>
    <row r="333">
      <c r="W333" s="2">
        <f>IF(OR($B$5="",$C$6="",ROW()&lt;$B$5),"",IF(INDEX($A:$U,ROW(),$C$6)="","",INDEX($A:$U,ROW(),$C$6)))</f>
        <v/>
      </c>
      <c r="X333" s="28">
        <f>IF($W333="","",IF(ISNUMBER($W333),IF($W333&gt;=10000000,IFERROR(DATE(INT($W333/10000),MOD(INT($W333/100),100),MOD($W333,100)),""),$W333),IF(ISNUMBER(--SUBSTITUTE(SUBSTITUTE(TRIM($W333),".","-"),"/","-")),IF(--SUBSTITUTE(SUBSTITUTE(TRIM($W333),".","-"),"/","-")&gt;=10000000,IFERROR(DATE(--LEFT(TRIM($W333),4),--MID(TRIM($W333),5,2),--RIGHT(TRIM($W333),2)),""),--SUBSTITUTE(SUBSTITUTE(TRIM($W333),".","-"),"/","-")),IFERROR(--LEFT(SUBSTITUTE(SUBSTITUTE(TRIM($W333),".","-"),"/","-"),10),""))))</f>
        <v/>
      </c>
      <c r="Y333" s="29">
        <f>IF($X333="","",INT($X333))</f>
        <v/>
      </c>
      <c r="Z333" s="30">
        <f>IF(OR($Y333="",$D$6=""),"",IF(INDEX($A:$U,ROW(),$D$6)="",0,IF(ISNUMBER(INDEX($A:$U,ROW(),$D$6)),INDEX($A:$U,ROW(),$D$6),IFERROR(--SUBSTITUTE(SUBSTITUTE(TRIM(INDEX($A:$U,ROW(),$D$6)),",",""),"원",""),0))))</f>
        <v/>
      </c>
      <c r="AA333" s="30">
        <f>IF(OR($Y333="",$E$6=""),"",IF(INDEX($A:$U,ROW(),$E$6)="",0,IF(ISNUMBER(INDEX($A:$U,ROW(),$E$6)),INDEX($A:$U,ROW(),$E$6),IFERROR(--SUBSTITUTE(SUBSTITUTE(TRIM(INDEX($A:$U,ROW(),$E$6)),",",""),"원",""),0))))</f>
        <v/>
      </c>
      <c r="AB333" s="30">
        <f>IF(OR($Y333="",$F$6=""),"",IF(INDEX($A:$U,ROW(),$F$6)="","",IF(ISNUMBER(INDEX($A:$U,ROW(),$F$6)),INDEX($A:$U,ROW(),$F$6),IFERROR(--SUBSTITUTE(SUBSTITUTE(TRIM(INDEX($A:$U,ROW(),$F$6)),",",""),"원",""),""))))</f>
        <v/>
      </c>
      <c r="AC333" s="2">
        <f>IF(OR($Y333="",$G$6=""),"",INDEX($A:$U,ROW(),$G$6)&amp;"")</f>
        <v/>
      </c>
      <c r="AD333" s="2">
        <f>IF($Y333="","",IF(OR(AND(설정!$B$5&lt;&gt;"",ISNUMBER(SEARCH(설정!$B$5,$AC333))),AND(설정!$B$6&lt;&gt;"",ISNUMBER(SEARCH(설정!$B$6,$AC333))),AND(설정!$B$7&lt;&gt;"",ISNUMBER(SEARCH(설정!$B$7,$AC333)))),"제외","포함"))</f>
        <v/>
      </c>
    </row>
    <row r="334">
      <c r="W334" s="2">
        <f>IF(OR($B$5="",$C$6="",ROW()&lt;$B$5),"",IF(INDEX($A:$U,ROW(),$C$6)="","",INDEX($A:$U,ROW(),$C$6)))</f>
        <v/>
      </c>
      <c r="X334" s="28">
        <f>IF($W334="","",IF(ISNUMBER($W334),IF($W334&gt;=10000000,IFERROR(DATE(INT($W334/10000),MOD(INT($W334/100),100),MOD($W334,100)),""),$W334),IF(ISNUMBER(--SUBSTITUTE(SUBSTITUTE(TRIM($W334),".","-"),"/","-")),IF(--SUBSTITUTE(SUBSTITUTE(TRIM($W334),".","-"),"/","-")&gt;=10000000,IFERROR(DATE(--LEFT(TRIM($W334),4),--MID(TRIM($W334),5,2),--RIGHT(TRIM($W334),2)),""),--SUBSTITUTE(SUBSTITUTE(TRIM($W334),".","-"),"/","-")),IFERROR(--LEFT(SUBSTITUTE(SUBSTITUTE(TRIM($W334),".","-"),"/","-"),10),""))))</f>
        <v/>
      </c>
      <c r="Y334" s="29">
        <f>IF($X334="","",INT($X334))</f>
        <v/>
      </c>
      <c r="Z334" s="30">
        <f>IF(OR($Y334="",$D$6=""),"",IF(INDEX($A:$U,ROW(),$D$6)="",0,IF(ISNUMBER(INDEX($A:$U,ROW(),$D$6)),INDEX($A:$U,ROW(),$D$6),IFERROR(--SUBSTITUTE(SUBSTITUTE(TRIM(INDEX($A:$U,ROW(),$D$6)),",",""),"원",""),0))))</f>
        <v/>
      </c>
      <c r="AA334" s="30">
        <f>IF(OR($Y334="",$E$6=""),"",IF(INDEX($A:$U,ROW(),$E$6)="",0,IF(ISNUMBER(INDEX($A:$U,ROW(),$E$6)),INDEX($A:$U,ROW(),$E$6),IFERROR(--SUBSTITUTE(SUBSTITUTE(TRIM(INDEX($A:$U,ROW(),$E$6)),",",""),"원",""),0))))</f>
        <v/>
      </c>
      <c r="AB334" s="30">
        <f>IF(OR($Y334="",$F$6=""),"",IF(INDEX($A:$U,ROW(),$F$6)="","",IF(ISNUMBER(INDEX($A:$U,ROW(),$F$6)),INDEX($A:$U,ROW(),$F$6),IFERROR(--SUBSTITUTE(SUBSTITUTE(TRIM(INDEX($A:$U,ROW(),$F$6)),",",""),"원",""),""))))</f>
        <v/>
      </c>
      <c r="AC334" s="2">
        <f>IF(OR($Y334="",$G$6=""),"",INDEX($A:$U,ROW(),$G$6)&amp;"")</f>
        <v/>
      </c>
      <c r="AD334" s="2">
        <f>IF($Y334="","",IF(OR(AND(설정!$B$5&lt;&gt;"",ISNUMBER(SEARCH(설정!$B$5,$AC334))),AND(설정!$B$6&lt;&gt;"",ISNUMBER(SEARCH(설정!$B$6,$AC334))),AND(설정!$B$7&lt;&gt;"",ISNUMBER(SEARCH(설정!$B$7,$AC334)))),"제외","포함"))</f>
        <v/>
      </c>
    </row>
    <row r="335">
      <c r="W335" s="2">
        <f>IF(OR($B$5="",$C$6="",ROW()&lt;$B$5),"",IF(INDEX($A:$U,ROW(),$C$6)="","",INDEX($A:$U,ROW(),$C$6)))</f>
        <v/>
      </c>
      <c r="X335" s="28">
        <f>IF($W335="","",IF(ISNUMBER($W335),IF($W335&gt;=10000000,IFERROR(DATE(INT($W335/10000),MOD(INT($W335/100),100),MOD($W335,100)),""),$W335),IF(ISNUMBER(--SUBSTITUTE(SUBSTITUTE(TRIM($W335),".","-"),"/","-")),IF(--SUBSTITUTE(SUBSTITUTE(TRIM($W335),".","-"),"/","-")&gt;=10000000,IFERROR(DATE(--LEFT(TRIM($W335),4),--MID(TRIM($W335),5,2),--RIGHT(TRIM($W335),2)),""),--SUBSTITUTE(SUBSTITUTE(TRIM($W335),".","-"),"/","-")),IFERROR(--LEFT(SUBSTITUTE(SUBSTITUTE(TRIM($W335),".","-"),"/","-"),10),""))))</f>
        <v/>
      </c>
      <c r="Y335" s="29">
        <f>IF($X335="","",INT($X335))</f>
        <v/>
      </c>
      <c r="Z335" s="30">
        <f>IF(OR($Y335="",$D$6=""),"",IF(INDEX($A:$U,ROW(),$D$6)="",0,IF(ISNUMBER(INDEX($A:$U,ROW(),$D$6)),INDEX($A:$U,ROW(),$D$6),IFERROR(--SUBSTITUTE(SUBSTITUTE(TRIM(INDEX($A:$U,ROW(),$D$6)),",",""),"원",""),0))))</f>
        <v/>
      </c>
      <c r="AA335" s="30">
        <f>IF(OR($Y335="",$E$6=""),"",IF(INDEX($A:$U,ROW(),$E$6)="",0,IF(ISNUMBER(INDEX($A:$U,ROW(),$E$6)),INDEX($A:$U,ROW(),$E$6),IFERROR(--SUBSTITUTE(SUBSTITUTE(TRIM(INDEX($A:$U,ROW(),$E$6)),",",""),"원",""),0))))</f>
        <v/>
      </c>
      <c r="AB335" s="30">
        <f>IF(OR($Y335="",$F$6=""),"",IF(INDEX($A:$U,ROW(),$F$6)="","",IF(ISNUMBER(INDEX($A:$U,ROW(),$F$6)),INDEX($A:$U,ROW(),$F$6),IFERROR(--SUBSTITUTE(SUBSTITUTE(TRIM(INDEX($A:$U,ROW(),$F$6)),",",""),"원",""),""))))</f>
        <v/>
      </c>
      <c r="AC335" s="2">
        <f>IF(OR($Y335="",$G$6=""),"",INDEX($A:$U,ROW(),$G$6)&amp;"")</f>
        <v/>
      </c>
      <c r="AD335" s="2">
        <f>IF($Y335="","",IF(OR(AND(설정!$B$5&lt;&gt;"",ISNUMBER(SEARCH(설정!$B$5,$AC335))),AND(설정!$B$6&lt;&gt;"",ISNUMBER(SEARCH(설정!$B$6,$AC335))),AND(설정!$B$7&lt;&gt;"",ISNUMBER(SEARCH(설정!$B$7,$AC335)))),"제외","포함"))</f>
        <v/>
      </c>
    </row>
    <row r="336">
      <c r="W336" s="2">
        <f>IF(OR($B$5="",$C$6="",ROW()&lt;$B$5),"",IF(INDEX($A:$U,ROW(),$C$6)="","",INDEX($A:$U,ROW(),$C$6)))</f>
        <v/>
      </c>
      <c r="X336" s="28">
        <f>IF($W336="","",IF(ISNUMBER($W336),IF($W336&gt;=10000000,IFERROR(DATE(INT($W336/10000),MOD(INT($W336/100),100),MOD($W336,100)),""),$W336),IF(ISNUMBER(--SUBSTITUTE(SUBSTITUTE(TRIM($W336),".","-"),"/","-")),IF(--SUBSTITUTE(SUBSTITUTE(TRIM($W336),".","-"),"/","-")&gt;=10000000,IFERROR(DATE(--LEFT(TRIM($W336),4),--MID(TRIM($W336),5,2),--RIGHT(TRIM($W336),2)),""),--SUBSTITUTE(SUBSTITUTE(TRIM($W336),".","-"),"/","-")),IFERROR(--LEFT(SUBSTITUTE(SUBSTITUTE(TRIM($W336),".","-"),"/","-"),10),""))))</f>
        <v/>
      </c>
      <c r="Y336" s="29">
        <f>IF($X336="","",INT($X336))</f>
        <v/>
      </c>
      <c r="Z336" s="30">
        <f>IF(OR($Y336="",$D$6=""),"",IF(INDEX($A:$U,ROW(),$D$6)="",0,IF(ISNUMBER(INDEX($A:$U,ROW(),$D$6)),INDEX($A:$U,ROW(),$D$6),IFERROR(--SUBSTITUTE(SUBSTITUTE(TRIM(INDEX($A:$U,ROW(),$D$6)),",",""),"원",""),0))))</f>
        <v/>
      </c>
      <c r="AA336" s="30">
        <f>IF(OR($Y336="",$E$6=""),"",IF(INDEX($A:$U,ROW(),$E$6)="",0,IF(ISNUMBER(INDEX($A:$U,ROW(),$E$6)),INDEX($A:$U,ROW(),$E$6),IFERROR(--SUBSTITUTE(SUBSTITUTE(TRIM(INDEX($A:$U,ROW(),$E$6)),",",""),"원",""),0))))</f>
        <v/>
      </c>
      <c r="AB336" s="30">
        <f>IF(OR($Y336="",$F$6=""),"",IF(INDEX($A:$U,ROW(),$F$6)="","",IF(ISNUMBER(INDEX($A:$U,ROW(),$F$6)),INDEX($A:$U,ROW(),$F$6),IFERROR(--SUBSTITUTE(SUBSTITUTE(TRIM(INDEX($A:$U,ROW(),$F$6)),",",""),"원",""),""))))</f>
        <v/>
      </c>
      <c r="AC336" s="2">
        <f>IF(OR($Y336="",$G$6=""),"",INDEX($A:$U,ROW(),$G$6)&amp;"")</f>
        <v/>
      </c>
      <c r="AD336" s="2">
        <f>IF($Y336="","",IF(OR(AND(설정!$B$5&lt;&gt;"",ISNUMBER(SEARCH(설정!$B$5,$AC336))),AND(설정!$B$6&lt;&gt;"",ISNUMBER(SEARCH(설정!$B$6,$AC336))),AND(설정!$B$7&lt;&gt;"",ISNUMBER(SEARCH(설정!$B$7,$AC336)))),"제외","포함"))</f>
        <v/>
      </c>
    </row>
    <row r="337">
      <c r="W337" s="2">
        <f>IF(OR($B$5="",$C$6="",ROW()&lt;$B$5),"",IF(INDEX($A:$U,ROW(),$C$6)="","",INDEX($A:$U,ROW(),$C$6)))</f>
        <v/>
      </c>
      <c r="X337" s="28">
        <f>IF($W337="","",IF(ISNUMBER($W337),IF($W337&gt;=10000000,IFERROR(DATE(INT($W337/10000),MOD(INT($W337/100),100),MOD($W337,100)),""),$W337),IF(ISNUMBER(--SUBSTITUTE(SUBSTITUTE(TRIM($W337),".","-"),"/","-")),IF(--SUBSTITUTE(SUBSTITUTE(TRIM($W337),".","-"),"/","-")&gt;=10000000,IFERROR(DATE(--LEFT(TRIM($W337),4),--MID(TRIM($W337),5,2),--RIGHT(TRIM($W337),2)),""),--SUBSTITUTE(SUBSTITUTE(TRIM($W337),".","-"),"/","-")),IFERROR(--LEFT(SUBSTITUTE(SUBSTITUTE(TRIM($W337),".","-"),"/","-"),10),""))))</f>
        <v/>
      </c>
      <c r="Y337" s="29">
        <f>IF($X337="","",INT($X337))</f>
        <v/>
      </c>
      <c r="Z337" s="30">
        <f>IF(OR($Y337="",$D$6=""),"",IF(INDEX($A:$U,ROW(),$D$6)="",0,IF(ISNUMBER(INDEX($A:$U,ROW(),$D$6)),INDEX($A:$U,ROW(),$D$6),IFERROR(--SUBSTITUTE(SUBSTITUTE(TRIM(INDEX($A:$U,ROW(),$D$6)),",",""),"원",""),0))))</f>
        <v/>
      </c>
      <c r="AA337" s="30">
        <f>IF(OR($Y337="",$E$6=""),"",IF(INDEX($A:$U,ROW(),$E$6)="",0,IF(ISNUMBER(INDEX($A:$U,ROW(),$E$6)),INDEX($A:$U,ROW(),$E$6),IFERROR(--SUBSTITUTE(SUBSTITUTE(TRIM(INDEX($A:$U,ROW(),$E$6)),",",""),"원",""),0))))</f>
        <v/>
      </c>
      <c r="AB337" s="30">
        <f>IF(OR($Y337="",$F$6=""),"",IF(INDEX($A:$U,ROW(),$F$6)="","",IF(ISNUMBER(INDEX($A:$U,ROW(),$F$6)),INDEX($A:$U,ROW(),$F$6),IFERROR(--SUBSTITUTE(SUBSTITUTE(TRIM(INDEX($A:$U,ROW(),$F$6)),",",""),"원",""),""))))</f>
        <v/>
      </c>
      <c r="AC337" s="2">
        <f>IF(OR($Y337="",$G$6=""),"",INDEX($A:$U,ROW(),$G$6)&amp;"")</f>
        <v/>
      </c>
      <c r="AD337" s="2">
        <f>IF($Y337="","",IF(OR(AND(설정!$B$5&lt;&gt;"",ISNUMBER(SEARCH(설정!$B$5,$AC337))),AND(설정!$B$6&lt;&gt;"",ISNUMBER(SEARCH(설정!$B$6,$AC337))),AND(설정!$B$7&lt;&gt;"",ISNUMBER(SEARCH(설정!$B$7,$AC337)))),"제외","포함"))</f>
        <v/>
      </c>
    </row>
    <row r="338">
      <c r="W338" s="2">
        <f>IF(OR($B$5="",$C$6="",ROW()&lt;$B$5),"",IF(INDEX($A:$U,ROW(),$C$6)="","",INDEX($A:$U,ROW(),$C$6)))</f>
        <v/>
      </c>
      <c r="X338" s="28">
        <f>IF($W338="","",IF(ISNUMBER($W338),IF($W338&gt;=10000000,IFERROR(DATE(INT($W338/10000),MOD(INT($W338/100),100),MOD($W338,100)),""),$W338),IF(ISNUMBER(--SUBSTITUTE(SUBSTITUTE(TRIM($W338),".","-"),"/","-")),IF(--SUBSTITUTE(SUBSTITUTE(TRIM($W338),".","-"),"/","-")&gt;=10000000,IFERROR(DATE(--LEFT(TRIM($W338),4),--MID(TRIM($W338),5,2),--RIGHT(TRIM($W338),2)),""),--SUBSTITUTE(SUBSTITUTE(TRIM($W338),".","-"),"/","-")),IFERROR(--LEFT(SUBSTITUTE(SUBSTITUTE(TRIM($W338),".","-"),"/","-"),10),""))))</f>
        <v/>
      </c>
      <c r="Y338" s="29">
        <f>IF($X338="","",INT($X338))</f>
        <v/>
      </c>
      <c r="Z338" s="30">
        <f>IF(OR($Y338="",$D$6=""),"",IF(INDEX($A:$U,ROW(),$D$6)="",0,IF(ISNUMBER(INDEX($A:$U,ROW(),$D$6)),INDEX($A:$U,ROW(),$D$6),IFERROR(--SUBSTITUTE(SUBSTITUTE(TRIM(INDEX($A:$U,ROW(),$D$6)),",",""),"원",""),0))))</f>
        <v/>
      </c>
      <c r="AA338" s="30">
        <f>IF(OR($Y338="",$E$6=""),"",IF(INDEX($A:$U,ROW(),$E$6)="",0,IF(ISNUMBER(INDEX($A:$U,ROW(),$E$6)),INDEX($A:$U,ROW(),$E$6),IFERROR(--SUBSTITUTE(SUBSTITUTE(TRIM(INDEX($A:$U,ROW(),$E$6)),",",""),"원",""),0))))</f>
        <v/>
      </c>
      <c r="AB338" s="30">
        <f>IF(OR($Y338="",$F$6=""),"",IF(INDEX($A:$U,ROW(),$F$6)="","",IF(ISNUMBER(INDEX($A:$U,ROW(),$F$6)),INDEX($A:$U,ROW(),$F$6),IFERROR(--SUBSTITUTE(SUBSTITUTE(TRIM(INDEX($A:$U,ROW(),$F$6)),",",""),"원",""),""))))</f>
        <v/>
      </c>
      <c r="AC338" s="2">
        <f>IF(OR($Y338="",$G$6=""),"",INDEX($A:$U,ROW(),$G$6)&amp;"")</f>
        <v/>
      </c>
      <c r="AD338" s="2">
        <f>IF($Y338="","",IF(OR(AND(설정!$B$5&lt;&gt;"",ISNUMBER(SEARCH(설정!$B$5,$AC338))),AND(설정!$B$6&lt;&gt;"",ISNUMBER(SEARCH(설정!$B$6,$AC338))),AND(설정!$B$7&lt;&gt;"",ISNUMBER(SEARCH(설정!$B$7,$AC338)))),"제외","포함"))</f>
        <v/>
      </c>
    </row>
    <row r="339">
      <c r="W339" s="2">
        <f>IF(OR($B$5="",$C$6="",ROW()&lt;$B$5),"",IF(INDEX($A:$U,ROW(),$C$6)="","",INDEX($A:$U,ROW(),$C$6)))</f>
        <v/>
      </c>
      <c r="X339" s="28">
        <f>IF($W339="","",IF(ISNUMBER($W339),IF($W339&gt;=10000000,IFERROR(DATE(INT($W339/10000),MOD(INT($W339/100),100),MOD($W339,100)),""),$W339),IF(ISNUMBER(--SUBSTITUTE(SUBSTITUTE(TRIM($W339),".","-"),"/","-")),IF(--SUBSTITUTE(SUBSTITUTE(TRIM($W339),".","-"),"/","-")&gt;=10000000,IFERROR(DATE(--LEFT(TRIM($W339),4),--MID(TRIM($W339),5,2),--RIGHT(TRIM($W339),2)),""),--SUBSTITUTE(SUBSTITUTE(TRIM($W339),".","-"),"/","-")),IFERROR(--LEFT(SUBSTITUTE(SUBSTITUTE(TRIM($W339),".","-"),"/","-"),10),""))))</f>
        <v/>
      </c>
      <c r="Y339" s="29">
        <f>IF($X339="","",INT($X339))</f>
        <v/>
      </c>
      <c r="Z339" s="30">
        <f>IF(OR($Y339="",$D$6=""),"",IF(INDEX($A:$U,ROW(),$D$6)="",0,IF(ISNUMBER(INDEX($A:$U,ROW(),$D$6)),INDEX($A:$U,ROW(),$D$6),IFERROR(--SUBSTITUTE(SUBSTITUTE(TRIM(INDEX($A:$U,ROW(),$D$6)),",",""),"원",""),0))))</f>
        <v/>
      </c>
      <c r="AA339" s="30">
        <f>IF(OR($Y339="",$E$6=""),"",IF(INDEX($A:$U,ROW(),$E$6)="",0,IF(ISNUMBER(INDEX($A:$U,ROW(),$E$6)),INDEX($A:$U,ROW(),$E$6),IFERROR(--SUBSTITUTE(SUBSTITUTE(TRIM(INDEX($A:$U,ROW(),$E$6)),",",""),"원",""),0))))</f>
        <v/>
      </c>
      <c r="AB339" s="30">
        <f>IF(OR($Y339="",$F$6=""),"",IF(INDEX($A:$U,ROW(),$F$6)="","",IF(ISNUMBER(INDEX($A:$U,ROW(),$F$6)),INDEX($A:$U,ROW(),$F$6),IFERROR(--SUBSTITUTE(SUBSTITUTE(TRIM(INDEX($A:$U,ROW(),$F$6)),",",""),"원",""),""))))</f>
        <v/>
      </c>
      <c r="AC339" s="2">
        <f>IF(OR($Y339="",$G$6=""),"",INDEX($A:$U,ROW(),$G$6)&amp;"")</f>
        <v/>
      </c>
      <c r="AD339" s="2">
        <f>IF($Y339="","",IF(OR(AND(설정!$B$5&lt;&gt;"",ISNUMBER(SEARCH(설정!$B$5,$AC339))),AND(설정!$B$6&lt;&gt;"",ISNUMBER(SEARCH(설정!$B$6,$AC339))),AND(설정!$B$7&lt;&gt;"",ISNUMBER(SEARCH(설정!$B$7,$AC339)))),"제외","포함"))</f>
        <v/>
      </c>
    </row>
    <row r="340">
      <c r="W340" s="2">
        <f>IF(OR($B$5="",$C$6="",ROW()&lt;$B$5),"",IF(INDEX($A:$U,ROW(),$C$6)="","",INDEX($A:$U,ROW(),$C$6)))</f>
        <v/>
      </c>
      <c r="X340" s="28">
        <f>IF($W340="","",IF(ISNUMBER($W340),IF($W340&gt;=10000000,IFERROR(DATE(INT($W340/10000),MOD(INT($W340/100),100),MOD($W340,100)),""),$W340),IF(ISNUMBER(--SUBSTITUTE(SUBSTITUTE(TRIM($W340),".","-"),"/","-")),IF(--SUBSTITUTE(SUBSTITUTE(TRIM($W340),".","-"),"/","-")&gt;=10000000,IFERROR(DATE(--LEFT(TRIM($W340),4),--MID(TRIM($W340),5,2),--RIGHT(TRIM($W340),2)),""),--SUBSTITUTE(SUBSTITUTE(TRIM($W340),".","-"),"/","-")),IFERROR(--LEFT(SUBSTITUTE(SUBSTITUTE(TRIM($W340),".","-"),"/","-"),10),""))))</f>
        <v/>
      </c>
      <c r="Y340" s="29">
        <f>IF($X340="","",INT($X340))</f>
        <v/>
      </c>
      <c r="Z340" s="30">
        <f>IF(OR($Y340="",$D$6=""),"",IF(INDEX($A:$U,ROW(),$D$6)="",0,IF(ISNUMBER(INDEX($A:$U,ROW(),$D$6)),INDEX($A:$U,ROW(),$D$6),IFERROR(--SUBSTITUTE(SUBSTITUTE(TRIM(INDEX($A:$U,ROW(),$D$6)),",",""),"원",""),0))))</f>
        <v/>
      </c>
      <c r="AA340" s="30">
        <f>IF(OR($Y340="",$E$6=""),"",IF(INDEX($A:$U,ROW(),$E$6)="",0,IF(ISNUMBER(INDEX($A:$U,ROW(),$E$6)),INDEX($A:$U,ROW(),$E$6),IFERROR(--SUBSTITUTE(SUBSTITUTE(TRIM(INDEX($A:$U,ROW(),$E$6)),",",""),"원",""),0))))</f>
        <v/>
      </c>
      <c r="AB340" s="30">
        <f>IF(OR($Y340="",$F$6=""),"",IF(INDEX($A:$U,ROW(),$F$6)="","",IF(ISNUMBER(INDEX($A:$U,ROW(),$F$6)),INDEX($A:$U,ROW(),$F$6),IFERROR(--SUBSTITUTE(SUBSTITUTE(TRIM(INDEX($A:$U,ROW(),$F$6)),",",""),"원",""),""))))</f>
        <v/>
      </c>
      <c r="AC340" s="2">
        <f>IF(OR($Y340="",$G$6=""),"",INDEX($A:$U,ROW(),$G$6)&amp;"")</f>
        <v/>
      </c>
      <c r="AD340" s="2">
        <f>IF($Y340="","",IF(OR(AND(설정!$B$5&lt;&gt;"",ISNUMBER(SEARCH(설정!$B$5,$AC340))),AND(설정!$B$6&lt;&gt;"",ISNUMBER(SEARCH(설정!$B$6,$AC340))),AND(설정!$B$7&lt;&gt;"",ISNUMBER(SEARCH(설정!$B$7,$AC340)))),"제외","포함"))</f>
        <v/>
      </c>
    </row>
    <row r="341">
      <c r="W341" s="2">
        <f>IF(OR($B$5="",$C$6="",ROW()&lt;$B$5),"",IF(INDEX($A:$U,ROW(),$C$6)="","",INDEX($A:$U,ROW(),$C$6)))</f>
        <v/>
      </c>
      <c r="X341" s="28">
        <f>IF($W341="","",IF(ISNUMBER($W341),IF($W341&gt;=10000000,IFERROR(DATE(INT($W341/10000),MOD(INT($W341/100),100),MOD($W341,100)),""),$W341),IF(ISNUMBER(--SUBSTITUTE(SUBSTITUTE(TRIM($W341),".","-"),"/","-")),IF(--SUBSTITUTE(SUBSTITUTE(TRIM($W341),".","-"),"/","-")&gt;=10000000,IFERROR(DATE(--LEFT(TRIM($W341),4),--MID(TRIM($W341),5,2),--RIGHT(TRIM($W341),2)),""),--SUBSTITUTE(SUBSTITUTE(TRIM($W341),".","-"),"/","-")),IFERROR(--LEFT(SUBSTITUTE(SUBSTITUTE(TRIM($W341),".","-"),"/","-"),10),""))))</f>
        <v/>
      </c>
      <c r="Y341" s="29">
        <f>IF($X341="","",INT($X341))</f>
        <v/>
      </c>
      <c r="Z341" s="30">
        <f>IF(OR($Y341="",$D$6=""),"",IF(INDEX($A:$U,ROW(),$D$6)="",0,IF(ISNUMBER(INDEX($A:$U,ROW(),$D$6)),INDEX($A:$U,ROW(),$D$6),IFERROR(--SUBSTITUTE(SUBSTITUTE(TRIM(INDEX($A:$U,ROW(),$D$6)),",",""),"원",""),0))))</f>
        <v/>
      </c>
      <c r="AA341" s="30">
        <f>IF(OR($Y341="",$E$6=""),"",IF(INDEX($A:$U,ROW(),$E$6)="",0,IF(ISNUMBER(INDEX($A:$U,ROW(),$E$6)),INDEX($A:$U,ROW(),$E$6),IFERROR(--SUBSTITUTE(SUBSTITUTE(TRIM(INDEX($A:$U,ROW(),$E$6)),",",""),"원",""),0))))</f>
        <v/>
      </c>
      <c r="AB341" s="30">
        <f>IF(OR($Y341="",$F$6=""),"",IF(INDEX($A:$U,ROW(),$F$6)="","",IF(ISNUMBER(INDEX($A:$U,ROW(),$F$6)),INDEX($A:$U,ROW(),$F$6),IFERROR(--SUBSTITUTE(SUBSTITUTE(TRIM(INDEX($A:$U,ROW(),$F$6)),",",""),"원",""),""))))</f>
        <v/>
      </c>
      <c r="AC341" s="2">
        <f>IF(OR($Y341="",$G$6=""),"",INDEX($A:$U,ROW(),$G$6)&amp;"")</f>
        <v/>
      </c>
      <c r="AD341" s="2">
        <f>IF($Y341="","",IF(OR(AND(설정!$B$5&lt;&gt;"",ISNUMBER(SEARCH(설정!$B$5,$AC341))),AND(설정!$B$6&lt;&gt;"",ISNUMBER(SEARCH(설정!$B$6,$AC341))),AND(설정!$B$7&lt;&gt;"",ISNUMBER(SEARCH(설정!$B$7,$AC341)))),"제외","포함"))</f>
        <v/>
      </c>
    </row>
    <row r="342">
      <c r="W342" s="2">
        <f>IF(OR($B$5="",$C$6="",ROW()&lt;$B$5),"",IF(INDEX($A:$U,ROW(),$C$6)="","",INDEX($A:$U,ROW(),$C$6)))</f>
        <v/>
      </c>
      <c r="X342" s="28">
        <f>IF($W342="","",IF(ISNUMBER($W342),IF($W342&gt;=10000000,IFERROR(DATE(INT($W342/10000),MOD(INT($W342/100),100),MOD($W342,100)),""),$W342),IF(ISNUMBER(--SUBSTITUTE(SUBSTITUTE(TRIM($W342),".","-"),"/","-")),IF(--SUBSTITUTE(SUBSTITUTE(TRIM($W342),".","-"),"/","-")&gt;=10000000,IFERROR(DATE(--LEFT(TRIM($W342),4),--MID(TRIM($W342),5,2),--RIGHT(TRIM($W342),2)),""),--SUBSTITUTE(SUBSTITUTE(TRIM($W342),".","-"),"/","-")),IFERROR(--LEFT(SUBSTITUTE(SUBSTITUTE(TRIM($W342),".","-"),"/","-"),10),""))))</f>
        <v/>
      </c>
      <c r="Y342" s="29">
        <f>IF($X342="","",INT($X342))</f>
        <v/>
      </c>
      <c r="Z342" s="30">
        <f>IF(OR($Y342="",$D$6=""),"",IF(INDEX($A:$U,ROW(),$D$6)="",0,IF(ISNUMBER(INDEX($A:$U,ROW(),$D$6)),INDEX($A:$U,ROW(),$D$6),IFERROR(--SUBSTITUTE(SUBSTITUTE(TRIM(INDEX($A:$U,ROW(),$D$6)),",",""),"원",""),0))))</f>
        <v/>
      </c>
      <c r="AA342" s="30">
        <f>IF(OR($Y342="",$E$6=""),"",IF(INDEX($A:$U,ROW(),$E$6)="",0,IF(ISNUMBER(INDEX($A:$U,ROW(),$E$6)),INDEX($A:$U,ROW(),$E$6),IFERROR(--SUBSTITUTE(SUBSTITUTE(TRIM(INDEX($A:$U,ROW(),$E$6)),",",""),"원",""),0))))</f>
        <v/>
      </c>
      <c r="AB342" s="30">
        <f>IF(OR($Y342="",$F$6=""),"",IF(INDEX($A:$U,ROW(),$F$6)="","",IF(ISNUMBER(INDEX($A:$U,ROW(),$F$6)),INDEX($A:$U,ROW(),$F$6),IFERROR(--SUBSTITUTE(SUBSTITUTE(TRIM(INDEX($A:$U,ROW(),$F$6)),",",""),"원",""),""))))</f>
        <v/>
      </c>
      <c r="AC342" s="2">
        <f>IF(OR($Y342="",$G$6=""),"",INDEX($A:$U,ROW(),$G$6)&amp;"")</f>
        <v/>
      </c>
      <c r="AD342" s="2">
        <f>IF($Y342="","",IF(OR(AND(설정!$B$5&lt;&gt;"",ISNUMBER(SEARCH(설정!$B$5,$AC342))),AND(설정!$B$6&lt;&gt;"",ISNUMBER(SEARCH(설정!$B$6,$AC342))),AND(설정!$B$7&lt;&gt;"",ISNUMBER(SEARCH(설정!$B$7,$AC342)))),"제외","포함"))</f>
        <v/>
      </c>
    </row>
    <row r="343">
      <c r="W343" s="2">
        <f>IF(OR($B$5="",$C$6="",ROW()&lt;$B$5),"",IF(INDEX($A:$U,ROW(),$C$6)="","",INDEX($A:$U,ROW(),$C$6)))</f>
        <v/>
      </c>
      <c r="X343" s="28">
        <f>IF($W343="","",IF(ISNUMBER($W343),IF($W343&gt;=10000000,IFERROR(DATE(INT($W343/10000),MOD(INT($W343/100),100),MOD($W343,100)),""),$W343),IF(ISNUMBER(--SUBSTITUTE(SUBSTITUTE(TRIM($W343),".","-"),"/","-")),IF(--SUBSTITUTE(SUBSTITUTE(TRIM($W343),".","-"),"/","-")&gt;=10000000,IFERROR(DATE(--LEFT(TRIM($W343),4),--MID(TRIM($W343),5,2),--RIGHT(TRIM($W343),2)),""),--SUBSTITUTE(SUBSTITUTE(TRIM($W343),".","-"),"/","-")),IFERROR(--LEFT(SUBSTITUTE(SUBSTITUTE(TRIM($W343),".","-"),"/","-"),10),""))))</f>
        <v/>
      </c>
      <c r="Y343" s="29">
        <f>IF($X343="","",INT($X343))</f>
        <v/>
      </c>
      <c r="Z343" s="30">
        <f>IF(OR($Y343="",$D$6=""),"",IF(INDEX($A:$U,ROW(),$D$6)="",0,IF(ISNUMBER(INDEX($A:$U,ROW(),$D$6)),INDEX($A:$U,ROW(),$D$6),IFERROR(--SUBSTITUTE(SUBSTITUTE(TRIM(INDEX($A:$U,ROW(),$D$6)),",",""),"원",""),0))))</f>
        <v/>
      </c>
      <c r="AA343" s="30">
        <f>IF(OR($Y343="",$E$6=""),"",IF(INDEX($A:$U,ROW(),$E$6)="",0,IF(ISNUMBER(INDEX($A:$U,ROW(),$E$6)),INDEX($A:$U,ROW(),$E$6),IFERROR(--SUBSTITUTE(SUBSTITUTE(TRIM(INDEX($A:$U,ROW(),$E$6)),",",""),"원",""),0))))</f>
        <v/>
      </c>
      <c r="AB343" s="30">
        <f>IF(OR($Y343="",$F$6=""),"",IF(INDEX($A:$U,ROW(),$F$6)="","",IF(ISNUMBER(INDEX($A:$U,ROW(),$F$6)),INDEX($A:$U,ROW(),$F$6),IFERROR(--SUBSTITUTE(SUBSTITUTE(TRIM(INDEX($A:$U,ROW(),$F$6)),",",""),"원",""),""))))</f>
        <v/>
      </c>
      <c r="AC343" s="2">
        <f>IF(OR($Y343="",$G$6=""),"",INDEX($A:$U,ROW(),$G$6)&amp;"")</f>
        <v/>
      </c>
      <c r="AD343" s="2">
        <f>IF($Y343="","",IF(OR(AND(설정!$B$5&lt;&gt;"",ISNUMBER(SEARCH(설정!$B$5,$AC343))),AND(설정!$B$6&lt;&gt;"",ISNUMBER(SEARCH(설정!$B$6,$AC343))),AND(설정!$B$7&lt;&gt;"",ISNUMBER(SEARCH(설정!$B$7,$AC343)))),"제외","포함"))</f>
        <v/>
      </c>
    </row>
    <row r="344">
      <c r="W344" s="2">
        <f>IF(OR($B$5="",$C$6="",ROW()&lt;$B$5),"",IF(INDEX($A:$U,ROW(),$C$6)="","",INDEX($A:$U,ROW(),$C$6)))</f>
        <v/>
      </c>
      <c r="X344" s="28">
        <f>IF($W344="","",IF(ISNUMBER($W344),IF($W344&gt;=10000000,IFERROR(DATE(INT($W344/10000),MOD(INT($W344/100),100),MOD($W344,100)),""),$W344),IF(ISNUMBER(--SUBSTITUTE(SUBSTITUTE(TRIM($W344),".","-"),"/","-")),IF(--SUBSTITUTE(SUBSTITUTE(TRIM($W344),".","-"),"/","-")&gt;=10000000,IFERROR(DATE(--LEFT(TRIM($W344),4),--MID(TRIM($W344),5,2),--RIGHT(TRIM($W344),2)),""),--SUBSTITUTE(SUBSTITUTE(TRIM($W344),".","-"),"/","-")),IFERROR(--LEFT(SUBSTITUTE(SUBSTITUTE(TRIM($W344),".","-"),"/","-"),10),""))))</f>
        <v/>
      </c>
      <c r="Y344" s="29">
        <f>IF($X344="","",INT($X344))</f>
        <v/>
      </c>
      <c r="Z344" s="30">
        <f>IF(OR($Y344="",$D$6=""),"",IF(INDEX($A:$U,ROW(),$D$6)="",0,IF(ISNUMBER(INDEX($A:$U,ROW(),$D$6)),INDEX($A:$U,ROW(),$D$6),IFERROR(--SUBSTITUTE(SUBSTITUTE(TRIM(INDEX($A:$U,ROW(),$D$6)),",",""),"원",""),0))))</f>
        <v/>
      </c>
      <c r="AA344" s="30">
        <f>IF(OR($Y344="",$E$6=""),"",IF(INDEX($A:$U,ROW(),$E$6)="",0,IF(ISNUMBER(INDEX($A:$U,ROW(),$E$6)),INDEX($A:$U,ROW(),$E$6),IFERROR(--SUBSTITUTE(SUBSTITUTE(TRIM(INDEX($A:$U,ROW(),$E$6)),",",""),"원",""),0))))</f>
        <v/>
      </c>
      <c r="AB344" s="30">
        <f>IF(OR($Y344="",$F$6=""),"",IF(INDEX($A:$U,ROW(),$F$6)="","",IF(ISNUMBER(INDEX($A:$U,ROW(),$F$6)),INDEX($A:$U,ROW(),$F$6),IFERROR(--SUBSTITUTE(SUBSTITUTE(TRIM(INDEX($A:$U,ROW(),$F$6)),",",""),"원",""),""))))</f>
        <v/>
      </c>
      <c r="AC344" s="2">
        <f>IF(OR($Y344="",$G$6=""),"",INDEX($A:$U,ROW(),$G$6)&amp;"")</f>
        <v/>
      </c>
      <c r="AD344" s="2">
        <f>IF($Y344="","",IF(OR(AND(설정!$B$5&lt;&gt;"",ISNUMBER(SEARCH(설정!$B$5,$AC344))),AND(설정!$B$6&lt;&gt;"",ISNUMBER(SEARCH(설정!$B$6,$AC344))),AND(설정!$B$7&lt;&gt;"",ISNUMBER(SEARCH(설정!$B$7,$AC344)))),"제외","포함"))</f>
        <v/>
      </c>
    </row>
    <row r="345">
      <c r="W345" s="2">
        <f>IF(OR($B$5="",$C$6="",ROW()&lt;$B$5),"",IF(INDEX($A:$U,ROW(),$C$6)="","",INDEX($A:$U,ROW(),$C$6)))</f>
        <v/>
      </c>
      <c r="X345" s="28">
        <f>IF($W345="","",IF(ISNUMBER($W345),IF($W345&gt;=10000000,IFERROR(DATE(INT($W345/10000),MOD(INT($W345/100),100),MOD($W345,100)),""),$W345),IF(ISNUMBER(--SUBSTITUTE(SUBSTITUTE(TRIM($W345),".","-"),"/","-")),IF(--SUBSTITUTE(SUBSTITUTE(TRIM($W345),".","-"),"/","-")&gt;=10000000,IFERROR(DATE(--LEFT(TRIM($W345),4),--MID(TRIM($W345),5,2),--RIGHT(TRIM($W345),2)),""),--SUBSTITUTE(SUBSTITUTE(TRIM($W345),".","-"),"/","-")),IFERROR(--LEFT(SUBSTITUTE(SUBSTITUTE(TRIM($W345),".","-"),"/","-"),10),""))))</f>
        <v/>
      </c>
      <c r="Y345" s="29">
        <f>IF($X345="","",INT($X345))</f>
        <v/>
      </c>
      <c r="Z345" s="30">
        <f>IF(OR($Y345="",$D$6=""),"",IF(INDEX($A:$U,ROW(),$D$6)="",0,IF(ISNUMBER(INDEX($A:$U,ROW(),$D$6)),INDEX($A:$U,ROW(),$D$6),IFERROR(--SUBSTITUTE(SUBSTITUTE(TRIM(INDEX($A:$U,ROW(),$D$6)),",",""),"원",""),0))))</f>
        <v/>
      </c>
      <c r="AA345" s="30">
        <f>IF(OR($Y345="",$E$6=""),"",IF(INDEX($A:$U,ROW(),$E$6)="",0,IF(ISNUMBER(INDEX($A:$U,ROW(),$E$6)),INDEX($A:$U,ROW(),$E$6),IFERROR(--SUBSTITUTE(SUBSTITUTE(TRIM(INDEX($A:$U,ROW(),$E$6)),",",""),"원",""),0))))</f>
        <v/>
      </c>
      <c r="AB345" s="30">
        <f>IF(OR($Y345="",$F$6=""),"",IF(INDEX($A:$U,ROW(),$F$6)="","",IF(ISNUMBER(INDEX($A:$U,ROW(),$F$6)),INDEX($A:$U,ROW(),$F$6),IFERROR(--SUBSTITUTE(SUBSTITUTE(TRIM(INDEX($A:$U,ROW(),$F$6)),",",""),"원",""),""))))</f>
        <v/>
      </c>
      <c r="AC345" s="2">
        <f>IF(OR($Y345="",$G$6=""),"",INDEX($A:$U,ROW(),$G$6)&amp;"")</f>
        <v/>
      </c>
      <c r="AD345" s="2">
        <f>IF($Y345="","",IF(OR(AND(설정!$B$5&lt;&gt;"",ISNUMBER(SEARCH(설정!$B$5,$AC345))),AND(설정!$B$6&lt;&gt;"",ISNUMBER(SEARCH(설정!$B$6,$AC345))),AND(설정!$B$7&lt;&gt;"",ISNUMBER(SEARCH(설정!$B$7,$AC345)))),"제외","포함"))</f>
        <v/>
      </c>
    </row>
    <row r="346">
      <c r="W346" s="2">
        <f>IF(OR($B$5="",$C$6="",ROW()&lt;$B$5),"",IF(INDEX($A:$U,ROW(),$C$6)="","",INDEX($A:$U,ROW(),$C$6)))</f>
        <v/>
      </c>
      <c r="X346" s="28">
        <f>IF($W346="","",IF(ISNUMBER($W346),IF($W346&gt;=10000000,IFERROR(DATE(INT($W346/10000),MOD(INT($W346/100),100),MOD($W346,100)),""),$W346),IF(ISNUMBER(--SUBSTITUTE(SUBSTITUTE(TRIM($W346),".","-"),"/","-")),IF(--SUBSTITUTE(SUBSTITUTE(TRIM($W346),".","-"),"/","-")&gt;=10000000,IFERROR(DATE(--LEFT(TRIM($W346),4),--MID(TRIM($W346),5,2),--RIGHT(TRIM($W346),2)),""),--SUBSTITUTE(SUBSTITUTE(TRIM($W346),".","-"),"/","-")),IFERROR(--LEFT(SUBSTITUTE(SUBSTITUTE(TRIM($W346),".","-"),"/","-"),10),""))))</f>
        <v/>
      </c>
      <c r="Y346" s="29">
        <f>IF($X346="","",INT($X346))</f>
        <v/>
      </c>
      <c r="Z346" s="30">
        <f>IF(OR($Y346="",$D$6=""),"",IF(INDEX($A:$U,ROW(),$D$6)="",0,IF(ISNUMBER(INDEX($A:$U,ROW(),$D$6)),INDEX($A:$U,ROW(),$D$6),IFERROR(--SUBSTITUTE(SUBSTITUTE(TRIM(INDEX($A:$U,ROW(),$D$6)),",",""),"원",""),0))))</f>
        <v/>
      </c>
      <c r="AA346" s="30">
        <f>IF(OR($Y346="",$E$6=""),"",IF(INDEX($A:$U,ROW(),$E$6)="",0,IF(ISNUMBER(INDEX($A:$U,ROW(),$E$6)),INDEX($A:$U,ROW(),$E$6),IFERROR(--SUBSTITUTE(SUBSTITUTE(TRIM(INDEX($A:$U,ROW(),$E$6)),",",""),"원",""),0))))</f>
        <v/>
      </c>
      <c r="AB346" s="30">
        <f>IF(OR($Y346="",$F$6=""),"",IF(INDEX($A:$U,ROW(),$F$6)="","",IF(ISNUMBER(INDEX($A:$U,ROW(),$F$6)),INDEX($A:$U,ROW(),$F$6),IFERROR(--SUBSTITUTE(SUBSTITUTE(TRIM(INDEX($A:$U,ROW(),$F$6)),",",""),"원",""),""))))</f>
        <v/>
      </c>
      <c r="AC346" s="2">
        <f>IF(OR($Y346="",$G$6=""),"",INDEX($A:$U,ROW(),$G$6)&amp;"")</f>
        <v/>
      </c>
      <c r="AD346" s="2">
        <f>IF($Y346="","",IF(OR(AND(설정!$B$5&lt;&gt;"",ISNUMBER(SEARCH(설정!$B$5,$AC346))),AND(설정!$B$6&lt;&gt;"",ISNUMBER(SEARCH(설정!$B$6,$AC346))),AND(설정!$B$7&lt;&gt;"",ISNUMBER(SEARCH(설정!$B$7,$AC346)))),"제외","포함"))</f>
        <v/>
      </c>
    </row>
    <row r="347">
      <c r="W347" s="2">
        <f>IF(OR($B$5="",$C$6="",ROW()&lt;$B$5),"",IF(INDEX($A:$U,ROW(),$C$6)="","",INDEX($A:$U,ROW(),$C$6)))</f>
        <v/>
      </c>
      <c r="X347" s="28">
        <f>IF($W347="","",IF(ISNUMBER($W347),IF($W347&gt;=10000000,IFERROR(DATE(INT($W347/10000),MOD(INT($W347/100),100),MOD($W347,100)),""),$W347),IF(ISNUMBER(--SUBSTITUTE(SUBSTITUTE(TRIM($W347),".","-"),"/","-")),IF(--SUBSTITUTE(SUBSTITUTE(TRIM($W347),".","-"),"/","-")&gt;=10000000,IFERROR(DATE(--LEFT(TRIM($W347),4),--MID(TRIM($W347),5,2),--RIGHT(TRIM($W347),2)),""),--SUBSTITUTE(SUBSTITUTE(TRIM($W347),".","-"),"/","-")),IFERROR(--LEFT(SUBSTITUTE(SUBSTITUTE(TRIM($W347),".","-"),"/","-"),10),""))))</f>
        <v/>
      </c>
      <c r="Y347" s="29">
        <f>IF($X347="","",INT($X347))</f>
        <v/>
      </c>
      <c r="Z347" s="30">
        <f>IF(OR($Y347="",$D$6=""),"",IF(INDEX($A:$U,ROW(),$D$6)="",0,IF(ISNUMBER(INDEX($A:$U,ROW(),$D$6)),INDEX($A:$U,ROW(),$D$6),IFERROR(--SUBSTITUTE(SUBSTITUTE(TRIM(INDEX($A:$U,ROW(),$D$6)),",",""),"원",""),0))))</f>
        <v/>
      </c>
      <c r="AA347" s="30">
        <f>IF(OR($Y347="",$E$6=""),"",IF(INDEX($A:$U,ROW(),$E$6)="",0,IF(ISNUMBER(INDEX($A:$U,ROW(),$E$6)),INDEX($A:$U,ROW(),$E$6),IFERROR(--SUBSTITUTE(SUBSTITUTE(TRIM(INDEX($A:$U,ROW(),$E$6)),",",""),"원",""),0))))</f>
        <v/>
      </c>
      <c r="AB347" s="30">
        <f>IF(OR($Y347="",$F$6=""),"",IF(INDEX($A:$U,ROW(),$F$6)="","",IF(ISNUMBER(INDEX($A:$U,ROW(),$F$6)),INDEX($A:$U,ROW(),$F$6),IFERROR(--SUBSTITUTE(SUBSTITUTE(TRIM(INDEX($A:$U,ROW(),$F$6)),",",""),"원",""),""))))</f>
        <v/>
      </c>
      <c r="AC347" s="2">
        <f>IF(OR($Y347="",$G$6=""),"",INDEX($A:$U,ROW(),$G$6)&amp;"")</f>
        <v/>
      </c>
      <c r="AD347" s="2">
        <f>IF($Y347="","",IF(OR(AND(설정!$B$5&lt;&gt;"",ISNUMBER(SEARCH(설정!$B$5,$AC347))),AND(설정!$B$6&lt;&gt;"",ISNUMBER(SEARCH(설정!$B$6,$AC347))),AND(설정!$B$7&lt;&gt;"",ISNUMBER(SEARCH(설정!$B$7,$AC347)))),"제외","포함"))</f>
        <v/>
      </c>
    </row>
    <row r="348">
      <c r="W348" s="2">
        <f>IF(OR($B$5="",$C$6="",ROW()&lt;$B$5),"",IF(INDEX($A:$U,ROW(),$C$6)="","",INDEX($A:$U,ROW(),$C$6)))</f>
        <v/>
      </c>
      <c r="X348" s="28">
        <f>IF($W348="","",IF(ISNUMBER($W348),IF($W348&gt;=10000000,IFERROR(DATE(INT($W348/10000),MOD(INT($W348/100),100),MOD($W348,100)),""),$W348),IF(ISNUMBER(--SUBSTITUTE(SUBSTITUTE(TRIM($W348),".","-"),"/","-")),IF(--SUBSTITUTE(SUBSTITUTE(TRIM($W348),".","-"),"/","-")&gt;=10000000,IFERROR(DATE(--LEFT(TRIM($W348),4),--MID(TRIM($W348),5,2),--RIGHT(TRIM($W348),2)),""),--SUBSTITUTE(SUBSTITUTE(TRIM($W348),".","-"),"/","-")),IFERROR(--LEFT(SUBSTITUTE(SUBSTITUTE(TRIM($W348),".","-"),"/","-"),10),""))))</f>
        <v/>
      </c>
      <c r="Y348" s="29">
        <f>IF($X348="","",INT($X348))</f>
        <v/>
      </c>
      <c r="Z348" s="30">
        <f>IF(OR($Y348="",$D$6=""),"",IF(INDEX($A:$U,ROW(),$D$6)="",0,IF(ISNUMBER(INDEX($A:$U,ROW(),$D$6)),INDEX($A:$U,ROW(),$D$6),IFERROR(--SUBSTITUTE(SUBSTITUTE(TRIM(INDEX($A:$U,ROW(),$D$6)),",",""),"원",""),0))))</f>
        <v/>
      </c>
      <c r="AA348" s="30">
        <f>IF(OR($Y348="",$E$6=""),"",IF(INDEX($A:$U,ROW(),$E$6)="",0,IF(ISNUMBER(INDEX($A:$U,ROW(),$E$6)),INDEX($A:$U,ROW(),$E$6),IFERROR(--SUBSTITUTE(SUBSTITUTE(TRIM(INDEX($A:$U,ROW(),$E$6)),",",""),"원",""),0))))</f>
        <v/>
      </c>
      <c r="AB348" s="30">
        <f>IF(OR($Y348="",$F$6=""),"",IF(INDEX($A:$U,ROW(),$F$6)="","",IF(ISNUMBER(INDEX($A:$U,ROW(),$F$6)),INDEX($A:$U,ROW(),$F$6),IFERROR(--SUBSTITUTE(SUBSTITUTE(TRIM(INDEX($A:$U,ROW(),$F$6)),",",""),"원",""),""))))</f>
        <v/>
      </c>
      <c r="AC348" s="2">
        <f>IF(OR($Y348="",$G$6=""),"",INDEX($A:$U,ROW(),$G$6)&amp;"")</f>
        <v/>
      </c>
      <c r="AD348" s="2">
        <f>IF($Y348="","",IF(OR(AND(설정!$B$5&lt;&gt;"",ISNUMBER(SEARCH(설정!$B$5,$AC348))),AND(설정!$B$6&lt;&gt;"",ISNUMBER(SEARCH(설정!$B$6,$AC348))),AND(설정!$B$7&lt;&gt;"",ISNUMBER(SEARCH(설정!$B$7,$AC348)))),"제외","포함"))</f>
        <v/>
      </c>
    </row>
    <row r="349">
      <c r="W349" s="2">
        <f>IF(OR($B$5="",$C$6="",ROW()&lt;$B$5),"",IF(INDEX($A:$U,ROW(),$C$6)="","",INDEX($A:$U,ROW(),$C$6)))</f>
        <v/>
      </c>
      <c r="X349" s="28">
        <f>IF($W349="","",IF(ISNUMBER($W349),IF($W349&gt;=10000000,IFERROR(DATE(INT($W349/10000),MOD(INT($W349/100),100),MOD($W349,100)),""),$W349),IF(ISNUMBER(--SUBSTITUTE(SUBSTITUTE(TRIM($W349),".","-"),"/","-")),IF(--SUBSTITUTE(SUBSTITUTE(TRIM($W349),".","-"),"/","-")&gt;=10000000,IFERROR(DATE(--LEFT(TRIM($W349),4),--MID(TRIM($W349),5,2),--RIGHT(TRIM($W349),2)),""),--SUBSTITUTE(SUBSTITUTE(TRIM($W349),".","-"),"/","-")),IFERROR(--LEFT(SUBSTITUTE(SUBSTITUTE(TRIM($W349),".","-"),"/","-"),10),""))))</f>
        <v/>
      </c>
      <c r="Y349" s="29">
        <f>IF($X349="","",INT($X349))</f>
        <v/>
      </c>
      <c r="Z349" s="30">
        <f>IF(OR($Y349="",$D$6=""),"",IF(INDEX($A:$U,ROW(),$D$6)="",0,IF(ISNUMBER(INDEX($A:$U,ROW(),$D$6)),INDEX($A:$U,ROW(),$D$6),IFERROR(--SUBSTITUTE(SUBSTITUTE(TRIM(INDEX($A:$U,ROW(),$D$6)),",",""),"원",""),0))))</f>
        <v/>
      </c>
      <c r="AA349" s="30">
        <f>IF(OR($Y349="",$E$6=""),"",IF(INDEX($A:$U,ROW(),$E$6)="",0,IF(ISNUMBER(INDEX($A:$U,ROW(),$E$6)),INDEX($A:$U,ROW(),$E$6),IFERROR(--SUBSTITUTE(SUBSTITUTE(TRIM(INDEX($A:$U,ROW(),$E$6)),",",""),"원",""),0))))</f>
        <v/>
      </c>
      <c r="AB349" s="30">
        <f>IF(OR($Y349="",$F$6=""),"",IF(INDEX($A:$U,ROW(),$F$6)="","",IF(ISNUMBER(INDEX($A:$U,ROW(),$F$6)),INDEX($A:$U,ROW(),$F$6),IFERROR(--SUBSTITUTE(SUBSTITUTE(TRIM(INDEX($A:$U,ROW(),$F$6)),",",""),"원",""),""))))</f>
        <v/>
      </c>
      <c r="AC349" s="2">
        <f>IF(OR($Y349="",$G$6=""),"",INDEX($A:$U,ROW(),$G$6)&amp;"")</f>
        <v/>
      </c>
      <c r="AD349" s="2">
        <f>IF($Y349="","",IF(OR(AND(설정!$B$5&lt;&gt;"",ISNUMBER(SEARCH(설정!$B$5,$AC349))),AND(설정!$B$6&lt;&gt;"",ISNUMBER(SEARCH(설정!$B$6,$AC349))),AND(설정!$B$7&lt;&gt;"",ISNUMBER(SEARCH(설정!$B$7,$AC349)))),"제외","포함"))</f>
        <v/>
      </c>
    </row>
    <row r="350">
      <c r="W350" s="2">
        <f>IF(OR($B$5="",$C$6="",ROW()&lt;$B$5),"",IF(INDEX($A:$U,ROW(),$C$6)="","",INDEX($A:$U,ROW(),$C$6)))</f>
        <v/>
      </c>
      <c r="X350" s="28">
        <f>IF($W350="","",IF(ISNUMBER($W350),IF($W350&gt;=10000000,IFERROR(DATE(INT($W350/10000),MOD(INT($W350/100),100),MOD($W350,100)),""),$W350),IF(ISNUMBER(--SUBSTITUTE(SUBSTITUTE(TRIM($W350),".","-"),"/","-")),IF(--SUBSTITUTE(SUBSTITUTE(TRIM($W350),".","-"),"/","-")&gt;=10000000,IFERROR(DATE(--LEFT(TRIM($W350),4),--MID(TRIM($W350),5,2),--RIGHT(TRIM($W350),2)),""),--SUBSTITUTE(SUBSTITUTE(TRIM($W350),".","-"),"/","-")),IFERROR(--LEFT(SUBSTITUTE(SUBSTITUTE(TRIM($W350),".","-"),"/","-"),10),""))))</f>
        <v/>
      </c>
      <c r="Y350" s="29">
        <f>IF($X350="","",INT($X350))</f>
        <v/>
      </c>
      <c r="Z350" s="30">
        <f>IF(OR($Y350="",$D$6=""),"",IF(INDEX($A:$U,ROW(),$D$6)="",0,IF(ISNUMBER(INDEX($A:$U,ROW(),$D$6)),INDEX($A:$U,ROW(),$D$6),IFERROR(--SUBSTITUTE(SUBSTITUTE(TRIM(INDEX($A:$U,ROW(),$D$6)),",",""),"원",""),0))))</f>
        <v/>
      </c>
      <c r="AA350" s="30">
        <f>IF(OR($Y350="",$E$6=""),"",IF(INDEX($A:$U,ROW(),$E$6)="",0,IF(ISNUMBER(INDEX($A:$U,ROW(),$E$6)),INDEX($A:$U,ROW(),$E$6),IFERROR(--SUBSTITUTE(SUBSTITUTE(TRIM(INDEX($A:$U,ROW(),$E$6)),",",""),"원",""),0))))</f>
        <v/>
      </c>
      <c r="AB350" s="30">
        <f>IF(OR($Y350="",$F$6=""),"",IF(INDEX($A:$U,ROW(),$F$6)="","",IF(ISNUMBER(INDEX($A:$U,ROW(),$F$6)),INDEX($A:$U,ROW(),$F$6),IFERROR(--SUBSTITUTE(SUBSTITUTE(TRIM(INDEX($A:$U,ROW(),$F$6)),",",""),"원",""),""))))</f>
        <v/>
      </c>
      <c r="AC350" s="2">
        <f>IF(OR($Y350="",$G$6=""),"",INDEX($A:$U,ROW(),$G$6)&amp;"")</f>
        <v/>
      </c>
      <c r="AD350" s="2">
        <f>IF($Y350="","",IF(OR(AND(설정!$B$5&lt;&gt;"",ISNUMBER(SEARCH(설정!$B$5,$AC350))),AND(설정!$B$6&lt;&gt;"",ISNUMBER(SEARCH(설정!$B$6,$AC350))),AND(설정!$B$7&lt;&gt;"",ISNUMBER(SEARCH(설정!$B$7,$AC350)))),"제외","포함"))</f>
        <v/>
      </c>
    </row>
    <row r="351">
      <c r="W351" s="2">
        <f>IF(OR($B$5="",$C$6="",ROW()&lt;$B$5),"",IF(INDEX($A:$U,ROW(),$C$6)="","",INDEX($A:$U,ROW(),$C$6)))</f>
        <v/>
      </c>
      <c r="X351" s="28">
        <f>IF($W351="","",IF(ISNUMBER($W351),IF($W351&gt;=10000000,IFERROR(DATE(INT($W351/10000),MOD(INT($W351/100),100),MOD($W351,100)),""),$W351),IF(ISNUMBER(--SUBSTITUTE(SUBSTITUTE(TRIM($W351),".","-"),"/","-")),IF(--SUBSTITUTE(SUBSTITUTE(TRIM($W351),".","-"),"/","-")&gt;=10000000,IFERROR(DATE(--LEFT(TRIM($W351),4),--MID(TRIM($W351),5,2),--RIGHT(TRIM($W351),2)),""),--SUBSTITUTE(SUBSTITUTE(TRIM($W351),".","-"),"/","-")),IFERROR(--LEFT(SUBSTITUTE(SUBSTITUTE(TRIM($W351),".","-"),"/","-"),10),""))))</f>
        <v/>
      </c>
      <c r="Y351" s="29">
        <f>IF($X351="","",INT($X351))</f>
        <v/>
      </c>
      <c r="Z351" s="30">
        <f>IF(OR($Y351="",$D$6=""),"",IF(INDEX($A:$U,ROW(),$D$6)="",0,IF(ISNUMBER(INDEX($A:$U,ROW(),$D$6)),INDEX($A:$U,ROW(),$D$6),IFERROR(--SUBSTITUTE(SUBSTITUTE(TRIM(INDEX($A:$U,ROW(),$D$6)),",",""),"원",""),0))))</f>
        <v/>
      </c>
      <c r="AA351" s="30">
        <f>IF(OR($Y351="",$E$6=""),"",IF(INDEX($A:$U,ROW(),$E$6)="",0,IF(ISNUMBER(INDEX($A:$U,ROW(),$E$6)),INDEX($A:$U,ROW(),$E$6),IFERROR(--SUBSTITUTE(SUBSTITUTE(TRIM(INDEX($A:$U,ROW(),$E$6)),",",""),"원",""),0))))</f>
        <v/>
      </c>
      <c r="AB351" s="30">
        <f>IF(OR($Y351="",$F$6=""),"",IF(INDEX($A:$U,ROW(),$F$6)="","",IF(ISNUMBER(INDEX($A:$U,ROW(),$F$6)),INDEX($A:$U,ROW(),$F$6),IFERROR(--SUBSTITUTE(SUBSTITUTE(TRIM(INDEX($A:$U,ROW(),$F$6)),",",""),"원",""),""))))</f>
        <v/>
      </c>
      <c r="AC351" s="2">
        <f>IF(OR($Y351="",$G$6=""),"",INDEX($A:$U,ROW(),$G$6)&amp;"")</f>
        <v/>
      </c>
      <c r="AD351" s="2">
        <f>IF($Y351="","",IF(OR(AND(설정!$B$5&lt;&gt;"",ISNUMBER(SEARCH(설정!$B$5,$AC351))),AND(설정!$B$6&lt;&gt;"",ISNUMBER(SEARCH(설정!$B$6,$AC351))),AND(설정!$B$7&lt;&gt;"",ISNUMBER(SEARCH(설정!$B$7,$AC351)))),"제외","포함"))</f>
        <v/>
      </c>
    </row>
    <row r="352">
      <c r="W352" s="2">
        <f>IF(OR($B$5="",$C$6="",ROW()&lt;$B$5),"",IF(INDEX($A:$U,ROW(),$C$6)="","",INDEX($A:$U,ROW(),$C$6)))</f>
        <v/>
      </c>
      <c r="X352" s="28">
        <f>IF($W352="","",IF(ISNUMBER($W352),IF($W352&gt;=10000000,IFERROR(DATE(INT($W352/10000),MOD(INT($W352/100),100),MOD($W352,100)),""),$W352),IF(ISNUMBER(--SUBSTITUTE(SUBSTITUTE(TRIM($W352),".","-"),"/","-")),IF(--SUBSTITUTE(SUBSTITUTE(TRIM($W352),".","-"),"/","-")&gt;=10000000,IFERROR(DATE(--LEFT(TRIM($W352),4),--MID(TRIM($W352),5,2),--RIGHT(TRIM($W352),2)),""),--SUBSTITUTE(SUBSTITUTE(TRIM($W352),".","-"),"/","-")),IFERROR(--LEFT(SUBSTITUTE(SUBSTITUTE(TRIM($W352),".","-"),"/","-"),10),""))))</f>
        <v/>
      </c>
      <c r="Y352" s="29">
        <f>IF($X352="","",INT($X352))</f>
        <v/>
      </c>
      <c r="Z352" s="30">
        <f>IF(OR($Y352="",$D$6=""),"",IF(INDEX($A:$U,ROW(),$D$6)="",0,IF(ISNUMBER(INDEX($A:$U,ROW(),$D$6)),INDEX($A:$U,ROW(),$D$6),IFERROR(--SUBSTITUTE(SUBSTITUTE(TRIM(INDEX($A:$U,ROW(),$D$6)),",",""),"원",""),0))))</f>
        <v/>
      </c>
      <c r="AA352" s="30">
        <f>IF(OR($Y352="",$E$6=""),"",IF(INDEX($A:$U,ROW(),$E$6)="",0,IF(ISNUMBER(INDEX($A:$U,ROW(),$E$6)),INDEX($A:$U,ROW(),$E$6),IFERROR(--SUBSTITUTE(SUBSTITUTE(TRIM(INDEX($A:$U,ROW(),$E$6)),",",""),"원",""),0))))</f>
        <v/>
      </c>
      <c r="AB352" s="30">
        <f>IF(OR($Y352="",$F$6=""),"",IF(INDEX($A:$U,ROW(),$F$6)="","",IF(ISNUMBER(INDEX($A:$U,ROW(),$F$6)),INDEX($A:$U,ROW(),$F$6),IFERROR(--SUBSTITUTE(SUBSTITUTE(TRIM(INDEX($A:$U,ROW(),$F$6)),",",""),"원",""),""))))</f>
        <v/>
      </c>
      <c r="AC352" s="2">
        <f>IF(OR($Y352="",$G$6=""),"",INDEX($A:$U,ROW(),$G$6)&amp;"")</f>
        <v/>
      </c>
      <c r="AD352" s="2">
        <f>IF($Y352="","",IF(OR(AND(설정!$B$5&lt;&gt;"",ISNUMBER(SEARCH(설정!$B$5,$AC352))),AND(설정!$B$6&lt;&gt;"",ISNUMBER(SEARCH(설정!$B$6,$AC352))),AND(설정!$B$7&lt;&gt;"",ISNUMBER(SEARCH(설정!$B$7,$AC352)))),"제외","포함"))</f>
        <v/>
      </c>
    </row>
    <row r="353">
      <c r="W353" s="2">
        <f>IF(OR($B$5="",$C$6="",ROW()&lt;$B$5),"",IF(INDEX($A:$U,ROW(),$C$6)="","",INDEX($A:$U,ROW(),$C$6)))</f>
        <v/>
      </c>
      <c r="X353" s="28">
        <f>IF($W353="","",IF(ISNUMBER($W353),IF($W353&gt;=10000000,IFERROR(DATE(INT($W353/10000),MOD(INT($W353/100),100),MOD($W353,100)),""),$W353),IF(ISNUMBER(--SUBSTITUTE(SUBSTITUTE(TRIM($W353),".","-"),"/","-")),IF(--SUBSTITUTE(SUBSTITUTE(TRIM($W353),".","-"),"/","-")&gt;=10000000,IFERROR(DATE(--LEFT(TRIM($W353),4),--MID(TRIM($W353),5,2),--RIGHT(TRIM($W353),2)),""),--SUBSTITUTE(SUBSTITUTE(TRIM($W353),".","-"),"/","-")),IFERROR(--LEFT(SUBSTITUTE(SUBSTITUTE(TRIM($W353),".","-"),"/","-"),10),""))))</f>
        <v/>
      </c>
      <c r="Y353" s="29">
        <f>IF($X353="","",INT($X353))</f>
        <v/>
      </c>
      <c r="Z353" s="30">
        <f>IF(OR($Y353="",$D$6=""),"",IF(INDEX($A:$U,ROW(),$D$6)="",0,IF(ISNUMBER(INDEX($A:$U,ROW(),$D$6)),INDEX($A:$U,ROW(),$D$6),IFERROR(--SUBSTITUTE(SUBSTITUTE(TRIM(INDEX($A:$U,ROW(),$D$6)),",",""),"원",""),0))))</f>
        <v/>
      </c>
      <c r="AA353" s="30">
        <f>IF(OR($Y353="",$E$6=""),"",IF(INDEX($A:$U,ROW(),$E$6)="",0,IF(ISNUMBER(INDEX($A:$U,ROW(),$E$6)),INDEX($A:$U,ROW(),$E$6),IFERROR(--SUBSTITUTE(SUBSTITUTE(TRIM(INDEX($A:$U,ROW(),$E$6)),",",""),"원",""),0))))</f>
        <v/>
      </c>
      <c r="AB353" s="30">
        <f>IF(OR($Y353="",$F$6=""),"",IF(INDEX($A:$U,ROW(),$F$6)="","",IF(ISNUMBER(INDEX($A:$U,ROW(),$F$6)),INDEX($A:$U,ROW(),$F$6),IFERROR(--SUBSTITUTE(SUBSTITUTE(TRIM(INDEX($A:$U,ROW(),$F$6)),",",""),"원",""),""))))</f>
        <v/>
      </c>
      <c r="AC353" s="2">
        <f>IF(OR($Y353="",$G$6=""),"",INDEX($A:$U,ROW(),$G$6)&amp;"")</f>
        <v/>
      </c>
      <c r="AD353" s="2">
        <f>IF($Y353="","",IF(OR(AND(설정!$B$5&lt;&gt;"",ISNUMBER(SEARCH(설정!$B$5,$AC353))),AND(설정!$B$6&lt;&gt;"",ISNUMBER(SEARCH(설정!$B$6,$AC353))),AND(설정!$B$7&lt;&gt;"",ISNUMBER(SEARCH(설정!$B$7,$AC353)))),"제외","포함"))</f>
        <v/>
      </c>
    </row>
    <row r="354">
      <c r="W354" s="2">
        <f>IF(OR($B$5="",$C$6="",ROW()&lt;$B$5),"",IF(INDEX($A:$U,ROW(),$C$6)="","",INDEX($A:$U,ROW(),$C$6)))</f>
        <v/>
      </c>
      <c r="X354" s="28">
        <f>IF($W354="","",IF(ISNUMBER($W354),IF($W354&gt;=10000000,IFERROR(DATE(INT($W354/10000),MOD(INT($W354/100),100),MOD($W354,100)),""),$W354),IF(ISNUMBER(--SUBSTITUTE(SUBSTITUTE(TRIM($W354),".","-"),"/","-")),IF(--SUBSTITUTE(SUBSTITUTE(TRIM($W354),".","-"),"/","-")&gt;=10000000,IFERROR(DATE(--LEFT(TRIM($W354),4),--MID(TRIM($W354),5,2),--RIGHT(TRIM($W354),2)),""),--SUBSTITUTE(SUBSTITUTE(TRIM($W354),".","-"),"/","-")),IFERROR(--LEFT(SUBSTITUTE(SUBSTITUTE(TRIM($W354),".","-"),"/","-"),10),""))))</f>
        <v/>
      </c>
      <c r="Y354" s="29">
        <f>IF($X354="","",INT($X354))</f>
        <v/>
      </c>
      <c r="Z354" s="30">
        <f>IF(OR($Y354="",$D$6=""),"",IF(INDEX($A:$U,ROW(),$D$6)="",0,IF(ISNUMBER(INDEX($A:$U,ROW(),$D$6)),INDEX($A:$U,ROW(),$D$6),IFERROR(--SUBSTITUTE(SUBSTITUTE(TRIM(INDEX($A:$U,ROW(),$D$6)),",",""),"원",""),0))))</f>
        <v/>
      </c>
      <c r="AA354" s="30">
        <f>IF(OR($Y354="",$E$6=""),"",IF(INDEX($A:$U,ROW(),$E$6)="",0,IF(ISNUMBER(INDEX($A:$U,ROW(),$E$6)),INDEX($A:$U,ROW(),$E$6),IFERROR(--SUBSTITUTE(SUBSTITUTE(TRIM(INDEX($A:$U,ROW(),$E$6)),",",""),"원",""),0))))</f>
        <v/>
      </c>
      <c r="AB354" s="30">
        <f>IF(OR($Y354="",$F$6=""),"",IF(INDEX($A:$U,ROW(),$F$6)="","",IF(ISNUMBER(INDEX($A:$U,ROW(),$F$6)),INDEX($A:$U,ROW(),$F$6),IFERROR(--SUBSTITUTE(SUBSTITUTE(TRIM(INDEX($A:$U,ROW(),$F$6)),",",""),"원",""),""))))</f>
        <v/>
      </c>
      <c r="AC354" s="2">
        <f>IF(OR($Y354="",$G$6=""),"",INDEX($A:$U,ROW(),$G$6)&amp;"")</f>
        <v/>
      </c>
      <c r="AD354" s="2">
        <f>IF($Y354="","",IF(OR(AND(설정!$B$5&lt;&gt;"",ISNUMBER(SEARCH(설정!$B$5,$AC354))),AND(설정!$B$6&lt;&gt;"",ISNUMBER(SEARCH(설정!$B$6,$AC354))),AND(설정!$B$7&lt;&gt;"",ISNUMBER(SEARCH(설정!$B$7,$AC354)))),"제외","포함"))</f>
        <v/>
      </c>
    </row>
    <row r="355">
      <c r="W355" s="2">
        <f>IF(OR($B$5="",$C$6="",ROW()&lt;$B$5),"",IF(INDEX($A:$U,ROW(),$C$6)="","",INDEX($A:$U,ROW(),$C$6)))</f>
        <v/>
      </c>
      <c r="X355" s="28">
        <f>IF($W355="","",IF(ISNUMBER($W355),IF($W355&gt;=10000000,IFERROR(DATE(INT($W355/10000),MOD(INT($W355/100),100),MOD($W355,100)),""),$W355),IF(ISNUMBER(--SUBSTITUTE(SUBSTITUTE(TRIM($W355),".","-"),"/","-")),IF(--SUBSTITUTE(SUBSTITUTE(TRIM($W355),".","-"),"/","-")&gt;=10000000,IFERROR(DATE(--LEFT(TRIM($W355),4),--MID(TRIM($W355),5,2),--RIGHT(TRIM($W355),2)),""),--SUBSTITUTE(SUBSTITUTE(TRIM($W355),".","-"),"/","-")),IFERROR(--LEFT(SUBSTITUTE(SUBSTITUTE(TRIM($W355),".","-"),"/","-"),10),""))))</f>
        <v/>
      </c>
      <c r="Y355" s="29">
        <f>IF($X355="","",INT($X355))</f>
        <v/>
      </c>
      <c r="Z355" s="30">
        <f>IF(OR($Y355="",$D$6=""),"",IF(INDEX($A:$U,ROW(),$D$6)="",0,IF(ISNUMBER(INDEX($A:$U,ROW(),$D$6)),INDEX($A:$U,ROW(),$D$6),IFERROR(--SUBSTITUTE(SUBSTITUTE(TRIM(INDEX($A:$U,ROW(),$D$6)),",",""),"원",""),0))))</f>
        <v/>
      </c>
      <c r="AA355" s="30">
        <f>IF(OR($Y355="",$E$6=""),"",IF(INDEX($A:$U,ROW(),$E$6)="",0,IF(ISNUMBER(INDEX($A:$U,ROW(),$E$6)),INDEX($A:$U,ROW(),$E$6),IFERROR(--SUBSTITUTE(SUBSTITUTE(TRIM(INDEX($A:$U,ROW(),$E$6)),",",""),"원",""),0))))</f>
        <v/>
      </c>
      <c r="AB355" s="30">
        <f>IF(OR($Y355="",$F$6=""),"",IF(INDEX($A:$U,ROW(),$F$6)="","",IF(ISNUMBER(INDEX($A:$U,ROW(),$F$6)),INDEX($A:$U,ROW(),$F$6),IFERROR(--SUBSTITUTE(SUBSTITUTE(TRIM(INDEX($A:$U,ROW(),$F$6)),",",""),"원",""),""))))</f>
        <v/>
      </c>
      <c r="AC355" s="2">
        <f>IF(OR($Y355="",$G$6=""),"",INDEX($A:$U,ROW(),$G$6)&amp;"")</f>
        <v/>
      </c>
      <c r="AD355" s="2">
        <f>IF($Y355="","",IF(OR(AND(설정!$B$5&lt;&gt;"",ISNUMBER(SEARCH(설정!$B$5,$AC355))),AND(설정!$B$6&lt;&gt;"",ISNUMBER(SEARCH(설정!$B$6,$AC355))),AND(설정!$B$7&lt;&gt;"",ISNUMBER(SEARCH(설정!$B$7,$AC355)))),"제외","포함"))</f>
        <v/>
      </c>
    </row>
    <row r="356">
      <c r="W356" s="2">
        <f>IF(OR($B$5="",$C$6="",ROW()&lt;$B$5),"",IF(INDEX($A:$U,ROW(),$C$6)="","",INDEX($A:$U,ROW(),$C$6)))</f>
        <v/>
      </c>
      <c r="X356" s="28">
        <f>IF($W356="","",IF(ISNUMBER($W356),IF($W356&gt;=10000000,IFERROR(DATE(INT($W356/10000),MOD(INT($W356/100),100),MOD($W356,100)),""),$W356),IF(ISNUMBER(--SUBSTITUTE(SUBSTITUTE(TRIM($W356),".","-"),"/","-")),IF(--SUBSTITUTE(SUBSTITUTE(TRIM($W356),".","-"),"/","-")&gt;=10000000,IFERROR(DATE(--LEFT(TRIM($W356),4),--MID(TRIM($W356),5,2),--RIGHT(TRIM($W356),2)),""),--SUBSTITUTE(SUBSTITUTE(TRIM($W356),".","-"),"/","-")),IFERROR(--LEFT(SUBSTITUTE(SUBSTITUTE(TRIM($W356),".","-"),"/","-"),10),""))))</f>
        <v/>
      </c>
      <c r="Y356" s="29">
        <f>IF($X356="","",INT($X356))</f>
        <v/>
      </c>
      <c r="Z356" s="30">
        <f>IF(OR($Y356="",$D$6=""),"",IF(INDEX($A:$U,ROW(),$D$6)="",0,IF(ISNUMBER(INDEX($A:$U,ROW(),$D$6)),INDEX($A:$U,ROW(),$D$6),IFERROR(--SUBSTITUTE(SUBSTITUTE(TRIM(INDEX($A:$U,ROW(),$D$6)),",",""),"원",""),0))))</f>
        <v/>
      </c>
      <c r="AA356" s="30">
        <f>IF(OR($Y356="",$E$6=""),"",IF(INDEX($A:$U,ROW(),$E$6)="",0,IF(ISNUMBER(INDEX($A:$U,ROW(),$E$6)),INDEX($A:$U,ROW(),$E$6),IFERROR(--SUBSTITUTE(SUBSTITUTE(TRIM(INDEX($A:$U,ROW(),$E$6)),",",""),"원",""),0))))</f>
        <v/>
      </c>
      <c r="AB356" s="30">
        <f>IF(OR($Y356="",$F$6=""),"",IF(INDEX($A:$U,ROW(),$F$6)="","",IF(ISNUMBER(INDEX($A:$U,ROW(),$F$6)),INDEX($A:$U,ROW(),$F$6),IFERROR(--SUBSTITUTE(SUBSTITUTE(TRIM(INDEX($A:$U,ROW(),$F$6)),",",""),"원",""),""))))</f>
        <v/>
      </c>
      <c r="AC356" s="2">
        <f>IF(OR($Y356="",$G$6=""),"",INDEX($A:$U,ROW(),$G$6)&amp;"")</f>
        <v/>
      </c>
      <c r="AD356" s="2">
        <f>IF($Y356="","",IF(OR(AND(설정!$B$5&lt;&gt;"",ISNUMBER(SEARCH(설정!$B$5,$AC356))),AND(설정!$B$6&lt;&gt;"",ISNUMBER(SEARCH(설정!$B$6,$AC356))),AND(설정!$B$7&lt;&gt;"",ISNUMBER(SEARCH(설정!$B$7,$AC356)))),"제외","포함"))</f>
        <v/>
      </c>
    </row>
    <row r="357">
      <c r="W357" s="2">
        <f>IF(OR($B$5="",$C$6="",ROW()&lt;$B$5),"",IF(INDEX($A:$U,ROW(),$C$6)="","",INDEX($A:$U,ROW(),$C$6)))</f>
        <v/>
      </c>
      <c r="X357" s="28">
        <f>IF($W357="","",IF(ISNUMBER($W357),IF($W357&gt;=10000000,IFERROR(DATE(INT($W357/10000),MOD(INT($W357/100),100),MOD($W357,100)),""),$W357),IF(ISNUMBER(--SUBSTITUTE(SUBSTITUTE(TRIM($W357),".","-"),"/","-")),IF(--SUBSTITUTE(SUBSTITUTE(TRIM($W357),".","-"),"/","-")&gt;=10000000,IFERROR(DATE(--LEFT(TRIM($W357),4),--MID(TRIM($W357),5,2),--RIGHT(TRIM($W357),2)),""),--SUBSTITUTE(SUBSTITUTE(TRIM($W357),".","-"),"/","-")),IFERROR(--LEFT(SUBSTITUTE(SUBSTITUTE(TRIM($W357),".","-"),"/","-"),10),""))))</f>
        <v/>
      </c>
      <c r="Y357" s="29">
        <f>IF($X357="","",INT($X357))</f>
        <v/>
      </c>
      <c r="Z357" s="30">
        <f>IF(OR($Y357="",$D$6=""),"",IF(INDEX($A:$U,ROW(),$D$6)="",0,IF(ISNUMBER(INDEX($A:$U,ROW(),$D$6)),INDEX($A:$U,ROW(),$D$6),IFERROR(--SUBSTITUTE(SUBSTITUTE(TRIM(INDEX($A:$U,ROW(),$D$6)),",",""),"원",""),0))))</f>
        <v/>
      </c>
      <c r="AA357" s="30">
        <f>IF(OR($Y357="",$E$6=""),"",IF(INDEX($A:$U,ROW(),$E$6)="",0,IF(ISNUMBER(INDEX($A:$U,ROW(),$E$6)),INDEX($A:$U,ROW(),$E$6),IFERROR(--SUBSTITUTE(SUBSTITUTE(TRIM(INDEX($A:$U,ROW(),$E$6)),",",""),"원",""),0))))</f>
        <v/>
      </c>
      <c r="AB357" s="30">
        <f>IF(OR($Y357="",$F$6=""),"",IF(INDEX($A:$U,ROW(),$F$6)="","",IF(ISNUMBER(INDEX($A:$U,ROW(),$F$6)),INDEX($A:$U,ROW(),$F$6),IFERROR(--SUBSTITUTE(SUBSTITUTE(TRIM(INDEX($A:$U,ROW(),$F$6)),",",""),"원",""),""))))</f>
        <v/>
      </c>
      <c r="AC357" s="2">
        <f>IF(OR($Y357="",$G$6=""),"",INDEX($A:$U,ROW(),$G$6)&amp;"")</f>
        <v/>
      </c>
      <c r="AD357" s="2">
        <f>IF($Y357="","",IF(OR(AND(설정!$B$5&lt;&gt;"",ISNUMBER(SEARCH(설정!$B$5,$AC357))),AND(설정!$B$6&lt;&gt;"",ISNUMBER(SEARCH(설정!$B$6,$AC357))),AND(설정!$B$7&lt;&gt;"",ISNUMBER(SEARCH(설정!$B$7,$AC357)))),"제외","포함"))</f>
        <v/>
      </c>
    </row>
    <row r="358">
      <c r="W358" s="2">
        <f>IF(OR($B$5="",$C$6="",ROW()&lt;$B$5),"",IF(INDEX($A:$U,ROW(),$C$6)="","",INDEX($A:$U,ROW(),$C$6)))</f>
        <v/>
      </c>
      <c r="X358" s="28">
        <f>IF($W358="","",IF(ISNUMBER($W358),IF($W358&gt;=10000000,IFERROR(DATE(INT($W358/10000),MOD(INT($W358/100),100),MOD($W358,100)),""),$W358),IF(ISNUMBER(--SUBSTITUTE(SUBSTITUTE(TRIM($W358),".","-"),"/","-")),IF(--SUBSTITUTE(SUBSTITUTE(TRIM($W358),".","-"),"/","-")&gt;=10000000,IFERROR(DATE(--LEFT(TRIM($W358),4),--MID(TRIM($W358),5,2),--RIGHT(TRIM($W358),2)),""),--SUBSTITUTE(SUBSTITUTE(TRIM($W358),".","-"),"/","-")),IFERROR(--LEFT(SUBSTITUTE(SUBSTITUTE(TRIM($W358),".","-"),"/","-"),10),""))))</f>
        <v/>
      </c>
      <c r="Y358" s="29">
        <f>IF($X358="","",INT($X358))</f>
        <v/>
      </c>
      <c r="Z358" s="30">
        <f>IF(OR($Y358="",$D$6=""),"",IF(INDEX($A:$U,ROW(),$D$6)="",0,IF(ISNUMBER(INDEX($A:$U,ROW(),$D$6)),INDEX($A:$U,ROW(),$D$6),IFERROR(--SUBSTITUTE(SUBSTITUTE(TRIM(INDEX($A:$U,ROW(),$D$6)),",",""),"원",""),0))))</f>
        <v/>
      </c>
      <c r="AA358" s="30">
        <f>IF(OR($Y358="",$E$6=""),"",IF(INDEX($A:$U,ROW(),$E$6)="",0,IF(ISNUMBER(INDEX($A:$U,ROW(),$E$6)),INDEX($A:$U,ROW(),$E$6),IFERROR(--SUBSTITUTE(SUBSTITUTE(TRIM(INDEX($A:$U,ROW(),$E$6)),",",""),"원",""),0))))</f>
        <v/>
      </c>
      <c r="AB358" s="30">
        <f>IF(OR($Y358="",$F$6=""),"",IF(INDEX($A:$U,ROW(),$F$6)="","",IF(ISNUMBER(INDEX($A:$U,ROW(),$F$6)),INDEX($A:$U,ROW(),$F$6),IFERROR(--SUBSTITUTE(SUBSTITUTE(TRIM(INDEX($A:$U,ROW(),$F$6)),",",""),"원",""),""))))</f>
        <v/>
      </c>
      <c r="AC358" s="2">
        <f>IF(OR($Y358="",$G$6=""),"",INDEX($A:$U,ROW(),$G$6)&amp;"")</f>
        <v/>
      </c>
      <c r="AD358" s="2">
        <f>IF($Y358="","",IF(OR(AND(설정!$B$5&lt;&gt;"",ISNUMBER(SEARCH(설정!$B$5,$AC358))),AND(설정!$B$6&lt;&gt;"",ISNUMBER(SEARCH(설정!$B$6,$AC358))),AND(설정!$B$7&lt;&gt;"",ISNUMBER(SEARCH(설정!$B$7,$AC358)))),"제외","포함"))</f>
        <v/>
      </c>
    </row>
    <row r="359">
      <c r="W359" s="2">
        <f>IF(OR($B$5="",$C$6="",ROW()&lt;$B$5),"",IF(INDEX($A:$U,ROW(),$C$6)="","",INDEX($A:$U,ROW(),$C$6)))</f>
        <v/>
      </c>
      <c r="X359" s="28">
        <f>IF($W359="","",IF(ISNUMBER($W359),IF($W359&gt;=10000000,IFERROR(DATE(INT($W359/10000),MOD(INT($W359/100),100),MOD($W359,100)),""),$W359),IF(ISNUMBER(--SUBSTITUTE(SUBSTITUTE(TRIM($W359),".","-"),"/","-")),IF(--SUBSTITUTE(SUBSTITUTE(TRIM($W359),".","-"),"/","-")&gt;=10000000,IFERROR(DATE(--LEFT(TRIM($W359),4),--MID(TRIM($W359),5,2),--RIGHT(TRIM($W359),2)),""),--SUBSTITUTE(SUBSTITUTE(TRIM($W359),".","-"),"/","-")),IFERROR(--LEFT(SUBSTITUTE(SUBSTITUTE(TRIM($W359),".","-"),"/","-"),10),""))))</f>
        <v/>
      </c>
      <c r="Y359" s="29">
        <f>IF($X359="","",INT($X359))</f>
        <v/>
      </c>
      <c r="Z359" s="30">
        <f>IF(OR($Y359="",$D$6=""),"",IF(INDEX($A:$U,ROW(),$D$6)="",0,IF(ISNUMBER(INDEX($A:$U,ROW(),$D$6)),INDEX($A:$U,ROW(),$D$6),IFERROR(--SUBSTITUTE(SUBSTITUTE(TRIM(INDEX($A:$U,ROW(),$D$6)),",",""),"원",""),0))))</f>
        <v/>
      </c>
      <c r="AA359" s="30">
        <f>IF(OR($Y359="",$E$6=""),"",IF(INDEX($A:$U,ROW(),$E$6)="",0,IF(ISNUMBER(INDEX($A:$U,ROW(),$E$6)),INDEX($A:$U,ROW(),$E$6),IFERROR(--SUBSTITUTE(SUBSTITUTE(TRIM(INDEX($A:$U,ROW(),$E$6)),",",""),"원",""),0))))</f>
        <v/>
      </c>
      <c r="AB359" s="30">
        <f>IF(OR($Y359="",$F$6=""),"",IF(INDEX($A:$U,ROW(),$F$6)="","",IF(ISNUMBER(INDEX($A:$U,ROW(),$F$6)),INDEX($A:$U,ROW(),$F$6),IFERROR(--SUBSTITUTE(SUBSTITUTE(TRIM(INDEX($A:$U,ROW(),$F$6)),",",""),"원",""),""))))</f>
        <v/>
      </c>
      <c r="AC359" s="2">
        <f>IF(OR($Y359="",$G$6=""),"",INDEX($A:$U,ROW(),$G$6)&amp;"")</f>
        <v/>
      </c>
      <c r="AD359" s="2">
        <f>IF($Y359="","",IF(OR(AND(설정!$B$5&lt;&gt;"",ISNUMBER(SEARCH(설정!$B$5,$AC359))),AND(설정!$B$6&lt;&gt;"",ISNUMBER(SEARCH(설정!$B$6,$AC359))),AND(설정!$B$7&lt;&gt;"",ISNUMBER(SEARCH(설정!$B$7,$AC359)))),"제외","포함"))</f>
        <v/>
      </c>
    </row>
    <row r="360">
      <c r="W360" s="2">
        <f>IF(OR($B$5="",$C$6="",ROW()&lt;$B$5),"",IF(INDEX($A:$U,ROW(),$C$6)="","",INDEX($A:$U,ROW(),$C$6)))</f>
        <v/>
      </c>
      <c r="X360" s="28">
        <f>IF($W360="","",IF(ISNUMBER($W360),IF($W360&gt;=10000000,IFERROR(DATE(INT($W360/10000),MOD(INT($W360/100),100),MOD($W360,100)),""),$W360),IF(ISNUMBER(--SUBSTITUTE(SUBSTITUTE(TRIM($W360),".","-"),"/","-")),IF(--SUBSTITUTE(SUBSTITUTE(TRIM($W360),".","-"),"/","-")&gt;=10000000,IFERROR(DATE(--LEFT(TRIM($W360),4),--MID(TRIM($W360),5,2),--RIGHT(TRIM($W360),2)),""),--SUBSTITUTE(SUBSTITUTE(TRIM($W360),".","-"),"/","-")),IFERROR(--LEFT(SUBSTITUTE(SUBSTITUTE(TRIM($W360),".","-"),"/","-"),10),""))))</f>
        <v/>
      </c>
      <c r="Y360" s="29">
        <f>IF($X360="","",INT($X360))</f>
        <v/>
      </c>
      <c r="Z360" s="30">
        <f>IF(OR($Y360="",$D$6=""),"",IF(INDEX($A:$U,ROW(),$D$6)="",0,IF(ISNUMBER(INDEX($A:$U,ROW(),$D$6)),INDEX($A:$U,ROW(),$D$6),IFERROR(--SUBSTITUTE(SUBSTITUTE(TRIM(INDEX($A:$U,ROW(),$D$6)),",",""),"원",""),0))))</f>
        <v/>
      </c>
      <c r="AA360" s="30">
        <f>IF(OR($Y360="",$E$6=""),"",IF(INDEX($A:$U,ROW(),$E$6)="",0,IF(ISNUMBER(INDEX($A:$U,ROW(),$E$6)),INDEX($A:$U,ROW(),$E$6),IFERROR(--SUBSTITUTE(SUBSTITUTE(TRIM(INDEX($A:$U,ROW(),$E$6)),",",""),"원",""),0))))</f>
        <v/>
      </c>
      <c r="AB360" s="30">
        <f>IF(OR($Y360="",$F$6=""),"",IF(INDEX($A:$U,ROW(),$F$6)="","",IF(ISNUMBER(INDEX($A:$U,ROW(),$F$6)),INDEX($A:$U,ROW(),$F$6),IFERROR(--SUBSTITUTE(SUBSTITUTE(TRIM(INDEX($A:$U,ROW(),$F$6)),",",""),"원",""),""))))</f>
        <v/>
      </c>
      <c r="AC360" s="2">
        <f>IF(OR($Y360="",$G$6=""),"",INDEX($A:$U,ROW(),$G$6)&amp;"")</f>
        <v/>
      </c>
      <c r="AD360" s="2">
        <f>IF($Y360="","",IF(OR(AND(설정!$B$5&lt;&gt;"",ISNUMBER(SEARCH(설정!$B$5,$AC360))),AND(설정!$B$6&lt;&gt;"",ISNUMBER(SEARCH(설정!$B$6,$AC360))),AND(설정!$B$7&lt;&gt;"",ISNUMBER(SEARCH(설정!$B$7,$AC360)))),"제외","포함"))</f>
        <v/>
      </c>
    </row>
    <row r="361">
      <c r="W361" s="2">
        <f>IF(OR($B$5="",$C$6="",ROW()&lt;$B$5),"",IF(INDEX($A:$U,ROW(),$C$6)="","",INDEX($A:$U,ROW(),$C$6)))</f>
        <v/>
      </c>
      <c r="X361" s="28">
        <f>IF($W361="","",IF(ISNUMBER($W361),IF($W361&gt;=10000000,IFERROR(DATE(INT($W361/10000),MOD(INT($W361/100),100),MOD($W361,100)),""),$W361),IF(ISNUMBER(--SUBSTITUTE(SUBSTITUTE(TRIM($W361),".","-"),"/","-")),IF(--SUBSTITUTE(SUBSTITUTE(TRIM($W361),".","-"),"/","-")&gt;=10000000,IFERROR(DATE(--LEFT(TRIM($W361),4),--MID(TRIM($W361),5,2),--RIGHT(TRIM($W361),2)),""),--SUBSTITUTE(SUBSTITUTE(TRIM($W361),".","-"),"/","-")),IFERROR(--LEFT(SUBSTITUTE(SUBSTITUTE(TRIM($W361),".","-"),"/","-"),10),""))))</f>
        <v/>
      </c>
      <c r="Y361" s="29">
        <f>IF($X361="","",INT($X361))</f>
        <v/>
      </c>
      <c r="Z361" s="30">
        <f>IF(OR($Y361="",$D$6=""),"",IF(INDEX($A:$U,ROW(),$D$6)="",0,IF(ISNUMBER(INDEX($A:$U,ROW(),$D$6)),INDEX($A:$U,ROW(),$D$6),IFERROR(--SUBSTITUTE(SUBSTITUTE(TRIM(INDEX($A:$U,ROW(),$D$6)),",",""),"원",""),0))))</f>
        <v/>
      </c>
      <c r="AA361" s="30">
        <f>IF(OR($Y361="",$E$6=""),"",IF(INDEX($A:$U,ROW(),$E$6)="",0,IF(ISNUMBER(INDEX($A:$U,ROW(),$E$6)),INDEX($A:$U,ROW(),$E$6),IFERROR(--SUBSTITUTE(SUBSTITUTE(TRIM(INDEX($A:$U,ROW(),$E$6)),",",""),"원",""),0))))</f>
        <v/>
      </c>
      <c r="AB361" s="30">
        <f>IF(OR($Y361="",$F$6=""),"",IF(INDEX($A:$U,ROW(),$F$6)="","",IF(ISNUMBER(INDEX($A:$U,ROW(),$F$6)),INDEX($A:$U,ROW(),$F$6),IFERROR(--SUBSTITUTE(SUBSTITUTE(TRIM(INDEX($A:$U,ROW(),$F$6)),",",""),"원",""),""))))</f>
        <v/>
      </c>
      <c r="AC361" s="2">
        <f>IF(OR($Y361="",$G$6=""),"",INDEX($A:$U,ROW(),$G$6)&amp;"")</f>
        <v/>
      </c>
      <c r="AD361" s="2">
        <f>IF($Y361="","",IF(OR(AND(설정!$B$5&lt;&gt;"",ISNUMBER(SEARCH(설정!$B$5,$AC361))),AND(설정!$B$6&lt;&gt;"",ISNUMBER(SEARCH(설정!$B$6,$AC361))),AND(설정!$B$7&lt;&gt;"",ISNUMBER(SEARCH(설정!$B$7,$AC361)))),"제외","포함"))</f>
        <v/>
      </c>
    </row>
    <row r="362">
      <c r="W362" s="2">
        <f>IF(OR($B$5="",$C$6="",ROW()&lt;$B$5),"",IF(INDEX($A:$U,ROW(),$C$6)="","",INDEX($A:$U,ROW(),$C$6)))</f>
        <v/>
      </c>
      <c r="X362" s="28">
        <f>IF($W362="","",IF(ISNUMBER($W362),IF($W362&gt;=10000000,IFERROR(DATE(INT($W362/10000),MOD(INT($W362/100),100),MOD($W362,100)),""),$W362),IF(ISNUMBER(--SUBSTITUTE(SUBSTITUTE(TRIM($W362),".","-"),"/","-")),IF(--SUBSTITUTE(SUBSTITUTE(TRIM($W362),".","-"),"/","-")&gt;=10000000,IFERROR(DATE(--LEFT(TRIM($W362),4),--MID(TRIM($W362),5,2),--RIGHT(TRIM($W362),2)),""),--SUBSTITUTE(SUBSTITUTE(TRIM($W362),".","-"),"/","-")),IFERROR(--LEFT(SUBSTITUTE(SUBSTITUTE(TRIM($W362),".","-"),"/","-"),10),""))))</f>
        <v/>
      </c>
      <c r="Y362" s="29">
        <f>IF($X362="","",INT($X362))</f>
        <v/>
      </c>
      <c r="Z362" s="30">
        <f>IF(OR($Y362="",$D$6=""),"",IF(INDEX($A:$U,ROW(),$D$6)="",0,IF(ISNUMBER(INDEX($A:$U,ROW(),$D$6)),INDEX($A:$U,ROW(),$D$6),IFERROR(--SUBSTITUTE(SUBSTITUTE(TRIM(INDEX($A:$U,ROW(),$D$6)),",",""),"원",""),0))))</f>
        <v/>
      </c>
      <c r="AA362" s="30">
        <f>IF(OR($Y362="",$E$6=""),"",IF(INDEX($A:$U,ROW(),$E$6)="",0,IF(ISNUMBER(INDEX($A:$U,ROW(),$E$6)),INDEX($A:$U,ROW(),$E$6),IFERROR(--SUBSTITUTE(SUBSTITUTE(TRIM(INDEX($A:$U,ROW(),$E$6)),",",""),"원",""),0))))</f>
        <v/>
      </c>
      <c r="AB362" s="30">
        <f>IF(OR($Y362="",$F$6=""),"",IF(INDEX($A:$U,ROW(),$F$6)="","",IF(ISNUMBER(INDEX($A:$U,ROW(),$F$6)),INDEX($A:$U,ROW(),$F$6),IFERROR(--SUBSTITUTE(SUBSTITUTE(TRIM(INDEX($A:$U,ROW(),$F$6)),",",""),"원",""),""))))</f>
        <v/>
      </c>
      <c r="AC362" s="2">
        <f>IF(OR($Y362="",$G$6=""),"",INDEX($A:$U,ROW(),$G$6)&amp;"")</f>
        <v/>
      </c>
      <c r="AD362" s="2">
        <f>IF($Y362="","",IF(OR(AND(설정!$B$5&lt;&gt;"",ISNUMBER(SEARCH(설정!$B$5,$AC362))),AND(설정!$B$6&lt;&gt;"",ISNUMBER(SEARCH(설정!$B$6,$AC362))),AND(설정!$B$7&lt;&gt;"",ISNUMBER(SEARCH(설정!$B$7,$AC362)))),"제외","포함"))</f>
        <v/>
      </c>
    </row>
    <row r="363">
      <c r="W363" s="2">
        <f>IF(OR($B$5="",$C$6="",ROW()&lt;$B$5),"",IF(INDEX($A:$U,ROW(),$C$6)="","",INDEX($A:$U,ROW(),$C$6)))</f>
        <v/>
      </c>
      <c r="X363" s="28">
        <f>IF($W363="","",IF(ISNUMBER($W363),IF($W363&gt;=10000000,IFERROR(DATE(INT($W363/10000),MOD(INT($W363/100),100),MOD($W363,100)),""),$W363),IF(ISNUMBER(--SUBSTITUTE(SUBSTITUTE(TRIM($W363),".","-"),"/","-")),IF(--SUBSTITUTE(SUBSTITUTE(TRIM($W363),".","-"),"/","-")&gt;=10000000,IFERROR(DATE(--LEFT(TRIM($W363),4),--MID(TRIM($W363),5,2),--RIGHT(TRIM($W363),2)),""),--SUBSTITUTE(SUBSTITUTE(TRIM($W363),".","-"),"/","-")),IFERROR(--LEFT(SUBSTITUTE(SUBSTITUTE(TRIM($W363),".","-"),"/","-"),10),""))))</f>
        <v/>
      </c>
      <c r="Y363" s="29">
        <f>IF($X363="","",INT($X363))</f>
        <v/>
      </c>
      <c r="Z363" s="30">
        <f>IF(OR($Y363="",$D$6=""),"",IF(INDEX($A:$U,ROW(),$D$6)="",0,IF(ISNUMBER(INDEX($A:$U,ROW(),$D$6)),INDEX($A:$U,ROW(),$D$6),IFERROR(--SUBSTITUTE(SUBSTITUTE(TRIM(INDEX($A:$U,ROW(),$D$6)),",",""),"원",""),0))))</f>
        <v/>
      </c>
      <c r="AA363" s="30">
        <f>IF(OR($Y363="",$E$6=""),"",IF(INDEX($A:$U,ROW(),$E$6)="",0,IF(ISNUMBER(INDEX($A:$U,ROW(),$E$6)),INDEX($A:$U,ROW(),$E$6),IFERROR(--SUBSTITUTE(SUBSTITUTE(TRIM(INDEX($A:$U,ROW(),$E$6)),",",""),"원",""),0))))</f>
        <v/>
      </c>
      <c r="AB363" s="30">
        <f>IF(OR($Y363="",$F$6=""),"",IF(INDEX($A:$U,ROW(),$F$6)="","",IF(ISNUMBER(INDEX($A:$U,ROW(),$F$6)),INDEX($A:$U,ROW(),$F$6),IFERROR(--SUBSTITUTE(SUBSTITUTE(TRIM(INDEX($A:$U,ROW(),$F$6)),",",""),"원",""),""))))</f>
        <v/>
      </c>
      <c r="AC363" s="2">
        <f>IF(OR($Y363="",$G$6=""),"",INDEX($A:$U,ROW(),$G$6)&amp;"")</f>
        <v/>
      </c>
      <c r="AD363" s="2">
        <f>IF($Y363="","",IF(OR(AND(설정!$B$5&lt;&gt;"",ISNUMBER(SEARCH(설정!$B$5,$AC363))),AND(설정!$B$6&lt;&gt;"",ISNUMBER(SEARCH(설정!$B$6,$AC363))),AND(설정!$B$7&lt;&gt;"",ISNUMBER(SEARCH(설정!$B$7,$AC363)))),"제외","포함"))</f>
        <v/>
      </c>
    </row>
    <row r="364">
      <c r="W364" s="2">
        <f>IF(OR($B$5="",$C$6="",ROW()&lt;$B$5),"",IF(INDEX($A:$U,ROW(),$C$6)="","",INDEX($A:$U,ROW(),$C$6)))</f>
        <v/>
      </c>
      <c r="X364" s="28">
        <f>IF($W364="","",IF(ISNUMBER($W364),IF($W364&gt;=10000000,IFERROR(DATE(INT($W364/10000),MOD(INT($W364/100),100),MOD($W364,100)),""),$W364),IF(ISNUMBER(--SUBSTITUTE(SUBSTITUTE(TRIM($W364),".","-"),"/","-")),IF(--SUBSTITUTE(SUBSTITUTE(TRIM($W364),".","-"),"/","-")&gt;=10000000,IFERROR(DATE(--LEFT(TRIM($W364),4),--MID(TRIM($W364),5,2),--RIGHT(TRIM($W364),2)),""),--SUBSTITUTE(SUBSTITUTE(TRIM($W364),".","-"),"/","-")),IFERROR(--LEFT(SUBSTITUTE(SUBSTITUTE(TRIM($W364),".","-"),"/","-"),10),""))))</f>
        <v/>
      </c>
      <c r="Y364" s="29">
        <f>IF($X364="","",INT($X364))</f>
        <v/>
      </c>
      <c r="Z364" s="30">
        <f>IF(OR($Y364="",$D$6=""),"",IF(INDEX($A:$U,ROW(),$D$6)="",0,IF(ISNUMBER(INDEX($A:$U,ROW(),$D$6)),INDEX($A:$U,ROW(),$D$6),IFERROR(--SUBSTITUTE(SUBSTITUTE(TRIM(INDEX($A:$U,ROW(),$D$6)),",",""),"원",""),0))))</f>
        <v/>
      </c>
      <c r="AA364" s="30">
        <f>IF(OR($Y364="",$E$6=""),"",IF(INDEX($A:$U,ROW(),$E$6)="",0,IF(ISNUMBER(INDEX($A:$U,ROW(),$E$6)),INDEX($A:$U,ROW(),$E$6),IFERROR(--SUBSTITUTE(SUBSTITUTE(TRIM(INDEX($A:$U,ROW(),$E$6)),",",""),"원",""),0))))</f>
        <v/>
      </c>
      <c r="AB364" s="30">
        <f>IF(OR($Y364="",$F$6=""),"",IF(INDEX($A:$U,ROW(),$F$6)="","",IF(ISNUMBER(INDEX($A:$U,ROW(),$F$6)),INDEX($A:$U,ROW(),$F$6),IFERROR(--SUBSTITUTE(SUBSTITUTE(TRIM(INDEX($A:$U,ROW(),$F$6)),",",""),"원",""),""))))</f>
        <v/>
      </c>
      <c r="AC364" s="2">
        <f>IF(OR($Y364="",$G$6=""),"",INDEX($A:$U,ROW(),$G$6)&amp;"")</f>
        <v/>
      </c>
      <c r="AD364" s="2">
        <f>IF($Y364="","",IF(OR(AND(설정!$B$5&lt;&gt;"",ISNUMBER(SEARCH(설정!$B$5,$AC364))),AND(설정!$B$6&lt;&gt;"",ISNUMBER(SEARCH(설정!$B$6,$AC364))),AND(설정!$B$7&lt;&gt;"",ISNUMBER(SEARCH(설정!$B$7,$AC364)))),"제외","포함"))</f>
        <v/>
      </c>
    </row>
    <row r="365">
      <c r="W365" s="2">
        <f>IF(OR($B$5="",$C$6="",ROW()&lt;$B$5),"",IF(INDEX($A:$U,ROW(),$C$6)="","",INDEX($A:$U,ROW(),$C$6)))</f>
        <v/>
      </c>
      <c r="X365" s="28">
        <f>IF($W365="","",IF(ISNUMBER($W365),IF($W365&gt;=10000000,IFERROR(DATE(INT($W365/10000),MOD(INT($W365/100),100),MOD($W365,100)),""),$W365),IF(ISNUMBER(--SUBSTITUTE(SUBSTITUTE(TRIM($W365),".","-"),"/","-")),IF(--SUBSTITUTE(SUBSTITUTE(TRIM($W365),".","-"),"/","-")&gt;=10000000,IFERROR(DATE(--LEFT(TRIM($W365),4),--MID(TRIM($W365),5,2),--RIGHT(TRIM($W365),2)),""),--SUBSTITUTE(SUBSTITUTE(TRIM($W365),".","-"),"/","-")),IFERROR(--LEFT(SUBSTITUTE(SUBSTITUTE(TRIM($W365),".","-"),"/","-"),10),""))))</f>
        <v/>
      </c>
      <c r="Y365" s="29">
        <f>IF($X365="","",INT($X365))</f>
        <v/>
      </c>
      <c r="Z365" s="30">
        <f>IF(OR($Y365="",$D$6=""),"",IF(INDEX($A:$U,ROW(),$D$6)="",0,IF(ISNUMBER(INDEX($A:$U,ROW(),$D$6)),INDEX($A:$U,ROW(),$D$6),IFERROR(--SUBSTITUTE(SUBSTITUTE(TRIM(INDEX($A:$U,ROW(),$D$6)),",",""),"원",""),0))))</f>
        <v/>
      </c>
      <c r="AA365" s="30">
        <f>IF(OR($Y365="",$E$6=""),"",IF(INDEX($A:$U,ROW(),$E$6)="",0,IF(ISNUMBER(INDEX($A:$U,ROW(),$E$6)),INDEX($A:$U,ROW(),$E$6),IFERROR(--SUBSTITUTE(SUBSTITUTE(TRIM(INDEX($A:$U,ROW(),$E$6)),",",""),"원",""),0))))</f>
        <v/>
      </c>
      <c r="AB365" s="30">
        <f>IF(OR($Y365="",$F$6=""),"",IF(INDEX($A:$U,ROW(),$F$6)="","",IF(ISNUMBER(INDEX($A:$U,ROW(),$F$6)),INDEX($A:$U,ROW(),$F$6),IFERROR(--SUBSTITUTE(SUBSTITUTE(TRIM(INDEX($A:$U,ROW(),$F$6)),",",""),"원",""),""))))</f>
        <v/>
      </c>
      <c r="AC365" s="2">
        <f>IF(OR($Y365="",$G$6=""),"",INDEX($A:$U,ROW(),$G$6)&amp;"")</f>
        <v/>
      </c>
      <c r="AD365" s="2">
        <f>IF($Y365="","",IF(OR(AND(설정!$B$5&lt;&gt;"",ISNUMBER(SEARCH(설정!$B$5,$AC365))),AND(설정!$B$6&lt;&gt;"",ISNUMBER(SEARCH(설정!$B$6,$AC365))),AND(설정!$B$7&lt;&gt;"",ISNUMBER(SEARCH(설정!$B$7,$AC365)))),"제외","포함"))</f>
        <v/>
      </c>
    </row>
    <row r="366">
      <c r="W366" s="2">
        <f>IF(OR($B$5="",$C$6="",ROW()&lt;$B$5),"",IF(INDEX($A:$U,ROW(),$C$6)="","",INDEX($A:$U,ROW(),$C$6)))</f>
        <v/>
      </c>
      <c r="X366" s="28">
        <f>IF($W366="","",IF(ISNUMBER($W366),IF($W366&gt;=10000000,IFERROR(DATE(INT($W366/10000),MOD(INT($W366/100),100),MOD($W366,100)),""),$W366),IF(ISNUMBER(--SUBSTITUTE(SUBSTITUTE(TRIM($W366),".","-"),"/","-")),IF(--SUBSTITUTE(SUBSTITUTE(TRIM($W366),".","-"),"/","-")&gt;=10000000,IFERROR(DATE(--LEFT(TRIM($W366),4),--MID(TRIM($W366),5,2),--RIGHT(TRIM($W366),2)),""),--SUBSTITUTE(SUBSTITUTE(TRIM($W366),".","-"),"/","-")),IFERROR(--LEFT(SUBSTITUTE(SUBSTITUTE(TRIM($W366),".","-"),"/","-"),10),""))))</f>
        <v/>
      </c>
      <c r="Y366" s="29">
        <f>IF($X366="","",INT($X366))</f>
        <v/>
      </c>
      <c r="Z366" s="30">
        <f>IF(OR($Y366="",$D$6=""),"",IF(INDEX($A:$U,ROW(),$D$6)="",0,IF(ISNUMBER(INDEX($A:$U,ROW(),$D$6)),INDEX($A:$U,ROW(),$D$6),IFERROR(--SUBSTITUTE(SUBSTITUTE(TRIM(INDEX($A:$U,ROW(),$D$6)),",",""),"원",""),0))))</f>
        <v/>
      </c>
      <c r="AA366" s="30">
        <f>IF(OR($Y366="",$E$6=""),"",IF(INDEX($A:$U,ROW(),$E$6)="",0,IF(ISNUMBER(INDEX($A:$U,ROW(),$E$6)),INDEX($A:$U,ROW(),$E$6),IFERROR(--SUBSTITUTE(SUBSTITUTE(TRIM(INDEX($A:$U,ROW(),$E$6)),",",""),"원",""),0))))</f>
        <v/>
      </c>
      <c r="AB366" s="30">
        <f>IF(OR($Y366="",$F$6=""),"",IF(INDEX($A:$U,ROW(),$F$6)="","",IF(ISNUMBER(INDEX($A:$U,ROW(),$F$6)),INDEX($A:$U,ROW(),$F$6),IFERROR(--SUBSTITUTE(SUBSTITUTE(TRIM(INDEX($A:$U,ROW(),$F$6)),",",""),"원",""),""))))</f>
        <v/>
      </c>
      <c r="AC366" s="2">
        <f>IF(OR($Y366="",$G$6=""),"",INDEX($A:$U,ROW(),$G$6)&amp;"")</f>
        <v/>
      </c>
      <c r="AD366" s="2">
        <f>IF($Y366="","",IF(OR(AND(설정!$B$5&lt;&gt;"",ISNUMBER(SEARCH(설정!$B$5,$AC366))),AND(설정!$B$6&lt;&gt;"",ISNUMBER(SEARCH(설정!$B$6,$AC366))),AND(설정!$B$7&lt;&gt;"",ISNUMBER(SEARCH(설정!$B$7,$AC366)))),"제외","포함"))</f>
        <v/>
      </c>
    </row>
    <row r="367">
      <c r="W367" s="2">
        <f>IF(OR($B$5="",$C$6="",ROW()&lt;$B$5),"",IF(INDEX($A:$U,ROW(),$C$6)="","",INDEX($A:$U,ROW(),$C$6)))</f>
        <v/>
      </c>
      <c r="X367" s="28">
        <f>IF($W367="","",IF(ISNUMBER($W367),IF($W367&gt;=10000000,IFERROR(DATE(INT($W367/10000),MOD(INT($W367/100),100),MOD($W367,100)),""),$W367),IF(ISNUMBER(--SUBSTITUTE(SUBSTITUTE(TRIM($W367),".","-"),"/","-")),IF(--SUBSTITUTE(SUBSTITUTE(TRIM($W367),".","-"),"/","-")&gt;=10000000,IFERROR(DATE(--LEFT(TRIM($W367),4),--MID(TRIM($W367),5,2),--RIGHT(TRIM($W367),2)),""),--SUBSTITUTE(SUBSTITUTE(TRIM($W367),".","-"),"/","-")),IFERROR(--LEFT(SUBSTITUTE(SUBSTITUTE(TRIM($W367),".","-"),"/","-"),10),""))))</f>
        <v/>
      </c>
      <c r="Y367" s="29">
        <f>IF($X367="","",INT($X367))</f>
        <v/>
      </c>
      <c r="Z367" s="30">
        <f>IF(OR($Y367="",$D$6=""),"",IF(INDEX($A:$U,ROW(),$D$6)="",0,IF(ISNUMBER(INDEX($A:$U,ROW(),$D$6)),INDEX($A:$U,ROW(),$D$6),IFERROR(--SUBSTITUTE(SUBSTITUTE(TRIM(INDEX($A:$U,ROW(),$D$6)),",",""),"원",""),0))))</f>
        <v/>
      </c>
      <c r="AA367" s="30">
        <f>IF(OR($Y367="",$E$6=""),"",IF(INDEX($A:$U,ROW(),$E$6)="",0,IF(ISNUMBER(INDEX($A:$U,ROW(),$E$6)),INDEX($A:$U,ROW(),$E$6),IFERROR(--SUBSTITUTE(SUBSTITUTE(TRIM(INDEX($A:$U,ROW(),$E$6)),",",""),"원",""),0))))</f>
        <v/>
      </c>
      <c r="AB367" s="30">
        <f>IF(OR($Y367="",$F$6=""),"",IF(INDEX($A:$U,ROW(),$F$6)="","",IF(ISNUMBER(INDEX($A:$U,ROW(),$F$6)),INDEX($A:$U,ROW(),$F$6),IFERROR(--SUBSTITUTE(SUBSTITUTE(TRIM(INDEX($A:$U,ROW(),$F$6)),",",""),"원",""),""))))</f>
        <v/>
      </c>
      <c r="AC367" s="2">
        <f>IF(OR($Y367="",$G$6=""),"",INDEX($A:$U,ROW(),$G$6)&amp;"")</f>
        <v/>
      </c>
      <c r="AD367" s="2">
        <f>IF($Y367="","",IF(OR(AND(설정!$B$5&lt;&gt;"",ISNUMBER(SEARCH(설정!$B$5,$AC367))),AND(설정!$B$6&lt;&gt;"",ISNUMBER(SEARCH(설정!$B$6,$AC367))),AND(설정!$B$7&lt;&gt;"",ISNUMBER(SEARCH(설정!$B$7,$AC367)))),"제외","포함"))</f>
        <v/>
      </c>
    </row>
    <row r="368">
      <c r="W368" s="2">
        <f>IF(OR($B$5="",$C$6="",ROW()&lt;$B$5),"",IF(INDEX($A:$U,ROW(),$C$6)="","",INDEX($A:$U,ROW(),$C$6)))</f>
        <v/>
      </c>
      <c r="X368" s="28">
        <f>IF($W368="","",IF(ISNUMBER($W368),IF($W368&gt;=10000000,IFERROR(DATE(INT($W368/10000),MOD(INT($W368/100),100),MOD($W368,100)),""),$W368),IF(ISNUMBER(--SUBSTITUTE(SUBSTITUTE(TRIM($W368),".","-"),"/","-")),IF(--SUBSTITUTE(SUBSTITUTE(TRIM($W368),".","-"),"/","-")&gt;=10000000,IFERROR(DATE(--LEFT(TRIM($W368),4),--MID(TRIM($W368),5,2),--RIGHT(TRIM($W368),2)),""),--SUBSTITUTE(SUBSTITUTE(TRIM($W368),".","-"),"/","-")),IFERROR(--LEFT(SUBSTITUTE(SUBSTITUTE(TRIM($W368),".","-"),"/","-"),10),""))))</f>
        <v/>
      </c>
      <c r="Y368" s="29">
        <f>IF($X368="","",INT($X368))</f>
        <v/>
      </c>
      <c r="Z368" s="30">
        <f>IF(OR($Y368="",$D$6=""),"",IF(INDEX($A:$U,ROW(),$D$6)="",0,IF(ISNUMBER(INDEX($A:$U,ROW(),$D$6)),INDEX($A:$U,ROW(),$D$6),IFERROR(--SUBSTITUTE(SUBSTITUTE(TRIM(INDEX($A:$U,ROW(),$D$6)),",",""),"원",""),0))))</f>
        <v/>
      </c>
      <c r="AA368" s="30">
        <f>IF(OR($Y368="",$E$6=""),"",IF(INDEX($A:$U,ROW(),$E$6)="",0,IF(ISNUMBER(INDEX($A:$U,ROW(),$E$6)),INDEX($A:$U,ROW(),$E$6),IFERROR(--SUBSTITUTE(SUBSTITUTE(TRIM(INDEX($A:$U,ROW(),$E$6)),",",""),"원",""),0))))</f>
        <v/>
      </c>
      <c r="AB368" s="30">
        <f>IF(OR($Y368="",$F$6=""),"",IF(INDEX($A:$U,ROW(),$F$6)="","",IF(ISNUMBER(INDEX($A:$U,ROW(),$F$6)),INDEX($A:$U,ROW(),$F$6),IFERROR(--SUBSTITUTE(SUBSTITUTE(TRIM(INDEX($A:$U,ROW(),$F$6)),",",""),"원",""),""))))</f>
        <v/>
      </c>
      <c r="AC368" s="2">
        <f>IF(OR($Y368="",$G$6=""),"",INDEX($A:$U,ROW(),$G$6)&amp;"")</f>
        <v/>
      </c>
      <c r="AD368" s="2">
        <f>IF($Y368="","",IF(OR(AND(설정!$B$5&lt;&gt;"",ISNUMBER(SEARCH(설정!$B$5,$AC368))),AND(설정!$B$6&lt;&gt;"",ISNUMBER(SEARCH(설정!$B$6,$AC368))),AND(설정!$B$7&lt;&gt;"",ISNUMBER(SEARCH(설정!$B$7,$AC368)))),"제외","포함"))</f>
        <v/>
      </c>
    </row>
    <row r="369">
      <c r="W369" s="2">
        <f>IF(OR($B$5="",$C$6="",ROW()&lt;$B$5),"",IF(INDEX($A:$U,ROW(),$C$6)="","",INDEX($A:$U,ROW(),$C$6)))</f>
        <v/>
      </c>
      <c r="X369" s="28">
        <f>IF($W369="","",IF(ISNUMBER($W369),IF($W369&gt;=10000000,IFERROR(DATE(INT($W369/10000),MOD(INT($W369/100),100),MOD($W369,100)),""),$W369),IF(ISNUMBER(--SUBSTITUTE(SUBSTITUTE(TRIM($W369),".","-"),"/","-")),IF(--SUBSTITUTE(SUBSTITUTE(TRIM($W369),".","-"),"/","-")&gt;=10000000,IFERROR(DATE(--LEFT(TRIM($W369),4),--MID(TRIM($W369),5,2),--RIGHT(TRIM($W369),2)),""),--SUBSTITUTE(SUBSTITUTE(TRIM($W369),".","-"),"/","-")),IFERROR(--LEFT(SUBSTITUTE(SUBSTITUTE(TRIM($W369),".","-"),"/","-"),10),""))))</f>
        <v/>
      </c>
      <c r="Y369" s="29">
        <f>IF($X369="","",INT($X369))</f>
        <v/>
      </c>
      <c r="Z369" s="30">
        <f>IF(OR($Y369="",$D$6=""),"",IF(INDEX($A:$U,ROW(),$D$6)="",0,IF(ISNUMBER(INDEX($A:$U,ROW(),$D$6)),INDEX($A:$U,ROW(),$D$6),IFERROR(--SUBSTITUTE(SUBSTITUTE(TRIM(INDEX($A:$U,ROW(),$D$6)),",",""),"원",""),0))))</f>
        <v/>
      </c>
      <c r="AA369" s="30">
        <f>IF(OR($Y369="",$E$6=""),"",IF(INDEX($A:$U,ROW(),$E$6)="",0,IF(ISNUMBER(INDEX($A:$U,ROW(),$E$6)),INDEX($A:$U,ROW(),$E$6),IFERROR(--SUBSTITUTE(SUBSTITUTE(TRIM(INDEX($A:$U,ROW(),$E$6)),",",""),"원",""),0))))</f>
        <v/>
      </c>
      <c r="AB369" s="30">
        <f>IF(OR($Y369="",$F$6=""),"",IF(INDEX($A:$U,ROW(),$F$6)="","",IF(ISNUMBER(INDEX($A:$U,ROW(),$F$6)),INDEX($A:$U,ROW(),$F$6),IFERROR(--SUBSTITUTE(SUBSTITUTE(TRIM(INDEX($A:$U,ROW(),$F$6)),",",""),"원",""),""))))</f>
        <v/>
      </c>
      <c r="AC369" s="2">
        <f>IF(OR($Y369="",$G$6=""),"",INDEX($A:$U,ROW(),$G$6)&amp;"")</f>
        <v/>
      </c>
      <c r="AD369" s="2">
        <f>IF($Y369="","",IF(OR(AND(설정!$B$5&lt;&gt;"",ISNUMBER(SEARCH(설정!$B$5,$AC369))),AND(설정!$B$6&lt;&gt;"",ISNUMBER(SEARCH(설정!$B$6,$AC369))),AND(설정!$B$7&lt;&gt;"",ISNUMBER(SEARCH(설정!$B$7,$AC369)))),"제외","포함"))</f>
        <v/>
      </c>
    </row>
    <row r="370">
      <c r="W370" s="2">
        <f>IF(OR($B$5="",$C$6="",ROW()&lt;$B$5),"",IF(INDEX($A:$U,ROW(),$C$6)="","",INDEX($A:$U,ROW(),$C$6)))</f>
        <v/>
      </c>
      <c r="X370" s="28">
        <f>IF($W370="","",IF(ISNUMBER($W370),IF($W370&gt;=10000000,IFERROR(DATE(INT($W370/10000),MOD(INT($W370/100),100),MOD($W370,100)),""),$W370),IF(ISNUMBER(--SUBSTITUTE(SUBSTITUTE(TRIM($W370),".","-"),"/","-")),IF(--SUBSTITUTE(SUBSTITUTE(TRIM($W370),".","-"),"/","-")&gt;=10000000,IFERROR(DATE(--LEFT(TRIM($W370),4),--MID(TRIM($W370),5,2),--RIGHT(TRIM($W370),2)),""),--SUBSTITUTE(SUBSTITUTE(TRIM($W370),".","-"),"/","-")),IFERROR(--LEFT(SUBSTITUTE(SUBSTITUTE(TRIM($W370),".","-"),"/","-"),10),""))))</f>
        <v/>
      </c>
      <c r="Y370" s="29">
        <f>IF($X370="","",INT($X370))</f>
        <v/>
      </c>
      <c r="Z370" s="30">
        <f>IF(OR($Y370="",$D$6=""),"",IF(INDEX($A:$U,ROW(),$D$6)="",0,IF(ISNUMBER(INDEX($A:$U,ROW(),$D$6)),INDEX($A:$U,ROW(),$D$6),IFERROR(--SUBSTITUTE(SUBSTITUTE(TRIM(INDEX($A:$U,ROW(),$D$6)),",",""),"원",""),0))))</f>
        <v/>
      </c>
      <c r="AA370" s="30">
        <f>IF(OR($Y370="",$E$6=""),"",IF(INDEX($A:$U,ROW(),$E$6)="",0,IF(ISNUMBER(INDEX($A:$U,ROW(),$E$6)),INDEX($A:$U,ROW(),$E$6),IFERROR(--SUBSTITUTE(SUBSTITUTE(TRIM(INDEX($A:$U,ROW(),$E$6)),",",""),"원",""),0))))</f>
        <v/>
      </c>
      <c r="AB370" s="30">
        <f>IF(OR($Y370="",$F$6=""),"",IF(INDEX($A:$U,ROW(),$F$6)="","",IF(ISNUMBER(INDEX($A:$U,ROW(),$F$6)),INDEX($A:$U,ROW(),$F$6),IFERROR(--SUBSTITUTE(SUBSTITUTE(TRIM(INDEX($A:$U,ROW(),$F$6)),",",""),"원",""),""))))</f>
        <v/>
      </c>
      <c r="AC370" s="2">
        <f>IF(OR($Y370="",$G$6=""),"",INDEX($A:$U,ROW(),$G$6)&amp;"")</f>
        <v/>
      </c>
      <c r="AD370" s="2">
        <f>IF($Y370="","",IF(OR(AND(설정!$B$5&lt;&gt;"",ISNUMBER(SEARCH(설정!$B$5,$AC370))),AND(설정!$B$6&lt;&gt;"",ISNUMBER(SEARCH(설정!$B$6,$AC370))),AND(설정!$B$7&lt;&gt;"",ISNUMBER(SEARCH(설정!$B$7,$AC370)))),"제외","포함"))</f>
        <v/>
      </c>
    </row>
    <row r="371">
      <c r="W371" s="2">
        <f>IF(OR($B$5="",$C$6="",ROW()&lt;$B$5),"",IF(INDEX($A:$U,ROW(),$C$6)="","",INDEX($A:$U,ROW(),$C$6)))</f>
        <v/>
      </c>
      <c r="X371" s="28">
        <f>IF($W371="","",IF(ISNUMBER($W371),IF($W371&gt;=10000000,IFERROR(DATE(INT($W371/10000),MOD(INT($W371/100),100),MOD($W371,100)),""),$W371),IF(ISNUMBER(--SUBSTITUTE(SUBSTITUTE(TRIM($W371),".","-"),"/","-")),IF(--SUBSTITUTE(SUBSTITUTE(TRIM($W371),".","-"),"/","-")&gt;=10000000,IFERROR(DATE(--LEFT(TRIM($W371),4),--MID(TRIM($W371),5,2),--RIGHT(TRIM($W371),2)),""),--SUBSTITUTE(SUBSTITUTE(TRIM($W371),".","-"),"/","-")),IFERROR(--LEFT(SUBSTITUTE(SUBSTITUTE(TRIM($W371),".","-"),"/","-"),10),""))))</f>
        <v/>
      </c>
      <c r="Y371" s="29">
        <f>IF($X371="","",INT($X371))</f>
        <v/>
      </c>
      <c r="Z371" s="30">
        <f>IF(OR($Y371="",$D$6=""),"",IF(INDEX($A:$U,ROW(),$D$6)="",0,IF(ISNUMBER(INDEX($A:$U,ROW(),$D$6)),INDEX($A:$U,ROW(),$D$6),IFERROR(--SUBSTITUTE(SUBSTITUTE(TRIM(INDEX($A:$U,ROW(),$D$6)),",",""),"원",""),0))))</f>
        <v/>
      </c>
      <c r="AA371" s="30">
        <f>IF(OR($Y371="",$E$6=""),"",IF(INDEX($A:$U,ROW(),$E$6)="",0,IF(ISNUMBER(INDEX($A:$U,ROW(),$E$6)),INDEX($A:$U,ROW(),$E$6),IFERROR(--SUBSTITUTE(SUBSTITUTE(TRIM(INDEX($A:$U,ROW(),$E$6)),",",""),"원",""),0))))</f>
        <v/>
      </c>
      <c r="AB371" s="30">
        <f>IF(OR($Y371="",$F$6=""),"",IF(INDEX($A:$U,ROW(),$F$6)="","",IF(ISNUMBER(INDEX($A:$U,ROW(),$F$6)),INDEX($A:$U,ROW(),$F$6),IFERROR(--SUBSTITUTE(SUBSTITUTE(TRIM(INDEX($A:$U,ROW(),$F$6)),",",""),"원",""),""))))</f>
        <v/>
      </c>
      <c r="AC371" s="2">
        <f>IF(OR($Y371="",$G$6=""),"",INDEX($A:$U,ROW(),$G$6)&amp;"")</f>
        <v/>
      </c>
      <c r="AD371" s="2">
        <f>IF($Y371="","",IF(OR(AND(설정!$B$5&lt;&gt;"",ISNUMBER(SEARCH(설정!$B$5,$AC371))),AND(설정!$B$6&lt;&gt;"",ISNUMBER(SEARCH(설정!$B$6,$AC371))),AND(설정!$B$7&lt;&gt;"",ISNUMBER(SEARCH(설정!$B$7,$AC371)))),"제외","포함"))</f>
        <v/>
      </c>
    </row>
    <row r="372">
      <c r="W372" s="2">
        <f>IF(OR($B$5="",$C$6="",ROW()&lt;$B$5),"",IF(INDEX($A:$U,ROW(),$C$6)="","",INDEX($A:$U,ROW(),$C$6)))</f>
        <v/>
      </c>
      <c r="X372" s="28">
        <f>IF($W372="","",IF(ISNUMBER($W372),IF($W372&gt;=10000000,IFERROR(DATE(INT($W372/10000),MOD(INT($W372/100),100),MOD($W372,100)),""),$W372),IF(ISNUMBER(--SUBSTITUTE(SUBSTITUTE(TRIM($W372),".","-"),"/","-")),IF(--SUBSTITUTE(SUBSTITUTE(TRIM($W372),".","-"),"/","-")&gt;=10000000,IFERROR(DATE(--LEFT(TRIM($W372),4),--MID(TRIM($W372),5,2),--RIGHT(TRIM($W372),2)),""),--SUBSTITUTE(SUBSTITUTE(TRIM($W372),".","-"),"/","-")),IFERROR(--LEFT(SUBSTITUTE(SUBSTITUTE(TRIM($W372),".","-"),"/","-"),10),""))))</f>
        <v/>
      </c>
      <c r="Y372" s="29">
        <f>IF($X372="","",INT($X372))</f>
        <v/>
      </c>
      <c r="Z372" s="30">
        <f>IF(OR($Y372="",$D$6=""),"",IF(INDEX($A:$U,ROW(),$D$6)="",0,IF(ISNUMBER(INDEX($A:$U,ROW(),$D$6)),INDEX($A:$U,ROW(),$D$6),IFERROR(--SUBSTITUTE(SUBSTITUTE(TRIM(INDEX($A:$U,ROW(),$D$6)),",",""),"원",""),0))))</f>
        <v/>
      </c>
      <c r="AA372" s="30">
        <f>IF(OR($Y372="",$E$6=""),"",IF(INDEX($A:$U,ROW(),$E$6)="",0,IF(ISNUMBER(INDEX($A:$U,ROW(),$E$6)),INDEX($A:$U,ROW(),$E$6),IFERROR(--SUBSTITUTE(SUBSTITUTE(TRIM(INDEX($A:$U,ROW(),$E$6)),",",""),"원",""),0))))</f>
        <v/>
      </c>
      <c r="AB372" s="30">
        <f>IF(OR($Y372="",$F$6=""),"",IF(INDEX($A:$U,ROW(),$F$6)="","",IF(ISNUMBER(INDEX($A:$U,ROW(),$F$6)),INDEX($A:$U,ROW(),$F$6),IFERROR(--SUBSTITUTE(SUBSTITUTE(TRIM(INDEX($A:$U,ROW(),$F$6)),",",""),"원",""),""))))</f>
        <v/>
      </c>
      <c r="AC372" s="2">
        <f>IF(OR($Y372="",$G$6=""),"",INDEX($A:$U,ROW(),$G$6)&amp;"")</f>
        <v/>
      </c>
      <c r="AD372" s="2">
        <f>IF($Y372="","",IF(OR(AND(설정!$B$5&lt;&gt;"",ISNUMBER(SEARCH(설정!$B$5,$AC372))),AND(설정!$B$6&lt;&gt;"",ISNUMBER(SEARCH(설정!$B$6,$AC372))),AND(설정!$B$7&lt;&gt;"",ISNUMBER(SEARCH(설정!$B$7,$AC372)))),"제외","포함"))</f>
        <v/>
      </c>
    </row>
    <row r="373">
      <c r="W373" s="2">
        <f>IF(OR($B$5="",$C$6="",ROW()&lt;$B$5),"",IF(INDEX($A:$U,ROW(),$C$6)="","",INDEX($A:$U,ROW(),$C$6)))</f>
        <v/>
      </c>
      <c r="X373" s="28">
        <f>IF($W373="","",IF(ISNUMBER($W373),IF($W373&gt;=10000000,IFERROR(DATE(INT($W373/10000),MOD(INT($W373/100),100),MOD($W373,100)),""),$W373),IF(ISNUMBER(--SUBSTITUTE(SUBSTITUTE(TRIM($W373),".","-"),"/","-")),IF(--SUBSTITUTE(SUBSTITUTE(TRIM($W373),".","-"),"/","-")&gt;=10000000,IFERROR(DATE(--LEFT(TRIM($W373),4),--MID(TRIM($W373),5,2),--RIGHT(TRIM($W373),2)),""),--SUBSTITUTE(SUBSTITUTE(TRIM($W373),".","-"),"/","-")),IFERROR(--LEFT(SUBSTITUTE(SUBSTITUTE(TRIM($W373),".","-"),"/","-"),10),""))))</f>
        <v/>
      </c>
      <c r="Y373" s="29">
        <f>IF($X373="","",INT($X373))</f>
        <v/>
      </c>
      <c r="Z373" s="30">
        <f>IF(OR($Y373="",$D$6=""),"",IF(INDEX($A:$U,ROW(),$D$6)="",0,IF(ISNUMBER(INDEX($A:$U,ROW(),$D$6)),INDEX($A:$U,ROW(),$D$6),IFERROR(--SUBSTITUTE(SUBSTITUTE(TRIM(INDEX($A:$U,ROW(),$D$6)),",",""),"원",""),0))))</f>
        <v/>
      </c>
      <c r="AA373" s="30">
        <f>IF(OR($Y373="",$E$6=""),"",IF(INDEX($A:$U,ROW(),$E$6)="",0,IF(ISNUMBER(INDEX($A:$U,ROW(),$E$6)),INDEX($A:$U,ROW(),$E$6),IFERROR(--SUBSTITUTE(SUBSTITUTE(TRIM(INDEX($A:$U,ROW(),$E$6)),",",""),"원",""),0))))</f>
        <v/>
      </c>
      <c r="AB373" s="30">
        <f>IF(OR($Y373="",$F$6=""),"",IF(INDEX($A:$U,ROW(),$F$6)="","",IF(ISNUMBER(INDEX($A:$U,ROW(),$F$6)),INDEX($A:$U,ROW(),$F$6),IFERROR(--SUBSTITUTE(SUBSTITUTE(TRIM(INDEX($A:$U,ROW(),$F$6)),",",""),"원",""),""))))</f>
        <v/>
      </c>
      <c r="AC373" s="2">
        <f>IF(OR($Y373="",$G$6=""),"",INDEX($A:$U,ROW(),$G$6)&amp;"")</f>
        <v/>
      </c>
      <c r="AD373" s="2">
        <f>IF($Y373="","",IF(OR(AND(설정!$B$5&lt;&gt;"",ISNUMBER(SEARCH(설정!$B$5,$AC373))),AND(설정!$B$6&lt;&gt;"",ISNUMBER(SEARCH(설정!$B$6,$AC373))),AND(설정!$B$7&lt;&gt;"",ISNUMBER(SEARCH(설정!$B$7,$AC373)))),"제외","포함"))</f>
        <v/>
      </c>
    </row>
    <row r="374">
      <c r="W374" s="2">
        <f>IF(OR($B$5="",$C$6="",ROW()&lt;$B$5),"",IF(INDEX($A:$U,ROW(),$C$6)="","",INDEX($A:$U,ROW(),$C$6)))</f>
        <v/>
      </c>
      <c r="X374" s="28">
        <f>IF($W374="","",IF(ISNUMBER($W374),IF($W374&gt;=10000000,IFERROR(DATE(INT($W374/10000),MOD(INT($W374/100),100),MOD($W374,100)),""),$W374),IF(ISNUMBER(--SUBSTITUTE(SUBSTITUTE(TRIM($W374),".","-"),"/","-")),IF(--SUBSTITUTE(SUBSTITUTE(TRIM($W374),".","-"),"/","-")&gt;=10000000,IFERROR(DATE(--LEFT(TRIM($W374),4),--MID(TRIM($W374),5,2),--RIGHT(TRIM($W374),2)),""),--SUBSTITUTE(SUBSTITUTE(TRIM($W374),".","-"),"/","-")),IFERROR(--LEFT(SUBSTITUTE(SUBSTITUTE(TRIM($W374),".","-"),"/","-"),10),""))))</f>
        <v/>
      </c>
      <c r="Y374" s="29">
        <f>IF($X374="","",INT($X374))</f>
        <v/>
      </c>
      <c r="Z374" s="30">
        <f>IF(OR($Y374="",$D$6=""),"",IF(INDEX($A:$U,ROW(),$D$6)="",0,IF(ISNUMBER(INDEX($A:$U,ROW(),$D$6)),INDEX($A:$U,ROW(),$D$6),IFERROR(--SUBSTITUTE(SUBSTITUTE(TRIM(INDEX($A:$U,ROW(),$D$6)),",",""),"원",""),0))))</f>
        <v/>
      </c>
      <c r="AA374" s="30">
        <f>IF(OR($Y374="",$E$6=""),"",IF(INDEX($A:$U,ROW(),$E$6)="",0,IF(ISNUMBER(INDEX($A:$U,ROW(),$E$6)),INDEX($A:$U,ROW(),$E$6),IFERROR(--SUBSTITUTE(SUBSTITUTE(TRIM(INDEX($A:$U,ROW(),$E$6)),",",""),"원",""),0))))</f>
        <v/>
      </c>
      <c r="AB374" s="30">
        <f>IF(OR($Y374="",$F$6=""),"",IF(INDEX($A:$U,ROW(),$F$6)="","",IF(ISNUMBER(INDEX($A:$U,ROW(),$F$6)),INDEX($A:$U,ROW(),$F$6),IFERROR(--SUBSTITUTE(SUBSTITUTE(TRIM(INDEX($A:$U,ROW(),$F$6)),",",""),"원",""),""))))</f>
        <v/>
      </c>
      <c r="AC374" s="2">
        <f>IF(OR($Y374="",$G$6=""),"",INDEX($A:$U,ROW(),$G$6)&amp;"")</f>
        <v/>
      </c>
      <c r="AD374" s="2">
        <f>IF($Y374="","",IF(OR(AND(설정!$B$5&lt;&gt;"",ISNUMBER(SEARCH(설정!$B$5,$AC374))),AND(설정!$B$6&lt;&gt;"",ISNUMBER(SEARCH(설정!$B$6,$AC374))),AND(설정!$B$7&lt;&gt;"",ISNUMBER(SEARCH(설정!$B$7,$AC374)))),"제외","포함"))</f>
        <v/>
      </c>
    </row>
    <row r="375">
      <c r="W375" s="2">
        <f>IF(OR($B$5="",$C$6="",ROW()&lt;$B$5),"",IF(INDEX($A:$U,ROW(),$C$6)="","",INDEX($A:$U,ROW(),$C$6)))</f>
        <v/>
      </c>
      <c r="X375" s="28">
        <f>IF($W375="","",IF(ISNUMBER($W375),IF($W375&gt;=10000000,IFERROR(DATE(INT($W375/10000),MOD(INT($W375/100),100),MOD($W375,100)),""),$W375),IF(ISNUMBER(--SUBSTITUTE(SUBSTITUTE(TRIM($W375),".","-"),"/","-")),IF(--SUBSTITUTE(SUBSTITUTE(TRIM($W375),".","-"),"/","-")&gt;=10000000,IFERROR(DATE(--LEFT(TRIM($W375),4),--MID(TRIM($W375),5,2),--RIGHT(TRIM($W375),2)),""),--SUBSTITUTE(SUBSTITUTE(TRIM($W375),".","-"),"/","-")),IFERROR(--LEFT(SUBSTITUTE(SUBSTITUTE(TRIM($W375),".","-"),"/","-"),10),""))))</f>
        <v/>
      </c>
      <c r="Y375" s="29">
        <f>IF($X375="","",INT($X375))</f>
        <v/>
      </c>
      <c r="Z375" s="30">
        <f>IF(OR($Y375="",$D$6=""),"",IF(INDEX($A:$U,ROW(),$D$6)="",0,IF(ISNUMBER(INDEX($A:$U,ROW(),$D$6)),INDEX($A:$U,ROW(),$D$6),IFERROR(--SUBSTITUTE(SUBSTITUTE(TRIM(INDEX($A:$U,ROW(),$D$6)),",",""),"원",""),0))))</f>
        <v/>
      </c>
      <c r="AA375" s="30">
        <f>IF(OR($Y375="",$E$6=""),"",IF(INDEX($A:$U,ROW(),$E$6)="",0,IF(ISNUMBER(INDEX($A:$U,ROW(),$E$6)),INDEX($A:$U,ROW(),$E$6),IFERROR(--SUBSTITUTE(SUBSTITUTE(TRIM(INDEX($A:$U,ROW(),$E$6)),",",""),"원",""),0))))</f>
        <v/>
      </c>
      <c r="AB375" s="30">
        <f>IF(OR($Y375="",$F$6=""),"",IF(INDEX($A:$U,ROW(),$F$6)="","",IF(ISNUMBER(INDEX($A:$U,ROW(),$F$6)),INDEX($A:$U,ROW(),$F$6),IFERROR(--SUBSTITUTE(SUBSTITUTE(TRIM(INDEX($A:$U,ROW(),$F$6)),",",""),"원",""),""))))</f>
        <v/>
      </c>
      <c r="AC375" s="2">
        <f>IF(OR($Y375="",$G$6=""),"",INDEX($A:$U,ROW(),$G$6)&amp;"")</f>
        <v/>
      </c>
      <c r="AD375" s="2">
        <f>IF($Y375="","",IF(OR(AND(설정!$B$5&lt;&gt;"",ISNUMBER(SEARCH(설정!$B$5,$AC375))),AND(설정!$B$6&lt;&gt;"",ISNUMBER(SEARCH(설정!$B$6,$AC375))),AND(설정!$B$7&lt;&gt;"",ISNUMBER(SEARCH(설정!$B$7,$AC375)))),"제외","포함"))</f>
        <v/>
      </c>
    </row>
    <row r="376">
      <c r="W376" s="2">
        <f>IF(OR($B$5="",$C$6="",ROW()&lt;$B$5),"",IF(INDEX($A:$U,ROW(),$C$6)="","",INDEX($A:$U,ROW(),$C$6)))</f>
        <v/>
      </c>
      <c r="X376" s="28">
        <f>IF($W376="","",IF(ISNUMBER($W376),IF($W376&gt;=10000000,IFERROR(DATE(INT($W376/10000),MOD(INT($W376/100),100),MOD($W376,100)),""),$W376),IF(ISNUMBER(--SUBSTITUTE(SUBSTITUTE(TRIM($W376),".","-"),"/","-")),IF(--SUBSTITUTE(SUBSTITUTE(TRIM($W376),".","-"),"/","-")&gt;=10000000,IFERROR(DATE(--LEFT(TRIM($W376),4),--MID(TRIM($W376),5,2),--RIGHT(TRIM($W376),2)),""),--SUBSTITUTE(SUBSTITUTE(TRIM($W376),".","-"),"/","-")),IFERROR(--LEFT(SUBSTITUTE(SUBSTITUTE(TRIM($W376),".","-"),"/","-"),10),""))))</f>
        <v/>
      </c>
      <c r="Y376" s="29">
        <f>IF($X376="","",INT($X376))</f>
        <v/>
      </c>
      <c r="Z376" s="30">
        <f>IF(OR($Y376="",$D$6=""),"",IF(INDEX($A:$U,ROW(),$D$6)="",0,IF(ISNUMBER(INDEX($A:$U,ROW(),$D$6)),INDEX($A:$U,ROW(),$D$6),IFERROR(--SUBSTITUTE(SUBSTITUTE(TRIM(INDEX($A:$U,ROW(),$D$6)),",",""),"원",""),0))))</f>
        <v/>
      </c>
      <c r="AA376" s="30">
        <f>IF(OR($Y376="",$E$6=""),"",IF(INDEX($A:$U,ROW(),$E$6)="",0,IF(ISNUMBER(INDEX($A:$U,ROW(),$E$6)),INDEX($A:$U,ROW(),$E$6),IFERROR(--SUBSTITUTE(SUBSTITUTE(TRIM(INDEX($A:$U,ROW(),$E$6)),",",""),"원",""),0))))</f>
        <v/>
      </c>
      <c r="AB376" s="30">
        <f>IF(OR($Y376="",$F$6=""),"",IF(INDEX($A:$U,ROW(),$F$6)="","",IF(ISNUMBER(INDEX($A:$U,ROW(),$F$6)),INDEX($A:$U,ROW(),$F$6),IFERROR(--SUBSTITUTE(SUBSTITUTE(TRIM(INDEX($A:$U,ROW(),$F$6)),",",""),"원",""),""))))</f>
        <v/>
      </c>
      <c r="AC376" s="2">
        <f>IF(OR($Y376="",$G$6=""),"",INDEX($A:$U,ROW(),$G$6)&amp;"")</f>
        <v/>
      </c>
      <c r="AD376" s="2">
        <f>IF($Y376="","",IF(OR(AND(설정!$B$5&lt;&gt;"",ISNUMBER(SEARCH(설정!$B$5,$AC376))),AND(설정!$B$6&lt;&gt;"",ISNUMBER(SEARCH(설정!$B$6,$AC376))),AND(설정!$B$7&lt;&gt;"",ISNUMBER(SEARCH(설정!$B$7,$AC376)))),"제외","포함"))</f>
        <v/>
      </c>
    </row>
    <row r="377">
      <c r="W377" s="2">
        <f>IF(OR($B$5="",$C$6="",ROW()&lt;$B$5),"",IF(INDEX($A:$U,ROW(),$C$6)="","",INDEX($A:$U,ROW(),$C$6)))</f>
        <v/>
      </c>
      <c r="X377" s="28">
        <f>IF($W377="","",IF(ISNUMBER($W377),IF($W377&gt;=10000000,IFERROR(DATE(INT($W377/10000),MOD(INT($W377/100),100),MOD($W377,100)),""),$W377),IF(ISNUMBER(--SUBSTITUTE(SUBSTITUTE(TRIM($W377),".","-"),"/","-")),IF(--SUBSTITUTE(SUBSTITUTE(TRIM($W377),".","-"),"/","-")&gt;=10000000,IFERROR(DATE(--LEFT(TRIM($W377),4),--MID(TRIM($W377),5,2),--RIGHT(TRIM($W377),2)),""),--SUBSTITUTE(SUBSTITUTE(TRIM($W377),".","-"),"/","-")),IFERROR(--LEFT(SUBSTITUTE(SUBSTITUTE(TRIM($W377),".","-"),"/","-"),10),""))))</f>
        <v/>
      </c>
      <c r="Y377" s="29">
        <f>IF($X377="","",INT($X377))</f>
        <v/>
      </c>
      <c r="Z377" s="30">
        <f>IF(OR($Y377="",$D$6=""),"",IF(INDEX($A:$U,ROW(),$D$6)="",0,IF(ISNUMBER(INDEX($A:$U,ROW(),$D$6)),INDEX($A:$U,ROW(),$D$6),IFERROR(--SUBSTITUTE(SUBSTITUTE(TRIM(INDEX($A:$U,ROW(),$D$6)),",",""),"원",""),0))))</f>
        <v/>
      </c>
      <c r="AA377" s="30">
        <f>IF(OR($Y377="",$E$6=""),"",IF(INDEX($A:$U,ROW(),$E$6)="",0,IF(ISNUMBER(INDEX($A:$U,ROW(),$E$6)),INDEX($A:$U,ROW(),$E$6),IFERROR(--SUBSTITUTE(SUBSTITUTE(TRIM(INDEX($A:$U,ROW(),$E$6)),",",""),"원",""),0))))</f>
        <v/>
      </c>
      <c r="AB377" s="30">
        <f>IF(OR($Y377="",$F$6=""),"",IF(INDEX($A:$U,ROW(),$F$6)="","",IF(ISNUMBER(INDEX($A:$U,ROW(),$F$6)),INDEX($A:$U,ROW(),$F$6),IFERROR(--SUBSTITUTE(SUBSTITUTE(TRIM(INDEX($A:$U,ROW(),$F$6)),",",""),"원",""),""))))</f>
        <v/>
      </c>
      <c r="AC377" s="2">
        <f>IF(OR($Y377="",$G$6=""),"",INDEX($A:$U,ROW(),$G$6)&amp;"")</f>
        <v/>
      </c>
      <c r="AD377" s="2">
        <f>IF($Y377="","",IF(OR(AND(설정!$B$5&lt;&gt;"",ISNUMBER(SEARCH(설정!$B$5,$AC377))),AND(설정!$B$6&lt;&gt;"",ISNUMBER(SEARCH(설정!$B$6,$AC377))),AND(설정!$B$7&lt;&gt;"",ISNUMBER(SEARCH(설정!$B$7,$AC377)))),"제외","포함"))</f>
        <v/>
      </c>
    </row>
    <row r="378">
      <c r="W378" s="2">
        <f>IF(OR($B$5="",$C$6="",ROW()&lt;$B$5),"",IF(INDEX($A:$U,ROW(),$C$6)="","",INDEX($A:$U,ROW(),$C$6)))</f>
        <v/>
      </c>
      <c r="X378" s="28">
        <f>IF($W378="","",IF(ISNUMBER($W378),IF($W378&gt;=10000000,IFERROR(DATE(INT($W378/10000),MOD(INT($W378/100),100),MOD($W378,100)),""),$W378),IF(ISNUMBER(--SUBSTITUTE(SUBSTITUTE(TRIM($W378),".","-"),"/","-")),IF(--SUBSTITUTE(SUBSTITUTE(TRIM($W378),".","-"),"/","-")&gt;=10000000,IFERROR(DATE(--LEFT(TRIM($W378),4),--MID(TRIM($W378),5,2),--RIGHT(TRIM($W378),2)),""),--SUBSTITUTE(SUBSTITUTE(TRIM($W378),".","-"),"/","-")),IFERROR(--LEFT(SUBSTITUTE(SUBSTITUTE(TRIM($W378),".","-"),"/","-"),10),""))))</f>
        <v/>
      </c>
      <c r="Y378" s="29">
        <f>IF($X378="","",INT($X378))</f>
        <v/>
      </c>
      <c r="Z378" s="30">
        <f>IF(OR($Y378="",$D$6=""),"",IF(INDEX($A:$U,ROW(),$D$6)="",0,IF(ISNUMBER(INDEX($A:$U,ROW(),$D$6)),INDEX($A:$U,ROW(),$D$6),IFERROR(--SUBSTITUTE(SUBSTITUTE(TRIM(INDEX($A:$U,ROW(),$D$6)),",",""),"원",""),0))))</f>
        <v/>
      </c>
      <c r="AA378" s="30">
        <f>IF(OR($Y378="",$E$6=""),"",IF(INDEX($A:$U,ROW(),$E$6)="",0,IF(ISNUMBER(INDEX($A:$U,ROW(),$E$6)),INDEX($A:$U,ROW(),$E$6),IFERROR(--SUBSTITUTE(SUBSTITUTE(TRIM(INDEX($A:$U,ROW(),$E$6)),",",""),"원",""),0))))</f>
        <v/>
      </c>
      <c r="AB378" s="30">
        <f>IF(OR($Y378="",$F$6=""),"",IF(INDEX($A:$U,ROW(),$F$6)="","",IF(ISNUMBER(INDEX($A:$U,ROW(),$F$6)),INDEX($A:$U,ROW(),$F$6),IFERROR(--SUBSTITUTE(SUBSTITUTE(TRIM(INDEX($A:$U,ROW(),$F$6)),",",""),"원",""),""))))</f>
        <v/>
      </c>
      <c r="AC378" s="2">
        <f>IF(OR($Y378="",$G$6=""),"",INDEX($A:$U,ROW(),$G$6)&amp;"")</f>
        <v/>
      </c>
      <c r="AD378" s="2">
        <f>IF($Y378="","",IF(OR(AND(설정!$B$5&lt;&gt;"",ISNUMBER(SEARCH(설정!$B$5,$AC378))),AND(설정!$B$6&lt;&gt;"",ISNUMBER(SEARCH(설정!$B$6,$AC378))),AND(설정!$B$7&lt;&gt;"",ISNUMBER(SEARCH(설정!$B$7,$AC378)))),"제외","포함"))</f>
        <v/>
      </c>
    </row>
    <row r="379">
      <c r="W379" s="2">
        <f>IF(OR($B$5="",$C$6="",ROW()&lt;$B$5),"",IF(INDEX($A:$U,ROW(),$C$6)="","",INDEX($A:$U,ROW(),$C$6)))</f>
        <v/>
      </c>
      <c r="X379" s="28">
        <f>IF($W379="","",IF(ISNUMBER($W379),IF($W379&gt;=10000000,IFERROR(DATE(INT($W379/10000),MOD(INT($W379/100),100),MOD($W379,100)),""),$W379),IF(ISNUMBER(--SUBSTITUTE(SUBSTITUTE(TRIM($W379),".","-"),"/","-")),IF(--SUBSTITUTE(SUBSTITUTE(TRIM($W379),".","-"),"/","-")&gt;=10000000,IFERROR(DATE(--LEFT(TRIM($W379),4),--MID(TRIM($W379),5,2),--RIGHT(TRIM($W379),2)),""),--SUBSTITUTE(SUBSTITUTE(TRIM($W379),".","-"),"/","-")),IFERROR(--LEFT(SUBSTITUTE(SUBSTITUTE(TRIM($W379),".","-"),"/","-"),10),""))))</f>
        <v/>
      </c>
      <c r="Y379" s="29">
        <f>IF($X379="","",INT($X379))</f>
        <v/>
      </c>
      <c r="Z379" s="30">
        <f>IF(OR($Y379="",$D$6=""),"",IF(INDEX($A:$U,ROW(),$D$6)="",0,IF(ISNUMBER(INDEX($A:$U,ROW(),$D$6)),INDEX($A:$U,ROW(),$D$6),IFERROR(--SUBSTITUTE(SUBSTITUTE(TRIM(INDEX($A:$U,ROW(),$D$6)),",",""),"원",""),0))))</f>
        <v/>
      </c>
      <c r="AA379" s="30">
        <f>IF(OR($Y379="",$E$6=""),"",IF(INDEX($A:$U,ROW(),$E$6)="",0,IF(ISNUMBER(INDEX($A:$U,ROW(),$E$6)),INDEX($A:$U,ROW(),$E$6),IFERROR(--SUBSTITUTE(SUBSTITUTE(TRIM(INDEX($A:$U,ROW(),$E$6)),",",""),"원",""),0))))</f>
        <v/>
      </c>
      <c r="AB379" s="30">
        <f>IF(OR($Y379="",$F$6=""),"",IF(INDEX($A:$U,ROW(),$F$6)="","",IF(ISNUMBER(INDEX($A:$U,ROW(),$F$6)),INDEX($A:$U,ROW(),$F$6),IFERROR(--SUBSTITUTE(SUBSTITUTE(TRIM(INDEX($A:$U,ROW(),$F$6)),",",""),"원",""),""))))</f>
        <v/>
      </c>
      <c r="AC379" s="2">
        <f>IF(OR($Y379="",$G$6=""),"",INDEX($A:$U,ROW(),$G$6)&amp;"")</f>
        <v/>
      </c>
      <c r="AD379" s="2">
        <f>IF($Y379="","",IF(OR(AND(설정!$B$5&lt;&gt;"",ISNUMBER(SEARCH(설정!$B$5,$AC379))),AND(설정!$B$6&lt;&gt;"",ISNUMBER(SEARCH(설정!$B$6,$AC379))),AND(설정!$B$7&lt;&gt;"",ISNUMBER(SEARCH(설정!$B$7,$AC379)))),"제외","포함"))</f>
        <v/>
      </c>
    </row>
    <row r="380">
      <c r="W380" s="2">
        <f>IF(OR($B$5="",$C$6="",ROW()&lt;$B$5),"",IF(INDEX($A:$U,ROW(),$C$6)="","",INDEX($A:$U,ROW(),$C$6)))</f>
        <v/>
      </c>
      <c r="X380" s="28">
        <f>IF($W380="","",IF(ISNUMBER($W380),IF($W380&gt;=10000000,IFERROR(DATE(INT($W380/10000),MOD(INT($W380/100),100),MOD($W380,100)),""),$W380),IF(ISNUMBER(--SUBSTITUTE(SUBSTITUTE(TRIM($W380),".","-"),"/","-")),IF(--SUBSTITUTE(SUBSTITUTE(TRIM($W380),".","-"),"/","-")&gt;=10000000,IFERROR(DATE(--LEFT(TRIM($W380),4),--MID(TRIM($W380),5,2),--RIGHT(TRIM($W380),2)),""),--SUBSTITUTE(SUBSTITUTE(TRIM($W380),".","-"),"/","-")),IFERROR(--LEFT(SUBSTITUTE(SUBSTITUTE(TRIM($W380),".","-"),"/","-"),10),""))))</f>
        <v/>
      </c>
      <c r="Y380" s="29">
        <f>IF($X380="","",INT($X380))</f>
        <v/>
      </c>
      <c r="Z380" s="30">
        <f>IF(OR($Y380="",$D$6=""),"",IF(INDEX($A:$U,ROW(),$D$6)="",0,IF(ISNUMBER(INDEX($A:$U,ROW(),$D$6)),INDEX($A:$U,ROW(),$D$6),IFERROR(--SUBSTITUTE(SUBSTITUTE(TRIM(INDEX($A:$U,ROW(),$D$6)),",",""),"원",""),0))))</f>
        <v/>
      </c>
      <c r="AA380" s="30">
        <f>IF(OR($Y380="",$E$6=""),"",IF(INDEX($A:$U,ROW(),$E$6)="",0,IF(ISNUMBER(INDEX($A:$U,ROW(),$E$6)),INDEX($A:$U,ROW(),$E$6),IFERROR(--SUBSTITUTE(SUBSTITUTE(TRIM(INDEX($A:$U,ROW(),$E$6)),",",""),"원",""),0))))</f>
        <v/>
      </c>
      <c r="AB380" s="30">
        <f>IF(OR($Y380="",$F$6=""),"",IF(INDEX($A:$U,ROW(),$F$6)="","",IF(ISNUMBER(INDEX($A:$U,ROW(),$F$6)),INDEX($A:$U,ROW(),$F$6),IFERROR(--SUBSTITUTE(SUBSTITUTE(TRIM(INDEX($A:$U,ROW(),$F$6)),",",""),"원",""),""))))</f>
        <v/>
      </c>
      <c r="AC380" s="2">
        <f>IF(OR($Y380="",$G$6=""),"",INDEX($A:$U,ROW(),$G$6)&amp;"")</f>
        <v/>
      </c>
      <c r="AD380" s="2">
        <f>IF($Y380="","",IF(OR(AND(설정!$B$5&lt;&gt;"",ISNUMBER(SEARCH(설정!$B$5,$AC380))),AND(설정!$B$6&lt;&gt;"",ISNUMBER(SEARCH(설정!$B$6,$AC380))),AND(설정!$B$7&lt;&gt;"",ISNUMBER(SEARCH(설정!$B$7,$AC380)))),"제외","포함"))</f>
        <v/>
      </c>
    </row>
    <row r="381">
      <c r="W381" s="2">
        <f>IF(OR($B$5="",$C$6="",ROW()&lt;$B$5),"",IF(INDEX($A:$U,ROW(),$C$6)="","",INDEX($A:$U,ROW(),$C$6)))</f>
        <v/>
      </c>
      <c r="X381" s="28">
        <f>IF($W381="","",IF(ISNUMBER($W381),IF($W381&gt;=10000000,IFERROR(DATE(INT($W381/10000),MOD(INT($W381/100),100),MOD($W381,100)),""),$W381),IF(ISNUMBER(--SUBSTITUTE(SUBSTITUTE(TRIM($W381),".","-"),"/","-")),IF(--SUBSTITUTE(SUBSTITUTE(TRIM($W381),".","-"),"/","-")&gt;=10000000,IFERROR(DATE(--LEFT(TRIM($W381),4),--MID(TRIM($W381),5,2),--RIGHT(TRIM($W381),2)),""),--SUBSTITUTE(SUBSTITUTE(TRIM($W381),".","-"),"/","-")),IFERROR(--LEFT(SUBSTITUTE(SUBSTITUTE(TRIM($W381),".","-"),"/","-"),10),""))))</f>
        <v/>
      </c>
      <c r="Y381" s="29">
        <f>IF($X381="","",INT($X381))</f>
        <v/>
      </c>
      <c r="Z381" s="30">
        <f>IF(OR($Y381="",$D$6=""),"",IF(INDEX($A:$U,ROW(),$D$6)="",0,IF(ISNUMBER(INDEX($A:$U,ROW(),$D$6)),INDEX($A:$U,ROW(),$D$6),IFERROR(--SUBSTITUTE(SUBSTITUTE(TRIM(INDEX($A:$U,ROW(),$D$6)),",",""),"원",""),0))))</f>
        <v/>
      </c>
      <c r="AA381" s="30">
        <f>IF(OR($Y381="",$E$6=""),"",IF(INDEX($A:$U,ROW(),$E$6)="",0,IF(ISNUMBER(INDEX($A:$U,ROW(),$E$6)),INDEX($A:$U,ROW(),$E$6),IFERROR(--SUBSTITUTE(SUBSTITUTE(TRIM(INDEX($A:$U,ROW(),$E$6)),",",""),"원",""),0))))</f>
        <v/>
      </c>
      <c r="AB381" s="30">
        <f>IF(OR($Y381="",$F$6=""),"",IF(INDEX($A:$U,ROW(),$F$6)="","",IF(ISNUMBER(INDEX($A:$U,ROW(),$F$6)),INDEX($A:$U,ROW(),$F$6),IFERROR(--SUBSTITUTE(SUBSTITUTE(TRIM(INDEX($A:$U,ROW(),$F$6)),",",""),"원",""),""))))</f>
        <v/>
      </c>
      <c r="AC381" s="2">
        <f>IF(OR($Y381="",$G$6=""),"",INDEX($A:$U,ROW(),$G$6)&amp;"")</f>
        <v/>
      </c>
      <c r="AD381" s="2">
        <f>IF($Y381="","",IF(OR(AND(설정!$B$5&lt;&gt;"",ISNUMBER(SEARCH(설정!$B$5,$AC381))),AND(설정!$B$6&lt;&gt;"",ISNUMBER(SEARCH(설정!$B$6,$AC381))),AND(설정!$B$7&lt;&gt;"",ISNUMBER(SEARCH(설정!$B$7,$AC381)))),"제외","포함"))</f>
        <v/>
      </c>
    </row>
    <row r="382">
      <c r="W382" s="2">
        <f>IF(OR($B$5="",$C$6="",ROW()&lt;$B$5),"",IF(INDEX($A:$U,ROW(),$C$6)="","",INDEX($A:$U,ROW(),$C$6)))</f>
        <v/>
      </c>
      <c r="X382" s="28">
        <f>IF($W382="","",IF(ISNUMBER($W382),IF($W382&gt;=10000000,IFERROR(DATE(INT($W382/10000),MOD(INT($W382/100),100),MOD($W382,100)),""),$W382),IF(ISNUMBER(--SUBSTITUTE(SUBSTITUTE(TRIM($W382),".","-"),"/","-")),IF(--SUBSTITUTE(SUBSTITUTE(TRIM($W382),".","-"),"/","-")&gt;=10000000,IFERROR(DATE(--LEFT(TRIM($W382),4),--MID(TRIM($W382),5,2),--RIGHT(TRIM($W382),2)),""),--SUBSTITUTE(SUBSTITUTE(TRIM($W382),".","-"),"/","-")),IFERROR(--LEFT(SUBSTITUTE(SUBSTITUTE(TRIM($W382),".","-"),"/","-"),10),""))))</f>
        <v/>
      </c>
      <c r="Y382" s="29">
        <f>IF($X382="","",INT($X382))</f>
        <v/>
      </c>
      <c r="Z382" s="30">
        <f>IF(OR($Y382="",$D$6=""),"",IF(INDEX($A:$U,ROW(),$D$6)="",0,IF(ISNUMBER(INDEX($A:$U,ROW(),$D$6)),INDEX($A:$U,ROW(),$D$6),IFERROR(--SUBSTITUTE(SUBSTITUTE(TRIM(INDEX($A:$U,ROW(),$D$6)),",",""),"원",""),0))))</f>
        <v/>
      </c>
      <c r="AA382" s="30">
        <f>IF(OR($Y382="",$E$6=""),"",IF(INDEX($A:$U,ROW(),$E$6)="",0,IF(ISNUMBER(INDEX($A:$U,ROW(),$E$6)),INDEX($A:$U,ROW(),$E$6),IFERROR(--SUBSTITUTE(SUBSTITUTE(TRIM(INDEX($A:$U,ROW(),$E$6)),",",""),"원",""),0))))</f>
        <v/>
      </c>
      <c r="AB382" s="30">
        <f>IF(OR($Y382="",$F$6=""),"",IF(INDEX($A:$U,ROW(),$F$6)="","",IF(ISNUMBER(INDEX($A:$U,ROW(),$F$6)),INDEX($A:$U,ROW(),$F$6),IFERROR(--SUBSTITUTE(SUBSTITUTE(TRIM(INDEX($A:$U,ROW(),$F$6)),",",""),"원",""),""))))</f>
        <v/>
      </c>
      <c r="AC382" s="2">
        <f>IF(OR($Y382="",$G$6=""),"",INDEX($A:$U,ROW(),$G$6)&amp;"")</f>
        <v/>
      </c>
      <c r="AD382" s="2">
        <f>IF($Y382="","",IF(OR(AND(설정!$B$5&lt;&gt;"",ISNUMBER(SEARCH(설정!$B$5,$AC382))),AND(설정!$B$6&lt;&gt;"",ISNUMBER(SEARCH(설정!$B$6,$AC382))),AND(설정!$B$7&lt;&gt;"",ISNUMBER(SEARCH(설정!$B$7,$AC382)))),"제외","포함"))</f>
        <v/>
      </c>
    </row>
    <row r="383">
      <c r="W383" s="2">
        <f>IF(OR($B$5="",$C$6="",ROW()&lt;$B$5),"",IF(INDEX($A:$U,ROW(),$C$6)="","",INDEX($A:$U,ROW(),$C$6)))</f>
        <v/>
      </c>
      <c r="X383" s="28">
        <f>IF($W383="","",IF(ISNUMBER($W383),IF($W383&gt;=10000000,IFERROR(DATE(INT($W383/10000),MOD(INT($W383/100),100),MOD($W383,100)),""),$W383),IF(ISNUMBER(--SUBSTITUTE(SUBSTITUTE(TRIM($W383),".","-"),"/","-")),IF(--SUBSTITUTE(SUBSTITUTE(TRIM($W383),".","-"),"/","-")&gt;=10000000,IFERROR(DATE(--LEFT(TRIM($W383),4),--MID(TRIM($W383),5,2),--RIGHT(TRIM($W383),2)),""),--SUBSTITUTE(SUBSTITUTE(TRIM($W383),".","-"),"/","-")),IFERROR(--LEFT(SUBSTITUTE(SUBSTITUTE(TRIM($W383),".","-"),"/","-"),10),""))))</f>
        <v/>
      </c>
      <c r="Y383" s="29">
        <f>IF($X383="","",INT($X383))</f>
        <v/>
      </c>
      <c r="Z383" s="30">
        <f>IF(OR($Y383="",$D$6=""),"",IF(INDEX($A:$U,ROW(),$D$6)="",0,IF(ISNUMBER(INDEX($A:$U,ROW(),$D$6)),INDEX($A:$U,ROW(),$D$6),IFERROR(--SUBSTITUTE(SUBSTITUTE(TRIM(INDEX($A:$U,ROW(),$D$6)),",",""),"원",""),0))))</f>
        <v/>
      </c>
      <c r="AA383" s="30">
        <f>IF(OR($Y383="",$E$6=""),"",IF(INDEX($A:$U,ROW(),$E$6)="",0,IF(ISNUMBER(INDEX($A:$U,ROW(),$E$6)),INDEX($A:$U,ROW(),$E$6),IFERROR(--SUBSTITUTE(SUBSTITUTE(TRIM(INDEX($A:$U,ROW(),$E$6)),",",""),"원",""),0))))</f>
        <v/>
      </c>
      <c r="AB383" s="30">
        <f>IF(OR($Y383="",$F$6=""),"",IF(INDEX($A:$U,ROW(),$F$6)="","",IF(ISNUMBER(INDEX($A:$U,ROW(),$F$6)),INDEX($A:$U,ROW(),$F$6),IFERROR(--SUBSTITUTE(SUBSTITUTE(TRIM(INDEX($A:$U,ROW(),$F$6)),",",""),"원",""),""))))</f>
        <v/>
      </c>
      <c r="AC383" s="2">
        <f>IF(OR($Y383="",$G$6=""),"",INDEX($A:$U,ROW(),$G$6)&amp;"")</f>
        <v/>
      </c>
      <c r="AD383" s="2">
        <f>IF($Y383="","",IF(OR(AND(설정!$B$5&lt;&gt;"",ISNUMBER(SEARCH(설정!$B$5,$AC383))),AND(설정!$B$6&lt;&gt;"",ISNUMBER(SEARCH(설정!$B$6,$AC383))),AND(설정!$B$7&lt;&gt;"",ISNUMBER(SEARCH(설정!$B$7,$AC383)))),"제외","포함"))</f>
        <v/>
      </c>
    </row>
    <row r="384">
      <c r="W384" s="2">
        <f>IF(OR($B$5="",$C$6="",ROW()&lt;$B$5),"",IF(INDEX($A:$U,ROW(),$C$6)="","",INDEX($A:$U,ROW(),$C$6)))</f>
        <v/>
      </c>
      <c r="X384" s="28">
        <f>IF($W384="","",IF(ISNUMBER($W384),IF($W384&gt;=10000000,IFERROR(DATE(INT($W384/10000),MOD(INT($W384/100),100),MOD($W384,100)),""),$W384),IF(ISNUMBER(--SUBSTITUTE(SUBSTITUTE(TRIM($W384),".","-"),"/","-")),IF(--SUBSTITUTE(SUBSTITUTE(TRIM($W384),".","-"),"/","-")&gt;=10000000,IFERROR(DATE(--LEFT(TRIM($W384),4),--MID(TRIM($W384),5,2),--RIGHT(TRIM($W384),2)),""),--SUBSTITUTE(SUBSTITUTE(TRIM($W384),".","-"),"/","-")),IFERROR(--LEFT(SUBSTITUTE(SUBSTITUTE(TRIM($W384),".","-"),"/","-"),10),""))))</f>
        <v/>
      </c>
      <c r="Y384" s="29">
        <f>IF($X384="","",INT($X384))</f>
        <v/>
      </c>
      <c r="Z384" s="30">
        <f>IF(OR($Y384="",$D$6=""),"",IF(INDEX($A:$U,ROW(),$D$6)="",0,IF(ISNUMBER(INDEX($A:$U,ROW(),$D$6)),INDEX($A:$U,ROW(),$D$6),IFERROR(--SUBSTITUTE(SUBSTITUTE(TRIM(INDEX($A:$U,ROW(),$D$6)),",",""),"원",""),0))))</f>
        <v/>
      </c>
      <c r="AA384" s="30">
        <f>IF(OR($Y384="",$E$6=""),"",IF(INDEX($A:$U,ROW(),$E$6)="",0,IF(ISNUMBER(INDEX($A:$U,ROW(),$E$6)),INDEX($A:$U,ROW(),$E$6),IFERROR(--SUBSTITUTE(SUBSTITUTE(TRIM(INDEX($A:$U,ROW(),$E$6)),",",""),"원",""),0))))</f>
        <v/>
      </c>
      <c r="AB384" s="30">
        <f>IF(OR($Y384="",$F$6=""),"",IF(INDEX($A:$U,ROW(),$F$6)="","",IF(ISNUMBER(INDEX($A:$U,ROW(),$F$6)),INDEX($A:$U,ROW(),$F$6),IFERROR(--SUBSTITUTE(SUBSTITUTE(TRIM(INDEX($A:$U,ROW(),$F$6)),",",""),"원",""),""))))</f>
        <v/>
      </c>
      <c r="AC384" s="2">
        <f>IF(OR($Y384="",$G$6=""),"",INDEX($A:$U,ROW(),$G$6)&amp;"")</f>
        <v/>
      </c>
      <c r="AD384" s="2">
        <f>IF($Y384="","",IF(OR(AND(설정!$B$5&lt;&gt;"",ISNUMBER(SEARCH(설정!$B$5,$AC384))),AND(설정!$B$6&lt;&gt;"",ISNUMBER(SEARCH(설정!$B$6,$AC384))),AND(설정!$B$7&lt;&gt;"",ISNUMBER(SEARCH(설정!$B$7,$AC384)))),"제외","포함"))</f>
        <v/>
      </c>
    </row>
    <row r="385">
      <c r="W385" s="2">
        <f>IF(OR($B$5="",$C$6="",ROW()&lt;$B$5),"",IF(INDEX($A:$U,ROW(),$C$6)="","",INDEX($A:$U,ROW(),$C$6)))</f>
        <v/>
      </c>
      <c r="X385" s="28">
        <f>IF($W385="","",IF(ISNUMBER($W385),IF($W385&gt;=10000000,IFERROR(DATE(INT($W385/10000),MOD(INT($W385/100),100),MOD($W385,100)),""),$W385),IF(ISNUMBER(--SUBSTITUTE(SUBSTITUTE(TRIM($W385),".","-"),"/","-")),IF(--SUBSTITUTE(SUBSTITUTE(TRIM($W385),".","-"),"/","-")&gt;=10000000,IFERROR(DATE(--LEFT(TRIM($W385),4),--MID(TRIM($W385),5,2),--RIGHT(TRIM($W385),2)),""),--SUBSTITUTE(SUBSTITUTE(TRIM($W385),".","-"),"/","-")),IFERROR(--LEFT(SUBSTITUTE(SUBSTITUTE(TRIM($W385),".","-"),"/","-"),10),""))))</f>
        <v/>
      </c>
      <c r="Y385" s="29">
        <f>IF($X385="","",INT($X385))</f>
        <v/>
      </c>
      <c r="Z385" s="30">
        <f>IF(OR($Y385="",$D$6=""),"",IF(INDEX($A:$U,ROW(),$D$6)="",0,IF(ISNUMBER(INDEX($A:$U,ROW(),$D$6)),INDEX($A:$U,ROW(),$D$6),IFERROR(--SUBSTITUTE(SUBSTITUTE(TRIM(INDEX($A:$U,ROW(),$D$6)),",",""),"원",""),0))))</f>
        <v/>
      </c>
      <c r="AA385" s="30">
        <f>IF(OR($Y385="",$E$6=""),"",IF(INDEX($A:$U,ROW(),$E$6)="",0,IF(ISNUMBER(INDEX($A:$U,ROW(),$E$6)),INDEX($A:$U,ROW(),$E$6),IFERROR(--SUBSTITUTE(SUBSTITUTE(TRIM(INDEX($A:$U,ROW(),$E$6)),",",""),"원",""),0))))</f>
        <v/>
      </c>
      <c r="AB385" s="30">
        <f>IF(OR($Y385="",$F$6=""),"",IF(INDEX($A:$U,ROW(),$F$6)="","",IF(ISNUMBER(INDEX($A:$U,ROW(),$F$6)),INDEX($A:$U,ROW(),$F$6),IFERROR(--SUBSTITUTE(SUBSTITUTE(TRIM(INDEX($A:$U,ROW(),$F$6)),",",""),"원",""),""))))</f>
        <v/>
      </c>
      <c r="AC385" s="2">
        <f>IF(OR($Y385="",$G$6=""),"",INDEX($A:$U,ROW(),$G$6)&amp;"")</f>
        <v/>
      </c>
      <c r="AD385" s="2">
        <f>IF($Y385="","",IF(OR(AND(설정!$B$5&lt;&gt;"",ISNUMBER(SEARCH(설정!$B$5,$AC385))),AND(설정!$B$6&lt;&gt;"",ISNUMBER(SEARCH(설정!$B$6,$AC385))),AND(설정!$B$7&lt;&gt;"",ISNUMBER(SEARCH(설정!$B$7,$AC385)))),"제외","포함"))</f>
        <v/>
      </c>
    </row>
    <row r="386">
      <c r="W386" s="2">
        <f>IF(OR($B$5="",$C$6="",ROW()&lt;$B$5),"",IF(INDEX($A:$U,ROW(),$C$6)="","",INDEX($A:$U,ROW(),$C$6)))</f>
        <v/>
      </c>
      <c r="X386" s="28">
        <f>IF($W386="","",IF(ISNUMBER($W386),IF($W386&gt;=10000000,IFERROR(DATE(INT($W386/10000),MOD(INT($W386/100),100),MOD($W386,100)),""),$W386),IF(ISNUMBER(--SUBSTITUTE(SUBSTITUTE(TRIM($W386),".","-"),"/","-")),IF(--SUBSTITUTE(SUBSTITUTE(TRIM($W386),".","-"),"/","-")&gt;=10000000,IFERROR(DATE(--LEFT(TRIM($W386),4),--MID(TRIM($W386),5,2),--RIGHT(TRIM($W386),2)),""),--SUBSTITUTE(SUBSTITUTE(TRIM($W386),".","-"),"/","-")),IFERROR(--LEFT(SUBSTITUTE(SUBSTITUTE(TRIM($W386),".","-"),"/","-"),10),""))))</f>
        <v/>
      </c>
      <c r="Y386" s="29">
        <f>IF($X386="","",INT($X386))</f>
        <v/>
      </c>
      <c r="Z386" s="30">
        <f>IF(OR($Y386="",$D$6=""),"",IF(INDEX($A:$U,ROW(),$D$6)="",0,IF(ISNUMBER(INDEX($A:$U,ROW(),$D$6)),INDEX($A:$U,ROW(),$D$6),IFERROR(--SUBSTITUTE(SUBSTITUTE(TRIM(INDEX($A:$U,ROW(),$D$6)),",",""),"원",""),0))))</f>
        <v/>
      </c>
      <c r="AA386" s="30">
        <f>IF(OR($Y386="",$E$6=""),"",IF(INDEX($A:$U,ROW(),$E$6)="",0,IF(ISNUMBER(INDEX($A:$U,ROW(),$E$6)),INDEX($A:$U,ROW(),$E$6),IFERROR(--SUBSTITUTE(SUBSTITUTE(TRIM(INDEX($A:$U,ROW(),$E$6)),",",""),"원",""),0))))</f>
        <v/>
      </c>
      <c r="AB386" s="30">
        <f>IF(OR($Y386="",$F$6=""),"",IF(INDEX($A:$U,ROW(),$F$6)="","",IF(ISNUMBER(INDEX($A:$U,ROW(),$F$6)),INDEX($A:$U,ROW(),$F$6),IFERROR(--SUBSTITUTE(SUBSTITUTE(TRIM(INDEX($A:$U,ROW(),$F$6)),",",""),"원",""),""))))</f>
        <v/>
      </c>
      <c r="AC386" s="2">
        <f>IF(OR($Y386="",$G$6=""),"",INDEX($A:$U,ROW(),$G$6)&amp;"")</f>
        <v/>
      </c>
      <c r="AD386" s="2">
        <f>IF($Y386="","",IF(OR(AND(설정!$B$5&lt;&gt;"",ISNUMBER(SEARCH(설정!$B$5,$AC386))),AND(설정!$B$6&lt;&gt;"",ISNUMBER(SEARCH(설정!$B$6,$AC386))),AND(설정!$B$7&lt;&gt;"",ISNUMBER(SEARCH(설정!$B$7,$AC386)))),"제외","포함"))</f>
        <v/>
      </c>
    </row>
    <row r="387">
      <c r="W387" s="2">
        <f>IF(OR($B$5="",$C$6="",ROW()&lt;$B$5),"",IF(INDEX($A:$U,ROW(),$C$6)="","",INDEX($A:$U,ROW(),$C$6)))</f>
        <v/>
      </c>
      <c r="X387" s="28">
        <f>IF($W387="","",IF(ISNUMBER($W387),IF($W387&gt;=10000000,IFERROR(DATE(INT($W387/10000),MOD(INT($W387/100),100),MOD($W387,100)),""),$W387),IF(ISNUMBER(--SUBSTITUTE(SUBSTITUTE(TRIM($W387),".","-"),"/","-")),IF(--SUBSTITUTE(SUBSTITUTE(TRIM($W387),".","-"),"/","-")&gt;=10000000,IFERROR(DATE(--LEFT(TRIM($W387),4),--MID(TRIM($W387),5,2),--RIGHT(TRIM($W387),2)),""),--SUBSTITUTE(SUBSTITUTE(TRIM($W387),".","-"),"/","-")),IFERROR(--LEFT(SUBSTITUTE(SUBSTITUTE(TRIM($W387),".","-"),"/","-"),10),""))))</f>
        <v/>
      </c>
      <c r="Y387" s="29">
        <f>IF($X387="","",INT($X387))</f>
        <v/>
      </c>
      <c r="Z387" s="30">
        <f>IF(OR($Y387="",$D$6=""),"",IF(INDEX($A:$U,ROW(),$D$6)="",0,IF(ISNUMBER(INDEX($A:$U,ROW(),$D$6)),INDEX($A:$U,ROW(),$D$6),IFERROR(--SUBSTITUTE(SUBSTITUTE(TRIM(INDEX($A:$U,ROW(),$D$6)),",",""),"원",""),0))))</f>
        <v/>
      </c>
      <c r="AA387" s="30">
        <f>IF(OR($Y387="",$E$6=""),"",IF(INDEX($A:$U,ROW(),$E$6)="",0,IF(ISNUMBER(INDEX($A:$U,ROW(),$E$6)),INDEX($A:$U,ROW(),$E$6),IFERROR(--SUBSTITUTE(SUBSTITUTE(TRIM(INDEX($A:$U,ROW(),$E$6)),",",""),"원",""),0))))</f>
        <v/>
      </c>
      <c r="AB387" s="30">
        <f>IF(OR($Y387="",$F$6=""),"",IF(INDEX($A:$U,ROW(),$F$6)="","",IF(ISNUMBER(INDEX($A:$U,ROW(),$F$6)),INDEX($A:$U,ROW(),$F$6),IFERROR(--SUBSTITUTE(SUBSTITUTE(TRIM(INDEX($A:$U,ROW(),$F$6)),",",""),"원",""),""))))</f>
        <v/>
      </c>
      <c r="AC387" s="2">
        <f>IF(OR($Y387="",$G$6=""),"",INDEX($A:$U,ROW(),$G$6)&amp;"")</f>
        <v/>
      </c>
      <c r="AD387" s="2">
        <f>IF($Y387="","",IF(OR(AND(설정!$B$5&lt;&gt;"",ISNUMBER(SEARCH(설정!$B$5,$AC387))),AND(설정!$B$6&lt;&gt;"",ISNUMBER(SEARCH(설정!$B$6,$AC387))),AND(설정!$B$7&lt;&gt;"",ISNUMBER(SEARCH(설정!$B$7,$AC387)))),"제외","포함"))</f>
        <v/>
      </c>
    </row>
    <row r="388">
      <c r="W388" s="2">
        <f>IF(OR($B$5="",$C$6="",ROW()&lt;$B$5),"",IF(INDEX($A:$U,ROW(),$C$6)="","",INDEX($A:$U,ROW(),$C$6)))</f>
        <v/>
      </c>
      <c r="X388" s="28">
        <f>IF($W388="","",IF(ISNUMBER($W388),IF($W388&gt;=10000000,IFERROR(DATE(INT($W388/10000),MOD(INT($W388/100),100),MOD($W388,100)),""),$W388),IF(ISNUMBER(--SUBSTITUTE(SUBSTITUTE(TRIM($W388),".","-"),"/","-")),IF(--SUBSTITUTE(SUBSTITUTE(TRIM($W388),".","-"),"/","-")&gt;=10000000,IFERROR(DATE(--LEFT(TRIM($W388),4),--MID(TRIM($W388),5,2),--RIGHT(TRIM($W388),2)),""),--SUBSTITUTE(SUBSTITUTE(TRIM($W388),".","-"),"/","-")),IFERROR(--LEFT(SUBSTITUTE(SUBSTITUTE(TRIM($W388),".","-"),"/","-"),10),""))))</f>
        <v/>
      </c>
      <c r="Y388" s="29">
        <f>IF($X388="","",INT($X388))</f>
        <v/>
      </c>
      <c r="Z388" s="30">
        <f>IF(OR($Y388="",$D$6=""),"",IF(INDEX($A:$U,ROW(),$D$6)="",0,IF(ISNUMBER(INDEX($A:$U,ROW(),$D$6)),INDEX($A:$U,ROW(),$D$6),IFERROR(--SUBSTITUTE(SUBSTITUTE(TRIM(INDEX($A:$U,ROW(),$D$6)),",",""),"원",""),0))))</f>
        <v/>
      </c>
      <c r="AA388" s="30">
        <f>IF(OR($Y388="",$E$6=""),"",IF(INDEX($A:$U,ROW(),$E$6)="",0,IF(ISNUMBER(INDEX($A:$U,ROW(),$E$6)),INDEX($A:$U,ROW(),$E$6),IFERROR(--SUBSTITUTE(SUBSTITUTE(TRIM(INDEX($A:$U,ROW(),$E$6)),",",""),"원",""),0))))</f>
        <v/>
      </c>
      <c r="AB388" s="30">
        <f>IF(OR($Y388="",$F$6=""),"",IF(INDEX($A:$U,ROW(),$F$6)="","",IF(ISNUMBER(INDEX($A:$U,ROW(),$F$6)),INDEX($A:$U,ROW(),$F$6),IFERROR(--SUBSTITUTE(SUBSTITUTE(TRIM(INDEX($A:$U,ROW(),$F$6)),",",""),"원",""),""))))</f>
        <v/>
      </c>
      <c r="AC388" s="2">
        <f>IF(OR($Y388="",$G$6=""),"",INDEX($A:$U,ROW(),$G$6)&amp;"")</f>
        <v/>
      </c>
      <c r="AD388" s="2">
        <f>IF($Y388="","",IF(OR(AND(설정!$B$5&lt;&gt;"",ISNUMBER(SEARCH(설정!$B$5,$AC388))),AND(설정!$B$6&lt;&gt;"",ISNUMBER(SEARCH(설정!$B$6,$AC388))),AND(설정!$B$7&lt;&gt;"",ISNUMBER(SEARCH(설정!$B$7,$AC388)))),"제외","포함"))</f>
        <v/>
      </c>
    </row>
    <row r="389">
      <c r="W389" s="2">
        <f>IF(OR($B$5="",$C$6="",ROW()&lt;$B$5),"",IF(INDEX($A:$U,ROW(),$C$6)="","",INDEX($A:$U,ROW(),$C$6)))</f>
        <v/>
      </c>
      <c r="X389" s="28">
        <f>IF($W389="","",IF(ISNUMBER($W389),IF($W389&gt;=10000000,IFERROR(DATE(INT($W389/10000),MOD(INT($W389/100),100),MOD($W389,100)),""),$W389),IF(ISNUMBER(--SUBSTITUTE(SUBSTITUTE(TRIM($W389),".","-"),"/","-")),IF(--SUBSTITUTE(SUBSTITUTE(TRIM($W389),".","-"),"/","-")&gt;=10000000,IFERROR(DATE(--LEFT(TRIM($W389),4),--MID(TRIM($W389),5,2),--RIGHT(TRIM($W389),2)),""),--SUBSTITUTE(SUBSTITUTE(TRIM($W389),".","-"),"/","-")),IFERROR(--LEFT(SUBSTITUTE(SUBSTITUTE(TRIM($W389),".","-"),"/","-"),10),""))))</f>
        <v/>
      </c>
      <c r="Y389" s="29">
        <f>IF($X389="","",INT($X389))</f>
        <v/>
      </c>
      <c r="Z389" s="30">
        <f>IF(OR($Y389="",$D$6=""),"",IF(INDEX($A:$U,ROW(),$D$6)="",0,IF(ISNUMBER(INDEX($A:$U,ROW(),$D$6)),INDEX($A:$U,ROW(),$D$6),IFERROR(--SUBSTITUTE(SUBSTITUTE(TRIM(INDEX($A:$U,ROW(),$D$6)),",",""),"원",""),0))))</f>
        <v/>
      </c>
      <c r="AA389" s="30">
        <f>IF(OR($Y389="",$E$6=""),"",IF(INDEX($A:$U,ROW(),$E$6)="",0,IF(ISNUMBER(INDEX($A:$U,ROW(),$E$6)),INDEX($A:$U,ROW(),$E$6),IFERROR(--SUBSTITUTE(SUBSTITUTE(TRIM(INDEX($A:$U,ROW(),$E$6)),",",""),"원",""),0))))</f>
        <v/>
      </c>
      <c r="AB389" s="30">
        <f>IF(OR($Y389="",$F$6=""),"",IF(INDEX($A:$U,ROW(),$F$6)="","",IF(ISNUMBER(INDEX($A:$U,ROW(),$F$6)),INDEX($A:$U,ROW(),$F$6),IFERROR(--SUBSTITUTE(SUBSTITUTE(TRIM(INDEX($A:$U,ROW(),$F$6)),",",""),"원",""),""))))</f>
        <v/>
      </c>
      <c r="AC389" s="2">
        <f>IF(OR($Y389="",$G$6=""),"",INDEX($A:$U,ROW(),$G$6)&amp;"")</f>
        <v/>
      </c>
      <c r="AD389" s="2">
        <f>IF($Y389="","",IF(OR(AND(설정!$B$5&lt;&gt;"",ISNUMBER(SEARCH(설정!$B$5,$AC389))),AND(설정!$B$6&lt;&gt;"",ISNUMBER(SEARCH(설정!$B$6,$AC389))),AND(설정!$B$7&lt;&gt;"",ISNUMBER(SEARCH(설정!$B$7,$AC389)))),"제외","포함"))</f>
        <v/>
      </c>
    </row>
    <row r="390">
      <c r="W390" s="2">
        <f>IF(OR($B$5="",$C$6="",ROW()&lt;$B$5),"",IF(INDEX($A:$U,ROW(),$C$6)="","",INDEX($A:$U,ROW(),$C$6)))</f>
        <v/>
      </c>
      <c r="X390" s="28">
        <f>IF($W390="","",IF(ISNUMBER($W390),IF($W390&gt;=10000000,IFERROR(DATE(INT($W390/10000),MOD(INT($W390/100),100),MOD($W390,100)),""),$W390),IF(ISNUMBER(--SUBSTITUTE(SUBSTITUTE(TRIM($W390),".","-"),"/","-")),IF(--SUBSTITUTE(SUBSTITUTE(TRIM($W390),".","-"),"/","-")&gt;=10000000,IFERROR(DATE(--LEFT(TRIM($W390),4),--MID(TRIM($W390),5,2),--RIGHT(TRIM($W390),2)),""),--SUBSTITUTE(SUBSTITUTE(TRIM($W390),".","-"),"/","-")),IFERROR(--LEFT(SUBSTITUTE(SUBSTITUTE(TRIM($W390),".","-"),"/","-"),10),""))))</f>
        <v/>
      </c>
      <c r="Y390" s="29">
        <f>IF($X390="","",INT($X390))</f>
        <v/>
      </c>
      <c r="Z390" s="30">
        <f>IF(OR($Y390="",$D$6=""),"",IF(INDEX($A:$U,ROW(),$D$6)="",0,IF(ISNUMBER(INDEX($A:$U,ROW(),$D$6)),INDEX($A:$U,ROW(),$D$6),IFERROR(--SUBSTITUTE(SUBSTITUTE(TRIM(INDEX($A:$U,ROW(),$D$6)),",",""),"원",""),0))))</f>
        <v/>
      </c>
      <c r="AA390" s="30">
        <f>IF(OR($Y390="",$E$6=""),"",IF(INDEX($A:$U,ROW(),$E$6)="",0,IF(ISNUMBER(INDEX($A:$U,ROW(),$E$6)),INDEX($A:$U,ROW(),$E$6),IFERROR(--SUBSTITUTE(SUBSTITUTE(TRIM(INDEX($A:$U,ROW(),$E$6)),",",""),"원",""),0))))</f>
        <v/>
      </c>
      <c r="AB390" s="30">
        <f>IF(OR($Y390="",$F$6=""),"",IF(INDEX($A:$U,ROW(),$F$6)="","",IF(ISNUMBER(INDEX($A:$U,ROW(),$F$6)),INDEX($A:$U,ROW(),$F$6),IFERROR(--SUBSTITUTE(SUBSTITUTE(TRIM(INDEX($A:$U,ROW(),$F$6)),",",""),"원",""),""))))</f>
        <v/>
      </c>
      <c r="AC390" s="2">
        <f>IF(OR($Y390="",$G$6=""),"",INDEX($A:$U,ROW(),$G$6)&amp;"")</f>
        <v/>
      </c>
      <c r="AD390" s="2">
        <f>IF($Y390="","",IF(OR(AND(설정!$B$5&lt;&gt;"",ISNUMBER(SEARCH(설정!$B$5,$AC390))),AND(설정!$B$6&lt;&gt;"",ISNUMBER(SEARCH(설정!$B$6,$AC390))),AND(설정!$B$7&lt;&gt;"",ISNUMBER(SEARCH(설정!$B$7,$AC390)))),"제외","포함"))</f>
        <v/>
      </c>
    </row>
    <row r="391">
      <c r="W391" s="2">
        <f>IF(OR($B$5="",$C$6="",ROW()&lt;$B$5),"",IF(INDEX($A:$U,ROW(),$C$6)="","",INDEX($A:$U,ROW(),$C$6)))</f>
        <v/>
      </c>
      <c r="X391" s="28">
        <f>IF($W391="","",IF(ISNUMBER($W391),IF($W391&gt;=10000000,IFERROR(DATE(INT($W391/10000),MOD(INT($W391/100),100),MOD($W391,100)),""),$W391),IF(ISNUMBER(--SUBSTITUTE(SUBSTITUTE(TRIM($W391),".","-"),"/","-")),IF(--SUBSTITUTE(SUBSTITUTE(TRIM($W391),".","-"),"/","-")&gt;=10000000,IFERROR(DATE(--LEFT(TRIM($W391),4),--MID(TRIM($W391),5,2),--RIGHT(TRIM($W391),2)),""),--SUBSTITUTE(SUBSTITUTE(TRIM($W391),".","-"),"/","-")),IFERROR(--LEFT(SUBSTITUTE(SUBSTITUTE(TRIM($W391),".","-"),"/","-"),10),""))))</f>
        <v/>
      </c>
      <c r="Y391" s="29">
        <f>IF($X391="","",INT($X391))</f>
        <v/>
      </c>
      <c r="Z391" s="30">
        <f>IF(OR($Y391="",$D$6=""),"",IF(INDEX($A:$U,ROW(),$D$6)="",0,IF(ISNUMBER(INDEX($A:$U,ROW(),$D$6)),INDEX($A:$U,ROW(),$D$6),IFERROR(--SUBSTITUTE(SUBSTITUTE(TRIM(INDEX($A:$U,ROW(),$D$6)),",",""),"원",""),0))))</f>
        <v/>
      </c>
      <c r="AA391" s="30">
        <f>IF(OR($Y391="",$E$6=""),"",IF(INDEX($A:$U,ROW(),$E$6)="",0,IF(ISNUMBER(INDEX($A:$U,ROW(),$E$6)),INDEX($A:$U,ROW(),$E$6),IFERROR(--SUBSTITUTE(SUBSTITUTE(TRIM(INDEX($A:$U,ROW(),$E$6)),",",""),"원",""),0))))</f>
        <v/>
      </c>
      <c r="AB391" s="30">
        <f>IF(OR($Y391="",$F$6=""),"",IF(INDEX($A:$U,ROW(),$F$6)="","",IF(ISNUMBER(INDEX($A:$U,ROW(),$F$6)),INDEX($A:$U,ROW(),$F$6),IFERROR(--SUBSTITUTE(SUBSTITUTE(TRIM(INDEX($A:$U,ROW(),$F$6)),",",""),"원",""),""))))</f>
        <v/>
      </c>
      <c r="AC391" s="2">
        <f>IF(OR($Y391="",$G$6=""),"",INDEX($A:$U,ROW(),$G$6)&amp;"")</f>
        <v/>
      </c>
      <c r="AD391" s="2">
        <f>IF($Y391="","",IF(OR(AND(설정!$B$5&lt;&gt;"",ISNUMBER(SEARCH(설정!$B$5,$AC391))),AND(설정!$B$6&lt;&gt;"",ISNUMBER(SEARCH(설정!$B$6,$AC391))),AND(설정!$B$7&lt;&gt;"",ISNUMBER(SEARCH(설정!$B$7,$AC391)))),"제외","포함"))</f>
        <v/>
      </c>
    </row>
    <row r="392">
      <c r="W392" s="2">
        <f>IF(OR($B$5="",$C$6="",ROW()&lt;$B$5),"",IF(INDEX($A:$U,ROW(),$C$6)="","",INDEX($A:$U,ROW(),$C$6)))</f>
        <v/>
      </c>
      <c r="X392" s="28">
        <f>IF($W392="","",IF(ISNUMBER($W392),IF($W392&gt;=10000000,IFERROR(DATE(INT($W392/10000),MOD(INT($W392/100),100),MOD($W392,100)),""),$W392),IF(ISNUMBER(--SUBSTITUTE(SUBSTITUTE(TRIM($W392),".","-"),"/","-")),IF(--SUBSTITUTE(SUBSTITUTE(TRIM($W392),".","-"),"/","-")&gt;=10000000,IFERROR(DATE(--LEFT(TRIM($W392),4),--MID(TRIM($W392),5,2),--RIGHT(TRIM($W392),2)),""),--SUBSTITUTE(SUBSTITUTE(TRIM($W392),".","-"),"/","-")),IFERROR(--LEFT(SUBSTITUTE(SUBSTITUTE(TRIM($W392),".","-"),"/","-"),10),""))))</f>
        <v/>
      </c>
      <c r="Y392" s="29">
        <f>IF($X392="","",INT($X392))</f>
        <v/>
      </c>
      <c r="Z392" s="30">
        <f>IF(OR($Y392="",$D$6=""),"",IF(INDEX($A:$U,ROW(),$D$6)="",0,IF(ISNUMBER(INDEX($A:$U,ROW(),$D$6)),INDEX($A:$U,ROW(),$D$6),IFERROR(--SUBSTITUTE(SUBSTITUTE(TRIM(INDEX($A:$U,ROW(),$D$6)),",",""),"원",""),0))))</f>
        <v/>
      </c>
      <c r="AA392" s="30">
        <f>IF(OR($Y392="",$E$6=""),"",IF(INDEX($A:$U,ROW(),$E$6)="",0,IF(ISNUMBER(INDEX($A:$U,ROW(),$E$6)),INDEX($A:$U,ROW(),$E$6),IFERROR(--SUBSTITUTE(SUBSTITUTE(TRIM(INDEX($A:$U,ROW(),$E$6)),",",""),"원",""),0))))</f>
        <v/>
      </c>
      <c r="AB392" s="30">
        <f>IF(OR($Y392="",$F$6=""),"",IF(INDEX($A:$U,ROW(),$F$6)="","",IF(ISNUMBER(INDEX($A:$U,ROW(),$F$6)),INDEX($A:$U,ROW(),$F$6),IFERROR(--SUBSTITUTE(SUBSTITUTE(TRIM(INDEX($A:$U,ROW(),$F$6)),",",""),"원",""),""))))</f>
        <v/>
      </c>
      <c r="AC392" s="2">
        <f>IF(OR($Y392="",$G$6=""),"",INDEX($A:$U,ROW(),$G$6)&amp;"")</f>
        <v/>
      </c>
      <c r="AD392" s="2">
        <f>IF($Y392="","",IF(OR(AND(설정!$B$5&lt;&gt;"",ISNUMBER(SEARCH(설정!$B$5,$AC392))),AND(설정!$B$6&lt;&gt;"",ISNUMBER(SEARCH(설정!$B$6,$AC392))),AND(설정!$B$7&lt;&gt;"",ISNUMBER(SEARCH(설정!$B$7,$AC392)))),"제외","포함"))</f>
        <v/>
      </c>
    </row>
    <row r="393">
      <c r="W393" s="2">
        <f>IF(OR($B$5="",$C$6="",ROW()&lt;$B$5),"",IF(INDEX($A:$U,ROW(),$C$6)="","",INDEX($A:$U,ROW(),$C$6)))</f>
        <v/>
      </c>
      <c r="X393" s="28">
        <f>IF($W393="","",IF(ISNUMBER($W393),IF($W393&gt;=10000000,IFERROR(DATE(INT($W393/10000),MOD(INT($W393/100),100),MOD($W393,100)),""),$W393),IF(ISNUMBER(--SUBSTITUTE(SUBSTITUTE(TRIM($W393),".","-"),"/","-")),IF(--SUBSTITUTE(SUBSTITUTE(TRIM($W393),".","-"),"/","-")&gt;=10000000,IFERROR(DATE(--LEFT(TRIM($W393),4),--MID(TRIM($W393),5,2),--RIGHT(TRIM($W393),2)),""),--SUBSTITUTE(SUBSTITUTE(TRIM($W393),".","-"),"/","-")),IFERROR(--LEFT(SUBSTITUTE(SUBSTITUTE(TRIM($W393),".","-"),"/","-"),10),""))))</f>
        <v/>
      </c>
      <c r="Y393" s="29">
        <f>IF($X393="","",INT($X393))</f>
        <v/>
      </c>
      <c r="Z393" s="30">
        <f>IF(OR($Y393="",$D$6=""),"",IF(INDEX($A:$U,ROW(),$D$6)="",0,IF(ISNUMBER(INDEX($A:$U,ROW(),$D$6)),INDEX($A:$U,ROW(),$D$6),IFERROR(--SUBSTITUTE(SUBSTITUTE(TRIM(INDEX($A:$U,ROW(),$D$6)),",",""),"원",""),0))))</f>
        <v/>
      </c>
      <c r="AA393" s="30">
        <f>IF(OR($Y393="",$E$6=""),"",IF(INDEX($A:$U,ROW(),$E$6)="",0,IF(ISNUMBER(INDEX($A:$U,ROW(),$E$6)),INDEX($A:$U,ROW(),$E$6),IFERROR(--SUBSTITUTE(SUBSTITUTE(TRIM(INDEX($A:$U,ROW(),$E$6)),",",""),"원",""),0))))</f>
        <v/>
      </c>
      <c r="AB393" s="30">
        <f>IF(OR($Y393="",$F$6=""),"",IF(INDEX($A:$U,ROW(),$F$6)="","",IF(ISNUMBER(INDEX($A:$U,ROW(),$F$6)),INDEX($A:$U,ROW(),$F$6),IFERROR(--SUBSTITUTE(SUBSTITUTE(TRIM(INDEX($A:$U,ROW(),$F$6)),",",""),"원",""),""))))</f>
        <v/>
      </c>
      <c r="AC393" s="2">
        <f>IF(OR($Y393="",$G$6=""),"",INDEX($A:$U,ROW(),$G$6)&amp;"")</f>
        <v/>
      </c>
      <c r="AD393" s="2">
        <f>IF($Y393="","",IF(OR(AND(설정!$B$5&lt;&gt;"",ISNUMBER(SEARCH(설정!$B$5,$AC393))),AND(설정!$B$6&lt;&gt;"",ISNUMBER(SEARCH(설정!$B$6,$AC393))),AND(설정!$B$7&lt;&gt;"",ISNUMBER(SEARCH(설정!$B$7,$AC393)))),"제외","포함"))</f>
        <v/>
      </c>
    </row>
    <row r="394">
      <c r="W394" s="2">
        <f>IF(OR($B$5="",$C$6="",ROW()&lt;$B$5),"",IF(INDEX($A:$U,ROW(),$C$6)="","",INDEX($A:$U,ROW(),$C$6)))</f>
        <v/>
      </c>
      <c r="X394" s="28">
        <f>IF($W394="","",IF(ISNUMBER($W394),IF($W394&gt;=10000000,IFERROR(DATE(INT($W394/10000),MOD(INT($W394/100),100),MOD($W394,100)),""),$W394),IF(ISNUMBER(--SUBSTITUTE(SUBSTITUTE(TRIM($W394),".","-"),"/","-")),IF(--SUBSTITUTE(SUBSTITUTE(TRIM($W394),".","-"),"/","-")&gt;=10000000,IFERROR(DATE(--LEFT(TRIM($W394),4),--MID(TRIM($W394),5,2),--RIGHT(TRIM($W394),2)),""),--SUBSTITUTE(SUBSTITUTE(TRIM($W394),".","-"),"/","-")),IFERROR(--LEFT(SUBSTITUTE(SUBSTITUTE(TRIM($W394),".","-"),"/","-"),10),""))))</f>
        <v/>
      </c>
      <c r="Y394" s="29">
        <f>IF($X394="","",INT($X394))</f>
        <v/>
      </c>
      <c r="Z394" s="30">
        <f>IF(OR($Y394="",$D$6=""),"",IF(INDEX($A:$U,ROW(),$D$6)="",0,IF(ISNUMBER(INDEX($A:$U,ROW(),$D$6)),INDEX($A:$U,ROW(),$D$6),IFERROR(--SUBSTITUTE(SUBSTITUTE(TRIM(INDEX($A:$U,ROW(),$D$6)),",",""),"원",""),0))))</f>
        <v/>
      </c>
      <c r="AA394" s="30">
        <f>IF(OR($Y394="",$E$6=""),"",IF(INDEX($A:$U,ROW(),$E$6)="",0,IF(ISNUMBER(INDEX($A:$U,ROW(),$E$6)),INDEX($A:$U,ROW(),$E$6),IFERROR(--SUBSTITUTE(SUBSTITUTE(TRIM(INDEX($A:$U,ROW(),$E$6)),",",""),"원",""),0))))</f>
        <v/>
      </c>
      <c r="AB394" s="30">
        <f>IF(OR($Y394="",$F$6=""),"",IF(INDEX($A:$U,ROW(),$F$6)="","",IF(ISNUMBER(INDEX($A:$U,ROW(),$F$6)),INDEX($A:$U,ROW(),$F$6),IFERROR(--SUBSTITUTE(SUBSTITUTE(TRIM(INDEX($A:$U,ROW(),$F$6)),",",""),"원",""),""))))</f>
        <v/>
      </c>
      <c r="AC394" s="2">
        <f>IF(OR($Y394="",$G$6=""),"",INDEX($A:$U,ROW(),$G$6)&amp;"")</f>
        <v/>
      </c>
      <c r="AD394" s="2">
        <f>IF($Y394="","",IF(OR(AND(설정!$B$5&lt;&gt;"",ISNUMBER(SEARCH(설정!$B$5,$AC394))),AND(설정!$B$6&lt;&gt;"",ISNUMBER(SEARCH(설정!$B$6,$AC394))),AND(설정!$B$7&lt;&gt;"",ISNUMBER(SEARCH(설정!$B$7,$AC394)))),"제외","포함"))</f>
        <v/>
      </c>
    </row>
    <row r="395">
      <c r="W395" s="2">
        <f>IF(OR($B$5="",$C$6="",ROW()&lt;$B$5),"",IF(INDEX($A:$U,ROW(),$C$6)="","",INDEX($A:$U,ROW(),$C$6)))</f>
        <v/>
      </c>
      <c r="X395" s="28">
        <f>IF($W395="","",IF(ISNUMBER($W395),IF($W395&gt;=10000000,IFERROR(DATE(INT($W395/10000),MOD(INT($W395/100),100),MOD($W395,100)),""),$W395),IF(ISNUMBER(--SUBSTITUTE(SUBSTITUTE(TRIM($W395),".","-"),"/","-")),IF(--SUBSTITUTE(SUBSTITUTE(TRIM($W395),".","-"),"/","-")&gt;=10000000,IFERROR(DATE(--LEFT(TRIM($W395),4),--MID(TRIM($W395),5,2),--RIGHT(TRIM($W395),2)),""),--SUBSTITUTE(SUBSTITUTE(TRIM($W395),".","-"),"/","-")),IFERROR(--LEFT(SUBSTITUTE(SUBSTITUTE(TRIM($W395),".","-"),"/","-"),10),""))))</f>
        <v/>
      </c>
      <c r="Y395" s="29">
        <f>IF($X395="","",INT($X395))</f>
        <v/>
      </c>
      <c r="Z395" s="30">
        <f>IF(OR($Y395="",$D$6=""),"",IF(INDEX($A:$U,ROW(),$D$6)="",0,IF(ISNUMBER(INDEX($A:$U,ROW(),$D$6)),INDEX($A:$U,ROW(),$D$6),IFERROR(--SUBSTITUTE(SUBSTITUTE(TRIM(INDEX($A:$U,ROW(),$D$6)),",",""),"원",""),0))))</f>
        <v/>
      </c>
      <c r="AA395" s="30">
        <f>IF(OR($Y395="",$E$6=""),"",IF(INDEX($A:$U,ROW(),$E$6)="",0,IF(ISNUMBER(INDEX($A:$U,ROW(),$E$6)),INDEX($A:$U,ROW(),$E$6),IFERROR(--SUBSTITUTE(SUBSTITUTE(TRIM(INDEX($A:$U,ROW(),$E$6)),",",""),"원",""),0))))</f>
        <v/>
      </c>
      <c r="AB395" s="30">
        <f>IF(OR($Y395="",$F$6=""),"",IF(INDEX($A:$U,ROW(),$F$6)="","",IF(ISNUMBER(INDEX($A:$U,ROW(),$F$6)),INDEX($A:$U,ROW(),$F$6),IFERROR(--SUBSTITUTE(SUBSTITUTE(TRIM(INDEX($A:$U,ROW(),$F$6)),",",""),"원",""),""))))</f>
        <v/>
      </c>
      <c r="AC395" s="2">
        <f>IF(OR($Y395="",$G$6=""),"",INDEX($A:$U,ROW(),$G$6)&amp;"")</f>
        <v/>
      </c>
      <c r="AD395" s="2">
        <f>IF($Y395="","",IF(OR(AND(설정!$B$5&lt;&gt;"",ISNUMBER(SEARCH(설정!$B$5,$AC395))),AND(설정!$B$6&lt;&gt;"",ISNUMBER(SEARCH(설정!$B$6,$AC395))),AND(설정!$B$7&lt;&gt;"",ISNUMBER(SEARCH(설정!$B$7,$AC395)))),"제외","포함"))</f>
        <v/>
      </c>
    </row>
    <row r="396">
      <c r="W396" s="2">
        <f>IF(OR($B$5="",$C$6="",ROW()&lt;$B$5),"",IF(INDEX($A:$U,ROW(),$C$6)="","",INDEX($A:$U,ROW(),$C$6)))</f>
        <v/>
      </c>
      <c r="X396" s="28">
        <f>IF($W396="","",IF(ISNUMBER($W396),IF($W396&gt;=10000000,IFERROR(DATE(INT($W396/10000),MOD(INT($W396/100),100),MOD($W396,100)),""),$W396),IF(ISNUMBER(--SUBSTITUTE(SUBSTITUTE(TRIM($W396),".","-"),"/","-")),IF(--SUBSTITUTE(SUBSTITUTE(TRIM($W396),".","-"),"/","-")&gt;=10000000,IFERROR(DATE(--LEFT(TRIM($W396),4),--MID(TRIM($W396),5,2),--RIGHT(TRIM($W396),2)),""),--SUBSTITUTE(SUBSTITUTE(TRIM($W396),".","-"),"/","-")),IFERROR(--LEFT(SUBSTITUTE(SUBSTITUTE(TRIM($W396),".","-"),"/","-"),10),""))))</f>
        <v/>
      </c>
      <c r="Y396" s="29">
        <f>IF($X396="","",INT($X396))</f>
        <v/>
      </c>
      <c r="Z396" s="30">
        <f>IF(OR($Y396="",$D$6=""),"",IF(INDEX($A:$U,ROW(),$D$6)="",0,IF(ISNUMBER(INDEX($A:$U,ROW(),$D$6)),INDEX($A:$U,ROW(),$D$6),IFERROR(--SUBSTITUTE(SUBSTITUTE(TRIM(INDEX($A:$U,ROW(),$D$6)),",",""),"원",""),0))))</f>
        <v/>
      </c>
      <c r="AA396" s="30">
        <f>IF(OR($Y396="",$E$6=""),"",IF(INDEX($A:$U,ROW(),$E$6)="",0,IF(ISNUMBER(INDEX($A:$U,ROW(),$E$6)),INDEX($A:$U,ROW(),$E$6),IFERROR(--SUBSTITUTE(SUBSTITUTE(TRIM(INDEX($A:$U,ROW(),$E$6)),",",""),"원",""),0))))</f>
        <v/>
      </c>
      <c r="AB396" s="30">
        <f>IF(OR($Y396="",$F$6=""),"",IF(INDEX($A:$U,ROW(),$F$6)="","",IF(ISNUMBER(INDEX($A:$U,ROW(),$F$6)),INDEX($A:$U,ROW(),$F$6),IFERROR(--SUBSTITUTE(SUBSTITUTE(TRIM(INDEX($A:$U,ROW(),$F$6)),",",""),"원",""),""))))</f>
        <v/>
      </c>
      <c r="AC396" s="2">
        <f>IF(OR($Y396="",$G$6=""),"",INDEX($A:$U,ROW(),$G$6)&amp;"")</f>
        <v/>
      </c>
      <c r="AD396" s="2">
        <f>IF($Y396="","",IF(OR(AND(설정!$B$5&lt;&gt;"",ISNUMBER(SEARCH(설정!$B$5,$AC396))),AND(설정!$B$6&lt;&gt;"",ISNUMBER(SEARCH(설정!$B$6,$AC396))),AND(설정!$B$7&lt;&gt;"",ISNUMBER(SEARCH(설정!$B$7,$AC396)))),"제외","포함"))</f>
        <v/>
      </c>
    </row>
    <row r="397">
      <c r="W397" s="2">
        <f>IF(OR($B$5="",$C$6="",ROW()&lt;$B$5),"",IF(INDEX($A:$U,ROW(),$C$6)="","",INDEX($A:$U,ROW(),$C$6)))</f>
        <v/>
      </c>
      <c r="X397" s="28">
        <f>IF($W397="","",IF(ISNUMBER($W397),IF($W397&gt;=10000000,IFERROR(DATE(INT($W397/10000),MOD(INT($W397/100),100),MOD($W397,100)),""),$W397),IF(ISNUMBER(--SUBSTITUTE(SUBSTITUTE(TRIM($W397),".","-"),"/","-")),IF(--SUBSTITUTE(SUBSTITUTE(TRIM($W397),".","-"),"/","-")&gt;=10000000,IFERROR(DATE(--LEFT(TRIM($W397),4),--MID(TRIM($W397),5,2),--RIGHT(TRIM($W397),2)),""),--SUBSTITUTE(SUBSTITUTE(TRIM($W397),".","-"),"/","-")),IFERROR(--LEFT(SUBSTITUTE(SUBSTITUTE(TRIM($W397),".","-"),"/","-"),10),""))))</f>
        <v/>
      </c>
      <c r="Y397" s="29">
        <f>IF($X397="","",INT($X397))</f>
        <v/>
      </c>
      <c r="Z397" s="30">
        <f>IF(OR($Y397="",$D$6=""),"",IF(INDEX($A:$U,ROW(),$D$6)="",0,IF(ISNUMBER(INDEX($A:$U,ROW(),$D$6)),INDEX($A:$U,ROW(),$D$6),IFERROR(--SUBSTITUTE(SUBSTITUTE(TRIM(INDEX($A:$U,ROW(),$D$6)),",",""),"원",""),0))))</f>
        <v/>
      </c>
      <c r="AA397" s="30">
        <f>IF(OR($Y397="",$E$6=""),"",IF(INDEX($A:$U,ROW(),$E$6)="",0,IF(ISNUMBER(INDEX($A:$U,ROW(),$E$6)),INDEX($A:$U,ROW(),$E$6),IFERROR(--SUBSTITUTE(SUBSTITUTE(TRIM(INDEX($A:$U,ROW(),$E$6)),",",""),"원",""),0))))</f>
        <v/>
      </c>
      <c r="AB397" s="30">
        <f>IF(OR($Y397="",$F$6=""),"",IF(INDEX($A:$U,ROW(),$F$6)="","",IF(ISNUMBER(INDEX($A:$U,ROW(),$F$6)),INDEX($A:$U,ROW(),$F$6),IFERROR(--SUBSTITUTE(SUBSTITUTE(TRIM(INDEX($A:$U,ROW(),$F$6)),",",""),"원",""),""))))</f>
        <v/>
      </c>
      <c r="AC397" s="2">
        <f>IF(OR($Y397="",$G$6=""),"",INDEX($A:$U,ROW(),$G$6)&amp;"")</f>
        <v/>
      </c>
      <c r="AD397" s="2">
        <f>IF($Y397="","",IF(OR(AND(설정!$B$5&lt;&gt;"",ISNUMBER(SEARCH(설정!$B$5,$AC397))),AND(설정!$B$6&lt;&gt;"",ISNUMBER(SEARCH(설정!$B$6,$AC397))),AND(설정!$B$7&lt;&gt;"",ISNUMBER(SEARCH(설정!$B$7,$AC397)))),"제외","포함"))</f>
        <v/>
      </c>
    </row>
    <row r="398">
      <c r="W398" s="2">
        <f>IF(OR($B$5="",$C$6="",ROW()&lt;$B$5),"",IF(INDEX($A:$U,ROW(),$C$6)="","",INDEX($A:$U,ROW(),$C$6)))</f>
        <v/>
      </c>
      <c r="X398" s="28">
        <f>IF($W398="","",IF(ISNUMBER($W398),IF($W398&gt;=10000000,IFERROR(DATE(INT($W398/10000),MOD(INT($W398/100),100),MOD($W398,100)),""),$W398),IF(ISNUMBER(--SUBSTITUTE(SUBSTITUTE(TRIM($W398),".","-"),"/","-")),IF(--SUBSTITUTE(SUBSTITUTE(TRIM($W398),".","-"),"/","-")&gt;=10000000,IFERROR(DATE(--LEFT(TRIM($W398),4),--MID(TRIM($W398),5,2),--RIGHT(TRIM($W398),2)),""),--SUBSTITUTE(SUBSTITUTE(TRIM($W398),".","-"),"/","-")),IFERROR(--LEFT(SUBSTITUTE(SUBSTITUTE(TRIM($W398),".","-"),"/","-"),10),""))))</f>
        <v/>
      </c>
      <c r="Y398" s="29">
        <f>IF($X398="","",INT($X398))</f>
        <v/>
      </c>
      <c r="Z398" s="30">
        <f>IF(OR($Y398="",$D$6=""),"",IF(INDEX($A:$U,ROW(),$D$6)="",0,IF(ISNUMBER(INDEX($A:$U,ROW(),$D$6)),INDEX($A:$U,ROW(),$D$6),IFERROR(--SUBSTITUTE(SUBSTITUTE(TRIM(INDEX($A:$U,ROW(),$D$6)),",",""),"원",""),0))))</f>
        <v/>
      </c>
      <c r="AA398" s="30">
        <f>IF(OR($Y398="",$E$6=""),"",IF(INDEX($A:$U,ROW(),$E$6)="",0,IF(ISNUMBER(INDEX($A:$U,ROW(),$E$6)),INDEX($A:$U,ROW(),$E$6),IFERROR(--SUBSTITUTE(SUBSTITUTE(TRIM(INDEX($A:$U,ROW(),$E$6)),",",""),"원",""),0))))</f>
        <v/>
      </c>
      <c r="AB398" s="30">
        <f>IF(OR($Y398="",$F$6=""),"",IF(INDEX($A:$U,ROW(),$F$6)="","",IF(ISNUMBER(INDEX($A:$U,ROW(),$F$6)),INDEX($A:$U,ROW(),$F$6),IFERROR(--SUBSTITUTE(SUBSTITUTE(TRIM(INDEX($A:$U,ROW(),$F$6)),",",""),"원",""),""))))</f>
        <v/>
      </c>
      <c r="AC398" s="2">
        <f>IF(OR($Y398="",$G$6=""),"",INDEX($A:$U,ROW(),$G$6)&amp;"")</f>
        <v/>
      </c>
      <c r="AD398" s="2">
        <f>IF($Y398="","",IF(OR(AND(설정!$B$5&lt;&gt;"",ISNUMBER(SEARCH(설정!$B$5,$AC398))),AND(설정!$B$6&lt;&gt;"",ISNUMBER(SEARCH(설정!$B$6,$AC398))),AND(설정!$B$7&lt;&gt;"",ISNUMBER(SEARCH(설정!$B$7,$AC398)))),"제외","포함"))</f>
        <v/>
      </c>
    </row>
    <row r="399">
      <c r="W399" s="2">
        <f>IF(OR($B$5="",$C$6="",ROW()&lt;$B$5),"",IF(INDEX($A:$U,ROW(),$C$6)="","",INDEX($A:$U,ROW(),$C$6)))</f>
        <v/>
      </c>
      <c r="X399" s="28">
        <f>IF($W399="","",IF(ISNUMBER($W399),IF($W399&gt;=10000000,IFERROR(DATE(INT($W399/10000),MOD(INT($W399/100),100),MOD($W399,100)),""),$W399),IF(ISNUMBER(--SUBSTITUTE(SUBSTITUTE(TRIM($W399),".","-"),"/","-")),IF(--SUBSTITUTE(SUBSTITUTE(TRIM($W399),".","-"),"/","-")&gt;=10000000,IFERROR(DATE(--LEFT(TRIM($W399),4),--MID(TRIM($W399),5,2),--RIGHT(TRIM($W399),2)),""),--SUBSTITUTE(SUBSTITUTE(TRIM($W399),".","-"),"/","-")),IFERROR(--LEFT(SUBSTITUTE(SUBSTITUTE(TRIM($W399),".","-"),"/","-"),10),""))))</f>
        <v/>
      </c>
      <c r="Y399" s="29">
        <f>IF($X399="","",INT($X399))</f>
        <v/>
      </c>
      <c r="Z399" s="30">
        <f>IF(OR($Y399="",$D$6=""),"",IF(INDEX($A:$U,ROW(),$D$6)="",0,IF(ISNUMBER(INDEX($A:$U,ROW(),$D$6)),INDEX($A:$U,ROW(),$D$6),IFERROR(--SUBSTITUTE(SUBSTITUTE(TRIM(INDEX($A:$U,ROW(),$D$6)),",",""),"원",""),0))))</f>
        <v/>
      </c>
      <c r="AA399" s="30">
        <f>IF(OR($Y399="",$E$6=""),"",IF(INDEX($A:$U,ROW(),$E$6)="",0,IF(ISNUMBER(INDEX($A:$U,ROW(),$E$6)),INDEX($A:$U,ROW(),$E$6),IFERROR(--SUBSTITUTE(SUBSTITUTE(TRIM(INDEX($A:$U,ROW(),$E$6)),",",""),"원",""),0))))</f>
        <v/>
      </c>
      <c r="AB399" s="30">
        <f>IF(OR($Y399="",$F$6=""),"",IF(INDEX($A:$U,ROW(),$F$6)="","",IF(ISNUMBER(INDEX($A:$U,ROW(),$F$6)),INDEX($A:$U,ROW(),$F$6),IFERROR(--SUBSTITUTE(SUBSTITUTE(TRIM(INDEX($A:$U,ROW(),$F$6)),",",""),"원",""),""))))</f>
        <v/>
      </c>
      <c r="AC399" s="2">
        <f>IF(OR($Y399="",$G$6=""),"",INDEX($A:$U,ROW(),$G$6)&amp;"")</f>
        <v/>
      </c>
      <c r="AD399" s="2">
        <f>IF($Y399="","",IF(OR(AND(설정!$B$5&lt;&gt;"",ISNUMBER(SEARCH(설정!$B$5,$AC399))),AND(설정!$B$6&lt;&gt;"",ISNUMBER(SEARCH(설정!$B$6,$AC399))),AND(설정!$B$7&lt;&gt;"",ISNUMBER(SEARCH(설정!$B$7,$AC399)))),"제외","포함"))</f>
        <v/>
      </c>
    </row>
    <row r="400">
      <c r="W400" s="2">
        <f>IF(OR($B$5="",$C$6="",ROW()&lt;$B$5),"",IF(INDEX($A:$U,ROW(),$C$6)="","",INDEX($A:$U,ROW(),$C$6)))</f>
        <v/>
      </c>
      <c r="X400" s="28">
        <f>IF($W400="","",IF(ISNUMBER($W400),IF($W400&gt;=10000000,IFERROR(DATE(INT($W400/10000),MOD(INT($W400/100),100),MOD($W400,100)),""),$W400),IF(ISNUMBER(--SUBSTITUTE(SUBSTITUTE(TRIM($W400),".","-"),"/","-")),IF(--SUBSTITUTE(SUBSTITUTE(TRIM($W400),".","-"),"/","-")&gt;=10000000,IFERROR(DATE(--LEFT(TRIM($W400),4),--MID(TRIM($W400),5,2),--RIGHT(TRIM($W400),2)),""),--SUBSTITUTE(SUBSTITUTE(TRIM($W400),".","-"),"/","-")),IFERROR(--LEFT(SUBSTITUTE(SUBSTITUTE(TRIM($W400),".","-"),"/","-"),10),""))))</f>
        <v/>
      </c>
      <c r="Y400" s="29">
        <f>IF($X400="","",INT($X400))</f>
        <v/>
      </c>
      <c r="Z400" s="30">
        <f>IF(OR($Y400="",$D$6=""),"",IF(INDEX($A:$U,ROW(),$D$6)="",0,IF(ISNUMBER(INDEX($A:$U,ROW(),$D$6)),INDEX($A:$U,ROW(),$D$6),IFERROR(--SUBSTITUTE(SUBSTITUTE(TRIM(INDEX($A:$U,ROW(),$D$6)),",",""),"원",""),0))))</f>
        <v/>
      </c>
      <c r="AA400" s="30">
        <f>IF(OR($Y400="",$E$6=""),"",IF(INDEX($A:$U,ROW(),$E$6)="",0,IF(ISNUMBER(INDEX($A:$U,ROW(),$E$6)),INDEX($A:$U,ROW(),$E$6),IFERROR(--SUBSTITUTE(SUBSTITUTE(TRIM(INDEX($A:$U,ROW(),$E$6)),",",""),"원",""),0))))</f>
        <v/>
      </c>
      <c r="AB400" s="30">
        <f>IF(OR($Y400="",$F$6=""),"",IF(INDEX($A:$U,ROW(),$F$6)="","",IF(ISNUMBER(INDEX($A:$U,ROW(),$F$6)),INDEX($A:$U,ROW(),$F$6),IFERROR(--SUBSTITUTE(SUBSTITUTE(TRIM(INDEX($A:$U,ROW(),$F$6)),",",""),"원",""),""))))</f>
        <v/>
      </c>
      <c r="AC400" s="2">
        <f>IF(OR($Y400="",$G$6=""),"",INDEX($A:$U,ROW(),$G$6)&amp;"")</f>
        <v/>
      </c>
      <c r="AD400" s="2">
        <f>IF($Y400="","",IF(OR(AND(설정!$B$5&lt;&gt;"",ISNUMBER(SEARCH(설정!$B$5,$AC400))),AND(설정!$B$6&lt;&gt;"",ISNUMBER(SEARCH(설정!$B$6,$AC400))),AND(설정!$B$7&lt;&gt;"",ISNUMBER(SEARCH(설정!$B$7,$AC400)))),"제외","포함"))</f>
        <v/>
      </c>
    </row>
    <row r="401">
      <c r="W401" s="2">
        <f>IF(OR($B$5="",$C$6="",ROW()&lt;$B$5),"",IF(INDEX($A:$U,ROW(),$C$6)="","",INDEX($A:$U,ROW(),$C$6)))</f>
        <v/>
      </c>
      <c r="X401" s="28">
        <f>IF($W401="","",IF(ISNUMBER($W401),IF($W401&gt;=10000000,IFERROR(DATE(INT($W401/10000),MOD(INT($W401/100),100),MOD($W401,100)),""),$W401),IF(ISNUMBER(--SUBSTITUTE(SUBSTITUTE(TRIM($W401),".","-"),"/","-")),IF(--SUBSTITUTE(SUBSTITUTE(TRIM($W401),".","-"),"/","-")&gt;=10000000,IFERROR(DATE(--LEFT(TRIM($W401),4),--MID(TRIM($W401),5,2),--RIGHT(TRIM($W401),2)),""),--SUBSTITUTE(SUBSTITUTE(TRIM($W401),".","-"),"/","-")),IFERROR(--LEFT(SUBSTITUTE(SUBSTITUTE(TRIM($W401),".","-"),"/","-"),10),""))))</f>
        <v/>
      </c>
      <c r="Y401" s="29">
        <f>IF($X401="","",INT($X401))</f>
        <v/>
      </c>
      <c r="Z401" s="30">
        <f>IF(OR($Y401="",$D$6=""),"",IF(INDEX($A:$U,ROW(),$D$6)="",0,IF(ISNUMBER(INDEX($A:$U,ROW(),$D$6)),INDEX($A:$U,ROW(),$D$6),IFERROR(--SUBSTITUTE(SUBSTITUTE(TRIM(INDEX($A:$U,ROW(),$D$6)),",",""),"원",""),0))))</f>
        <v/>
      </c>
      <c r="AA401" s="30">
        <f>IF(OR($Y401="",$E$6=""),"",IF(INDEX($A:$U,ROW(),$E$6)="",0,IF(ISNUMBER(INDEX($A:$U,ROW(),$E$6)),INDEX($A:$U,ROW(),$E$6),IFERROR(--SUBSTITUTE(SUBSTITUTE(TRIM(INDEX($A:$U,ROW(),$E$6)),",",""),"원",""),0))))</f>
        <v/>
      </c>
      <c r="AB401" s="30">
        <f>IF(OR($Y401="",$F$6=""),"",IF(INDEX($A:$U,ROW(),$F$6)="","",IF(ISNUMBER(INDEX($A:$U,ROW(),$F$6)),INDEX($A:$U,ROW(),$F$6),IFERROR(--SUBSTITUTE(SUBSTITUTE(TRIM(INDEX($A:$U,ROW(),$F$6)),",",""),"원",""),""))))</f>
        <v/>
      </c>
      <c r="AC401" s="2">
        <f>IF(OR($Y401="",$G$6=""),"",INDEX($A:$U,ROW(),$G$6)&amp;"")</f>
        <v/>
      </c>
      <c r="AD401" s="2">
        <f>IF($Y401="","",IF(OR(AND(설정!$B$5&lt;&gt;"",ISNUMBER(SEARCH(설정!$B$5,$AC401))),AND(설정!$B$6&lt;&gt;"",ISNUMBER(SEARCH(설정!$B$6,$AC401))),AND(설정!$B$7&lt;&gt;"",ISNUMBER(SEARCH(설정!$B$7,$AC401)))),"제외","포함"))</f>
        <v/>
      </c>
    </row>
    <row r="402">
      <c r="W402" s="2">
        <f>IF(OR($B$5="",$C$6="",ROW()&lt;$B$5),"",IF(INDEX($A:$U,ROW(),$C$6)="","",INDEX($A:$U,ROW(),$C$6)))</f>
        <v/>
      </c>
      <c r="X402" s="28">
        <f>IF($W402="","",IF(ISNUMBER($W402),IF($W402&gt;=10000000,IFERROR(DATE(INT($W402/10000),MOD(INT($W402/100),100),MOD($W402,100)),""),$W402),IF(ISNUMBER(--SUBSTITUTE(SUBSTITUTE(TRIM($W402),".","-"),"/","-")),IF(--SUBSTITUTE(SUBSTITUTE(TRIM($W402),".","-"),"/","-")&gt;=10000000,IFERROR(DATE(--LEFT(TRIM($W402),4),--MID(TRIM($W402),5,2),--RIGHT(TRIM($W402),2)),""),--SUBSTITUTE(SUBSTITUTE(TRIM($W402),".","-"),"/","-")),IFERROR(--LEFT(SUBSTITUTE(SUBSTITUTE(TRIM($W402),".","-"),"/","-"),10),""))))</f>
        <v/>
      </c>
      <c r="Y402" s="29">
        <f>IF($X402="","",INT($X402))</f>
        <v/>
      </c>
      <c r="Z402" s="30">
        <f>IF(OR($Y402="",$D$6=""),"",IF(INDEX($A:$U,ROW(),$D$6)="",0,IF(ISNUMBER(INDEX($A:$U,ROW(),$D$6)),INDEX($A:$U,ROW(),$D$6),IFERROR(--SUBSTITUTE(SUBSTITUTE(TRIM(INDEX($A:$U,ROW(),$D$6)),",",""),"원",""),0))))</f>
        <v/>
      </c>
      <c r="AA402" s="30">
        <f>IF(OR($Y402="",$E$6=""),"",IF(INDEX($A:$U,ROW(),$E$6)="",0,IF(ISNUMBER(INDEX($A:$U,ROW(),$E$6)),INDEX($A:$U,ROW(),$E$6),IFERROR(--SUBSTITUTE(SUBSTITUTE(TRIM(INDEX($A:$U,ROW(),$E$6)),",",""),"원",""),0))))</f>
        <v/>
      </c>
      <c r="AB402" s="30">
        <f>IF(OR($Y402="",$F$6=""),"",IF(INDEX($A:$U,ROW(),$F$6)="","",IF(ISNUMBER(INDEX($A:$U,ROW(),$F$6)),INDEX($A:$U,ROW(),$F$6),IFERROR(--SUBSTITUTE(SUBSTITUTE(TRIM(INDEX($A:$U,ROW(),$F$6)),",",""),"원",""),""))))</f>
        <v/>
      </c>
      <c r="AC402" s="2">
        <f>IF(OR($Y402="",$G$6=""),"",INDEX($A:$U,ROW(),$G$6)&amp;"")</f>
        <v/>
      </c>
      <c r="AD402" s="2">
        <f>IF($Y402="","",IF(OR(AND(설정!$B$5&lt;&gt;"",ISNUMBER(SEARCH(설정!$B$5,$AC402))),AND(설정!$B$6&lt;&gt;"",ISNUMBER(SEARCH(설정!$B$6,$AC402))),AND(설정!$B$7&lt;&gt;"",ISNUMBER(SEARCH(설정!$B$7,$AC402)))),"제외","포함"))</f>
        <v/>
      </c>
    </row>
    <row r="403">
      <c r="W403" s="2">
        <f>IF(OR($B$5="",$C$6="",ROW()&lt;$B$5),"",IF(INDEX($A:$U,ROW(),$C$6)="","",INDEX($A:$U,ROW(),$C$6)))</f>
        <v/>
      </c>
      <c r="X403" s="28">
        <f>IF($W403="","",IF(ISNUMBER($W403),IF($W403&gt;=10000000,IFERROR(DATE(INT($W403/10000),MOD(INT($W403/100),100),MOD($W403,100)),""),$W403),IF(ISNUMBER(--SUBSTITUTE(SUBSTITUTE(TRIM($W403),".","-"),"/","-")),IF(--SUBSTITUTE(SUBSTITUTE(TRIM($W403),".","-"),"/","-")&gt;=10000000,IFERROR(DATE(--LEFT(TRIM($W403),4),--MID(TRIM($W403),5,2),--RIGHT(TRIM($W403),2)),""),--SUBSTITUTE(SUBSTITUTE(TRIM($W403),".","-"),"/","-")),IFERROR(--LEFT(SUBSTITUTE(SUBSTITUTE(TRIM($W403),".","-"),"/","-"),10),""))))</f>
        <v/>
      </c>
      <c r="Y403" s="29">
        <f>IF($X403="","",INT($X403))</f>
        <v/>
      </c>
      <c r="Z403" s="30">
        <f>IF(OR($Y403="",$D$6=""),"",IF(INDEX($A:$U,ROW(),$D$6)="",0,IF(ISNUMBER(INDEX($A:$U,ROW(),$D$6)),INDEX($A:$U,ROW(),$D$6),IFERROR(--SUBSTITUTE(SUBSTITUTE(TRIM(INDEX($A:$U,ROW(),$D$6)),",",""),"원",""),0))))</f>
        <v/>
      </c>
      <c r="AA403" s="30">
        <f>IF(OR($Y403="",$E$6=""),"",IF(INDEX($A:$U,ROW(),$E$6)="",0,IF(ISNUMBER(INDEX($A:$U,ROW(),$E$6)),INDEX($A:$U,ROW(),$E$6),IFERROR(--SUBSTITUTE(SUBSTITUTE(TRIM(INDEX($A:$U,ROW(),$E$6)),",",""),"원",""),0))))</f>
        <v/>
      </c>
      <c r="AB403" s="30">
        <f>IF(OR($Y403="",$F$6=""),"",IF(INDEX($A:$U,ROW(),$F$6)="","",IF(ISNUMBER(INDEX($A:$U,ROW(),$F$6)),INDEX($A:$U,ROW(),$F$6),IFERROR(--SUBSTITUTE(SUBSTITUTE(TRIM(INDEX($A:$U,ROW(),$F$6)),",",""),"원",""),""))))</f>
        <v/>
      </c>
      <c r="AC403" s="2">
        <f>IF(OR($Y403="",$G$6=""),"",INDEX($A:$U,ROW(),$G$6)&amp;"")</f>
        <v/>
      </c>
      <c r="AD403" s="2">
        <f>IF($Y403="","",IF(OR(AND(설정!$B$5&lt;&gt;"",ISNUMBER(SEARCH(설정!$B$5,$AC403))),AND(설정!$B$6&lt;&gt;"",ISNUMBER(SEARCH(설정!$B$6,$AC403))),AND(설정!$B$7&lt;&gt;"",ISNUMBER(SEARCH(설정!$B$7,$AC403)))),"제외","포함"))</f>
        <v/>
      </c>
    </row>
    <row r="404">
      <c r="W404" s="2">
        <f>IF(OR($B$5="",$C$6="",ROW()&lt;$B$5),"",IF(INDEX($A:$U,ROW(),$C$6)="","",INDEX($A:$U,ROW(),$C$6)))</f>
        <v/>
      </c>
      <c r="X404" s="28">
        <f>IF($W404="","",IF(ISNUMBER($W404),IF($W404&gt;=10000000,IFERROR(DATE(INT($W404/10000),MOD(INT($W404/100),100),MOD($W404,100)),""),$W404),IF(ISNUMBER(--SUBSTITUTE(SUBSTITUTE(TRIM($W404),".","-"),"/","-")),IF(--SUBSTITUTE(SUBSTITUTE(TRIM($W404),".","-"),"/","-")&gt;=10000000,IFERROR(DATE(--LEFT(TRIM($W404),4),--MID(TRIM($W404),5,2),--RIGHT(TRIM($W404),2)),""),--SUBSTITUTE(SUBSTITUTE(TRIM($W404),".","-"),"/","-")),IFERROR(--LEFT(SUBSTITUTE(SUBSTITUTE(TRIM($W404),".","-"),"/","-"),10),""))))</f>
        <v/>
      </c>
      <c r="Y404" s="29">
        <f>IF($X404="","",INT($X404))</f>
        <v/>
      </c>
      <c r="Z404" s="30">
        <f>IF(OR($Y404="",$D$6=""),"",IF(INDEX($A:$U,ROW(),$D$6)="",0,IF(ISNUMBER(INDEX($A:$U,ROW(),$D$6)),INDEX($A:$U,ROW(),$D$6),IFERROR(--SUBSTITUTE(SUBSTITUTE(TRIM(INDEX($A:$U,ROW(),$D$6)),",",""),"원",""),0))))</f>
        <v/>
      </c>
      <c r="AA404" s="30">
        <f>IF(OR($Y404="",$E$6=""),"",IF(INDEX($A:$U,ROW(),$E$6)="",0,IF(ISNUMBER(INDEX($A:$U,ROW(),$E$6)),INDEX($A:$U,ROW(),$E$6),IFERROR(--SUBSTITUTE(SUBSTITUTE(TRIM(INDEX($A:$U,ROW(),$E$6)),",",""),"원",""),0))))</f>
        <v/>
      </c>
      <c r="AB404" s="30">
        <f>IF(OR($Y404="",$F$6=""),"",IF(INDEX($A:$U,ROW(),$F$6)="","",IF(ISNUMBER(INDEX($A:$U,ROW(),$F$6)),INDEX($A:$U,ROW(),$F$6),IFERROR(--SUBSTITUTE(SUBSTITUTE(TRIM(INDEX($A:$U,ROW(),$F$6)),",",""),"원",""),""))))</f>
        <v/>
      </c>
      <c r="AC404" s="2">
        <f>IF(OR($Y404="",$G$6=""),"",INDEX($A:$U,ROW(),$G$6)&amp;"")</f>
        <v/>
      </c>
      <c r="AD404" s="2">
        <f>IF($Y404="","",IF(OR(AND(설정!$B$5&lt;&gt;"",ISNUMBER(SEARCH(설정!$B$5,$AC404))),AND(설정!$B$6&lt;&gt;"",ISNUMBER(SEARCH(설정!$B$6,$AC404))),AND(설정!$B$7&lt;&gt;"",ISNUMBER(SEARCH(설정!$B$7,$AC404)))),"제외","포함"))</f>
        <v/>
      </c>
    </row>
    <row r="405">
      <c r="W405" s="2">
        <f>IF(OR($B$5="",$C$6="",ROW()&lt;$B$5),"",IF(INDEX($A:$U,ROW(),$C$6)="","",INDEX($A:$U,ROW(),$C$6)))</f>
        <v/>
      </c>
      <c r="X405" s="28">
        <f>IF($W405="","",IF(ISNUMBER($W405),IF($W405&gt;=10000000,IFERROR(DATE(INT($W405/10000),MOD(INT($W405/100),100),MOD($W405,100)),""),$W405),IF(ISNUMBER(--SUBSTITUTE(SUBSTITUTE(TRIM($W405),".","-"),"/","-")),IF(--SUBSTITUTE(SUBSTITUTE(TRIM($W405),".","-"),"/","-")&gt;=10000000,IFERROR(DATE(--LEFT(TRIM($W405),4),--MID(TRIM($W405),5,2),--RIGHT(TRIM($W405),2)),""),--SUBSTITUTE(SUBSTITUTE(TRIM($W405),".","-"),"/","-")),IFERROR(--LEFT(SUBSTITUTE(SUBSTITUTE(TRIM($W405),".","-"),"/","-"),10),""))))</f>
        <v/>
      </c>
      <c r="Y405" s="29">
        <f>IF($X405="","",INT($X405))</f>
        <v/>
      </c>
      <c r="Z405" s="30">
        <f>IF(OR($Y405="",$D$6=""),"",IF(INDEX($A:$U,ROW(),$D$6)="",0,IF(ISNUMBER(INDEX($A:$U,ROW(),$D$6)),INDEX($A:$U,ROW(),$D$6),IFERROR(--SUBSTITUTE(SUBSTITUTE(TRIM(INDEX($A:$U,ROW(),$D$6)),",",""),"원",""),0))))</f>
        <v/>
      </c>
      <c r="AA405" s="30">
        <f>IF(OR($Y405="",$E$6=""),"",IF(INDEX($A:$U,ROW(),$E$6)="",0,IF(ISNUMBER(INDEX($A:$U,ROW(),$E$6)),INDEX($A:$U,ROW(),$E$6),IFERROR(--SUBSTITUTE(SUBSTITUTE(TRIM(INDEX($A:$U,ROW(),$E$6)),",",""),"원",""),0))))</f>
        <v/>
      </c>
      <c r="AB405" s="30">
        <f>IF(OR($Y405="",$F$6=""),"",IF(INDEX($A:$U,ROW(),$F$6)="","",IF(ISNUMBER(INDEX($A:$U,ROW(),$F$6)),INDEX($A:$U,ROW(),$F$6),IFERROR(--SUBSTITUTE(SUBSTITUTE(TRIM(INDEX($A:$U,ROW(),$F$6)),",",""),"원",""),""))))</f>
        <v/>
      </c>
      <c r="AC405" s="2">
        <f>IF(OR($Y405="",$G$6=""),"",INDEX($A:$U,ROW(),$G$6)&amp;"")</f>
        <v/>
      </c>
      <c r="AD405" s="2">
        <f>IF($Y405="","",IF(OR(AND(설정!$B$5&lt;&gt;"",ISNUMBER(SEARCH(설정!$B$5,$AC405))),AND(설정!$B$6&lt;&gt;"",ISNUMBER(SEARCH(설정!$B$6,$AC405))),AND(설정!$B$7&lt;&gt;"",ISNUMBER(SEARCH(설정!$B$7,$AC405)))),"제외","포함"))</f>
        <v/>
      </c>
    </row>
    <row r="406">
      <c r="W406" s="2">
        <f>IF(OR($B$5="",$C$6="",ROW()&lt;$B$5),"",IF(INDEX($A:$U,ROW(),$C$6)="","",INDEX($A:$U,ROW(),$C$6)))</f>
        <v/>
      </c>
      <c r="X406" s="28">
        <f>IF($W406="","",IF(ISNUMBER($W406),IF($W406&gt;=10000000,IFERROR(DATE(INT($W406/10000),MOD(INT($W406/100),100),MOD($W406,100)),""),$W406),IF(ISNUMBER(--SUBSTITUTE(SUBSTITUTE(TRIM($W406),".","-"),"/","-")),IF(--SUBSTITUTE(SUBSTITUTE(TRIM($W406),".","-"),"/","-")&gt;=10000000,IFERROR(DATE(--LEFT(TRIM($W406),4),--MID(TRIM($W406),5,2),--RIGHT(TRIM($W406),2)),""),--SUBSTITUTE(SUBSTITUTE(TRIM($W406),".","-"),"/","-")),IFERROR(--LEFT(SUBSTITUTE(SUBSTITUTE(TRIM($W406),".","-"),"/","-"),10),""))))</f>
        <v/>
      </c>
      <c r="Y406" s="29">
        <f>IF($X406="","",INT($X406))</f>
        <v/>
      </c>
      <c r="Z406" s="30">
        <f>IF(OR($Y406="",$D$6=""),"",IF(INDEX($A:$U,ROW(),$D$6)="",0,IF(ISNUMBER(INDEX($A:$U,ROW(),$D$6)),INDEX($A:$U,ROW(),$D$6),IFERROR(--SUBSTITUTE(SUBSTITUTE(TRIM(INDEX($A:$U,ROW(),$D$6)),",",""),"원",""),0))))</f>
        <v/>
      </c>
      <c r="AA406" s="30">
        <f>IF(OR($Y406="",$E$6=""),"",IF(INDEX($A:$U,ROW(),$E$6)="",0,IF(ISNUMBER(INDEX($A:$U,ROW(),$E$6)),INDEX($A:$U,ROW(),$E$6),IFERROR(--SUBSTITUTE(SUBSTITUTE(TRIM(INDEX($A:$U,ROW(),$E$6)),",",""),"원",""),0))))</f>
        <v/>
      </c>
      <c r="AB406" s="30">
        <f>IF(OR($Y406="",$F$6=""),"",IF(INDEX($A:$U,ROW(),$F$6)="","",IF(ISNUMBER(INDEX($A:$U,ROW(),$F$6)),INDEX($A:$U,ROW(),$F$6),IFERROR(--SUBSTITUTE(SUBSTITUTE(TRIM(INDEX($A:$U,ROW(),$F$6)),",",""),"원",""),""))))</f>
        <v/>
      </c>
      <c r="AC406" s="2">
        <f>IF(OR($Y406="",$G$6=""),"",INDEX($A:$U,ROW(),$G$6)&amp;"")</f>
        <v/>
      </c>
      <c r="AD406" s="2">
        <f>IF($Y406="","",IF(OR(AND(설정!$B$5&lt;&gt;"",ISNUMBER(SEARCH(설정!$B$5,$AC406))),AND(설정!$B$6&lt;&gt;"",ISNUMBER(SEARCH(설정!$B$6,$AC406))),AND(설정!$B$7&lt;&gt;"",ISNUMBER(SEARCH(설정!$B$7,$AC406)))),"제외","포함"))</f>
        <v/>
      </c>
    </row>
    <row r="407">
      <c r="W407" s="2">
        <f>IF(OR($B$5="",$C$6="",ROW()&lt;$B$5),"",IF(INDEX($A:$U,ROW(),$C$6)="","",INDEX($A:$U,ROW(),$C$6)))</f>
        <v/>
      </c>
      <c r="X407" s="28">
        <f>IF($W407="","",IF(ISNUMBER($W407),IF($W407&gt;=10000000,IFERROR(DATE(INT($W407/10000),MOD(INT($W407/100),100),MOD($W407,100)),""),$W407),IF(ISNUMBER(--SUBSTITUTE(SUBSTITUTE(TRIM($W407),".","-"),"/","-")),IF(--SUBSTITUTE(SUBSTITUTE(TRIM($W407),".","-"),"/","-")&gt;=10000000,IFERROR(DATE(--LEFT(TRIM($W407),4),--MID(TRIM($W407),5,2),--RIGHT(TRIM($W407),2)),""),--SUBSTITUTE(SUBSTITUTE(TRIM($W407),".","-"),"/","-")),IFERROR(--LEFT(SUBSTITUTE(SUBSTITUTE(TRIM($W407),".","-"),"/","-"),10),""))))</f>
        <v/>
      </c>
      <c r="Y407" s="29">
        <f>IF($X407="","",INT($X407))</f>
        <v/>
      </c>
      <c r="Z407" s="30">
        <f>IF(OR($Y407="",$D$6=""),"",IF(INDEX($A:$U,ROW(),$D$6)="",0,IF(ISNUMBER(INDEX($A:$U,ROW(),$D$6)),INDEX($A:$U,ROW(),$D$6),IFERROR(--SUBSTITUTE(SUBSTITUTE(TRIM(INDEX($A:$U,ROW(),$D$6)),",",""),"원",""),0))))</f>
        <v/>
      </c>
      <c r="AA407" s="30">
        <f>IF(OR($Y407="",$E$6=""),"",IF(INDEX($A:$U,ROW(),$E$6)="",0,IF(ISNUMBER(INDEX($A:$U,ROW(),$E$6)),INDEX($A:$U,ROW(),$E$6),IFERROR(--SUBSTITUTE(SUBSTITUTE(TRIM(INDEX($A:$U,ROW(),$E$6)),",",""),"원",""),0))))</f>
        <v/>
      </c>
      <c r="AB407" s="30">
        <f>IF(OR($Y407="",$F$6=""),"",IF(INDEX($A:$U,ROW(),$F$6)="","",IF(ISNUMBER(INDEX($A:$U,ROW(),$F$6)),INDEX($A:$U,ROW(),$F$6),IFERROR(--SUBSTITUTE(SUBSTITUTE(TRIM(INDEX($A:$U,ROW(),$F$6)),",",""),"원",""),""))))</f>
        <v/>
      </c>
      <c r="AC407" s="2">
        <f>IF(OR($Y407="",$G$6=""),"",INDEX($A:$U,ROW(),$G$6)&amp;"")</f>
        <v/>
      </c>
      <c r="AD407" s="2">
        <f>IF($Y407="","",IF(OR(AND(설정!$B$5&lt;&gt;"",ISNUMBER(SEARCH(설정!$B$5,$AC407))),AND(설정!$B$6&lt;&gt;"",ISNUMBER(SEARCH(설정!$B$6,$AC407))),AND(설정!$B$7&lt;&gt;"",ISNUMBER(SEARCH(설정!$B$7,$AC407)))),"제외","포함"))</f>
        <v/>
      </c>
    </row>
    <row r="408">
      <c r="W408" s="2">
        <f>IF(OR($B$5="",$C$6="",ROW()&lt;$B$5),"",IF(INDEX($A:$U,ROW(),$C$6)="","",INDEX($A:$U,ROW(),$C$6)))</f>
        <v/>
      </c>
      <c r="X408" s="28">
        <f>IF($W408="","",IF(ISNUMBER($W408),IF($W408&gt;=10000000,IFERROR(DATE(INT($W408/10000),MOD(INT($W408/100),100),MOD($W408,100)),""),$W408),IF(ISNUMBER(--SUBSTITUTE(SUBSTITUTE(TRIM($W408),".","-"),"/","-")),IF(--SUBSTITUTE(SUBSTITUTE(TRIM($W408),".","-"),"/","-")&gt;=10000000,IFERROR(DATE(--LEFT(TRIM($W408),4),--MID(TRIM($W408),5,2),--RIGHT(TRIM($W408),2)),""),--SUBSTITUTE(SUBSTITUTE(TRIM($W408),".","-"),"/","-")),IFERROR(--LEFT(SUBSTITUTE(SUBSTITUTE(TRIM($W408),".","-"),"/","-"),10),""))))</f>
        <v/>
      </c>
      <c r="Y408" s="29">
        <f>IF($X408="","",INT($X408))</f>
        <v/>
      </c>
      <c r="Z408" s="30">
        <f>IF(OR($Y408="",$D$6=""),"",IF(INDEX($A:$U,ROW(),$D$6)="",0,IF(ISNUMBER(INDEX($A:$U,ROW(),$D$6)),INDEX($A:$U,ROW(),$D$6),IFERROR(--SUBSTITUTE(SUBSTITUTE(TRIM(INDEX($A:$U,ROW(),$D$6)),",",""),"원",""),0))))</f>
        <v/>
      </c>
      <c r="AA408" s="30">
        <f>IF(OR($Y408="",$E$6=""),"",IF(INDEX($A:$U,ROW(),$E$6)="",0,IF(ISNUMBER(INDEX($A:$U,ROW(),$E$6)),INDEX($A:$U,ROW(),$E$6),IFERROR(--SUBSTITUTE(SUBSTITUTE(TRIM(INDEX($A:$U,ROW(),$E$6)),",",""),"원",""),0))))</f>
        <v/>
      </c>
      <c r="AB408" s="30">
        <f>IF(OR($Y408="",$F$6=""),"",IF(INDEX($A:$U,ROW(),$F$6)="","",IF(ISNUMBER(INDEX($A:$U,ROW(),$F$6)),INDEX($A:$U,ROW(),$F$6),IFERROR(--SUBSTITUTE(SUBSTITUTE(TRIM(INDEX($A:$U,ROW(),$F$6)),",",""),"원",""),""))))</f>
        <v/>
      </c>
      <c r="AC408" s="2">
        <f>IF(OR($Y408="",$G$6=""),"",INDEX($A:$U,ROW(),$G$6)&amp;"")</f>
        <v/>
      </c>
      <c r="AD408" s="2">
        <f>IF($Y408="","",IF(OR(AND(설정!$B$5&lt;&gt;"",ISNUMBER(SEARCH(설정!$B$5,$AC408))),AND(설정!$B$6&lt;&gt;"",ISNUMBER(SEARCH(설정!$B$6,$AC408))),AND(설정!$B$7&lt;&gt;"",ISNUMBER(SEARCH(설정!$B$7,$AC408)))),"제외","포함"))</f>
        <v/>
      </c>
    </row>
    <row r="409">
      <c r="W409" s="2">
        <f>IF(OR($B$5="",$C$6="",ROW()&lt;$B$5),"",IF(INDEX($A:$U,ROW(),$C$6)="","",INDEX($A:$U,ROW(),$C$6)))</f>
        <v/>
      </c>
      <c r="X409" s="28">
        <f>IF($W409="","",IF(ISNUMBER($W409),IF($W409&gt;=10000000,IFERROR(DATE(INT($W409/10000),MOD(INT($W409/100),100),MOD($W409,100)),""),$W409),IF(ISNUMBER(--SUBSTITUTE(SUBSTITUTE(TRIM($W409),".","-"),"/","-")),IF(--SUBSTITUTE(SUBSTITUTE(TRIM($W409),".","-"),"/","-")&gt;=10000000,IFERROR(DATE(--LEFT(TRIM($W409),4),--MID(TRIM($W409),5,2),--RIGHT(TRIM($W409),2)),""),--SUBSTITUTE(SUBSTITUTE(TRIM($W409),".","-"),"/","-")),IFERROR(--LEFT(SUBSTITUTE(SUBSTITUTE(TRIM($W409),".","-"),"/","-"),10),""))))</f>
        <v/>
      </c>
      <c r="Y409" s="29">
        <f>IF($X409="","",INT($X409))</f>
        <v/>
      </c>
      <c r="Z409" s="30">
        <f>IF(OR($Y409="",$D$6=""),"",IF(INDEX($A:$U,ROW(),$D$6)="",0,IF(ISNUMBER(INDEX($A:$U,ROW(),$D$6)),INDEX($A:$U,ROW(),$D$6),IFERROR(--SUBSTITUTE(SUBSTITUTE(TRIM(INDEX($A:$U,ROW(),$D$6)),",",""),"원",""),0))))</f>
        <v/>
      </c>
      <c r="AA409" s="30">
        <f>IF(OR($Y409="",$E$6=""),"",IF(INDEX($A:$U,ROW(),$E$6)="",0,IF(ISNUMBER(INDEX($A:$U,ROW(),$E$6)),INDEX($A:$U,ROW(),$E$6),IFERROR(--SUBSTITUTE(SUBSTITUTE(TRIM(INDEX($A:$U,ROW(),$E$6)),",",""),"원",""),0))))</f>
        <v/>
      </c>
      <c r="AB409" s="30">
        <f>IF(OR($Y409="",$F$6=""),"",IF(INDEX($A:$U,ROW(),$F$6)="","",IF(ISNUMBER(INDEX($A:$U,ROW(),$F$6)),INDEX($A:$U,ROW(),$F$6),IFERROR(--SUBSTITUTE(SUBSTITUTE(TRIM(INDEX($A:$U,ROW(),$F$6)),",",""),"원",""),""))))</f>
        <v/>
      </c>
      <c r="AC409" s="2">
        <f>IF(OR($Y409="",$G$6=""),"",INDEX($A:$U,ROW(),$G$6)&amp;"")</f>
        <v/>
      </c>
      <c r="AD409" s="2">
        <f>IF($Y409="","",IF(OR(AND(설정!$B$5&lt;&gt;"",ISNUMBER(SEARCH(설정!$B$5,$AC409))),AND(설정!$B$6&lt;&gt;"",ISNUMBER(SEARCH(설정!$B$6,$AC409))),AND(설정!$B$7&lt;&gt;"",ISNUMBER(SEARCH(설정!$B$7,$AC409)))),"제외","포함"))</f>
        <v/>
      </c>
    </row>
    <row r="410">
      <c r="W410" s="2">
        <f>IF(OR($B$5="",$C$6="",ROW()&lt;$B$5),"",IF(INDEX($A:$U,ROW(),$C$6)="","",INDEX($A:$U,ROW(),$C$6)))</f>
        <v/>
      </c>
      <c r="X410" s="28">
        <f>IF($W410="","",IF(ISNUMBER($W410),IF($W410&gt;=10000000,IFERROR(DATE(INT($W410/10000),MOD(INT($W410/100),100),MOD($W410,100)),""),$W410),IF(ISNUMBER(--SUBSTITUTE(SUBSTITUTE(TRIM($W410),".","-"),"/","-")),IF(--SUBSTITUTE(SUBSTITUTE(TRIM($W410),".","-"),"/","-")&gt;=10000000,IFERROR(DATE(--LEFT(TRIM($W410),4),--MID(TRIM($W410),5,2),--RIGHT(TRIM($W410),2)),""),--SUBSTITUTE(SUBSTITUTE(TRIM($W410),".","-"),"/","-")),IFERROR(--LEFT(SUBSTITUTE(SUBSTITUTE(TRIM($W410),".","-"),"/","-"),10),""))))</f>
        <v/>
      </c>
      <c r="Y410" s="29">
        <f>IF($X410="","",INT($X410))</f>
        <v/>
      </c>
      <c r="Z410" s="30">
        <f>IF(OR($Y410="",$D$6=""),"",IF(INDEX($A:$U,ROW(),$D$6)="",0,IF(ISNUMBER(INDEX($A:$U,ROW(),$D$6)),INDEX($A:$U,ROW(),$D$6),IFERROR(--SUBSTITUTE(SUBSTITUTE(TRIM(INDEX($A:$U,ROW(),$D$6)),",",""),"원",""),0))))</f>
        <v/>
      </c>
      <c r="AA410" s="30">
        <f>IF(OR($Y410="",$E$6=""),"",IF(INDEX($A:$U,ROW(),$E$6)="",0,IF(ISNUMBER(INDEX($A:$U,ROW(),$E$6)),INDEX($A:$U,ROW(),$E$6),IFERROR(--SUBSTITUTE(SUBSTITUTE(TRIM(INDEX($A:$U,ROW(),$E$6)),",",""),"원",""),0))))</f>
        <v/>
      </c>
      <c r="AB410" s="30">
        <f>IF(OR($Y410="",$F$6=""),"",IF(INDEX($A:$U,ROW(),$F$6)="","",IF(ISNUMBER(INDEX($A:$U,ROW(),$F$6)),INDEX($A:$U,ROW(),$F$6),IFERROR(--SUBSTITUTE(SUBSTITUTE(TRIM(INDEX($A:$U,ROW(),$F$6)),",",""),"원",""),""))))</f>
        <v/>
      </c>
      <c r="AC410" s="2">
        <f>IF(OR($Y410="",$G$6=""),"",INDEX($A:$U,ROW(),$G$6)&amp;"")</f>
        <v/>
      </c>
      <c r="AD410" s="2">
        <f>IF($Y410="","",IF(OR(AND(설정!$B$5&lt;&gt;"",ISNUMBER(SEARCH(설정!$B$5,$AC410))),AND(설정!$B$6&lt;&gt;"",ISNUMBER(SEARCH(설정!$B$6,$AC410))),AND(설정!$B$7&lt;&gt;"",ISNUMBER(SEARCH(설정!$B$7,$AC410)))),"제외","포함"))</f>
        <v/>
      </c>
    </row>
    <row r="411">
      <c r="W411" s="2">
        <f>IF(OR($B$5="",$C$6="",ROW()&lt;$B$5),"",IF(INDEX($A:$U,ROW(),$C$6)="","",INDEX($A:$U,ROW(),$C$6)))</f>
        <v/>
      </c>
      <c r="X411" s="28">
        <f>IF($W411="","",IF(ISNUMBER($W411),IF($W411&gt;=10000000,IFERROR(DATE(INT($W411/10000),MOD(INT($W411/100),100),MOD($W411,100)),""),$W411),IF(ISNUMBER(--SUBSTITUTE(SUBSTITUTE(TRIM($W411),".","-"),"/","-")),IF(--SUBSTITUTE(SUBSTITUTE(TRIM($W411),".","-"),"/","-")&gt;=10000000,IFERROR(DATE(--LEFT(TRIM($W411),4),--MID(TRIM($W411),5,2),--RIGHT(TRIM($W411),2)),""),--SUBSTITUTE(SUBSTITUTE(TRIM($W411),".","-"),"/","-")),IFERROR(--LEFT(SUBSTITUTE(SUBSTITUTE(TRIM($W411),".","-"),"/","-"),10),""))))</f>
        <v/>
      </c>
      <c r="Y411" s="29">
        <f>IF($X411="","",INT($X411))</f>
        <v/>
      </c>
      <c r="Z411" s="30">
        <f>IF(OR($Y411="",$D$6=""),"",IF(INDEX($A:$U,ROW(),$D$6)="",0,IF(ISNUMBER(INDEX($A:$U,ROW(),$D$6)),INDEX($A:$U,ROW(),$D$6),IFERROR(--SUBSTITUTE(SUBSTITUTE(TRIM(INDEX($A:$U,ROW(),$D$6)),",",""),"원",""),0))))</f>
        <v/>
      </c>
      <c r="AA411" s="30">
        <f>IF(OR($Y411="",$E$6=""),"",IF(INDEX($A:$U,ROW(),$E$6)="",0,IF(ISNUMBER(INDEX($A:$U,ROW(),$E$6)),INDEX($A:$U,ROW(),$E$6),IFERROR(--SUBSTITUTE(SUBSTITUTE(TRIM(INDEX($A:$U,ROW(),$E$6)),",",""),"원",""),0))))</f>
        <v/>
      </c>
      <c r="AB411" s="30">
        <f>IF(OR($Y411="",$F$6=""),"",IF(INDEX($A:$U,ROW(),$F$6)="","",IF(ISNUMBER(INDEX($A:$U,ROW(),$F$6)),INDEX($A:$U,ROW(),$F$6),IFERROR(--SUBSTITUTE(SUBSTITUTE(TRIM(INDEX($A:$U,ROW(),$F$6)),",",""),"원",""),""))))</f>
        <v/>
      </c>
      <c r="AC411" s="2">
        <f>IF(OR($Y411="",$G$6=""),"",INDEX($A:$U,ROW(),$G$6)&amp;"")</f>
        <v/>
      </c>
      <c r="AD411" s="2">
        <f>IF($Y411="","",IF(OR(AND(설정!$B$5&lt;&gt;"",ISNUMBER(SEARCH(설정!$B$5,$AC411))),AND(설정!$B$6&lt;&gt;"",ISNUMBER(SEARCH(설정!$B$6,$AC411))),AND(설정!$B$7&lt;&gt;"",ISNUMBER(SEARCH(설정!$B$7,$AC411)))),"제외","포함"))</f>
        <v/>
      </c>
    </row>
    <row r="412">
      <c r="W412" s="2">
        <f>IF(OR($B$5="",$C$6="",ROW()&lt;$B$5),"",IF(INDEX($A:$U,ROW(),$C$6)="","",INDEX($A:$U,ROW(),$C$6)))</f>
        <v/>
      </c>
      <c r="X412" s="28">
        <f>IF($W412="","",IF(ISNUMBER($W412),IF($W412&gt;=10000000,IFERROR(DATE(INT($W412/10000),MOD(INT($W412/100),100),MOD($W412,100)),""),$W412),IF(ISNUMBER(--SUBSTITUTE(SUBSTITUTE(TRIM($W412),".","-"),"/","-")),IF(--SUBSTITUTE(SUBSTITUTE(TRIM($W412),".","-"),"/","-")&gt;=10000000,IFERROR(DATE(--LEFT(TRIM($W412),4),--MID(TRIM($W412),5,2),--RIGHT(TRIM($W412),2)),""),--SUBSTITUTE(SUBSTITUTE(TRIM($W412),".","-"),"/","-")),IFERROR(--LEFT(SUBSTITUTE(SUBSTITUTE(TRIM($W412),".","-"),"/","-"),10),""))))</f>
        <v/>
      </c>
      <c r="Y412" s="29">
        <f>IF($X412="","",INT($X412))</f>
        <v/>
      </c>
      <c r="Z412" s="30">
        <f>IF(OR($Y412="",$D$6=""),"",IF(INDEX($A:$U,ROW(),$D$6)="",0,IF(ISNUMBER(INDEX($A:$U,ROW(),$D$6)),INDEX($A:$U,ROW(),$D$6),IFERROR(--SUBSTITUTE(SUBSTITUTE(TRIM(INDEX($A:$U,ROW(),$D$6)),",",""),"원",""),0))))</f>
        <v/>
      </c>
      <c r="AA412" s="30">
        <f>IF(OR($Y412="",$E$6=""),"",IF(INDEX($A:$U,ROW(),$E$6)="",0,IF(ISNUMBER(INDEX($A:$U,ROW(),$E$6)),INDEX($A:$U,ROW(),$E$6),IFERROR(--SUBSTITUTE(SUBSTITUTE(TRIM(INDEX($A:$U,ROW(),$E$6)),",",""),"원",""),0))))</f>
        <v/>
      </c>
      <c r="AB412" s="30">
        <f>IF(OR($Y412="",$F$6=""),"",IF(INDEX($A:$U,ROW(),$F$6)="","",IF(ISNUMBER(INDEX($A:$U,ROW(),$F$6)),INDEX($A:$U,ROW(),$F$6),IFERROR(--SUBSTITUTE(SUBSTITUTE(TRIM(INDEX($A:$U,ROW(),$F$6)),",",""),"원",""),""))))</f>
        <v/>
      </c>
      <c r="AC412" s="2">
        <f>IF(OR($Y412="",$G$6=""),"",INDEX($A:$U,ROW(),$G$6)&amp;"")</f>
        <v/>
      </c>
      <c r="AD412" s="2">
        <f>IF($Y412="","",IF(OR(AND(설정!$B$5&lt;&gt;"",ISNUMBER(SEARCH(설정!$B$5,$AC412))),AND(설정!$B$6&lt;&gt;"",ISNUMBER(SEARCH(설정!$B$6,$AC412))),AND(설정!$B$7&lt;&gt;"",ISNUMBER(SEARCH(설정!$B$7,$AC412)))),"제외","포함"))</f>
        <v/>
      </c>
    </row>
    <row r="413">
      <c r="W413" s="2">
        <f>IF(OR($B$5="",$C$6="",ROW()&lt;$B$5),"",IF(INDEX($A:$U,ROW(),$C$6)="","",INDEX($A:$U,ROW(),$C$6)))</f>
        <v/>
      </c>
      <c r="X413" s="28">
        <f>IF($W413="","",IF(ISNUMBER($W413),IF($W413&gt;=10000000,IFERROR(DATE(INT($W413/10000),MOD(INT($W413/100),100),MOD($W413,100)),""),$W413),IF(ISNUMBER(--SUBSTITUTE(SUBSTITUTE(TRIM($W413),".","-"),"/","-")),IF(--SUBSTITUTE(SUBSTITUTE(TRIM($W413),".","-"),"/","-")&gt;=10000000,IFERROR(DATE(--LEFT(TRIM($W413),4),--MID(TRIM($W413),5,2),--RIGHT(TRIM($W413),2)),""),--SUBSTITUTE(SUBSTITUTE(TRIM($W413),".","-"),"/","-")),IFERROR(--LEFT(SUBSTITUTE(SUBSTITUTE(TRIM($W413),".","-"),"/","-"),10),""))))</f>
        <v/>
      </c>
      <c r="Y413" s="29">
        <f>IF($X413="","",INT($X413))</f>
        <v/>
      </c>
      <c r="Z413" s="30">
        <f>IF(OR($Y413="",$D$6=""),"",IF(INDEX($A:$U,ROW(),$D$6)="",0,IF(ISNUMBER(INDEX($A:$U,ROW(),$D$6)),INDEX($A:$U,ROW(),$D$6),IFERROR(--SUBSTITUTE(SUBSTITUTE(TRIM(INDEX($A:$U,ROW(),$D$6)),",",""),"원",""),0))))</f>
        <v/>
      </c>
      <c r="AA413" s="30">
        <f>IF(OR($Y413="",$E$6=""),"",IF(INDEX($A:$U,ROW(),$E$6)="",0,IF(ISNUMBER(INDEX($A:$U,ROW(),$E$6)),INDEX($A:$U,ROW(),$E$6),IFERROR(--SUBSTITUTE(SUBSTITUTE(TRIM(INDEX($A:$U,ROW(),$E$6)),",",""),"원",""),0))))</f>
        <v/>
      </c>
      <c r="AB413" s="30">
        <f>IF(OR($Y413="",$F$6=""),"",IF(INDEX($A:$U,ROW(),$F$6)="","",IF(ISNUMBER(INDEX($A:$U,ROW(),$F$6)),INDEX($A:$U,ROW(),$F$6),IFERROR(--SUBSTITUTE(SUBSTITUTE(TRIM(INDEX($A:$U,ROW(),$F$6)),",",""),"원",""),""))))</f>
        <v/>
      </c>
      <c r="AC413" s="2">
        <f>IF(OR($Y413="",$G$6=""),"",INDEX($A:$U,ROW(),$G$6)&amp;"")</f>
        <v/>
      </c>
      <c r="AD413" s="2">
        <f>IF($Y413="","",IF(OR(AND(설정!$B$5&lt;&gt;"",ISNUMBER(SEARCH(설정!$B$5,$AC413))),AND(설정!$B$6&lt;&gt;"",ISNUMBER(SEARCH(설정!$B$6,$AC413))),AND(설정!$B$7&lt;&gt;"",ISNUMBER(SEARCH(설정!$B$7,$AC413)))),"제외","포함"))</f>
        <v/>
      </c>
    </row>
    <row r="414">
      <c r="W414" s="2">
        <f>IF(OR($B$5="",$C$6="",ROW()&lt;$B$5),"",IF(INDEX($A:$U,ROW(),$C$6)="","",INDEX($A:$U,ROW(),$C$6)))</f>
        <v/>
      </c>
      <c r="X414" s="28">
        <f>IF($W414="","",IF(ISNUMBER($W414),IF($W414&gt;=10000000,IFERROR(DATE(INT($W414/10000),MOD(INT($W414/100),100),MOD($W414,100)),""),$W414),IF(ISNUMBER(--SUBSTITUTE(SUBSTITUTE(TRIM($W414),".","-"),"/","-")),IF(--SUBSTITUTE(SUBSTITUTE(TRIM($W414),".","-"),"/","-")&gt;=10000000,IFERROR(DATE(--LEFT(TRIM($W414),4),--MID(TRIM($W414),5,2),--RIGHT(TRIM($W414),2)),""),--SUBSTITUTE(SUBSTITUTE(TRIM($W414),".","-"),"/","-")),IFERROR(--LEFT(SUBSTITUTE(SUBSTITUTE(TRIM($W414),".","-"),"/","-"),10),""))))</f>
        <v/>
      </c>
      <c r="Y414" s="29">
        <f>IF($X414="","",INT($X414))</f>
        <v/>
      </c>
      <c r="Z414" s="30">
        <f>IF(OR($Y414="",$D$6=""),"",IF(INDEX($A:$U,ROW(),$D$6)="",0,IF(ISNUMBER(INDEX($A:$U,ROW(),$D$6)),INDEX($A:$U,ROW(),$D$6),IFERROR(--SUBSTITUTE(SUBSTITUTE(TRIM(INDEX($A:$U,ROW(),$D$6)),",",""),"원",""),0))))</f>
        <v/>
      </c>
      <c r="AA414" s="30">
        <f>IF(OR($Y414="",$E$6=""),"",IF(INDEX($A:$U,ROW(),$E$6)="",0,IF(ISNUMBER(INDEX($A:$U,ROW(),$E$6)),INDEX($A:$U,ROW(),$E$6),IFERROR(--SUBSTITUTE(SUBSTITUTE(TRIM(INDEX($A:$U,ROW(),$E$6)),",",""),"원",""),0))))</f>
        <v/>
      </c>
      <c r="AB414" s="30">
        <f>IF(OR($Y414="",$F$6=""),"",IF(INDEX($A:$U,ROW(),$F$6)="","",IF(ISNUMBER(INDEX($A:$U,ROW(),$F$6)),INDEX($A:$U,ROW(),$F$6),IFERROR(--SUBSTITUTE(SUBSTITUTE(TRIM(INDEX($A:$U,ROW(),$F$6)),",",""),"원",""),""))))</f>
        <v/>
      </c>
      <c r="AC414" s="2">
        <f>IF(OR($Y414="",$G$6=""),"",INDEX($A:$U,ROW(),$G$6)&amp;"")</f>
        <v/>
      </c>
      <c r="AD414" s="2">
        <f>IF($Y414="","",IF(OR(AND(설정!$B$5&lt;&gt;"",ISNUMBER(SEARCH(설정!$B$5,$AC414))),AND(설정!$B$6&lt;&gt;"",ISNUMBER(SEARCH(설정!$B$6,$AC414))),AND(설정!$B$7&lt;&gt;"",ISNUMBER(SEARCH(설정!$B$7,$AC414)))),"제외","포함"))</f>
        <v/>
      </c>
    </row>
    <row r="415">
      <c r="W415" s="2">
        <f>IF(OR($B$5="",$C$6="",ROW()&lt;$B$5),"",IF(INDEX($A:$U,ROW(),$C$6)="","",INDEX($A:$U,ROW(),$C$6)))</f>
        <v/>
      </c>
      <c r="X415" s="28">
        <f>IF($W415="","",IF(ISNUMBER($W415),IF($W415&gt;=10000000,IFERROR(DATE(INT($W415/10000),MOD(INT($W415/100),100),MOD($W415,100)),""),$W415),IF(ISNUMBER(--SUBSTITUTE(SUBSTITUTE(TRIM($W415),".","-"),"/","-")),IF(--SUBSTITUTE(SUBSTITUTE(TRIM($W415),".","-"),"/","-")&gt;=10000000,IFERROR(DATE(--LEFT(TRIM($W415),4),--MID(TRIM($W415),5,2),--RIGHT(TRIM($W415),2)),""),--SUBSTITUTE(SUBSTITUTE(TRIM($W415),".","-"),"/","-")),IFERROR(--LEFT(SUBSTITUTE(SUBSTITUTE(TRIM($W415),".","-"),"/","-"),10),""))))</f>
        <v/>
      </c>
      <c r="Y415" s="29">
        <f>IF($X415="","",INT($X415))</f>
        <v/>
      </c>
      <c r="Z415" s="30">
        <f>IF(OR($Y415="",$D$6=""),"",IF(INDEX($A:$U,ROW(),$D$6)="",0,IF(ISNUMBER(INDEX($A:$U,ROW(),$D$6)),INDEX($A:$U,ROW(),$D$6),IFERROR(--SUBSTITUTE(SUBSTITUTE(TRIM(INDEX($A:$U,ROW(),$D$6)),",",""),"원",""),0))))</f>
        <v/>
      </c>
      <c r="AA415" s="30">
        <f>IF(OR($Y415="",$E$6=""),"",IF(INDEX($A:$U,ROW(),$E$6)="",0,IF(ISNUMBER(INDEX($A:$U,ROW(),$E$6)),INDEX($A:$U,ROW(),$E$6),IFERROR(--SUBSTITUTE(SUBSTITUTE(TRIM(INDEX($A:$U,ROW(),$E$6)),",",""),"원",""),0))))</f>
        <v/>
      </c>
      <c r="AB415" s="30">
        <f>IF(OR($Y415="",$F$6=""),"",IF(INDEX($A:$U,ROW(),$F$6)="","",IF(ISNUMBER(INDEX($A:$U,ROW(),$F$6)),INDEX($A:$U,ROW(),$F$6),IFERROR(--SUBSTITUTE(SUBSTITUTE(TRIM(INDEX($A:$U,ROW(),$F$6)),",",""),"원",""),""))))</f>
        <v/>
      </c>
      <c r="AC415" s="2">
        <f>IF(OR($Y415="",$G$6=""),"",INDEX($A:$U,ROW(),$G$6)&amp;"")</f>
        <v/>
      </c>
      <c r="AD415" s="2">
        <f>IF($Y415="","",IF(OR(AND(설정!$B$5&lt;&gt;"",ISNUMBER(SEARCH(설정!$B$5,$AC415))),AND(설정!$B$6&lt;&gt;"",ISNUMBER(SEARCH(설정!$B$6,$AC415))),AND(설정!$B$7&lt;&gt;"",ISNUMBER(SEARCH(설정!$B$7,$AC415)))),"제외","포함"))</f>
        <v/>
      </c>
    </row>
    <row r="416">
      <c r="W416" s="2">
        <f>IF(OR($B$5="",$C$6="",ROW()&lt;$B$5),"",IF(INDEX($A:$U,ROW(),$C$6)="","",INDEX($A:$U,ROW(),$C$6)))</f>
        <v/>
      </c>
      <c r="X416" s="28">
        <f>IF($W416="","",IF(ISNUMBER($W416),IF($W416&gt;=10000000,IFERROR(DATE(INT($W416/10000),MOD(INT($W416/100),100),MOD($W416,100)),""),$W416),IF(ISNUMBER(--SUBSTITUTE(SUBSTITUTE(TRIM($W416),".","-"),"/","-")),IF(--SUBSTITUTE(SUBSTITUTE(TRIM($W416),".","-"),"/","-")&gt;=10000000,IFERROR(DATE(--LEFT(TRIM($W416),4),--MID(TRIM($W416),5,2),--RIGHT(TRIM($W416),2)),""),--SUBSTITUTE(SUBSTITUTE(TRIM($W416),".","-"),"/","-")),IFERROR(--LEFT(SUBSTITUTE(SUBSTITUTE(TRIM($W416),".","-"),"/","-"),10),""))))</f>
        <v/>
      </c>
      <c r="Y416" s="29">
        <f>IF($X416="","",INT($X416))</f>
        <v/>
      </c>
      <c r="Z416" s="30">
        <f>IF(OR($Y416="",$D$6=""),"",IF(INDEX($A:$U,ROW(),$D$6)="",0,IF(ISNUMBER(INDEX($A:$U,ROW(),$D$6)),INDEX($A:$U,ROW(),$D$6),IFERROR(--SUBSTITUTE(SUBSTITUTE(TRIM(INDEX($A:$U,ROW(),$D$6)),",",""),"원",""),0))))</f>
        <v/>
      </c>
      <c r="AA416" s="30">
        <f>IF(OR($Y416="",$E$6=""),"",IF(INDEX($A:$U,ROW(),$E$6)="",0,IF(ISNUMBER(INDEX($A:$U,ROW(),$E$6)),INDEX($A:$U,ROW(),$E$6),IFERROR(--SUBSTITUTE(SUBSTITUTE(TRIM(INDEX($A:$U,ROW(),$E$6)),",",""),"원",""),0))))</f>
        <v/>
      </c>
      <c r="AB416" s="30">
        <f>IF(OR($Y416="",$F$6=""),"",IF(INDEX($A:$U,ROW(),$F$6)="","",IF(ISNUMBER(INDEX($A:$U,ROW(),$F$6)),INDEX($A:$U,ROW(),$F$6),IFERROR(--SUBSTITUTE(SUBSTITUTE(TRIM(INDEX($A:$U,ROW(),$F$6)),",",""),"원",""),""))))</f>
        <v/>
      </c>
      <c r="AC416" s="2">
        <f>IF(OR($Y416="",$G$6=""),"",INDEX($A:$U,ROW(),$G$6)&amp;"")</f>
        <v/>
      </c>
      <c r="AD416" s="2">
        <f>IF($Y416="","",IF(OR(AND(설정!$B$5&lt;&gt;"",ISNUMBER(SEARCH(설정!$B$5,$AC416))),AND(설정!$B$6&lt;&gt;"",ISNUMBER(SEARCH(설정!$B$6,$AC416))),AND(설정!$B$7&lt;&gt;"",ISNUMBER(SEARCH(설정!$B$7,$AC416)))),"제외","포함"))</f>
        <v/>
      </c>
    </row>
    <row r="417">
      <c r="W417" s="2">
        <f>IF(OR($B$5="",$C$6="",ROW()&lt;$B$5),"",IF(INDEX($A:$U,ROW(),$C$6)="","",INDEX($A:$U,ROW(),$C$6)))</f>
        <v/>
      </c>
      <c r="X417" s="28">
        <f>IF($W417="","",IF(ISNUMBER($W417),IF($W417&gt;=10000000,IFERROR(DATE(INT($W417/10000),MOD(INT($W417/100),100),MOD($W417,100)),""),$W417),IF(ISNUMBER(--SUBSTITUTE(SUBSTITUTE(TRIM($W417),".","-"),"/","-")),IF(--SUBSTITUTE(SUBSTITUTE(TRIM($W417),".","-"),"/","-")&gt;=10000000,IFERROR(DATE(--LEFT(TRIM($W417),4),--MID(TRIM($W417),5,2),--RIGHT(TRIM($W417),2)),""),--SUBSTITUTE(SUBSTITUTE(TRIM($W417),".","-"),"/","-")),IFERROR(--LEFT(SUBSTITUTE(SUBSTITUTE(TRIM($W417),".","-"),"/","-"),10),""))))</f>
        <v/>
      </c>
      <c r="Y417" s="29">
        <f>IF($X417="","",INT($X417))</f>
        <v/>
      </c>
      <c r="Z417" s="30">
        <f>IF(OR($Y417="",$D$6=""),"",IF(INDEX($A:$U,ROW(),$D$6)="",0,IF(ISNUMBER(INDEX($A:$U,ROW(),$D$6)),INDEX($A:$U,ROW(),$D$6),IFERROR(--SUBSTITUTE(SUBSTITUTE(TRIM(INDEX($A:$U,ROW(),$D$6)),",",""),"원",""),0))))</f>
        <v/>
      </c>
      <c r="AA417" s="30">
        <f>IF(OR($Y417="",$E$6=""),"",IF(INDEX($A:$U,ROW(),$E$6)="",0,IF(ISNUMBER(INDEX($A:$U,ROW(),$E$6)),INDEX($A:$U,ROW(),$E$6),IFERROR(--SUBSTITUTE(SUBSTITUTE(TRIM(INDEX($A:$U,ROW(),$E$6)),",",""),"원",""),0))))</f>
        <v/>
      </c>
      <c r="AB417" s="30">
        <f>IF(OR($Y417="",$F$6=""),"",IF(INDEX($A:$U,ROW(),$F$6)="","",IF(ISNUMBER(INDEX($A:$U,ROW(),$F$6)),INDEX($A:$U,ROW(),$F$6),IFERROR(--SUBSTITUTE(SUBSTITUTE(TRIM(INDEX($A:$U,ROW(),$F$6)),",",""),"원",""),""))))</f>
        <v/>
      </c>
      <c r="AC417" s="2">
        <f>IF(OR($Y417="",$G$6=""),"",INDEX($A:$U,ROW(),$G$6)&amp;"")</f>
        <v/>
      </c>
      <c r="AD417" s="2">
        <f>IF($Y417="","",IF(OR(AND(설정!$B$5&lt;&gt;"",ISNUMBER(SEARCH(설정!$B$5,$AC417))),AND(설정!$B$6&lt;&gt;"",ISNUMBER(SEARCH(설정!$B$6,$AC417))),AND(설정!$B$7&lt;&gt;"",ISNUMBER(SEARCH(설정!$B$7,$AC417)))),"제외","포함"))</f>
        <v/>
      </c>
    </row>
    <row r="418">
      <c r="W418" s="2">
        <f>IF(OR($B$5="",$C$6="",ROW()&lt;$B$5),"",IF(INDEX($A:$U,ROW(),$C$6)="","",INDEX($A:$U,ROW(),$C$6)))</f>
        <v/>
      </c>
      <c r="X418" s="28">
        <f>IF($W418="","",IF(ISNUMBER($W418),IF($W418&gt;=10000000,IFERROR(DATE(INT($W418/10000),MOD(INT($W418/100),100),MOD($W418,100)),""),$W418),IF(ISNUMBER(--SUBSTITUTE(SUBSTITUTE(TRIM($W418),".","-"),"/","-")),IF(--SUBSTITUTE(SUBSTITUTE(TRIM($W418),".","-"),"/","-")&gt;=10000000,IFERROR(DATE(--LEFT(TRIM($W418),4),--MID(TRIM($W418),5,2),--RIGHT(TRIM($W418),2)),""),--SUBSTITUTE(SUBSTITUTE(TRIM($W418),".","-"),"/","-")),IFERROR(--LEFT(SUBSTITUTE(SUBSTITUTE(TRIM($W418),".","-"),"/","-"),10),""))))</f>
        <v/>
      </c>
      <c r="Y418" s="29">
        <f>IF($X418="","",INT($X418))</f>
        <v/>
      </c>
      <c r="Z418" s="30">
        <f>IF(OR($Y418="",$D$6=""),"",IF(INDEX($A:$U,ROW(),$D$6)="",0,IF(ISNUMBER(INDEX($A:$U,ROW(),$D$6)),INDEX($A:$U,ROW(),$D$6),IFERROR(--SUBSTITUTE(SUBSTITUTE(TRIM(INDEX($A:$U,ROW(),$D$6)),",",""),"원",""),0))))</f>
        <v/>
      </c>
      <c r="AA418" s="30">
        <f>IF(OR($Y418="",$E$6=""),"",IF(INDEX($A:$U,ROW(),$E$6)="",0,IF(ISNUMBER(INDEX($A:$U,ROW(),$E$6)),INDEX($A:$U,ROW(),$E$6),IFERROR(--SUBSTITUTE(SUBSTITUTE(TRIM(INDEX($A:$U,ROW(),$E$6)),",",""),"원",""),0))))</f>
        <v/>
      </c>
      <c r="AB418" s="30">
        <f>IF(OR($Y418="",$F$6=""),"",IF(INDEX($A:$U,ROW(),$F$6)="","",IF(ISNUMBER(INDEX($A:$U,ROW(),$F$6)),INDEX($A:$U,ROW(),$F$6),IFERROR(--SUBSTITUTE(SUBSTITUTE(TRIM(INDEX($A:$U,ROW(),$F$6)),",",""),"원",""),""))))</f>
        <v/>
      </c>
      <c r="AC418" s="2">
        <f>IF(OR($Y418="",$G$6=""),"",INDEX($A:$U,ROW(),$G$6)&amp;"")</f>
        <v/>
      </c>
      <c r="AD418" s="2">
        <f>IF($Y418="","",IF(OR(AND(설정!$B$5&lt;&gt;"",ISNUMBER(SEARCH(설정!$B$5,$AC418))),AND(설정!$B$6&lt;&gt;"",ISNUMBER(SEARCH(설정!$B$6,$AC418))),AND(설정!$B$7&lt;&gt;"",ISNUMBER(SEARCH(설정!$B$7,$AC418)))),"제외","포함"))</f>
        <v/>
      </c>
    </row>
    <row r="419">
      <c r="W419" s="2">
        <f>IF(OR($B$5="",$C$6="",ROW()&lt;$B$5),"",IF(INDEX($A:$U,ROW(),$C$6)="","",INDEX($A:$U,ROW(),$C$6)))</f>
        <v/>
      </c>
      <c r="X419" s="28">
        <f>IF($W419="","",IF(ISNUMBER($W419),IF($W419&gt;=10000000,IFERROR(DATE(INT($W419/10000),MOD(INT($W419/100),100),MOD($W419,100)),""),$W419),IF(ISNUMBER(--SUBSTITUTE(SUBSTITUTE(TRIM($W419),".","-"),"/","-")),IF(--SUBSTITUTE(SUBSTITUTE(TRIM($W419),".","-"),"/","-")&gt;=10000000,IFERROR(DATE(--LEFT(TRIM($W419),4),--MID(TRIM($W419),5,2),--RIGHT(TRIM($W419),2)),""),--SUBSTITUTE(SUBSTITUTE(TRIM($W419),".","-"),"/","-")),IFERROR(--LEFT(SUBSTITUTE(SUBSTITUTE(TRIM($W419),".","-"),"/","-"),10),""))))</f>
        <v/>
      </c>
      <c r="Y419" s="29">
        <f>IF($X419="","",INT($X419))</f>
        <v/>
      </c>
      <c r="Z419" s="30">
        <f>IF(OR($Y419="",$D$6=""),"",IF(INDEX($A:$U,ROW(),$D$6)="",0,IF(ISNUMBER(INDEX($A:$U,ROW(),$D$6)),INDEX($A:$U,ROW(),$D$6),IFERROR(--SUBSTITUTE(SUBSTITUTE(TRIM(INDEX($A:$U,ROW(),$D$6)),",",""),"원",""),0))))</f>
        <v/>
      </c>
      <c r="AA419" s="30">
        <f>IF(OR($Y419="",$E$6=""),"",IF(INDEX($A:$U,ROW(),$E$6)="",0,IF(ISNUMBER(INDEX($A:$U,ROW(),$E$6)),INDEX($A:$U,ROW(),$E$6),IFERROR(--SUBSTITUTE(SUBSTITUTE(TRIM(INDEX($A:$U,ROW(),$E$6)),",",""),"원",""),0))))</f>
        <v/>
      </c>
      <c r="AB419" s="30">
        <f>IF(OR($Y419="",$F$6=""),"",IF(INDEX($A:$U,ROW(),$F$6)="","",IF(ISNUMBER(INDEX($A:$U,ROW(),$F$6)),INDEX($A:$U,ROW(),$F$6),IFERROR(--SUBSTITUTE(SUBSTITUTE(TRIM(INDEX($A:$U,ROW(),$F$6)),",",""),"원",""),""))))</f>
        <v/>
      </c>
      <c r="AC419" s="2">
        <f>IF(OR($Y419="",$G$6=""),"",INDEX($A:$U,ROW(),$G$6)&amp;"")</f>
        <v/>
      </c>
      <c r="AD419" s="2">
        <f>IF($Y419="","",IF(OR(AND(설정!$B$5&lt;&gt;"",ISNUMBER(SEARCH(설정!$B$5,$AC419))),AND(설정!$B$6&lt;&gt;"",ISNUMBER(SEARCH(설정!$B$6,$AC419))),AND(설정!$B$7&lt;&gt;"",ISNUMBER(SEARCH(설정!$B$7,$AC419)))),"제외","포함"))</f>
        <v/>
      </c>
    </row>
    <row r="420">
      <c r="W420" s="2">
        <f>IF(OR($B$5="",$C$6="",ROW()&lt;$B$5),"",IF(INDEX($A:$U,ROW(),$C$6)="","",INDEX($A:$U,ROW(),$C$6)))</f>
        <v/>
      </c>
      <c r="X420" s="28">
        <f>IF($W420="","",IF(ISNUMBER($W420),IF($W420&gt;=10000000,IFERROR(DATE(INT($W420/10000),MOD(INT($W420/100),100),MOD($W420,100)),""),$W420),IF(ISNUMBER(--SUBSTITUTE(SUBSTITUTE(TRIM($W420),".","-"),"/","-")),IF(--SUBSTITUTE(SUBSTITUTE(TRIM($W420),".","-"),"/","-")&gt;=10000000,IFERROR(DATE(--LEFT(TRIM($W420),4),--MID(TRIM($W420),5,2),--RIGHT(TRIM($W420),2)),""),--SUBSTITUTE(SUBSTITUTE(TRIM($W420),".","-"),"/","-")),IFERROR(--LEFT(SUBSTITUTE(SUBSTITUTE(TRIM($W420),".","-"),"/","-"),10),""))))</f>
        <v/>
      </c>
      <c r="Y420" s="29">
        <f>IF($X420="","",INT($X420))</f>
        <v/>
      </c>
      <c r="Z420" s="30">
        <f>IF(OR($Y420="",$D$6=""),"",IF(INDEX($A:$U,ROW(),$D$6)="",0,IF(ISNUMBER(INDEX($A:$U,ROW(),$D$6)),INDEX($A:$U,ROW(),$D$6),IFERROR(--SUBSTITUTE(SUBSTITUTE(TRIM(INDEX($A:$U,ROW(),$D$6)),",",""),"원",""),0))))</f>
        <v/>
      </c>
      <c r="AA420" s="30">
        <f>IF(OR($Y420="",$E$6=""),"",IF(INDEX($A:$U,ROW(),$E$6)="",0,IF(ISNUMBER(INDEX($A:$U,ROW(),$E$6)),INDEX($A:$U,ROW(),$E$6),IFERROR(--SUBSTITUTE(SUBSTITUTE(TRIM(INDEX($A:$U,ROW(),$E$6)),",",""),"원",""),0))))</f>
        <v/>
      </c>
      <c r="AB420" s="30">
        <f>IF(OR($Y420="",$F$6=""),"",IF(INDEX($A:$U,ROW(),$F$6)="","",IF(ISNUMBER(INDEX($A:$U,ROW(),$F$6)),INDEX($A:$U,ROW(),$F$6),IFERROR(--SUBSTITUTE(SUBSTITUTE(TRIM(INDEX($A:$U,ROW(),$F$6)),",",""),"원",""),""))))</f>
        <v/>
      </c>
      <c r="AC420" s="2">
        <f>IF(OR($Y420="",$G$6=""),"",INDEX($A:$U,ROW(),$G$6)&amp;"")</f>
        <v/>
      </c>
      <c r="AD420" s="2">
        <f>IF($Y420="","",IF(OR(AND(설정!$B$5&lt;&gt;"",ISNUMBER(SEARCH(설정!$B$5,$AC420))),AND(설정!$B$6&lt;&gt;"",ISNUMBER(SEARCH(설정!$B$6,$AC420))),AND(설정!$B$7&lt;&gt;"",ISNUMBER(SEARCH(설정!$B$7,$AC420)))),"제외","포함"))</f>
        <v/>
      </c>
    </row>
    <row r="421">
      <c r="W421" s="2">
        <f>IF(OR($B$5="",$C$6="",ROW()&lt;$B$5),"",IF(INDEX($A:$U,ROW(),$C$6)="","",INDEX($A:$U,ROW(),$C$6)))</f>
        <v/>
      </c>
      <c r="X421" s="28">
        <f>IF($W421="","",IF(ISNUMBER($W421),IF($W421&gt;=10000000,IFERROR(DATE(INT($W421/10000),MOD(INT($W421/100),100),MOD($W421,100)),""),$W421),IF(ISNUMBER(--SUBSTITUTE(SUBSTITUTE(TRIM($W421),".","-"),"/","-")),IF(--SUBSTITUTE(SUBSTITUTE(TRIM($W421),".","-"),"/","-")&gt;=10000000,IFERROR(DATE(--LEFT(TRIM($W421),4),--MID(TRIM($W421),5,2),--RIGHT(TRIM($W421),2)),""),--SUBSTITUTE(SUBSTITUTE(TRIM($W421),".","-"),"/","-")),IFERROR(--LEFT(SUBSTITUTE(SUBSTITUTE(TRIM($W421),".","-"),"/","-"),10),""))))</f>
        <v/>
      </c>
      <c r="Y421" s="29">
        <f>IF($X421="","",INT($X421))</f>
        <v/>
      </c>
      <c r="Z421" s="30">
        <f>IF(OR($Y421="",$D$6=""),"",IF(INDEX($A:$U,ROW(),$D$6)="",0,IF(ISNUMBER(INDEX($A:$U,ROW(),$D$6)),INDEX($A:$U,ROW(),$D$6),IFERROR(--SUBSTITUTE(SUBSTITUTE(TRIM(INDEX($A:$U,ROW(),$D$6)),",",""),"원",""),0))))</f>
        <v/>
      </c>
      <c r="AA421" s="30">
        <f>IF(OR($Y421="",$E$6=""),"",IF(INDEX($A:$U,ROW(),$E$6)="",0,IF(ISNUMBER(INDEX($A:$U,ROW(),$E$6)),INDEX($A:$U,ROW(),$E$6),IFERROR(--SUBSTITUTE(SUBSTITUTE(TRIM(INDEX($A:$U,ROW(),$E$6)),",",""),"원",""),0))))</f>
        <v/>
      </c>
      <c r="AB421" s="30">
        <f>IF(OR($Y421="",$F$6=""),"",IF(INDEX($A:$U,ROW(),$F$6)="","",IF(ISNUMBER(INDEX($A:$U,ROW(),$F$6)),INDEX($A:$U,ROW(),$F$6),IFERROR(--SUBSTITUTE(SUBSTITUTE(TRIM(INDEX($A:$U,ROW(),$F$6)),",",""),"원",""),""))))</f>
        <v/>
      </c>
      <c r="AC421" s="2">
        <f>IF(OR($Y421="",$G$6=""),"",INDEX($A:$U,ROW(),$G$6)&amp;"")</f>
        <v/>
      </c>
      <c r="AD421" s="2">
        <f>IF($Y421="","",IF(OR(AND(설정!$B$5&lt;&gt;"",ISNUMBER(SEARCH(설정!$B$5,$AC421))),AND(설정!$B$6&lt;&gt;"",ISNUMBER(SEARCH(설정!$B$6,$AC421))),AND(설정!$B$7&lt;&gt;"",ISNUMBER(SEARCH(설정!$B$7,$AC421)))),"제외","포함"))</f>
        <v/>
      </c>
    </row>
    <row r="422">
      <c r="W422" s="2">
        <f>IF(OR($B$5="",$C$6="",ROW()&lt;$B$5),"",IF(INDEX($A:$U,ROW(),$C$6)="","",INDEX($A:$U,ROW(),$C$6)))</f>
        <v/>
      </c>
      <c r="X422" s="28">
        <f>IF($W422="","",IF(ISNUMBER($W422),IF($W422&gt;=10000000,IFERROR(DATE(INT($W422/10000),MOD(INT($W422/100),100),MOD($W422,100)),""),$W422),IF(ISNUMBER(--SUBSTITUTE(SUBSTITUTE(TRIM($W422),".","-"),"/","-")),IF(--SUBSTITUTE(SUBSTITUTE(TRIM($W422),".","-"),"/","-")&gt;=10000000,IFERROR(DATE(--LEFT(TRIM($W422),4),--MID(TRIM($W422),5,2),--RIGHT(TRIM($W422),2)),""),--SUBSTITUTE(SUBSTITUTE(TRIM($W422),".","-"),"/","-")),IFERROR(--LEFT(SUBSTITUTE(SUBSTITUTE(TRIM($W422),".","-"),"/","-"),10),""))))</f>
        <v/>
      </c>
      <c r="Y422" s="29">
        <f>IF($X422="","",INT($X422))</f>
        <v/>
      </c>
      <c r="Z422" s="30">
        <f>IF(OR($Y422="",$D$6=""),"",IF(INDEX($A:$U,ROW(),$D$6)="",0,IF(ISNUMBER(INDEX($A:$U,ROW(),$D$6)),INDEX($A:$U,ROW(),$D$6),IFERROR(--SUBSTITUTE(SUBSTITUTE(TRIM(INDEX($A:$U,ROW(),$D$6)),",",""),"원",""),0))))</f>
        <v/>
      </c>
      <c r="AA422" s="30">
        <f>IF(OR($Y422="",$E$6=""),"",IF(INDEX($A:$U,ROW(),$E$6)="",0,IF(ISNUMBER(INDEX($A:$U,ROW(),$E$6)),INDEX($A:$U,ROW(),$E$6),IFERROR(--SUBSTITUTE(SUBSTITUTE(TRIM(INDEX($A:$U,ROW(),$E$6)),",",""),"원",""),0))))</f>
        <v/>
      </c>
      <c r="AB422" s="30">
        <f>IF(OR($Y422="",$F$6=""),"",IF(INDEX($A:$U,ROW(),$F$6)="","",IF(ISNUMBER(INDEX($A:$U,ROW(),$F$6)),INDEX($A:$U,ROW(),$F$6),IFERROR(--SUBSTITUTE(SUBSTITUTE(TRIM(INDEX($A:$U,ROW(),$F$6)),",",""),"원",""),""))))</f>
        <v/>
      </c>
      <c r="AC422" s="2">
        <f>IF(OR($Y422="",$G$6=""),"",INDEX($A:$U,ROW(),$G$6)&amp;"")</f>
        <v/>
      </c>
      <c r="AD422" s="2">
        <f>IF($Y422="","",IF(OR(AND(설정!$B$5&lt;&gt;"",ISNUMBER(SEARCH(설정!$B$5,$AC422))),AND(설정!$B$6&lt;&gt;"",ISNUMBER(SEARCH(설정!$B$6,$AC422))),AND(설정!$B$7&lt;&gt;"",ISNUMBER(SEARCH(설정!$B$7,$AC422)))),"제외","포함"))</f>
        <v/>
      </c>
    </row>
    <row r="423">
      <c r="W423" s="2">
        <f>IF(OR($B$5="",$C$6="",ROW()&lt;$B$5),"",IF(INDEX($A:$U,ROW(),$C$6)="","",INDEX($A:$U,ROW(),$C$6)))</f>
        <v/>
      </c>
      <c r="X423" s="28">
        <f>IF($W423="","",IF(ISNUMBER($W423),IF($W423&gt;=10000000,IFERROR(DATE(INT($W423/10000),MOD(INT($W423/100),100),MOD($W423,100)),""),$W423),IF(ISNUMBER(--SUBSTITUTE(SUBSTITUTE(TRIM($W423),".","-"),"/","-")),IF(--SUBSTITUTE(SUBSTITUTE(TRIM($W423),".","-"),"/","-")&gt;=10000000,IFERROR(DATE(--LEFT(TRIM($W423),4),--MID(TRIM($W423),5,2),--RIGHT(TRIM($W423),2)),""),--SUBSTITUTE(SUBSTITUTE(TRIM($W423),".","-"),"/","-")),IFERROR(--LEFT(SUBSTITUTE(SUBSTITUTE(TRIM($W423),".","-"),"/","-"),10),""))))</f>
        <v/>
      </c>
      <c r="Y423" s="29">
        <f>IF($X423="","",INT($X423))</f>
        <v/>
      </c>
      <c r="Z423" s="30">
        <f>IF(OR($Y423="",$D$6=""),"",IF(INDEX($A:$U,ROW(),$D$6)="",0,IF(ISNUMBER(INDEX($A:$U,ROW(),$D$6)),INDEX($A:$U,ROW(),$D$6),IFERROR(--SUBSTITUTE(SUBSTITUTE(TRIM(INDEX($A:$U,ROW(),$D$6)),",",""),"원",""),0))))</f>
        <v/>
      </c>
      <c r="AA423" s="30">
        <f>IF(OR($Y423="",$E$6=""),"",IF(INDEX($A:$U,ROW(),$E$6)="",0,IF(ISNUMBER(INDEX($A:$U,ROW(),$E$6)),INDEX($A:$U,ROW(),$E$6),IFERROR(--SUBSTITUTE(SUBSTITUTE(TRIM(INDEX($A:$U,ROW(),$E$6)),",",""),"원",""),0))))</f>
        <v/>
      </c>
      <c r="AB423" s="30">
        <f>IF(OR($Y423="",$F$6=""),"",IF(INDEX($A:$U,ROW(),$F$6)="","",IF(ISNUMBER(INDEX($A:$U,ROW(),$F$6)),INDEX($A:$U,ROW(),$F$6),IFERROR(--SUBSTITUTE(SUBSTITUTE(TRIM(INDEX($A:$U,ROW(),$F$6)),",",""),"원",""),""))))</f>
        <v/>
      </c>
      <c r="AC423" s="2">
        <f>IF(OR($Y423="",$G$6=""),"",INDEX($A:$U,ROW(),$G$6)&amp;"")</f>
        <v/>
      </c>
      <c r="AD423" s="2">
        <f>IF($Y423="","",IF(OR(AND(설정!$B$5&lt;&gt;"",ISNUMBER(SEARCH(설정!$B$5,$AC423))),AND(설정!$B$6&lt;&gt;"",ISNUMBER(SEARCH(설정!$B$6,$AC423))),AND(설정!$B$7&lt;&gt;"",ISNUMBER(SEARCH(설정!$B$7,$AC423)))),"제외","포함"))</f>
        <v/>
      </c>
    </row>
    <row r="424">
      <c r="W424" s="2">
        <f>IF(OR($B$5="",$C$6="",ROW()&lt;$B$5),"",IF(INDEX($A:$U,ROW(),$C$6)="","",INDEX($A:$U,ROW(),$C$6)))</f>
        <v/>
      </c>
      <c r="X424" s="28">
        <f>IF($W424="","",IF(ISNUMBER($W424),IF($W424&gt;=10000000,IFERROR(DATE(INT($W424/10000),MOD(INT($W424/100),100),MOD($W424,100)),""),$W424),IF(ISNUMBER(--SUBSTITUTE(SUBSTITUTE(TRIM($W424),".","-"),"/","-")),IF(--SUBSTITUTE(SUBSTITUTE(TRIM($W424),".","-"),"/","-")&gt;=10000000,IFERROR(DATE(--LEFT(TRIM($W424),4),--MID(TRIM($W424),5,2),--RIGHT(TRIM($W424),2)),""),--SUBSTITUTE(SUBSTITUTE(TRIM($W424),".","-"),"/","-")),IFERROR(--LEFT(SUBSTITUTE(SUBSTITUTE(TRIM($W424),".","-"),"/","-"),10),""))))</f>
        <v/>
      </c>
      <c r="Y424" s="29">
        <f>IF($X424="","",INT($X424))</f>
        <v/>
      </c>
      <c r="Z424" s="30">
        <f>IF(OR($Y424="",$D$6=""),"",IF(INDEX($A:$U,ROW(),$D$6)="",0,IF(ISNUMBER(INDEX($A:$U,ROW(),$D$6)),INDEX($A:$U,ROW(),$D$6),IFERROR(--SUBSTITUTE(SUBSTITUTE(TRIM(INDEX($A:$U,ROW(),$D$6)),",",""),"원",""),0))))</f>
        <v/>
      </c>
      <c r="AA424" s="30">
        <f>IF(OR($Y424="",$E$6=""),"",IF(INDEX($A:$U,ROW(),$E$6)="",0,IF(ISNUMBER(INDEX($A:$U,ROW(),$E$6)),INDEX($A:$U,ROW(),$E$6),IFERROR(--SUBSTITUTE(SUBSTITUTE(TRIM(INDEX($A:$U,ROW(),$E$6)),",",""),"원",""),0))))</f>
        <v/>
      </c>
      <c r="AB424" s="30">
        <f>IF(OR($Y424="",$F$6=""),"",IF(INDEX($A:$U,ROW(),$F$6)="","",IF(ISNUMBER(INDEX($A:$U,ROW(),$F$6)),INDEX($A:$U,ROW(),$F$6),IFERROR(--SUBSTITUTE(SUBSTITUTE(TRIM(INDEX($A:$U,ROW(),$F$6)),",",""),"원",""),""))))</f>
        <v/>
      </c>
      <c r="AC424" s="2">
        <f>IF(OR($Y424="",$G$6=""),"",INDEX($A:$U,ROW(),$G$6)&amp;"")</f>
        <v/>
      </c>
      <c r="AD424" s="2">
        <f>IF($Y424="","",IF(OR(AND(설정!$B$5&lt;&gt;"",ISNUMBER(SEARCH(설정!$B$5,$AC424))),AND(설정!$B$6&lt;&gt;"",ISNUMBER(SEARCH(설정!$B$6,$AC424))),AND(설정!$B$7&lt;&gt;"",ISNUMBER(SEARCH(설정!$B$7,$AC424)))),"제외","포함"))</f>
        <v/>
      </c>
    </row>
    <row r="425">
      <c r="W425" s="2">
        <f>IF(OR($B$5="",$C$6="",ROW()&lt;$B$5),"",IF(INDEX($A:$U,ROW(),$C$6)="","",INDEX($A:$U,ROW(),$C$6)))</f>
        <v/>
      </c>
      <c r="X425" s="28">
        <f>IF($W425="","",IF(ISNUMBER($W425),IF($W425&gt;=10000000,IFERROR(DATE(INT($W425/10000),MOD(INT($W425/100),100),MOD($W425,100)),""),$W425),IF(ISNUMBER(--SUBSTITUTE(SUBSTITUTE(TRIM($W425),".","-"),"/","-")),IF(--SUBSTITUTE(SUBSTITUTE(TRIM($W425),".","-"),"/","-")&gt;=10000000,IFERROR(DATE(--LEFT(TRIM($W425),4),--MID(TRIM($W425),5,2),--RIGHT(TRIM($W425),2)),""),--SUBSTITUTE(SUBSTITUTE(TRIM($W425),".","-"),"/","-")),IFERROR(--LEFT(SUBSTITUTE(SUBSTITUTE(TRIM($W425),".","-"),"/","-"),10),""))))</f>
        <v/>
      </c>
      <c r="Y425" s="29">
        <f>IF($X425="","",INT($X425))</f>
        <v/>
      </c>
      <c r="Z425" s="30">
        <f>IF(OR($Y425="",$D$6=""),"",IF(INDEX($A:$U,ROW(),$D$6)="",0,IF(ISNUMBER(INDEX($A:$U,ROW(),$D$6)),INDEX($A:$U,ROW(),$D$6),IFERROR(--SUBSTITUTE(SUBSTITUTE(TRIM(INDEX($A:$U,ROW(),$D$6)),",",""),"원",""),0))))</f>
        <v/>
      </c>
      <c r="AA425" s="30">
        <f>IF(OR($Y425="",$E$6=""),"",IF(INDEX($A:$U,ROW(),$E$6)="",0,IF(ISNUMBER(INDEX($A:$U,ROW(),$E$6)),INDEX($A:$U,ROW(),$E$6),IFERROR(--SUBSTITUTE(SUBSTITUTE(TRIM(INDEX($A:$U,ROW(),$E$6)),",",""),"원",""),0))))</f>
        <v/>
      </c>
      <c r="AB425" s="30">
        <f>IF(OR($Y425="",$F$6=""),"",IF(INDEX($A:$U,ROW(),$F$6)="","",IF(ISNUMBER(INDEX($A:$U,ROW(),$F$6)),INDEX($A:$U,ROW(),$F$6),IFERROR(--SUBSTITUTE(SUBSTITUTE(TRIM(INDEX($A:$U,ROW(),$F$6)),",",""),"원",""),""))))</f>
        <v/>
      </c>
      <c r="AC425" s="2">
        <f>IF(OR($Y425="",$G$6=""),"",INDEX($A:$U,ROW(),$G$6)&amp;"")</f>
        <v/>
      </c>
      <c r="AD425" s="2">
        <f>IF($Y425="","",IF(OR(AND(설정!$B$5&lt;&gt;"",ISNUMBER(SEARCH(설정!$B$5,$AC425))),AND(설정!$B$6&lt;&gt;"",ISNUMBER(SEARCH(설정!$B$6,$AC425))),AND(설정!$B$7&lt;&gt;"",ISNUMBER(SEARCH(설정!$B$7,$AC425)))),"제외","포함"))</f>
        <v/>
      </c>
    </row>
    <row r="426">
      <c r="W426" s="2">
        <f>IF(OR($B$5="",$C$6="",ROW()&lt;$B$5),"",IF(INDEX($A:$U,ROW(),$C$6)="","",INDEX($A:$U,ROW(),$C$6)))</f>
        <v/>
      </c>
      <c r="X426" s="28">
        <f>IF($W426="","",IF(ISNUMBER($W426),IF($W426&gt;=10000000,IFERROR(DATE(INT($W426/10000),MOD(INT($W426/100),100),MOD($W426,100)),""),$W426),IF(ISNUMBER(--SUBSTITUTE(SUBSTITUTE(TRIM($W426),".","-"),"/","-")),IF(--SUBSTITUTE(SUBSTITUTE(TRIM($W426),".","-"),"/","-")&gt;=10000000,IFERROR(DATE(--LEFT(TRIM($W426),4),--MID(TRIM($W426),5,2),--RIGHT(TRIM($W426),2)),""),--SUBSTITUTE(SUBSTITUTE(TRIM($W426),".","-"),"/","-")),IFERROR(--LEFT(SUBSTITUTE(SUBSTITUTE(TRIM($W426),".","-"),"/","-"),10),""))))</f>
        <v/>
      </c>
      <c r="Y426" s="29">
        <f>IF($X426="","",INT($X426))</f>
        <v/>
      </c>
      <c r="Z426" s="30">
        <f>IF(OR($Y426="",$D$6=""),"",IF(INDEX($A:$U,ROW(),$D$6)="",0,IF(ISNUMBER(INDEX($A:$U,ROW(),$D$6)),INDEX($A:$U,ROW(),$D$6),IFERROR(--SUBSTITUTE(SUBSTITUTE(TRIM(INDEX($A:$U,ROW(),$D$6)),",",""),"원",""),0))))</f>
        <v/>
      </c>
      <c r="AA426" s="30">
        <f>IF(OR($Y426="",$E$6=""),"",IF(INDEX($A:$U,ROW(),$E$6)="",0,IF(ISNUMBER(INDEX($A:$U,ROW(),$E$6)),INDEX($A:$U,ROW(),$E$6),IFERROR(--SUBSTITUTE(SUBSTITUTE(TRIM(INDEX($A:$U,ROW(),$E$6)),",",""),"원",""),0))))</f>
        <v/>
      </c>
      <c r="AB426" s="30">
        <f>IF(OR($Y426="",$F$6=""),"",IF(INDEX($A:$U,ROW(),$F$6)="","",IF(ISNUMBER(INDEX($A:$U,ROW(),$F$6)),INDEX($A:$U,ROW(),$F$6),IFERROR(--SUBSTITUTE(SUBSTITUTE(TRIM(INDEX($A:$U,ROW(),$F$6)),",",""),"원",""),""))))</f>
        <v/>
      </c>
      <c r="AC426" s="2">
        <f>IF(OR($Y426="",$G$6=""),"",INDEX($A:$U,ROW(),$G$6)&amp;"")</f>
        <v/>
      </c>
      <c r="AD426" s="2">
        <f>IF($Y426="","",IF(OR(AND(설정!$B$5&lt;&gt;"",ISNUMBER(SEARCH(설정!$B$5,$AC426))),AND(설정!$B$6&lt;&gt;"",ISNUMBER(SEARCH(설정!$B$6,$AC426))),AND(설정!$B$7&lt;&gt;"",ISNUMBER(SEARCH(설정!$B$7,$AC426)))),"제외","포함"))</f>
        <v/>
      </c>
    </row>
    <row r="427">
      <c r="W427" s="2">
        <f>IF(OR($B$5="",$C$6="",ROW()&lt;$B$5),"",IF(INDEX($A:$U,ROW(),$C$6)="","",INDEX($A:$U,ROW(),$C$6)))</f>
        <v/>
      </c>
      <c r="X427" s="28">
        <f>IF($W427="","",IF(ISNUMBER($W427),IF($W427&gt;=10000000,IFERROR(DATE(INT($W427/10000),MOD(INT($W427/100),100),MOD($W427,100)),""),$W427),IF(ISNUMBER(--SUBSTITUTE(SUBSTITUTE(TRIM($W427),".","-"),"/","-")),IF(--SUBSTITUTE(SUBSTITUTE(TRIM($W427),".","-"),"/","-")&gt;=10000000,IFERROR(DATE(--LEFT(TRIM($W427),4),--MID(TRIM($W427),5,2),--RIGHT(TRIM($W427),2)),""),--SUBSTITUTE(SUBSTITUTE(TRIM($W427),".","-"),"/","-")),IFERROR(--LEFT(SUBSTITUTE(SUBSTITUTE(TRIM($W427),".","-"),"/","-"),10),""))))</f>
        <v/>
      </c>
      <c r="Y427" s="29">
        <f>IF($X427="","",INT($X427))</f>
        <v/>
      </c>
      <c r="Z427" s="30">
        <f>IF(OR($Y427="",$D$6=""),"",IF(INDEX($A:$U,ROW(),$D$6)="",0,IF(ISNUMBER(INDEX($A:$U,ROW(),$D$6)),INDEX($A:$U,ROW(),$D$6),IFERROR(--SUBSTITUTE(SUBSTITUTE(TRIM(INDEX($A:$U,ROW(),$D$6)),",",""),"원",""),0))))</f>
        <v/>
      </c>
      <c r="AA427" s="30">
        <f>IF(OR($Y427="",$E$6=""),"",IF(INDEX($A:$U,ROW(),$E$6)="",0,IF(ISNUMBER(INDEX($A:$U,ROW(),$E$6)),INDEX($A:$U,ROW(),$E$6),IFERROR(--SUBSTITUTE(SUBSTITUTE(TRIM(INDEX($A:$U,ROW(),$E$6)),",",""),"원",""),0))))</f>
        <v/>
      </c>
      <c r="AB427" s="30">
        <f>IF(OR($Y427="",$F$6=""),"",IF(INDEX($A:$U,ROW(),$F$6)="","",IF(ISNUMBER(INDEX($A:$U,ROW(),$F$6)),INDEX($A:$U,ROW(),$F$6),IFERROR(--SUBSTITUTE(SUBSTITUTE(TRIM(INDEX($A:$U,ROW(),$F$6)),",",""),"원",""),""))))</f>
        <v/>
      </c>
      <c r="AC427" s="2">
        <f>IF(OR($Y427="",$G$6=""),"",INDEX($A:$U,ROW(),$G$6)&amp;"")</f>
        <v/>
      </c>
      <c r="AD427" s="2">
        <f>IF($Y427="","",IF(OR(AND(설정!$B$5&lt;&gt;"",ISNUMBER(SEARCH(설정!$B$5,$AC427))),AND(설정!$B$6&lt;&gt;"",ISNUMBER(SEARCH(설정!$B$6,$AC427))),AND(설정!$B$7&lt;&gt;"",ISNUMBER(SEARCH(설정!$B$7,$AC427)))),"제외","포함"))</f>
        <v/>
      </c>
    </row>
    <row r="428">
      <c r="W428" s="2">
        <f>IF(OR($B$5="",$C$6="",ROW()&lt;$B$5),"",IF(INDEX($A:$U,ROW(),$C$6)="","",INDEX($A:$U,ROW(),$C$6)))</f>
        <v/>
      </c>
      <c r="X428" s="28">
        <f>IF($W428="","",IF(ISNUMBER($W428),IF($W428&gt;=10000000,IFERROR(DATE(INT($W428/10000),MOD(INT($W428/100),100),MOD($W428,100)),""),$W428),IF(ISNUMBER(--SUBSTITUTE(SUBSTITUTE(TRIM($W428),".","-"),"/","-")),IF(--SUBSTITUTE(SUBSTITUTE(TRIM($W428),".","-"),"/","-")&gt;=10000000,IFERROR(DATE(--LEFT(TRIM($W428),4),--MID(TRIM($W428),5,2),--RIGHT(TRIM($W428),2)),""),--SUBSTITUTE(SUBSTITUTE(TRIM($W428),".","-"),"/","-")),IFERROR(--LEFT(SUBSTITUTE(SUBSTITUTE(TRIM($W428),".","-"),"/","-"),10),""))))</f>
        <v/>
      </c>
      <c r="Y428" s="29">
        <f>IF($X428="","",INT($X428))</f>
        <v/>
      </c>
      <c r="Z428" s="30">
        <f>IF(OR($Y428="",$D$6=""),"",IF(INDEX($A:$U,ROW(),$D$6)="",0,IF(ISNUMBER(INDEX($A:$U,ROW(),$D$6)),INDEX($A:$U,ROW(),$D$6),IFERROR(--SUBSTITUTE(SUBSTITUTE(TRIM(INDEX($A:$U,ROW(),$D$6)),",",""),"원",""),0))))</f>
        <v/>
      </c>
      <c r="AA428" s="30">
        <f>IF(OR($Y428="",$E$6=""),"",IF(INDEX($A:$U,ROW(),$E$6)="",0,IF(ISNUMBER(INDEX($A:$U,ROW(),$E$6)),INDEX($A:$U,ROW(),$E$6),IFERROR(--SUBSTITUTE(SUBSTITUTE(TRIM(INDEX($A:$U,ROW(),$E$6)),",",""),"원",""),0))))</f>
        <v/>
      </c>
      <c r="AB428" s="30">
        <f>IF(OR($Y428="",$F$6=""),"",IF(INDEX($A:$U,ROW(),$F$6)="","",IF(ISNUMBER(INDEX($A:$U,ROW(),$F$6)),INDEX($A:$U,ROW(),$F$6),IFERROR(--SUBSTITUTE(SUBSTITUTE(TRIM(INDEX($A:$U,ROW(),$F$6)),",",""),"원",""),""))))</f>
        <v/>
      </c>
      <c r="AC428" s="2">
        <f>IF(OR($Y428="",$G$6=""),"",INDEX($A:$U,ROW(),$G$6)&amp;"")</f>
        <v/>
      </c>
      <c r="AD428" s="2">
        <f>IF($Y428="","",IF(OR(AND(설정!$B$5&lt;&gt;"",ISNUMBER(SEARCH(설정!$B$5,$AC428))),AND(설정!$B$6&lt;&gt;"",ISNUMBER(SEARCH(설정!$B$6,$AC428))),AND(설정!$B$7&lt;&gt;"",ISNUMBER(SEARCH(설정!$B$7,$AC428)))),"제외","포함"))</f>
        <v/>
      </c>
    </row>
    <row r="429">
      <c r="W429" s="2">
        <f>IF(OR($B$5="",$C$6="",ROW()&lt;$B$5),"",IF(INDEX($A:$U,ROW(),$C$6)="","",INDEX($A:$U,ROW(),$C$6)))</f>
        <v/>
      </c>
      <c r="X429" s="28">
        <f>IF($W429="","",IF(ISNUMBER($W429),IF($W429&gt;=10000000,IFERROR(DATE(INT($W429/10000),MOD(INT($W429/100),100),MOD($W429,100)),""),$W429),IF(ISNUMBER(--SUBSTITUTE(SUBSTITUTE(TRIM($W429),".","-"),"/","-")),IF(--SUBSTITUTE(SUBSTITUTE(TRIM($W429),".","-"),"/","-")&gt;=10000000,IFERROR(DATE(--LEFT(TRIM($W429),4),--MID(TRIM($W429),5,2),--RIGHT(TRIM($W429),2)),""),--SUBSTITUTE(SUBSTITUTE(TRIM($W429),".","-"),"/","-")),IFERROR(--LEFT(SUBSTITUTE(SUBSTITUTE(TRIM($W429),".","-"),"/","-"),10),""))))</f>
        <v/>
      </c>
      <c r="Y429" s="29">
        <f>IF($X429="","",INT($X429))</f>
        <v/>
      </c>
      <c r="Z429" s="30">
        <f>IF(OR($Y429="",$D$6=""),"",IF(INDEX($A:$U,ROW(),$D$6)="",0,IF(ISNUMBER(INDEX($A:$U,ROW(),$D$6)),INDEX($A:$U,ROW(),$D$6),IFERROR(--SUBSTITUTE(SUBSTITUTE(TRIM(INDEX($A:$U,ROW(),$D$6)),",",""),"원",""),0))))</f>
        <v/>
      </c>
      <c r="AA429" s="30">
        <f>IF(OR($Y429="",$E$6=""),"",IF(INDEX($A:$U,ROW(),$E$6)="",0,IF(ISNUMBER(INDEX($A:$U,ROW(),$E$6)),INDEX($A:$U,ROW(),$E$6),IFERROR(--SUBSTITUTE(SUBSTITUTE(TRIM(INDEX($A:$U,ROW(),$E$6)),",",""),"원",""),0))))</f>
        <v/>
      </c>
      <c r="AB429" s="30">
        <f>IF(OR($Y429="",$F$6=""),"",IF(INDEX($A:$U,ROW(),$F$6)="","",IF(ISNUMBER(INDEX($A:$U,ROW(),$F$6)),INDEX($A:$U,ROW(),$F$6),IFERROR(--SUBSTITUTE(SUBSTITUTE(TRIM(INDEX($A:$U,ROW(),$F$6)),",",""),"원",""),""))))</f>
        <v/>
      </c>
      <c r="AC429" s="2">
        <f>IF(OR($Y429="",$G$6=""),"",INDEX($A:$U,ROW(),$G$6)&amp;"")</f>
        <v/>
      </c>
      <c r="AD429" s="2">
        <f>IF($Y429="","",IF(OR(AND(설정!$B$5&lt;&gt;"",ISNUMBER(SEARCH(설정!$B$5,$AC429))),AND(설정!$B$6&lt;&gt;"",ISNUMBER(SEARCH(설정!$B$6,$AC429))),AND(설정!$B$7&lt;&gt;"",ISNUMBER(SEARCH(설정!$B$7,$AC429)))),"제외","포함"))</f>
        <v/>
      </c>
    </row>
    <row r="430">
      <c r="W430" s="2">
        <f>IF(OR($B$5="",$C$6="",ROW()&lt;$B$5),"",IF(INDEX($A:$U,ROW(),$C$6)="","",INDEX($A:$U,ROW(),$C$6)))</f>
        <v/>
      </c>
      <c r="X430" s="28">
        <f>IF($W430="","",IF(ISNUMBER($W430),IF($W430&gt;=10000000,IFERROR(DATE(INT($W430/10000),MOD(INT($W430/100),100),MOD($W430,100)),""),$W430),IF(ISNUMBER(--SUBSTITUTE(SUBSTITUTE(TRIM($W430),".","-"),"/","-")),IF(--SUBSTITUTE(SUBSTITUTE(TRIM($W430),".","-"),"/","-")&gt;=10000000,IFERROR(DATE(--LEFT(TRIM($W430),4),--MID(TRIM($W430),5,2),--RIGHT(TRIM($W430),2)),""),--SUBSTITUTE(SUBSTITUTE(TRIM($W430),".","-"),"/","-")),IFERROR(--LEFT(SUBSTITUTE(SUBSTITUTE(TRIM($W430),".","-"),"/","-"),10),""))))</f>
        <v/>
      </c>
      <c r="Y430" s="29">
        <f>IF($X430="","",INT($X430))</f>
        <v/>
      </c>
      <c r="Z430" s="30">
        <f>IF(OR($Y430="",$D$6=""),"",IF(INDEX($A:$U,ROW(),$D$6)="",0,IF(ISNUMBER(INDEX($A:$U,ROW(),$D$6)),INDEX($A:$U,ROW(),$D$6),IFERROR(--SUBSTITUTE(SUBSTITUTE(TRIM(INDEX($A:$U,ROW(),$D$6)),",",""),"원",""),0))))</f>
        <v/>
      </c>
      <c r="AA430" s="30">
        <f>IF(OR($Y430="",$E$6=""),"",IF(INDEX($A:$U,ROW(),$E$6)="",0,IF(ISNUMBER(INDEX($A:$U,ROW(),$E$6)),INDEX($A:$U,ROW(),$E$6),IFERROR(--SUBSTITUTE(SUBSTITUTE(TRIM(INDEX($A:$U,ROW(),$E$6)),",",""),"원",""),0))))</f>
        <v/>
      </c>
      <c r="AB430" s="30">
        <f>IF(OR($Y430="",$F$6=""),"",IF(INDEX($A:$U,ROW(),$F$6)="","",IF(ISNUMBER(INDEX($A:$U,ROW(),$F$6)),INDEX($A:$U,ROW(),$F$6),IFERROR(--SUBSTITUTE(SUBSTITUTE(TRIM(INDEX($A:$U,ROW(),$F$6)),",",""),"원",""),""))))</f>
        <v/>
      </c>
      <c r="AC430" s="2">
        <f>IF(OR($Y430="",$G$6=""),"",INDEX($A:$U,ROW(),$G$6)&amp;"")</f>
        <v/>
      </c>
      <c r="AD430" s="2">
        <f>IF($Y430="","",IF(OR(AND(설정!$B$5&lt;&gt;"",ISNUMBER(SEARCH(설정!$B$5,$AC430))),AND(설정!$B$6&lt;&gt;"",ISNUMBER(SEARCH(설정!$B$6,$AC430))),AND(설정!$B$7&lt;&gt;"",ISNUMBER(SEARCH(설정!$B$7,$AC430)))),"제외","포함"))</f>
        <v/>
      </c>
    </row>
    <row r="431">
      <c r="W431" s="2">
        <f>IF(OR($B$5="",$C$6="",ROW()&lt;$B$5),"",IF(INDEX($A:$U,ROW(),$C$6)="","",INDEX($A:$U,ROW(),$C$6)))</f>
        <v/>
      </c>
      <c r="X431" s="28">
        <f>IF($W431="","",IF(ISNUMBER($W431),IF($W431&gt;=10000000,IFERROR(DATE(INT($W431/10000),MOD(INT($W431/100),100),MOD($W431,100)),""),$W431),IF(ISNUMBER(--SUBSTITUTE(SUBSTITUTE(TRIM($W431),".","-"),"/","-")),IF(--SUBSTITUTE(SUBSTITUTE(TRIM($W431),".","-"),"/","-")&gt;=10000000,IFERROR(DATE(--LEFT(TRIM($W431),4),--MID(TRIM($W431),5,2),--RIGHT(TRIM($W431),2)),""),--SUBSTITUTE(SUBSTITUTE(TRIM($W431),".","-"),"/","-")),IFERROR(--LEFT(SUBSTITUTE(SUBSTITUTE(TRIM($W431),".","-"),"/","-"),10),""))))</f>
        <v/>
      </c>
      <c r="Y431" s="29">
        <f>IF($X431="","",INT($X431))</f>
        <v/>
      </c>
      <c r="Z431" s="30">
        <f>IF(OR($Y431="",$D$6=""),"",IF(INDEX($A:$U,ROW(),$D$6)="",0,IF(ISNUMBER(INDEX($A:$U,ROW(),$D$6)),INDEX($A:$U,ROW(),$D$6),IFERROR(--SUBSTITUTE(SUBSTITUTE(TRIM(INDEX($A:$U,ROW(),$D$6)),",",""),"원",""),0))))</f>
        <v/>
      </c>
      <c r="AA431" s="30">
        <f>IF(OR($Y431="",$E$6=""),"",IF(INDEX($A:$U,ROW(),$E$6)="",0,IF(ISNUMBER(INDEX($A:$U,ROW(),$E$6)),INDEX($A:$U,ROW(),$E$6),IFERROR(--SUBSTITUTE(SUBSTITUTE(TRIM(INDEX($A:$U,ROW(),$E$6)),",",""),"원",""),0))))</f>
        <v/>
      </c>
      <c r="AB431" s="30">
        <f>IF(OR($Y431="",$F$6=""),"",IF(INDEX($A:$U,ROW(),$F$6)="","",IF(ISNUMBER(INDEX($A:$U,ROW(),$F$6)),INDEX($A:$U,ROW(),$F$6),IFERROR(--SUBSTITUTE(SUBSTITUTE(TRIM(INDEX($A:$U,ROW(),$F$6)),",",""),"원",""),""))))</f>
        <v/>
      </c>
      <c r="AC431" s="2">
        <f>IF(OR($Y431="",$G$6=""),"",INDEX($A:$U,ROW(),$G$6)&amp;"")</f>
        <v/>
      </c>
      <c r="AD431" s="2">
        <f>IF($Y431="","",IF(OR(AND(설정!$B$5&lt;&gt;"",ISNUMBER(SEARCH(설정!$B$5,$AC431))),AND(설정!$B$6&lt;&gt;"",ISNUMBER(SEARCH(설정!$B$6,$AC431))),AND(설정!$B$7&lt;&gt;"",ISNUMBER(SEARCH(설정!$B$7,$AC431)))),"제외","포함"))</f>
        <v/>
      </c>
    </row>
    <row r="432">
      <c r="W432" s="2">
        <f>IF(OR($B$5="",$C$6="",ROW()&lt;$B$5),"",IF(INDEX($A:$U,ROW(),$C$6)="","",INDEX($A:$U,ROW(),$C$6)))</f>
        <v/>
      </c>
      <c r="X432" s="28">
        <f>IF($W432="","",IF(ISNUMBER($W432),IF($W432&gt;=10000000,IFERROR(DATE(INT($W432/10000),MOD(INT($W432/100),100),MOD($W432,100)),""),$W432),IF(ISNUMBER(--SUBSTITUTE(SUBSTITUTE(TRIM($W432),".","-"),"/","-")),IF(--SUBSTITUTE(SUBSTITUTE(TRIM($W432),".","-"),"/","-")&gt;=10000000,IFERROR(DATE(--LEFT(TRIM($W432),4),--MID(TRIM($W432),5,2),--RIGHT(TRIM($W432),2)),""),--SUBSTITUTE(SUBSTITUTE(TRIM($W432),".","-"),"/","-")),IFERROR(--LEFT(SUBSTITUTE(SUBSTITUTE(TRIM($W432),".","-"),"/","-"),10),""))))</f>
        <v/>
      </c>
      <c r="Y432" s="29">
        <f>IF($X432="","",INT($X432))</f>
        <v/>
      </c>
      <c r="Z432" s="30">
        <f>IF(OR($Y432="",$D$6=""),"",IF(INDEX($A:$U,ROW(),$D$6)="",0,IF(ISNUMBER(INDEX($A:$U,ROW(),$D$6)),INDEX($A:$U,ROW(),$D$6),IFERROR(--SUBSTITUTE(SUBSTITUTE(TRIM(INDEX($A:$U,ROW(),$D$6)),",",""),"원",""),0))))</f>
        <v/>
      </c>
      <c r="AA432" s="30">
        <f>IF(OR($Y432="",$E$6=""),"",IF(INDEX($A:$U,ROW(),$E$6)="",0,IF(ISNUMBER(INDEX($A:$U,ROW(),$E$6)),INDEX($A:$U,ROW(),$E$6),IFERROR(--SUBSTITUTE(SUBSTITUTE(TRIM(INDEX($A:$U,ROW(),$E$6)),",",""),"원",""),0))))</f>
        <v/>
      </c>
      <c r="AB432" s="30">
        <f>IF(OR($Y432="",$F$6=""),"",IF(INDEX($A:$U,ROW(),$F$6)="","",IF(ISNUMBER(INDEX($A:$U,ROW(),$F$6)),INDEX($A:$U,ROW(),$F$6),IFERROR(--SUBSTITUTE(SUBSTITUTE(TRIM(INDEX($A:$U,ROW(),$F$6)),",",""),"원",""),""))))</f>
        <v/>
      </c>
      <c r="AC432" s="2">
        <f>IF(OR($Y432="",$G$6=""),"",INDEX($A:$U,ROW(),$G$6)&amp;"")</f>
        <v/>
      </c>
      <c r="AD432" s="2">
        <f>IF($Y432="","",IF(OR(AND(설정!$B$5&lt;&gt;"",ISNUMBER(SEARCH(설정!$B$5,$AC432))),AND(설정!$B$6&lt;&gt;"",ISNUMBER(SEARCH(설정!$B$6,$AC432))),AND(설정!$B$7&lt;&gt;"",ISNUMBER(SEARCH(설정!$B$7,$AC432)))),"제외","포함"))</f>
        <v/>
      </c>
    </row>
    <row r="433">
      <c r="W433" s="2">
        <f>IF(OR($B$5="",$C$6="",ROW()&lt;$B$5),"",IF(INDEX($A:$U,ROW(),$C$6)="","",INDEX($A:$U,ROW(),$C$6)))</f>
        <v/>
      </c>
      <c r="X433" s="28">
        <f>IF($W433="","",IF(ISNUMBER($W433),IF($W433&gt;=10000000,IFERROR(DATE(INT($W433/10000),MOD(INT($W433/100),100),MOD($W433,100)),""),$W433),IF(ISNUMBER(--SUBSTITUTE(SUBSTITUTE(TRIM($W433),".","-"),"/","-")),IF(--SUBSTITUTE(SUBSTITUTE(TRIM($W433),".","-"),"/","-")&gt;=10000000,IFERROR(DATE(--LEFT(TRIM($W433),4),--MID(TRIM($W433),5,2),--RIGHT(TRIM($W433),2)),""),--SUBSTITUTE(SUBSTITUTE(TRIM($W433),".","-"),"/","-")),IFERROR(--LEFT(SUBSTITUTE(SUBSTITUTE(TRIM($W433),".","-"),"/","-"),10),""))))</f>
        <v/>
      </c>
      <c r="Y433" s="29">
        <f>IF($X433="","",INT($X433))</f>
        <v/>
      </c>
      <c r="Z433" s="30">
        <f>IF(OR($Y433="",$D$6=""),"",IF(INDEX($A:$U,ROW(),$D$6)="",0,IF(ISNUMBER(INDEX($A:$U,ROW(),$D$6)),INDEX($A:$U,ROW(),$D$6),IFERROR(--SUBSTITUTE(SUBSTITUTE(TRIM(INDEX($A:$U,ROW(),$D$6)),",",""),"원",""),0))))</f>
        <v/>
      </c>
      <c r="AA433" s="30">
        <f>IF(OR($Y433="",$E$6=""),"",IF(INDEX($A:$U,ROW(),$E$6)="",0,IF(ISNUMBER(INDEX($A:$U,ROW(),$E$6)),INDEX($A:$U,ROW(),$E$6),IFERROR(--SUBSTITUTE(SUBSTITUTE(TRIM(INDEX($A:$U,ROW(),$E$6)),",",""),"원",""),0))))</f>
        <v/>
      </c>
      <c r="AB433" s="30">
        <f>IF(OR($Y433="",$F$6=""),"",IF(INDEX($A:$U,ROW(),$F$6)="","",IF(ISNUMBER(INDEX($A:$U,ROW(),$F$6)),INDEX($A:$U,ROW(),$F$6),IFERROR(--SUBSTITUTE(SUBSTITUTE(TRIM(INDEX($A:$U,ROW(),$F$6)),",",""),"원",""),""))))</f>
        <v/>
      </c>
      <c r="AC433" s="2">
        <f>IF(OR($Y433="",$G$6=""),"",INDEX($A:$U,ROW(),$G$6)&amp;"")</f>
        <v/>
      </c>
      <c r="AD433" s="2">
        <f>IF($Y433="","",IF(OR(AND(설정!$B$5&lt;&gt;"",ISNUMBER(SEARCH(설정!$B$5,$AC433))),AND(설정!$B$6&lt;&gt;"",ISNUMBER(SEARCH(설정!$B$6,$AC433))),AND(설정!$B$7&lt;&gt;"",ISNUMBER(SEARCH(설정!$B$7,$AC433)))),"제외","포함"))</f>
        <v/>
      </c>
    </row>
    <row r="434">
      <c r="W434" s="2">
        <f>IF(OR($B$5="",$C$6="",ROW()&lt;$B$5),"",IF(INDEX($A:$U,ROW(),$C$6)="","",INDEX($A:$U,ROW(),$C$6)))</f>
        <v/>
      </c>
      <c r="X434" s="28">
        <f>IF($W434="","",IF(ISNUMBER($W434),IF($W434&gt;=10000000,IFERROR(DATE(INT($W434/10000),MOD(INT($W434/100),100),MOD($W434,100)),""),$W434),IF(ISNUMBER(--SUBSTITUTE(SUBSTITUTE(TRIM($W434),".","-"),"/","-")),IF(--SUBSTITUTE(SUBSTITUTE(TRIM($W434),".","-"),"/","-")&gt;=10000000,IFERROR(DATE(--LEFT(TRIM($W434),4),--MID(TRIM($W434),5,2),--RIGHT(TRIM($W434),2)),""),--SUBSTITUTE(SUBSTITUTE(TRIM($W434),".","-"),"/","-")),IFERROR(--LEFT(SUBSTITUTE(SUBSTITUTE(TRIM($W434),".","-"),"/","-"),10),""))))</f>
        <v/>
      </c>
      <c r="Y434" s="29">
        <f>IF($X434="","",INT($X434))</f>
        <v/>
      </c>
      <c r="Z434" s="30">
        <f>IF(OR($Y434="",$D$6=""),"",IF(INDEX($A:$U,ROW(),$D$6)="",0,IF(ISNUMBER(INDEX($A:$U,ROW(),$D$6)),INDEX($A:$U,ROW(),$D$6),IFERROR(--SUBSTITUTE(SUBSTITUTE(TRIM(INDEX($A:$U,ROW(),$D$6)),",",""),"원",""),0))))</f>
        <v/>
      </c>
      <c r="AA434" s="30">
        <f>IF(OR($Y434="",$E$6=""),"",IF(INDEX($A:$U,ROW(),$E$6)="",0,IF(ISNUMBER(INDEX($A:$U,ROW(),$E$6)),INDEX($A:$U,ROW(),$E$6),IFERROR(--SUBSTITUTE(SUBSTITUTE(TRIM(INDEX($A:$U,ROW(),$E$6)),",",""),"원",""),0))))</f>
        <v/>
      </c>
      <c r="AB434" s="30">
        <f>IF(OR($Y434="",$F$6=""),"",IF(INDEX($A:$U,ROW(),$F$6)="","",IF(ISNUMBER(INDEX($A:$U,ROW(),$F$6)),INDEX($A:$U,ROW(),$F$6),IFERROR(--SUBSTITUTE(SUBSTITUTE(TRIM(INDEX($A:$U,ROW(),$F$6)),",",""),"원",""),""))))</f>
        <v/>
      </c>
      <c r="AC434" s="2">
        <f>IF(OR($Y434="",$G$6=""),"",INDEX($A:$U,ROW(),$G$6)&amp;"")</f>
        <v/>
      </c>
      <c r="AD434" s="2">
        <f>IF($Y434="","",IF(OR(AND(설정!$B$5&lt;&gt;"",ISNUMBER(SEARCH(설정!$B$5,$AC434))),AND(설정!$B$6&lt;&gt;"",ISNUMBER(SEARCH(설정!$B$6,$AC434))),AND(설정!$B$7&lt;&gt;"",ISNUMBER(SEARCH(설정!$B$7,$AC434)))),"제외","포함"))</f>
        <v/>
      </c>
    </row>
    <row r="435">
      <c r="W435" s="2">
        <f>IF(OR($B$5="",$C$6="",ROW()&lt;$B$5),"",IF(INDEX($A:$U,ROW(),$C$6)="","",INDEX($A:$U,ROW(),$C$6)))</f>
        <v/>
      </c>
      <c r="X435" s="28">
        <f>IF($W435="","",IF(ISNUMBER($W435),IF($W435&gt;=10000000,IFERROR(DATE(INT($W435/10000),MOD(INT($W435/100),100),MOD($W435,100)),""),$W435),IF(ISNUMBER(--SUBSTITUTE(SUBSTITUTE(TRIM($W435),".","-"),"/","-")),IF(--SUBSTITUTE(SUBSTITUTE(TRIM($W435),".","-"),"/","-")&gt;=10000000,IFERROR(DATE(--LEFT(TRIM($W435),4),--MID(TRIM($W435),5,2),--RIGHT(TRIM($W435),2)),""),--SUBSTITUTE(SUBSTITUTE(TRIM($W435),".","-"),"/","-")),IFERROR(--LEFT(SUBSTITUTE(SUBSTITUTE(TRIM($W435),".","-"),"/","-"),10),""))))</f>
        <v/>
      </c>
      <c r="Y435" s="29">
        <f>IF($X435="","",INT($X435))</f>
        <v/>
      </c>
      <c r="Z435" s="30">
        <f>IF(OR($Y435="",$D$6=""),"",IF(INDEX($A:$U,ROW(),$D$6)="",0,IF(ISNUMBER(INDEX($A:$U,ROW(),$D$6)),INDEX($A:$U,ROW(),$D$6),IFERROR(--SUBSTITUTE(SUBSTITUTE(TRIM(INDEX($A:$U,ROW(),$D$6)),",",""),"원",""),0))))</f>
        <v/>
      </c>
      <c r="AA435" s="30">
        <f>IF(OR($Y435="",$E$6=""),"",IF(INDEX($A:$U,ROW(),$E$6)="",0,IF(ISNUMBER(INDEX($A:$U,ROW(),$E$6)),INDEX($A:$U,ROW(),$E$6),IFERROR(--SUBSTITUTE(SUBSTITUTE(TRIM(INDEX($A:$U,ROW(),$E$6)),",",""),"원",""),0))))</f>
        <v/>
      </c>
      <c r="AB435" s="30">
        <f>IF(OR($Y435="",$F$6=""),"",IF(INDEX($A:$U,ROW(),$F$6)="","",IF(ISNUMBER(INDEX($A:$U,ROW(),$F$6)),INDEX($A:$U,ROW(),$F$6),IFERROR(--SUBSTITUTE(SUBSTITUTE(TRIM(INDEX($A:$U,ROW(),$F$6)),",",""),"원",""),""))))</f>
        <v/>
      </c>
      <c r="AC435" s="2">
        <f>IF(OR($Y435="",$G$6=""),"",INDEX($A:$U,ROW(),$G$6)&amp;"")</f>
        <v/>
      </c>
      <c r="AD435" s="2">
        <f>IF($Y435="","",IF(OR(AND(설정!$B$5&lt;&gt;"",ISNUMBER(SEARCH(설정!$B$5,$AC435))),AND(설정!$B$6&lt;&gt;"",ISNUMBER(SEARCH(설정!$B$6,$AC435))),AND(설정!$B$7&lt;&gt;"",ISNUMBER(SEARCH(설정!$B$7,$AC435)))),"제외","포함"))</f>
        <v/>
      </c>
    </row>
    <row r="436">
      <c r="W436" s="2">
        <f>IF(OR($B$5="",$C$6="",ROW()&lt;$B$5),"",IF(INDEX($A:$U,ROW(),$C$6)="","",INDEX($A:$U,ROW(),$C$6)))</f>
        <v/>
      </c>
      <c r="X436" s="28">
        <f>IF($W436="","",IF(ISNUMBER($W436),IF($W436&gt;=10000000,IFERROR(DATE(INT($W436/10000),MOD(INT($W436/100),100),MOD($W436,100)),""),$W436),IF(ISNUMBER(--SUBSTITUTE(SUBSTITUTE(TRIM($W436),".","-"),"/","-")),IF(--SUBSTITUTE(SUBSTITUTE(TRIM($W436),".","-"),"/","-")&gt;=10000000,IFERROR(DATE(--LEFT(TRIM($W436),4),--MID(TRIM($W436),5,2),--RIGHT(TRIM($W436),2)),""),--SUBSTITUTE(SUBSTITUTE(TRIM($W436),".","-"),"/","-")),IFERROR(--LEFT(SUBSTITUTE(SUBSTITUTE(TRIM($W436),".","-"),"/","-"),10),""))))</f>
        <v/>
      </c>
      <c r="Y436" s="29">
        <f>IF($X436="","",INT($X436))</f>
        <v/>
      </c>
      <c r="Z436" s="30">
        <f>IF(OR($Y436="",$D$6=""),"",IF(INDEX($A:$U,ROW(),$D$6)="",0,IF(ISNUMBER(INDEX($A:$U,ROW(),$D$6)),INDEX($A:$U,ROW(),$D$6),IFERROR(--SUBSTITUTE(SUBSTITUTE(TRIM(INDEX($A:$U,ROW(),$D$6)),",",""),"원",""),0))))</f>
        <v/>
      </c>
      <c r="AA436" s="30">
        <f>IF(OR($Y436="",$E$6=""),"",IF(INDEX($A:$U,ROW(),$E$6)="",0,IF(ISNUMBER(INDEX($A:$U,ROW(),$E$6)),INDEX($A:$U,ROW(),$E$6),IFERROR(--SUBSTITUTE(SUBSTITUTE(TRIM(INDEX($A:$U,ROW(),$E$6)),",",""),"원",""),0))))</f>
        <v/>
      </c>
      <c r="AB436" s="30">
        <f>IF(OR($Y436="",$F$6=""),"",IF(INDEX($A:$U,ROW(),$F$6)="","",IF(ISNUMBER(INDEX($A:$U,ROW(),$F$6)),INDEX($A:$U,ROW(),$F$6),IFERROR(--SUBSTITUTE(SUBSTITUTE(TRIM(INDEX($A:$U,ROW(),$F$6)),",",""),"원",""),""))))</f>
        <v/>
      </c>
      <c r="AC436" s="2">
        <f>IF(OR($Y436="",$G$6=""),"",INDEX($A:$U,ROW(),$G$6)&amp;"")</f>
        <v/>
      </c>
      <c r="AD436" s="2">
        <f>IF($Y436="","",IF(OR(AND(설정!$B$5&lt;&gt;"",ISNUMBER(SEARCH(설정!$B$5,$AC436))),AND(설정!$B$6&lt;&gt;"",ISNUMBER(SEARCH(설정!$B$6,$AC436))),AND(설정!$B$7&lt;&gt;"",ISNUMBER(SEARCH(설정!$B$7,$AC436)))),"제외","포함"))</f>
        <v/>
      </c>
    </row>
    <row r="437">
      <c r="W437" s="2">
        <f>IF(OR($B$5="",$C$6="",ROW()&lt;$B$5),"",IF(INDEX($A:$U,ROW(),$C$6)="","",INDEX($A:$U,ROW(),$C$6)))</f>
        <v/>
      </c>
      <c r="X437" s="28">
        <f>IF($W437="","",IF(ISNUMBER($W437),IF($W437&gt;=10000000,IFERROR(DATE(INT($W437/10000),MOD(INT($W437/100),100),MOD($W437,100)),""),$W437),IF(ISNUMBER(--SUBSTITUTE(SUBSTITUTE(TRIM($W437),".","-"),"/","-")),IF(--SUBSTITUTE(SUBSTITUTE(TRIM($W437),".","-"),"/","-")&gt;=10000000,IFERROR(DATE(--LEFT(TRIM($W437),4),--MID(TRIM($W437),5,2),--RIGHT(TRIM($W437),2)),""),--SUBSTITUTE(SUBSTITUTE(TRIM($W437),".","-"),"/","-")),IFERROR(--LEFT(SUBSTITUTE(SUBSTITUTE(TRIM($W437),".","-"),"/","-"),10),""))))</f>
        <v/>
      </c>
      <c r="Y437" s="29">
        <f>IF($X437="","",INT($X437))</f>
        <v/>
      </c>
      <c r="Z437" s="30">
        <f>IF(OR($Y437="",$D$6=""),"",IF(INDEX($A:$U,ROW(),$D$6)="",0,IF(ISNUMBER(INDEX($A:$U,ROW(),$D$6)),INDEX($A:$U,ROW(),$D$6),IFERROR(--SUBSTITUTE(SUBSTITUTE(TRIM(INDEX($A:$U,ROW(),$D$6)),",",""),"원",""),0))))</f>
        <v/>
      </c>
      <c r="AA437" s="30">
        <f>IF(OR($Y437="",$E$6=""),"",IF(INDEX($A:$U,ROW(),$E$6)="",0,IF(ISNUMBER(INDEX($A:$U,ROW(),$E$6)),INDEX($A:$U,ROW(),$E$6),IFERROR(--SUBSTITUTE(SUBSTITUTE(TRIM(INDEX($A:$U,ROW(),$E$6)),",",""),"원",""),0))))</f>
        <v/>
      </c>
      <c r="AB437" s="30">
        <f>IF(OR($Y437="",$F$6=""),"",IF(INDEX($A:$U,ROW(),$F$6)="","",IF(ISNUMBER(INDEX($A:$U,ROW(),$F$6)),INDEX($A:$U,ROW(),$F$6),IFERROR(--SUBSTITUTE(SUBSTITUTE(TRIM(INDEX($A:$U,ROW(),$F$6)),",",""),"원",""),""))))</f>
        <v/>
      </c>
      <c r="AC437" s="2">
        <f>IF(OR($Y437="",$G$6=""),"",INDEX($A:$U,ROW(),$G$6)&amp;"")</f>
        <v/>
      </c>
      <c r="AD437" s="2">
        <f>IF($Y437="","",IF(OR(AND(설정!$B$5&lt;&gt;"",ISNUMBER(SEARCH(설정!$B$5,$AC437))),AND(설정!$B$6&lt;&gt;"",ISNUMBER(SEARCH(설정!$B$6,$AC437))),AND(설정!$B$7&lt;&gt;"",ISNUMBER(SEARCH(설정!$B$7,$AC437)))),"제외","포함"))</f>
        <v/>
      </c>
    </row>
    <row r="438">
      <c r="W438" s="2">
        <f>IF(OR($B$5="",$C$6="",ROW()&lt;$B$5),"",IF(INDEX($A:$U,ROW(),$C$6)="","",INDEX($A:$U,ROW(),$C$6)))</f>
        <v/>
      </c>
      <c r="X438" s="28">
        <f>IF($W438="","",IF(ISNUMBER($W438),IF($W438&gt;=10000000,IFERROR(DATE(INT($W438/10000),MOD(INT($W438/100),100),MOD($W438,100)),""),$W438),IF(ISNUMBER(--SUBSTITUTE(SUBSTITUTE(TRIM($W438),".","-"),"/","-")),IF(--SUBSTITUTE(SUBSTITUTE(TRIM($W438),".","-"),"/","-")&gt;=10000000,IFERROR(DATE(--LEFT(TRIM($W438),4),--MID(TRIM($W438),5,2),--RIGHT(TRIM($W438),2)),""),--SUBSTITUTE(SUBSTITUTE(TRIM($W438),".","-"),"/","-")),IFERROR(--LEFT(SUBSTITUTE(SUBSTITUTE(TRIM($W438),".","-"),"/","-"),10),""))))</f>
        <v/>
      </c>
      <c r="Y438" s="29">
        <f>IF($X438="","",INT($X438))</f>
        <v/>
      </c>
      <c r="Z438" s="30">
        <f>IF(OR($Y438="",$D$6=""),"",IF(INDEX($A:$U,ROW(),$D$6)="",0,IF(ISNUMBER(INDEX($A:$U,ROW(),$D$6)),INDEX($A:$U,ROW(),$D$6),IFERROR(--SUBSTITUTE(SUBSTITUTE(TRIM(INDEX($A:$U,ROW(),$D$6)),",",""),"원",""),0))))</f>
        <v/>
      </c>
      <c r="AA438" s="30">
        <f>IF(OR($Y438="",$E$6=""),"",IF(INDEX($A:$U,ROW(),$E$6)="",0,IF(ISNUMBER(INDEX($A:$U,ROW(),$E$6)),INDEX($A:$U,ROW(),$E$6),IFERROR(--SUBSTITUTE(SUBSTITUTE(TRIM(INDEX($A:$U,ROW(),$E$6)),",",""),"원",""),0))))</f>
        <v/>
      </c>
      <c r="AB438" s="30">
        <f>IF(OR($Y438="",$F$6=""),"",IF(INDEX($A:$U,ROW(),$F$6)="","",IF(ISNUMBER(INDEX($A:$U,ROW(),$F$6)),INDEX($A:$U,ROW(),$F$6),IFERROR(--SUBSTITUTE(SUBSTITUTE(TRIM(INDEX($A:$U,ROW(),$F$6)),",",""),"원",""),""))))</f>
        <v/>
      </c>
      <c r="AC438" s="2">
        <f>IF(OR($Y438="",$G$6=""),"",INDEX($A:$U,ROW(),$G$6)&amp;"")</f>
        <v/>
      </c>
      <c r="AD438" s="2">
        <f>IF($Y438="","",IF(OR(AND(설정!$B$5&lt;&gt;"",ISNUMBER(SEARCH(설정!$B$5,$AC438))),AND(설정!$B$6&lt;&gt;"",ISNUMBER(SEARCH(설정!$B$6,$AC438))),AND(설정!$B$7&lt;&gt;"",ISNUMBER(SEARCH(설정!$B$7,$AC438)))),"제외","포함"))</f>
        <v/>
      </c>
    </row>
    <row r="439">
      <c r="W439" s="2">
        <f>IF(OR($B$5="",$C$6="",ROW()&lt;$B$5),"",IF(INDEX($A:$U,ROW(),$C$6)="","",INDEX($A:$U,ROW(),$C$6)))</f>
        <v/>
      </c>
      <c r="X439" s="28">
        <f>IF($W439="","",IF(ISNUMBER($W439),IF($W439&gt;=10000000,IFERROR(DATE(INT($W439/10000),MOD(INT($W439/100),100),MOD($W439,100)),""),$W439),IF(ISNUMBER(--SUBSTITUTE(SUBSTITUTE(TRIM($W439),".","-"),"/","-")),IF(--SUBSTITUTE(SUBSTITUTE(TRIM($W439),".","-"),"/","-")&gt;=10000000,IFERROR(DATE(--LEFT(TRIM($W439),4),--MID(TRIM($W439),5,2),--RIGHT(TRIM($W439),2)),""),--SUBSTITUTE(SUBSTITUTE(TRIM($W439),".","-"),"/","-")),IFERROR(--LEFT(SUBSTITUTE(SUBSTITUTE(TRIM($W439),".","-"),"/","-"),10),""))))</f>
        <v/>
      </c>
      <c r="Y439" s="29">
        <f>IF($X439="","",INT($X439))</f>
        <v/>
      </c>
      <c r="Z439" s="30">
        <f>IF(OR($Y439="",$D$6=""),"",IF(INDEX($A:$U,ROW(),$D$6)="",0,IF(ISNUMBER(INDEX($A:$U,ROW(),$D$6)),INDEX($A:$U,ROW(),$D$6),IFERROR(--SUBSTITUTE(SUBSTITUTE(TRIM(INDEX($A:$U,ROW(),$D$6)),",",""),"원",""),0))))</f>
        <v/>
      </c>
      <c r="AA439" s="30">
        <f>IF(OR($Y439="",$E$6=""),"",IF(INDEX($A:$U,ROW(),$E$6)="",0,IF(ISNUMBER(INDEX($A:$U,ROW(),$E$6)),INDEX($A:$U,ROW(),$E$6),IFERROR(--SUBSTITUTE(SUBSTITUTE(TRIM(INDEX($A:$U,ROW(),$E$6)),",",""),"원",""),0))))</f>
        <v/>
      </c>
      <c r="AB439" s="30">
        <f>IF(OR($Y439="",$F$6=""),"",IF(INDEX($A:$U,ROW(),$F$6)="","",IF(ISNUMBER(INDEX($A:$U,ROW(),$F$6)),INDEX($A:$U,ROW(),$F$6),IFERROR(--SUBSTITUTE(SUBSTITUTE(TRIM(INDEX($A:$U,ROW(),$F$6)),",",""),"원",""),""))))</f>
        <v/>
      </c>
      <c r="AC439" s="2">
        <f>IF(OR($Y439="",$G$6=""),"",INDEX($A:$U,ROW(),$G$6)&amp;"")</f>
        <v/>
      </c>
      <c r="AD439" s="2">
        <f>IF($Y439="","",IF(OR(AND(설정!$B$5&lt;&gt;"",ISNUMBER(SEARCH(설정!$B$5,$AC439))),AND(설정!$B$6&lt;&gt;"",ISNUMBER(SEARCH(설정!$B$6,$AC439))),AND(설정!$B$7&lt;&gt;"",ISNUMBER(SEARCH(설정!$B$7,$AC439)))),"제외","포함"))</f>
        <v/>
      </c>
    </row>
    <row r="440">
      <c r="W440" s="2">
        <f>IF(OR($B$5="",$C$6="",ROW()&lt;$B$5),"",IF(INDEX($A:$U,ROW(),$C$6)="","",INDEX($A:$U,ROW(),$C$6)))</f>
        <v/>
      </c>
      <c r="X440" s="28">
        <f>IF($W440="","",IF(ISNUMBER($W440),IF($W440&gt;=10000000,IFERROR(DATE(INT($W440/10000),MOD(INT($W440/100),100),MOD($W440,100)),""),$W440),IF(ISNUMBER(--SUBSTITUTE(SUBSTITUTE(TRIM($W440),".","-"),"/","-")),IF(--SUBSTITUTE(SUBSTITUTE(TRIM($W440),".","-"),"/","-")&gt;=10000000,IFERROR(DATE(--LEFT(TRIM($W440),4),--MID(TRIM($W440),5,2),--RIGHT(TRIM($W440),2)),""),--SUBSTITUTE(SUBSTITUTE(TRIM($W440),".","-"),"/","-")),IFERROR(--LEFT(SUBSTITUTE(SUBSTITUTE(TRIM($W440),".","-"),"/","-"),10),""))))</f>
        <v/>
      </c>
      <c r="Y440" s="29">
        <f>IF($X440="","",INT($X440))</f>
        <v/>
      </c>
      <c r="Z440" s="30">
        <f>IF(OR($Y440="",$D$6=""),"",IF(INDEX($A:$U,ROW(),$D$6)="",0,IF(ISNUMBER(INDEX($A:$U,ROW(),$D$6)),INDEX($A:$U,ROW(),$D$6),IFERROR(--SUBSTITUTE(SUBSTITUTE(TRIM(INDEX($A:$U,ROW(),$D$6)),",",""),"원",""),0))))</f>
        <v/>
      </c>
      <c r="AA440" s="30">
        <f>IF(OR($Y440="",$E$6=""),"",IF(INDEX($A:$U,ROW(),$E$6)="",0,IF(ISNUMBER(INDEX($A:$U,ROW(),$E$6)),INDEX($A:$U,ROW(),$E$6),IFERROR(--SUBSTITUTE(SUBSTITUTE(TRIM(INDEX($A:$U,ROW(),$E$6)),",",""),"원",""),0))))</f>
        <v/>
      </c>
      <c r="AB440" s="30">
        <f>IF(OR($Y440="",$F$6=""),"",IF(INDEX($A:$U,ROW(),$F$6)="","",IF(ISNUMBER(INDEX($A:$U,ROW(),$F$6)),INDEX($A:$U,ROW(),$F$6),IFERROR(--SUBSTITUTE(SUBSTITUTE(TRIM(INDEX($A:$U,ROW(),$F$6)),",",""),"원",""),""))))</f>
        <v/>
      </c>
      <c r="AC440" s="2">
        <f>IF(OR($Y440="",$G$6=""),"",INDEX($A:$U,ROW(),$G$6)&amp;"")</f>
        <v/>
      </c>
      <c r="AD440" s="2">
        <f>IF($Y440="","",IF(OR(AND(설정!$B$5&lt;&gt;"",ISNUMBER(SEARCH(설정!$B$5,$AC440))),AND(설정!$B$6&lt;&gt;"",ISNUMBER(SEARCH(설정!$B$6,$AC440))),AND(설정!$B$7&lt;&gt;"",ISNUMBER(SEARCH(설정!$B$7,$AC440)))),"제외","포함"))</f>
        <v/>
      </c>
    </row>
    <row r="441">
      <c r="W441" s="2">
        <f>IF(OR($B$5="",$C$6="",ROW()&lt;$B$5),"",IF(INDEX($A:$U,ROW(),$C$6)="","",INDEX($A:$U,ROW(),$C$6)))</f>
        <v/>
      </c>
      <c r="X441" s="28">
        <f>IF($W441="","",IF(ISNUMBER($W441),IF($W441&gt;=10000000,IFERROR(DATE(INT($W441/10000),MOD(INT($W441/100),100),MOD($W441,100)),""),$W441),IF(ISNUMBER(--SUBSTITUTE(SUBSTITUTE(TRIM($W441),".","-"),"/","-")),IF(--SUBSTITUTE(SUBSTITUTE(TRIM($W441),".","-"),"/","-")&gt;=10000000,IFERROR(DATE(--LEFT(TRIM($W441),4),--MID(TRIM($W441),5,2),--RIGHT(TRIM($W441),2)),""),--SUBSTITUTE(SUBSTITUTE(TRIM($W441),".","-"),"/","-")),IFERROR(--LEFT(SUBSTITUTE(SUBSTITUTE(TRIM($W441),".","-"),"/","-"),10),""))))</f>
        <v/>
      </c>
      <c r="Y441" s="29">
        <f>IF($X441="","",INT($X441))</f>
        <v/>
      </c>
      <c r="Z441" s="30">
        <f>IF(OR($Y441="",$D$6=""),"",IF(INDEX($A:$U,ROW(),$D$6)="",0,IF(ISNUMBER(INDEX($A:$U,ROW(),$D$6)),INDEX($A:$U,ROW(),$D$6),IFERROR(--SUBSTITUTE(SUBSTITUTE(TRIM(INDEX($A:$U,ROW(),$D$6)),",",""),"원",""),0))))</f>
        <v/>
      </c>
      <c r="AA441" s="30">
        <f>IF(OR($Y441="",$E$6=""),"",IF(INDEX($A:$U,ROW(),$E$6)="",0,IF(ISNUMBER(INDEX($A:$U,ROW(),$E$6)),INDEX($A:$U,ROW(),$E$6),IFERROR(--SUBSTITUTE(SUBSTITUTE(TRIM(INDEX($A:$U,ROW(),$E$6)),",",""),"원",""),0))))</f>
        <v/>
      </c>
      <c r="AB441" s="30">
        <f>IF(OR($Y441="",$F$6=""),"",IF(INDEX($A:$U,ROW(),$F$6)="","",IF(ISNUMBER(INDEX($A:$U,ROW(),$F$6)),INDEX($A:$U,ROW(),$F$6),IFERROR(--SUBSTITUTE(SUBSTITUTE(TRIM(INDEX($A:$U,ROW(),$F$6)),",",""),"원",""),""))))</f>
        <v/>
      </c>
      <c r="AC441" s="2">
        <f>IF(OR($Y441="",$G$6=""),"",INDEX($A:$U,ROW(),$G$6)&amp;"")</f>
        <v/>
      </c>
      <c r="AD441" s="2">
        <f>IF($Y441="","",IF(OR(AND(설정!$B$5&lt;&gt;"",ISNUMBER(SEARCH(설정!$B$5,$AC441))),AND(설정!$B$6&lt;&gt;"",ISNUMBER(SEARCH(설정!$B$6,$AC441))),AND(설정!$B$7&lt;&gt;"",ISNUMBER(SEARCH(설정!$B$7,$AC441)))),"제외","포함"))</f>
        <v/>
      </c>
    </row>
    <row r="442">
      <c r="W442" s="2">
        <f>IF(OR($B$5="",$C$6="",ROW()&lt;$B$5),"",IF(INDEX($A:$U,ROW(),$C$6)="","",INDEX($A:$U,ROW(),$C$6)))</f>
        <v/>
      </c>
      <c r="X442" s="28">
        <f>IF($W442="","",IF(ISNUMBER($W442),IF($W442&gt;=10000000,IFERROR(DATE(INT($W442/10000),MOD(INT($W442/100),100),MOD($W442,100)),""),$W442),IF(ISNUMBER(--SUBSTITUTE(SUBSTITUTE(TRIM($W442),".","-"),"/","-")),IF(--SUBSTITUTE(SUBSTITUTE(TRIM($W442),".","-"),"/","-")&gt;=10000000,IFERROR(DATE(--LEFT(TRIM($W442),4),--MID(TRIM($W442),5,2),--RIGHT(TRIM($W442),2)),""),--SUBSTITUTE(SUBSTITUTE(TRIM($W442),".","-"),"/","-")),IFERROR(--LEFT(SUBSTITUTE(SUBSTITUTE(TRIM($W442),".","-"),"/","-"),10),""))))</f>
        <v/>
      </c>
      <c r="Y442" s="29">
        <f>IF($X442="","",INT($X442))</f>
        <v/>
      </c>
      <c r="Z442" s="30">
        <f>IF(OR($Y442="",$D$6=""),"",IF(INDEX($A:$U,ROW(),$D$6)="",0,IF(ISNUMBER(INDEX($A:$U,ROW(),$D$6)),INDEX($A:$U,ROW(),$D$6),IFERROR(--SUBSTITUTE(SUBSTITUTE(TRIM(INDEX($A:$U,ROW(),$D$6)),",",""),"원",""),0))))</f>
        <v/>
      </c>
      <c r="AA442" s="30">
        <f>IF(OR($Y442="",$E$6=""),"",IF(INDEX($A:$U,ROW(),$E$6)="",0,IF(ISNUMBER(INDEX($A:$U,ROW(),$E$6)),INDEX($A:$U,ROW(),$E$6),IFERROR(--SUBSTITUTE(SUBSTITUTE(TRIM(INDEX($A:$U,ROW(),$E$6)),",",""),"원",""),0))))</f>
        <v/>
      </c>
      <c r="AB442" s="30">
        <f>IF(OR($Y442="",$F$6=""),"",IF(INDEX($A:$U,ROW(),$F$6)="","",IF(ISNUMBER(INDEX($A:$U,ROW(),$F$6)),INDEX($A:$U,ROW(),$F$6),IFERROR(--SUBSTITUTE(SUBSTITUTE(TRIM(INDEX($A:$U,ROW(),$F$6)),",",""),"원",""),""))))</f>
        <v/>
      </c>
      <c r="AC442" s="2">
        <f>IF(OR($Y442="",$G$6=""),"",INDEX($A:$U,ROW(),$G$6)&amp;"")</f>
        <v/>
      </c>
      <c r="AD442" s="2">
        <f>IF($Y442="","",IF(OR(AND(설정!$B$5&lt;&gt;"",ISNUMBER(SEARCH(설정!$B$5,$AC442))),AND(설정!$B$6&lt;&gt;"",ISNUMBER(SEARCH(설정!$B$6,$AC442))),AND(설정!$B$7&lt;&gt;"",ISNUMBER(SEARCH(설정!$B$7,$AC442)))),"제외","포함"))</f>
        <v/>
      </c>
    </row>
    <row r="443">
      <c r="W443" s="2">
        <f>IF(OR($B$5="",$C$6="",ROW()&lt;$B$5),"",IF(INDEX($A:$U,ROW(),$C$6)="","",INDEX($A:$U,ROW(),$C$6)))</f>
        <v/>
      </c>
      <c r="X443" s="28">
        <f>IF($W443="","",IF(ISNUMBER($W443),IF($W443&gt;=10000000,IFERROR(DATE(INT($W443/10000),MOD(INT($W443/100),100),MOD($W443,100)),""),$W443),IF(ISNUMBER(--SUBSTITUTE(SUBSTITUTE(TRIM($W443),".","-"),"/","-")),IF(--SUBSTITUTE(SUBSTITUTE(TRIM($W443),".","-"),"/","-")&gt;=10000000,IFERROR(DATE(--LEFT(TRIM($W443),4),--MID(TRIM($W443),5,2),--RIGHT(TRIM($W443),2)),""),--SUBSTITUTE(SUBSTITUTE(TRIM($W443),".","-"),"/","-")),IFERROR(--LEFT(SUBSTITUTE(SUBSTITUTE(TRIM($W443),".","-"),"/","-"),10),""))))</f>
        <v/>
      </c>
      <c r="Y443" s="29">
        <f>IF($X443="","",INT($X443))</f>
        <v/>
      </c>
      <c r="Z443" s="30">
        <f>IF(OR($Y443="",$D$6=""),"",IF(INDEX($A:$U,ROW(),$D$6)="",0,IF(ISNUMBER(INDEX($A:$U,ROW(),$D$6)),INDEX($A:$U,ROW(),$D$6),IFERROR(--SUBSTITUTE(SUBSTITUTE(TRIM(INDEX($A:$U,ROW(),$D$6)),",",""),"원",""),0))))</f>
        <v/>
      </c>
      <c r="AA443" s="30">
        <f>IF(OR($Y443="",$E$6=""),"",IF(INDEX($A:$U,ROW(),$E$6)="",0,IF(ISNUMBER(INDEX($A:$U,ROW(),$E$6)),INDEX($A:$U,ROW(),$E$6),IFERROR(--SUBSTITUTE(SUBSTITUTE(TRIM(INDEX($A:$U,ROW(),$E$6)),",",""),"원",""),0))))</f>
        <v/>
      </c>
      <c r="AB443" s="30">
        <f>IF(OR($Y443="",$F$6=""),"",IF(INDEX($A:$U,ROW(),$F$6)="","",IF(ISNUMBER(INDEX($A:$U,ROW(),$F$6)),INDEX($A:$U,ROW(),$F$6),IFERROR(--SUBSTITUTE(SUBSTITUTE(TRIM(INDEX($A:$U,ROW(),$F$6)),",",""),"원",""),""))))</f>
        <v/>
      </c>
      <c r="AC443" s="2">
        <f>IF(OR($Y443="",$G$6=""),"",INDEX($A:$U,ROW(),$G$6)&amp;"")</f>
        <v/>
      </c>
      <c r="AD443" s="2">
        <f>IF($Y443="","",IF(OR(AND(설정!$B$5&lt;&gt;"",ISNUMBER(SEARCH(설정!$B$5,$AC443))),AND(설정!$B$6&lt;&gt;"",ISNUMBER(SEARCH(설정!$B$6,$AC443))),AND(설정!$B$7&lt;&gt;"",ISNUMBER(SEARCH(설정!$B$7,$AC443)))),"제외","포함"))</f>
        <v/>
      </c>
    </row>
    <row r="444">
      <c r="W444" s="2">
        <f>IF(OR($B$5="",$C$6="",ROW()&lt;$B$5),"",IF(INDEX($A:$U,ROW(),$C$6)="","",INDEX($A:$U,ROW(),$C$6)))</f>
        <v/>
      </c>
      <c r="X444" s="28">
        <f>IF($W444="","",IF(ISNUMBER($W444),IF($W444&gt;=10000000,IFERROR(DATE(INT($W444/10000),MOD(INT($W444/100),100),MOD($W444,100)),""),$W444),IF(ISNUMBER(--SUBSTITUTE(SUBSTITUTE(TRIM($W444),".","-"),"/","-")),IF(--SUBSTITUTE(SUBSTITUTE(TRIM($W444),".","-"),"/","-")&gt;=10000000,IFERROR(DATE(--LEFT(TRIM($W444),4),--MID(TRIM($W444),5,2),--RIGHT(TRIM($W444),2)),""),--SUBSTITUTE(SUBSTITUTE(TRIM($W444),".","-"),"/","-")),IFERROR(--LEFT(SUBSTITUTE(SUBSTITUTE(TRIM($W444),".","-"),"/","-"),10),""))))</f>
        <v/>
      </c>
      <c r="Y444" s="29">
        <f>IF($X444="","",INT($X444))</f>
        <v/>
      </c>
      <c r="Z444" s="30">
        <f>IF(OR($Y444="",$D$6=""),"",IF(INDEX($A:$U,ROW(),$D$6)="",0,IF(ISNUMBER(INDEX($A:$U,ROW(),$D$6)),INDEX($A:$U,ROW(),$D$6),IFERROR(--SUBSTITUTE(SUBSTITUTE(TRIM(INDEX($A:$U,ROW(),$D$6)),",",""),"원",""),0))))</f>
        <v/>
      </c>
      <c r="AA444" s="30">
        <f>IF(OR($Y444="",$E$6=""),"",IF(INDEX($A:$U,ROW(),$E$6)="",0,IF(ISNUMBER(INDEX($A:$U,ROW(),$E$6)),INDEX($A:$U,ROW(),$E$6),IFERROR(--SUBSTITUTE(SUBSTITUTE(TRIM(INDEX($A:$U,ROW(),$E$6)),",",""),"원",""),0))))</f>
        <v/>
      </c>
      <c r="AB444" s="30">
        <f>IF(OR($Y444="",$F$6=""),"",IF(INDEX($A:$U,ROW(),$F$6)="","",IF(ISNUMBER(INDEX($A:$U,ROW(),$F$6)),INDEX($A:$U,ROW(),$F$6),IFERROR(--SUBSTITUTE(SUBSTITUTE(TRIM(INDEX($A:$U,ROW(),$F$6)),",",""),"원",""),""))))</f>
        <v/>
      </c>
      <c r="AC444" s="2">
        <f>IF(OR($Y444="",$G$6=""),"",INDEX($A:$U,ROW(),$G$6)&amp;"")</f>
        <v/>
      </c>
      <c r="AD444" s="2">
        <f>IF($Y444="","",IF(OR(AND(설정!$B$5&lt;&gt;"",ISNUMBER(SEARCH(설정!$B$5,$AC444))),AND(설정!$B$6&lt;&gt;"",ISNUMBER(SEARCH(설정!$B$6,$AC444))),AND(설정!$B$7&lt;&gt;"",ISNUMBER(SEARCH(설정!$B$7,$AC444)))),"제외","포함"))</f>
        <v/>
      </c>
    </row>
    <row r="445">
      <c r="W445" s="2">
        <f>IF(OR($B$5="",$C$6="",ROW()&lt;$B$5),"",IF(INDEX($A:$U,ROW(),$C$6)="","",INDEX($A:$U,ROW(),$C$6)))</f>
        <v/>
      </c>
      <c r="X445" s="28">
        <f>IF($W445="","",IF(ISNUMBER($W445),IF($W445&gt;=10000000,IFERROR(DATE(INT($W445/10000),MOD(INT($W445/100),100),MOD($W445,100)),""),$W445),IF(ISNUMBER(--SUBSTITUTE(SUBSTITUTE(TRIM($W445),".","-"),"/","-")),IF(--SUBSTITUTE(SUBSTITUTE(TRIM($W445),".","-"),"/","-")&gt;=10000000,IFERROR(DATE(--LEFT(TRIM($W445),4),--MID(TRIM($W445),5,2),--RIGHT(TRIM($W445),2)),""),--SUBSTITUTE(SUBSTITUTE(TRIM($W445),".","-"),"/","-")),IFERROR(--LEFT(SUBSTITUTE(SUBSTITUTE(TRIM($W445),".","-"),"/","-"),10),""))))</f>
        <v/>
      </c>
      <c r="Y445" s="29">
        <f>IF($X445="","",INT($X445))</f>
        <v/>
      </c>
      <c r="Z445" s="30">
        <f>IF(OR($Y445="",$D$6=""),"",IF(INDEX($A:$U,ROW(),$D$6)="",0,IF(ISNUMBER(INDEX($A:$U,ROW(),$D$6)),INDEX($A:$U,ROW(),$D$6),IFERROR(--SUBSTITUTE(SUBSTITUTE(TRIM(INDEX($A:$U,ROW(),$D$6)),",",""),"원",""),0))))</f>
        <v/>
      </c>
      <c r="AA445" s="30">
        <f>IF(OR($Y445="",$E$6=""),"",IF(INDEX($A:$U,ROW(),$E$6)="",0,IF(ISNUMBER(INDEX($A:$U,ROW(),$E$6)),INDEX($A:$U,ROW(),$E$6),IFERROR(--SUBSTITUTE(SUBSTITUTE(TRIM(INDEX($A:$U,ROW(),$E$6)),",",""),"원",""),0))))</f>
        <v/>
      </c>
      <c r="AB445" s="30">
        <f>IF(OR($Y445="",$F$6=""),"",IF(INDEX($A:$U,ROW(),$F$6)="","",IF(ISNUMBER(INDEX($A:$U,ROW(),$F$6)),INDEX($A:$U,ROW(),$F$6),IFERROR(--SUBSTITUTE(SUBSTITUTE(TRIM(INDEX($A:$U,ROW(),$F$6)),",",""),"원",""),""))))</f>
        <v/>
      </c>
      <c r="AC445" s="2">
        <f>IF(OR($Y445="",$G$6=""),"",INDEX($A:$U,ROW(),$G$6)&amp;"")</f>
        <v/>
      </c>
      <c r="AD445" s="2">
        <f>IF($Y445="","",IF(OR(AND(설정!$B$5&lt;&gt;"",ISNUMBER(SEARCH(설정!$B$5,$AC445))),AND(설정!$B$6&lt;&gt;"",ISNUMBER(SEARCH(설정!$B$6,$AC445))),AND(설정!$B$7&lt;&gt;"",ISNUMBER(SEARCH(설정!$B$7,$AC445)))),"제외","포함"))</f>
        <v/>
      </c>
    </row>
    <row r="446">
      <c r="W446" s="2">
        <f>IF(OR($B$5="",$C$6="",ROW()&lt;$B$5),"",IF(INDEX($A:$U,ROW(),$C$6)="","",INDEX($A:$U,ROW(),$C$6)))</f>
        <v/>
      </c>
      <c r="X446" s="28">
        <f>IF($W446="","",IF(ISNUMBER($W446),IF($W446&gt;=10000000,IFERROR(DATE(INT($W446/10000),MOD(INT($W446/100),100),MOD($W446,100)),""),$W446),IF(ISNUMBER(--SUBSTITUTE(SUBSTITUTE(TRIM($W446),".","-"),"/","-")),IF(--SUBSTITUTE(SUBSTITUTE(TRIM($W446),".","-"),"/","-")&gt;=10000000,IFERROR(DATE(--LEFT(TRIM($W446),4),--MID(TRIM($W446),5,2),--RIGHT(TRIM($W446),2)),""),--SUBSTITUTE(SUBSTITUTE(TRIM($W446),".","-"),"/","-")),IFERROR(--LEFT(SUBSTITUTE(SUBSTITUTE(TRIM($W446),".","-"),"/","-"),10),""))))</f>
        <v/>
      </c>
      <c r="Y446" s="29">
        <f>IF($X446="","",INT($X446))</f>
        <v/>
      </c>
      <c r="Z446" s="30">
        <f>IF(OR($Y446="",$D$6=""),"",IF(INDEX($A:$U,ROW(),$D$6)="",0,IF(ISNUMBER(INDEX($A:$U,ROW(),$D$6)),INDEX($A:$U,ROW(),$D$6),IFERROR(--SUBSTITUTE(SUBSTITUTE(TRIM(INDEX($A:$U,ROW(),$D$6)),",",""),"원",""),0))))</f>
        <v/>
      </c>
      <c r="AA446" s="30">
        <f>IF(OR($Y446="",$E$6=""),"",IF(INDEX($A:$U,ROW(),$E$6)="",0,IF(ISNUMBER(INDEX($A:$U,ROW(),$E$6)),INDEX($A:$U,ROW(),$E$6),IFERROR(--SUBSTITUTE(SUBSTITUTE(TRIM(INDEX($A:$U,ROW(),$E$6)),",",""),"원",""),0))))</f>
        <v/>
      </c>
      <c r="AB446" s="30">
        <f>IF(OR($Y446="",$F$6=""),"",IF(INDEX($A:$U,ROW(),$F$6)="","",IF(ISNUMBER(INDEX($A:$U,ROW(),$F$6)),INDEX($A:$U,ROW(),$F$6),IFERROR(--SUBSTITUTE(SUBSTITUTE(TRIM(INDEX($A:$U,ROW(),$F$6)),",",""),"원",""),""))))</f>
        <v/>
      </c>
      <c r="AC446" s="2">
        <f>IF(OR($Y446="",$G$6=""),"",INDEX($A:$U,ROW(),$G$6)&amp;"")</f>
        <v/>
      </c>
      <c r="AD446" s="2">
        <f>IF($Y446="","",IF(OR(AND(설정!$B$5&lt;&gt;"",ISNUMBER(SEARCH(설정!$B$5,$AC446))),AND(설정!$B$6&lt;&gt;"",ISNUMBER(SEARCH(설정!$B$6,$AC446))),AND(설정!$B$7&lt;&gt;"",ISNUMBER(SEARCH(설정!$B$7,$AC446)))),"제외","포함"))</f>
        <v/>
      </c>
    </row>
    <row r="447">
      <c r="W447" s="2">
        <f>IF(OR($B$5="",$C$6="",ROW()&lt;$B$5),"",IF(INDEX($A:$U,ROW(),$C$6)="","",INDEX($A:$U,ROW(),$C$6)))</f>
        <v/>
      </c>
      <c r="X447" s="28">
        <f>IF($W447="","",IF(ISNUMBER($W447),IF($W447&gt;=10000000,IFERROR(DATE(INT($W447/10000),MOD(INT($W447/100),100),MOD($W447,100)),""),$W447),IF(ISNUMBER(--SUBSTITUTE(SUBSTITUTE(TRIM($W447),".","-"),"/","-")),IF(--SUBSTITUTE(SUBSTITUTE(TRIM($W447),".","-"),"/","-")&gt;=10000000,IFERROR(DATE(--LEFT(TRIM($W447),4),--MID(TRIM($W447),5,2),--RIGHT(TRIM($W447),2)),""),--SUBSTITUTE(SUBSTITUTE(TRIM($W447),".","-"),"/","-")),IFERROR(--LEFT(SUBSTITUTE(SUBSTITUTE(TRIM($W447),".","-"),"/","-"),10),""))))</f>
        <v/>
      </c>
      <c r="Y447" s="29">
        <f>IF($X447="","",INT($X447))</f>
        <v/>
      </c>
      <c r="Z447" s="30">
        <f>IF(OR($Y447="",$D$6=""),"",IF(INDEX($A:$U,ROW(),$D$6)="",0,IF(ISNUMBER(INDEX($A:$U,ROW(),$D$6)),INDEX($A:$U,ROW(),$D$6),IFERROR(--SUBSTITUTE(SUBSTITUTE(TRIM(INDEX($A:$U,ROW(),$D$6)),",",""),"원",""),0))))</f>
        <v/>
      </c>
      <c r="AA447" s="30">
        <f>IF(OR($Y447="",$E$6=""),"",IF(INDEX($A:$U,ROW(),$E$6)="",0,IF(ISNUMBER(INDEX($A:$U,ROW(),$E$6)),INDEX($A:$U,ROW(),$E$6),IFERROR(--SUBSTITUTE(SUBSTITUTE(TRIM(INDEX($A:$U,ROW(),$E$6)),",",""),"원",""),0))))</f>
        <v/>
      </c>
      <c r="AB447" s="30">
        <f>IF(OR($Y447="",$F$6=""),"",IF(INDEX($A:$U,ROW(),$F$6)="","",IF(ISNUMBER(INDEX($A:$U,ROW(),$F$6)),INDEX($A:$U,ROW(),$F$6),IFERROR(--SUBSTITUTE(SUBSTITUTE(TRIM(INDEX($A:$U,ROW(),$F$6)),",",""),"원",""),""))))</f>
        <v/>
      </c>
      <c r="AC447" s="2">
        <f>IF(OR($Y447="",$G$6=""),"",INDEX($A:$U,ROW(),$G$6)&amp;"")</f>
        <v/>
      </c>
      <c r="AD447" s="2">
        <f>IF($Y447="","",IF(OR(AND(설정!$B$5&lt;&gt;"",ISNUMBER(SEARCH(설정!$B$5,$AC447))),AND(설정!$B$6&lt;&gt;"",ISNUMBER(SEARCH(설정!$B$6,$AC447))),AND(설정!$B$7&lt;&gt;"",ISNUMBER(SEARCH(설정!$B$7,$AC447)))),"제외","포함"))</f>
        <v/>
      </c>
    </row>
    <row r="448">
      <c r="W448" s="2">
        <f>IF(OR($B$5="",$C$6="",ROW()&lt;$B$5),"",IF(INDEX($A:$U,ROW(),$C$6)="","",INDEX($A:$U,ROW(),$C$6)))</f>
        <v/>
      </c>
      <c r="X448" s="28">
        <f>IF($W448="","",IF(ISNUMBER($W448),IF($W448&gt;=10000000,IFERROR(DATE(INT($W448/10000),MOD(INT($W448/100),100),MOD($W448,100)),""),$W448),IF(ISNUMBER(--SUBSTITUTE(SUBSTITUTE(TRIM($W448),".","-"),"/","-")),IF(--SUBSTITUTE(SUBSTITUTE(TRIM($W448),".","-"),"/","-")&gt;=10000000,IFERROR(DATE(--LEFT(TRIM($W448),4),--MID(TRIM($W448),5,2),--RIGHT(TRIM($W448),2)),""),--SUBSTITUTE(SUBSTITUTE(TRIM($W448),".","-"),"/","-")),IFERROR(--LEFT(SUBSTITUTE(SUBSTITUTE(TRIM($W448),".","-"),"/","-"),10),""))))</f>
        <v/>
      </c>
      <c r="Y448" s="29">
        <f>IF($X448="","",INT($X448))</f>
        <v/>
      </c>
      <c r="Z448" s="30">
        <f>IF(OR($Y448="",$D$6=""),"",IF(INDEX($A:$U,ROW(),$D$6)="",0,IF(ISNUMBER(INDEX($A:$U,ROW(),$D$6)),INDEX($A:$U,ROW(),$D$6),IFERROR(--SUBSTITUTE(SUBSTITUTE(TRIM(INDEX($A:$U,ROW(),$D$6)),",",""),"원",""),0))))</f>
        <v/>
      </c>
      <c r="AA448" s="30">
        <f>IF(OR($Y448="",$E$6=""),"",IF(INDEX($A:$U,ROW(),$E$6)="",0,IF(ISNUMBER(INDEX($A:$U,ROW(),$E$6)),INDEX($A:$U,ROW(),$E$6),IFERROR(--SUBSTITUTE(SUBSTITUTE(TRIM(INDEX($A:$U,ROW(),$E$6)),",",""),"원",""),0))))</f>
        <v/>
      </c>
      <c r="AB448" s="30">
        <f>IF(OR($Y448="",$F$6=""),"",IF(INDEX($A:$U,ROW(),$F$6)="","",IF(ISNUMBER(INDEX($A:$U,ROW(),$F$6)),INDEX($A:$U,ROW(),$F$6),IFERROR(--SUBSTITUTE(SUBSTITUTE(TRIM(INDEX($A:$U,ROW(),$F$6)),",",""),"원",""),""))))</f>
        <v/>
      </c>
      <c r="AC448" s="2">
        <f>IF(OR($Y448="",$G$6=""),"",INDEX($A:$U,ROW(),$G$6)&amp;"")</f>
        <v/>
      </c>
      <c r="AD448" s="2">
        <f>IF($Y448="","",IF(OR(AND(설정!$B$5&lt;&gt;"",ISNUMBER(SEARCH(설정!$B$5,$AC448))),AND(설정!$B$6&lt;&gt;"",ISNUMBER(SEARCH(설정!$B$6,$AC448))),AND(설정!$B$7&lt;&gt;"",ISNUMBER(SEARCH(설정!$B$7,$AC448)))),"제외","포함"))</f>
        <v/>
      </c>
    </row>
    <row r="449">
      <c r="W449" s="2">
        <f>IF(OR($B$5="",$C$6="",ROW()&lt;$B$5),"",IF(INDEX($A:$U,ROW(),$C$6)="","",INDEX($A:$U,ROW(),$C$6)))</f>
        <v/>
      </c>
      <c r="X449" s="28">
        <f>IF($W449="","",IF(ISNUMBER($W449),IF($W449&gt;=10000000,IFERROR(DATE(INT($W449/10000),MOD(INT($W449/100),100),MOD($W449,100)),""),$W449),IF(ISNUMBER(--SUBSTITUTE(SUBSTITUTE(TRIM($W449),".","-"),"/","-")),IF(--SUBSTITUTE(SUBSTITUTE(TRIM($W449),".","-"),"/","-")&gt;=10000000,IFERROR(DATE(--LEFT(TRIM($W449),4),--MID(TRIM($W449),5,2),--RIGHT(TRIM($W449),2)),""),--SUBSTITUTE(SUBSTITUTE(TRIM($W449),".","-"),"/","-")),IFERROR(--LEFT(SUBSTITUTE(SUBSTITUTE(TRIM($W449),".","-"),"/","-"),10),""))))</f>
        <v/>
      </c>
      <c r="Y449" s="29">
        <f>IF($X449="","",INT($X449))</f>
        <v/>
      </c>
      <c r="Z449" s="30">
        <f>IF(OR($Y449="",$D$6=""),"",IF(INDEX($A:$U,ROW(),$D$6)="",0,IF(ISNUMBER(INDEX($A:$U,ROW(),$D$6)),INDEX($A:$U,ROW(),$D$6),IFERROR(--SUBSTITUTE(SUBSTITUTE(TRIM(INDEX($A:$U,ROW(),$D$6)),",",""),"원",""),0))))</f>
        <v/>
      </c>
      <c r="AA449" s="30">
        <f>IF(OR($Y449="",$E$6=""),"",IF(INDEX($A:$U,ROW(),$E$6)="",0,IF(ISNUMBER(INDEX($A:$U,ROW(),$E$6)),INDEX($A:$U,ROW(),$E$6),IFERROR(--SUBSTITUTE(SUBSTITUTE(TRIM(INDEX($A:$U,ROW(),$E$6)),",",""),"원",""),0))))</f>
        <v/>
      </c>
      <c r="AB449" s="30">
        <f>IF(OR($Y449="",$F$6=""),"",IF(INDEX($A:$U,ROW(),$F$6)="","",IF(ISNUMBER(INDEX($A:$U,ROW(),$F$6)),INDEX($A:$U,ROW(),$F$6),IFERROR(--SUBSTITUTE(SUBSTITUTE(TRIM(INDEX($A:$U,ROW(),$F$6)),",",""),"원",""),""))))</f>
        <v/>
      </c>
      <c r="AC449" s="2">
        <f>IF(OR($Y449="",$G$6=""),"",INDEX($A:$U,ROW(),$G$6)&amp;"")</f>
        <v/>
      </c>
      <c r="AD449" s="2">
        <f>IF($Y449="","",IF(OR(AND(설정!$B$5&lt;&gt;"",ISNUMBER(SEARCH(설정!$B$5,$AC449))),AND(설정!$B$6&lt;&gt;"",ISNUMBER(SEARCH(설정!$B$6,$AC449))),AND(설정!$B$7&lt;&gt;"",ISNUMBER(SEARCH(설정!$B$7,$AC449)))),"제외","포함"))</f>
        <v/>
      </c>
    </row>
    <row r="450">
      <c r="W450" s="2">
        <f>IF(OR($B$5="",$C$6="",ROW()&lt;$B$5),"",IF(INDEX($A:$U,ROW(),$C$6)="","",INDEX($A:$U,ROW(),$C$6)))</f>
        <v/>
      </c>
      <c r="X450" s="28">
        <f>IF($W450="","",IF(ISNUMBER($W450),IF($W450&gt;=10000000,IFERROR(DATE(INT($W450/10000),MOD(INT($W450/100),100),MOD($W450,100)),""),$W450),IF(ISNUMBER(--SUBSTITUTE(SUBSTITUTE(TRIM($W450),".","-"),"/","-")),IF(--SUBSTITUTE(SUBSTITUTE(TRIM($W450),".","-"),"/","-")&gt;=10000000,IFERROR(DATE(--LEFT(TRIM($W450),4),--MID(TRIM($W450),5,2),--RIGHT(TRIM($W450),2)),""),--SUBSTITUTE(SUBSTITUTE(TRIM($W450),".","-"),"/","-")),IFERROR(--LEFT(SUBSTITUTE(SUBSTITUTE(TRIM($W450),".","-"),"/","-"),10),""))))</f>
        <v/>
      </c>
      <c r="Y450" s="29">
        <f>IF($X450="","",INT($X450))</f>
        <v/>
      </c>
      <c r="Z450" s="30">
        <f>IF(OR($Y450="",$D$6=""),"",IF(INDEX($A:$U,ROW(),$D$6)="",0,IF(ISNUMBER(INDEX($A:$U,ROW(),$D$6)),INDEX($A:$U,ROW(),$D$6),IFERROR(--SUBSTITUTE(SUBSTITUTE(TRIM(INDEX($A:$U,ROW(),$D$6)),",",""),"원",""),0))))</f>
        <v/>
      </c>
      <c r="AA450" s="30">
        <f>IF(OR($Y450="",$E$6=""),"",IF(INDEX($A:$U,ROW(),$E$6)="",0,IF(ISNUMBER(INDEX($A:$U,ROW(),$E$6)),INDEX($A:$U,ROW(),$E$6),IFERROR(--SUBSTITUTE(SUBSTITUTE(TRIM(INDEX($A:$U,ROW(),$E$6)),",",""),"원",""),0))))</f>
        <v/>
      </c>
      <c r="AB450" s="30">
        <f>IF(OR($Y450="",$F$6=""),"",IF(INDEX($A:$U,ROW(),$F$6)="","",IF(ISNUMBER(INDEX($A:$U,ROW(),$F$6)),INDEX($A:$U,ROW(),$F$6),IFERROR(--SUBSTITUTE(SUBSTITUTE(TRIM(INDEX($A:$U,ROW(),$F$6)),",",""),"원",""),""))))</f>
        <v/>
      </c>
      <c r="AC450" s="2">
        <f>IF(OR($Y450="",$G$6=""),"",INDEX($A:$U,ROW(),$G$6)&amp;"")</f>
        <v/>
      </c>
      <c r="AD450" s="2">
        <f>IF($Y450="","",IF(OR(AND(설정!$B$5&lt;&gt;"",ISNUMBER(SEARCH(설정!$B$5,$AC450))),AND(설정!$B$6&lt;&gt;"",ISNUMBER(SEARCH(설정!$B$6,$AC450))),AND(설정!$B$7&lt;&gt;"",ISNUMBER(SEARCH(설정!$B$7,$AC450)))),"제외","포함"))</f>
        <v/>
      </c>
    </row>
    <row r="451">
      <c r="W451" s="2">
        <f>IF(OR($B$5="",$C$6="",ROW()&lt;$B$5),"",IF(INDEX($A:$U,ROW(),$C$6)="","",INDEX($A:$U,ROW(),$C$6)))</f>
        <v/>
      </c>
      <c r="X451" s="28">
        <f>IF($W451="","",IF(ISNUMBER($W451),IF($W451&gt;=10000000,IFERROR(DATE(INT($W451/10000),MOD(INT($W451/100),100),MOD($W451,100)),""),$W451),IF(ISNUMBER(--SUBSTITUTE(SUBSTITUTE(TRIM($W451),".","-"),"/","-")),IF(--SUBSTITUTE(SUBSTITUTE(TRIM($W451),".","-"),"/","-")&gt;=10000000,IFERROR(DATE(--LEFT(TRIM($W451),4),--MID(TRIM($W451),5,2),--RIGHT(TRIM($W451),2)),""),--SUBSTITUTE(SUBSTITUTE(TRIM($W451),".","-"),"/","-")),IFERROR(--LEFT(SUBSTITUTE(SUBSTITUTE(TRIM($W451),".","-"),"/","-"),10),""))))</f>
        <v/>
      </c>
      <c r="Y451" s="29">
        <f>IF($X451="","",INT($X451))</f>
        <v/>
      </c>
      <c r="Z451" s="30">
        <f>IF(OR($Y451="",$D$6=""),"",IF(INDEX($A:$U,ROW(),$D$6)="",0,IF(ISNUMBER(INDEX($A:$U,ROW(),$D$6)),INDEX($A:$U,ROW(),$D$6),IFERROR(--SUBSTITUTE(SUBSTITUTE(TRIM(INDEX($A:$U,ROW(),$D$6)),",",""),"원",""),0))))</f>
        <v/>
      </c>
      <c r="AA451" s="30">
        <f>IF(OR($Y451="",$E$6=""),"",IF(INDEX($A:$U,ROW(),$E$6)="",0,IF(ISNUMBER(INDEX($A:$U,ROW(),$E$6)),INDEX($A:$U,ROW(),$E$6),IFERROR(--SUBSTITUTE(SUBSTITUTE(TRIM(INDEX($A:$U,ROW(),$E$6)),",",""),"원",""),0))))</f>
        <v/>
      </c>
      <c r="AB451" s="30">
        <f>IF(OR($Y451="",$F$6=""),"",IF(INDEX($A:$U,ROW(),$F$6)="","",IF(ISNUMBER(INDEX($A:$U,ROW(),$F$6)),INDEX($A:$U,ROW(),$F$6),IFERROR(--SUBSTITUTE(SUBSTITUTE(TRIM(INDEX($A:$U,ROW(),$F$6)),",",""),"원",""),""))))</f>
        <v/>
      </c>
      <c r="AC451" s="2">
        <f>IF(OR($Y451="",$G$6=""),"",INDEX($A:$U,ROW(),$G$6)&amp;"")</f>
        <v/>
      </c>
      <c r="AD451" s="2">
        <f>IF($Y451="","",IF(OR(AND(설정!$B$5&lt;&gt;"",ISNUMBER(SEARCH(설정!$B$5,$AC451))),AND(설정!$B$6&lt;&gt;"",ISNUMBER(SEARCH(설정!$B$6,$AC451))),AND(설정!$B$7&lt;&gt;"",ISNUMBER(SEARCH(설정!$B$7,$AC451)))),"제외","포함"))</f>
        <v/>
      </c>
    </row>
    <row r="452">
      <c r="W452" s="2">
        <f>IF(OR($B$5="",$C$6="",ROW()&lt;$B$5),"",IF(INDEX($A:$U,ROW(),$C$6)="","",INDEX($A:$U,ROW(),$C$6)))</f>
        <v/>
      </c>
      <c r="X452" s="28">
        <f>IF($W452="","",IF(ISNUMBER($W452),IF($W452&gt;=10000000,IFERROR(DATE(INT($W452/10000),MOD(INT($W452/100),100),MOD($W452,100)),""),$W452),IF(ISNUMBER(--SUBSTITUTE(SUBSTITUTE(TRIM($W452),".","-"),"/","-")),IF(--SUBSTITUTE(SUBSTITUTE(TRIM($W452),".","-"),"/","-")&gt;=10000000,IFERROR(DATE(--LEFT(TRIM($W452),4),--MID(TRIM($W452),5,2),--RIGHT(TRIM($W452),2)),""),--SUBSTITUTE(SUBSTITUTE(TRIM($W452),".","-"),"/","-")),IFERROR(--LEFT(SUBSTITUTE(SUBSTITUTE(TRIM($W452),".","-"),"/","-"),10),""))))</f>
        <v/>
      </c>
      <c r="Y452" s="29">
        <f>IF($X452="","",INT($X452))</f>
        <v/>
      </c>
      <c r="Z452" s="30">
        <f>IF(OR($Y452="",$D$6=""),"",IF(INDEX($A:$U,ROW(),$D$6)="",0,IF(ISNUMBER(INDEX($A:$U,ROW(),$D$6)),INDEX($A:$U,ROW(),$D$6),IFERROR(--SUBSTITUTE(SUBSTITUTE(TRIM(INDEX($A:$U,ROW(),$D$6)),",",""),"원",""),0))))</f>
        <v/>
      </c>
      <c r="AA452" s="30">
        <f>IF(OR($Y452="",$E$6=""),"",IF(INDEX($A:$U,ROW(),$E$6)="",0,IF(ISNUMBER(INDEX($A:$U,ROW(),$E$6)),INDEX($A:$U,ROW(),$E$6),IFERROR(--SUBSTITUTE(SUBSTITUTE(TRIM(INDEX($A:$U,ROW(),$E$6)),",",""),"원",""),0))))</f>
        <v/>
      </c>
      <c r="AB452" s="30">
        <f>IF(OR($Y452="",$F$6=""),"",IF(INDEX($A:$U,ROW(),$F$6)="","",IF(ISNUMBER(INDEX($A:$U,ROW(),$F$6)),INDEX($A:$U,ROW(),$F$6),IFERROR(--SUBSTITUTE(SUBSTITUTE(TRIM(INDEX($A:$U,ROW(),$F$6)),",",""),"원",""),""))))</f>
        <v/>
      </c>
      <c r="AC452" s="2">
        <f>IF(OR($Y452="",$G$6=""),"",INDEX($A:$U,ROW(),$G$6)&amp;"")</f>
        <v/>
      </c>
      <c r="AD452" s="2">
        <f>IF($Y452="","",IF(OR(AND(설정!$B$5&lt;&gt;"",ISNUMBER(SEARCH(설정!$B$5,$AC452))),AND(설정!$B$6&lt;&gt;"",ISNUMBER(SEARCH(설정!$B$6,$AC452))),AND(설정!$B$7&lt;&gt;"",ISNUMBER(SEARCH(설정!$B$7,$AC452)))),"제외","포함"))</f>
        <v/>
      </c>
    </row>
    <row r="453">
      <c r="W453" s="2">
        <f>IF(OR($B$5="",$C$6="",ROW()&lt;$B$5),"",IF(INDEX($A:$U,ROW(),$C$6)="","",INDEX($A:$U,ROW(),$C$6)))</f>
        <v/>
      </c>
      <c r="X453" s="28">
        <f>IF($W453="","",IF(ISNUMBER($W453),IF($W453&gt;=10000000,IFERROR(DATE(INT($W453/10000),MOD(INT($W453/100),100),MOD($W453,100)),""),$W453),IF(ISNUMBER(--SUBSTITUTE(SUBSTITUTE(TRIM($W453),".","-"),"/","-")),IF(--SUBSTITUTE(SUBSTITUTE(TRIM($W453),".","-"),"/","-")&gt;=10000000,IFERROR(DATE(--LEFT(TRIM($W453),4),--MID(TRIM($W453),5,2),--RIGHT(TRIM($W453),2)),""),--SUBSTITUTE(SUBSTITUTE(TRIM($W453),".","-"),"/","-")),IFERROR(--LEFT(SUBSTITUTE(SUBSTITUTE(TRIM($W453),".","-"),"/","-"),10),""))))</f>
        <v/>
      </c>
      <c r="Y453" s="29">
        <f>IF($X453="","",INT($X453))</f>
        <v/>
      </c>
      <c r="Z453" s="30">
        <f>IF(OR($Y453="",$D$6=""),"",IF(INDEX($A:$U,ROW(),$D$6)="",0,IF(ISNUMBER(INDEX($A:$U,ROW(),$D$6)),INDEX($A:$U,ROW(),$D$6),IFERROR(--SUBSTITUTE(SUBSTITUTE(TRIM(INDEX($A:$U,ROW(),$D$6)),",",""),"원",""),0))))</f>
        <v/>
      </c>
      <c r="AA453" s="30">
        <f>IF(OR($Y453="",$E$6=""),"",IF(INDEX($A:$U,ROW(),$E$6)="",0,IF(ISNUMBER(INDEX($A:$U,ROW(),$E$6)),INDEX($A:$U,ROW(),$E$6),IFERROR(--SUBSTITUTE(SUBSTITUTE(TRIM(INDEX($A:$U,ROW(),$E$6)),",",""),"원",""),0))))</f>
        <v/>
      </c>
      <c r="AB453" s="30">
        <f>IF(OR($Y453="",$F$6=""),"",IF(INDEX($A:$U,ROW(),$F$6)="","",IF(ISNUMBER(INDEX($A:$U,ROW(),$F$6)),INDEX($A:$U,ROW(),$F$6),IFERROR(--SUBSTITUTE(SUBSTITUTE(TRIM(INDEX($A:$U,ROW(),$F$6)),",",""),"원",""),""))))</f>
        <v/>
      </c>
      <c r="AC453" s="2">
        <f>IF(OR($Y453="",$G$6=""),"",INDEX($A:$U,ROW(),$G$6)&amp;"")</f>
        <v/>
      </c>
      <c r="AD453" s="2">
        <f>IF($Y453="","",IF(OR(AND(설정!$B$5&lt;&gt;"",ISNUMBER(SEARCH(설정!$B$5,$AC453))),AND(설정!$B$6&lt;&gt;"",ISNUMBER(SEARCH(설정!$B$6,$AC453))),AND(설정!$B$7&lt;&gt;"",ISNUMBER(SEARCH(설정!$B$7,$AC453)))),"제외","포함"))</f>
        <v/>
      </c>
    </row>
    <row r="454">
      <c r="W454" s="2">
        <f>IF(OR($B$5="",$C$6="",ROW()&lt;$B$5),"",IF(INDEX($A:$U,ROW(),$C$6)="","",INDEX($A:$U,ROW(),$C$6)))</f>
        <v/>
      </c>
      <c r="X454" s="28">
        <f>IF($W454="","",IF(ISNUMBER($W454),IF($W454&gt;=10000000,IFERROR(DATE(INT($W454/10000),MOD(INT($W454/100),100),MOD($W454,100)),""),$W454),IF(ISNUMBER(--SUBSTITUTE(SUBSTITUTE(TRIM($W454),".","-"),"/","-")),IF(--SUBSTITUTE(SUBSTITUTE(TRIM($W454),".","-"),"/","-")&gt;=10000000,IFERROR(DATE(--LEFT(TRIM($W454),4),--MID(TRIM($W454),5,2),--RIGHT(TRIM($W454),2)),""),--SUBSTITUTE(SUBSTITUTE(TRIM($W454),".","-"),"/","-")),IFERROR(--LEFT(SUBSTITUTE(SUBSTITUTE(TRIM($W454),".","-"),"/","-"),10),""))))</f>
        <v/>
      </c>
      <c r="Y454" s="29">
        <f>IF($X454="","",INT($X454))</f>
        <v/>
      </c>
      <c r="Z454" s="30">
        <f>IF(OR($Y454="",$D$6=""),"",IF(INDEX($A:$U,ROW(),$D$6)="",0,IF(ISNUMBER(INDEX($A:$U,ROW(),$D$6)),INDEX($A:$U,ROW(),$D$6),IFERROR(--SUBSTITUTE(SUBSTITUTE(TRIM(INDEX($A:$U,ROW(),$D$6)),",",""),"원",""),0))))</f>
        <v/>
      </c>
      <c r="AA454" s="30">
        <f>IF(OR($Y454="",$E$6=""),"",IF(INDEX($A:$U,ROW(),$E$6)="",0,IF(ISNUMBER(INDEX($A:$U,ROW(),$E$6)),INDEX($A:$U,ROW(),$E$6),IFERROR(--SUBSTITUTE(SUBSTITUTE(TRIM(INDEX($A:$U,ROW(),$E$6)),",",""),"원",""),0))))</f>
        <v/>
      </c>
      <c r="AB454" s="30">
        <f>IF(OR($Y454="",$F$6=""),"",IF(INDEX($A:$U,ROW(),$F$6)="","",IF(ISNUMBER(INDEX($A:$U,ROW(),$F$6)),INDEX($A:$U,ROW(),$F$6),IFERROR(--SUBSTITUTE(SUBSTITUTE(TRIM(INDEX($A:$U,ROW(),$F$6)),",",""),"원",""),""))))</f>
        <v/>
      </c>
      <c r="AC454" s="2">
        <f>IF(OR($Y454="",$G$6=""),"",INDEX($A:$U,ROW(),$G$6)&amp;"")</f>
        <v/>
      </c>
      <c r="AD454" s="2">
        <f>IF($Y454="","",IF(OR(AND(설정!$B$5&lt;&gt;"",ISNUMBER(SEARCH(설정!$B$5,$AC454))),AND(설정!$B$6&lt;&gt;"",ISNUMBER(SEARCH(설정!$B$6,$AC454))),AND(설정!$B$7&lt;&gt;"",ISNUMBER(SEARCH(설정!$B$7,$AC454)))),"제외","포함"))</f>
        <v/>
      </c>
    </row>
    <row r="455">
      <c r="W455" s="2">
        <f>IF(OR($B$5="",$C$6="",ROW()&lt;$B$5),"",IF(INDEX($A:$U,ROW(),$C$6)="","",INDEX($A:$U,ROW(),$C$6)))</f>
        <v/>
      </c>
      <c r="X455" s="28">
        <f>IF($W455="","",IF(ISNUMBER($W455),IF($W455&gt;=10000000,IFERROR(DATE(INT($W455/10000),MOD(INT($W455/100),100),MOD($W455,100)),""),$W455),IF(ISNUMBER(--SUBSTITUTE(SUBSTITUTE(TRIM($W455),".","-"),"/","-")),IF(--SUBSTITUTE(SUBSTITUTE(TRIM($W455),".","-"),"/","-")&gt;=10000000,IFERROR(DATE(--LEFT(TRIM($W455),4),--MID(TRIM($W455),5,2),--RIGHT(TRIM($W455),2)),""),--SUBSTITUTE(SUBSTITUTE(TRIM($W455),".","-"),"/","-")),IFERROR(--LEFT(SUBSTITUTE(SUBSTITUTE(TRIM($W455),".","-"),"/","-"),10),""))))</f>
        <v/>
      </c>
      <c r="Y455" s="29">
        <f>IF($X455="","",INT($X455))</f>
        <v/>
      </c>
      <c r="Z455" s="30">
        <f>IF(OR($Y455="",$D$6=""),"",IF(INDEX($A:$U,ROW(),$D$6)="",0,IF(ISNUMBER(INDEX($A:$U,ROW(),$D$6)),INDEX($A:$U,ROW(),$D$6),IFERROR(--SUBSTITUTE(SUBSTITUTE(TRIM(INDEX($A:$U,ROW(),$D$6)),",",""),"원",""),0))))</f>
        <v/>
      </c>
      <c r="AA455" s="30">
        <f>IF(OR($Y455="",$E$6=""),"",IF(INDEX($A:$U,ROW(),$E$6)="",0,IF(ISNUMBER(INDEX($A:$U,ROW(),$E$6)),INDEX($A:$U,ROW(),$E$6),IFERROR(--SUBSTITUTE(SUBSTITUTE(TRIM(INDEX($A:$U,ROW(),$E$6)),",",""),"원",""),0))))</f>
        <v/>
      </c>
      <c r="AB455" s="30">
        <f>IF(OR($Y455="",$F$6=""),"",IF(INDEX($A:$U,ROW(),$F$6)="","",IF(ISNUMBER(INDEX($A:$U,ROW(),$F$6)),INDEX($A:$U,ROW(),$F$6),IFERROR(--SUBSTITUTE(SUBSTITUTE(TRIM(INDEX($A:$U,ROW(),$F$6)),",",""),"원",""),""))))</f>
        <v/>
      </c>
      <c r="AC455" s="2">
        <f>IF(OR($Y455="",$G$6=""),"",INDEX($A:$U,ROW(),$G$6)&amp;"")</f>
        <v/>
      </c>
      <c r="AD455" s="2">
        <f>IF($Y455="","",IF(OR(AND(설정!$B$5&lt;&gt;"",ISNUMBER(SEARCH(설정!$B$5,$AC455))),AND(설정!$B$6&lt;&gt;"",ISNUMBER(SEARCH(설정!$B$6,$AC455))),AND(설정!$B$7&lt;&gt;"",ISNUMBER(SEARCH(설정!$B$7,$AC455)))),"제외","포함"))</f>
        <v/>
      </c>
    </row>
    <row r="456">
      <c r="W456" s="2">
        <f>IF(OR($B$5="",$C$6="",ROW()&lt;$B$5),"",IF(INDEX($A:$U,ROW(),$C$6)="","",INDEX($A:$U,ROW(),$C$6)))</f>
        <v/>
      </c>
      <c r="X456" s="28">
        <f>IF($W456="","",IF(ISNUMBER($W456),IF($W456&gt;=10000000,IFERROR(DATE(INT($W456/10000),MOD(INT($W456/100),100),MOD($W456,100)),""),$W456),IF(ISNUMBER(--SUBSTITUTE(SUBSTITUTE(TRIM($W456),".","-"),"/","-")),IF(--SUBSTITUTE(SUBSTITUTE(TRIM($W456),".","-"),"/","-")&gt;=10000000,IFERROR(DATE(--LEFT(TRIM($W456),4),--MID(TRIM($W456),5,2),--RIGHT(TRIM($W456),2)),""),--SUBSTITUTE(SUBSTITUTE(TRIM($W456),".","-"),"/","-")),IFERROR(--LEFT(SUBSTITUTE(SUBSTITUTE(TRIM($W456),".","-"),"/","-"),10),""))))</f>
        <v/>
      </c>
      <c r="Y456" s="29">
        <f>IF($X456="","",INT($X456))</f>
        <v/>
      </c>
      <c r="Z456" s="30">
        <f>IF(OR($Y456="",$D$6=""),"",IF(INDEX($A:$U,ROW(),$D$6)="",0,IF(ISNUMBER(INDEX($A:$U,ROW(),$D$6)),INDEX($A:$U,ROW(),$D$6),IFERROR(--SUBSTITUTE(SUBSTITUTE(TRIM(INDEX($A:$U,ROW(),$D$6)),",",""),"원",""),0))))</f>
        <v/>
      </c>
      <c r="AA456" s="30">
        <f>IF(OR($Y456="",$E$6=""),"",IF(INDEX($A:$U,ROW(),$E$6)="",0,IF(ISNUMBER(INDEX($A:$U,ROW(),$E$6)),INDEX($A:$U,ROW(),$E$6),IFERROR(--SUBSTITUTE(SUBSTITUTE(TRIM(INDEX($A:$U,ROW(),$E$6)),",",""),"원",""),0))))</f>
        <v/>
      </c>
      <c r="AB456" s="30">
        <f>IF(OR($Y456="",$F$6=""),"",IF(INDEX($A:$U,ROW(),$F$6)="","",IF(ISNUMBER(INDEX($A:$U,ROW(),$F$6)),INDEX($A:$U,ROW(),$F$6),IFERROR(--SUBSTITUTE(SUBSTITUTE(TRIM(INDEX($A:$U,ROW(),$F$6)),",",""),"원",""),""))))</f>
        <v/>
      </c>
      <c r="AC456" s="2">
        <f>IF(OR($Y456="",$G$6=""),"",INDEX($A:$U,ROW(),$G$6)&amp;"")</f>
        <v/>
      </c>
      <c r="AD456" s="2">
        <f>IF($Y456="","",IF(OR(AND(설정!$B$5&lt;&gt;"",ISNUMBER(SEARCH(설정!$B$5,$AC456))),AND(설정!$B$6&lt;&gt;"",ISNUMBER(SEARCH(설정!$B$6,$AC456))),AND(설정!$B$7&lt;&gt;"",ISNUMBER(SEARCH(설정!$B$7,$AC456)))),"제외","포함"))</f>
        <v/>
      </c>
    </row>
    <row r="457">
      <c r="W457" s="2">
        <f>IF(OR($B$5="",$C$6="",ROW()&lt;$B$5),"",IF(INDEX($A:$U,ROW(),$C$6)="","",INDEX($A:$U,ROW(),$C$6)))</f>
        <v/>
      </c>
      <c r="X457" s="28">
        <f>IF($W457="","",IF(ISNUMBER($W457),IF($W457&gt;=10000000,IFERROR(DATE(INT($W457/10000),MOD(INT($W457/100),100),MOD($W457,100)),""),$W457),IF(ISNUMBER(--SUBSTITUTE(SUBSTITUTE(TRIM($W457),".","-"),"/","-")),IF(--SUBSTITUTE(SUBSTITUTE(TRIM($W457),".","-"),"/","-")&gt;=10000000,IFERROR(DATE(--LEFT(TRIM($W457),4),--MID(TRIM($W457),5,2),--RIGHT(TRIM($W457),2)),""),--SUBSTITUTE(SUBSTITUTE(TRIM($W457),".","-"),"/","-")),IFERROR(--LEFT(SUBSTITUTE(SUBSTITUTE(TRIM($W457),".","-"),"/","-"),10),""))))</f>
        <v/>
      </c>
      <c r="Y457" s="29">
        <f>IF($X457="","",INT($X457))</f>
        <v/>
      </c>
      <c r="Z457" s="30">
        <f>IF(OR($Y457="",$D$6=""),"",IF(INDEX($A:$U,ROW(),$D$6)="",0,IF(ISNUMBER(INDEX($A:$U,ROW(),$D$6)),INDEX($A:$U,ROW(),$D$6),IFERROR(--SUBSTITUTE(SUBSTITUTE(TRIM(INDEX($A:$U,ROW(),$D$6)),",",""),"원",""),0))))</f>
        <v/>
      </c>
      <c r="AA457" s="30">
        <f>IF(OR($Y457="",$E$6=""),"",IF(INDEX($A:$U,ROW(),$E$6)="",0,IF(ISNUMBER(INDEX($A:$U,ROW(),$E$6)),INDEX($A:$U,ROW(),$E$6),IFERROR(--SUBSTITUTE(SUBSTITUTE(TRIM(INDEX($A:$U,ROW(),$E$6)),",",""),"원",""),0))))</f>
        <v/>
      </c>
      <c r="AB457" s="30">
        <f>IF(OR($Y457="",$F$6=""),"",IF(INDEX($A:$U,ROW(),$F$6)="","",IF(ISNUMBER(INDEX($A:$U,ROW(),$F$6)),INDEX($A:$U,ROW(),$F$6),IFERROR(--SUBSTITUTE(SUBSTITUTE(TRIM(INDEX($A:$U,ROW(),$F$6)),",",""),"원",""),""))))</f>
        <v/>
      </c>
      <c r="AC457" s="2">
        <f>IF(OR($Y457="",$G$6=""),"",INDEX($A:$U,ROW(),$G$6)&amp;"")</f>
        <v/>
      </c>
      <c r="AD457" s="2">
        <f>IF($Y457="","",IF(OR(AND(설정!$B$5&lt;&gt;"",ISNUMBER(SEARCH(설정!$B$5,$AC457))),AND(설정!$B$6&lt;&gt;"",ISNUMBER(SEARCH(설정!$B$6,$AC457))),AND(설정!$B$7&lt;&gt;"",ISNUMBER(SEARCH(설정!$B$7,$AC457)))),"제외","포함"))</f>
        <v/>
      </c>
    </row>
    <row r="458">
      <c r="W458" s="2">
        <f>IF(OR($B$5="",$C$6="",ROW()&lt;$B$5),"",IF(INDEX($A:$U,ROW(),$C$6)="","",INDEX($A:$U,ROW(),$C$6)))</f>
        <v/>
      </c>
      <c r="X458" s="28">
        <f>IF($W458="","",IF(ISNUMBER($W458),IF($W458&gt;=10000000,IFERROR(DATE(INT($W458/10000),MOD(INT($W458/100),100),MOD($W458,100)),""),$W458),IF(ISNUMBER(--SUBSTITUTE(SUBSTITUTE(TRIM($W458),".","-"),"/","-")),IF(--SUBSTITUTE(SUBSTITUTE(TRIM($W458),".","-"),"/","-")&gt;=10000000,IFERROR(DATE(--LEFT(TRIM($W458),4),--MID(TRIM($W458),5,2),--RIGHT(TRIM($W458),2)),""),--SUBSTITUTE(SUBSTITUTE(TRIM($W458),".","-"),"/","-")),IFERROR(--LEFT(SUBSTITUTE(SUBSTITUTE(TRIM($W458),".","-"),"/","-"),10),""))))</f>
        <v/>
      </c>
      <c r="Y458" s="29">
        <f>IF($X458="","",INT($X458))</f>
        <v/>
      </c>
      <c r="Z458" s="30">
        <f>IF(OR($Y458="",$D$6=""),"",IF(INDEX($A:$U,ROW(),$D$6)="",0,IF(ISNUMBER(INDEX($A:$U,ROW(),$D$6)),INDEX($A:$U,ROW(),$D$6),IFERROR(--SUBSTITUTE(SUBSTITUTE(TRIM(INDEX($A:$U,ROW(),$D$6)),",",""),"원",""),0))))</f>
        <v/>
      </c>
      <c r="AA458" s="30">
        <f>IF(OR($Y458="",$E$6=""),"",IF(INDEX($A:$U,ROW(),$E$6)="",0,IF(ISNUMBER(INDEX($A:$U,ROW(),$E$6)),INDEX($A:$U,ROW(),$E$6),IFERROR(--SUBSTITUTE(SUBSTITUTE(TRIM(INDEX($A:$U,ROW(),$E$6)),",",""),"원",""),0))))</f>
        <v/>
      </c>
      <c r="AB458" s="30">
        <f>IF(OR($Y458="",$F$6=""),"",IF(INDEX($A:$U,ROW(),$F$6)="","",IF(ISNUMBER(INDEX($A:$U,ROW(),$F$6)),INDEX($A:$U,ROW(),$F$6),IFERROR(--SUBSTITUTE(SUBSTITUTE(TRIM(INDEX($A:$U,ROW(),$F$6)),",",""),"원",""),""))))</f>
        <v/>
      </c>
      <c r="AC458" s="2">
        <f>IF(OR($Y458="",$G$6=""),"",INDEX($A:$U,ROW(),$G$6)&amp;"")</f>
        <v/>
      </c>
      <c r="AD458" s="2">
        <f>IF($Y458="","",IF(OR(AND(설정!$B$5&lt;&gt;"",ISNUMBER(SEARCH(설정!$B$5,$AC458))),AND(설정!$B$6&lt;&gt;"",ISNUMBER(SEARCH(설정!$B$6,$AC458))),AND(설정!$B$7&lt;&gt;"",ISNUMBER(SEARCH(설정!$B$7,$AC458)))),"제외","포함"))</f>
        <v/>
      </c>
    </row>
    <row r="459">
      <c r="W459" s="2">
        <f>IF(OR($B$5="",$C$6="",ROW()&lt;$B$5),"",IF(INDEX($A:$U,ROW(),$C$6)="","",INDEX($A:$U,ROW(),$C$6)))</f>
        <v/>
      </c>
      <c r="X459" s="28">
        <f>IF($W459="","",IF(ISNUMBER($W459),IF($W459&gt;=10000000,IFERROR(DATE(INT($W459/10000),MOD(INT($W459/100),100),MOD($W459,100)),""),$W459),IF(ISNUMBER(--SUBSTITUTE(SUBSTITUTE(TRIM($W459),".","-"),"/","-")),IF(--SUBSTITUTE(SUBSTITUTE(TRIM($W459),".","-"),"/","-")&gt;=10000000,IFERROR(DATE(--LEFT(TRIM($W459),4),--MID(TRIM($W459),5,2),--RIGHT(TRIM($W459),2)),""),--SUBSTITUTE(SUBSTITUTE(TRIM($W459),".","-"),"/","-")),IFERROR(--LEFT(SUBSTITUTE(SUBSTITUTE(TRIM($W459),".","-"),"/","-"),10),""))))</f>
        <v/>
      </c>
      <c r="Y459" s="29">
        <f>IF($X459="","",INT($X459))</f>
        <v/>
      </c>
      <c r="Z459" s="30">
        <f>IF(OR($Y459="",$D$6=""),"",IF(INDEX($A:$U,ROW(),$D$6)="",0,IF(ISNUMBER(INDEX($A:$U,ROW(),$D$6)),INDEX($A:$U,ROW(),$D$6),IFERROR(--SUBSTITUTE(SUBSTITUTE(TRIM(INDEX($A:$U,ROW(),$D$6)),",",""),"원",""),0))))</f>
        <v/>
      </c>
      <c r="AA459" s="30">
        <f>IF(OR($Y459="",$E$6=""),"",IF(INDEX($A:$U,ROW(),$E$6)="",0,IF(ISNUMBER(INDEX($A:$U,ROW(),$E$6)),INDEX($A:$U,ROW(),$E$6),IFERROR(--SUBSTITUTE(SUBSTITUTE(TRIM(INDEX($A:$U,ROW(),$E$6)),",",""),"원",""),0))))</f>
        <v/>
      </c>
      <c r="AB459" s="30">
        <f>IF(OR($Y459="",$F$6=""),"",IF(INDEX($A:$U,ROW(),$F$6)="","",IF(ISNUMBER(INDEX($A:$U,ROW(),$F$6)),INDEX($A:$U,ROW(),$F$6),IFERROR(--SUBSTITUTE(SUBSTITUTE(TRIM(INDEX($A:$U,ROW(),$F$6)),",",""),"원",""),""))))</f>
        <v/>
      </c>
      <c r="AC459" s="2">
        <f>IF(OR($Y459="",$G$6=""),"",INDEX($A:$U,ROW(),$G$6)&amp;"")</f>
        <v/>
      </c>
      <c r="AD459" s="2">
        <f>IF($Y459="","",IF(OR(AND(설정!$B$5&lt;&gt;"",ISNUMBER(SEARCH(설정!$B$5,$AC459))),AND(설정!$B$6&lt;&gt;"",ISNUMBER(SEARCH(설정!$B$6,$AC459))),AND(설정!$B$7&lt;&gt;"",ISNUMBER(SEARCH(설정!$B$7,$AC459)))),"제외","포함"))</f>
        <v/>
      </c>
    </row>
    <row r="460">
      <c r="W460" s="2">
        <f>IF(OR($B$5="",$C$6="",ROW()&lt;$B$5),"",IF(INDEX($A:$U,ROW(),$C$6)="","",INDEX($A:$U,ROW(),$C$6)))</f>
        <v/>
      </c>
      <c r="X460" s="28">
        <f>IF($W460="","",IF(ISNUMBER($W460),IF($W460&gt;=10000000,IFERROR(DATE(INT($W460/10000),MOD(INT($W460/100),100),MOD($W460,100)),""),$W460),IF(ISNUMBER(--SUBSTITUTE(SUBSTITUTE(TRIM($W460),".","-"),"/","-")),IF(--SUBSTITUTE(SUBSTITUTE(TRIM($W460),".","-"),"/","-")&gt;=10000000,IFERROR(DATE(--LEFT(TRIM($W460),4),--MID(TRIM($W460),5,2),--RIGHT(TRIM($W460),2)),""),--SUBSTITUTE(SUBSTITUTE(TRIM($W460),".","-"),"/","-")),IFERROR(--LEFT(SUBSTITUTE(SUBSTITUTE(TRIM($W460),".","-"),"/","-"),10),""))))</f>
        <v/>
      </c>
      <c r="Y460" s="29">
        <f>IF($X460="","",INT($X460))</f>
        <v/>
      </c>
      <c r="Z460" s="30">
        <f>IF(OR($Y460="",$D$6=""),"",IF(INDEX($A:$U,ROW(),$D$6)="",0,IF(ISNUMBER(INDEX($A:$U,ROW(),$D$6)),INDEX($A:$U,ROW(),$D$6),IFERROR(--SUBSTITUTE(SUBSTITUTE(TRIM(INDEX($A:$U,ROW(),$D$6)),",",""),"원",""),0))))</f>
        <v/>
      </c>
      <c r="AA460" s="30">
        <f>IF(OR($Y460="",$E$6=""),"",IF(INDEX($A:$U,ROW(),$E$6)="",0,IF(ISNUMBER(INDEX($A:$U,ROW(),$E$6)),INDEX($A:$U,ROW(),$E$6),IFERROR(--SUBSTITUTE(SUBSTITUTE(TRIM(INDEX($A:$U,ROW(),$E$6)),",",""),"원",""),0))))</f>
        <v/>
      </c>
      <c r="AB460" s="30">
        <f>IF(OR($Y460="",$F$6=""),"",IF(INDEX($A:$U,ROW(),$F$6)="","",IF(ISNUMBER(INDEX($A:$U,ROW(),$F$6)),INDEX($A:$U,ROW(),$F$6),IFERROR(--SUBSTITUTE(SUBSTITUTE(TRIM(INDEX($A:$U,ROW(),$F$6)),",",""),"원",""),""))))</f>
        <v/>
      </c>
      <c r="AC460" s="2">
        <f>IF(OR($Y460="",$G$6=""),"",INDEX($A:$U,ROW(),$G$6)&amp;"")</f>
        <v/>
      </c>
      <c r="AD460" s="2">
        <f>IF($Y460="","",IF(OR(AND(설정!$B$5&lt;&gt;"",ISNUMBER(SEARCH(설정!$B$5,$AC460))),AND(설정!$B$6&lt;&gt;"",ISNUMBER(SEARCH(설정!$B$6,$AC460))),AND(설정!$B$7&lt;&gt;"",ISNUMBER(SEARCH(설정!$B$7,$AC460)))),"제외","포함"))</f>
        <v/>
      </c>
    </row>
    <row r="461">
      <c r="W461" s="2">
        <f>IF(OR($B$5="",$C$6="",ROW()&lt;$B$5),"",IF(INDEX($A:$U,ROW(),$C$6)="","",INDEX($A:$U,ROW(),$C$6)))</f>
        <v/>
      </c>
      <c r="X461" s="28">
        <f>IF($W461="","",IF(ISNUMBER($W461),IF($W461&gt;=10000000,IFERROR(DATE(INT($W461/10000),MOD(INT($W461/100),100),MOD($W461,100)),""),$W461),IF(ISNUMBER(--SUBSTITUTE(SUBSTITUTE(TRIM($W461),".","-"),"/","-")),IF(--SUBSTITUTE(SUBSTITUTE(TRIM($W461),".","-"),"/","-")&gt;=10000000,IFERROR(DATE(--LEFT(TRIM($W461),4),--MID(TRIM($W461),5,2),--RIGHT(TRIM($W461),2)),""),--SUBSTITUTE(SUBSTITUTE(TRIM($W461),".","-"),"/","-")),IFERROR(--LEFT(SUBSTITUTE(SUBSTITUTE(TRIM($W461),".","-"),"/","-"),10),""))))</f>
        <v/>
      </c>
      <c r="Y461" s="29">
        <f>IF($X461="","",INT($X461))</f>
        <v/>
      </c>
      <c r="Z461" s="30">
        <f>IF(OR($Y461="",$D$6=""),"",IF(INDEX($A:$U,ROW(),$D$6)="",0,IF(ISNUMBER(INDEX($A:$U,ROW(),$D$6)),INDEX($A:$U,ROW(),$D$6),IFERROR(--SUBSTITUTE(SUBSTITUTE(TRIM(INDEX($A:$U,ROW(),$D$6)),",",""),"원",""),0))))</f>
        <v/>
      </c>
      <c r="AA461" s="30">
        <f>IF(OR($Y461="",$E$6=""),"",IF(INDEX($A:$U,ROW(),$E$6)="",0,IF(ISNUMBER(INDEX($A:$U,ROW(),$E$6)),INDEX($A:$U,ROW(),$E$6),IFERROR(--SUBSTITUTE(SUBSTITUTE(TRIM(INDEX($A:$U,ROW(),$E$6)),",",""),"원",""),0))))</f>
        <v/>
      </c>
      <c r="AB461" s="30">
        <f>IF(OR($Y461="",$F$6=""),"",IF(INDEX($A:$U,ROW(),$F$6)="","",IF(ISNUMBER(INDEX($A:$U,ROW(),$F$6)),INDEX($A:$U,ROW(),$F$6),IFERROR(--SUBSTITUTE(SUBSTITUTE(TRIM(INDEX($A:$U,ROW(),$F$6)),",",""),"원",""),""))))</f>
        <v/>
      </c>
      <c r="AC461" s="2">
        <f>IF(OR($Y461="",$G$6=""),"",INDEX($A:$U,ROW(),$G$6)&amp;"")</f>
        <v/>
      </c>
      <c r="AD461" s="2">
        <f>IF($Y461="","",IF(OR(AND(설정!$B$5&lt;&gt;"",ISNUMBER(SEARCH(설정!$B$5,$AC461))),AND(설정!$B$6&lt;&gt;"",ISNUMBER(SEARCH(설정!$B$6,$AC461))),AND(설정!$B$7&lt;&gt;"",ISNUMBER(SEARCH(설정!$B$7,$AC461)))),"제외","포함"))</f>
        <v/>
      </c>
    </row>
    <row r="462">
      <c r="W462" s="2">
        <f>IF(OR($B$5="",$C$6="",ROW()&lt;$B$5),"",IF(INDEX($A:$U,ROW(),$C$6)="","",INDEX($A:$U,ROW(),$C$6)))</f>
        <v/>
      </c>
      <c r="X462" s="28">
        <f>IF($W462="","",IF(ISNUMBER($W462),IF($W462&gt;=10000000,IFERROR(DATE(INT($W462/10000),MOD(INT($W462/100),100),MOD($W462,100)),""),$W462),IF(ISNUMBER(--SUBSTITUTE(SUBSTITUTE(TRIM($W462),".","-"),"/","-")),IF(--SUBSTITUTE(SUBSTITUTE(TRIM($W462),".","-"),"/","-")&gt;=10000000,IFERROR(DATE(--LEFT(TRIM($W462),4),--MID(TRIM($W462),5,2),--RIGHT(TRIM($W462),2)),""),--SUBSTITUTE(SUBSTITUTE(TRIM($W462),".","-"),"/","-")),IFERROR(--LEFT(SUBSTITUTE(SUBSTITUTE(TRIM($W462),".","-"),"/","-"),10),""))))</f>
        <v/>
      </c>
      <c r="Y462" s="29">
        <f>IF($X462="","",INT($X462))</f>
        <v/>
      </c>
      <c r="Z462" s="30">
        <f>IF(OR($Y462="",$D$6=""),"",IF(INDEX($A:$U,ROW(),$D$6)="",0,IF(ISNUMBER(INDEX($A:$U,ROW(),$D$6)),INDEX($A:$U,ROW(),$D$6),IFERROR(--SUBSTITUTE(SUBSTITUTE(TRIM(INDEX($A:$U,ROW(),$D$6)),",",""),"원",""),0))))</f>
        <v/>
      </c>
      <c r="AA462" s="30">
        <f>IF(OR($Y462="",$E$6=""),"",IF(INDEX($A:$U,ROW(),$E$6)="",0,IF(ISNUMBER(INDEX($A:$U,ROW(),$E$6)),INDEX($A:$U,ROW(),$E$6),IFERROR(--SUBSTITUTE(SUBSTITUTE(TRIM(INDEX($A:$U,ROW(),$E$6)),",",""),"원",""),0))))</f>
        <v/>
      </c>
      <c r="AB462" s="30">
        <f>IF(OR($Y462="",$F$6=""),"",IF(INDEX($A:$U,ROW(),$F$6)="","",IF(ISNUMBER(INDEX($A:$U,ROW(),$F$6)),INDEX($A:$U,ROW(),$F$6),IFERROR(--SUBSTITUTE(SUBSTITUTE(TRIM(INDEX($A:$U,ROW(),$F$6)),",",""),"원",""),""))))</f>
        <v/>
      </c>
      <c r="AC462" s="2">
        <f>IF(OR($Y462="",$G$6=""),"",INDEX($A:$U,ROW(),$G$6)&amp;"")</f>
        <v/>
      </c>
      <c r="AD462" s="2">
        <f>IF($Y462="","",IF(OR(AND(설정!$B$5&lt;&gt;"",ISNUMBER(SEARCH(설정!$B$5,$AC462))),AND(설정!$B$6&lt;&gt;"",ISNUMBER(SEARCH(설정!$B$6,$AC462))),AND(설정!$B$7&lt;&gt;"",ISNUMBER(SEARCH(설정!$B$7,$AC462)))),"제외","포함"))</f>
        <v/>
      </c>
    </row>
    <row r="463">
      <c r="W463" s="2">
        <f>IF(OR($B$5="",$C$6="",ROW()&lt;$B$5),"",IF(INDEX($A:$U,ROW(),$C$6)="","",INDEX($A:$U,ROW(),$C$6)))</f>
        <v/>
      </c>
      <c r="X463" s="28">
        <f>IF($W463="","",IF(ISNUMBER($W463),IF($W463&gt;=10000000,IFERROR(DATE(INT($W463/10000),MOD(INT($W463/100),100),MOD($W463,100)),""),$W463),IF(ISNUMBER(--SUBSTITUTE(SUBSTITUTE(TRIM($W463),".","-"),"/","-")),IF(--SUBSTITUTE(SUBSTITUTE(TRIM($W463),".","-"),"/","-")&gt;=10000000,IFERROR(DATE(--LEFT(TRIM($W463),4),--MID(TRIM($W463),5,2),--RIGHT(TRIM($W463),2)),""),--SUBSTITUTE(SUBSTITUTE(TRIM($W463),".","-"),"/","-")),IFERROR(--LEFT(SUBSTITUTE(SUBSTITUTE(TRIM($W463),".","-"),"/","-"),10),""))))</f>
        <v/>
      </c>
      <c r="Y463" s="29">
        <f>IF($X463="","",INT($X463))</f>
        <v/>
      </c>
      <c r="Z463" s="30">
        <f>IF(OR($Y463="",$D$6=""),"",IF(INDEX($A:$U,ROW(),$D$6)="",0,IF(ISNUMBER(INDEX($A:$U,ROW(),$D$6)),INDEX($A:$U,ROW(),$D$6),IFERROR(--SUBSTITUTE(SUBSTITUTE(TRIM(INDEX($A:$U,ROW(),$D$6)),",",""),"원",""),0))))</f>
        <v/>
      </c>
      <c r="AA463" s="30">
        <f>IF(OR($Y463="",$E$6=""),"",IF(INDEX($A:$U,ROW(),$E$6)="",0,IF(ISNUMBER(INDEX($A:$U,ROW(),$E$6)),INDEX($A:$U,ROW(),$E$6),IFERROR(--SUBSTITUTE(SUBSTITUTE(TRIM(INDEX($A:$U,ROW(),$E$6)),",",""),"원",""),0))))</f>
        <v/>
      </c>
      <c r="AB463" s="30">
        <f>IF(OR($Y463="",$F$6=""),"",IF(INDEX($A:$U,ROW(),$F$6)="","",IF(ISNUMBER(INDEX($A:$U,ROW(),$F$6)),INDEX($A:$U,ROW(),$F$6),IFERROR(--SUBSTITUTE(SUBSTITUTE(TRIM(INDEX($A:$U,ROW(),$F$6)),",",""),"원",""),""))))</f>
        <v/>
      </c>
      <c r="AC463" s="2">
        <f>IF(OR($Y463="",$G$6=""),"",INDEX($A:$U,ROW(),$G$6)&amp;"")</f>
        <v/>
      </c>
      <c r="AD463" s="2">
        <f>IF($Y463="","",IF(OR(AND(설정!$B$5&lt;&gt;"",ISNUMBER(SEARCH(설정!$B$5,$AC463))),AND(설정!$B$6&lt;&gt;"",ISNUMBER(SEARCH(설정!$B$6,$AC463))),AND(설정!$B$7&lt;&gt;"",ISNUMBER(SEARCH(설정!$B$7,$AC463)))),"제외","포함"))</f>
        <v/>
      </c>
    </row>
    <row r="464">
      <c r="W464" s="2">
        <f>IF(OR($B$5="",$C$6="",ROW()&lt;$B$5),"",IF(INDEX($A:$U,ROW(),$C$6)="","",INDEX($A:$U,ROW(),$C$6)))</f>
        <v/>
      </c>
      <c r="X464" s="28">
        <f>IF($W464="","",IF(ISNUMBER($W464),IF($W464&gt;=10000000,IFERROR(DATE(INT($W464/10000),MOD(INT($W464/100),100),MOD($W464,100)),""),$W464),IF(ISNUMBER(--SUBSTITUTE(SUBSTITUTE(TRIM($W464),".","-"),"/","-")),IF(--SUBSTITUTE(SUBSTITUTE(TRIM($W464),".","-"),"/","-")&gt;=10000000,IFERROR(DATE(--LEFT(TRIM($W464),4),--MID(TRIM($W464),5,2),--RIGHT(TRIM($W464),2)),""),--SUBSTITUTE(SUBSTITUTE(TRIM($W464),".","-"),"/","-")),IFERROR(--LEFT(SUBSTITUTE(SUBSTITUTE(TRIM($W464),".","-"),"/","-"),10),""))))</f>
        <v/>
      </c>
      <c r="Y464" s="29">
        <f>IF($X464="","",INT($X464))</f>
        <v/>
      </c>
      <c r="Z464" s="30">
        <f>IF(OR($Y464="",$D$6=""),"",IF(INDEX($A:$U,ROW(),$D$6)="",0,IF(ISNUMBER(INDEX($A:$U,ROW(),$D$6)),INDEX($A:$U,ROW(),$D$6),IFERROR(--SUBSTITUTE(SUBSTITUTE(TRIM(INDEX($A:$U,ROW(),$D$6)),",",""),"원",""),0))))</f>
        <v/>
      </c>
      <c r="AA464" s="30">
        <f>IF(OR($Y464="",$E$6=""),"",IF(INDEX($A:$U,ROW(),$E$6)="",0,IF(ISNUMBER(INDEX($A:$U,ROW(),$E$6)),INDEX($A:$U,ROW(),$E$6),IFERROR(--SUBSTITUTE(SUBSTITUTE(TRIM(INDEX($A:$U,ROW(),$E$6)),",",""),"원",""),0))))</f>
        <v/>
      </c>
      <c r="AB464" s="30">
        <f>IF(OR($Y464="",$F$6=""),"",IF(INDEX($A:$U,ROW(),$F$6)="","",IF(ISNUMBER(INDEX($A:$U,ROW(),$F$6)),INDEX($A:$U,ROW(),$F$6),IFERROR(--SUBSTITUTE(SUBSTITUTE(TRIM(INDEX($A:$U,ROW(),$F$6)),",",""),"원",""),""))))</f>
        <v/>
      </c>
      <c r="AC464" s="2">
        <f>IF(OR($Y464="",$G$6=""),"",INDEX($A:$U,ROW(),$G$6)&amp;"")</f>
        <v/>
      </c>
      <c r="AD464" s="2">
        <f>IF($Y464="","",IF(OR(AND(설정!$B$5&lt;&gt;"",ISNUMBER(SEARCH(설정!$B$5,$AC464))),AND(설정!$B$6&lt;&gt;"",ISNUMBER(SEARCH(설정!$B$6,$AC464))),AND(설정!$B$7&lt;&gt;"",ISNUMBER(SEARCH(설정!$B$7,$AC464)))),"제외","포함"))</f>
        <v/>
      </c>
    </row>
    <row r="465">
      <c r="W465" s="2">
        <f>IF(OR($B$5="",$C$6="",ROW()&lt;$B$5),"",IF(INDEX($A:$U,ROW(),$C$6)="","",INDEX($A:$U,ROW(),$C$6)))</f>
        <v/>
      </c>
      <c r="X465" s="28">
        <f>IF($W465="","",IF(ISNUMBER($W465),IF($W465&gt;=10000000,IFERROR(DATE(INT($W465/10000),MOD(INT($W465/100),100),MOD($W465,100)),""),$W465),IF(ISNUMBER(--SUBSTITUTE(SUBSTITUTE(TRIM($W465),".","-"),"/","-")),IF(--SUBSTITUTE(SUBSTITUTE(TRIM($W465),".","-"),"/","-")&gt;=10000000,IFERROR(DATE(--LEFT(TRIM($W465),4),--MID(TRIM($W465),5,2),--RIGHT(TRIM($W465),2)),""),--SUBSTITUTE(SUBSTITUTE(TRIM($W465),".","-"),"/","-")),IFERROR(--LEFT(SUBSTITUTE(SUBSTITUTE(TRIM($W465),".","-"),"/","-"),10),""))))</f>
        <v/>
      </c>
      <c r="Y465" s="29">
        <f>IF($X465="","",INT($X465))</f>
        <v/>
      </c>
      <c r="Z465" s="30">
        <f>IF(OR($Y465="",$D$6=""),"",IF(INDEX($A:$U,ROW(),$D$6)="",0,IF(ISNUMBER(INDEX($A:$U,ROW(),$D$6)),INDEX($A:$U,ROW(),$D$6),IFERROR(--SUBSTITUTE(SUBSTITUTE(TRIM(INDEX($A:$U,ROW(),$D$6)),",",""),"원",""),0))))</f>
        <v/>
      </c>
      <c r="AA465" s="30">
        <f>IF(OR($Y465="",$E$6=""),"",IF(INDEX($A:$U,ROW(),$E$6)="",0,IF(ISNUMBER(INDEX($A:$U,ROW(),$E$6)),INDEX($A:$U,ROW(),$E$6),IFERROR(--SUBSTITUTE(SUBSTITUTE(TRIM(INDEX($A:$U,ROW(),$E$6)),",",""),"원",""),0))))</f>
        <v/>
      </c>
      <c r="AB465" s="30">
        <f>IF(OR($Y465="",$F$6=""),"",IF(INDEX($A:$U,ROW(),$F$6)="","",IF(ISNUMBER(INDEX($A:$U,ROW(),$F$6)),INDEX($A:$U,ROW(),$F$6),IFERROR(--SUBSTITUTE(SUBSTITUTE(TRIM(INDEX($A:$U,ROW(),$F$6)),",",""),"원",""),""))))</f>
        <v/>
      </c>
      <c r="AC465" s="2">
        <f>IF(OR($Y465="",$G$6=""),"",INDEX($A:$U,ROW(),$G$6)&amp;"")</f>
        <v/>
      </c>
      <c r="AD465" s="2">
        <f>IF($Y465="","",IF(OR(AND(설정!$B$5&lt;&gt;"",ISNUMBER(SEARCH(설정!$B$5,$AC465))),AND(설정!$B$6&lt;&gt;"",ISNUMBER(SEARCH(설정!$B$6,$AC465))),AND(설정!$B$7&lt;&gt;"",ISNUMBER(SEARCH(설정!$B$7,$AC465)))),"제외","포함"))</f>
        <v/>
      </c>
    </row>
    <row r="466">
      <c r="W466" s="2">
        <f>IF(OR($B$5="",$C$6="",ROW()&lt;$B$5),"",IF(INDEX($A:$U,ROW(),$C$6)="","",INDEX($A:$U,ROW(),$C$6)))</f>
        <v/>
      </c>
      <c r="X466" s="28">
        <f>IF($W466="","",IF(ISNUMBER($W466),IF($W466&gt;=10000000,IFERROR(DATE(INT($W466/10000),MOD(INT($W466/100),100),MOD($W466,100)),""),$W466),IF(ISNUMBER(--SUBSTITUTE(SUBSTITUTE(TRIM($W466),".","-"),"/","-")),IF(--SUBSTITUTE(SUBSTITUTE(TRIM($W466),".","-"),"/","-")&gt;=10000000,IFERROR(DATE(--LEFT(TRIM($W466),4),--MID(TRIM($W466),5,2),--RIGHT(TRIM($W466),2)),""),--SUBSTITUTE(SUBSTITUTE(TRIM($W466),".","-"),"/","-")),IFERROR(--LEFT(SUBSTITUTE(SUBSTITUTE(TRIM($W466),".","-"),"/","-"),10),""))))</f>
        <v/>
      </c>
      <c r="Y466" s="29">
        <f>IF($X466="","",INT($X466))</f>
        <v/>
      </c>
      <c r="Z466" s="30">
        <f>IF(OR($Y466="",$D$6=""),"",IF(INDEX($A:$U,ROW(),$D$6)="",0,IF(ISNUMBER(INDEX($A:$U,ROW(),$D$6)),INDEX($A:$U,ROW(),$D$6),IFERROR(--SUBSTITUTE(SUBSTITUTE(TRIM(INDEX($A:$U,ROW(),$D$6)),",",""),"원",""),0))))</f>
        <v/>
      </c>
      <c r="AA466" s="30">
        <f>IF(OR($Y466="",$E$6=""),"",IF(INDEX($A:$U,ROW(),$E$6)="",0,IF(ISNUMBER(INDEX($A:$U,ROW(),$E$6)),INDEX($A:$U,ROW(),$E$6),IFERROR(--SUBSTITUTE(SUBSTITUTE(TRIM(INDEX($A:$U,ROW(),$E$6)),",",""),"원",""),0))))</f>
        <v/>
      </c>
      <c r="AB466" s="30">
        <f>IF(OR($Y466="",$F$6=""),"",IF(INDEX($A:$U,ROW(),$F$6)="","",IF(ISNUMBER(INDEX($A:$U,ROW(),$F$6)),INDEX($A:$U,ROW(),$F$6),IFERROR(--SUBSTITUTE(SUBSTITUTE(TRIM(INDEX($A:$U,ROW(),$F$6)),",",""),"원",""),""))))</f>
        <v/>
      </c>
      <c r="AC466" s="2">
        <f>IF(OR($Y466="",$G$6=""),"",INDEX($A:$U,ROW(),$G$6)&amp;"")</f>
        <v/>
      </c>
      <c r="AD466" s="2">
        <f>IF($Y466="","",IF(OR(AND(설정!$B$5&lt;&gt;"",ISNUMBER(SEARCH(설정!$B$5,$AC466))),AND(설정!$B$6&lt;&gt;"",ISNUMBER(SEARCH(설정!$B$6,$AC466))),AND(설정!$B$7&lt;&gt;"",ISNUMBER(SEARCH(설정!$B$7,$AC466)))),"제외","포함"))</f>
        <v/>
      </c>
    </row>
    <row r="467">
      <c r="W467" s="2">
        <f>IF(OR($B$5="",$C$6="",ROW()&lt;$B$5),"",IF(INDEX($A:$U,ROW(),$C$6)="","",INDEX($A:$U,ROW(),$C$6)))</f>
        <v/>
      </c>
      <c r="X467" s="28">
        <f>IF($W467="","",IF(ISNUMBER($W467),IF($W467&gt;=10000000,IFERROR(DATE(INT($W467/10000),MOD(INT($W467/100),100),MOD($W467,100)),""),$W467),IF(ISNUMBER(--SUBSTITUTE(SUBSTITUTE(TRIM($W467),".","-"),"/","-")),IF(--SUBSTITUTE(SUBSTITUTE(TRIM($W467),".","-"),"/","-")&gt;=10000000,IFERROR(DATE(--LEFT(TRIM($W467),4),--MID(TRIM($W467),5,2),--RIGHT(TRIM($W467),2)),""),--SUBSTITUTE(SUBSTITUTE(TRIM($W467),".","-"),"/","-")),IFERROR(--LEFT(SUBSTITUTE(SUBSTITUTE(TRIM($W467),".","-"),"/","-"),10),""))))</f>
        <v/>
      </c>
      <c r="Y467" s="29">
        <f>IF($X467="","",INT($X467))</f>
        <v/>
      </c>
      <c r="Z467" s="30">
        <f>IF(OR($Y467="",$D$6=""),"",IF(INDEX($A:$U,ROW(),$D$6)="",0,IF(ISNUMBER(INDEX($A:$U,ROW(),$D$6)),INDEX($A:$U,ROW(),$D$6),IFERROR(--SUBSTITUTE(SUBSTITUTE(TRIM(INDEX($A:$U,ROW(),$D$6)),",",""),"원",""),0))))</f>
        <v/>
      </c>
      <c r="AA467" s="30">
        <f>IF(OR($Y467="",$E$6=""),"",IF(INDEX($A:$U,ROW(),$E$6)="",0,IF(ISNUMBER(INDEX($A:$U,ROW(),$E$6)),INDEX($A:$U,ROW(),$E$6),IFERROR(--SUBSTITUTE(SUBSTITUTE(TRIM(INDEX($A:$U,ROW(),$E$6)),",",""),"원",""),0))))</f>
        <v/>
      </c>
      <c r="AB467" s="30">
        <f>IF(OR($Y467="",$F$6=""),"",IF(INDEX($A:$U,ROW(),$F$6)="","",IF(ISNUMBER(INDEX($A:$U,ROW(),$F$6)),INDEX($A:$U,ROW(),$F$6),IFERROR(--SUBSTITUTE(SUBSTITUTE(TRIM(INDEX($A:$U,ROW(),$F$6)),",",""),"원",""),""))))</f>
        <v/>
      </c>
      <c r="AC467" s="2">
        <f>IF(OR($Y467="",$G$6=""),"",INDEX($A:$U,ROW(),$G$6)&amp;"")</f>
        <v/>
      </c>
      <c r="AD467" s="2">
        <f>IF($Y467="","",IF(OR(AND(설정!$B$5&lt;&gt;"",ISNUMBER(SEARCH(설정!$B$5,$AC467))),AND(설정!$B$6&lt;&gt;"",ISNUMBER(SEARCH(설정!$B$6,$AC467))),AND(설정!$B$7&lt;&gt;"",ISNUMBER(SEARCH(설정!$B$7,$AC467)))),"제외","포함"))</f>
        <v/>
      </c>
    </row>
    <row r="468">
      <c r="W468" s="2">
        <f>IF(OR($B$5="",$C$6="",ROW()&lt;$B$5),"",IF(INDEX($A:$U,ROW(),$C$6)="","",INDEX($A:$U,ROW(),$C$6)))</f>
        <v/>
      </c>
      <c r="X468" s="28">
        <f>IF($W468="","",IF(ISNUMBER($W468),IF($W468&gt;=10000000,IFERROR(DATE(INT($W468/10000),MOD(INT($W468/100),100),MOD($W468,100)),""),$W468),IF(ISNUMBER(--SUBSTITUTE(SUBSTITUTE(TRIM($W468),".","-"),"/","-")),IF(--SUBSTITUTE(SUBSTITUTE(TRIM($W468),".","-"),"/","-")&gt;=10000000,IFERROR(DATE(--LEFT(TRIM($W468),4),--MID(TRIM($W468),5,2),--RIGHT(TRIM($W468),2)),""),--SUBSTITUTE(SUBSTITUTE(TRIM($W468),".","-"),"/","-")),IFERROR(--LEFT(SUBSTITUTE(SUBSTITUTE(TRIM($W468),".","-"),"/","-"),10),""))))</f>
        <v/>
      </c>
      <c r="Y468" s="29">
        <f>IF($X468="","",INT($X468))</f>
        <v/>
      </c>
      <c r="Z468" s="30">
        <f>IF(OR($Y468="",$D$6=""),"",IF(INDEX($A:$U,ROW(),$D$6)="",0,IF(ISNUMBER(INDEX($A:$U,ROW(),$D$6)),INDEX($A:$U,ROW(),$D$6),IFERROR(--SUBSTITUTE(SUBSTITUTE(TRIM(INDEX($A:$U,ROW(),$D$6)),",",""),"원",""),0))))</f>
        <v/>
      </c>
      <c r="AA468" s="30">
        <f>IF(OR($Y468="",$E$6=""),"",IF(INDEX($A:$U,ROW(),$E$6)="",0,IF(ISNUMBER(INDEX($A:$U,ROW(),$E$6)),INDEX($A:$U,ROW(),$E$6),IFERROR(--SUBSTITUTE(SUBSTITUTE(TRIM(INDEX($A:$U,ROW(),$E$6)),",",""),"원",""),0))))</f>
        <v/>
      </c>
      <c r="AB468" s="30">
        <f>IF(OR($Y468="",$F$6=""),"",IF(INDEX($A:$U,ROW(),$F$6)="","",IF(ISNUMBER(INDEX($A:$U,ROW(),$F$6)),INDEX($A:$U,ROW(),$F$6),IFERROR(--SUBSTITUTE(SUBSTITUTE(TRIM(INDEX($A:$U,ROW(),$F$6)),",",""),"원",""),""))))</f>
        <v/>
      </c>
      <c r="AC468" s="2">
        <f>IF(OR($Y468="",$G$6=""),"",INDEX($A:$U,ROW(),$G$6)&amp;"")</f>
        <v/>
      </c>
      <c r="AD468" s="2">
        <f>IF($Y468="","",IF(OR(AND(설정!$B$5&lt;&gt;"",ISNUMBER(SEARCH(설정!$B$5,$AC468))),AND(설정!$B$6&lt;&gt;"",ISNUMBER(SEARCH(설정!$B$6,$AC468))),AND(설정!$B$7&lt;&gt;"",ISNUMBER(SEARCH(설정!$B$7,$AC468)))),"제외","포함"))</f>
        <v/>
      </c>
    </row>
    <row r="469">
      <c r="W469" s="2">
        <f>IF(OR($B$5="",$C$6="",ROW()&lt;$B$5),"",IF(INDEX($A:$U,ROW(),$C$6)="","",INDEX($A:$U,ROW(),$C$6)))</f>
        <v/>
      </c>
      <c r="X469" s="28">
        <f>IF($W469="","",IF(ISNUMBER($W469),IF($W469&gt;=10000000,IFERROR(DATE(INT($W469/10000),MOD(INT($W469/100),100),MOD($W469,100)),""),$W469),IF(ISNUMBER(--SUBSTITUTE(SUBSTITUTE(TRIM($W469),".","-"),"/","-")),IF(--SUBSTITUTE(SUBSTITUTE(TRIM($W469),".","-"),"/","-")&gt;=10000000,IFERROR(DATE(--LEFT(TRIM($W469),4),--MID(TRIM($W469),5,2),--RIGHT(TRIM($W469),2)),""),--SUBSTITUTE(SUBSTITUTE(TRIM($W469),".","-"),"/","-")),IFERROR(--LEFT(SUBSTITUTE(SUBSTITUTE(TRIM($W469),".","-"),"/","-"),10),""))))</f>
        <v/>
      </c>
      <c r="Y469" s="29">
        <f>IF($X469="","",INT($X469))</f>
        <v/>
      </c>
      <c r="Z469" s="30">
        <f>IF(OR($Y469="",$D$6=""),"",IF(INDEX($A:$U,ROW(),$D$6)="",0,IF(ISNUMBER(INDEX($A:$U,ROW(),$D$6)),INDEX($A:$U,ROW(),$D$6),IFERROR(--SUBSTITUTE(SUBSTITUTE(TRIM(INDEX($A:$U,ROW(),$D$6)),",",""),"원",""),0))))</f>
        <v/>
      </c>
      <c r="AA469" s="30">
        <f>IF(OR($Y469="",$E$6=""),"",IF(INDEX($A:$U,ROW(),$E$6)="",0,IF(ISNUMBER(INDEX($A:$U,ROW(),$E$6)),INDEX($A:$U,ROW(),$E$6),IFERROR(--SUBSTITUTE(SUBSTITUTE(TRIM(INDEX($A:$U,ROW(),$E$6)),",",""),"원",""),0))))</f>
        <v/>
      </c>
      <c r="AB469" s="30">
        <f>IF(OR($Y469="",$F$6=""),"",IF(INDEX($A:$U,ROW(),$F$6)="","",IF(ISNUMBER(INDEX($A:$U,ROW(),$F$6)),INDEX($A:$U,ROW(),$F$6),IFERROR(--SUBSTITUTE(SUBSTITUTE(TRIM(INDEX($A:$U,ROW(),$F$6)),",",""),"원",""),""))))</f>
        <v/>
      </c>
      <c r="AC469" s="2">
        <f>IF(OR($Y469="",$G$6=""),"",INDEX($A:$U,ROW(),$G$6)&amp;"")</f>
        <v/>
      </c>
      <c r="AD469" s="2">
        <f>IF($Y469="","",IF(OR(AND(설정!$B$5&lt;&gt;"",ISNUMBER(SEARCH(설정!$B$5,$AC469))),AND(설정!$B$6&lt;&gt;"",ISNUMBER(SEARCH(설정!$B$6,$AC469))),AND(설정!$B$7&lt;&gt;"",ISNUMBER(SEARCH(설정!$B$7,$AC469)))),"제외","포함"))</f>
        <v/>
      </c>
    </row>
    <row r="470">
      <c r="W470" s="2">
        <f>IF(OR($B$5="",$C$6="",ROW()&lt;$B$5),"",IF(INDEX($A:$U,ROW(),$C$6)="","",INDEX($A:$U,ROW(),$C$6)))</f>
        <v/>
      </c>
      <c r="X470" s="28">
        <f>IF($W470="","",IF(ISNUMBER($W470),IF($W470&gt;=10000000,IFERROR(DATE(INT($W470/10000),MOD(INT($W470/100),100),MOD($W470,100)),""),$W470),IF(ISNUMBER(--SUBSTITUTE(SUBSTITUTE(TRIM($W470),".","-"),"/","-")),IF(--SUBSTITUTE(SUBSTITUTE(TRIM($W470),".","-"),"/","-")&gt;=10000000,IFERROR(DATE(--LEFT(TRIM($W470),4),--MID(TRIM($W470),5,2),--RIGHT(TRIM($W470),2)),""),--SUBSTITUTE(SUBSTITUTE(TRIM($W470),".","-"),"/","-")),IFERROR(--LEFT(SUBSTITUTE(SUBSTITUTE(TRIM($W470),".","-"),"/","-"),10),""))))</f>
        <v/>
      </c>
      <c r="Y470" s="29">
        <f>IF($X470="","",INT($X470))</f>
        <v/>
      </c>
      <c r="Z470" s="30">
        <f>IF(OR($Y470="",$D$6=""),"",IF(INDEX($A:$U,ROW(),$D$6)="",0,IF(ISNUMBER(INDEX($A:$U,ROW(),$D$6)),INDEX($A:$U,ROW(),$D$6),IFERROR(--SUBSTITUTE(SUBSTITUTE(TRIM(INDEX($A:$U,ROW(),$D$6)),",",""),"원",""),0))))</f>
        <v/>
      </c>
      <c r="AA470" s="30">
        <f>IF(OR($Y470="",$E$6=""),"",IF(INDEX($A:$U,ROW(),$E$6)="",0,IF(ISNUMBER(INDEX($A:$U,ROW(),$E$6)),INDEX($A:$U,ROW(),$E$6),IFERROR(--SUBSTITUTE(SUBSTITUTE(TRIM(INDEX($A:$U,ROW(),$E$6)),",",""),"원",""),0))))</f>
        <v/>
      </c>
      <c r="AB470" s="30">
        <f>IF(OR($Y470="",$F$6=""),"",IF(INDEX($A:$U,ROW(),$F$6)="","",IF(ISNUMBER(INDEX($A:$U,ROW(),$F$6)),INDEX($A:$U,ROW(),$F$6),IFERROR(--SUBSTITUTE(SUBSTITUTE(TRIM(INDEX($A:$U,ROW(),$F$6)),",",""),"원",""),""))))</f>
        <v/>
      </c>
      <c r="AC470" s="2">
        <f>IF(OR($Y470="",$G$6=""),"",INDEX($A:$U,ROW(),$G$6)&amp;"")</f>
        <v/>
      </c>
      <c r="AD470" s="2">
        <f>IF($Y470="","",IF(OR(AND(설정!$B$5&lt;&gt;"",ISNUMBER(SEARCH(설정!$B$5,$AC470))),AND(설정!$B$6&lt;&gt;"",ISNUMBER(SEARCH(설정!$B$6,$AC470))),AND(설정!$B$7&lt;&gt;"",ISNUMBER(SEARCH(설정!$B$7,$AC470)))),"제외","포함"))</f>
        <v/>
      </c>
    </row>
    <row r="471">
      <c r="W471" s="2">
        <f>IF(OR($B$5="",$C$6="",ROW()&lt;$B$5),"",IF(INDEX($A:$U,ROW(),$C$6)="","",INDEX($A:$U,ROW(),$C$6)))</f>
        <v/>
      </c>
      <c r="X471" s="28">
        <f>IF($W471="","",IF(ISNUMBER($W471),IF($W471&gt;=10000000,IFERROR(DATE(INT($W471/10000),MOD(INT($W471/100),100),MOD($W471,100)),""),$W471),IF(ISNUMBER(--SUBSTITUTE(SUBSTITUTE(TRIM($W471),".","-"),"/","-")),IF(--SUBSTITUTE(SUBSTITUTE(TRIM($W471),".","-"),"/","-")&gt;=10000000,IFERROR(DATE(--LEFT(TRIM($W471),4),--MID(TRIM($W471),5,2),--RIGHT(TRIM($W471),2)),""),--SUBSTITUTE(SUBSTITUTE(TRIM($W471),".","-"),"/","-")),IFERROR(--LEFT(SUBSTITUTE(SUBSTITUTE(TRIM($W471),".","-"),"/","-"),10),""))))</f>
        <v/>
      </c>
      <c r="Y471" s="29">
        <f>IF($X471="","",INT($X471))</f>
        <v/>
      </c>
      <c r="Z471" s="30">
        <f>IF(OR($Y471="",$D$6=""),"",IF(INDEX($A:$U,ROW(),$D$6)="",0,IF(ISNUMBER(INDEX($A:$U,ROW(),$D$6)),INDEX($A:$U,ROW(),$D$6),IFERROR(--SUBSTITUTE(SUBSTITUTE(TRIM(INDEX($A:$U,ROW(),$D$6)),",",""),"원",""),0))))</f>
        <v/>
      </c>
      <c r="AA471" s="30">
        <f>IF(OR($Y471="",$E$6=""),"",IF(INDEX($A:$U,ROW(),$E$6)="",0,IF(ISNUMBER(INDEX($A:$U,ROW(),$E$6)),INDEX($A:$U,ROW(),$E$6),IFERROR(--SUBSTITUTE(SUBSTITUTE(TRIM(INDEX($A:$U,ROW(),$E$6)),",",""),"원",""),0))))</f>
        <v/>
      </c>
      <c r="AB471" s="30">
        <f>IF(OR($Y471="",$F$6=""),"",IF(INDEX($A:$U,ROW(),$F$6)="","",IF(ISNUMBER(INDEX($A:$U,ROW(),$F$6)),INDEX($A:$U,ROW(),$F$6),IFERROR(--SUBSTITUTE(SUBSTITUTE(TRIM(INDEX($A:$U,ROW(),$F$6)),",",""),"원",""),""))))</f>
        <v/>
      </c>
      <c r="AC471" s="2">
        <f>IF(OR($Y471="",$G$6=""),"",INDEX($A:$U,ROW(),$G$6)&amp;"")</f>
        <v/>
      </c>
      <c r="AD471" s="2">
        <f>IF($Y471="","",IF(OR(AND(설정!$B$5&lt;&gt;"",ISNUMBER(SEARCH(설정!$B$5,$AC471))),AND(설정!$B$6&lt;&gt;"",ISNUMBER(SEARCH(설정!$B$6,$AC471))),AND(설정!$B$7&lt;&gt;"",ISNUMBER(SEARCH(설정!$B$7,$AC471)))),"제외","포함"))</f>
        <v/>
      </c>
    </row>
    <row r="472">
      <c r="W472" s="2">
        <f>IF(OR($B$5="",$C$6="",ROW()&lt;$B$5),"",IF(INDEX($A:$U,ROW(),$C$6)="","",INDEX($A:$U,ROW(),$C$6)))</f>
        <v/>
      </c>
      <c r="X472" s="28">
        <f>IF($W472="","",IF(ISNUMBER($W472),IF($W472&gt;=10000000,IFERROR(DATE(INT($W472/10000),MOD(INT($W472/100),100),MOD($W472,100)),""),$W472),IF(ISNUMBER(--SUBSTITUTE(SUBSTITUTE(TRIM($W472),".","-"),"/","-")),IF(--SUBSTITUTE(SUBSTITUTE(TRIM($W472),".","-"),"/","-")&gt;=10000000,IFERROR(DATE(--LEFT(TRIM($W472),4),--MID(TRIM($W472),5,2),--RIGHT(TRIM($W472),2)),""),--SUBSTITUTE(SUBSTITUTE(TRIM($W472),".","-"),"/","-")),IFERROR(--LEFT(SUBSTITUTE(SUBSTITUTE(TRIM($W472),".","-"),"/","-"),10),""))))</f>
        <v/>
      </c>
      <c r="Y472" s="29">
        <f>IF($X472="","",INT($X472))</f>
        <v/>
      </c>
      <c r="Z472" s="30">
        <f>IF(OR($Y472="",$D$6=""),"",IF(INDEX($A:$U,ROW(),$D$6)="",0,IF(ISNUMBER(INDEX($A:$U,ROW(),$D$6)),INDEX($A:$U,ROW(),$D$6),IFERROR(--SUBSTITUTE(SUBSTITUTE(TRIM(INDEX($A:$U,ROW(),$D$6)),",",""),"원",""),0))))</f>
        <v/>
      </c>
      <c r="AA472" s="30">
        <f>IF(OR($Y472="",$E$6=""),"",IF(INDEX($A:$U,ROW(),$E$6)="",0,IF(ISNUMBER(INDEX($A:$U,ROW(),$E$6)),INDEX($A:$U,ROW(),$E$6),IFERROR(--SUBSTITUTE(SUBSTITUTE(TRIM(INDEX($A:$U,ROW(),$E$6)),",",""),"원",""),0))))</f>
        <v/>
      </c>
      <c r="AB472" s="30">
        <f>IF(OR($Y472="",$F$6=""),"",IF(INDEX($A:$U,ROW(),$F$6)="","",IF(ISNUMBER(INDEX($A:$U,ROW(),$F$6)),INDEX($A:$U,ROW(),$F$6),IFERROR(--SUBSTITUTE(SUBSTITUTE(TRIM(INDEX($A:$U,ROW(),$F$6)),",",""),"원",""),""))))</f>
        <v/>
      </c>
      <c r="AC472" s="2">
        <f>IF(OR($Y472="",$G$6=""),"",INDEX($A:$U,ROW(),$G$6)&amp;"")</f>
        <v/>
      </c>
      <c r="AD472" s="2">
        <f>IF($Y472="","",IF(OR(AND(설정!$B$5&lt;&gt;"",ISNUMBER(SEARCH(설정!$B$5,$AC472))),AND(설정!$B$6&lt;&gt;"",ISNUMBER(SEARCH(설정!$B$6,$AC472))),AND(설정!$B$7&lt;&gt;"",ISNUMBER(SEARCH(설정!$B$7,$AC472)))),"제외","포함"))</f>
        <v/>
      </c>
    </row>
    <row r="473">
      <c r="W473" s="2">
        <f>IF(OR($B$5="",$C$6="",ROW()&lt;$B$5),"",IF(INDEX($A:$U,ROW(),$C$6)="","",INDEX($A:$U,ROW(),$C$6)))</f>
        <v/>
      </c>
      <c r="X473" s="28">
        <f>IF($W473="","",IF(ISNUMBER($W473),IF($W473&gt;=10000000,IFERROR(DATE(INT($W473/10000),MOD(INT($W473/100),100),MOD($W473,100)),""),$W473),IF(ISNUMBER(--SUBSTITUTE(SUBSTITUTE(TRIM($W473),".","-"),"/","-")),IF(--SUBSTITUTE(SUBSTITUTE(TRIM($W473),".","-"),"/","-")&gt;=10000000,IFERROR(DATE(--LEFT(TRIM($W473),4),--MID(TRIM($W473),5,2),--RIGHT(TRIM($W473),2)),""),--SUBSTITUTE(SUBSTITUTE(TRIM($W473),".","-"),"/","-")),IFERROR(--LEFT(SUBSTITUTE(SUBSTITUTE(TRIM($W473),".","-"),"/","-"),10),""))))</f>
        <v/>
      </c>
      <c r="Y473" s="29">
        <f>IF($X473="","",INT($X473))</f>
        <v/>
      </c>
      <c r="Z473" s="30">
        <f>IF(OR($Y473="",$D$6=""),"",IF(INDEX($A:$U,ROW(),$D$6)="",0,IF(ISNUMBER(INDEX($A:$U,ROW(),$D$6)),INDEX($A:$U,ROW(),$D$6),IFERROR(--SUBSTITUTE(SUBSTITUTE(TRIM(INDEX($A:$U,ROW(),$D$6)),",",""),"원",""),0))))</f>
        <v/>
      </c>
      <c r="AA473" s="30">
        <f>IF(OR($Y473="",$E$6=""),"",IF(INDEX($A:$U,ROW(),$E$6)="",0,IF(ISNUMBER(INDEX($A:$U,ROW(),$E$6)),INDEX($A:$U,ROW(),$E$6),IFERROR(--SUBSTITUTE(SUBSTITUTE(TRIM(INDEX($A:$U,ROW(),$E$6)),",",""),"원",""),0))))</f>
        <v/>
      </c>
      <c r="AB473" s="30">
        <f>IF(OR($Y473="",$F$6=""),"",IF(INDEX($A:$U,ROW(),$F$6)="","",IF(ISNUMBER(INDEX($A:$U,ROW(),$F$6)),INDEX($A:$U,ROW(),$F$6),IFERROR(--SUBSTITUTE(SUBSTITUTE(TRIM(INDEX($A:$U,ROW(),$F$6)),",",""),"원",""),""))))</f>
        <v/>
      </c>
      <c r="AC473" s="2">
        <f>IF(OR($Y473="",$G$6=""),"",INDEX($A:$U,ROW(),$G$6)&amp;"")</f>
        <v/>
      </c>
      <c r="AD473" s="2">
        <f>IF($Y473="","",IF(OR(AND(설정!$B$5&lt;&gt;"",ISNUMBER(SEARCH(설정!$B$5,$AC473))),AND(설정!$B$6&lt;&gt;"",ISNUMBER(SEARCH(설정!$B$6,$AC473))),AND(설정!$B$7&lt;&gt;"",ISNUMBER(SEARCH(설정!$B$7,$AC473)))),"제외","포함"))</f>
        <v/>
      </c>
    </row>
    <row r="474">
      <c r="W474" s="2">
        <f>IF(OR($B$5="",$C$6="",ROW()&lt;$B$5),"",IF(INDEX($A:$U,ROW(),$C$6)="","",INDEX($A:$U,ROW(),$C$6)))</f>
        <v/>
      </c>
      <c r="X474" s="28">
        <f>IF($W474="","",IF(ISNUMBER($W474),IF($W474&gt;=10000000,IFERROR(DATE(INT($W474/10000),MOD(INT($W474/100),100),MOD($W474,100)),""),$W474),IF(ISNUMBER(--SUBSTITUTE(SUBSTITUTE(TRIM($W474),".","-"),"/","-")),IF(--SUBSTITUTE(SUBSTITUTE(TRIM($W474),".","-"),"/","-")&gt;=10000000,IFERROR(DATE(--LEFT(TRIM($W474),4),--MID(TRIM($W474),5,2),--RIGHT(TRIM($W474),2)),""),--SUBSTITUTE(SUBSTITUTE(TRIM($W474),".","-"),"/","-")),IFERROR(--LEFT(SUBSTITUTE(SUBSTITUTE(TRIM($W474),".","-"),"/","-"),10),""))))</f>
        <v/>
      </c>
      <c r="Y474" s="29">
        <f>IF($X474="","",INT($X474))</f>
        <v/>
      </c>
      <c r="Z474" s="30">
        <f>IF(OR($Y474="",$D$6=""),"",IF(INDEX($A:$U,ROW(),$D$6)="",0,IF(ISNUMBER(INDEX($A:$U,ROW(),$D$6)),INDEX($A:$U,ROW(),$D$6),IFERROR(--SUBSTITUTE(SUBSTITUTE(TRIM(INDEX($A:$U,ROW(),$D$6)),",",""),"원",""),0))))</f>
        <v/>
      </c>
      <c r="AA474" s="30">
        <f>IF(OR($Y474="",$E$6=""),"",IF(INDEX($A:$U,ROW(),$E$6)="",0,IF(ISNUMBER(INDEX($A:$U,ROW(),$E$6)),INDEX($A:$U,ROW(),$E$6),IFERROR(--SUBSTITUTE(SUBSTITUTE(TRIM(INDEX($A:$U,ROW(),$E$6)),",",""),"원",""),0))))</f>
        <v/>
      </c>
      <c r="AB474" s="30">
        <f>IF(OR($Y474="",$F$6=""),"",IF(INDEX($A:$U,ROW(),$F$6)="","",IF(ISNUMBER(INDEX($A:$U,ROW(),$F$6)),INDEX($A:$U,ROW(),$F$6),IFERROR(--SUBSTITUTE(SUBSTITUTE(TRIM(INDEX($A:$U,ROW(),$F$6)),",",""),"원",""),""))))</f>
        <v/>
      </c>
      <c r="AC474" s="2">
        <f>IF(OR($Y474="",$G$6=""),"",INDEX($A:$U,ROW(),$G$6)&amp;"")</f>
        <v/>
      </c>
      <c r="AD474" s="2">
        <f>IF($Y474="","",IF(OR(AND(설정!$B$5&lt;&gt;"",ISNUMBER(SEARCH(설정!$B$5,$AC474))),AND(설정!$B$6&lt;&gt;"",ISNUMBER(SEARCH(설정!$B$6,$AC474))),AND(설정!$B$7&lt;&gt;"",ISNUMBER(SEARCH(설정!$B$7,$AC474)))),"제외","포함"))</f>
        <v/>
      </c>
    </row>
    <row r="475">
      <c r="W475" s="2">
        <f>IF(OR($B$5="",$C$6="",ROW()&lt;$B$5),"",IF(INDEX($A:$U,ROW(),$C$6)="","",INDEX($A:$U,ROW(),$C$6)))</f>
        <v/>
      </c>
      <c r="X475" s="28">
        <f>IF($W475="","",IF(ISNUMBER($W475),IF($W475&gt;=10000000,IFERROR(DATE(INT($W475/10000),MOD(INT($W475/100),100),MOD($W475,100)),""),$W475),IF(ISNUMBER(--SUBSTITUTE(SUBSTITUTE(TRIM($W475),".","-"),"/","-")),IF(--SUBSTITUTE(SUBSTITUTE(TRIM($W475),".","-"),"/","-")&gt;=10000000,IFERROR(DATE(--LEFT(TRIM($W475),4),--MID(TRIM($W475),5,2),--RIGHT(TRIM($W475),2)),""),--SUBSTITUTE(SUBSTITUTE(TRIM($W475),".","-"),"/","-")),IFERROR(--LEFT(SUBSTITUTE(SUBSTITUTE(TRIM($W475),".","-"),"/","-"),10),""))))</f>
        <v/>
      </c>
      <c r="Y475" s="29">
        <f>IF($X475="","",INT($X475))</f>
        <v/>
      </c>
      <c r="Z475" s="30">
        <f>IF(OR($Y475="",$D$6=""),"",IF(INDEX($A:$U,ROW(),$D$6)="",0,IF(ISNUMBER(INDEX($A:$U,ROW(),$D$6)),INDEX($A:$U,ROW(),$D$6),IFERROR(--SUBSTITUTE(SUBSTITUTE(TRIM(INDEX($A:$U,ROW(),$D$6)),",",""),"원",""),0))))</f>
        <v/>
      </c>
      <c r="AA475" s="30">
        <f>IF(OR($Y475="",$E$6=""),"",IF(INDEX($A:$U,ROW(),$E$6)="",0,IF(ISNUMBER(INDEX($A:$U,ROW(),$E$6)),INDEX($A:$U,ROW(),$E$6),IFERROR(--SUBSTITUTE(SUBSTITUTE(TRIM(INDEX($A:$U,ROW(),$E$6)),",",""),"원",""),0))))</f>
        <v/>
      </c>
      <c r="AB475" s="30">
        <f>IF(OR($Y475="",$F$6=""),"",IF(INDEX($A:$U,ROW(),$F$6)="","",IF(ISNUMBER(INDEX($A:$U,ROW(),$F$6)),INDEX($A:$U,ROW(),$F$6),IFERROR(--SUBSTITUTE(SUBSTITUTE(TRIM(INDEX($A:$U,ROW(),$F$6)),",",""),"원",""),""))))</f>
        <v/>
      </c>
      <c r="AC475" s="2">
        <f>IF(OR($Y475="",$G$6=""),"",INDEX($A:$U,ROW(),$G$6)&amp;"")</f>
        <v/>
      </c>
      <c r="AD475" s="2">
        <f>IF($Y475="","",IF(OR(AND(설정!$B$5&lt;&gt;"",ISNUMBER(SEARCH(설정!$B$5,$AC475))),AND(설정!$B$6&lt;&gt;"",ISNUMBER(SEARCH(설정!$B$6,$AC475))),AND(설정!$B$7&lt;&gt;"",ISNUMBER(SEARCH(설정!$B$7,$AC475)))),"제외","포함"))</f>
        <v/>
      </c>
    </row>
    <row r="476">
      <c r="W476" s="2">
        <f>IF(OR($B$5="",$C$6="",ROW()&lt;$B$5),"",IF(INDEX($A:$U,ROW(),$C$6)="","",INDEX($A:$U,ROW(),$C$6)))</f>
        <v/>
      </c>
      <c r="X476" s="28">
        <f>IF($W476="","",IF(ISNUMBER($W476),IF($W476&gt;=10000000,IFERROR(DATE(INT($W476/10000),MOD(INT($W476/100),100),MOD($W476,100)),""),$W476),IF(ISNUMBER(--SUBSTITUTE(SUBSTITUTE(TRIM($W476),".","-"),"/","-")),IF(--SUBSTITUTE(SUBSTITUTE(TRIM($W476),".","-"),"/","-")&gt;=10000000,IFERROR(DATE(--LEFT(TRIM($W476),4),--MID(TRIM($W476),5,2),--RIGHT(TRIM($W476),2)),""),--SUBSTITUTE(SUBSTITUTE(TRIM($W476),".","-"),"/","-")),IFERROR(--LEFT(SUBSTITUTE(SUBSTITUTE(TRIM($W476),".","-"),"/","-"),10),""))))</f>
        <v/>
      </c>
      <c r="Y476" s="29">
        <f>IF($X476="","",INT($X476))</f>
        <v/>
      </c>
      <c r="Z476" s="30">
        <f>IF(OR($Y476="",$D$6=""),"",IF(INDEX($A:$U,ROW(),$D$6)="",0,IF(ISNUMBER(INDEX($A:$U,ROW(),$D$6)),INDEX($A:$U,ROW(),$D$6),IFERROR(--SUBSTITUTE(SUBSTITUTE(TRIM(INDEX($A:$U,ROW(),$D$6)),",",""),"원",""),0))))</f>
        <v/>
      </c>
      <c r="AA476" s="30">
        <f>IF(OR($Y476="",$E$6=""),"",IF(INDEX($A:$U,ROW(),$E$6)="",0,IF(ISNUMBER(INDEX($A:$U,ROW(),$E$6)),INDEX($A:$U,ROW(),$E$6),IFERROR(--SUBSTITUTE(SUBSTITUTE(TRIM(INDEX($A:$U,ROW(),$E$6)),",",""),"원",""),0))))</f>
        <v/>
      </c>
      <c r="AB476" s="30">
        <f>IF(OR($Y476="",$F$6=""),"",IF(INDEX($A:$U,ROW(),$F$6)="","",IF(ISNUMBER(INDEX($A:$U,ROW(),$F$6)),INDEX($A:$U,ROW(),$F$6),IFERROR(--SUBSTITUTE(SUBSTITUTE(TRIM(INDEX($A:$U,ROW(),$F$6)),",",""),"원",""),""))))</f>
        <v/>
      </c>
      <c r="AC476" s="2">
        <f>IF(OR($Y476="",$G$6=""),"",INDEX($A:$U,ROW(),$G$6)&amp;"")</f>
        <v/>
      </c>
      <c r="AD476" s="2">
        <f>IF($Y476="","",IF(OR(AND(설정!$B$5&lt;&gt;"",ISNUMBER(SEARCH(설정!$B$5,$AC476))),AND(설정!$B$6&lt;&gt;"",ISNUMBER(SEARCH(설정!$B$6,$AC476))),AND(설정!$B$7&lt;&gt;"",ISNUMBER(SEARCH(설정!$B$7,$AC476)))),"제외","포함"))</f>
        <v/>
      </c>
    </row>
    <row r="477">
      <c r="W477" s="2">
        <f>IF(OR($B$5="",$C$6="",ROW()&lt;$B$5),"",IF(INDEX($A:$U,ROW(),$C$6)="","",INDEX($A:$U,ROW(),$C$6)))</f>
        <v/>
      </c>
      <c r="X477" s="28">
        <f>IF($W477="","",IF(ISNUMBER($W477),IF($W477&gt;=10000000,IFERROR(DATE(INT($W477/10000),MOD(INT($W477/100),100),MOD($W477,100)),""),$W477),IF(ISNUMBER(--SUBSTITUTE(SUBSTITUTE(TRIM($W477),".","-"),"/","-")),IF(--SUBSTITUTE(SUBSTITUTE(TRIM($W477),".","-"),"/","-")&gt;=10000000,IFERROR(DATE(--LEFT(TRIM($W477),4),--MID(TRIM($W477),5,2),--RIGHT(TRIM($W477),2)),""),--SUBSTITUTE(SUBSTITUTE(TRIM($W477),".","-"),"/","-")),IFERROR(--LEFT(SUBSTITUTE(SUBSTITUTE(TRIM($W477),".","-"),"/","-"),10),""))))</f>
        <v/>
      </c>
      <c r="Y477" s="29">
        <f>IF($X477="","",INT($X477))</f>
        <v/>
      </c>
      <c r="Z477" s="30">
        <f>IF(OR($Y477="",$D$6=""),"",IF(INDEX($A:$U,ROW(),$D$6)="",0,IF(ISNUMBER(INDEX($A:$U,ROW(),$D$6)),INDEX($A:$U,ROW(),$D$6),IFERROR(--SUBSTITUTE(SUBSTITUTE(TRIM(INDEX($A:$U,ROW(),$D$6)),",",""),"원",""),0))))</f>
        <v/>
      </c>
      <c r="AA477" s="30">
        <f>IF(OR($Y477="",$E$6=""),"",IF(INDEX($A:$U,ROW(),$E$6)="",0,IF(ISNUMBER(INDEX($A:$U,ROW(),$E$6)),INDEX($A:$U,ROW(),$E$6),IFERROR(--SUBSTITUTE(SUBSTITUTE(TRIM(INDEX($A:$U,ROW(),$E$6)),",",""),"원",""),0))))</f>
        <v/>
      </c>
      <c r="AB477" s="30">
        <f>IF(OR($Y477="",$F$6=""),"",IF(INDEX($A:$U,ROW(),$F$6)="","",IF(ISNUMBER(INDEX($A:$U,ROW(),$F$6)),INDEX($A:$U,ROW(),$F$6),IFERROR(--SUBSTITUTE(SUBSTITUTE(TRIM(INDEX($A:$U,ROW(),$F$6)),",",""),"원",""),""))))</f>
        <v/>
      </c>
      <c r="AC477" s="2">
        <f>IF(OR($Y477="",$G$6=""),"",INDEX($A:$U,ROW(),$G$6)&amp;"")</f>
        <v/>
      </c>
      <c r="AD477" s="2">
        <f>IF($Y477="","",IF(OR(AND(설정!$B$5&lt;&gt;"",ISNUMBER(SEARCH(설정!$B$5,$AC477))),AND(설정!$B$6&lt;&gt;"",ISNUMBER(SEARCH(설정!$B$6,$AC477))),AND(설정!$B$7&lt;&gt;"",ISNUMBER(SEARCH(설정!$B$7,$AC477)))),"제외","포함"))</f>
        <v/>
      </c>
    </row>
    <row r="478">
      <c r="W478" s="2">
        <f>IF(OR($B$5="",$C$6="",ROW()&lt;$B$5),"",IF(INDEX($A:$U,ROW(),$C$6)="","",INDEX($A:$U,ROW(),$C$6)))</f>
        <v/>
      </c>
      <c r="X478" s="28">
        <f>IF($W478="","",IF(ISNUMBER($W478),IF($W478&gt;=10000000,IFERROR(DATE(INT($W478/10000),MOD(INT($W478/100),100),MOD($W478,100)),""),$W478),IF(ISNUMBER(--SUBSTITUTE(SUBSTITUTE(TRIM($W478),".","-"),"/","-")),IF(--SUBSTITUTE(SUBSTITUTE(TRIM($W478),".","-"),"/","-")&gt;=10000000,IFERROR(DATE(--LEFT(TRIM($W478),4),--MID(TRIM($W478),5,2),--RIGHT(TRIM($W478),2)),""),--SUBSTITUTE(SUBSTITUTE(TRIM($W478),".","-"),"/","-")),IFERROR(--LEFT(SUBSTITUTE(SUBSTITUTE(TRIM($W478),".","-"),"/","-"),10),""))))</f>
        <v/>
      </c>
      <c r="Y478" s="29">
        <f>IF($X478="","",INT($X478))</f>
        <v/>
      </c>
      <c r="Z478" s="30">
        <f>IF(OR($Y478="",$D$6=""),"",IF(INDEX($A:$U,ROW(),$D$6)="",0,IF(ISNUMBER(INDEX($A:$U,ROW(),$D$6)),INDEX($A:$U,ROW(),$D$6),IFERROR(--SUBSTITUTE(SUBSTITUTE(TRIM(INDEX($A:$U,ROW(),$D$6)),",",""),"원",""),0))))</f>
        <v/>
      </c>
      <c r="AA478" s="30">
        <f>IF(OR($Y478="",$E$6=""),"",IF(INDEX($A:$U,ROW(),$E$6)="",0,IF(ISNUMBER(INDEX($A:$U,ROW(),$E$6)),INDEX($A:$U,ROW(),$E$6),IFERROR(--SUBSTITUTE(SUBSTITUTE(TRIM(INDEX($A:$U,ROW(),$E$6)),",",""),"원",""),0))))</f>
        <v/>
      </c>
      <c r="AB478" s="30">
        <f>IF(OR($Y478="",$F$6=""),"",IF(INDEX($A:$U,ROW(),$F$6)="","",IF(ISNUMBER(INDEX($A:$U,ROW(),$F$6)),INDEX($A:$U,ROW(),$F$6),IFERROR(--SUBSTITUTE(SUBSTITUTE(TRIM(INDEX($A:$U,ROW(),$F$6)),",",""),"원",""),""))))</f>
        <v/>
      </c>
      <c r="AC478" s="2">
        <f>IF(OR($Y478="",$G$6=""),"",INDEX($A:$U,ROW(),$G$6)&amp;"")</f>
        <v/>
      </c>
      <c r="AD478" s="2">
        <f>IF($Y478="","",IF(OR(AND(설정!$B$5&lt;&gt;"",ISNUMBER(SEARCH(설정!$B$5,$AC478))),AND(설정!$B$6&lt;&gt;"",ISNUMBER(SEARCH(설정!$B$6,$AC478))),AND(설정!$B$7&lt;&gt;"",ISNUMBER(SEARCH(설정!$B$7,$AC478)))),"제외","포함"))</f>
        <v/>
      </c>
    </row>
    <row r="479">
      <c r="W479" s="2">
        <f>IF(OR($B$5="",$C$6="",ROW()&lt;$B$5),"",IF(INDEX($A:$U,ROW(),$C$6)="","",INDEX($A:$U,ROW(),$C$6)))</f>
        <v/>
      </c>
      <c r="X479" s="28">
        <f>IF($W479="","",IF(ISNUMBER($W479),IF($W479&gt;=10000000,IFERROR(DATE(INT($W479/10000),MOD(INT($W479/100),100),MOD($W479,100)),""),$W479),IF(ISNUMBER(--SUBSTITUTE(SUBSTITUTE(TRIM($W479),".","-"),"/","-")),IF(--SUBSTITUTE(SUBSTITUTE(TRIM($W479),".","-"),"/","-")&gt;=10000000,IFERROR(DATE(--LEFT(TRIM($W479),4),--MID(TRIM($W479),5,2),--RIGHT(TRIM($W479),2)),""),--SUBSTITUTE(SUBSTITUTE(TRIM($W479),".","-"),"/","-")),IFERROR(--LEFT(SUBSTITUTE(SUBSTITUTE(TRIM($W479),".","-"),"/","-"),10),""))))</f>
        <v/>
      </c>
      <c r="Y479" s="29">
        <f>IF($X479="","",INT($X479))</f>
        <v/>
      </c>
      <c r="Z479" s="30">
        <f>IF(OR($Y479="",$D$6=""),"",IF(INDEX($A:$U,ROW(),$D$6)="",0,IF(ISNUMBER(INDEX($A:$U,ROW(),$D$6)),INDEX($A:$U,ROW(),$D$6),IFERROR(--SUBSTITUTE(SUBSTITUTE(TRIM(INDEX($A:$U,ROW(),$D$6)),",",""),"원",""),0))))</f>
        <v/>
      </c>
      <c r="AA479" s="30">
        <f>IF(OR($Y479="",$E$6=""),"",IF(INDEX($A:$U,ROW(),$E$6)="",0,IF(ISNUMBER(INDEX($A:$U,ROW(),$E$6)),INDEX($A:$U,ROW(),$E$6),IFERROR(--SUBSTITUTE(SUBSTITUTE(TRIM(INDEX($A:$U,ROW(),$E$6)),",",""),"원",""),0))))</f>
        <v/>
      </c>
      <c r="AB479" s="30">
        <f>IF(OR($Y479="",$F$6=""),"",IF(INDEX($A:$U,ROW(),$F$6)="","",IF(ISNUMBER(INDEX($A:$U,ROW(),$F$6)),INDEX($A:$U,ROW(),$F$6),IFERROR(--SUBSTITUTE(SUBSTITUTE(TRIM(INDEX($A:$U,ROW(),$F$6)),",",""),"원",""),""))))</f>
        <v/>
      </c>
      <c r="AC479" s="2">
        <f>IF(OR($Y479="",$G$6=""),"",INDEX($A:$U,ROW(),$G$6)&amp;"")</f>
        <v/>
      </c>
      <c r="AD479" s="2">
        <f>IF($Y479="","",IF(OR(AND(설정!$B$5&lt;&gt;"",ISNUMBER(SEARCH(설정!$B$5,$AC479))),AND(설정!$B$6&lt;&gt;"",ISNUMBER(SEARCH(설정!$B$6,$AC479))),AND(설정!$B$7&lt;&gt;"",ISNUMBER(SEARCH(설정!$B$7,$AC479)))),"제외","포함"))</f>
        <v/>
      </c>
    </row>
    <row r="480">
      <c r="W480" s="2">
        <f>IF(OR($B$5="",$C$6="",ROW()&lt;$B$5),"",IF(INDEX($A:$U,ROW(),$C$6)="","",INDEX($A:$U,ROW(),$C$6)))</f>
        <v/>
      </c>
      <c r="X480" s="28">
        <f>IF($W480="","",IF(ISNUMBER($W480),IF($W480&gt;=10000000,IFERROR(DATE(INT($W480/10000),MOD(INT($W480/100),100),MOD($W480,100)),""),$W480),IF(ISNUMBER(--SUBSTITUTE(SUBSTITUTE(TRIM($W480),".","-"),"/","-")),IF(--SUBSTITUTE(SUBSTITUTE(TRIM($W480),".","-"),"/","-")&gt;=10000000,IFERROR(DATE(--LEFT(TRIM($W480),4),--MID(TRIM($W480),5,2),--RIGHT(TRIM($W480),2)),""),--SUBSTITUTE(SUBSTITUTE(TRIM($W480),".","-"),"/","-")),IFERROR(--LEFT(SUBSTITUTE(SUBSTITUTE(TRIM($W480),".","-"),"/","-"),10),""))))</f>
        <v/>
      </c>
      <c r="Y480" s="29">
        <f>IF($X480="","",INT($X480))</f>
        <v/>
      </c>
      <c r="Z480" s="30">
        <f>IF(OR($Y480="",$D$6=""),"",IF(INDEX($A:$U,ROW(),$D$6)="",0,IF(ISNUMBER(INDEX($A:$U,ROW(),$D$6)),INDEX($A:$U,ROW(),$D$6),IFERROR(--SUBSTITUTE(SUBSTITUTE(TRIM(INDEX($A:$U,ROW(),$D$6)),",",""),"원",""),0))))</f>
        <v/>
      </c>
      <c r="AA480" s="30">
        <f>IF(OR($Y480="",$E$6=""),"",IF(INDEX($A:$U,ROW(),$E$6)="",0,IF(ISNUMBER(INDEX($A:$U,ROW(),$E$6)),INDEX($A:$U,ROW(),$E$6),IFERROR(--SUBSTITUTE(SUBSTITUTE(TRIM(INDEX($A:$U,ROW(),$E$6)),",",""),"원",""),0))))</f>
        <v/>
      </c>
      <c r="AB480" s="30">
        <f>IF(OR($Y480="",$F$6=""),"",IF(INDEX($A:$U,ROW(),$F$6)="","",IF(ISNUMBER(INDEX($A:$U,ROW(),$F$6)),INDEX($A:$U,ROW(),$F$6),IFERROR(--SUBSTITUTE(SUBSTITUTE(TRIM(INDEX($A:$U,ROW(),$F$6)),",",""),"원",""),""))))</f>
        <v/>
      </c>
      <c r="AC480" s="2">
        <f>IF(OR($Y480="",$G$6=""),"",INDEX($A:$U,ROW(),$G$6)&amp;"")</f>
        <v/>
      </c>
      <c r="AD480" s="2">
        <f>IF($Y480="","",IF(OR(AND(설정!$B$5&lt;&gt;"",ISNUMBER(SEARCH(설정!$B$5,$AC480))),AND(설정!$B$6&lt;&gt;"",ISNUMBER(SEARCH(설정!$B$6,$AC480))),AND(설정!$B$7&lt;&gt;"",ISNUMBER(SEARCH(설정!$B$7,$AC480)))),"제외","포함"))</f>
        <v/>
      </c>
    </row>
    <row r="481">
      <c r="W481" s="2">
        <f>IF(OR($B$5="",$C$6="",ROW()&lt;$B$5),"",IF(INDEX($A:$U,ROW(),$C$6)="","",INDEX($A:$U,ROW(),$C$6)))</f>
        <v/>
      </c>
      <c r="X481" s="28">
        <f>IF($W481="","",IF(ISNUMBER($W481),IF($W481&gt;=10000000,IFERROR(DATE(INT($W481/10000),MOD(INT($W481/100),100),MOD($W481,100)),""),$W481),IF(ISNUMBER(--SUBSTITUTE(SUBSTITUTE(TRIM($W481),".","-"),"/","-")),IF(--SUBSTITUTE(SUBSTITUTE(TRIM($W481),".","-"),"/","-")&gt;=10000000,IFERROR(DATE(--LEFT(TRIM($W481),4),--MID(TRIM($W481),5,2),--RIGHT(TRIM($W481),2)),""),--SUBSTITUTE(SUBSTITUTE(TRIM($W481),".","-"),"/","-")),IFERROR(--LEFT(SUBSTITUTE(SUBSTITUTE(TRIM($W481),".","-"),"/","-"),10),""))))</f>
        <v/>
      </c>
      <c r="Y481" s="29">
        <f>IF($X481="","",INT($X481))</f>
        <v/>
      </c>
      <c r="Z481" s="30">
        <f>IF(OR($Y481="",$D$6=""),"",IF(INDEX($A:$U,ROW(),$D$6)="",0,IF(ISNUMBER(INDEX($A:$U,ROW(),$D$6)),INDEX($A:$U,ROW(),$D$6),IFERROR(--SUBSTITUTE(SUBSTITUTE(TRIM(INDEX($A:$U,ROW(),$D$6)),",",""),"원",""),0))))</f>
        <v/>
      </c>
      <c r="AA481" s="30">
        <f>IF(OR($Y481="",$E$6=""),"",IF(INDEX($A:$U,ROW(),$E$6)="",0,IF(ISNUMBER(INDEX($A:$U,ROW(),$E$6)),INDEX($A:$U,ROW(),$E$6),IFERROR(--SUBSTITUTE(SUBSTITUTE(TRIM(INDEX($A:$U,ROW(),$E$6)),",",""),"원",""),0))))</f>
        <v/>
      </c>
      <c r="AB481" s="30">
        <f>IF(OR($Y481="",$F$6=""),"",IF(INDEX($A:$U,ROW(),$F$6)="","",IF(ISNUMBER(INDEX($A:$U,ROW(),$F$6)),INDEX($A:$U,ROW(),$F$6),IFERROR(--SUBSTITUTE(SUBSTITUTE(TRIM(INDEX($A:$U,ROW(),$F$6)),",",""),"원",""),""))))</f>
        <v/>
      </c>
      <c r="AC481" s="2">
        <f>IF(OR($Y481="",$G$6=""),"",INDEX($A:$U,ROW(),$G$6)&amp;"")</f>
        <v/>
      </c>
      <c r="AD481" s="2">
        <f>IF($Y481="","",IF(OR(AND(설정!$B$5&lt;&gt;"",ISNUMBER(SEARCH(설정!$B$5,$AC481))),AND(설정!$B$6&lt;&gt;"",ISNUMBER(SEARCH(설정!$B$6,$AC481))),AND(설정!$B$7&lt;&gt;"",ISNUMBER(SEARCH(설정!$B$7,$AC481)))),"제외","포함"))</f>
        <v/>
      </c>
    </row>
    <row r="482">
      <c r="W482" s="2">
        <f>IF(OR($B$5="",$C$6="",ROW()&lt;$B$5),"",IF(INDEX($A:$U,ROW(),$C$6)="","",INDEX($A:$U,ROW(),$C$6)))</f>
        <v/>
      </c>
      <c r="X482" s="28">
        <f>IF($W482="","",IF(ISNUMBER($W482),IF($W482&gt;=10000000,IFERROR(DATE(INT($W482/10000),MOD(INT($W482/100),100),MOD($W482,100)),""),$W482),IF(ISNUMBER(--SUBSTITUTE(SUBSTITUTE(TRIM($W482),".","-"),"/","-")),IF(--SUBSTITUTE(SUBSTITUTE(TRIM($W482),".","-"),"/","-")&gt;=10000000,IFERROR(DATE(--LEFT(TRIM($W482),4),--MID(TRIM($W482),5,2),--RIGHT(TRIM($W482),2)),""),--SUBSTITUTE(SUBSTITUTE(TRIM($W482),".","-"),"/","-")),IFERROR(--LEFT(SUBSTITUTE(SUBSTITUTE(TRIM($W482),".","-"),"/","-"),10),""))))</f>
        <v/>
      </c>
      <c r="Y482" s="29">
        <f>IF($X482="","",INT($X482))</f>
        <v/>
      </c>
      <c r="Z482" s="30">
        <f>IF(OR($Y482="",$D$6=""),"",IF(INDEX($A:$U,ROW(),$D$6)="",0,IF(ISNUMBER(INDEX($A:$U,ROW(),$D$6)),INDEX($A:$U,ROW(),$D$6),IFERROR(--SUBSTITUTE(SUBSTITUTE(TRIM(INDEX($A:$U,ROW(),$D$6)),",",""),"원",""),0))))</f>
        <v/>
      </c>
      <c r="AA482" s="30">
        <f>IF(OR($Y482="",$E$6=""),"",IF(INDEX($A:$U,ROW(),$E$6)="",0,IF(ISNUMBER(INDEX($A:$U,ROW(),$E$6)),INDEX($A:$U,ROW(),$E$6),IFERROR(--SUBSTITUTE(SUBSTITUTE(TRIM(INDEX($A:$U,ROW(),$E$6)),",",""),"원",""),0))))</f>
        <v/>
      </c>
      <c r="AB482" s="30">
        <f>IF(OR($Y482="",$F$6=""),"",IF(INDEX($A:$U,ROW(),$F$6)="","",IF(ISNUMBER(INDEX($A:$U,ROW(),$F$6)),INDEX($A:$U,ROW(),$F$6),IFERROR(--SUBSTITUTE(SUBSTITUTE(TRIM(INDEX($A:$U,ROW(),$F$6)),",",""),"원",""),""))))</f>
        <v/>
      </c>
      <c r="AC482" s="2">
        <f>IF(OR($Y482="",$G$6=""),"",INDEX($A:$U,ROW(),$G$6)&amp;"")</f>
        <v/>
      </c>
      <c r="AD482" s="2">
        <f>IF($Y482="","",IF(OR(AND(설정!$B$5&lt;&gt;"",ISNUMBER(SEARCH(설정!$B$5,$AC482))),AND(설정!$B$6&lt;&gt;"",ISNUMBER(SEARCH(설정!$B$6,$AC482))),AND(설정!$B$7&lt;&gt;"",ISNUMBER(SEARCH(설정!$B$7,$AC482)))),"제외","포함"))</f>
        <v/>
      </c>
    </row>
    <row r="483">
      <c r="W483" s="2">
        <f>IF(OR($B$5="",$C$6="",ROW()&lt;$B$5),"",IF(INDEX($A:$U,ROW(),$C$6)="","",INDEX($A:$U,ROW(),$C$6)))</f>
        <v/>
      </c>
      <c r="X483" s="28">
        <f>IF($W483="","",IF(ISNUMBER($W483),IF($W483&gt;=10000000,IFERROR(DATE(INT($W483/10000),MOD(INT($W483/100),100),MOD($W483,100)),""),$W483),IF(ISNUMBER(--SUBSTITUTE(SUBSTITUTE(TRIM($W483),".","-"),"/","-")),IF(--SUBSTITUTE(SUBSTITUTE(TRIM($W483),".","-"),"/","-")&gt;=10000000,IFERROR(DATE(--LEFT(TRIM($W483),4),--MID(TRIM($W483),5,2),--RIGHT(TRIM($W483),2)),""),--SUBSTITUTE(SUBSTITUTE(TRIM($W483),".","-"),"/","-")),IFERROR(--LEFT(SUBSTITUTE(SUBSTITUTE(TRIM($W483),".","-"),"/","-"),10),""))))</f>
        <v/>
      </c>
      <c r="Y483" s="29">
        <f>IF($X483="","",INT($X483))</f>
        <v/>
      </c>
      <c r="Z483" s="30">
        <f>IF(OR($Y483="",$D$6=""),"",IF(INDEX($A:$U,ROW(),$D$6)="",0,IF(ISNUMBER(INDEX($A:$U,ROW(),$D$6)),INDEX($A:$U,ROW(),$D$6),IFERROR(--SUBSTITUTE(SUBSTITUTE(TRIM(INDEX($A:$U,ROW(),$D$6)),",",""),"원",""),0))))</f>
        <v/>
      </c>
      <c r="AA483" s="30">
        <f>IF(OR($Y483="",$E$6=""),"",IF(INDEX($A:$U,ROW(),$E$6)="",0,IF(ISNUMBER(INDEX($A:$U,ROW(),$E$6)),INDEX($A:$U,ROW(),$E$6),IFERROR(--SUBSTITUTE(SUBSTITUTE(TRIM(INDEX($A:$U,ROW(),$E$6)),",",""),"원",""),0))))</f>
        <v/>
      </c>
      <c r="AB483" s="30">
        <f>IF(OR($Y483="",$F$6=""),"",IF(INDEX($A:$U,ROW(),$F$6)="","",IF(ISNUMBER(INDEX($A:$U,ROW(),$F$6)),INDEX($A:$U,ROW(),$F$6),IFERROR(--SUBSTITUTE(SUBSTITUTE(TRIM(INDEX($A:$U,ROW(),$F$6)),",",""),"원",""),""))))</f>
        <v/>
      </c>
      <c r="AC483" s="2">
        <f>IF(OR($Y483="",$G$6=""),"",INDEX($A:$U,ROW(),$G$6)&amp;"")</f>
        <v/>
      </c>
      <c r="AD483" s="2">
        <f>IF($Y483="","",IF(OR(AND(설정!$B$5&lt;&gt;"",ISNUMBER(SEARCH(설정!$B$5,$AC483))),AND(설정!$B$6&lt;&gt;"",ISNUMBER(SEARCH(설정!$B$6,$AC483))),AND(설정!$B$7&lt;&gt;"",ISNUMBER(SEARCH(설정!$B$7,$AC483)))),"제외","포함"))</f>
        <v/>
      </c>
    </row>
    <row r="484">
      <c r="W484" s="2">
        <f>IF(OR($B$5="",$C$6="",ROW()&lt;$B$5),"",IF(INDEX($A:$U,ROW(),$C$6)="","",INDEX($A:$U,ROW(),$C$6)))</f>
        <v/>
      </c>
      <c r="X484" s="28">
        <f>IF($W484="","",IF(ISNUMBER($W484),IF($W484&gt;=10000000,IFERROR(DATE(INT($W484/10000),MOD(INT($W484/100),100),MOD($W484,100)),""),$W484),IF(ISNUMBER(--SUBSTITUTE(SUBSTITUTE(TRIM($W484),".","-"),"/","-")),IF(--SUBSTITUTE(SUBSTITUTE(TRIM($W484),".","-"),"/","-")&gt;=10000000,IFERROR(DATE(--LEFT(TRIM($W484),4),--MID(TRIM($W484),5,2),--RIGHT(TRIM($W484),2)),""),--SUBSTITUTE(SUBSTITUTE(TRIM($W484),".","-"),"/","-")),IFERROR(--LEFT(SUBSTITUTE(SUBSTITUTE(TRIM($W484),".","-"),"/","-"),10),""))))</f>
        <v/>
      </c>
      <c r="Y484" s="29">
        <f>IF($X484="","",INT($X484))</f>
        <v/>
      </c>
      <c r="Z484" s="30">
        <f>IF(OR($Y484="",$D$6=""),"",IF(INDEX($A:$U,ROW(),$D$6)="",0,IF(ISNUMBER(INDEX($A:$U,ROW(),$D$6)),INDEX($A:$U,ROW(),$D$6),IFERROR(--SUBSTITUTE(SUBSTITUTE(TRIM(INDEX($A:$U,ROW(),$D$6)),",",""),"원",""),0))))</f>
        <v/>
      </c>
      <c r="AA484" s="30">
        <f>IF(OR($Y484="",$E$6=""),"",IF(INDEX($A:$U,ROW(),$E$6)="",0,IF(ISNUMBER(INDEX($A:$U,ROW(),$E$6)),INDEX($A:$U,ROW(),$E$6),IFERROR(--SUBSTITUTE(SUBSTITUTE(TRIM(INDEX($A:$U,ROW(),$E$6)),",",""),"원",""),0))))</f>
        <v/>
      </c>
      <c r="AB484" s="30">
        <f>IF(OR($Y484="",$F$6=""),"",IF(INDEX($A:$U,ROW(),$F$6)="","",IF(ISNUMBER(INDEX($A:$U,ROW(),$F$6)),INDEX($A:$U,ROW(),$F$6),IFERROR(--SUBSTITUTE(SUBSTITUTE(TRIM(INDEX($A:$U,ROW(),$F$6)),",",""),"원",""),""))))</f>
        <v/>
      </c>
      <c r="AC484" s="2">
        <f>IF(OR($Y484="",$G$6=""),"",INDEX($A:$U,ROW(),$G$6)&amp;"")</f>
        <v/>
      </c>
      <c r="AD484" s="2">
        <f>IF($Y484="","",IF(OR(AND(설정!$B$5&lt;&gt;"",ISNUMBER(SEARCH(설정!$B$5,$AC484))),AND(설정!$B$6&lt;&gt;"",ISNUMBER(SEARCH(설정!$B$6,$AC484))),AND(설정!$B$7&lt;&gt;"",ISNUMBER(SEARCH(설정!$B$7,$AC484)))),"제외","포함"))</f>
        <v/>
      </c>
    </row>
    <row r="485">
      <c r="W485" s="2">
        <f>IF(OR($B$5="",$C$6="",ROW()&lt;$B$5),"",IF(INDEX($A:$U,ROW(),$C$6)="","",INDEX($A:$U,ROW(),$C$6)))</f>
        <v/>
      </c>
      <c r="X485" s="28">
        <f>IF($W485="","",IF(ISNUMBER($W485),IF($W485&gt;=10000000,IFERROR(DATE(INT($W485/10000),MOD(INT($W485/100),100),MOD($W485,100)),""),$W485),IF(ISNUMBER(--SUBSTITUTE(SUBSTITUTE(TRIM($W485),".","-"),"/","-")),IF(--SUBSTITUTE(SUBSTITUTE(TRIM($W485),".","-"),"/","-")&gt;=10000000,IFERROR(DATE(--LEFT(TRIM($W485),4),--MID(TRIM($W485),5,2),--RIGHT(TRIM($W485),2)),""),--SUBSTITUTE(SUBSTITUTE(TRIM($W485),".","-"),"/","-")),IFERROR(--LEFT(SUBSTITUTE(SUBSTITUTE(TRIM($W485),".","-"),"/","-"),10),""))))</f>
        <v/>
      </c>
      <c r="Y485" s="29">
        <f>IF($X485="","",INT($X485))</f>
        <v/>
      </c>
      <c r="Z485" s="30">
        <f>IF(OR($Y485="",$D$6=""),"",IF(INDEX($A:$U,ROW(),$D$6)="",0,IF(ISNUMBER(INDEX($A:$U,ROW(),$D$6)),INDEX($A:$U,ROW(),$D$6),IFERROR(--SUBSTITUTE(SUBSTITUTE(TRIM(INDEX($A:$U,ROW(),$D$6)),",",""),"원",""),0))))</f>
        <v/>
      </c>
      <c r="AA485" s="30">
        <f>IF(OR($Y485="",$E$6=""),"",IF(INDEX($A:$U,ROW(),$E$6)="",0,IF(ISNUMBER(INDEX($A:$U,ROW(),$E$6)),INDEX($A:$U,ROW(),$E$6),IFERROR(--SUBSTITUTE(SUBSTITUTE(TRIM(INDEX($A:$U,ROW(),$E$6)),",",""),"원",""),0))))</f>
        <v/>
      </c>
      <c r="AB485" s="30">
        <f>IF(OR($Y485="",$F$6=""),"",IF(INDEX($A:$U,ROW(),$F$6)="","",IF(ISNUMBER(INDEX($A:$U,ROW(),$F$6)),INDEX($A:$U,ROW(),$F$6),IFERROR(--SUBSTITUTE(SUBSTITUTE(TRIM(INDEX($A:$U,ROW(),$F$6)),",",""),"원",""),""))))</f>
        <v/>
      </c>
      <c r="AC485" s="2">
        <f>IF(OR($Y485="",$G$6=""),"",INDEX($A:$U,ROW(),$G$6)&amp;"")</f>
        <v/>
      </c>
      <c r="AD485" s="2">
        <f>IF($Y485="","",IF(OR(AND(설정!$B$5&lt;&gt;"",ISNUMBER(SEARCH(설정!$B$5,$AC485))),AND(설정!$B$6&lt;&gt;"",ISNUMBER(SEARCH(설정!$B$6,$AC485))),AND(설정!$B$7&lt;&gt;"",ISNUMBER(SEARCH(설정!$B$7,$AC485)))),"제외","포함"))</f>
        <v/>
      </c>
    </row>
    <row r="486">
      <c r="W486" s="2">
        <f>IF(OR($B$5="",$C$6="",ROW()&lt;$B$5),"",IF(INDEX($A:$U,ROW(),$C$6)="","",INDEX($A:$U,ROW(),$C$6)))</f>
        <v/>
      </c>
      <c r="X486" s="28">
        <f>IF($W486="","",IF(ISNUMBER($W486),IF($W486&gt;=10000000,IFERROR(DATE(INT($W486/10000),MOD(INT($W486/100),100),MOD($W486,100)),""),$W486),IF(ISNUMBER(--SUBSTITUTE(SUBSTITUTE(TRIM($W486),".","-"),"/","-")),IF(--SUBSTITUTE(SUBSTITUTE(TRIM($W486),".","-"),"/","-")&gt;=10000000,IFERROR(DATE(--LEFT(TRIM($W486),4),--MID(TRIM($W486),5,2),--RIGHT(TRIM($W486),2)),""),--SUBSTITUTE(SUBSTITUTE(TRIM($W486),".","-"),"/","-")),IFERROR(--LEFT(SUBSTITUTE(SUBSTITUTE(TRIM($W486),".","-"),"/","-"),10),""))))</f>
        <v/>
      </c>
      <c r="Y486" s="29">
        <f>IF($X486="","",INT($X486))</f>
        <v/>
      </c>
      <c r="Z486" s="30">
        <f>IF(OR($Y486="",$D$6=""),"",IF(INDEX($A:$U,ROW(),$D$6)="",0,IF(ISNUMBER(INDEX($A:$U,ROW(),$D$6)),INDEX($A:$U,ROW(),$D$6),IFERROR(--SUBSTITUTE(SUBSTITUTE(TRIM(INDEX($A:$U,ROW(),$D$6)),",",""),"원",""),0))))</f>
        <v/>
      </c>
      <c r="AA486" s="30">
        <f>IF(OR($Y486="",$E$6=""),"",IF(INDEX($A:$U,ROW(),$E$6)="",0,IF(ISNUMBER(INDEX($A:$U,ROW(),$E$6)),INDEX($A:$U,ROW(),$E$6),IFERROR(--SUBSTITUTE(SUBSTITUTE(TRIM(INDEX($A:$U,ROW(),$E$6)),",",""),"원",""),0))))</f>
        <v/>
      </c>
      <c r="AB486" s="30">
        <f>IF(OR($Y486="",$F$6=""),"",IF(INDEX($A:$U,ROW(),$F$6)="","",IF(ISNUMBER(INDEX($A:$U,ROW(),$F$6)),INDEX($A:$U,ROW(),$F$6),IFERROR(--SUBSTITUTE(SUBSTITUTE(TRIM(INDEX($A:$U,ROW(),$F$6)),",",""),"원",""),""))))</f>
        <v/>
      </c>
      <c r="AC486" s="2">
        <f>IF(OR($Y486="",$G$6=""),"",INDEX($A:$U,ROW(),$G$6)&amp;"")</f>
        <v/>
      </c>
      <c r="AD486" s="2">
        <f>IF($Y486="","",IF(OR(AND(설정!$B$5&lt;&gt;"",ISNUMBER(SEARCH(설정!$B$5,$AC486))),AND(설정!$B$6&lt;&gt;"",ISNUMBER(SEARCH(설정!$B$6,$AC486))),AND(설정!$B$7&lt;&gt;"",ISNUMBER(SEARCH(설정!$B$7,$AC486)))),"제외","포함"))</f>
        <v/>
      </c>
    </row>
    <row r="487">
      <c r="W487" s="2">
        <f>IF(OR($B$5="",$C$6="",ROW()&lt;$B$5),"",IF(INDEX($A:$U,ROW(),$C$6)="","",INDEX($A:$U,ROW(),$C$6)))</f>
        <v/>
      </c>
      <c r="X487" s="28">
        <f>IF($W487="","",IF(ISNUMBER($W487),IF($W487&gt;=10000000,IFERROR(DATE(INT($W487/10000),MOD(INT($W487/100),100),MOD($W487,100)),""),$W487),IF(ISNUMBER(--SUBSTITUTE(SUBSTITUTE(TRIM($W487),".","-"),"/","-")),IF(--SUBSTITUTE(SUBSTITUTE(TRIM($W487),".","-"),"/","-")&gt;=10000000,IFERROR(DATE(--LEFT(TRIM($W487),4),--MID(TRIM($W487),5,2),--RIGHT(TRIM($W487),2)),""),--SUBSTITUTE(SUBSTITUTE(TRIM($W487),".","-"),"/","-")),IFERROR(--LEFT(SUBSTITUTE(SUBSTITUTE(TRIM($W487),".","-"),"/","-"),10),""))))</f>
        <v/>
      </c>
      <c r="Y487" s="29">
        <f>IF($X487="","",INT($X487))</f>
        <v/>
      </c>
      <c r="Z487" s="30">
        <f>IF(OR($Y487="",$D$6=""),"",IF(INDEX($A:$U,ROW(),$D$6)="",0,IF(ISNUMBER(INDEX($A:$U,ROW(),$D$6)),INDEX($A:$U,ROW(),$D$6),IFERROR(--SUBSTITUTE(SUBSTITUTE(TRIM(INDEX($A:$U,ROW(),$D$6)),",",""),"원",""),0))))</f>
        <v/>
      </c>
      <c r="AA487" s="30">
        <f>IF(OR($Y487="",$E$6=""),"",IF(INDEX($A:$U,ROW(),$E$6)="",0,IF(ISNUMBER(INDEX($A:$U,ROW(),$E$6)),INDEX($A:$U,ROW(),$E$6),IFERROR(--SUBSTITUTE(SUBSTITUTE(TRIM(INDEX($A:$U,ROW(),$E$6)),",",""),"원",""),0))))</f>
        <v/>
      </c>
      <c r="AB487" s="30">
        <f>IF(OR($Y487="",$F$6=""),"",IF(INDEX($A:$U,ROW(),$F$6)="","",IF(ISNUMBER(INDEX($A:$U,ROW(),$F$6)),INDEX($A:$U,ROW(),$F$6),IFERROR(--SUBSTITUTE(SUBSTITUTE(TRIM(INDEX($A:$U,ROW(),$F$6)),",",""),"원",""),""))))</f>
        <v/>
      </c>
      <c r="AC487" s="2">
        <f>IF(OR($Y487="",$G$6=""),"",INDEX($A:$U,ROW(),$G$6)&amp;"")</f>
        <v/>
      </c>
      <c r="AD487" s="2">
        <f>IF($Y487="","",IF(OR(AND(설정!$B$5&lt;&gt;"",ISNUMBER(SEARCH(설정!$B$5,$AC487))),AND(설정!$B$6&lt;&gt;"",ISNUMBER(SEARCH(설정!$B$6,$AC487))),AND(설정!$B$7&lt;&gt;"",ISNUMBER(SEARCH(설정!$B$7,$AC487)))),"제외","포함"))</f>
        <v/>
      </c>
    </row>
    <row r="488">
      <c r="W488" s="2">
        <f>IF(OR($B$5="",$C$6="",ROW()&lt;$B$5),"",IF(INDEX($A:$U,ROW(),$C$6)="","",INDEX($A:$U,ROW(),$C$6)))</f>
        <v/>
      </c>
      <c r="X488" s="28">
        <f>IF($W488="","",IF(ISNUMBER($W488),IF($W488&gt;=10000000,IFERROR(DATE(INT($W488/10000),MOD(INT($W488/100),100),MOD($W488,100)),""),$W488),IF(ISNUMBER(--SUBSTITUTE(SUBSTITUTE(TRIM($W488),".","-"),"/","-")),IF(--SUBSTITUTE(SUBSTITUTE(TRIM($W488),".","-"),"/","-")&gt;=10000000,IFERROR(DATE(--LEFT(TRIM($W488),4),--MID(TRIM($W488),5,2),--RIGHT(TRIM($W488),2)),""),--SUBSTITUTE(SUBSTITUTE(TRIM($W488),".","-"),"/","-")),IFERROR(--LEFT(SUBSTITUTE(SUBSTITUTE(TRIM($W488),".","-"),"/","-"),10),""))))</f>
        <v/>
      </c>
      <c r="Y488" s="29">
        <f>IF($X488="","",INT($X488))</f>
        <v/>
      </c>
      <c r="Z488" s="30">
        <f>IF(OR($Y488="",$D$6=""),"",IF(INDEX($A:$U,ROW(),$D$6)="",0,IF(ISNUMBER(INDEX($A:$U,ROW(),$D$6)),INDEX($A:$U,ROW(),$D$6),IFERROR(--SUBSTITUTE(SUBSTITUTE(TRIM(INDEX($A:$U,ROW(),$D$6)),",",""),"원",""),0))))</f>
        <v/>
      </c>
      <c r="AA488" s="30">
        <f>IF(OR($Y488="",$E$6=""),"",IF(INDEX($A:$U,ROW(),$E$6)="",0,IF(ISNUMBER(INDEX($A:$U,ROW(),$E$6)),INDEX($A:$U,ROW(),$E$6),IFERROR(--SUBSTITUTE(SUBSTITUTE(TRIM(INDEX($A:$U,ROW(),$E$6)),",",""),"원",""),0))))</f>
        <v/>
      </c>
      <c r="AB488" s="30">
        <f>IF(OR($Y488="",$F$6=""),"",IF(INDEX($A:$U,ROW(),$F$6)="","",IF(ISNUMBER(INDEX($A:$U,ROW(),$F$6)),INDEX($A:$U,ROW(),$F$6),IFERROR(--SUBSTITUTE(SUBSTITUTE(TRIM(INDEX($A:$U,ROW(),$F$6)),",",""),"원",""),""))))</f>
        <v/>
      </c>
      <c r="AC488" s="2">
        <f>IF(OR($Y488="",$G$6=""),"",INDEX($A:$U,ROW(),$G$6)&amp;"")</f>
        <v/>
      </c>
      <c r="AD488" s="2">
        <f>IF($Y488="","",IF(OR(AND(설정!$B$5&lt;&gt;"",ISNUMBER(SEARCH(설정!$B$5,$AC488))),AND(설정!$B$6&lt;&gt;"",ISNUMBER(SEARCH(설정!$B$6,$AC488))),AND(설정!$B$7&lt;&gt;"",ISNUMBER(SEARCH(설정!$B$7,$AC488)))),"제외","포함"))</f>
        <v/>
      </c>
    </row>
    <row r="489">
      <c r="W489" s="2">
        <f>IF(OR($B$5="",$C$6="",ROW()&lt;$B$5),"",IF(INDEX($A:$U,ROW(),$C$6)="","",INDEX($A:$U,ROW(),$C$6)))</f>
        <v/>
      </c>
      <c r="X489" s="28">
        <f>IF($W489="","",IF(ISNUMBER($W489),IF($W489&gt;=10000000,IFERROR(DATE(INT($W489/10000),MOD(INT($W489/100),100),MOD($W489,100)),""),$W489),IF(ISNUMBER(--SUBSTITUTE(SUBSTITUTE(TRIM($W489),".","-"),"/","-")),IF(--SUBSTITUTE(SUBSTITUTE(TRIM($W489),".","-"),"/","-")&gt;=10000000,IFERROR(DATE(--LEFT(TRIM($W489),4),--MID(TRIM($W489),5,2),--RIGHT(TRIM($W489),2)),""),--SUBSTITUTE(SUBSTITUTE(TRIM($W489),".","-"),"/","-")),IFERROR(--LEFT(SUBSTITUTE(SUBSTITUTE(TRIM($W489),".","-"),"/","-"),10),""))))</f>
        <v/>
      </c>
      <c r="Y489" s="29">
        <f>IF($X489="","",INT($X489))</f>
        <v/>
      </c>
      <c r="Z489" s="30">
        <f>IF(OR($Y489="",$D$6=""),"",IF(INDEX($A:$U,ROW(),$D$6)="",0,IF(ISNUMBER(INDEX($A:$U,ROW(),$D$6)),INDEX($A:$U,ROW(),$D$6),IFERROR(--SUBSTITUTE(SUBSTITUTE(TRIM(INDEX($A:$U,ROW(),$D$6)),",",""),"원",""),0))))</f>
        <v/>
      </c>
      <c r="AA489" s="30">
        <f>IF(OR($Y489="",$E$6=""),"",IF(INDEX($A:$U,ROW(),$E$6)="",0,IF(ISNUMBER(INDEX($A:$U,ROW(),$E$6)),INDEX($A:$U,ROW(),$E$6),IFERROR(--SUBSTITUTE(SUBSTITUTE(TRIM(INDEX($A:$U,ROW(),$E$6)),",",""),"원",""),0))))</f>
        <v/>
      </c>
      <c r="AB489" s="30">
        <f>IF(OR($Y489="",$F$6=""),"",IF(INDEX($A:$U,ROW(),$F$6)="","",IF(ISNUMBER(INDEX($A:$U,ROW(),$F$6)),INDEX($A:$U,ROW(),$F$6),IFERROR(--SUBSTITUTE(SUBSTITUTE(TRIM(INDEX($A:$U,ROW(),$F$6)),",",""),"원",""),""))))</f>
        <v/>
      </c>
      <c r="AC489" s="2">
        <f>IF(OR($Y489="",$G$6=""),"",INDEX($A:$U,ROW(),$G$6)&amp;"")</f>
        <v/>
      </c>
      <c r="AD489" s="2">
        <f>IF($Y489="","",IF(OR(AND(설정!$B$5&lt;&gt;"",ISNUMBER(SEARCH(설정!$B$5,$AC489))),AND(설정!$B$6&lt;&gt;"",ISNUMBER(SEARCH(설정!$B$6,$AC489))),AND(설정!$B$7&lt;&gt;"",ISNUMBER(SEARCH(설정!$B$7,$AC489)))),"제외","포함"))</f>
        <v/>
      </c>
    </row>
    <row r="490">
      <c r="W490" s="2">
        <f>IF(OR($B$5="",$C$6="",ROW()&lt;$B$5),"",IF(INDEX($A:$U,ROW(),$C$6)="","",INDEX($A:$U,ROW(),$C$6)))</f>
        <v/>
      </c>
      <c r="X490" s="28">
        <f>IF($W490="","",IF(ISNUMBER($W490),IF($W490&gt;=10000000,IFERROR(DATE(INT($W490/10000),MOD(INT($W490/100),100),MOD($W490,100)),""),$W490),IF(ISNUMBER(--SUBSTITUTE(SUBSTITUTE(TRIM($W490),".","-"),"/","-")),IF(--SUBSTITUTE(SUBSTITUTE(TRIM($W490),".","-"),"/","-")&gt;=10000000,IFERROR(DATE(--LEFT(TRIM($W490),4),--MID(TRIM($W490),5,2),--RIGHT(TRIM($W490),2)),""),--SUBSTITUTE(SUBSTITUTE(TRIM($W490),".","-"),"/","-")),IFERROR(--LEFT(SUBSTITUTE(SUBSTITUTE(TRIM($W490),".","-"),"/","-"),10),""))))</f>
        <v/>
      </c>
      <c r="Y490" s="29">
        <f>IF($X490="","",INT($X490))</f>
        <v/>
      </c>
      <c r="Z490" s="30">
        <f>IF(OR($Y490="",$D$6=""),"",IF(INDEX($A:$U,ROW(),$D$6)="",0,IF(ISNUMBER(INDEX($A:$U,ROW(),$D$6)),INDEX($A:$U,ROW(),$D$6),IFERROR(--SUBSTITUTE(SUBSTITUTE(TRIM(INDEX($A:$U,ROW(),$D$6)),",",""),"원",""),0))))</f>
        <v/>
      </c>
      <c r="AA490" s="30">
        <f>IF(OR($Y490="",$E$6=""),"",IF(INDEX($A:$U,ROW(),$E$6)="",0,IF(ISNUMBER(INDEX($A:$U,ROW(),$E$6)),INDEX($A:$U,ROW(),$E$6),IFERROR(--SUBSTITUTE(SUBSTITUTE(TRIM(INDEX($A:$U,ROW(),$E$6)),",",""),"원",""),0))))</f>
        <v/>
      </c>
      <c r="AB490" s="30">
        <f>IF(OR($Y490="",$F$6=""),"",IF(INDEX($A:$U,ROW(),$F$6)="","",IF(ISNUMBER(INDEX($A:$U,ROW(),$F$6)),INDEX($A:$U,ROW(),$F$6),IFERROR(--SUBSTITUTE(SUBSTITUTE(TRIM(INDEX($A:$U,ROW(),$F$6)),",",""),"원",""),""))))</f>
        <v/>
      </c>
      <c r="AC490" s="2">
        <f>IF(OR($Y490="",$G$6=""),"",INDEX($A:$U,ROW(),$G$6)&amp;"")</f>
        <v/>
      </c>
      <c r="AD490" s="2">
        <f>IF($Y490="","",IF(OR(AND(설정!$B$5&lt;&gt;"",ISNUMBER(SEARCH(설정!$B$5,$AC490))),AND(설정!$B$6&lt;&gt;"",ISNUMBER(SEARCH(설정!$B$6,$AC490))),AND(설정!$B$7&lt;&gt;"",ISNUMBER(SEARCH(설정!$B$7,$AC490)))),"제외","포함"))</f>
        <v/>
      </c>
    </row>
    <row r="491">
      <c r="W491" s="2">
        <f>IF(OR($B$5="",$C$6="",ROW()&lt;$B$5),"",IF(INDEX($A:$U,ROW(),$C$6)="","",INDEX($A:$U,ROW(),$C$6)))</f>
        <v/>
      </c>
      <c r="X491" s="28">
        <f>IF($W491="","",IF(ISNUMBER($W491),IF($W491&gt;=10000000,IFERROR(DATE(INT($W491/10000),MOD(INT($W491/100),100),MOD($W491,100)),""),$W491),IF(ISNUMBER(--SUBSTITUTE(SUBSTITUTE(TRIM($W491),".","-"),"/","-")),IF(--SUBSTITUTE(SUBSTITUTE(TRIM($W491),".","-"),"/","-")&gt;=10000000,IFERROR(DATE(--LEFT(TRIM($W491),4),--MID(TRIM($W491),5,2),--RIGHT(TRIM($W491),2)),""),--SUBSTITUTE(SUBSTITUTE(TRIM($W491),".","-"),"/","-")),IFERROR(--LEFT(SUBSTITUTE(SUBSTITUTE(TRIM($W491),".","-"),"/","-"),10),""))))</f>
        <v/>
      </c>
      <c r="Y491" s="29">
        <f>IF($X491="","",INT($X491))</f>
        <v/>
      </c>
      <c r="Z491" s="30">
        <f>IF(OR($Y491="",$D$6=""),"",IF(INDEX($A:$U,ROW(),$D$6)="",0,IF(ISNUMBER(INDEX($A:$U,ROW(),$D$6)),INDEX($A:$U,ROW(),$D$6),IFERROR(--SUBSTITUTE(SUBSTITUTE(TRIM(INDEX($A:$U,ROW(),$D$6)),",",""),"원",""),0))))</f>
        <v/>
      </c>
      <c r="AA491" s="30">
        <f>IF(OR($Y491="",$E$6=""),"",IF(INDEX($A:$U,ROW(),$E$6)="",0,IF(ISNUMBER(INDEX($A:$U,ROW(),$E$6)),INDEX($A:$U,ROW(),$E$6),IFERROR(--SUBSTITUTE(SUBSTITUTE(TRIM(INDEX($A:$U,ROW(),$E$6)),",",""),"원",""),0))))</f>
        <v/>
      </c>
      <c r="AB491" s="30">
        <f>IF(OR($Y491="",$F$6=""),"",IF(INDEX($A:$U,ROW(),$F$6)="","",IF(ISNUMBER(INDEX($A:$U,ROW(),$F$6)),INDEX($A:$U,ROW(),$F$6),IFERROR(--SUBSTITUTE(SUBSTITUTE(TRIM(INDEX($A:$U,ROW(),$F$6)),",",""),"원",""),""))))</f>
        <v/>
      </c>
      <c r="AC491" s="2">
        <f>IF(OR($Y491="",$G$6=""),"",INDEX($A:$U,ROW(),$G$6)&amp;"")</f>
        <v/>
      </c>
      <c r="AD491" s="2">
        <f>IF($Y491="","",IF(OR(AND(설정!$B$5&lt;&gt;"",ISNUMBER(SEARCH(설정!$B$5,$AC491))),AND(설정!$B$6&lt;&gt;"",ISNUMBER(SEARCH(설정!$B$6,$AC491))),AND(설정!$B$7&lt;&gt;"",ISNUMBER(SEARCH(설정!$B$7,$AC491)))),"제외","포함"))</f>
        <v/>
      </c>
    </row>
    <row r="492">
      <c r="W492" s="2">
        <f>IF(OR($B$5="",$C$6="",ROW()&lt;$B$5),"",IF(INDEX($A:$U,ROW(),$C$6)="","",INDEX($A:$U,ROW(),$C$6)))</f>
        <v/>
      </c>
      <c r="X492" s="28">
        <f>IF($W492="","",IF(ISNUMBER($W492),IF($W492&gt;=10000000,IFERROR(DATE(INT($W492/10000),MOD(INT($W492/100),100),MOD($W492,100)),""),$W492),IF(ISNUMBER(--SUBSTITUTE(SUBSTITUTE(TRIM($W492),".","-"),"/","-")),IF(--SUBSTITUTE(SUBSTITUTE(TRIM($W492),".","-"),"/","-")&gt;=10000000,IFERROR(DATE(--LEFT(TRIM($W492),4),--MID(TRIM($W492),5,2),--RIGHT(TRIM($W492),2)),""),--SUBSTITUTE(SUBSTITUTE(TRIM($W492),".","-"),"/","-")),IFERROR(--LEFT(SUBSTITUTE(SUBSTITUTE(TRIM($W492),".","-"),"/","-"),10),""))))</f>
        <v/>
      </c>
      <c r="Y492" s="29">
        <f>IF($X492="","",INT($X492))</f>
        <v/>
      </c>
      <c r="Z492" s="30">
        <f>IF(OR($Y492="",$D$6=""),"",IF(INDEX($A:$U,ROW(),$D$6)="",0,IF(ISNUMBER(INDEX($A:$U,ROW(),$D$6)),INDEX($A:$U,ROW(),$D$6),IFERROR(--SUBSTITUTE(SUBSTITUTE(TRIM(INDEX($A:$U,ROW(),$D$6)),",",""),"원",""),0))))</f>
        <v/>
      </c>
      <c r="AA492" s="30">
        <f>IF(OR($Y492="",$E$6=""),"",IF(INDEX($A:$U,ROW(),$E$6)="",0,IF(ISNUMBER(INDEX($A:$U,ROW(),$E$6)),INDEX($A:$U,ROW(),$E$6),IFERROR(--SUBSTITUTE(SUBSTITUTE(TRIM(INDEX($A:$U,ROW(),$E$6)),",",""),"원",""),0))))</f>
        <v/>
      </c>
      <c r="AB492" s="30">
        <f>IF(OR($Y492="",$F$6=""),"",IF(INDEX($A:$U,ROW(),$F$6)="","",IF(ISNUMBER(INDEX($A:$U,ROW(),$F$6)),INDEX($A:$U,ROW(),$F$6),IFERROR(--SUBSTITUTE(SUBSTITUTE(TRIM(INDEX($A:$U,ROW(),$F$6)),",",""),"원",""),""))))</f>
        <v/>
      </c>
      <c r="AC492" s="2">
        <f>IF(OR($Y492="",$G$6=""),"",INDEX($A:$U,ROW(),$G$6)&amp;"")</f>
        <v/>
      </c>
      <c r="AD492" s="2">
        <f>IF($Y492="","",IF(OR(AND(설정!$B$5&lt;&gt;"",ISNUMBER(SEARCH(설정!$B$5,$AC492))),AND(설정!$B$6&lt;&gt;"",ISNUMBER(SEARCH(설정!$B$6,$AC492))),AND(설정!$B$7&lt;&gt;"",ISNUMBER(SEARCH(설정!$B$7,$AC492)))),"제외","포함"))</f>
        <v/>
      </c>
    </row>
    <row r="493">
      <c r="W493" s="2">
        <f>IF(OR($B$5="",$C$6="",ROW()&lt;$B$5),"",IF(INDEX($A:$U,ROW(),$C$6)="","",INDEX($A:$U,ROW(),$C$6)))</f>
        <v/>
      </c>
      <c r="X493" s="28">
        <f>IF($W493="","",IF(ISNUMBER($W493),IF($W493&gt;=10000000,IFERROR(DATE(INT($W493/10000),MOD(INT($W493/100),100),MOD($W493,100)),""),$W493),IF(ISNUMBER(--SUBSTITUTE(SUBSTITUTE(TRIM($W493),".","-"),"/","-")),IF(--SUBSTITUTE(SUBSTITUTE(TRIM($W493),".","-"),"/","-")&gt;=10000000,IFERROR(DATE(--LEFT(TRIM($W493),4),--MID(TRIM($W493),5,2),--RIGHT(TRIM($W493),2)),""),--SUBSTITUTE(SUBSTITUTE(TRIM($W493),".","-"),"/","-")),IFERROR(--LEFT(SUBSTITUTE(SUBSTITUTE(TRIM($W493),".","-"),"/","-"),10),""))))</f>
        <v/>
      </c>
      <c r="Y493" s="29">
        <f>IF($X493="","",INT($X493))</f>
        <v/>
      </c>
      <c r="Z493" s="30">
        <f>IF(OR($Y493="",$D$6=""),"",IF(INDEX($A:$U,ROW(),$D$6)="",0,IF(ISNUMBER(INDEX($A:$U,ROW(),$D$6)),INDEX($A:$U,ROW(),$D$6),IFERROR(--SUBSTITUTE(SUBSTITUTE(TRIM(INDEX($A:$U,ROW(),$D$6)),",",""),"원",""),0))))</f>
        <v/>
      </c>
      <c r="AA493" s="30">
        <f>IF(OR($Y493="",$E$6=""),"",IF(INDEX($A:$U,ROW(),$E$6)="",0,IF(ISNUMBER(INDEX($A:$U,ROW(),$E$6)),INDEX($A:$U,ROW(),$E$6),IFERROR(--SUBSTITUTE(SUBSTITUTE(TRIM(INDEX($A:$U,ROW(),$E$6)),",",""),"원",""),0))))</f>
        <v/>
      </c>
      <c r="AB493" s="30">
        <f>IF(OR($Y493="",$F$6=""),"",IF(INDEX($A:$U,ROW(),$F$6)="","",IF(ISNUMBER(INDEX($A:$U,ROW(),$F$6)),INDEX($A:$U,ROW(),$F$6),IFERROR(--SUBSTITUTE(SUBSTITUTE(TRIM(INDEX($A:$U,ROW(),$F$6)),",",""),"원",""),""))))</f>
        <v/>
      </c>
      <c r="AC493" s="2">
        <f>IF(OR($Y493="",$G$6=""),"",INDEX($A:$U,ROW(),$G$6)&amp;"")</f>
        <v/>
      </c>
      <c r="AD493" s="2">
        <f>IF($Y493="","",IF(OR(AND(설정!$B$5&lt;&gt;"",ISNUMBER(SEARCH(설정!$B$5,$AC493))),AND(설정!$B$6&lt;&gt;"",ISNUMBER(SEARCH(설정!$B$6,$AC493))),AND(설정!$B$7&lt;&gt;"",ISNUMBER(SEARCH(설정!$B$7,$AC493)))),"제외","포함"))</f>
        <v/>
      </c>
    </row>
    <row r="494">
      <c r="W494" s="2">
        <f>IF(OR($B$5="",$C$6="",ROW()&lt;$B$5),"",IF(INDEX($A:$U,ROW(),$C$6)="","",INDEX($A:$U,ROW(),$C$6)))</f>
        <v/>
      </c>
      <c r="X494" s="28">
        <f>IF($W494="","",IF(ISNUMBER($W494),IF($W494&gt;=10000000,IFERROR(DATE(INT($W494/10000),MOD(INT($W494/100),100),MOD($W494,100)),""),$W494),IF(ISNUMBER(--SUBSTITUTE(SUBSTITUTE(TRIM($W494),".","-"),"/","-")),IF(--SUBSTITUTE(SUBSTITUTE(TRIM($W494),".","-"),"/","-")&gt;=10000000,IFERROR(DATE(--LEFT(TRIM($W494),4),--MID(TRIM($W494),5,2),--RIGHT(TRIM($W494),2)),""),--SUBSTITUTE(SUBSTITUTE(TRIM($W494),".","-"),"/","-")),IFERROR(--LEFT(SUBSTITUTE(SUBSTITUTE(TRIM($W494),".","-"),"/","-"),10),""))))</f>
        <v/>
      </c>
      <c r="Y494" s="29">
        <f>IF($X494="","",INT($X494))</f>
        <v/>
      </c>
      <c r="Z494" s="30">
        <f>IF(OR($Y494="",$D$6=""),"",IF(INDEX($A:$U,ROW(),$D$6)="",0,IF(ISNUMBER(INDEX($A:$U,ROW(),$D$6)),INDEX($A:$U,ROW(),$D$6),IFERROR(--SUBSTITUTE(SUBSTITUTE(TRIM(INDEX($A:$U,ROW(),$D$6)),",",""),"원",""),0))))</f>
        <v/>
      </c>
      <c r="AA494" s="30">
        <f>IF(OR($Y494="",$E$6=""),"",IF(INDEX($A:$U,ROW(),$E$6)="",0,IF(ISNUMBER(INDEX($A:$U,ROW(),$E$6)),INDEX($A:$U,ROW(),$E$6),IFERROR(--SUBSTITUTE(SUBSTITUTE(TRIM(INDEX($A:$U,ROW(),$E$6)),",",""),"원",""),0))))</f>
        <v/>
      </c>
      <c r="AB494" s="30">
        <f>IF(OR($Y494="",$F$6=""),"",IF(INDEX($A:$U,ROW(),$F$6)="","",IF(ISNUMBER(INDEX($A:$U,ROW(),$F$6)),INDEX($A:$U,ROW(),$F$6),IFERROR(--SUBSTITUTE(SUBSTITUTE(TRIM(INDEX($A:$U,ROW(),$F$6)),",",""),"원",""),""))))</f>
        <v/>
      </c>
      <c r="AC494" s="2">
        <f>IF(OR($Y494="",$G$6=""),"",INDEX($A:$U,ROW(),$G$6)&amp;"")</f>
        <v/>
      </c>
      <c r="AD494" s="2">
        <f>IF($Y494="","",IF(OR(AND(설정!$B$5&lt;&gt;"",ISNUMBER(SEARCH(설정!$B$5,$AC494))),AND(설정!$B$6&lt;&gt;"",ISNUMBER(SEARCH(설정!$B$6,$AC494))),AND(설정!$B$7&lt;&gt;"",ISNUMBER(SEARCH(설정!$B$7,$AC494)))),"제외","포함"))</f>
        <v/>
      </c>
    </row>
    <row r="495">
      <c r="W495" s="2">
        <f>IF(OR($B$5="",$C$6="",ROW()&lt;$B$5),"",IF(INDEX($A:$U,ROW(),$C$6)="","",INDEX($A:$U,ROW(),$C$6)))</f>
        <v/>
      </c>
      <c r="X495" s="28">
        <f>IF($W495="","",IF(ISNUMBER($W495),IF($W495&gt;=10000000,IFERROR(DATE(INT($W495/10000),MOD(INT($W495/100),100),MOD($W495,100)),""),$W495),IF(ISNUMBER(--SUBSTITUTE(SUBSTITUTE(TRIM($W495),".","-"),"/","-")),IF(--SUBSTITUTE(SUBSTITUTE(TRIM($W495),".","-"),"/","-")&gt;=10000000,IFERROR(DATE(--LEFT(TRIM($W495),4),--MID(TRIM($W495),5,2),--RIGHT(TRIM($W495),2)),""),--SUBSTITUTE(SUBSTITUTE(TRIM($W495),".","-"),"/","-")),IFERROR(--LEFT(SUBSTITUTE(SUBSTITUTE(TRIM($W495),".","-"),"/","-"),10),""))))</f>
        <v/>
      </c>
      <c r="Y495" s="29">
        <f>IF($X495="","",INT($X495))</f>
        <v/>
      </c>
      <c r="Z495" s="30">
        <f>IF(OR($Y495="",$D$6=""),"",IF(INDEX($A:$U,ROW(),$D$6)="",0,IF(ISNUMBER(INDEX($A:$U,ROW(),$D$6)),INDEX($A:$U,ROW(),$D$6),IFERROR(--SUBSTITUTE(SUBSTITUTE(TRIM(INDEX($A:$U,ROW(),$D$6)),",",""),"원",""),0))))</f>
        <v/>
      </c>
      <c r="AA495" s="30">
        <f>IF(OR($Y495="",$E$6=""),"",IF(INDEX($A:$U,ROW(),$E$6)="",0,IF(ISNUMBER(INDEX($A:$U,ROW(),$E$6)),INDEX($A:$U,ROW(),$E$6),IFERROR(--SUBSTITUTE(SUBSTITUTE(TRIM(INDEX($A:$U,ROW(),$E$6)),",",""),"원",""),0))))</f>
        <v/>
      </c>
      <c r="AB495" s="30">
        <f>IF(OR($Y495="",$F$6=""),"",IF(INDEX($A:$U,ROW(),$F$6)="","",IF(ISNUMBER(INDEX($A:$U,ROW(),$F$6)),INDEX($A:$U,ROW(),$F$6),IFERROR(--SUBSTITUTE(SUBSTITUTE(TRIM(INDEX($A:$U,ROW(),$F$6)),",",""),"원",""),""))))</f>
        <v/>
      </c>
      <c r="AC495" s="2">
        <f>IF(OR($Y495="",$G$6=""),"",INDEX($A:$U,ROW(),$G$6)&amp;"")</f>
        <v/>
      </c>
      <c r="AD495" s="2">
        <f>IF($Y495="","",IF(OR(AND(설정!$B$5&lt;&gt;"",ISNUMBER(SEARCH(설정!$B$5,$AC495))),AND(설정!$B$6&lt;&gt;"",ISNUMBER(SEARCH(설정!$B$6,$AC495))),AND(설정!$B$7&lt;&gt;"",ISNUMBER(SEARCH(설정!$B$7,$AC495)))),"제외","포함"))</f>
        <v/>
      </c>
    </row>
    <row r="496">
      <c r="W496" s="2">
        <f>IF(OR($B$5="",$C$6="",ROW()&lt;$B$5),"",IF(INDEX($A:$U,ROW(),$C$6)="","",INDEX($A:$U,ROW(),$C$6)))</f>
        <v/>
      </c>
      <c r="X496" s="28">
        <f>IF($W496="","",IF(ISNUMBER($W496),IF($W496&gt;=10000000,IFERROR(DATE(INT($W496/10000),MOD(INT($W496/100),100),MOD($W496,100)),""),$W496),IF(ISNUMBER(--SUBSTITUTE(SUBSTITUTE(TRIM($W496),".","-"),"/","-")),IF(--SUBSTITUTE(SUBSTITUTE(TRIM($W496),".","-"),"/","-")&gt;=10000000,IFERROR(DATE(--LEFT(TRIM($W496),4),--MID(TRIM($W496),5,2),--RIGHT(TRIM($W496),2)),""),--SUBSTITUTE(SUBSTITUTE(TRIM($W496),".","-"),"/","-")),IFERROR(--LEFT(SUBSTITUTE(SUBSTITUTE(TRIM($W496),".","-"),"/","-"),10),""))))</f>
        <v/>
      </c>
      <c r="Y496" s="29">
        <f>IF($X496="","",INT($X496))</f>
        <v/>
      </c>
      <c r="Z496" s="30">
        <f>IF(OR($Y496="",$D$6=""),"",IF(INDEX($A:$U,ROW(),$D$6)="",0,IF(ISNUMBER(INDEX($A:$U,ROW(),$D$6)),INDEX($A:$U,ROW(),$D$6),IFERROR(--SUBSTITUTE(SUBSTITUTE(TRIM(INDEX($A:$U,ROW(),$D$6)),",",""),"원",""),0))))</f>
        <v/>
      </c>
      <c r="AA496" s="30">
        <f>IF(OR($Y496="",$E$6=""),"",IF(INDEX($A:$U,ROW(),$E$6)="",0,IF(ISNUMBER(INDEX($A:$U,ROW(),$E$6)),INDEX($A:$U,ROW(),$E$6),IFERROR(--SUBSTITUTE(SUBSTITUTE(TRIM(INDEX($A:$U,ROW(),$E$6)),",",""),"원",""),0))))</f>
        <v/>
      </c>
      <c r="AB496" s="30">
        <f>IF(OR($Y496="",$F$6=""),"",IF(INDEX($A:$U,ROW(),$F$6)="","",IF(ISNUMBER(INDEX($A:$U,ROW(),$F$6)),INDEX($A:$U,ROW(),$F$6),IFERROR(--SUBSTITUTE(SUBSTITUTE(TRIM(INDEX($A:$U,ROW(),$F$6)),",",""),"원",""),""))))</f>
        <v/>
      </c>
      <c r="AC496" s="2">
        <f>IF(OR($Y496="",$G$6=""),"",INDEX($A:$U,ROW(),$G$6)&amp;"")</f>
        <v/>
      </c>
      <c r="AD496" s="2">
        <f>IF($Y496="","",IF(OR(AND(설정!$B$5&lt;&gt;"",ISNUMBER(SEARCH(설정!$B$5,$AC496))),AND(설정!$B$6&lt;&gt;"",ISNUMBER(SEARCH(설정!$B$6,$AC496))),AND(설정!$B$7&lt;&gt;"",ISNUMBER(SEARCH(설정!$B$7,$AC496)))),"제외","포함"))</f>
        <v/>
      </c>
    </row>
    <row r="497">
      <c r="W497" s="2">
        <f>IF(OR($B$5="",$C$6="",ROW()&lt;$B$5),"",IF(INDEX($A:$U,ROW(),$C$6)="","",INDEX($A:$U,ROW(),$C$6)))</f>
        <v/>
      </c>
      <c r="X497" s="28">
        <f>IF($W497="","",IF(ISNUMBER($W497),IF($W497&gt;=10000000,IFERROR(DATE(INT($W497/10000),MOD(INT($W497/100),100),MOD($W497,100)),""),$W497),IF(ISNUMBER(--SUBSTITUTE(SUBSTITUTE(TRIM($W497),".","-"),"/","-")),IF(--SUBSTITUTE(SUBSTITUTE(TRIM($W497),".","-"),"/","-")&gt;=10000000,IFERROR(DATE(--LEFT(TRIM($W497),4),--MID(TRIM($W497),5,2),--RIGHT(TRIM($W497),2)),""),--SUBSTITUTE(SUBSTITUTE(TRIM($W497),".","-"),"/","-")),IFERROR(--LEFT(SUBSTITUTE(SUBSTITUTE(TRIM($W497),".","-"),"/","-"),10),""))))</f>
        <v/>
      </c>
      <c r="Y497" s="29">
        <f>IF($X497="","",INT($X497))</f>
        <v/>
      </c>
      <c r="Z497" s="30">
        <f>IF(OR($Y497="",$D$6=""),"",IF(INDEX($A:$U,ROW(),$D$6)="",0,IF(ISNUMBER(INDEX($A:$U,ROW(),$D$6)),INDEX($A:$U,ROW(),$D$6),IFERROR(--SUBSTITUTE(SUBSTITUTE(TRIM(INDEX($A:$U,ROW(),$D$6)),",",""),"원",""),0))))</f>
        <v/>
      </c>
      <c r="AA497" s="30">
        <f>IF(OR($Y497="",$E$6=""),"",IF(INDEX($A:$U,ROW(),$E$6)="",0,IF(ISNUMBER(INDEX($A:$U,ROW(),$E$6)),INDEX($A:$U,ROW(),$E$6),IFERROR(--SUBSTITUTE(SUBSTITUTE(TRIM(INDEX($A:$U,ROW(),$E$6)),",",""),"원",""),0))))</f>
        <v/>
      </c>
      <c r="AB497" s="30">
        <f>IF(OR($Y497="",$F$6=""),"",IF(INDEX($A:$U,ROW(),$F$6)="","",IF(ISNUMBER(INDEX($A:$U,ROW(),$F$6)),INDEX($A:$U,ROW(),$F$6),IFERROR(--SUBSTITUTE(SUBSTITUTE(TRIM(INDEX($A:$U,ROW(),$F$6)),",",""),"원",""),""))))</f>
        <v/>
      </c>
      <c r="AC497" s="2">
        <f>IF(OR($Y497="",$G$6=""),"",INDEX($A:$U,ROW(),$G$6)&amp;"")</f>
        <v/>
      </c>
      <c r="AD497" s="2">
        <f>IF($Y497="","",IF(OR(AND(설정!$B$5&lt;&gt;"",ISNUMBER(SEARCH(설정!$B$5,$AC497))),AND(설정!$B$6&lt;&gt;"",ISNUMBER(SEARCH(설정!$B$6,$AC497))),AND(설정!$B$7&lt;&gt;"",ISNUMBER(SEARCH(설정!$B$7,$AC497)))),"제외","포함"))</f>
        <v/>
      </c>
    </row>
    <row r="498">
      <c r="W498" s="2">
        <f>IF(OR($B$5="",$C$6="",ROW()&lt;$B$5),"",IF(INDEX($A:$U,ROW(),$C$6)="","",INDEX($A:$U,ROW(),$C$6)))</f>
        <v/>
      </c>
      <c r="X498" s="28">
        <f>IF($W498="","",IF(ISNUMBER($W498),IF($W498&gt;=10000000,IFERROR(DATE(INT($W498/10000),MOD(INT($W498/100),100),MOD($W498,100)),""),$W498),IF(ISNUMBER(--SUBSTITUTE(SUBSTITUTE(TRIM($W498),".","-"),"/","-")),IF(--SUBSTITUTE(SUBSTITUTE(TRIM($W498),".","-"),"/","-")&gt;=10000000,IFERROR(DATE(--LEFT(TRIM($W498),4),--MID(TRIM($W498),5,2),--RIGHT(TRIM($W498),2)),""),--SUBSTITUTE(SUBSTITUTE(TRIM($W498),".","-"),"/","-")),IFERROR(--LEFT(SUBSTITUTE(SUBSTITUTE(TRIM($W498),".","-"),"/","-"),10),""))))</f>
        <v/>
      </c>
      <c r="Y498" s="29">
        <f>IF($X498="","",INT($X498))</f>
        <v/>
      </c>
      <c r="Z498" s="30">
        <f>IF(OR($Y498="",$D$6=""),"",IF(INDEX($A:$U,ROW(),$D$6)="",0,IF(ISNUMBER(INDEX($A:$U,ROW(),$D$6)),INDEX($A:$U,ROW(),$D$6),IFERROR(--SUBSTITUTE(SUBSTITUTE(TRIM(INDEX($A:$U,ROW(),$D$6)),",",""),"원",""),0))))</f>
        <v/>
      </c>
      <c r="AA498" s="30">
        <f>IF(OR($Y498="",$E$6=""),"",IF(INDEX($A:$U,ROW(),$E$6)="",0,IF(ISNUMBER(INDEX($A:$U,ROW(),$E$6)),INDEX($A:$U,ROW(),$E$6),IFERROR(--SUBSTITUTE(SUBSTITUTE(TRIM(INDEX($A:$U,ROW(),$E$6)),",",""),"원",""),0))))</f>
        <v/>
      </c>
      <c r="AB498" s="30">
        <f>IF(OR($Y498="",$F$6=""),"",IF(INDEX($A:$U,ROW(),$F$6)="","",IF(ISNUMBER(INDEX($A:$U,ROW(),$F$6)),INDEX($A:$U,ROW(),$F$6),IFERROR(--SUBSTITUTE(SUBSTITUTE(TRIM(INDEX($A:$U,ROW(),$F$6)),",",""),"원",""),""))))</f>
        <v/>
      </c>
      <c r="AC498" s="2">
        <f>IF(OR($Y498="",$G$6=""),"",INDEX($A:$U,ROW(),$G$6)&amp;"")</f>
        <v/>
      </c>
      <c r="AD498" s="2">
        <f>IF($Y498="","",IF(OR(AND(설정!$B$5&lt;&gt;"",ISNUMBER(SEARCH(설정!$B$5,$AC498))),AND(설정!$B$6&lt;&gt;"",ISNUMBER(SEARCH(설정!$B$6,$AC498))),AND(설정!$B$7&lt;&gt;"",ISNUMBER(SEARCH(설정!$B$7,$AC498)))),"제외","포함"))</f>
        <v/>
      </c>
    </row>
    <row r="499">
      <c r="W499" s="2">
        <f>IF(OR($B$5="",$C$6="",ROW()&lt;$B$5),"",IF(INDEX($A:$U,ROW(),$C$6)="","",INDEX($A:$U,ROW(),$C$6)))</f>
        <v/>
      </c>
      <c r="X499" s="28">
        <f>IF($W499="","",IF(ISNUMBER($W499),IF($W499&gt;=10000000,IFERROR(DATE(INT($W499/10000),MOD(INT($W499/100),100),MOD($W499,100)),""),$W499),IF(ISNUMBER(--SUBSTITUTE(SUBSTITUTE(TRIM($W499),".","-"),"/","-")),IF(--SUBSTITUTE(SUBSTITUTE(TRIM($W499),".","-"),"/","-")&gt;=10000000,IFERROR(DATE(--LEFT(TRIM($W499),4),--MID(TRIM($W499),5,2),--RIGHT(TRIM($W499),2)),""),--SUBSTITUTE(SUBSTITUTE(TRIM($W499),".","-"),"/","-")),IFERROR(--LEFT(SUBSTITUTE(SUBSTITUTE(TRIM($W499),".","-"),"/","-"),10),""))))</f>
        <v/>
      </c>
      <c r="Y499" s="29">
        <f>IF($X499="","",INT($X499))</f>
        <v/>
      </c>
      <c r="Z499" s="30">
        <f>IF(OR($Y499="",$D$6=""),"",IF(INDEX($A:$U,ROW(),$D$6)="",0,IF(ISNUMBER(INDEX($A:$U,ROW(),$D$6)),INDEX($A:$U,ROW(),$D$6),IFERROR(--SUBSTITUTE(SUBSTITUTE(TRIM(INDEX($A:$U,ROW(),$D$6)),",",""),"원",""),0))))</f>
        <v/>
      </c>
      <c r="AA499" s="30">
        <f>IF(OR($Y499="",$E$6=""),"",IF(INDEX($A:$U,ROW(),$E$6)="",0,IF(ISNUMBER(INDEX($A:$U,ROW(),$E$6)),INDEX($A:$U,ROW(),$E$6),IFERROR(--SUBSTITUTE(SUBSTITUTE(TRIM(INDEX($A:$U,ROW(),$E$6)),",",""),"원",""),0))))</f>
        <v/>
      </c>
      <c r="AB499" s="30">
        <f>IF(OR($Y499="",$F$6=""),"",IF(INDEX($A:$U,ROW(),$F$6)="","",IF(ISNUMBER(INDEX($A:$U,ROW(),$F$6)),INDEX($A:$U,ROW(),$F$6),IFERROR(--SUBSTITUTE(SUBSTITUTE(TRIM(INDEX($A:$U,ROW(),$F$6)),",",""),"원",""),""))))</f>
        <v/>
      </c>
      <c r="AC499" s="2">
        <f>IF(OR($Y499="",$G$6=""),"",INDEX($A:$U,ROW(),$G$6)&amp;"")</f>
        <v/>
      </c>
      <c r="AD499" s="2">
        <f>IF($Y499="","",IF(OR(AND(설정!$B$5&lt;&gt;"",ISNUMBER(SEARCH(설정!$B$5,$AC499))),AND(설정!$B$6&lt;&gt;"",ISNUMBER(SEARCH(설정!$B$6,$AC499))),AND(설정!$B$7&lt;&gt;"",ISNUMBER(SEARCH(설정!$B$7,$AC499)))),"제외","포함"))</f>
        <v/>
      </c>
    </row>
    <row r="500">
      <c r="W500" s="2">
        <f>IF(OR($B$5="",$C$6="",ROW()&lt;$B$5),"",IF(INDEX($A:$U,ROW(),$C$6)="","",INDEX($A:$U,ROW(),$C$6)))</f>
        <v/>
      </c>
      <c r="X500" s="28">
        <f>IF($W500="","",IF(ISNUMBER($W500),IF($W500&gt;=10000000,IFERROR(DATE(INT($W500/10000),MOD(INT($W500/100),100),MOD($W500,100)),""),$W500),IF(ISNUMBER(--SUBSTITUTE(SUBSTITUTE(TRIM($W500),".","-"),"/","-")),IF(--SUBSTITUTE(SUBSTITUTE(TRIM($W500),".","-"),"/","-")&gt;=10000000,IFERROR(DATE(--LEFT(TRIM($W500),4),--MID(TRIM($W500),5,2),--RIGHT(TRIM($W500),2)),""),--SUBSTITUTE(SUBSTITUTE(TRIM($W500),".","-"),"/","-")),IFERROR(--LEFT(SUBSTITUTE(SUBSTITUTE(TRIM($W500),".","-"),"/","-"),10),""))))</f>
        <v/>
      </c>
      <c r="Y500" s="29">
        <f>IF($X500="","",INT($X500))</f>
        <v/>
      </c>
      <c r="Z500" s="30">
        <f>IF(OR($Y500="",$D$6=""),"",IF(INDEX($A:$U,ROW(),$D$6)="",0,IF(ISNUMBER(INDEX($A:$U,ROW(),$D$6)),INDEX($A:$U,ROW(),$D$6),IFERROR(--SUBSTITUTE(SUBSTITUTE(TRIM(INDEX($A:$U,ROW(),$D$6)),",",""),"원",""),0))))</f>
        <v/>
      </c>
      <c r="AA500" s="30">
        <f>IF(OR($Y500="",$E$6=""),"",IF(INDEX($A:$U,ROW(),$E$6)="",0,IF(ISNUMBER(INDEX($A:$U,ROW(),$E$6)),INDEX($A:$U,ROW(),$E$6),IFERROR(--SUBSTITUTE(SUBSTITUTE(TRIM(INDEX($A:$U,ROW(),$E$6)),",",""),"원",""),0))))</f>
        <v/>
      </c>
      <c r="AB500" s="30">
        <f>IF(OR($Y500="",$F$6=""),"",IF(INDEX($A:$U,ROW(),$F$6)="","",IF(ISNUMBER(INDEX($A:$U,ROW(),$F$6)),INDEX($A:$U,ROW(),$F$6),IFERROR(--SUBSTITUTE(SUBSTITUTE(TRIM(INDEX($A:$U,ROW(),$F$6)),",",""),"원",""),""))))</f>
        <v/>
      </c>
      <c r="AC500" s="2">
        <f>IF(OR($Y500="",$G$6=""),"",INDEX($A:$U,ROW(),$G$6)&amp;"")</f>
        <v/>
      </c>
      <c r="AD500" s="2">
        <f>IF($Y500="","",IF(OR(AND(설정!$B$5&lt;&gt;"",ISNUMBER(SEARCH(설정!$B$5,$AC500))),AND(설정!$B$6&lt;&gt;"",ISNUMBER(SEARCH(설정!$B$6,$AC500))),AND(설정!$B$7&lt;&gt;"",ISNUMBER(SEARCH(설정!$B$7,$AC500)))),"제외","포함"))</f>
        <v/>
      </c>
    </row>
    <row r="501">
      <c r="W501" s="2">
        <f>IF(OR($B$5="",$C$6="",ROW()&lt;$B$5),"",IF(INDEX($A:$U,ROW(),$C$6)="","",INDEX($A:$U,ROW(),$C$6)))</f>
        <v/>
      </c>
      <c r="X501" s="28">
        <f>IF($W501="","",IF(ISNUMBER($W501),IF($W501&gt;=10000000,IFERROR(DATE(INT($W501/10000),MOD(INT($W501/100),100),MOD($W501,100)),""),$W501),IF(ISNUMBER(--SUBSTITUTE(SUBSTITUTE(TRIM($W501),".","-"),"/","-")),IF(--SUBSTITUTE(SUBSTITUTE(TRIM($W501),".","-"),"/","-")&gt;=10000000,IFERROR(DATE(--LEFT(TRIM($W501),4),--MID(TRIM($W501),5,2),--RIGHT(TRIM($W501),2)),""),--SUBSTITUTE(SUBSTITUTE(TRIM($W501),".","-"),"/","-")),IFERROR(--LEFT(SUBSTITUTE(SUBSTITUTE(TRIM($W501),".","-"),"/","-"),10),""))))</f>
        <v/>
      </c>
      <c r="Y501" s="29">
        <f>IF($X501="","",INT($X501))</f>
        <v/>
      </c>
      <c r="Z501" s="30">
        <f>IF(OR($Y501="",$D$6=""),"",IF(INDEX($A:$U,ROW(),$D$6)="",0,IF(ISNUMBER(INDEX($A:$U,ROW(),$D$6)),INDEX($A:$U,ROW(),$D$6),IFERROR(--SUBSTITUTE(SUBSTITUTE(TRIM(INDEX($A:$U,ROW(),$D$6)),",",""),"원",""),0))))</f>
        <v/>
      </c>
      <c r="AA501" s="30">
        <f>IF(OR($Y501="",$E$6=""),"",IF(INDEX($A:$U,ROW(),$E$6)="",0,IF(ISNUMBER(INDEX($A:$U,ROW(),$E$6)),INDEX($A:$U,ROW(),$E$6),IFERROR(--SUBSTITUTE(SUBSTITUTE(TRIM(INDEX($A:$U,ROW(),$E$6)),",",""),"원",""),0))))</f>
        <v/>
      </c>
      <c r="AB501" s="30">
        <f>IF(OR($Y501="",$F$6=""),"",IF(INDEX($A:$U,ROW(),$F$6)="","",IF(ISNUMBER(INDEX($A:$U,ROW(),$F$6)),INDEX($A:$U,ROW(),$F$6),IFERROR(--SUBSTITUTE(SUBSTITUTE(TRIM(INDEX($A:$U,ROW(),$F$6)),",",""),"원",""),""))))</f>
        <v/>
      </c>
      <c r="AC501" s="2">
        <f>IF(OR($Y501="",$G$6=""),"",INDEX($A:$U,ROW(),$G$6)&amp;"")</f>
        <v/>
      </c>
      <c r="AD501" s="2">
        <f>IF($Y501="","",IF(OR(AND(설정!$B$5&lt;&gt;"",ISNUMBER(SEARCH(설정!$B$5,$AC501))),AND(설정!$B$6&lt;&gt;"",ISNUMBER(SEARCH(설정!$B$6,$AC501))),AND(설정!$B$7&lt;&gt;"",ISNUMBER(SEARCH(설정!$B$7,$AC501)))),"제외","포함"))</f>
        <v/>
      </c>
    </row>
    <row r="502">
      <c r="W502" s="2">
        <f>IF(OR($B$5="",$C$6="",ROW()&lt;$B$5),"",IF(INDEX($A:$U,ROW(),$C$6)="","",INDEX($A:$U,ROW(),$C$6)))</f>
        <v/>
      </c>
      <c r="X502" s="28">
        <f>IF($W502="","",IF(ISNUMBER($W502),IF($W502&gt;=10000000,IFERROR(DATE(INT($W502/10000),MOD(INT($W502/100),100),MOD($W502,100)),""),$W502),IF(ISNUMBER(--SUBSTITUTE(SUBSTITUTE(TRIM($W502),".","-"),"/","-")),IF(--SUBSTITUTE(SUBSTITUTE(TRIM($W502),".","-"),"/","-")&gt;=10000000,IFERROR(DATE(--LEFT(TRIM($W502),4),--MID(TRIM($W502),5,2),--RIGHT(TRIM($W502),2)),""),--SUBSTITUTE(SUBSTITUTE(TRIM($W502),".","-"),"/","-")),IFERROR(--LEFT(SUBSTITUTE(SUBSTITUTE(TRIM($W502),".","-"),"/","-"),10),""))))</f>
        <v/>
      </c>
      <c r="Y502" s="29">
        <f>IF($X502="","",INT($X502))</f>
        <v/>
      </c>
      <c r="Z502" s="30">
        <f>IF(OR($Y502="",$D$6=""),"",IF(INDEX($A:$U,ROW(),$D$6)="",0,IF(ISNUMBER(INDEX($A:$U,ROW(),$D$6)),INDEX($A:$U,ROW(),$D$6),IFERROR(--SUBSTITUTE(SUBSTITUTE(TRIM(INDEX($A:$U,ROW(),$D$6)),",",""),"원",""),0))))</f>
        <v/>
      </c>
      <c r="AA502" s="30">
        <f>IF(OR($Y502="",$E$6=""),"",IF(INDEX($A:$U,ROW(),$E$6)="",0,IF(ISNUMBER(INDEX($A:$U,ROW(),$E$6)),INDEX($A:$U,ROW(),$E$6),IFERROR(--SUBSTITUTE(SUBSTITUTE(TRIM(INDEX($A:$U,ROW(),$E$6)),",",""),"원",""),0))))</f>
        <v/>
      </c>
      <c r="AB502" s="30">
        <f>IF(OR($Y502="",$F$6=""),"",IF(INDEX($A:$U,ROW(),$F$6)="","",IF(ISNUMBER(INDEX($A:$U,ROW(),$F$6)),INDEX($A:$U,ROW(),$F$6),IFERROR(--SUBSTITUTE(SUBSTITUTE(TRIM(INDEX($A:$U,ROW(),$F$6)),",",""),"원",""),""))))</f>
        <v/>
      </c>
      <c r="AC502" s="2">
        <f>IF(OR($Y502="",$G$6=""),"",INDEX($A:$U,ROW(),$G$6)&amp;"")</f>
        <v/>
      </c>
      <c r="AD502" s="2">
        <f>IF($Y502="","",IF(OR(AND(설정!$B$5&lt;&gt;"",ISNUMBER(SEARCH(설정!$B$5,$AC502))),AND(설정!$B$6&lt;&gt;"",ISNUMBER(SEARCH(설정!$B$6,$AC502))),AND(설정!$B$7&lt;&gt;"",ISNUMBER(SEARCH(설정!$B$7,$AC502)))),"제외","포함"))</f>
        <v/>
      </c>
    </row>
    <row r="503">
      <c r="W503" s="2">
        <f>IF(OR($B$5="",$C$6="",ROW()&lt;$B$5),"",IF(INDEX($A:$U,ROW(),$C$6)="","",INDEX($A:$U,ROW(),$C$6)))</f>
        <v/>
      </c>
      <c r="X503" s="28">
        <f>IF($W503="","",IF(ISNUMBER($W503),IF($W503&gt;=10000000,IFERROR(DATE(INT($W503/10000),MOD(INT($W503/100),100),MOD($W503,100)),""),$W503),IF(ISNUMBER(--SUBSTITUTE(SUBSTITUTE(TRIM($W503),".","-"),"/","-")),IF(--SUBSTITUTE(SUBSTITUTE(TRIM($W503),".","-"),"/","-")&gt;=10000000,IFERROR(DATE(--LEFT(TRIM($W503),4),--MID(TRIM($W503),5,2),--RIGHT(TRIM($W503),2)),""),--SUBSTITUTE(SUBSTITUTE(TRIM($W503),".","-"),"/","-")),IFERROR(--LEFT(SUBSTITUTE(SUBSTITUTE(TRIM($W503),".","-"),"/","-"),10),""))))</f>
        <v/>
      </c>
      <c r="Y503" s="29">
        <f>IF($X503="","",INT($X503))</f>
        <v/>
      </c>
      <c r="Z503" s="30">
        <f>IF(OR($Y503="",$D$6=""),"",IF(INDEX($A:$U,ROW(),$D$6)="",0,IF(ISNUMBER(INDEX($A:$U,ROW(),$D$6)),INDEX($A:$U,ROW(),$D$6),IFERROR(--SUBSTITUTE(SUBSTITUTE(TRIM(INDEX($A:$U,ROW(),$D$6)),",",""),"원",""),0))))</f>
        <v/>
      </c>
      <c r="AA503" s="30">
        <f>IF(OR($Y503="",$E$6=""),"",IF(INDEX($A:$U,ROW(),$E$6)="",0,IF(ISNUMBER(INDEX($A:$U,ROW(),$E$6)),INDEX($A:$U,ROW(),$E$6),IFERROR(--SUBSTITUTE(SUBSTITUTE(TRIM(INDEX($A:$U,ROW(),$E$6)),",",""),"원",""),0))))</f>
        <v/>
      </c>
      <c r="AB503" s="30">
        <f>IF(OR($Y503="",$F$6=""),"",IF(INDEX($A:$U,ROW(),$F$6)="","",IF(ISNUMBER(INDEX($A:$U,ROW(),$F$6)),INDEX($A:$U,ROW(),$F$6),IFERROR(--SUBSTITUTE(SUBSTITUTE(TRIM(INDEX($A:$U,ROW(),$F$6)),",",""),"원",""),""))))</f>
        <v/>
      </c>
      <c r="AC503" s="2">
        <f>IF(OR($Y503="",$G$6=""),"",INDEX($A:$U,ROW(),$G$6)&amp;"")</f>
        <v/>
      </c>
      <c r="AD503" s="2">
        <f>IF($Y503="","",IF(OR(AND(설정!$B$5&lt;&gt;"",ISNUMBER(SEARCH(설정!$B$5,$AC503))),AND(설정!$B$6&lt;&gt;"",ISNUMBER(SEARCH(설정!$B$6,$AC503))),AND(설정!$B$7&lt;&gt;"",ISNUMBER(SEARCH(설정!$B$7,$AC503)))),"제외","포함"))</f>
        <v/>
      </c>
    </row>
    <row r="504">
      <c r="W504" s="2">
        <f>IF(OR($B$5="",$C$6="",ROW()&lt;$B$5),"",IF(INDEX($A:$U,ROW(),$C$6)="","",INDEX($A:$U,ROW(),$C$6)))</f>
        <v/>
      </c>
      <c r="X504" s="28">
        <f>IF($W504="","",IF(ISNUMBER($W504),IF($W504&gt;=10000000,IFERROR(DATE(INT($W504/10000),MOD(INT($W504/100),100),MOD($W504,100)),""),$W504),IF(ISNUMBER(--SUBSTITUTE(SUBSTITUTE(TRIM($W504),".","-"),"/","-")),IF(--SUBSTITUTE(SUBSTITUTE(TRIM($W504),".","-"),"/","-")&gt;=10000000,IFERROR(DATE(--LEFT(TRIM($W504),4),--MID(TRIM($W504),5,2),--RIGHT(TRIM($W504),2)),""),--SUBSTITUTE(SUBSTITUTE(TRIM($W504),".","-"),"/","-")),IFERROR(--LEFT(SUBSTITUTE(SUBSTITUTE(TRIM($W504),".","-"),"/","-"),10),""))))</f>
        <v/>
      </c>
      <c r="Y504" s="29">
        <f>IF($X504="","",INT($X504))</f>
        <v/>
      </c>
      <c r="Z504" s="30">
        <f>IF(OR($Y504="",$D$6=""),"",IF(INDEX($A:$U,ROW(),$D$6)="",0,IF(ISNUMBER(INDEX($A:$U,ROW(),$D$6)),INDEX($A:$U,ROW(),$D$6),IFERROR(--SUBSTITUTE(SUBSTITUTE(TRIM(INDEX($A:$U,ROW(),$D$6)),",",""),"원",""),0))))</f>
        <v/>
      </c>
      <c r="AA504" s="30">
        <f>IF(OR($Y504="",$E$6=""),"",IF(INDEX($A:$U,ROW(),$E$6)="",0,IF(ISNUMBER(INDEX($A:$U,ROW(),$E$6)),INDEX($A:$U,ROW(),$E$6),IFERROR(--SUBSTITUTE(SUBSTITUTE(TRIM(INDEX($A:$U,ROW(),$E$6)),",",""),"원",""),0))))</f>
        <v/>
      </c>
      <c r="AB504" s="30">
        <f>IF(OR($Y504="",$F$6=""),"",IF(INDEX($A:$U,ROW(),$F$6)="","",IF(ISNUMBER(INDEX($A:$U,ROW(),$F$6)),INDEX($A:$U,ROW(),$F$6),IFERROR(--SUBSTITUTE(SUBSTITUTE(TRIM(INDEX($A:$U,ROW(),$F$6)),",",""),"원",""),""))))</f>
        <v/>
      </c>
      <c r="AC504" s="2">
        <f>IF(OR($Y504="",$G$6=""),"",INDEX($A:$U,ROW(),$G$6)&amp;"")</f>
        <v/>
      </c>
      <c r="AD504" s="2">
        <f>IF($Y504="","",IF(OR(AND(설정!$B$5&lt;&gt;"",ISNUMBER(SEARCH(설정!$B$5,$AC504))),AND(설정!$B$6&lt;&gt;"",ISNUMBER(SEARCH(설정!$B$6,$AC504))),AND(설정!$B$7&lt;&gt;"",ISNUMBER(SEARCH(설정!$B$7,$AC504)))),"제외","포함"))</f>
        <v/>
      </c>
    </row>
    <row r="505">
      <c r="W505" s="2">
        <f>IF(OR($B$5="",$C$6="",ROW()&lt;$B$5),"",IF(INDEX($A:$U,ROW(),$C$6)="","",INDEX($A:$U,ROW(),$C$6)))</f>
        <v/>
      </c>
      <c r="X505" s="28">
        <f>IF($W505="","",IF(ISNUMBER($W505),IF($W505&gt;=10000000,IFERROR(DATE(INT($W505/10000),MOD(INT($W505/100),100),MOD($W505,100)),""),$W505),IF(ISNUMBER(--SUBSTITUTE(SUBSTITUTE(TRIM($W505),".","-"),"/","-")),IF(--SUBSTITUTE(SUBSTITUTE(TRIM($W505),".","-"),"/","-")&gt;=10000000,IFERROR(DATE(--LEFT(TRIM($W505),4),--MID(TRIM($W505),5,2),--RIGHT(TRIM($W505),2)),""),--SUBSTITUTE(SUBSTITUTE(TRIM($W505),".","-"),"/","-")),IFERROR(--LEFT(SUBSTITUTE(SUBSTITUTE(TRIM($W505),".","-"),"/","-"),10),""))))</f>
        <v/>
      </c>
      <c r="Y505" s="29">
        <f>IF($X505="","",INT($X505))</f>
        <v/>
      </c>
      <c r="Z505" s="30">
        <f>IF(OR($Y505="",$D$6=""),"",IF(INDEX($A:$U,ROW(),$D$6)="",0,IF(ISNUMBER(INDEX($A:$U,ROW(),$D$6)),INDEX($A:$U,ROW(),$D$6),IFERROR(--SUBSTITUTE(SUBSTITUTE(TRIM(INDEX($A:$U,ROW(),$D$6)),",",""),"원",""),0))))</f>
        <v/>
      </c>
      <c r="AA505" s="30">
        <f>IF(OR($Y505="",$E$6=""),"",IF(INDEX($A:$U,ROW(),$E$6)="",0,IF(ISNUMBER(INDEX($A:$U,ROW(),$E$6)),INDEX($A:$U,ROW(),$E$6),IFERROR(--SUBSTITUTE(SUBSTITUTE(TRIM(INDEX($A:$U,ROW(),$E$6)),",",""),"원",""),0))))</f>
        <v/>
      </c>
      <c r="AB505" s="30">
        <f>IF(OR($Y505="",$F$6=""),"",IF(INDEX($A:$U,ROW(),$F$6)="","",IF(ISNUMBER(INDEX($A:$U,ROW(),$F$6)),INDEX($A:$U,ROW(),$F$6),IFERROR(--SUBSTITUTE(SUBSTITUTE(TRIM(INDEX($A:$U,ROW(),$F$6)),",",""),"원",""),""))))</f>
        <v/>
      </c>
      <c r="AC505" s="2">
        <f>IF(OR($Y505="",$G$6=""),"",INDEX($A:$U,ROW(),$G$6)&amp;"")</f>
        <v/>
      </c>
      <c r="AD505" s="2">
        <f>IF($Y505="","",IF(OR(AND(설정!$B$5&lt;&gt;"",ISNUMBER(SEARCH(설정!$B$5,$AC505))),AND(설정!$B$6&lt;&gt;"",ISNUMBER(SEARCH(설정!$B$6,$AC505))),AND(설정!$B$7&lt;&gt;"",ISNUMBER(SEARCH(설정!$B$7,$AC505)))),"제외","포함"))</f>
        <v/>
      </c>
    </row>
    <row r="506">
      <c r="W506" s="2">
        <f>IF(OR($B$5="",$C$6="",ROW()&lt;$B$5),"",IF(INDEX($A:$U,ROW(),$C$6)="","",INDEX($A:$U,ROW(),$C$6)))</f>
        <v/>
      </c>
      <c r="X506" s="28">
        <f>IF($W506="","",IF(ISNUMBER($W506),IF($W506&gt;=10000000,IFERROR(DATE(INT($W506/10000),MOD(INT($W506/100),100),MOD($W506,100)),""),$W506),IF(ISNUMBER(--SUBSTITUTE(SUBSTITUTE(TRIM($W506),".","-"),"/","-")),IF(--SUBSTITUTE(SUBSTITUTE(TRIM($W506),".","-"),"/","-")&gt;=10000000,IFERROR(DATE(--LEFT(TRIM($W506),4),--MID(TRIM($W506),5,2),--RIGHT(TRIM($W506),2)),""),--SUBSTITUTE(SUBSTITUTE(TRIM($W506),".","-"),"/","-")),IFERROR(--LEFT(SUBSTITUTE(SUBSTITUTE(TRIM($W506),".","-"),"/","-"),10),""))))</f>
        <v/>
      </c>
      <c r="Y506" s="29">
        <f>IF($X506="","",INT($X506))</f>
        <v/>
      </c>
      <c r="Z506" s="30">
        <f>IF(OR($Y506="",$D$6=""),"",IF(INDEX($A:$U,ROW(),$D$6)="",0,IF(ISNUMBER(INDEX($A:$U,ROW(),$D$6)),INDEX($A:$U,ROW(),$D$6),IFERROR(--SUBSTITUTE(SUBSTITUTE(TRIM(INDEX($A:$U,ROW(),$D$6)),",",""),"원",""),0))))</f>
        <v/>
      </c>
      <c r="AA506" s="30">
        <f>IF(OR($Y506="",$E$6=""),"",IF(INDEX($A:$U,ROW(),$E$6)="",0,IF(ISNUMBER(INDEX($A:$U,ROW(),$E$6)),INDEX($A:$U,ROW(),$E$6),IFERROR(--SUBSTITUTE(SUBSTITUTE(TRIM(INDEX($A:$U,ROW(),$E$6)),",",""),"원",""),0))))</f>
        <v/>
      </c>
      <c r="AB506" s="30">
        <f>IF(OR($Y506="",$F$6=""),"",IF(INDEX($A:$U,ROW(),$F$6)="","",IF(ISNUMBER(INDEX($A:$U,ROW(),$F$6)),INDEX($A:$U,ROW(),$F$6),IFERROR(--SUBSTITUTE(SUBSTITUTE(TRIM(INDEX($A:$U,ROW(),$F$6)),",",""),"원",""),""))))</f>
        <v/>
      </c>
      <c r="AC506" s="2">
        <f>IF(OR($Y506="",$G$6=""),"",INDEX($A:$U,ROW(),$G$6)&amp;"")</f>
        <v/>
      </c>
      <c r="AD506" s="2">
        <f>IF($Y506="","",IF(OR(AND(설정!$B$5&lt;&gt;"",ISNUMBER(SEARCH(설정!$B$5,$AC506))),AND(설정!$B$6&lt;&gt;"",ISNUMBER(SEARCH(설정!$B$6,$AC506))),AND(설정!$B$7&lt;&gt;"",ISNUMBER(SEARCH(설정!$B$7,$AC506)))),"제외","포함"))</f>
        <v/>
      </c>
    </row>
    <row r="507">
      <c r="W507" s="2">
        <f>IF(OR($B$5="",$C$6="",ROW()&lt;$B$5),"",IF(INDEX($A:$U,ROW(),$C$6)="","",INDEX($A:$U,ROW(),$C$6)))</f>
        <v/>
      </c>
      <c r="X507" s="28">
        <f>IF($W507="","",IF(ISNUMBER($W507),IF($W507&gt;=10000000,IFERROR(DATE(INT($W507/10000),MOD(INT($W507/100),100),MOD($W507,100)),""),$W507),IF(ISNUMBER(--SUBSTITUTE(SUBSTITUTE(TRIM($W507),".","-"),"/","-")),IF(--SUBSTITUTE(SUBSTITUTE(TRIM($W507),".","-"),"/","-")&gt;=10000000,IFERROR(DATE(--LEFT(TRIM($W507),4),--MID(TRIM($W507),5,2),--RIGHT(TRIM($W507),2)),""),--SUBSTITUTE(SUBSTITUTE(TRIM($W507),".","-"),"/","-")),IFERROR(--LEFT(SUBSTITUTE(SUBSTITUTE(TRIM($W507),".","-"),"/","-"),10),""))))</f>
        <v/>
      </c>
      <c r="Y507" s="29">
        <f>IF($X507="","",INT($X507))</f>
        <v/>
      </c>
      <c r="Z507" s="30">
        <f>IF(OR($Y507="",$D$6=""),"",IF(INDEX($A:$U,ROW(),$D$6)="",0,IF(ISNUMBER(INDEX($A:$U,ROW(),$D$6)),INDEX($A:$U,ROW(),$D$6),IFERROR(--SUBSTITUTE(SUBSTITUTE(TRIM(INDEX($A:$U,ROW(),$D$6)),",",""),"원",""),0))))</f>
        <v/>
      </c>
      <c r="AA507" s="30">
        <f>IF(OR($Y507="",$E$6=""),"",IF(INDEX($A:$U,ROW(),$E$6)="",0,IF(ISNUMBER(INDEX($A:$U,ROW(),$E$6)),INDEX($A:$U,ROW(),$E$6),IFERROR(--SUBSTITUTE(SUBSTITUTE(TRIM(INDEX($A:$U,ROW(),$E$6)),",",""),"원",""),0))))</f>
        <v/>
      </c>
      <c r="AB507" s="30">
        <f>IF(OR($Y507="",$F$6=""),"",IF(INDEX($A:$U,ROW(),$F$6)="","",IF(ISNUMBER(INDEX($A:$U,ROW(),$F$6)),INDEX($A:$U,ROW(),$F$6),IFERROR(--SUBSTITUTE(SUBSTITUTE(TRIM(INDEX($A:$U,ROW(),$F$6)),",",""),"원",""),""))))</f>
        <v/>
      </c>
      <c r="AC507" s="2">
        <f>IF(OR($Y507="",$G$6=""),"",INDEX($A:$U,ROW(),$G$6)&amp;"")</f>
        <v/>
      </c>
      <c r="AD507" s="2">
        <f>IF($Y507="","",IF(OR(AND(설정!$B$5&lt;&gt;"",ISNUMBER(SEARCH(설정!$B$5,$AC507))),AND(설정!$B$6&lt;&gt;"",ISNUMBER(SEARCH(설정!$B$6,$AC507))),AND(설정!$B$7&lt;&gt;"",ISNUMBER(SEARCH(설정!$B$7,$AC507)))),"제외","포함"))</f>
        <v/>
      </c>
    </row>
    <row r="508">
      <c r="W508" s="2">
        <f>IF(OR($B$5="",$C$6="",ROW()&lt;$B$5),"",IF(INDEX($A:$U,ROW(),$C$6)="","",INDEX($A:$U,ROW(),$C$6)))</f>
        <v/>
      </c>
      <c r="X508" s="28">
        <f>IF($W508="","",IF(ISNUMBER($W508),IF($W508&gt;=10000000,IFERROR(DATE(INT($W508/10000),MOD(INT($W508/100),100),MOD($W508,100)),""),$W508),IF(ISNUMBER(--SUBSTITUTE(SUBSTITUTE(TRIM($W508),".","-"),"/","-")),IF(--SUBSTITUTE(SUBSTITUTE(TRIM($W508),".","-"),"/","-")&gt;=10000000,IFERROR(DATE(--LEFT(TRIM($W508),4),--MID(TRIM($W508),5,2),--RIGHT(TRIM($W508),2)),""),--SUBSTITUTE(SUBSTITUTE(TRIM($W508),".","-"),"/","-")),IFERROR(--LEFT(SUBSTITUTE(SUBSTITUTE(TRIM($W508),".","-"),"/","-"),10),""))))</f>
        <v/>
      </c>
      <c r="Y508" s="29">
        <f>IF($X508="","",INT($X508))</f>
        <v/>
      </c>
      <c r="Z508" s="30">
        <f>IF(OR($Y508="",$D$6=""),"",IF(INDEX($A:$U,ROW(),$D$6)="",0,IF(ISNUMBER(INDEX($A:$U,ROW(),$D$6)),INDEX($A:$U,ROW(),$D$6),IFERROR(--SUBSTITUTE(SUBSTITUTE(TRIM(INDEX($A:$U,ROW(),$D$6)),",",""),"원",""),0))))</f>
        <v/>
      </c>
      <c r="AA508" s="30">
        <f>IF(OR($Y508="",$E$6=""),"",IF(INDEX($A:$U,ROW(),$E$6)="",0,IF(ISNUMBER(INDEX($A:$U,ROW(),$E$6)),INDEX($A:$U,ROW(),$E$6),IFERROR(--SUBSTITUTE(SUBSTITUTE(TRIM(INDEX($A:$U,ROW(),$E$6)),",",""),"원",""),0))))</f>
        <v/>
      </c>
      <c r="AB508" s="30">
        <f>IF(OR($Y508="",$F$6=""),"",IF(INDEX($A:$U,ROW(),$F$6)="","",IF(ISNUMBER(INDEX($A:$U,ROW(),$F$6)),INDEX($A:$U,ROW(),$F$6),IFERROR(--SUBSTITUTE(SUBSTITUTE(TRIM(INDEX($A:$U,ROW(),$F$6)),",",""),"원",""),""))))</f>
        <v/>
      </c>
      <c r="AC508" s="2">
        <f>IF(OR($Y508="",$G$6=""),"",INDEX($A:$U,ROW(),$G$6)&amp;"")</f>
        <v/>
      </c>
      <c r="AD508" s="2">
        <f>IF($Y508="","",IF(OR(AND(설정!$B$5&lt;&gt;"",ISNUMBER(SEARCH(설정!$B$5,$AC508))),AND(설정!$B$6&lt;&gt;"",ISNUMBER(SEARCH(설정!$B$6,$AC508))),AND(설정!$B$7&lt;&gt;"",ISNUMBER(SEARCH(설정!$B$7,$AC508)))),"제외","포함"))</f>
        <v/>
      </c>
    </row>
    <row r="509">
      <c r="W509" s="2">
        <f>IF(OR($B$5="",$C$6="",ROW()&lt;$B$5),"",IF(INDEX($A:$U,ROW(),$C$6)="","",INDEX($A:$U,ROW(),$C$6)))</f>
        <v/>
      </c>
      <c r="X509" s="28">
        <f>IF($W509="","",IF(ISNUMBER($W509),IF($W509&gt;=10000000,IFERROR(DATE(INT($W509/10000),MOD(INT($W509/100),100),MOD($W509,100)),""),$W509),IF(ISNUMBER(--SUBSTITUTE(SUBSTITUTE(TRIM($W509),".","-"),"/","-")),IF(--SUBSTITUTE(SUBSTITUTE(TRIM($W509),".","-"),"/","-")&gt;=10000000,IFERROR(DATE(--LEFT(TRIM($W509),4),--MID(TRIM($W509),5,2),--RIGHT(TRIM($W509),2)),""),--SUBSTITUTE(SUBSTITUTE(TRIM($W509),".","-"),"/","-")),IFERROR(--LEFT(SUBSTITUTE(SUBSTITUTE(TRIM($W509),".","-"),"/","-"),10),""))))</f>
        <v/>
      </c>
      <c r="Y509" s="29">
        <f>IF($X509="","",INT($X509))</f>
        <v/>
      </c>
      <c r="Z509" s="30">
        <f>IF(OR($Y509="",$D$6=""),"",IF(INDEX($A:$U,ROW(),$D$6)="",0,IF(ISNUMBER(INDEX($A:$U,ROW(),$D$6)),INDEX($A:$U,ROW(),$D$6),IFERROR(--SUBSTITUTE(SUBSTITUTE(TRIM(INDEX($A:$U,ROW(),$D$6)),",",""),"원",""),0))))</f>
        <v/>
      </c>
      <c r="AA509" s="30">
        <f>IF(OR($Y509="",$E$6=""),"",IF(INDEX($A:$U,ROW(),$E$6)="",0,IF(ISNUMBER(INDEX($A:$U,ROW(),$E$6)),INDEX($A:$U,ROW(),$E$6),IFERROR(--SUBSTITUTE(SUBSTITUTE(TRIM(INDEX($A:$U,ROW(),$E$6)),",",""),"원",""),0))))</f>
        <v/>
      </c>
      <c r="AB509" s="30">
        <f>IF(OR($Y509="",$F$6=""),"",IF(INDEX($A:$U,ROW(),$F$6)="","",IF(ISNUMBER(INDEX($A:$U,ROW(),$F$6)),INDEX($A:$U,ROW(),$F$6),IFERROR(--SUBSTITUTE(SUBSTITUTE(TRIM(INDEX($A:$U,ROW(),$F$6)),",",""),"원",""),""))))</f>
        <v/>
      </c>
      <c r="AC509" s="2">
        <f>IF(OR($Y509="",$G$6=""),"",INDEX($A:$U,ROW(),$G$6)&amp;"")</f>
        <v/>
      </c>
      <c r="AD509" s="2">
        <f>IF($Y509="","",IF(OR(AND(설정!$B$5&lt;&gt;"",ISNUMBER(SEARCH(설정!$B$5,$AC509))),AND(설정!$B$6&lt;&gt;"",ISNUMBER(SEARCH(설정!$B$6,$AC509))),AND(설정!$B$7&lt;&gt;"",ISNUMBER(SEARCH(설정!$B$7,$AC509)))),"제외","포함"))</f>
        <v/>
      </c>
    </row>
    <row r="510">
      <c r="W510" s="2">
        <f>IF(OR($B$5="",$C$6="",ROW()&lt;$B$5),"",IF(INDEX($A:$U,ROW(),$C$6)="","",INDEX($A:$U,ROW(),$C$6)))</f>
        <v/>
      </c>
      <c r="X510" s="28">
        <f>IF($W510="","",IF(ISNUMBER($W510),IF($W510&gt;=10000000,IFERROR(DATE(INT($W510/10000),MOD(INT($W510/100),100),MOD($W510,100)),""),$W510),IF(ISNUMBER(--SUBSTITUTE(SUBSTITUTE(TRIM($W510),".","-"),"/","-")),IF(--SUBSTITUTE(SUBSTITUTE(TRIM($W510),".","-"),"/","-")&gt;=10000000,IFERROR(DATE(--LEFT(TRIM($W510),4),--MID(TRIM($W510),5,2),--RIGHT(TRIM($W510),2)),""),--SUBSTITUTE(SUBSTITUTE(TRIM($W510),".","-"),"/","-")),IFERROR(--LEFT(SUBSTITUTE(SUBSTITUTE(TRIM($W510),".","-"),"/","-"),10),""))))</f>
        <v/>
      </c>
      <c r="Y510" s="29">
        <f>IF($X510="","",INT($X510))</f>
        <v/>
      </c>
      <c r="Z510" s="30">
        <f>IF(OR($Y510="",$D$6=""),"",IF(INDEX($A:$U,ROW(),$D$6)="",0,IF(ISNUMBER(INDEX($A:$U,ROW(),$D$6)),INDEX($A:$U,ROW(),$D$6),IFERROR(--SUBSTITUTE(SUBSTITUTE(TRIM(INDEX($A:$U,ROW(),$D$6)),",",""),"원",""),0))))</f>
        <v/>
      </c>
      <c r="AA510" s="30">
        <f>IF(OR($Y510="",$E$6=""),"",IF(INDEX($A:$U,ROW(),$E$6)="",0,IF(ISNUMBER(INDEX($A:$U,ROW(),$E$6)),INDEX($A:$U,ROW(),$E$6),IFERROR(--SUBSTITUTE(SUBSTITUTE(TRIM(INDEX($A:$U,ROW(),$E$6)),",",""),"원",""),0))))</f>
        <v/>
      </c>
      <c r="AB510" s="30">
        <f>IF(OR($Y510="",$F$6=""),"",IF(INDEX($A:$U,ROW(),$F$6)="","",IF(ISNUMBER(INDEX($A:$U,ROW(),$F$6)),INDEX($A:$U,ROW(),$F$6),IFERROR(--SUBSTITUTE(SUBSTITUTE(TRIM(INDEX($A:$U,ROW(),$F$6)),",",""),"원",""),""))))</f>
        <v/>
      </c>
      <c r="AC510" s="2">
        <f>IF(OR($Y510="",$G$6=""),"",INDEX($A:$U,ROW(),$G$6)&amp;"")</f>
        <v/>
      </c>
      <c r="AD510" s="2">
        <f>IF($Y510="","",IF(OR(AND(설정!$B$5&lt;&gt;"",ISNUMBER(SEARCH(설정!$B$5,$AC510))),AND(설정!$B$6&lt;&gt;"",ISNUMBER(SEARCH(설정!$B$6,$AC510))),AND(설정!$B$7&lt;&gt;"",ISNUMBER(SEARCH(설정!$B$7,$AC510)))),"제외","포함"))</f>
        <v/>
      </c>
    </row>
    <row r="511">
      <c r="W511" s="2">
        <f>IF(OR($B$5="",$C$6="",ROW()&lt;$B$5),"",IF(INDEX($A:$U,ROW(),$C$6)="","",INDEX($A:$U,ROW(),$C$6)))</f>
        <v/>
      </c>
      <c r="X511" s="28">
        <f>IF($W511="","",IF(ISNUMBER($W511),IF($W511&gt;=10000000,IFERROR(DATE(INT($W511/10000),MOD(INT($W511/100),100),MOD($W511,100)),""),$W511),IF(ISNUMBER(--SUBSTITUTE(SUBSTITUTE(TRIM($W511),".","-"),"/","-")),IF(--SUBSTITUTE(SUBSTITUTE(TRIM($W511),".","-"),"/","-")&gt;=10000000,IFERROR(DATE(--LEFT(TRIM($W511),4),--MID(TRIM($W511),5,2),--RIGHT(TRIM($W511),2)),""),--SUBSTITUTE(SUBSTITUTE(TRIM($W511),".","-"),"/","-")),IFERROR(--LEFT(SUBSTITUTE(SUBSTITUTE(TRIM($W511),".","-"),"/","-"),10),""))))</f>
        <v/>
      </c>
      <c r="Y511" s="29">
        <f>IF($X511="","",INT($X511))</f>
        <v/>
      </c>
      <c r="Z511" s="30">
        <f>IF(OR($Y511="",$D$6=""),"",IF(INDEX($A:$U,ROW(),$D$6)="",0,IF(ISNUMBER(INDEX($A:$U,ROW(),$D$6)),INDEX($A:$U,ROW(),$D$6),IFERROR(--SUBSTITUTE(SUBSTITUTE(TRIM(INDEX($A:$U,ROW(),$D$6)),",",""),"원",""),0))))</f>
        <v/>
      </c>
      <c r="AA511" s="30">
        <f>IF(OR($Y511="",$E$6=""),"",IF(INDEX($A:$U,ROW(),$E$6)="",0,IF(ISNUMBER(INDEX($A:$U,ROW(),$E$6)),INDEX($A:$U,ROW(),$E$6),IFERROR(--SUBSTITUTE(SUBSTITUTE(TRIM(INDEX($A:$U,ROW(),$E$6)),",",""),"원",""),0))))</f>
        <v/>
      </c>
      <c r="AB511" s="30">
        <f>IF(OR($Y511="",$F$6=""),"",IF(INDEX($A:$U,ROW(),$F$6)="","",IF(ISNUMBER(INDEX($A:$U,ROW(),$F$6)),INDEX($A:$U,ROW(),$F$6),IFERROR(--SUBSTITUTE(SUBSTITUTE(TRIM(INDEX($A:$U,ROW(),$F$6)),",",""),"원",""),""))))</f>
        <v/>
      </c>
      <c r="AC511" s="2">
        <f>IF(OR($Y511="",$G$6=""),"",INDEX($A:$U,ROW(),$G$6)&amp;"")</f>
        <v/>
      </c>
      <c r="AD511" s="2">
        <f>IF($Y511="","",IF(OR(AND(설정!$B$5&lt;&gt;"",ISNUMBER(SEARCH(설정!$B$5,$AC511))),AND(설정!$B$6&lt;&gt;"",ISNUMBER(SEARCH(설정!$B$6,$AC511))),AND(설정!$B$7&lt;&gt;"",ISNUMBER(SEARCH(설정!$B$7,$AC511)))),"제외","포함"))</f>
        <v/>
      </c>
    </row>
    <row r="512">
      <c r="W512" s="2">
        <f>IF(OR($B$5="",$C$6="",ROW()&lt;$B$5),"",IF(INDEX($A:$U,ROW(),$C$6)="","",INDEX($A:$U,ROW(),$C$6)))</f>
        <v/>
      </c>
      <c r="X512" s="28">
        <f>IF($W512="","",IF(ISNUMBER($W512),IF($W512&gt;=10000000,IFERROR(DATE(INT($W512/10000),MOD(INT($W512/100),100),MOD($W512,100)),""),$W512),IF(ISNUMBER(--SUBSTITUTE(SUBSTITUTE(TRIM($W512),".","-"),"/","-")),IF(--SUBSTITUTE(SUBSTITUTE(TRIM($W512),".","-"),"/","-")&gt;=10000000,IFERROR(DATE(--LEFT(TRIM($W512),4),--MID(TRIM($W512),5,2),--RIGHT(TRIM($W512),2)),""),--SUBSTITUTE(SUBSTITUTE(TRIM($W512),".","-"),"/","-")),IFERROR(--LEFT(SUBSTITUTE(SUBSTITUTE(TRIM($W512),".","-"),"/","-"),10),""))))</f>
        <v/>
      </c>
      <c r="Y512" s="29">
        <f>IF($X512="","",INT($X512))</f>
        <v/>
      </c>
      <c r="Z512" s="30">
        <f>IF(OR($Y512="",$D$6=""),"",IF(INDEX($A:$U,ROW(),$D$6)="",0,IF(ISNUMBER(INDEX($A:$U,ROW(),$D$6)),INDEX($A:$U,ROW(),$D$6),IFERROR(--SUBSTITUTE(SUBSTITUTE(TRIM(INDEX($A:$U,ROW(),$D$6)),",",""),"원",""),0))))</f>
        <v/>
      </c>
      <c r="AA512" s="30">
        <f>IF(OR($Y512="",$E$6=""),"",IF(INDEX($A:$U,ROW(),$E$6)="",0,IF(ISNUMBER(INDEX($A:$U,ROW(),$E$6)),INDEX($A:$U,ROW(),$E$6),IFERROR(--SUBSTITUTE(SUBSTITUTE(TRIM(INDEX($A:$U,ROW(),$E$6)),",",""),"원",""),0))))</f>
        <v/>
      </c>
      <c r="AB512" s="30">
        <f>IF(OR($Y512="",$F$6=""),"",IF(INDEX($A:$U,ROW(),$F$6)="","",IF(ISNUMBER(INDEX($A:$U,ROW(),$F$6)),INDEX($A:$U,ROW(),$F$6),IFERROR(--SUBSTITUTE(SUBSTITUTE(TRIM(INDEX($A:$U,ROW(),$F$6)),",",""),"원",""),""))))</f>
        <v/>
      </c>
      <c r="AC512" s="2">
        <f>IF(OR($Y512="",$G$6=""),"",INDEX($A:$U,ROW(),$G$6)&amp;"")</f>
        <v/>
      </c>
      <c r="AD512" s="2">
        <f>IF($Y512="","",IF(OR(AND(설정!$B$5&lt;&gt;"",ISNUMBER(SEARCH(설정!$B$5,$AC512))),AND(설정!$B$6&lt;&gt;"",ISNUMBER(SEARCH(설정!$B$6,$AC512))),AND(설정!$B$7&lt;&gt;"",ISNUMBER(SEARCH(설정!$B$7,$AC512)))),"제외","포함"))</f>
        <v/>
      </c>
    </row>
    <row r="513">
      <c r="W513" s="2">
        <f>IF(OR($B$5="",$C$6="",ROW()&lt;$B$5),"",IF(INDEX($A:$U,ROW(),$C$6)="","",INDEX($A:$U,ROW(),$C$6)))</f>
        <v/>
      </c>
      <c r="X513" s="28">
        <f>IF($W513="","",IF(ISNUMBER($W513),IF($W513&gt;=10000000,IFERROR(DATE(INT($W513/10000),MOD(INT($W513/100),100),MOD($W513,100)),""),$W513),IF(ISNUMBER(--SUBSTITUTE(SUBSTITUTE(TRIM($W513),".","-"),"/","-")),IF(--SUBSTITUTE(SUBSTITUTE(TRIM($W513),".","-"),"/","-")&gt;=10000000,IFERROR(DATE(--LEFT(TRIM($W513),4),--MID(TRIM($W513),5,2),--RIGHT(TRIM($W513),2)),""),--SUBSTITUTE(SUBSTITUTE(TRIM($W513),".","-"),"/","-")),IFERROR(--LEFT(SUBSTITUTE(SUBSTITUTE(TRIM($W513),".","-"),"/","-"),10),""))))</f>
        <v/>
      </c>
      <c r="Y513" s="29">
        <f>IF($X513="","",INT($X513))</f>
        <v/>
      </c>
      <c r="Z513" s="30">
        <f>IF(OR($Y513="",$D$6=""),"",IF(INDEX($A:$U,ROW(),$D$6)="",0,IF(ISNUMBER(INDEX($A:$U,ROW(),$D$6)),INDEX($A:$U,ROW(),$D$6),IFERROR(--SUBSTITUTE(SUBSTITUTE(TRIM(INDEX($A:$U,ROW(),$D$6)),",",""),"원",""),0))))</f>
        <v/>
      </c>
      <c r="AA513" s="30">
        <f>IF(OR($Y513="",$E$6=""),"",IF(INDEX($A:$U,ROW(),$E$6)="",0,IF(ISNUMBER(INDEX($A:$U,ROW(),$E$6)),INDEX($A:$U,ROW(),$E$6),IFERROR(--SUBSTITUTE(SUBSTITUTE(TRIM(INDEX($A:$U,ROW(),$E$6)),",",""),"원",""),0))))</f>
        <v/>
      </c>
      <c r="AB513" s="30">
        <f>IF(OR($Y513="",$F$6=""),"",IF(INDEX($A:$U,ROW(),$F$6)="","",IF(ISNUMBER(INDEX($A:$U,ROW(),$F$6)),INDEX($A:$U,ROW(),$F$6),IFERROR(--SUBSTITUTE(SUBSTITUTE(TRIM(INDEX($A:$U,ROW(),$F$6)),",",""),"원",""),""))))</f>
        <v/>
      </c>
      <c r="AC513" s="2">
        <f>IF(OR($Y513="",$G$6=""),"",INDEX($A:$U,ROW(),$G$6)&amp;"")</f>
        <v/>
      </c>
      <c r="AD513" s="2">
        <f>IF($Y513="","",IF(OR(AND(설정!$B$5&lt;&gt;"",ISNUMBER(SEARCH(설정!$B$5,$AC513))),AND(설정!$B$6&lt;&gt;"",ISNUMBER(SEARCH(설정!$B$6,$AC513))),AND(설정!$B$7&lt;&gt;"",ISNUMBER(SEARCH(설정!$B$7,$AC513)))),"제외","포함"))</f>
        <v/>
      </c>
    </row>
    <row r="514">
      <c r="W514" s="2">
        <f>IF(OR($B$5="",$C$6="",ROW()&lt;$B$5),"",IF(INDEX($A:$U,ROW(),$C$6)="","",INDEX($A:$U,ROW(),$C$6)))</f>
        <v/>
      </c>
      <c r="X514" s="28">
        <f>IF($W514="","",IF(ISNUMBER($W514),IF($W514&gt;=10000000,IFERROR(DATE(INT($W514/10000),MOD(INT($W514/100),100),MOD($W514,100)),""),$W514),IF(ISNUMBER(--SUBSTITUTE(SUBSTITUTE(TRIM($W514),".","-"),"/","-")),IF(--SUBSTITUTE(SUBSTITUTE(TRIM($W514),".","-"),"/","-")&gt;=10000000,IFERROR(DATE(--LEFT(TRIM($W514),4),--MID(TRIM($W514),5,2),--RIGHT(TRIM($W514),2)),""),--SUBSTITUTE(SUBSTITUTE(TRIM($W514),".","-"),"/","-")),IFERROR(--LEFT(SUBSTITUTE(SUBSTITUTE(TRIM($W514),".","-"),"/","-"),10),""))))</f>
        <v/>
      </c>
      <c r="Y514" s="29">
        <f>IF($X514="","",INT($X514))</f>
        <v/>
      </c>
      <c r="Z514" s="30">
        <f>IF(OR($Y514="",$D$6=""),"",IF(INDEX($A:$U,ROW(),$D$6)="",0,IF(ISNUMBER(INDEX($A:$U,ROW(),$D$6)),INDEX($A:$U,ROW(),$D$6),IFERROR(--SUBSTITUTE(SUBSTITUTE(TRIM(INDEX($A:$U,ROW(),$D$6)),",",""),"원",""),0))))</f>
        <v/>
      </c>
      <c r="AA514" s="30">
        <f>IF(OR($Y514="",$E$6=""),"",IF(INDEX($A:$U,ROW(),$E$6)="",0,IF(ISNUMBER(INDEX($A:$U,ROW(),$E$6)),INDEX($A:$U,ROW(),$E$6),IFERROR(--SUBSTITUTE(SUBSTITUTE(TRIM(INDEX($A:$U,ROW(),$E$6)),",",""),"원",""),0))))</f>
        <v/>
      </c>
      <c r="AB514" s="30">
        <f>IF(OR($Y514="",$F$6=""),"",IF(INDEX($A:$U,ROW(),$F$6)="","",IF(ISNUMBER(INDEX($A:$U,ROW(),$F$6)),INDEX($A:$U,ROW(),$F$6),IFERROR(--SUBSTITUTE(SUBSTITUTE(TRIM(INDEX($A:$U,ROW(),$F$6)),",",""),"원",""),""))))</f>
        <v/>
      </c>
      <c r="AC514" s="2">
        <f>IF(OR($Y514="",$G$6=""),"",INDEX($A:$U,ROW(),$G$6)&amp;"")</f>
        <v/>
      </c>
      <c r="AD514" s="2">
        <f>IF($Y514="","",IF(OR(AND(설정!$B$5&lt;&gt;"",ISNUMBER(SEARCH(설정!$B$5,$AC514))),AND(설정!$B$6&lt;&gt;"",ISNUMBER(SEARCH(설정!$B$6,$AC514))),AND(설정!$B$7&lt;&gt;"",ISNUMBER(SEARCH(설정!$B$7,$AC514)))),"제외","포함"))</f>
        <v/>
      </c>
    </row>
    <row r="515">
      <c r="W515" s="2">
        <f>IF(OR($B$5="",$C$6="",ROW()&lt;$B$5),"",IF(INDEX($A:$U,ROW(),$C$6)="","",INDEX($A:$U,ROW(),$C$6)))</f>
        <v/>
      </c>
      <c r="X515" s="28">
        <f>IF($W515="","",IF(ISNUMBER($W515),IF($W515&gt;=10000000,IFERROR(DATE(INT($W515/10000),MOD(INT($W515/100),100),MOD($W515,100)),""),$W515),IF(ISNUMBER(--SUBSTITUTE(SUBSTITUTE(TRIM($W515),".","-"),"/","-")),IF(--SUBSTITUTE(SUBSTITUTE(TRIM($W515),".","-"),"/","-")&gt;=10000000,IFERROR(DATE(--LEFT(TRIM($W515),4),--MID(TRIM($W515),5,2),--RIGHT(TRIM($W515),2)),""),--SUBSTITUTE(SUBSTITUTE(TRIM($W515),".","-"),"/","-")),IFERROR(--LEFT(SUBSTITUTE(SUBSTITUTE(TRIM($W515),".","-"),"/","-"),10),""))))</f>
        <v/>
      </c>
      <c r="Y515" s="29">
        <f>IF($X515="","",INT($X515))</f>
        <v/>
      </c>
      <c r="Z515" s="30">
        <f>IF(OR($Y515="",$D$6=""),"",IF(INDEX($A:$U,ROW(),$D$6)="",0,IF(ISNUMBER(INDEX($A:$U,ROW(),$D$6)),INDEX($A:$U,ROW(),$D$6),IFERROR(--SUBSTITUTE(SUBSTITUTE(TRIM(INDEX($A:$U,ROW(),$D$6)),",",""),"원",""),0))))</f>
        <v/>
      </c>
      <c r="AA515" s="30">
        <f>IF(OR($Y515="",$E$6=""),"",IF(INDEX($A:$U,ROW(),$E$6)="",0,IF(ISNUMBER(INDEX($A:$U,ROW(),$E$6)),INDEX($A:$U,ROW(),$E$6),IFERROR(--SUBSTITUTE(SUBSTITUTE(TRIM(INDEX($A:$U,ROW(),$E$6)),",",""),"원",""),0))))</f>
        <v/>
      </c>
      <c r="AB515" s="30">
        <f>IF(OR($Y515="",$F$6=""),"",IF(INDEX($A:$U,ROW(),$F$6)="","",IF(ISNUMBER(INDEX($A:$U,ROW(),$F$6)),INDEX($A:$U,ROW(),$F$6),IFERROR(--SUBSTITUTE(SUBSTITUTE(TRIM(INDEX($A:$U,ROW(),$F$6)),",",""),"원",""),""))))</f>
        <v/>
      </c>
      <c r="AC515" s="2">
        <f>IF(OR($Y515="",$G$6=""),"",INDEX($A:$U,ROW(),$G$6)&amp;"")</f>
        <v/>
      </c>
      <c r="AD515" s="2">
        <f>IF($Y515="","",IF(OR(AND(설정!$B$5&lt;&gt;"",ISNUMBER(SEARCH(설정!$B$5,$AC515))),AND(설정!$B$6&lt;&gt;"",ISNUMBER(SEARCH(설정!$B$6,$AC515))),AND(설정!$B$7&lt;&gt;"",ISNUMBER(SEARCH(설정!$B$7,$AC515)))),"제외","포함"))</f>
        <v/>
      </c>
    </row>
    <row r="516">
      <c r="W516" s="2">
        <f>IF(OR($B$5="",$C$6="",ROW()&lt;$B$5),"",IF(INDEX($A:$U,ROW(),$C$6)="","",INDEX($A:$U,ROW(),$C$6)))</f>
        <v/>
      </c>
      <c r="X516" s="28">
        <f>IF($W516="","",IF(ISNUMBER($W516),IF($W516&gt;=10000000,IFERROR(DATE(INT($W516/10000),MOD(INT($W516/100),100),MOD($W516,100)),""),$W516),IF(ISNUMBER(--SUBSTITUTE(SUBSTITUTE(TRIM($W516),".","-"),"/","-")),IF(--SUBSTITUTE(SUBSTITUTE(TRIM($W516),".","-"),"/","-")&gt;=10000000,IFERROR(DATE(--LEFT(TRIM($W516),4),--MID(TRIM($W516),5,2),--RIGHT(TRIM($W516),2)),""),--SUBSTITUTE(SUBSTITUTE(TRIM($W516),".","-"),"/","-")),IFERROR(--LEFT(SUBSTITUTE(SUBSTITUTE(TRIM($W516),".","-"),"/","-"),10),""))))</f>
        <v/>
      </c>
      <c r="Y516" s="29">
        <f>IF($X516="","",INT($X516))</f>
        <v/>
      </c>
      <c r="Z516" s="30">
        <f>IF(OR($Y516="",$D$6=""),"",IF(INDEX($A:$U,ROW(),$D$6)="",0,IF(ISNUMBER(INDEX($A:$U,ROW(),$D$6)),INDEX($A:$U,ROW(),$D$6),IFERROR(--SUBSTITUTE(SUBSTITUTE(TRIM(INDEX($A:$U,ROW(),$D$6)),",",""),"원",""),0))))</f>
        <v/>
      </c>
      <c r="AA516" s="30">
        <f>IF(OR($Y516="",$E$6=""),"",IF(INDEX($A:$U,ROW(),$E$6)="",0,IF(ISNUMBER(INDEX($A:$U,ROW(),$E$6)),INDEX($A:$U,ROW(),$E$6),IFERROR(--SUBSTITUTE(SUBSTITUTE(TRIM(INDEX($A:$U,ROW(),$E$6)),",",""),"원",""),0))))</f>
        <v/>
      </c>
      <c r="AB516" s="30">
        <f>IF(OR($Y516="",$F$6=""),"",IF(INDEX($A:$U,ROW(),$F$6)="","",IF(ISNUMBER(INDEX($A:$U,ROW(),$F$6)),INDEX($A:$U,ROW(),$F$6),IFERROR(--SUBSTITUTE(SUBSTITUTE(TRIM(INDEX($A:$U,ROW(),$F$6)),",",""),"원",""),""))))</f>
        <v/>
      </c>
      <c r="AC516" s="2">
        <f>IF(OR($Y516="",$G$6=""),"",INDEX($A:$U,ROW(),$G$6)&amp;"")</f>
        <v/>
      </c>
      <c r="AD516" s="2">
        <f>IF($Y516="","",IF(OR(AND(설정!$B$5&lt;&gt;"",ISNUMBER(SEARCH(설정!$B$5,$AC516))),AND(설정!$B$6&lt;&gt;"",ISNUMBER(SEARCH(설정!$B$6,$AC516))),AND(설정!$B$7&lt;&gt;"",ISNUMBER(SEARCH(설정!$B$7,$AC516)))),"제외","포함"))</f>
        <v/>
      </c>
    </row>
    <row r="517">
      <c r="W517" s="2">
        <f>IF(OR($B$5="",$C$6="",ROW()&lt;$B$5),"",IF(INDEX($A:$U,ROW(),$C$6)="","",INDEX($A:$U,ROW(),$C$6)))</f>
        <v/>
      </c>
      <c r="X517" s="28">
        <f>IF($W517="","",IF(ISNUMBER($W517),IF($W517&gt;=10000000,IFERROR(DATE(INT($W517/10000),MOD(INT($W517/100),100),MOD($W517,100)),""),$W517),IF(ISNUMBER(--SUBSTITUTE(SUBSTITUTE(TRIM($W517),".","-"),"/","-")),IF(--SUBSTITUTE(SUBSTITUTE(TRIM($W517),".","-"),"/","-")&gt;=10000000,IFERROR(DATE(--LEFT(TRIM($W517),4),--MID(TRIM($W517),5,2),--RIGHT(TRIM($W517),2)),""),--SUBSTITUTE(SUBSTITUTE(TRIM($W517),".","-"),"/","-")),IFERROR(--LEFT(SUBSTITUTE(SUBSTITUTE(TRIM($W517),".","-"),"/","-"),10),""))))</f>
        <v/>
      </c>
      <c r="Y517" s="29">
        <f>IF($X517="","",INT($X517))</f>
        <v/>
      </c>
      <c r="Z517" s="30">
        <f>IF(OR($Y517="",$D$6=""),"",IF(INDEX($A:$U,ROW(),$D$6)="",0,IF(ISNUMBER(INDEX($A:$U,ROW(),$D$6)),INDEX($A:$U,ROW(),$D$6),IFERROR(--SUBSTITUTE(SUBSTITUTE(TRIM(INDEX($A:$U,ROW(),$D$6)),",",""),"원",""),0))))</f>
        <v/>
      </c>
      <c r="AA517" s="30">
        <f>IF(OR($Y517="",$E$6=""),"",IF(INDEX($A:$U,ROW(),$E$6)="",0,IF(ISNUMBER(INDEX($A:$U,ROW(),$E$6)),INDEX($A:$U,ROW(),$E$6),IFERROR(--SUBSTITUTE(SUBSTITUTE(TRIM(INDEX($A:$U,ROW(),$E$6)),",",""),"원",""),0))))</f>
        <v/>
      </c>
      <c r="AB517" s="30">
        <f>IF(OR($Y517="",$F$6=""),"",IF(INDEX($A:$U,ROW(),$F$6)="","",IF(ISNUMBER(INDEX($A:$U,ROW(),$F$6)),INDEX($A:$U,ROW(),$F$6),IFERROR(--SUBSTITUTE(SUBSTITUTE(TRIM(INDEX($A:$U,ROW(),$F$6)),",",""),"원",""),""))))</f>
        <v/>
      </c>
      <c r="AC517" s="2">
        <f>IF(OR($Y517="",$G$6=""),"",INDEX($A:$U,ROW(),$G$6)&amp;"")</f>
        <v/>
      </c>
      <c r="AD517" s="2">
        <f>IF($Y517="","",IF(OR(AND(설정!$B$5&lt;&gt;"",ISNUMBER(SEARCH(설정!$B$5,$AC517))),AND(설정!$B$6&lt;&gt;"",ISNUMBER(SEARCH(설정!$B$6,$AC517))),AND(설정!$B$7&lt;&gt;"",ISNUMBER(SEARCH(설정!$B$7,$AC517)))),"제외","포함"))</f>
        <v/>
      </c>
    </row>
    <row r="518">
      <c r="W518" s="2">
        <f>IF(OR($B$5="",$C$6="",ROW()&lt;$B$5),"",IF(INDEX($A:$U,ROW(),$C$6)="","",INDEX($A:$U,ROW(),$C$6)))</f>
        <v/>
      </c>
      <c r="X518" s="28">
        <f>IF($W518="","",IF(ISNUMBER($W518),IF($W518&gt;=10000000,IFERROR(DATE(INT($W518/10000),MOD(INT($W518/100),100),MOD($W518,100)),""),$W518),IF(ISNUMBER(--SUBSTITUTE(SUBSTITUTE(TRIM($W518),".","-"),"/","-")),IF(--SUBSTITUTE(SUBSTITUTE(TRIM($W518),".","-"),"/","-")&gt;=10000000,IFERROR(DATE(--LEFT(TRIM($W518),4),--MID(TRIM($W518),5,2),--RIGHT(TRIM($W518),2)),""),--SUBSTITUTE(SUBSTITUTE(TRIM($W518),".","-"),"/","-")),IFERROR(--LEFT(SUBSTITUTE(SUBSTITUTE(TRIM($W518),".","-"),"/","-"),10),""))))</f>
        <v/>
      </c>
      <c r="Y518" s="29">
        <f>IF($X518="","",INT($X518))</f>
        <v/>
      </c>
      <c r="Z518" s="30">
        <f>IF(OR($Y518="",$D$6=""),"",IF(INDEX($A:$U,ROW(),$D$6)="",0,IF(ISNUMBER(INDEX($A:$U,ROW(),$D$6)),INDEX($A:$U,ROW(),$D$6),IFERROR(--SUBSTITUTE(SUBSTITUTE(TRIM(INDEX($A:$U,ROW(),$D$6)),",",""),"원",""),0))))</f>
        <v/>
      </c>
      <c r="AA518" s="30">
        <f>IF(OR($Y518="",$E$6=""),"",IF(INDEX($A:$U,ROW(),$E$6)="",0,IF(ISNUMBER(INDEX($A:$U,ROW(),$E$6)),INDEX($A:$U,ROW(),$E$6),IFERROR(--SUBSTITUTE(SUBSTITUTE(TRIM(INDEX($A:$U,ROW(),$E$6)),",",""),"원",""),0))))</f>
        <v/>
      </c>
      <c r="AB518" s="30">
        <f>IF(OR($Y518="",$F$6=""),"",IF(INDEX($A:$U,ROW(),$F$6)="","",IF(ISNUMBER(INDEX($A:$U,ROW(),$F$6)),INDEX($A:$U,ROW(),$F$6),IFERROR(--SUBSTITUTE(SUBSTITUTE(TRIM(INDEX($A:$U,ROW(),$F$6)),",",""),"원",""),""))))</f>
        <v/>
      </c>
      <c r="AC518" s="2">
        <f>IF(OR($Y518="",$G$6=""),"",INDEX($A:$U,ROW(),$G$6)&amp;"")</f>
        <v/>
      </c>
      <c r="AD518" s="2">
        <f>IF($Y518="","",IF(OR(AND(설정!$B$5&lt;&gt;"",ISNUMBER(SEARCH(설정!$B$5,$AC518))),AND(설정!$B$6&lt;&gt;"",ISNUMBER(SEARCH(설정!$B$6,$AC518))),AND(설정!$B$7&lt;&gt;"",ISNUMBER(SEARCH(설정!$B$7,$AC518)))),"제외","포함"))</f>
        <v/>
      </c>
    </row>
    <row r="519">
      <c r="W519" s="2">
        <f>IF(OR($B$5="",$C$6="",ROW()&lt;$B$5),"",IF(INDEX($A:$U,ROW(),$C$6)="","",INDEX($A:$U,ROW(),$C$6)))</f>
        <v/>
      </c>
      <c r="X519" s="28">
        <f>IF($W519="","",IF(ISNUMBER($W519),IF($W519&gt;=10000000,IFERROR(DATE(INT($W519/10000),MOD(INT($W519/100),100),MOD($W519,100)),""),$W519),IF(ISNUMBER(--SUBSTITUTE(SUBSTITUTE(TRIM($W519),".","-"),"/","-")),IF(--SUBSTITUTE(SUBSTITUTE(TRIM($W519),".","-"),"/","-")&gt;=10000000,IFERROR(DATE(--LEFT(TRIM($W519),4),--MID(TRIM($W519),5,2),--RIGHT(TRIM($W519),2)),""),--SUBSTITUTE(SUBSTITUTE(TRIM($W519),".","-"),"/","-")),IFERROR(--LEFT(SUBSTITUTE(SUBSTITUTE(TRIM($W519),".","-"),"/","-"),10),""))))</f>
        <v/>
      </c>
      <c r="Y519" s="29">
        <f>IF($X519="","",INT($X519))</f>
        <v/>
      </c>
      <c r="Z519" s="30">
        <f>IF(OR($Y519="",$D$6=""),"",IF(INDEX($A:$U,ROW(),$D$6)="",0,IF(ISNUMBER(INDEX($A:$U,ROW(),$D$6)),INDEX($A:$U,ROW(),$D$6),IFERROR(--SUBSTITUTE(SUBSTITUTE(TRIM(INDEX($A:$U,ROW(),$D$6)),",",""),"원",""),0))))</f>
        <v/>
      </c>
      <c r="AA519" s="30">
        <f>IF(OR($Y519="",$E$6=""),"",IF(INDEX($A:$U,ROW(),$E$6)="",0,IF(ISNUMBER(INDEX($A:$U,ROW(),$E$6)),INDEX($A:$U,ROW(),$E$6),IFERROR(--SUBSTITUTE(SUBSTITUTE(TRIM(INDEX($A:$U,ROW(),$E$6)),",",""),"원",""),0))))</f>
        <v/>
      </c>
      <c r="AB519" s="30">
        <f>IF(OR($Y519="",$F$6=""),"",IF(INDEX($A:$U,ROW(),$F$6)="","",IF(ISNUMBER(INDEX($A:$U,ROW(),$F$6)),INDEX($A:$U,ROW(),$F$6),IFERROR(--SUBSTITUTE(SUBSTITUTE(TRIM(INDEX($A:$U,ROW(),$F$6)),",",""),"원",""),""))))</f>
        <v/>
      </c>
      <c r="AC519" s="2">
        <f>IF(OR($Y519="",$G$6=""),"",INDEX($A:$U,ROW(),$G$6)&amp;"")</f>
        <v/>
      </c>
      <c r="AD519" s="2">
        <f>IF($Y519="","",IF(OR(AND(설정!$B$5&lt;&gt;"",ISNUMBER(SEARCH(설정!$B$5,$AC519))),AND(설정!$B$6&lt;&gt;"",ISNUMBER(SEARCH(설정!$B$6,$AC519))),AND(설정!$B$7&lt;&gt;"",ISNUMBER(SEARCH(설정!$B$7,$AC519)))),"제외","포함"))</f>
        <v/>
      </c>
    </row>
    <row r="520">
      <c r="W520" s="2">
        <f>IF(OR($B$5="",$C$6="",ROW()&lt;$B$5),"",IF(INDEX($A:$U,ROW(),$C$6)="","",INDEX($A:$U,ROW(),$C$6)))</f>
        <v/>
      </c>
      <c r="X520" s="28">
        <f>IF($W520="","",IF(ISNUMBER($W520),IF($W520&gt;=10000000,IFERROR(DATE(INT($W520/10000),MOD(INT($W520/100),100),MOD($W520,100)),""),$W520),IF(ISNUMBER(--SUBSTITUTE(SUBSTITUTE(TRIM($W520),".","-"),"/","-")),IF(--SUBSTITUTE(SUBSTITUTE(TRIM($W520),".","-"),"/","-")&gt;=10000000,IFERROR(DATE(--LEFT(TRIM($W520),4),--MID(TRIM($W520),5,2),--RIGHT(TRIM($W520),2)),""),--SUBSTITUTE(SUBSTITUTE(TRIM($W520),".","-"),"/","-")),IFERROR(--LEFT(SUBSTITUTE(SUBSTITUTE(TRIM($W520),".","-"),"/","-"),10),""))))</f>
        <v/>
      </c>
      <c r="Y520" s="29">
        <f>IF($X520="","",INT($X520))</f>
        <v/>
      </c>
      <c r="Z520" s="30">
        <f>IF(OR($Y520="",$D$6=""),"",IF(INDEX($A:$U,ROW(),$D$6)="",0,IF(ISNUMBER(INDEX($A:$U,ROW(),$D$6)),INDEX($A:$U,ROW(),$D$6),IFERROR(--SUBSTITUTE(SUBSTITUTE(TRIM(INDEX($A:$U,ROW(),$D$6)),",",""),"원",""),0))))</f>
        <v/>
      </c>
      <c r="AA520" s="30">
        <f>IF(OR($Y520="",$E$6=""),"",IF(INDEX($A:$U,ROW(),$E$6)="",0,IF(ISNUMBER(INDEX($A:$U,ROW(),$E$6)),INDEX($A:$U,ROW(),$E$6),IFERROR(--SUBSTITUTE(SUBSTITUTE(TRIM(INDEX($A:$U,ROW(),$E$6)),",",""),"원",""),0))))</f>
        <v/>
      </c>
      <c r="AB520" s="30">
        <f>IF(OR($Y520="",$F$6=""),"",IF(INDEX($A:$U,ROW(),$F$6)="","",IF(ISNUMBER(INDEX($A:$U,ROW(),$F$6)),INDEX($A:$U,ROW(),$F$6),IFERROR(--SUBSTITUTE(SUBSTITUTE(TRIM(INDEX($A:$U,ROW(),$F$6)),",",""),"원",""),""))))</f>
        <v/>
      </c>
      <c r="AC520" s="2">
        <f>IF(OR($Y520="",$G$6=""),"",INDEX($A:$U,ROW(),$G$6)&amp;"")</f>
        <v/>
      </c>
      <c r="AD520" s="2">
        <f>IF($Y520="","",IF(OR(AND(설정!$B$5&lt;&gt;"",ISNUMBER(SEARCH(설정!$B$5,$AC520))),AND(설정!$B$6&lt;&gt;"",ISNUMBER(SEARCH(설정!$B$6,$AC520))),AND(설정!$B$7&lt;&gt;"",ISNUMBER(SEARCH(설정!$B$7,$AC520)))),"제외","포함"))</f>
        <v/>
      </c>
    </row>
    <row r="521">
      <c r="W521" s="2">
        <f>IF(OR($B$5="",$C$6="",ROW()&lt;$B$5),"",IF(INDEX($A:$U,ROW(),$C$6)="","",INDEX($A:$U,ROW(),$C$6)))</f>
        <v/>
      </c>
      <c r="X521" s="28">
        <f>IF($W521="","",IF(ISNUMBER($W521),IF($W521&gt;=10000000,IFERROR(DATE(INT($W521/10000),MOD(INT($W521/100),100),MOD($W521,100)),""),$W521),IF(ISNUMBER(--SUBSTITUTE(SUBSTITUTE(TRIM($W521),".","-"),"/","-")),IF(--SUBSTITUTE(SUBSTITUTE(TRIM($W521),".","-"),"/","-")&gt;=10000000,IFERROR(DATE(--LEFT(TRIM($W521),4),--MID(TRIM($W521),5,2),--RIGHT(TRIM($W521),2)),""),--SUBSTITUTE(SUBSTITUTE(TRIM($W521),".","-"),"/","-")),IFERROR(--LEFT(SUBSTITUTE(SUBSTITUTE(TRIM($W521),".","-"),"/","-"),10),""))))</f>
        <v/>
      </c>
      <c r="Y521" s="29">
        <f>IF($X521="","",INT($X521))</f>
        <v/>
      </c>
      <c r="Z521" s="30">
        <f>IF(OR($Y521="",$D$6=""),"",IF(INDEX($A:$U,ROW(),$D$6)="",0,IF(ISNUMBER(INDEX($A:$U,ROW(),$D$6)),INDEX($A:$U,ROW(),$D$6),IFERROR(--SUBSTITUTE(SUBSTITUTE(TRIM(INDEX($A:$U,ROW(),$D$6)),",",""),"원",""),0))))</f>
        <v/>
      </c>
      <c r="AA521" s="30">
        <f>IF(OR($Y521="",$E$6=""),"",IF(INDEX($A:$U,ROW(),$E$6)="",0,IF(ISNUMBER(INDEX($A:$U,ROW(),$E$6)),INDEX($A:$U,ROW(),$E$6),IFERROR(--SUBSTITUTE(SUBSTITUTE(TRIM(INDEX($A:$U,ROW(),$E$6)),",",""),"원",""),0))))</f>
        <v/>
      </c>
      <c r="AB521" s="30">
        <f>IF(OR($Y521="",$F$6=""),"",IF(INDEX($A:$U,ROW(),$F$6)="","",IF(ISNUMBER(INDEX($A:$U,ROW(),$F$6)),INDEX($A:$U,ROW(),$F$6),IFERROR(--SUBSTITUTE(SUBSTITUTE(TRIM(INDEX($A:$U,ROW(),$F$6)),",",""),"원",""),""))))</f>
        <v/>
      </c>
      <c r="AC521" s="2">
        <f>IF(OR($Y521="",$G$6=""),"",INDEX($A:$U,ROW(),$G$6)&amp;"")</f>
        <v/>
      </c>
      <c r="AD521" s="2">
        <f>IF($Y521="","",IF(OR(AND(설정!$B$5&lt;&gt;"",ISNUMBER(SEARCH(설정!$B$5,$AC521))),AND(설정!$B$6&lt;&gt;"",ISNUMBER(SEARCH(설정!$B$6,$AC521))),AND(설정!$B$7&lt;&gt;"",ISNUMBER(SEARCH(설정!$B$7,$AC521)))),"제외","포함"))</f>
        <v/>
      </c>
    </row>
    <row r="522">
      <c r="W522" s="2">
        <f>IF(OR($B$5="",$C$6="",ROW()&lt;$B$5),"",IF(INDEX($A:$U,ROW(),$C$6)="","",INDEX($A:$U,ROW(),$C$6)))</f>
        <v/>
      </c>
      <c r="X522" s="28">
        <f>IF($W522="","",IF(ISNUMBER($W522),IF($W522&gt;=10000000,IFERROR(DATE(INT($W522/10000),MOD(INT($W522/100),100),MOD($W522,100)),""),$W522),IF(ISNUMBER(--SUBSTITUTE(SUBSTITUTE(TRIM($W522),".","-"),"/","-")),IF(--SUBSTITUTE(SUBSTITUTE(TRIM($W522),".","-"),"/","-")&gt;=10000000,IFERROR(DATE(--LEFT(TRIM($W522),4),--MID(TRIM($W522),5,2),--RIGHT(TRIM($W522),2)),""),--SUBSTITUTE(SUBSTITUTE(TRIM($W522),".","-"),"/","-")),IFERROR(--LEFT(SUBSTITUTE(SUBSTITUTE(TRIM($W522),".","-"),"/","-"),10),""))))</f>
        <v/>
      </c>
      <c r="Y522" s="29">
        <f>IF($X522="","",INT($X522))</f>
        <v/>
      </c>
      <c r="Z522" s="30">
        <f>IF(OR($Y522="",$D$6=""),"",IF(INDEX($A:$U,ROW(),$D$6)="",0,IF(ISNUMBER(INDEX($A:$U,ROW(),$D$6)),INDEX($A:$U,ROW(),$D$6),IFERROR(--SUBSTITUTE(SUBSTITUTE(TRIM(INDEX($A:$U,ROW(),$D$6)),",",""),"원",""),0))))</f>
        <v/>
      </c>
      <c r="AA522" s="30">
        <f>IF(OR($Y522="",$E$6=""),"",IF(INDEX($A:$U,ROW(),$E$6)="",0,IF(ISNUMBER(INDEX($A:$U,ROW(),$E$6)),INDEX($A:$U,ROW(),$E$6),IFERROR(--SUBSTITUTE(SUBSTITUTE(TRIM(INDEX($A:$U,ROW(),$E$6)),",",""),"원",""),0))))</f>
        <v/>
      </c>
      <c r="AB522" s="30">
        <f>IF(OR($Y522="",$F$6=""),"",IF(INDEX($A:$U,ROW(),$F$6)="","",IF(ISNUMBER(INDEX($A:$U,ROW(),$F$6)),INDEX($A:$U,ROW(),$F$6),IFERROR(--SUBSTITUTE(SUBSTITUTE(TRIM(INDEX($A:$U,ROW(),$F$6)),",",""),"원",""),""))))</f>
        <v/>
      </c>
      <c r="AC522" s="2">
        <f>IF(OR($Y522="",$G$6=""),"",INDEX($A:$U,ROW(),$G$6)&amp;"")</f>
        <v/>
      </c>
      <c r="AD522" s="2">
        <f>IF($Y522="","",IF(OR(AND(설정!$B$5&lt;&gt;"",ISNUMBER(SEARCH(설정!$B$5,$AC522))),AND(설정!$B$6&lt;&gt;"",ISNUMBER(SEARCH(설정!$B$6,$AC522))),AND(설정!$B$7&lt;&gt;"",ISNUMBER(SEARCH(설정!$B$7,$AC522)))),"제외","포함"))</f>
        <v/>
      </c>
    </row>
    <row r="523">
      <c r="W523" s="2">
        <f>IF(OR($B$5="",$C$6="",ROW()&lt;$B$5),"",IF(INDEX($A:$U,ROW(),$C$6)="","",INDEX($A:$U,ROW(),$C$6)))</f>
        <v/>
      </c>
      <c r="X523" s="28">
        <f>IF($W523="","",IF(ISNUMBER($W523),IF($W523&gt;=10000000,IFERROR(DATE(INT($W523/10000),MOD(INT($W523/100),100),MOD($W523,100)),""),$W523),IF(ISNUMBER(--SUBSTITUTE(SUBSTITUTE(TRIM($W523),".","-"),"/","-")),IF(--SUBSTITUTE(SUBSTITUTE(TRIM($W523),".","-"),"/","-")&gt;=10000000,IFERROR(DATE(--LEFT(TRIM($W523),4),--MID(TRIM($W523),5,2),--RIGHT(TRIM($W523),2)),""),--SUBSTITUTE(SUBSTITUTE(TRIM($W523),".","-"),"/","-")),IFERROR(--LEFT(SUBSTITUTE(SUBSTITUTE(TRIM($W523),".","-"),"/","-"),10),""))))</f>
        <v/>
      </c>
      <c r="Y523" s="29">
        <f>IF($X523="","",INT($X523))</f>
        <v/>
      </c>
      <c r="Z523" s="30">
        <f>IF(OR($Y523="",$D$6=""),"",IF(INDEX($A:$U,ROW(),$D$6)="",0,IF(ISNUMBER(INDEX($A:$U,ROW(),$D$6)),INDEX($A:$U,ROW(),$D$6),IFERROR(--SUBSTITUTE(SUBSTITUTE(TRIM(INDEX($A:$U,ROW(),$D$6)),",",""),"원",""),0))))</f>
        <v/>
      </c>
      <c r="AA523" s="30">
        <f>IF(OR($Y523="",$E$6=""),"",IF(INDEX($A:$U,ROW(),$E$6)="",0,IF(ISNUMBER(INDEX($A:$U,ROW(),$E$6)),INDEX($A:$U,ROW(),$E$6),IFERROR(--SUBSTITUTE(SUBSTITUTE(TRIM(INDEX($A:$U,ROW(),$E$6)),",",""),"원",""),0))))</f>
        <v/>
      </c>
      <c r="AB523" s="30">
        <f>IF(OR($Y523="",$F$6=""),"",IF(INDEX($A:$U,ROW(),$F$6)="","",IF(ISNUMBER(INDEX($A:$U,ROW(),$F$6)),INDEX($A:$U,ROW(),$F$6),IFERROR(--SUBSTITUTE(SUBSTITUTE(TRIM(INDEX($A:$U,ROW(),$F$6)),",",""),"원",""),""))))</f>
        <v/>
      </c>
      <c r="AC523" s="2">
        <f>IF(OR($Y523="",$G$6=""),"",INDEX($A:$U,ROW(),$G$6)&amp;"")</f>
        <v/>
      </c>
      <c r="AD523" s="2">
        <f>IF($Y523="","",IF(OR(AND(설정!$B$5&lt;&gt;"",ISNUMBER(SEARCH(설정!$B$5,$AC523))),AND(설정!$B$6&lt;&gt;"",ISNUMBER(SEARCH(설정!$B$6,$AC523))),AND(설정!$B$7&lt;&gt;"",ISNUMBER(SEARCH(설정!$B$7,$AC523)))),"제외","포함"))</f>
        <v/>
      </c>
    </row>
    <row r="524">
      <c r="W524" s="2">
        <f>IF(OR($B$5="",$C$6="",ROW()&lt;$B$5),"",IF(INDEX($A:$U,ROW(),$C$6)="","",INDEX($A:$U,ROW(),$C$6)))</f>
        <v/>
      </c>
      <c r="X524" s="28">
        <f>IF($W524="","",IF(ISNUMBER($W524),IF($W524&gt;=10000000,IFERROR(DATE(INT($W524/10000),MOD(INT($W524/100),100),MOD($W524,100)),""),$W524),IF(ISNUMBER(--SUBSTITUTE(SUBSTITUTE(TRIM($W524),".","-"),"/","-")),IF(--SUBSTITUTE(SUBSTITUTE(TRIM($W524),".","-"),"/","-")&gt;=10000000,IFERROR(DATE(--LEFT(TRIM($W524),4),--MID(TRIM($W524),5,2),--RIGHT(TRIM($W524),2)),""),--SUBSTITUTE(SUBSTITUTE(TRIM($W524),".","-"),"/","-")),IFERROR(--LEFT(SUBSTITUTE(SUBSTITUTE(TRIM($W524),".","-"),"/","-"),10),""))))</f>
        <v/>
      </c>
      <c r="Y524" s="29">
        <f>IF($X524="","",INT($X524))</f>
        <v/>
      </c>
      <c r="Z524" s="30">
        <f>IF(OR($Y524="",$D$6=""),"",IF(INDEX($A:$U,ROW(),$D$6)="",0,IF(ISNUMBER(INDEX($A:$U,ROW(),$D$6)),INDEX($A:$U,ROW(),$D$6),IFERROR(--SUBSTITUTE(SUBSTITUTE(TRIM(INDEX($A:$U,ROW(),$D$6)),",",""),"원",""),0))))</f>
        <v/>
      </c>
      <c r="AA524" s="30">
        <f>IF(OR($Y524="",$E$6=""),"",IF(INDEX($A:$U,ROW(),$E$6)="",0,IF(ISNUMBER(INDEX($A:$U,ROW(),$E$6)),INDEX($A:$U,ROW(),$E$6),IFERROR(--SUBSTITUTE(SUBSTITUTE(TRIM(INDEX($A:$U,ROW(),$E$6)),",",""),"원",""),0))))</f>
        <v/>
      </c>
      <c r="AB524" s="30">
        <f>IF(OR($Y524="",$F$6=""),"",IF(INDEX($A:$U,ROW(),$F$6)="","",IF(ISNUMBER(INDEX($A:$U,ROW(),$F$6)),INDEX($A:$U,ROW(),$F$6),IFERROR(--SUBSTITUTE(SUBSTITUTE(TRIM(INDEX($A:$U,ROW(),$F$6)),",",""),"원",""),""))))</f>
        <v/>
      </c>
      <c r="AC524" s="2">
        <f>IF(OR($Y524="",$G$6=""),"",INDEX($A:$U,ROW(),$G$6)&amp;"")</f>
        <v/>
      </c>
      <c r="AD524" s="2">
        <f>IF($Y524="","",IF(OR(AND(설정!$B$5&lt;&gt;"",ISNUMBER(SEARCH(설정!$B$5,$AC524))),AND(설정!$B$6&lt;&gt;"",ISNUMBER(SEARCH(설정!$B$6,$AC524))),AND(설정!$B$7&lt;&gt;"",ISNUMBER(SEARCH(설정!$B$7,$AC524)))),"제외","포함"))</f>
        <v/>
      </c>
    </row>
    <row r="525">
      <c r="W525" s="2">
        <f>IF(OR($B$5="",$C$6="",ROW()&lt;$B$5),"",IF(INDEX($A:$U,ROW(),$C$6)="","",INDEX($A:$U,ROW(),$C$6)))</f>
        <v/>
      </c>
      <c r="X525" s="28">
        <f>IF($W525="","",IF(ISNUMBER($W525),IF($W525&gt;=10000000,IFERROR(DATE(INT($W525/10000),MOD(INT($W525/100),100),MOD($W525,100)),""),$W525),IF(ISNUMBER(--SUBSTITUTE(SUBSTITUTE(TRIM($W525),".","-"),"/","-")),IF(--SUBSTITUTE(SUBSTITUTE(TRIM($W525),".","-"),"/","-")&gt;=10000000,IFERROR(DATE(--LEFT(TRIM($W525),4),--MID(TRIM($W525),5,2),--RIGHT(TRIM($W525),2)),""),--SUBSTITUTE(SUBSTITUTE(TRIM($W525),".","-"),"/","-")),IFERROR(--LEFT(SUBSTITUTE(SUBSTITUTE(TRIM($W525),".","-"),"/","-"),10),""))))</f>
        <v/>
      </c>
      <c r="Y525" s="29">
        <f>IF($X525="","",INT($X525))</f>
        <v/>
      </c>
      <c r="Z525" s="30">
        <f>IF(OR($Y525="",$D$6=""),"",IF(INDEX($A:$U,ROW(),$D$6)="",0,IF(ISNUMBER(INDEX($A:$U,ROW(),$D$6)),INDEX($A:$U,ROW(),$D$6),IFERROR(--SUBSTITUTE(SUBSTITUTE(TRIM(INDEX($A:$U,ROW(),$D$6)),",",""),"원",""),0))))</f>
        <v/>
      </c>
      <c r="AA525" s="30">
        <f>IF(OR($Y525="",$E$6=""),"",IF(INDEX($A:$U,ROW(),$E$6)="",0,IF(ISNUMBER(INDEX($A:$U,ROW(),$E$6)),INDEX($A:$U,ROW(),$E$6),IFERROR(--SUBSTITUTE(SUBSTITUTE(TRIM(INDEX($A:$U,ROW(),$E$6)),",",""),"원",""),0))))</f>
        <v/>
      </c>
      <c r="AB525" s="30">
        <f>IF(OR($Y525="",$F$6=""),"",IF(INDEX($A:$U,ROW(),$F$6)="","",IF(ISNUMBER(INDEX($A:$U,ROW(),$F$6)),INDEX($A:$U,ROW(),$F$6),IFERROR(--SUBSTITUTE(SUBSTITUTE(TRIM(INDEX($A:$U,ROW(),$F$6)),",",""),"원",""),""))))</f>
        <v/>
      </c>
      <c r="AC525" s="2">
        <f>IF(OR($Y525="",$G$6=""),"",INDEX($A:$U,ROW(),$G$6)&amp;"")</f>
        <v/>
      </c>
      <c r="AD525" s="2">
        <f>IF($Y525="","",IF(OR(AND(설정!$B$5&lt;&gt;"",ISNUMBER(SEARCH(설정!$B$5,$AC525))),AND(설정!$B$6&lt;&gt;"",ISNUMBER(SEARCH(설정!$B$6,$AC525))),AND(설정!$B$7&lt;&gt;"",ISNUMBER(SEARCH(설정!$B$7,$AC525)))),"제외","포함"))</f>
        <v/>
      </c>
    </row>
    <row r="526">
      <c r="W526" s="2">
        <f>IF(OR($B$5="",$C$6="",ROW()&lt;$B$5),"",IF(INDEX($A:$U,ROW(),$C$6)="","",INDEX($A:$U,ROW(),$C$6)))</f>
        <v/>
      </c>
      <c r="X526" s="28">
        <f>IF($W526="","",IF(ISNUMBER($W526),IF($W526&gt;=10000000,IFERROR(DATE(INT($W526/10000),MOD(INT($W526/100),100),MOD($W526,100)),""),$W526),IF(ISNUMBER(--SUBSTITUTE(SUBSTITUTE(TRIM($W526),".","-"),"/","-")),IF(--SUBSTITUTE(SUBSTITUTE(TRIM($W526),".","-"),"/","-")&gt;=10000000,IFERROR(DATE(--LEFT(TRIM($W526),4),--MID(TRIM($W526),5,2),--RIGHT(TRIM($W526),2)),""),--SUBSTITUTE(SUBSTITUTE(TRIM($W526),".","-"),"/","-")),IFERROR(--LEFT(SUBSTITUTE(SUBSTITUTE(TRIM($W526),".","-"),"/","-"),10),""))))</f>
        <v/>
      </c>
      <c r="Y526" s="29">
        <f>IF($X526="","",INT($X526))</f>
        <v/>
      </c>
      <c r="Z526" s="30">
        <f>IF(OR($Y526="",$D$6=""),"",IF(INDEX($A:$U,ROW(),$D$6)="",0,IF(ISNUMBER(INDEX($A:$U,ROW(),$D$6)),INDEX($A:$U,ROW(),$D$6),IFERROR(--SUBSTITUTE(SUBSTITUTE(TRIM(INDEX($A:$U,ROW(),$D$6)),",",""),"원",""),0))))</f>
        <v/>
      </c>
      <c r="AA526" s="30">
        <f>IF(OR($Y526="",$E$6=""),"",IF(INDEX($A:$U,ROW(),$E$6)="",0,IF(ISNUMBER(INDEX($A:$U,ROW(),$E$6)),INDEX($A:$U,ROW(),$E$6),IFERROR(--SUBSTITUTE(SUBSTITUTE(TRIM(INDEX($A:$U,ROW(),$E$6)),",",""),"원",""),0))))</f>
        <v/>
      </c>
      <c r="AB526" s="30">
        <f>IF(OR($Y526="",$F$6=""),"",IF(INDEX($A:$U,ROW(),$F$6)="","",IF(ISNUMBER(INDEX($A:$U,ROW(),$F$6)),INDEX($A:$U,ROW(),$F$6),IFERROR(--SUBSTITUTE(SUBSTITUTE(TRIM(INDEX($A:$U,ROW(),$F$6)),",",""),"원",""),""))))</f>
        <v/>
      </c>
      <c r="AC526" s="2">
        <f>IF(OR($Y526="",$G$6=""),"",INDEX($A:$U,ROW(),$G$6)&amp;"")</f>
        <v/>
      </c>
      <c r="AD526" s="2">
        <f>IF($Y526="","",IF(OR(AND(설정!$B$5&lt;&gt;"",ISNUMBER(SEARCH(설정!$B$5,$AC526))),AND(설정!$B$6&lt;&gt;"",ISNUMBER(SEARCH(설정!$B$6,$AC526))),AND(설정!$B$7&lt;&gt;"",ISNUMBER(SEARCH(설정!$B$7,$AC526)))),"제외","포함"))</f>
        <v/>
      </c>
    </row>
    <row r="527">
      <c r="W527" s="2">
        <f>IF(OR($B$5="",$C$6="",ROW()&lt;$B$5),"",IF(INDEX($A:$U,ROW(),$C$6)="","",INDEX($A:$U,ROW(),$C$6)))</f>
        <v/>
      </c>
      <c r="X527" s="28">
        <f>IF($W527="","",IF(ISNUMBER($W527),IF($W527&gt;=10000000,IFERROR(DATE(INT($W527/10000),MOD(INT($W527/100),100),MOD($W527,100)),""),$W527),IF(ISNUMBER(--SUBSTITUTE(SUBSTITUTE(TRIM($W527),".","-"),"/","-")),IF(--SUBSTITUTE(SUBSTITUTE(TRIM($W527),".","-"),"/","-")&gt;=10000000,IFERROR(DATE(--LEFT(TRIM($W527),4),--MID(TRIM($W527),5,2),--RIGHT(TRIM($W527),2)),""),--SUBSTITUTE(SUBSTITUTE(TRIM($W527),".","-"),"/","-")),IFERROR(--LEFT(SUBSTITUTE(SUBSTITUTE(TRIM($W527),".","-"),"/","-"),10),""))))</f>
        <v/>
      </c>
      <c r="Y527" s="29">
        <f>IF($X527="","",INT($X527))</f>
        <v/>
      </c>
      <c r="Z527" s="30">
        <f>IF(OR($Y527="",$D$6=""),"",IF(INDEX($A:$U,ROW(),$D$6)="",0,IF(ISNUMBER(INDEX($A:$U,ROW(),$D$6)),INDEX($A:$U,ROW(),$D$6),IFERROR(--SUBSTITUTE(SUBSTITUTE(TRIM(INDEX($A:$U,ROW(),$D$6)),",",""),"원",""),0))))</f>
        <v/>
      </c>
      <c r="AA527" s="30">
        <f>IF(OR($Y527="",$E$6=""),"",IF(INDEX($A:$U,ROW(),$E$6)="",0,IF(ISNUMBER(INDEX($A:$U,ROW(),$E$6)),INDEX($A:$U,ROW(),$E$6),IFERROR(--SUBSTITUTE(SUBSTITUTE(TRIM(INDEX($A:$U,ROW(),$E$6)),",",""),"원",""),0))))</f>
        <v/>
      </c>
      <c r="AB527" s="30">
        <f>IF(OR($Y527="",$F$6=""),"",IF(INDEX($A:$U,ROW(),$F$6)="","",IF(ISNUMBER(INDEX($A:$U,ROW(),$F$6)),INDEX($A:$U,ROW(),$F$6),IFERROR(--SUBSTITUTE(SUBSTITUTE(TRIM(INDEX($A:$U,ROW(),$F$6)),",",""),"원",""),""))))</f>
        <v/>
      </c>
      <c r="AC527" s="2">
        <f>IF(OR($Y527="",$G$6=""),"",INDEX($A:$U,ROW(),$G$6)&amp;"")</f>
        <v/>
      </c>
      <c r="AD527" s="2">
        <f>IF($Y527="","",IF(OR(AND(설정!$B$5&lt;&gt;"",ISNUMBER(SEARCH(설정!$B$5,$AC527))),AND(설정!$B$6&lt;&gt;"",ISNUMBER(SEARCH(설정!$B$6,$AC527))),AND(설정!$B$7&lt;&gt;"",ISNUMBER(SEARCH(설정!$B$7,$AC527)))),"제외","포함"))</f>
        <v/>
      </c>
    </row>
    <row r="528">
      <c r="W528" s="2">
        <f>IF(OR($B$5="",$C$6="",ROW()&lt;$B$5),"",IF(INDEX($A:$U,ROW(),$C$6)="","",INDEX($A:$U,ROW(),$C$6)))</f>
        <v/>
      </c>
      <c r="X528" s="28">
        <f>IF($W528="","",IF(ISNUMBER($W528),IF($W528&gt;=10000000,IFERROR(DATE(INT($W528/10000),MOD(INT($W528/100),100),MOD($W528,100)),""),$W528),IF(ISNUMBER(--SUBSTITUTE(SUBSTITUTE(TRIM($W528),".","-"),"/","-")),IF(--SUBSTITUTE(SUBSTITUTE(TRIM($W528),".","-"),"/","-")&gt;=10000000,IFERROR(DATE(--LEFT(TRIM($W528),4),--MID(TRIM($W528),5,2),--RIGHT(TRIM($W528),2)),""),--SUBSTITUTE(SUBSTITUTE(TRIM($W528),".","-"),"/","-")),IFERROR(--LEFT(SUBSTITUTE(SUBSTITUTE(TRIM($W528),".","-"),"/","-"),10),""))))</f>
        <v/>
      </c>
      <c r="Y528" s="29">
        <f>IF($X528="","",INT($X528))</f>
        <v/>
      </c>
      <c r="Z528" s="30">
        <f>IF(OR($Y528="",$D$6=""),"",IF(INDEX($A:$U,ROW(),$D$6)="",0,IF(ISNUMBER(INDEX($A:$U,ROW(),$D$6)),INDEX($A:$U,ROW(),$D$6),IFERROR(--SUBSTITUTE(SUBSTITUTE(TRIM(INDEX($A:$U,ROW(),$D$6)),",",""),"원",""),0))))</f>
        <v/>
      </c>
      <c r="AA528" s="30">
        <f>IF(OR($Y528="",$E$6=""),"",IF(INDEX($A:$U,ROW(),$E$6)="",0,IF(ISNUMBER(INDEX($A:$U,ROW(),$E$6)),INDEX($A:$U,ROW(),$E$6),IFERROR(--SUBSTITUTE(SUBSTITUTE(TRIM(INDEX($A:$U,ROW(),$E$6)),",",""),"원",""),0))))</f>
        <v/>
      </c>
      <c r="AB528" s="30">
        <f>IF(OR($Y528="",$F$6=""),"",IF(INDEX($A:$U,ROW(),$F$6)="","",IF(ISNUMBER(INDEX($A:$U,ROW(),$F$6)),INDEX($A:$U,ROW(),$F$6),IFERROR(--SUBSTITUTE(SUBSTITUTE(TRIM(INDEX($A:$U,ROW(),$F$6)),",",""),"원",""),""))))</f>
        <v/>
      </c>
      <c r="AC528" s="2">
        <f>IF(OR($Y528="",$G$6=""),"",INDEX($A:$U,ROW(),$G$6)&amp;"")</f>
        <v/>
      </c>
      <c r="AD528" s="2">
        <f>IF($Y528="","",IF(OR(AND(설정!$B$5&lt;&gt;"",ISNUMBER(SEARCH(설정!$B$5,$AC528))),AND(설정!$B$6&lt;&gt;"",ISNUMBER(SEARCH(설정!$B$6,$AC528))),AND(설정!$B$7&lt;&gt;"",ISNUMBER(SEARCH(설정!$B$7,$AC528)))),"제외","포함"))</f>
        <v/>
      </c>
    </row>
    <row r="529">
      <c r="W529" s="2">
        <f>IF(OR($B$5="",$C$6="",ROW()&lt;$B$5),"",IF(INDEX($A:$U,ROW(),$C$6)="","",INDEX($A:$U,ROW(),$C$6)))</f>
        <v/>
      </c>
      <c r="X529" s="28">
        <f>IF($W529="","",IF(ISNUMBER($W529),IF($W529&gt;=10000000,IFERROR(DATE(INT($W529/10000),MOD(INT($W529/100),100),MOD($W529,100)),""),$W529),IF(ISNUMBER(--SUBSTITUTE(SUBSTITUTE(TRIM($W529),".","-"),"/","-")),IF(--SUBSTITUTE(SUBSTITUTE(TRIM($W529),".","-"),"/","-")&gt;=10000000,IFERROR(DATE(--LEFT(TRIM($W529),4),--MID(TRIM($W529),5,2),--RIGHT(TRIM($W529),2)),""),--SUBSTITUTE(SUBSTITUTE(TRIM($W529),".","-"),"/","-")),IFERROR(--LEFT(SUBSTITUTE(SUBSTITUTE(TRIM($W529),".","-"),"/","-"),10),""))))</f>
        <v/>
      </c>
      <c r="Y529" s="29">
        <f>IF($X529="","",INT($X529))</f>
        <v/>
      </c>
      <c r="Z529" s="30">
        <f>IF(OR($Y529="",$D$6=""),"",IF(INDEX($A:$U,ROW(),$D$6)="",0,IF(ISNUMBER(INDEX($A:$U,ROW(),$D$6)),INDEX($A:$U,ROW(),$D$6),IFERROR(--SUBSTITUTE(SUBSTITUTE(TRIM(INDEX($A:$U,ROW(),$D$6)),",",""),"원",""),0))))</f>
        <v/>
      </c>
      <c r="AA529" s="30">
        <f>IF(OR($Y529="",$E$6=""),"",IF(INDEX($A:$U,ROW(),$E$6)="",0,IF(ISNUMBER(INDEX($A:$U,ROW(),$E$6)),INDEX($A:$U,ROW(),$E$6),IFERROR(--SUBSTITUTE(SUBSTITUTE(TRIM(INDEX($A:$U,ROW(),$E$6)),",",""),"원",""),0))))</f>
        <v/>
      </c>
      <c r="AB529" s="30">
        <f>IF(OR($Y529="",$F$6=""),"",IF(INDEX($A:$U,ROW(),$F$6)="","",IF(ISNUMBER(INDEX($A:$U,ROW(),$F$6)),INDEX($A:$U,ROW(),$F$6),IFERROR(--SUBSTITUTE(SUBSTITUTE(TRIM(INDEX($A:$U,ROW(),$F$6)),",",""),"원",""),""))))</f>
        <v/>
      </c>
      <c r="AC529" s="2">
        <f>IF(OR($Y529="",$G$6=""),"",INDEX($A:$U,ROW(),$G$6)&amp;"")</f>
        <v/>
      </c>
      <c r="AD529" s="2">
        <f>IF($Y529="","",IF(OR(AND(설정!$B$5&lt;&gt;"",ISNUMBER(SEARCH(설정!$B$5,$AC529))),AND(설정!$B$6&lt;&gt;"",ISNUMBER(SEARCH(설정!$B$6,$AC529))),AND(설정!$B$7&lt;&gt;"",ISNUMBER(SEARCH(설정!$B$7,$AC529)))),"제외","포함"))</f>
        <v/>
      </c>
    </row>
    <row r="530">
      <c r="W530" s="2">
        <f>IF(OR($B$5="",$C$6="",ROW()&lt;$B$5),"",IF(INDEX($A:$U,ROW(),$C$6)="","",INDEX($A:$U,ROW(),$C$6)))</f>
        <v/>
      </c>
      <c r="X530" s="28">
        <f>IF($W530="","",IF(ISNUMBER($W530),IF($W530&gt;=10000000,IFERROR(DATE(INT($W530/10000),MOD(INT($W530/100),100),MOD($W530,100)),""),$W530),IF(ISNUMBER(--SUBSTITUTE(SUBSTITUTE(TRIM($W530),".","-"),"/","-")),IF(--SUBSTITUTE(SUBSTITUTE(TRIM($W530),".","-"),"/","-")&gt;=10000000,IFERROR(DATE(--LEFT(TRIM($W530),4),--MID(TRIM($W530),5,2),--RIGHT(TRIM($W530),2)),""),--SUBSTITUTE(SUBSTITUTE(TRIM($W530),".","-"),"/","-")),IFERROR(--LEFT(SUBSTITUTE(SUBSTITUTE(TRIM($W530),".","-"),"/","-"),10),""))))</f>
        <v/>
      </c>
      <c r="Y530" s="29">
        <f>IF($X530="","",INT($X530))</f>
        <v/>
      </c>
      <c r="Z530" s="30">
        <f>IF(OR($Y530="",$D$6=""),"",IF(INDEX($A:$U,ROW(),$D$6)="",0,IF(ISNUMBER(INDEX($A:$U,ROW(),$D$6)),INDEX($A:$U,ROW(),$D$6),IFERROR(--SUBSTITUTE(SUBSTITUTE(TRIM(INDEX($A:$U,ROW(),$D$6)),",",""),"원",""),0))))</f>
        <v/>
      </c>
      <c r="AA530" s="30">
        <f>IF(OR($Y530="",$E$6=""),"",IF(INDEX($A:$U,ROW(),$E$6)="",0,IF(ISNUMBER(INDEX($A:$U,ROW(),$E$6)),INDEX($A:$U,ROW(),$E$6),IFERROR(--SUBSTITUTE(SUBSTITUTE(TRIM(INDEX($A:$U,ROW(),$E$6)),",",""),"원",""),0))))</f>
        <v/>
      </c>
      <c r="AB530" s="30">
        <f>IF(OR($Y530="",$F$6=""),"",IF(INDEX($A:$U,ROW(),$F$6)="","",IF(ISNUMBER(INDEX($A:$U,ROW(),$F$6)),INDEX($A:$U,ROW(),$F$6),IFERROR(--SUBSTITUTE(SUBSTITUTE(TRIM(INDEX($A:$U,ROW(),$F$6)),",",""),"원",""),""))))</f>
        <v/>
      </c>
      <c r="AC530" s="2">
        <f>IF(OR($Y530="",$G$6=""),"",INDEX($A:$U,ROW(),$G$6)&amp;"")</f>
        <v/>
      </c>
      <c r="AD530" s="2">
        <f>IF($Y530="","",IF(OR(AND(설정!$B$5&lt;&gt;"",ISNUMBER(SEARCH(설정!$B$5,$AC530))),AND(설정!$B$6&lt;&gt;"",ISNUMBER(SEARCH(설정!$B$6,$AC530))),AND(설정!$B$7&lt;&gt;"",ISNUMBER(SEARCH(설정!$B$7,$AC530)))),"제외","포함"))</f>
        <v/>
      </c>
    </row>
    <row r="531">
      <c r="W531" s="2">
        <f>IF(OR($B$5="",$C$6="",ROW()&lt;$B$5),"",IF(INDEX($A:$U,ROW(),$C$6)="","",INDEX($A:$U,ROW(),$C$6)))</f>
        <v/>
      </c>
      <c r="X531" s="28">
        <f>IF($W531="","",IF(ISNUMBER($W531),IF($W531&gt;=10000000,IFERROR(DATE(INT($W531/10000),MOD(INT($W531/100),100),MOD($W531,100)),""),$W531),IF(ISNUMBER(--SUBSTITUTE(SUBSTITUTE(TRIM($W531),".","-"),"/","-")),IF(--SUBSTITUTE(SUBSTITUTE(TRIM($W531),".","-"),"/","-")&gt;=10000000,IFERROR(DATE(--LEFT(TRIM($W531),4),--MID(TRIM($W531),5,2),--RIGHT(TRIM($W531),2)),""),--SUBSTITUTE(SUBSTITUTE(TRIM($W531),".","-"),"/","-")),IFERROR(--LEFT(SUBSTITUTE(SUBSTITUTE(TRIM($W531),".","-"),"/","-"),10),""))))</f>
        <v/>
      </c>
      <c r="Y531" s="29">
        <f>IF($X531="","",INT($X531))</f>
        <v/>
      </c>
      <c r="Z531" s="30">
        <f>IF(OR($Y531="",$D$6=""),"",IF(INDEX($A:$U,ROW(),$D$6)="",0,IF(ISNUMBER(INDEX($A:$U,ROW(),$D$6)),INDEX($A:$U,ROW(),$D$6),IFERROR(--SUBSTITUTE(SUBSTITUTE(TRIM(INDEX($A:$U,ROW(),$D$6)),",",""),"원",""),0))))</f>
        <v/>
      </c>
      <c r="AA531" s="30">
        <f>IF(OR($Y531="",$E$6=""),"",IF(INDEX($A:$U,ROW(),$E$6)="",0,IF(ISNUMBER(INDEX($A:$U,ROW(),$E$6)),INDEX($A:$U,ROW(),$E$6),IFERROR(--SUBSTITUTE(SUBSTITUTE(TRIM(INDEX($A:$U,ROW(),$E$6)),",",""),"원",""),0))))</f>
        <v/>
      </c>
      <c r="AB531" s="30">
        <f>IF(OR($Y531="",$F$6=""),"",IF(INDEX($A:$U,ROW(),$F$6)="","",IF(ISNUMBER(INDEX($A:$U,ROW(),$F$6)),INDEX($A:$U,ROW(),$F$6),IFERROR(--SUBSTITUTE(SUBSTITUTE(TRIM(INDEX($A:$U,ROW(),$F$6)),",",""),"원",""),""))))</f>
        <v/>
      </c>
      <c r="AC531" s="2">
        <f>IF(OR($Y531="",$G$6=""),"",INDEX($A:$U,ROW(),$G$6)&amp;"")</f>
        <v/>
      </c>
      <c r="AD531" s="2">
        <f>IF($Y531="","",IF(OR(AND(설정!$B$5&lt;&gt;"",ISNUMBER(SEARCH(설정!$B$5,$AC531))),AND(설정!$B$6&lt;&gt;"",ISNUMBER(SEARCH(설정!$B$6,$AC531))),AND(설정!$B$7&lt;&gt;"",ISNUMBER(SEARCH(설정!$B$7,$AC531)))),"제외","포함"))</f>
        <v/>
      </c>
    </row>
    <row r="532">
      <c r="W532" s="2">
        <f>IF(OR($B$5="",$C$6="",ROW()&lt;$B$5),"",IF(INDEX($A:$U,ROW(),$C$6)="","",INDEX($A:$U,ROW(),$C$6)))</f>
        <v/>
      </c>
      <c r="X532" s="28">
        <f>IF($W532="","",IF(ISNUMBER($W532),IF($W532&gt;=10000000,IFERROR(DATE(INT($W532/10000),MOD(INT($W532/100),100),MOD($W532,100)),""),$W532),IF(ISNUMBER(--SUBSTITUTE(SUBSTITUTE(TRIM($W532),".","-"),"/","-")),IF(--SUBSTITUTE(SUBSTITUTE(TRIM($W532),".","-"),"/","-")&gt;=10000000,IFERROR(DATE(--LEFT(TRIM($W532),4),--MID(TRIM($W532),5,2),--RIGHT(TRIM($W532),2)),""),--SUBSTITUTE(SUBSTITUTE(TRIM($W532),".","-"),"/","-")),IFERROR(--LEFT(SUBSTITUTE(SUBSTITUTE(TRIM($W532),".","-"),"/","-"),10),""))))</f>
        <v/>
      </c>
      <c r="Y532" s="29">
        <f>IF($X532="","",INT($X532))</f>
        <v/>
      </c>
      <c r="Z532" s="30">
        <f>IF(OR($Y532="",$D$6=""),"",IF(INDEX($A:$U,ROW(),$D$6)="",0,IF(ISNUMBER(INDEX($A:$U,ROW(),$D$6)),INDEX($A:$U,ROW(),$D$6),IFERROR(--SUBSTITUTE(SUBSTITUTE(TRIM(INDEX($A:$U,ROW(),$D$6)),",",""),"원",""),0))))</f>
        <v/>
      </c>
      <c r="AA532" s="30">
        <f>IF(OR($Y532="",$E$6=""),"",IF(INDEX($A:$U,ROW(),$E$6)="",0,IF(ISNUMBER(INDEX($A:$U,ROW(),$E$6)),INDEX($A:$U,ROW(),$E$6),IFERROR(--SUBSTITUTE(SUBSTITUTE(TRIM(INDEX($A:$U,ROW(),$E$6)),",",""),"원",""),0))))</f>
        <v/>
      </c>
      <c r="AB532" s="30">
        <f>IF(OR($Y532="",$F$6=""),"",IF(INDEX($A:$U,ROW(),$F$6)="","",IF(ISNUMBER(INDEX($A:$U,ROW(),$F$6)),INDEX($A:$U,ROW(),$F$6),IFERROR(--SUBSTITUTE(SUBSTITUTE(TRIM(INDEX($A:$U,ROW(),$F$6)),",",""),"원",""),""))))</f>
        <v/>
      </c>
      <c r="AC532" s="2">
        <f>IF(OR($Y532="",$G$6=""),"",INDEX($A:$U,ROW(),$G$6)&amp;"")</f>
        <v/>
      </c>
      <c r="AD532" s="2">
        <f>IF($Y532="","",IF(OR(AND(설정!$B$5&lt;&gt;"",ISNUMBER(SEARCH(설정!$B$5,$AC532))),AND(설정!$B$6&lt;&gt;"",ISNUMBER(SEARCH(설정!$B$6,$AC532))),AND(설정!$B$7&lt;&gt;"",ISNUMBER(SEARCH(설정!$B$7,$AC532)))),"제외","포함"))</f>
        <v/>
      </c>
    </row>
    <row r="533">
      <c r="W533" s="2">
        <f>IF(OR($B$5="",$C$6="",ROW()&lt;$B$5),"",IF(INDEX($A:$U,ROW(),$C$6)="","",INDEX($A:$U,ROW(),$C$6)))</f>
        <v/>
      </c>
      <c r="X533" s="28">
        <f>IF($W533="","",IF(ISNUMBER($W533),IF($W533&gt;=10000000,IFERROR(DATE(INT($W533/10000),MOD(INT($W533/100),100),MOD($W533,100)),""),$W533),IF(ISNUMBER(--SUBSTITUTE(SUBSTITUTE(TRIM($W533),".","-"),"/","-")),IF(--SUBSTITUTE(SUBSTITUTE(TRIM($W533),".","-"),"/","-")&gt;=10000000,IFERROR(DATE(--LEFT(TRIM($W533),4),--MID(TRIM($W533),5,2),--RIGHT(TRIM($W533),2)),""),--SUBSTITUTE(SUBSTITUTE(TRIM($W533),".","-"),"/","-")),IFERROR(--LEFT(SUBSTITUTE(SUBSTITUTE(TRIM($W533),".","-"),"/","-"),10),""))))</f>
        <v/>
      </c>
      <c r="Y533" s="29">
        <f>IF($X533="","",INT($X533))</f>
        <v/>
      </c>
      <c r="Z533" s="30">
        <f>IF(OR($Y533="",$D$6=""),"",IF(INDEX($A:$U,ROW(),$D$6)="",0,IF(ISNUMBER(INDEX($A:$U,ROW(),$D$6)),INDEX($A:$U,ROW(),$D$6),IFERROR(--SUBSTITUTE(SUBSTITUTE(TRIM(INDEX($A:$U,ROW(),$D$6)),",",""),"원",""),0))))</f>
        <v/>
      </c>
      <c r="AA533" s="30">
        <f>IF(OR($Y533="",$E$6=""),"",IF(INDEX($A:$U,ROW(),$E$6)="",0,IF(ISNUMBER(INDEX($A:$U,ROW(),$E$6)),INDEX($A:$U,ROW(),$E$6),IFERROR(--SUBSTITUTE(SUBSTITUTE(TRIM(INDEX($A:$U,ROW(),$E$6)),",",""),"원",""),0))))</f>
        <v/>
      </c>
      <c r="AB533" s="30">
        <f>IF(OR($Y533="",$F$6=""),"",IF(INDEX($A:$U,ROW(),$F$6)="","",IF(ISNUMBER(INDEX($A:$U,ROW(),$F$6)),INDEX($A:$U,ROW(),$F$6),IFERROR(--SUBSTITUTE(SUBSTITUTE(TRIM(INDEX($A:$U,ROW(),$F$6)),",",""),"원",""),""))))</f>
        <v/>
      </c>
      <c r="AC533" s="2">
        <f>IF(OR($Y533="",$G$6=""),"",INDEX($A:$U,ROW(),$G$6)&amp;"")</f>
        <v/>
      </c>
      <c r="AD533" s="2">
        <f>IF($Y533="","",IF(OR(AND(설정!$B$5&lt;&gt;"",ISNUMBER(SEARCH(설정!$B$5,$AC533))),AND(설정!$B$6&lt;&gt;"",ISNUMBER(SEARCH(설정!$B$6,$AC533))),AND(설정!$B$7&lt;&gt;"",ISNUMBER(SEARCH(설정!$B$7,$AC533)))),"제외","포함"))</f>
        <v/>
      </c>
    </row>
    <row r="534">
      <c r="W534" s="2">
        <f>IF(OR($B$5="",$C$6="",ROW()&lt;$B$5),"",IF(INDEX($A:$U,ROW(),$C$6)="","",INDEX($A:$U,ROW(),$C$6)))</f>
        <v/>
      </c>
      <c r="X534" s="28">
        <f>IF($W534="","",IF(ISNUMBER($W534),IF($W534&gt;=10000000,IFERROR(DATE(INT($W534/10000),MOD(INT($W534/100),100),MOD($W534,100)),""),$W534),IF(ISNUMBER(--SUBSTITUTE(SUBSTITUTE(TRIM($W534),".","-"),"/","-")),IF(--SUBSTITUTE(SUBSTITUTE(TRIM($W534),".","-"),"/","-")&gt;=10000000,IFERROR(DATE(--LEFT(TRIM($W534),4),--MID(TRIM($W534),5,2),--RIGHT(TRIM($W534),2)),""),--SUBSTITUTE(SUBSTITUTE(TRIM($W534),".","-"),"/","-")),IFERROR(--LEFT(SUBSTITUTE(SUBSTITUTE(TRIM($W534),".","-"),"/","-"),10),""))))</f>
        <v/>
      </c>
      <c r="Y534" s="29">
        <f>IF($X534="","",INT($X534))</f>
        <v/>
      </c>
      <c r="Z534" s="30">
        <f>IF(OR($Y534="",$D$6=""),"",IF(INDEX($A:$U,ROW(),$D$6)="",0,IF(ISNUMBER(INDEX($A:$U,ROW(),$D$6)),INDEX($A:$U,ROW(),$D$6),IFERROR(--SUBSTITUTE(SUBSTITUTE(TRIM(INDEX($A:$U,ROW(),$D$6)),",",""),"원",""),0))))</f>
        <v/>
      </c>
      <c r="AA534" s="30">
        <f>IF(OR($Y534="",$E$6=""),"",IF(INDEX($A:$U,ROW(),$E$6)="",0,IF(ISNUMBER(INDEX($A:$U,ROW(),$E$6)),INDEX($A:$U,ROW(),$E$6),IFERROR(--SUBSTITUTE(SUBSTITUTE(TRIM(INDEX($A:$U,ROW(),$E$6)),",",""),"원",""),0))))</f>
        <v/>
      </c>
      <c r="AB534" s="30">
        <f>IF(OR($Y534="",$F$6=""),"",IF(INDEX($A:$U,ROW(),$F$6)="","",IF(ISNUMBER(INDEX($A:$U,ROW(),$F$6)),INDEX($A:$U,ROW(),$F$6),IFERROR(--SUBSTITUTE(SUBSTITUTE(TRIM(INDEX($A:$U,ROW(),$F$6)),",",""),"원",""),""))))</f>
        <v/>
      </c>
      <c r="AC534" s="2">
        <f>IF(OR($Y534="",$G$6=""),"",INDEX($A:$U,ROW(),$G$6)&amp;"")</f>
        <v/>
      </c>
      <c r="AD534" s="2">
        <f>IF($Y534="","",IF(OR(AND(설정!$B$5&lt;&gt;"",ISNUMBER(SEARCH(설정!$B$5,$AC534))),AND(설정!$B$6&lt;&gt;"",ISNUMBER(SEARCH(설정!$B$6,$AC534))),AND(설정!$B$7&lt;&gt;"",ISNUMBER(SEARCH(설정!$B$7,$AC534)))),"제외","포함"))</f>
        <v/>
      </c>
    </row>
    <row r="535">
      <c r="W535" s="2">
        <f>IF(OR($B$5="",$C$6="",ROW()&lt;$B$5),"",IF(INDEX($A:$U,ROW(),$C$6)="","",INDEX($A:$U,ROW(),$C$6)))</f>
        <v/>
      </c>
      <c r="X535" s="28">
        <f>IF($W535="","",IF(ISNUMBER($W535),IF($W535&gt;=10000000,IFERROR(DATE(INT($W535/10000),MOD(INT($W535/100),100),MOD($W535,100)),""),$W535),IF(ISNUMBER(--SUBSTITUTE(SUBSTITUTE(TRIM($W535),".","-"),"/","-")),IF(--SUBSTITUTE(SUBSTITUTE(TRIM($W535),".","-"),"/","-")&gt;=10000000,IFERROR(DATE(--LEFT(TRIM($W535),4),--MID(TRIM($W535),5,2),--RIGHT(TRIM($W535),2)),""),--SUBSTITUTE(SUBSTITUTE(TRIM($W535),".","-"),"/","-")),IFERROR(--LEFT(SUBSTITUTE(SUBSTITUTE(TRIM($W535),".","-"),"/","-"),10),""))))</f>
        <v/>
      </c>
      <c r="Y535" s="29">
        <f>IF($X535="","",INT($X535))</f>
        <v/>
      </c>
      <c r="Z535" s="30">
        <f>IF(OR($Y535="",$D$6=""),"",IF(INDEX($A:$U,ROW(),$D$6)="",0,IF(ISNUMBER(INDEX($A:$U,ROW(),$D$6)),INDEX($A:$U,ROW(),$D$6),IFERROR(--SUBSTITUTE(SUBSTITUTE(TRIM(INDEX($A:$U,ROW(),$D$6)),",",""),"원",""),0))))</f>
        <v/>
      </c>
      <c r="AA535" s="30">
        <f>IF(OR($Y535="",$E$6=""),"",IF(INDEX($A:$U,ROW(),$E$6)="",0,IF(ISNUMBER(INDEX($A:$U,ROW(),$E$6)),INDEX($A:$U,ROW(),$E$6),IFERROR(--SUBSTITUTE(SUBSTITUTE(TRIM(INDEX($A:$U,ROW(),$E$6)),",",""),"원",""),0))))</f>
        <v/>
      </c>
      <c r="AB535" s="30">
        <f>IF(OR($Y535="",$F$6=""),"",IF(INDEX($A:$U,ROW(),$F$6)="","",IF(ISNUMBER(INDEX($A:$U,ROW(),$F$6)),INDEX($A:$U,ROW(),$F$6),IFERROR(--SUBSTITUTE(SUBSTITUTE(TRIM(INDEX($A:$U,ROW(),$F$6)),",",""),"원",""),""))))</f>
        <v/>
      </c>
      <c r="AC535" s="2">
        <f>IF(OR($Y535="",$G$6=""),"",INDEX($A:$U,ROW(),$G$6)&amp;"")</f>
        <v/>
      </c>
      <c r="AD535" s="2">
        <f>IF($Y535="","",IF(OR(AND(설정!$B$5&lt;&gt;"",ISNUMBER(SEARCH(설정!$B$5,$AC535))),AND(설정!$B$6&lt;&gt;"",ISNUMBER(SEARCH(설정!$B$6,$AC535))),AND(설정!$B$7&lt;&gt;"",ISNUMBER(SEARCH(설정!$B$7,$AC535)))),"제외","포함"))</f>
        <v/>
      </c>
    </row>
    <row r="536">
      <c r="W536" s="2">
        <f>IF(OR($B$5="",$C$6="",ROW()&lt;$B$5),"",IF(INDEX($A:$U,ROW(),$C$6)="","",INDEX($A:$U,ROW(),$C$6)))</f>
        <v/>
      </c>
      <c r="X536" s="28">
        <f>IF($W536="","",IF(ISNUMBER($W536),IF($W536&gt;=10000000,IFERROR(DATE(INT($W536/10000),MOD(INT($W536/100),100),MOD($W536,100)),""),$W536),IF(ISNUMBER(--SUBSTITUTE(SUBSTITUTE(TRIM($W536),".","-"),"/","-")),IF(--SUBSTITUTE(SUBSTITUTE(TRIM($W536),".","-"),"/","-")&gt;=10000000,IFERROR(DATE(--LEFT(TRIM($W536),4),--MID(TRIM($W536),5,2),--RIGHT(TRIM($W536),2)),""),--SUBSTITUTE(SUBSTITUTE(TRIM($W536),".","-"),"/","-")),IFERROR(--LEFT(SUBSTITUTE(SUBSTITUTE(TRIM($W536),".","-"),"/","-"),10),""))))</f>
        <v/>
      </c>
      <c r="Y536" s="29">
        <f>IF($X536="","",INT($X536))</f>
        <v/>
      </c>
      <c r="Z536" s="30">
        <f>IF(OR($Y536="",$D$6=""),"",IF(INDEX($A:$U,ROW(),$D$6)="",0,IF(ISNUMBER(INDEX($A:$U,ROW(),$D$6)),INDEX($A:$U,ROW(),$D$6),IFERROR(--SUBSTITUTE(SUBSTITUTE(TRIM(INDEX($A:$U,ROW(),$D$6)),",",""),"원",""),0))))</f>
        <v/>
      </c>
      <c r="AA536" s="30">
        <f>IF(OR($Y536="",$E$6=""),"",IF(INDEX($A:$U,ROW(),$E$6)="",0,IF(ISNUMBER(INDEX($A:$U,ROW(),$E$6)),INDEX($A:$U,ROW(),$E$6),IFERROR(--SUBSTITUTE(SUBSTITUTE(TRIM(INDEX($A:$U,ROW(),$E$6)),",",""),"원",""),0))))</f>
        <v/>
      </c>
      <c r="AB536" s="30">
        <f>IF(OR($Y536="",$F$6=""),"",IF(INDEX($A:$U,ROW(),$F$6)="","",IF(ISNUMBER(INDEX($A:$U,ROW(),$F$6)),INDEX($A:$U,ROW(),$F$6),IFERROR(--SUBSTITUTE(SUBSTITUTE(TRIM(INDEX($A:$U,ROW(),$F$6)),",",""),"원",""),""))))</f>
        <v/>
      </c>
      <c r="AC536" s="2">
        <f>IF(OR($Y536="",$G$6=""),"",INDEX($A:$U,ROW(),$G$6)&amp;"")</f>
        <v/>
      </c>
      <c r="AD536" s="2">
        <f>IF($Y536="","",IF(OR(AND(설정!$B$5&lt;&gt;"",ISNUMBER(SEARCH(설정!$B$5,$AC536))),AND(설정!$B$6&lt;&gt;"",ISNUMBER(SEARCH(설정!$B$6,$AC536))),AND(설정!$B$7&lt;&gt;"",ISNUMBER(SEARCH(설정!$B$7,$AC536)))),"제외","포함"))</f>
        <v/>
      </c>
    </row>
    <row r="537">
      <c r="W537" s="2">
        <f>IF(OR($B$5="",$C$6="",ROW()&lt;$B$5),"",IF(INDEX($A:$U,ROW(),$C$6)="","",INDEX($A:$U,ROW(),$C$6)))</f>
        <v/>
      </c>
      <c r="X537" s="28">
        <f>IF($W537="","",IF(ISNUMBER($W537),IF($W537&gt;=10000000,IFERROR(DATE(INT($W537/10000),MOD(INT($W537/100),100),MOD($W537,100)),""),$W537),IF(ISNUMBER(--SUBSTITUTE(SUBSTITUTE(TRIM($W537),".","-"),"/","-")),IF(--SUBSTITUTE(SUBSTITUTE(TRIM($W537),".","-"),"/","-")&gt;=10000000,IFERROR(DATE(--LEFT(TRIM($W537),4),--MID(TRIM($W537),5,2),--RIGHT(TRIM($W537),2)),""),--SUBSTITUTE(SUBSTITUTE(TRIM($W537),".","-"),"/","-")),IFERROR(--LEFT(SUBSTITUTE(SUBSTITUTE(TRIM($W537),".","-"),"/","-"),10),""))))</f>
        <v/>
      </c>
      <c r="Y537" s="29">
        <f>IF($X537="","",INT($X537))</f>
        <v/>
      </c>
      <c r="Z537" s="30">
        <f>IF(OR($Y537="",$D$6=""),"",IF(INDEX($A:$U,ROW(),$D$6)="",0,IF(ISNUMBER(INDEX($A:$U,ROW(),$D$6)),INDEX($A:$U,ROW(),$D$6),IFERROR(--SUBSTITUTE(SUBSTITUTE(TRIM(INDEX($A:$U,ROW(),$D$6)),",",""),"원",""),0))))</f>
        <v/>
      </c>
      <c r="AA537" s="30">
        <f>IF(OR($Y537="",$E$6=""),"",IF(INDEX($A:$U,ROW(),$E$6)="",0,IF(ISNUMBER(INDEX($A:$U,ROW(),$E$6)),INDEX($A:$U,ROW(),$E$6),IFERROR(--SUBSTITUTE(SUBSTITUTE(TRIM(INDEX($A:$U,ROW(),$E$6)),",",""),"원",""),0))))</f>
        <v/>
      </c>
      <c r="AB537" s="30">
        <f>IF(OR($Y537="",$F$6=""),"",IF(INDEX($A:$U,ROW(),$F$6)="","",IF(ISNUMBER(INDEX($A:$U,ROW(),$F$6)),INDEX($A:$U,ROW(),$F$6),IFERROR(--SUBSTITUTE(SUBSTITUTE(TRIM(INDEX($A:$U,ROW(),$F$6)),",",""),"원",""),""))))</f>
        <v/>
      </c>
      <c r="AC537" s="2">
        <f>IF(OR($Y537="",$G$6=""),"",INDEX($A:$U,ROW(),$G$6)&amp;"")</f>
        <v/>
      </c>
      <c r="AD537" s="2">
        <f>IF($Y537="","",IF(OR(AND(설정!$B$5&lt;&gt;"",ISNUMBER(SEARCH(설정!$B$5,$AC537))),AND(설정!$B$6&lt;&gt;"",ISNUMBER(SEARCH(설정!$B$6,$AC537))),AND(설정!$B$7&lt;&gt;"",ISNUMBER(SEARCH(설정!$B$7,$AC537)))),"제외","포함"))</f>
        <v/>
      </c>
    </row>
    <row r="538">
      <c r="W538" s="2">
        <f>IF(OR($B$5="",$C$6="",ROW()&lt;$B$5),"",IF(INDEX($A:$U,ROW(),$C$6)="","",INDEX($A:$U,ROW(),$C$6)))</f>
        <v/>
      </c>
      <c r="X538" s="28">
        <f>IF($W538="","",IF(ISNUMBER($W538),IF($W538&gt;=10000000,IFERROR(DATE(INT($W538/10000),MOD(INT($W538/100),100),MOD($W538,100)),""),$W538),IF(ISNUMBER(--SUBSTITUTE(SUBSTITUTE(TRIM($W538),".","-"),"/","-")),IF(--SUBSTITUTE(SUBSTITUTE(TRIM($W538),".","-"),"/","-")&gt;=10000000,IFERROR(DATE(--LEFT(TRIM($W538),4),--MID(TRIM($W538),5,2),--RIGHT(TRIM($W538),2)),""),--SUBSTITUTE(SUBSTITUTE(TRIM($W538),".","-"),"/","-")),IFERROR(--LEFT(SUBSTITUTE(SUBSTITUTE(TRIM($W538),".","-"),"/","-"),10),""))))</f>
        <v/>
      </c>
      <c r="Y538" s="29">
        <f>IF($X538="","",INT($X538))</f>
        <v/>
      </c>
      <c r="Z538" s="30">
        <f>IF(OR($Y538="",$D$6=""),"",IF(INDEX($A:$U,ROW(),$D$6)="",0,IF(ISNUMBER(INDEX($A:$U,ROW(),$D$6)),INDEX($A:$U,ROW(),$D$6),IFERROR(--SUBSTITUTE(SUBSTITUTE(TRIM(INDEX($A:$U,ROW(),$D$6)),",",""),"원",""),0))))</f>
        <v/>
      </c>
      <c r="AA538" s="30">
        <f>IF(OR($Y538="",$E$6=""),"",IF(INDEX($A:$U,ROW(),$E$6)="",0,IF(ISNUMBER(INDEX($A:$U,ROW(),$E$6)),INDEX($A:$U,ROW(),$E$6),IFERROR(--SUBSTITUTE(SUBSTITUTE(TRIM(INDEX($A:$U,ROW(),$E$6)),",",""),"원",""),0))))</f>
        <v/>
      </c>
      <c r="AB538" s="30">
        <f>IF(OR($Y538="",$F$6=""),"",IF(INDEX($A:$U,ROW(),$F$6)="","",IF(ISNUMBER(INDEX($A:$U,ROW(),$F$6)),INDEX($A:$U,ROW(),$F$6),IFERROR(--SUBSTITUTE(SUBSTITUTE(TRIM(INDEX($A:$U,ROW(),$F$6)),",",""),"원",""),""))))</f>
        <v/>
      </c>
      <c r="AC538" s="2">
        <f>IF(OR($Y538="",$G$6=""),"",INDEX($A:$U,ROW(),$G$6)&amp;"")</f>
        <v/>
      </c>
      <c r="AD538" s="2">
        <f>IF($Y538="","",IF(OR(AND(설정!$B$5&lt;&gt;"",ISNUMBER(SEARCH(설정!$B$5,$AC538))),AND(설정!$B$6&lt;&gt;"",ISNUMBER(SEARCH(설정!$B$6,$AC538))),AND(설정!$B$7&lt;&gt;"",ISNUMBER(SEARCH(설정!$B$7,$AC538)))),"제외","포함"))</f>
        <v/>
      </c>
    </row>
    <row r="539">
      <c r="W539" s="2">
        <f>IF(OR($B$5="",$C$6="",ROW()&lt;$B$5),"",IF(INDEX($A:$U,ROW(),$C$6)="","",INDEX($A:$U,ROW(),$C$6)))</f>
        <v/>
      </c>
      <c r="X539" s="28">
        <f>IF($W539="","",IF(ISNUMBER($W539),IF($W539&gt;=10000000,IFERROR(DATE(INT($W539/10000),MOD(INT($W539/100),100),MOD($W539,100)),""),$W539),IF(ISNUMBER(--SUBSTITUTE(SUBSTITUTE(TRIM($W539),".","-"),"/","-")),IF(--SUBSTITUTE(SUBSTITUTE(TRIM($W539),".","-"),"/","-")&gt;=10000000,IFERROR(DATE(--LEFT(TRIM($W539),4),--MID(TRIM($W539),5,2),--RIGHT(TRIM($W539),2)),""),--SUBSTITUTE(SUBSTITUTE(TRIM($W539),".","-"),"/","-")),IFERROR(--LEFT(SUBSTITUTE(SUBSTITUTE(TRIM($W539),".","-"),"/","-"),10),""))))</f>
        <v/>
      </c>
      <c r="Y539" s="29">
        <f>IF($X539="","",INT($X539))</f>
        <v/>
      </c>
      <c r="Z539" s="30">
        <f>IF(OR($Y539="",$D$6=""),"",IF(INDEX($A:$U,ROW(),$D$6)="",0,IF(ISNUMBER(INDEX($A:$U,ROW(),$D$6)),INDEX($A:$U,ROW(),$D$6),IFERROR(--SUBSTITUTE(SUBSTITUTE(TRIM(INDEX($A:$U,ROW(),$D$6)),",",""),"원",""),0))))</f>
        <v/>
      </c>
      <c r="AA539" s="30">
        <f>IF(OR($Y539="",$E$6=""),"",IF(INDEX($A:$U,ROW(),$E$6)="",0,IF(ISNUMBER(INDEX($A:$U,ROW(),$E$6)),INDEX($A:$U,ROW(),$E$6),IFERROR(--SUBSTITUTE(SUBSTITUTE(TRIM(INDEX($A:$U,ROW(),$E$6)),",",""),"원",""),0))))</f>
        <v/>
      </c>
      <c r="AB539" s="30">
        <f>IF(OR($Y539="",$F$6=""),"",IF(INDEX($A:$U,ROW(),$F$6)="","",IF(ISNUMBER(INDEX($A:$U,ROW(),$F$6)),INDEX($A:$U,ROW(),$F$6),IFERROR(--SUBSTITUTE(SUBSTITUTE(TRIM(INDEX($A:$U,ROW(),$F$6)),",",""),"원",""),""))))</f>
        <v/>
      </c>
      <c r="AC539" s="2">
        <f>IF(OR($Y539="",$G$6=""),"",INDEX($A:$U,ROW(),$G$6)&amp;"")</f>
        <v/>
      </c>
      <c r="AD539" s="2">
        <f>IF($Y539="","",IF(OR(AND(설정!$B$5&lt;&gt;"",ISNUMBER(SEARCH(설정!$B$5,$AC539))),AND(설정!$B$6&lt;&gt;"",ISNUMBER(SEARCH(설정!$B$6,$AC539))),AND(설정!$B$7&lt;&gt;"",ISNUMBER(SEARCH(설정!$B$7,$AC539)))),"제외","포함"))</f>
        <v/>
      </c>
    </row>
    <row r="540">
      <c r="W540" s="2">
        <f>IF(OR($B$5="",$C$6="",ROW()&lt;$B$5),"",IF(INDEX($A:$U,ROW(),$C$6)="","",INDEX($A:$U,ROW(),$C$6)))</f>
        <v/>
      </c>
      <c r="X540" s="28">
        <f>IF($W540="","",IF(ISNUMBER($W540),IF($W540&gt;=10000000,IFERROR(DATE(INT($W540/10000),MOD(INT($W540/100),100),MOD($W540,100)),""),$W540),IF(ISNUMBER(--SUBSTITUTE(SUBSTITUTE(TRIM($W540),".","-"),"/","-")),IF(--SUBSTITUTE(SUBSTITUTE(TRIM($W540),".","-"),"/","-")&gt;=10000000,IFERROR(DATE(--LEFT(TRIM($W540),4),--MID(TRIM($W540),5,2),--RIGHT(TRIM($W540),2)),""),--SUBSTITUTE(SUBSTITUTE(TRIM($W540),".","-"),"/","-")),IFERROR(--LEFT(SUBSTITUTE(SUBSTITUTE(TRIM($W540),".","-"),"/","-"),10),""))))</f>
        <v/>
      </c>
      <c r="Y540" s="29">
        <f>IF($X540="","",INT($X540))</f>
        <v/>
      </c>
      <c r="Z540" s="30">
        <f>IF(OR($Y540="",$D$6=""),"",IF(INDEX($A:$U,ROW(),$D$6)="",0,IF(ISNUMBER(INDEX($A:$U,ROW(),$D$6)),INDEX($A:$U,ROW(),$D$6),IFERROR(--SUBSTITUTE(SUBSTITUTE(TRIM(INDEX($A:$U,ROW(),$D$6)),",",""),"원",""),0))))</f>
        <v/>
      </c>
      <c r="AA540" s="30">
        <f>IF(OR($Y540="",$E$6=""),"",IF(INDEX($A:$U,ROW(),$E$6)="",0,IF(ISNUMBER(INDEX($A:$U,ROW(),$E$6)),INDEX($A:$U,ROW(),$E$6),IFERROR(--SUBSTITUTE(SUBSTITUTE(TRIM(INDEX($A:$U,ROW(),$E$6)),",",""),"원",""),0))))</f>
        <v/>
      </c>
      <c r="AB540" s="30">
        <f>IF(OR($Y540="",$F$6=""),"",IF(INDEX($A:$U,ROW(),$F$6)="","",IF(ISNUMBER(INDEX($A:$U,ROW(),$F$6)),INDEX($A:$U,ROW(),$F$6),IFERROR(--SUBSTITUTE(SUBSTITUTE(TRIM(INDEX($A:$U,ROW(),$F$6)),",",""),"원",""),""))))</f>
        <v/>
      </c>
      <c r="AC540" s="2">
        <f>IF(OR($Y540="",$G$6=""),"",INDEX($A:$U,ROW(),$G$6)&amp;"")</f>
        <v/>
      </c>
      <c r="AD540" s="2">
        <f>IF($Y540="","",IF(OR(AND(설정!$B$5&lt;&gt;"",ISNUMBER(SEARCH(설정!$B$5,$AC540))),AND(설정!$B$6&lt;&gt;"",ISNUMBER(SEARCH(설정!$B$6,$AC540))),AND(설정!$B$7&lt;&gt;"",ISNUMBER(SEARCH(설정!$B$7,$AC540)))),"제외","포함"))</f>
        <v/>
      </c>
    </row>
    <row r="541">
      <c r="W541" s="2">
        <f>IF(OR($B$5="",$C$6="",ROW()&lt;$B$5),"",IF(INDEX($A:$U,ROW(),$C$6)="","",INDEX($A:$U,ROW(),$C$6)))</f>
        <v/>
      </c>
      <c r="X541" s="28">
        <f>IF($W541="","",IF(ISNUMBER($W541),IF($W541&gt;=10000000,IFERROR(DATE(INT($W541/10000),MOD(INT($W541/100),100),MOD($W541,100)),""),$W541),IF(ISNUMBER(--SUBSTITUTE(SUBSTITUTE(TRIM($W541),".","-"),"/","-")),IF(--SUBSTITUTE(SUBSTITUTE(TRIM($W541),".","-"),"/","-")&gt;=10000000,IFERROR(DATE(--LEFT(TRIM($W541),4),--MID(TRIM($W541),5,2),--RIGHT(TRIM($W541),2)),""),--SUBSTITUTE(SUBSTITUTE(TRIM($W541),".","-"),"/","-")),IFERROR(--LEFT(SUBSTITUTE(SUBSTITUTE(TRIM($W541),".","-"),"/","-"),10),""))))</f>
        <v/>
      </c>
      <c r="Y541" s="29">
        <f>IF($X541="","",INT($X541))</f>
        <v/>
      </c>
      <c r="Z541" s="30">
        <f>IF(OR($Y541="",$D$6=""),"",IF(INDEX($A:$U,ROW(),$D$6)="",0,IF(ISNUMBER(INDEX($A:$U,ROW(),$D$6)),INDEX($A:$U,ROW(),$D$6),IFERROR(--SUBSTITUTE(SUBSTITUTE(TRIM(INDEX($A:$U,ROW(),$D$6)),",",""),"원",""),0))))</f>
        <v/>
      </c>
      <c r="AA541" s="30">
        <f>IF(OR($Y541="",$E$6=""),"",IF(INDEX($A:$U,ROW(),$E$6)="",0,IF(ISNUMBER(INDEX($A:$U,ROW(),$E$6)),INDEX($A:$U,ROW(),$E$6),IFERROR(--SUBSTITUTE(SUBSTITUTE(TRIM(INDEX($A:$U,ROW(),$E$6)),",",""),"원",""),0))))</f>
        <v/>
      </c>
      <c r="AB541" s="30">
        <f>IF(OR($Y541="",$F$6=""),"",IF(INDEX($A:$U,ROW(),$F$6)="","",IF(ISNUMBER(INDEX($A:$U,ROW(),$F$6)),INDEX($A:$U,ROW(),$F$6),IFERROR(--SUBSTITUTE(SUBSTITUTE(TRIM(INDEX($A:$U,ROW(),$F$6)),",",""),"원",""),""))))</f>
        <v/>
      </c>
      <c r="AC541" s="2">
        <f>IF(OR($Y541="",$G$6=""),"",INDEX($A:$U,ROW(),$G$6)&amp;"")</f>
        <v/>
      </c>
      <c r="AD541" s="2">
        <f>IF($Y541="","",IF(OR(AND(설정!$B$5&lt;&gt;"",ISNUMBER(SEARCH(설정!$B$5,$AC541))),AND(설정!$B$6&lt;&gt;"",ISNUMBER(SEARCH(설정!$B$6,$AC541))),AND(설정!$B$7&lt;&gt;"",ISNUMBER(SEARCH(설정!$B$7,$AC541)))),"제외","포함"))</f>
        <v/>
      </c>
    </row>
    <row r="542">
      <c r="W542" s="2">
        <f>IF(OR($B$5="",$C$6="",ROW()&lt;$B$5),"",IF(INDEX($A:$U,ROW(),$C$6)="","",INDEX($A:$U,ROW(),$C$6)))</f>
        <v/>
      </c>
      <c r="X542" s="28">
        <f>IF($W542="","",IF(ISNUMBER($W542),IF($W542&gt;=10000000,IFERROR(DATE(INT($W542/10000),MOD(INT($W542/100),100),MOD($W542,100)),""),$W542),IF(ISNUMBER(--SUBSTITUTE(SUBSTITUTE(TRIM($W542),".","-"),"/","-")),IF(--SUBSTITUTE(SUBSTITUTE(TRIM($W542),".","-"),"/","-")&gt;=10000000,IFERROR(DATE(--LEFT(TRIM($W542),4),--MID(TRIM($W542),5,2),--RIGHT(TRIM($W542),2)),""),--SUBSTITUTE(SUBSTITUTE(TRIM($W542),".","-"),"/","-")),IFERROR(--LEFT(SUBSTITUTE(SUBSTITUTE(TRIM($W542),".","-"),"/","-"),10),""))))</f>
        <v/>
      </c>
      <c r="Y542" s="29">
        <f>IF($X542="","",INT($X542))</f>
        <v/>
      </c>
      <c r="Z542" s="30">
        <f>IF(OR($Y542="",$D$6=""),"",IF(INDEX($A:$U,ROW(),$D$6)="",0,IF(ISNUMBER(INDEX($A:$U,ROW(),$D$6)),INDEX($A:$U,ROW(),$D$6),IFERROR(--SUBSTITUTE(SUBSTITUTE(TRIM(INDEX($A:$U,ROW(),$D$6)),",",""),"원",""),0))))</f>
        <v/>
      </c>
      <c r="AA542" s="30">
        <f>IF(OR($Y542="",$E$6=""),"",IF(INDEX($A:$U,ROW(),$E$6)="",0,IF(ISNUMBER(INDEX($A:$U,ROW(),$E$6)),INDEX($A:$U,ROW(),$E$6),IFERROR(--SUBSTITUTE(SUBSTITUTE(TRIM(INDEX($A:$U,ROW(),$E$6)),",",""),"원",""),0))))</f>
        <v/>
      </c>
      <c r="AB542" s="30">
        <f>IF(OR($Y542="",$F$6=""),"",IF(INDEX($A:$U,ROW(),$F$6)="","",IF(ISNUMBER(INDEX($A:$U,ROW(),$F$6)),INDEX($A:$U,ROW(),$F$6),IFERROR(--SUBSTITUTE(SUBSTITUTE(TRIM(INDEX($A:$U,ROW(),$F$6)),",",""),"원",""),""))))</f>
        <v/>
      </c>
      <c r="AC542" s="2">
        <f>IF(OR($Y542="",$G$6=""),"",INDEX($A:$U,ROW(),$G$6)&amp;"")</f>
        <v/>
      </c>
      <c r="AD542" s="2">
        <f>IF($Y542="","",IF(OR(AND(설정!$B$5&lt;&gt;"",ISNUMBER(SEARCH(설정!$B$5,$AC542))),AND(설정!$B$6&lt;&gt;"",ISNUMBER(SEARCH(설정!$B$6,$AC542))),AND(설정!$B$7&lt;&gt;"",ISNUMBER(SEARCH(설정!$B$7,$AC542)))),"제외","포함"))</f>
        <v/>
      </c>
    </row>
    <row r="543">
      <c r="W543" s="2">
        <f>IF(OR($B$5="",$C$6="",ROW()&lt;$B$5),"",IF(INDEX($A:$U,ROW(),$C$6)="","",INDEX($A:$U,ROW(),$C$6)))</f>
        <v/>
      </c>
      <c r="X543" s="28">
        <f>IF($W543="","",IF(ISNUMBER($W543),IF($W543&gt;=10000000,IFERROR(DATE(INT($W543/10000),MOD(INT($W543/100),100),MOD($W543,100)),""),$W543),IF(ISNUMBER(--SUBSTITUTE(SUBSTITUTE(TRIM($W543),".","-"),"/","-")),IF(--SUBSTITUTE(SUBSTITUTE(TRIM($W543),".","-"),"/","-")&gt;=10000000,IFERROR(DATE(--LEFT(TRIM($W543),4),--MID(TRIM($W543),5,2),--RIGHT(TRIM($W543),2)),""),--SUBSTITUTE(SUBSTITUTE(TRIM($W543),".","-"),"/","-")),IFERROR(--LEFT(SUBSTITUTE(SUBSTITUTE(TRIM($W543),".","-"),"/","-"),10),""))))</f>
        <v/>
      </c>
      <c r="Y543" s="29">
        <f>IF($X543="","",INT($X543))</f>
        <v/>
      </c>
      <c r="Z543" s="30">
        <f>IF(OR($Y543="",$D$6=""),"",IF(INDEX($A:$U,ROW(),$D$6)="",0,IF(ISNUMBER(INDEX($A:$U,ROW(),$D$6)),INDEX($A:$U,ROW(),$D$6),IFERROR(--SUBSTITUTE(SUBSTITUTE(TRIM(INDEX($A:$U,ROW(),$D$6)),",",""),"원",""),0))))</f>
        <v/>
      </c>
      <c r="AA543" s="30">
        <f>IF(OR($Y543="",$E$6=""),"",IF(INDEX($A:$U,ROW(),$E$6)="",0,IF(ISNUMBER(INDEX($A:$U,ROW(),$E$6)),INDEX($A:$U,ROW(),$E$6),IFERROR(--SUBSTITUTE(SUBSTITUTE(TRIM(INDEX($A:$U,ROW(),$E$6)),",",""),"원",""),0))))</f>
        <v/>
      </c>
      <c r="AB543" s="30">
        <f>IF(OR($Y543="",$F$6=""),"",IF(INDEX($A:$U,ROW(),$F$6)="","",IF(ISNUMBER(INDEX($A:$U,ROW(),$F$6)),INDEX($A:$U,ROW(),$F$6),IFERROR(--SUBSTITUTE(SUBSTITUTE(TRIM(INDEX($A:$U,ROW(),$F$6)),",",""),"원",""),""))))</f>
        <v/>
      </c>
      <c r="AC543" s="2">
        <f>IF(OR($Y543="",$G$6=""),"",INDEX($A:$U,ROW(),$G$6)&amp;"")</f>
        <v/>
      </c>
      <c r="AD543" s="2">
        <f>IF($Y543="","",IF(OR(AND(설정!$B$5&lt;&gt;"",ISNUMBER(SEARCH(설정!$B$5,$AC543))),AND(설정!$B$6&lt;&gt;"",ISNUMBER(SEARCH(설정!$B$6,$AC543))),AND(설정!$B$7&lt;&gt;"",ISNUMBER(SEARCH(설정!$B$7,$AC543)))),"제외","포함"))</f>
        <v/>
      </c>
    </row>
    <row r="544">
      <c r="W544" s="2">
        <f>IF(OR($B$5="",$C$6="",ROW()&lt;$B$5),"",IF(INDEX($A:$U,ROW(),$C$6)="","",INDEX($A:$U,ROW(),$C$6)))</f>
        <v/>
      </c>
      <c r="X544" s="28">
        <f>IF($W544="","",IF(ISNUMBER($W544),IF($W544&gt;=10000000,IFERROR(DATE(INT($W544/10000),MOD(INT($W544/100),100),MOD($W544,100)),""),$W544),IF(ISNUMBER(--SUBSTITUTE(SUBSTITUTE(TRIM($W544),".","-"),"/","-")),IF(--SUBSTITUTE(SUBSTITUTE(TRIM($W544),".","-"),"/","-")&gt;=10000000,IFERROR(DATE(--LEFT(TRIM($W544),4),--MID(TRIM($W544),5,2),--RIGHT(TRIM($W544),2)),""),--SUBSTITUTE(SUBSTITUTE(TRIM($W544),".","-"),"/","-")),IFERROR(--LEFT(SUBSTITUTE(SUBSTITUTE(TRIM($W544),".","-"),"/","-"),10),""))))</f>
        <v/>
      </c>
      <c r="Y544" s="29">
        <f>IF($X544="","",INT($X544))</f>
        <v/>
      </c>
      <c r="Z544" s="30">
        <f>IF(OR($Y544="",$D$6=""),"",IF(INDEX($A:$U,ROW(),$D$6)="",0,IF(ISNUMBER(INDEX($A:$U,ROW(),$D$6)),INDEX($A:$U,ROW(),$D$6),IFERROR(--SUBSTITUTE(SUBSTITUTE(TRIM(INDEX($A:$U,ROW(),$D$6)),",",""),"원",""),0))))</f>
        <v/>
      </c>
      <c r="AA544" s="30">
        <f>IF(OR($Y544="",$E$6=""),"",IF(INDEX($A:$U,ROW(),$E$6)="",0,IF(ISNUMBER(INDEX($A:$U,ROW(),$E$6)),INDEX($A:$U,ROW(),$E$6),IFERROR(--SUBSTITUTE(SUBSTITUTE(TRIM(INDEX($A:$U,ROW(),$E$6)),",",""),"원",""),0))))</f>
        <v/>
      </c>
      <c r="AB544" s="30">
        <f>IF(OR($Y544="",$F$6=""),"",IF(INDEX($A:$U,ROW(),$F$6)="","",IF(ISNUMBER(INDEX($A:$U,ROW(),$F$6)),INDEX($A:$U,ROW(),$F$6),IFERROR(--SUBSTITUTE(SUBSTITUTE(TRIM(INDEX($A:$U,ROW(),$F$6)),",",""),"원",""),""))))</f>
        <v/>
      </c>
      <c r="AC544" s="2">
        <f>IF(OR($Y544="",$G$6=""),"",INDEX($A:$U,ROW(),$G$6)&amp;"")</f>
        <v/>
      </c>
      <c r="AD544" s="2">
        <f>IF($Y544="","",IF(OR(AND(설정!$B$5&lt;&gt;"",ISNUMBER(SEARCH(설정!$B$5,$AC544))),AND(설정!$B$6&lt;&gt;"",ISNUMBER(SEARCH(설정!$B$6,$AC544))),AND(설정!$B$7&lt;&gt;"",ISNUMBER(SEARCH(설정!$B$7,$AC544)))),"제외","포함"))</f>
        <v/>
      </c>
    </row>
    <row r="545">
      <c r="W545" s="2">
        <f>IF(OR($B$5="",$C$6="",ROW()&lt;$B$5),"",IF(INDEX($A:$U,ROW(),$C$6)="","",INDEX($A:$U,ROW(),$C$6)))</f>
        <v/>
      </c>
      <c r="X545" s="28">
        <f>IF($W545="","",IF(ISNUMBER($W545),IF($W545&gt;=10000000,IFERROR(DATE(INT($W545/10000),MOD(INT($W545/100),100),MOD($W545,100)),""),$W545),IF(ISNUMBER(--SUBSTITUTE(SUBSTITUTE(TRIM($W545),".","-"),"/","-")),IF(--SUBSTITUTE(SUBSTITUTE(TRIM($W545),".","-"),"/","-")&gt;=10000000,IFERROR(DATE(--LEFT(TRIM($W545),4),--MID(TRIM($W545),5,2),--RIGHT(TRIM($W545),2)),""),--SUBSTITUTE(SUBSTITUTE(TRIM($W545),".","-"),"/","-")),IFERROR(--LEFT(SUBSTITUTE(SUBSTITUTE(TRIM($W545),".","-"),"/","-"),10),""))))</f>
        <v/>
      </c>
      <c r="Y545" s="29">
        <f>IF($X545="","",INT($X545))</f>
        <v/>
      </c>
      <c r="Z545" s="30">
        <f>IF(OR($Y545="",$D$6=""),"",IF(INDEX($A:$U,ROW(),$D$6)="",0,IF(ISNUMBER(INDEX($A:$U,ROW(),$D$6)),INDEX($A:$U,ROW(),$D$6),IFERROR(--SUBSTITUTE(SUBSTITUTE(TRIM(INDEX($A:$U,ROW(),$D$6)),",",""),"원",""),0))))</f>
        <v/>
      </c>
      <c r="AA545" s="30">
        <f>IF(OR($Y545="",$E$6=""),"",IF(INDEX($A:$U,ROW(),$E$6)="",0,IF(ISNUMBER(INDEX($A:$U,ROW(),$E$6)),INDEX($A:$U,ROW(),$E$6),IFERROR(--SUBSTITUTE(SUBSTITUTE(TRIM(INDEX($A:$U,ROW(),$E$6)),",",""),"원",""),0))))</f>
        <v/>
      </c>
      <c r="AB545" s="30">
        <f>IF(OR($Y545="",$F$6=""),"",IF(INDEX($A:$U,ROW(),$F$6)="","",IF(ISNUMBER(INDEX($A:$U,ROW(),$F$6)),INDEX($A:$U,ROW(),$F$6),IFERROR(--SUBSTITUTE(SUBSTITUTE(TRIM(INDEX($A:$U,ROW(),$F$6)),",",""),"원",""),""))))</f>
        <v/>
      </c>
      <c r="AC545" s="2">
        <f>IF(OR($Y545="",$G$6=""),"",INDEX($A:$U,ROW(),$G$6)&amp;"")</f>
        <v/>
      </c>
      <c r="AD545" s="2">
        <f>IF($Y545="","",IF(OR(AND(설정!$B$5&lt;&gt;"",ISNUMBER(SEARCH(설정!$B$5,$AC545))),AND(설정!$B$6&lt;&gt;"",ISNUMBER(SEARCH(설정!$B$6,$AC545))),AND(설정!$B$7&lt;&gt;"",ISNUMBER(SEARCH(설정!$B$7,$AC545)))),"제외","포함"))</f>
        <v/>
      </c>
    </row>
    <row r="546">
      <c r="W546" s="2">
        <f>IF(OR($B$5="",$C$6="",ROW()&lt;$B$5),"",IF(INDEX($A:$U,ROW(),$C$6)="","",INDEX($A:$U,ROW(),$C$6)))</f>
        <v/>
      </c>
      <c r="X546" s="28">
        <f>IF($W546="","",IF(ISNUMBER($W546),IF($W546&gt;=10000000,IFERROR(DATE(INT($W546/10000),MOD(INT($W546/100),100),MOD($W546,100)),""),$W546),IF(ISNUMBER(--SUBSTITUTE(SUBSTITUTE(TRIM($W546),".","-"),"/","-")),IF(--SUBSTITUTE(SUBSTITUTE(TRIM($W546),".","-"),"/","-")&gt;=10000000,IFERROR(DATE(--LEFT(TRIM($W546),4),--MID(TRIM($W546),5,2),--RIGHT(TRIM($W546),2)),""),--SUBSTITUTE(SUBSTITUTE(TRIM($W546),".","-"),"/","-")),IFERROR(--LEFT(SUBSTITUTE(SUBSTITUTE(TRIM($W546),".","-"),"/","-"),10),""))))</f>
        <v/>
      </c>
      <c r="Y546" s="29">
        <f>IF($X546="","",INT($X546))</f>
        <v/>
      </c>
      <c r="Z546" s="30">
        <f>IF(OR($Y546="",$D$6=""),"",IF(INDEX($A:$U,ROW(),$D$6)="",0,IF(ISNUMBER(INDEX($A:$U,ROW(),$D$6)),INDEX($A:$U,ROW(),$D$6),IFERROR(--SUBSTITUTE(SUBSTITUTE(TRIM(INDEX($A:$U,ROW(),$D$6)),",",""),"원",""),0))))</f>
        <v/>
      </c>
      <c r="AA546" s="30">
        <f>IF(OR($Y546="",$E$6=""),"",IF(INDEX($A:$U,ROW(),$E$6)="",0,IF(ISNUMBER(INDEX($A:$U,ROW(),$E$6)),INDEX($A:$U,ROW(),$E$6),IFERROR(--SUBSTITUTE(SUBSTITUTE(TRIM(INDEX($A:$U,ROW(),$E$6)),",",""),"원",""),0))))</f>
        <v/>
      </c>
      <c r="AB546" s="30">
        <f>IF(OR($Y546="",$F$6=""),"",IF(INDEX($A:$U,ROW(),$F$6)="","",IF(ISNUMBER(INDEX($A:$U,ROW(),$F$6)),INDEX($A:$U,ROW(),$F$6),IFERROR(--SUBSTITUTE(SUBSTITUTE(TRIM(INDEX($A:$U,ROW(),$F$6)),",",""),"원",""),""))))</f>
        <v/>
      </c>
      <c r="AC546" s="2">
        <f>IF(OR($Y546="",$G$6=""),"",INDEX($A:$U,ROW(),$G$6)&amp;"")</f>
        <v/>
      </c>
      <c r="AD546" s="2">
        <f>IF($Y546="","",IF(OR(AND(설정!$B$5&lt;&gt;"",ISNUMBER(SEARCH(설정!$B$5,$AC546))),AND(설정!$B$6&lt;&gt;"",ISNUMBER(SEARCH(설정!$B$6,$AC546))),AND(설정!$B$7&lt;&gt;"",ISNUMBER(SEARCH(설정!$B$7,$AC546)))),"제외","포함"))</f>
        <v/>
      </c>
    </row>
    <row r="547">
      <c r="W547" s="2">
        <f>IF(OR($B$5="",$C$6="",ROW()&lt;$B$5),"",IF(INDEX($A:$U,ROW(),$C$6)="","",INDEX($A:$U,ROW(),$C$6)))</f>
        <v/>
      </c>
      <c r="X547" s="28">
        <f>IF($W547="","",IF(ISNUMBER($W547),IF($W547&gt;=10000000,IFERROR(DATE(INT($W547/10000),MOD(INT($W547/100),100),MOD($W547,100)),""),$W547),IF(ISNUMBER(--SUBSTITUTE(SUBSTITUTE(TRIM($W547),".","-"),"/","-")),IF(--SUBSTITUTE(SUBSTITUTE(TRIM($W547),".","-"),"/","-")&gt;=10000000,IFERROR(DATE(--LEFT(TRIM($W547),4),--MID(TRIM($W547),5,2),--RIGHT(TRIM($W547),2)),""),--SUBSTITUTE(SUBSTITUTE(TRIM($W547),".","-"),"/","-")),IFERROR(--LEFT(SUBSTITUTE(SUBSTITUTE(TRIM($W547),".","-"),"/","-"),10),""))))</f>
        <v/>
      </c>
      <c r="Y547" s="29">
        <f>IF($X547="","",INT($X547))</f>
        <v/>
      </c>
      <c r="Z547" s="30">
        <f>IF(OR($Y547="",$D$6=""),"",IF(INDEX($A:$U,ROW(),$D$6)="",0,IF(ISNUMBER(INDEX($A:$U,ROW(),$D$6)),INDEX($A:$U,ROW(),$D$6),IFERROR(--SUBSTITUTE(SUBSTITUTE(TRIM(INDEX($A:$U,ROW(),$D$6)),",",""),"원",""),0))))</f>
        <v/>
      </c>
      <c r="AA547" s="30">
        <f>IF(OR($Y547="",$E$6=""),"",IF(INDEX($A:$U,ROW(),$E$6)="",0,IF(ISNUMBER(INDEX($A:$U,ROW(),$E$6)),INDEX($A:$U,ROW(),$E$6),IFERROR(--SUBSTITUTE(SUBSTITUTE(TRIM(INDEX($A:$U,ROW(),$E$6)),",",""),"원",""),0))))</f>
        <v/>
      </c>
      <c r="AB547" s="30">
        <f>IF(OR($Y547="",$F$6=""),"",IF(INDEX($A:$U,ROW(),$F$6)="","",IF(ISNUMBER(INDEX($A:$U,ROW(),$F$6)),INDEX($A:$U,ROW(),$F$6),IFERROR(--SUBSTITUTE(SUBSTITUTE(TRIM(INDEX($A:$U,ROW(),$F$6)),",",""),"원",""),""))))</f>
        <v/>
      </c>
      <c r="AC547" s="2">
        <f>IF(OR($Y547="",$G$6=""),"",INDEX($A:$U,ROW(),$G$6)&amp;"")</f>
        <v/>
      </c>
      <c r="AD547" s="2">
        <f>IF($Y547="","",IF(OR(AND(설정!$B$5&lt;&gt;"",ISNUMBER(SEARCH(설정!$B$5,$AC547))),AND(설정!$B$6&lt;&gt;"",ISNUMBER(SEARCH(설정!$B$6,$AC547))),AND(설정!$B$7&lt;&gt;"",ISNUMBER(SEARCH(설정!$B$7,$AC547)))),"제외","포함"))</f>
        <v/>
      </c>
    </row>
    <row r="548">
      <c r="W548" s="2">
        <f>IF(OR($B$5="",$C$6="",ROW()&lt;$B$5),"",IF(INDEX($A:$U,ROW(),$C$6)="","",INDEX($A:$U,ROW(),$C$6)))</f>
        <v/>
      </c>
      <c r="X548" s="28">
        <f>IF($W548="","",IF(ISNUMBER($W548),IF($W548&gt;=10000000,IFERROR(DATE(INT($W548/10000),MOD(INT($W548/100),100),MOD($W548,100)),""),$W548),IF(ISNUMBER(--SUBSTITUTE(SUBSTITUTE(TRIM($W548),".","-"),"/","-")),IF(--SUBSTITUTE(SUBSTITUTE(TRIM($W548),".","-"),"/","-")&gt;=10000000,IFERROR(DATE(--LEFT(TRIM($W548),4),--MID(TRIM($W548),5,2),--RIGHT(TRIM($W548),2)),""),--SUBSTITUTE(SUBSTITUTE(TRIM($W548),".","-"),"/","-")),IFERROR(--LEFT(SUBSTITUTE(SUBSTITUTE(TRIM($W548),".","-"),"/","-"),10),""))))</f>
        <v/>
      </c>
      <c r="Y548" s="29">
        <f>IF($X548="","",INT($X548))</f>
        <v/>
      </c>
      <c r="Z548" s="30">
        <f>IF(OR($Y548="",$D$6=""),"",IF(INDEX($A:$U,ROW(),$D$6)="",0,IF(ISNUMBER(INDEX($A:$U,ROW(),$D$6)),INDEX($A:$U,ROW(),$D$6),IFERROR(--SUBSTITUTE(SUBSTITUTE(TRIM(INDEX($A:$U,ROW(),$D$6)),",",""),"원",""),0))))</f>
        <v/>
      </c>
      <c r="AA548" s="30">
        <f>IF(OR($Y548="",$E$6=""),"",IF(INDEX($A:$U,ROW(),$E$6)="",0,IF(ISNUMBER(INDEX($A:$U,ROW(),$E$6)),INDEX($A:$U,ROW(),$E$6),IFERROR(--SUBSTITUTE(SUBSTITUTE(TRIM(INDEX($A:$U,ROW(),$E$6)),",",""),"원",""),0))))</f>
        <v/>
      </c>
      <c r="AB548" s="30">
        <f>IF(OR($Y548="",$F$6=""),"",IF(INDEX($A:$U,ROW(),$F$6)="","",IF(ISNUMBER(INDEX($A:$U,ROW(),$F$6)),INDEX($A:$U,ROW(),$F$6),IFERROR(--SUBSTITUTE(SUBSTITUTE(TRIM(INDEX($A:$U,ROW(),$F$6)),",",""),"원",""),""))))</f>
        <v/>
      </c>
      <c r="AC548" s="2">
        <f>IF(OR($Y548="",$G$6=""),"",INDEX($A:$U,ROW(),$G$6)&amp;"")</f>
        <v/>
      </c>
      <c r="AD548" s="2">
        <f>IF($Y548="","",IF(OR(AND(설정!$B$5&lt;&gt;"",ISNUMBER(SEARCH(설정!$B$5,$AC548))),AND(설정!$B$6&lt;&gt;"",ISNUMBER(SEARCH(설정!$B$6,$AC548))),AND(설정!$B$7&lt;&gt;"",ISNUMBER(SEARCH(설정!$B$7,$AC548)))),"제외","포함"))</f>
        <v/>
      </c>
    </row>
    <row r="549">
      <c r="W549" s="2">
        <f>IF(OR($B$5="",$C$6="",ROW()&lt;$B$5),"",IF(INDEX($A:$U,ROW(),$C$6)="","",INDEX($A:$U,ROW(),$C$6)))</f>
        <v/>
      </c>
      <c r="X549" s="28">
        <f>IF($W549="","",IF(ISNUMBER($W549),IF($W549&gt;=10000000,IFERROR(DATE(INT($W549/10000),MOD(INT($W549/100),100),MOD($W549,100)),""),$W549),IF(ISNUMBER(--SUBSTITUTE(SUBSTITUTE(TRIM($W549),".","-"),"/","-")),IF(--SUBSTITUTE(SUBSTITUTE(TRIM($W549),".","-"),"/","-")&gt;=10000000,IFERROR(DATE(--LEFT(TRIM($W549),4),--MID(TRIM($W549),5,2),--RIGHT(TRIM($W549),2)),""),--SUBSTITUTE(SUBSTITUTE(TRIM($W549),".","-"),"/","-")),IFERROR(--LEFT(SUBSTITUTE(SUBSTITUTE(TRIM($W549),".","-"),"/","-"),10),""))))</f>
        <v/>
      </c>
      <c r="Y549" s="29">
        <f>IF($X549="","",INT($X549))</f>
        <v/>
      </c>
      <c r="Z549" s="30">
        <f>IF(OR($Y549="",$D$6=""),"",IF(INDEX($A:$U,ROW(),$D$6)="",0,IF(ISNUMBER(INDEX($A:$U,ROW(),$D$6)),INDEX($A:$U,ROW(),$D$6),IFERROR(--SUBSTITUTE(SUBSTITUTE(TRIM(INDEX($A:$U,ROW(),$D$6)),",",""),"원",""),0))))</f>
        <v/>
      </c>
      <c r="AA549" s="30">
        <f>IF(OR($Y549="",$E$6=""),"",IF(INDEX($A:$U,ROW(),$E$6)="",0,IF(ISNUMBER(INDEX($A:$U,ROW(),$E$6)),INDEX($A:$U,ROW(),$E$6),IFERROR(--SUBSTITUTE(SUBSTITUTE(TRIM(INDEX($A:$U,ROW(),$E$6)),",",""),"원",""),0))))</f>
        <v/>
      </c>
      <c r="AB549" s="30">
        <f>IF(OR($Y549="",$F$6=""),"",IF(INDEX($A:$U,ROW(),$F$6)="","",IF(ISNUMBER(INDEX($A:$U,ROW(),$F$6)),INDEX($A:$U,ROW(),$F$6),IFERROR(--SUBSTITUTE(SUBSTITUTE(TRIM(INDEX($A:$U,ROW(),$F$6)),",",""),"원",""),""))))</f>
        <v/>
      </c>
      <c r="AC549" s="2">
        <f>IF(OR($Y549="",$G$6=""),"",INDEX($A:$U,ROW(),$G$6)&amp;"")</f>
        <v/>
      </c>
      <c r="AD549" s="2">
        <f>IF($Y549="","",IF(OR(AND(설정!$B$5&lt;&gt;"",ISNUMBER(SEARCH(설정!$B$5,$AC549))),AND(설정!$B$6&lt;&gt;"",ISNUMBER(SEARCH(설정!$B$6,$AC549))),AND(설정!$B$7&lt;&gt;"",ISNUMBER(SEARCH(설정!$B$7,$AC549)))),"제외","포함"))</f>
        <v/>
      </c>
    </row>
    <row r="550">
      <c r="W550" s="2">
        <f>IF(OR($B$5="",$C$6="",ROW()&lt;$B$5),"",IF(INDEX($A:$U,ROW(),$C$6)="","",INDEX($A:$U,ROW(),$C$6)))</f>
        <v/>
      </c>
      <c r="X550" s="28">
        <f>IF($W550="","",IF(ISNUMBER($W550),IF($W550&gt;=10000000,IFERROR(DATE(INT($W550/10000),MOD(INT($W550/100),100),MOD($W550,100)),""),$W550),IF(ISNUMBER(--SUBSTITUTE(SUBSTITUTE(TRIM($W550),".","-"),"/","-")),IF(--SUBSTITUTE(SUBSTITUTE(TRIM($W550),".","-"),"/","-")&gt;=10000000,IFERROR(DATE(--LEFT(TRIM($W550),4),--MID(TRIM($W550),5,2),--RIGHT(TRIM($W550),2)),""),--SUBSTITUTE(SUBSTITUTE(TRIM($W550),".","-"),"/","-")),IFERROR(--LEFT(SUBSTITUTE(SUBSTITUTE(TRIM($W550),".","-"),"/","-"),10),""))))</f>
        <v/>
      </c>
      <c r="Y550" s="29">
        <f>IF($X550="","",INT($X550))</f>
        <v/>
      </c>
      <c r="Z550" s="30">
        <f>IF(OR($Y550="",$D$6=""),"",IF(INDEX($A:$U,ROW(),$D$6)="",0,IF(ISNUMBER(INDEX($A:$U,ROW(),$D$6)),INDEX($A:$U,ROW(),$D$6),IFERROR(--SUBSTITUTE(SUBSTITUTE(TRIM(INDEX($A:$U,ROW(),$D$6)),",",""),"원",""),0))))</f>
        <v/>
      </c>
      <c r="AA550" s="30">
        <f>IF(OR($Y550="",$E$6=""),"",IF(INDEX($A:$U,ROW(),$E$6)="",0,IF(ISNUMBER(INDEX($A:$U,ROW(),$E$6)),INDEX($A:$U,ROW(),$E$6),IFERROR(--SUBSTITUTE(SUBSTITUTE(TRIM(INDEX($A:$U,ROW(),$E$6)),",",""),"원",""),0))))</f>
        <v/>
      </c>
      <c r="AB550" s="30">
        <f>IF(OR($Y550="",$F$6=""),"",IF(INDEX($A:$U,ROW(),$F$6)="","",IF(ISNUMBER(INDEX($A:$U,ROW(),$F$6)),INDEX($A:$U,ROW(),$F$6),IFERROR(--SUBSTITUTE(SUBSTITUTE(TRIM(INDEX($A:$U,ROW(),$F$6)),",",""),"원",""),""))))</f>
        <v/>
      </c>
      <c r="AC550" s="2">
        <f>IF(OR($Y550="",$G$6=""),"",INDEX($A:$U,ROW(),$G$6)&amp;"")</f>
        <v/>
      </c>
      <c r="AD550" s="2">
        <f>IF($Y550="","",IF(OR(AND(설정!$B$5&lt;&gt;"",ISNUMBER(SEARCH(설정!$B$5,$AC550))),AND(설정!$B$6&lt;&gt;"",ISNUMBER(SEARCH(설정!$B$6,$AC550))),AND(설정!$B$7&lt;&gt;"",ISNUMBER(SEARCH(설정!$B$7,$AC550)))),"제외","포함"))</f>
        <v/>
      </c>
    </row>
    <row r="551">
      <c r="W551" s="2">
        <f>IF(OR($B$5="",$C$6="",ROW()&lt;$B$5),"",IF(INDEX($A:$U,ROW(),$C$6)="","",INDEX($A:$U,ROW(),$C$6)))</f>
        <v/>
      </c>
      <c r="X551" s="28">
        <f>IF($W551="","",IF(ISNUMBER($W551),IF($W551&gt;=10000000,IFERROR(DATE(INT($W551/10000),MOD(INT($W551/100),100),MOD($W551,100)),""),$W551),IF(ISNUMBER(--SUBSTITUTE(SUBSTITUTE(TRIM($W551),".","-"),"/","-")),IF(--SUBSTITUTE(SUBSTITUTE(TRIM($W551),".","-"),"/","-")&gt;=10000000,IFERROR(DATE(--LEFT(TRIM($W551),4),--MID(TRIM($W551),5,2),--RIGHT(TRIM($W551),2)),""),--SUBSTITUTE(SUBSTITUTE(TRIM($W551),".","-"),"/","-")),IFERROR(--LEFT(SUBSTITUTE(SUBSTITUTE(TRIM($W551),".","-"),"/","-"),10),""))))</f>
        <v/>
      </c>
      <c r="Y551" s="29">
        <f>IF($X551="","",INT($X551))</f>
        <v/>
      </c>
      <c r="Z551" s="30">
        <f>IF(OR($Y551="",$D$6=""),"",IF(INDEX($A:$U,ROW(),$D$6)="",0,IF(ISNUMBER(INDEX($A:$U,ROW(),$D$6)),INDEX($A:$U,ROW(),$D$6),IFERROR(--SUBSTITUTE(SUBSTITUTE(TRIM(INDEX($A:$U,ROW(),$D$6)),",",""),"원",""),0))))</f>
        <v/>
      </c>
      <c r="AA551" s="30">
        <f>IF(OR($Y551="",$E$6=""),"",IF(INDEX($A:$U,ROW(),$E$6)="",0,IF(ISNUMBER(INDEX($A:$U,ROW(),$E$6)),INDEX($A:$U,ROW(),$E$6),IFERROR(--SUBSTITUTE(SUBSTITUTE(TRIM(INDEX($A:$U,ROW(),$E$6)),",",""),"원",""),0))))</f>
        <v/>
      </c>
      <c r="AB551" s="30">
        <f>IF(OR($Y551="",$F$6=""),"",IF(INDEX($A:$U,ROW(),$F$6)="","",IF(ISNUMBER(INDEX($A:$U,ROW(),$F$6)),INDEX($A:$U,ROW(),$F$6),IFERROR(--SUBSTITUTE(SUBSTITUTE(TRIM(INDEX($A:$U,ROW(),$F$6)),",",""),"원",""),""))))</f>
        <v/>
      </c>
      <c r="AC551" s="2">
        <f>IF(OR($Y551="",$G$6=""),"",INDEX($A:$U,ROW(),$G$6)&amp;"")</f>
        <v/>
      </c>
      <c r="AD551" s="2">
        <f>IF($Y551="","",IF(OR(AND(설정!$B$5&lt;&gt;"",ISNUMBER(SEARCH(설정!$B$5,$AC551))),AND(설정!$B$6&lt;&gt;"",ISNUMBER(SEARCH(설정!$B$6,$AC551))),AND(설정!$B$7&lt;&gt;"",ISNUMBER(SEARCH(설정!$B$7,$AC551)))),"제외","포함"))</f>
        <v/>
      </c>
    </row>
    <row r="552">
      <c r="W552" s="2">
        <f>IF(OR($B$5="",$C$6="",ROW()&lt;$B$5),"",IF(INDEX($A:$U,ROW(),$C$6)="","",INDEX($A:$U,ROW(),$C$6)))</f>
        <v/>
      </c>
      <c r="X552" s="28">
        <f>IF($W552="","",IF(ISNUMBER($W552),IF($W552&gt;=10000000,IFERROR(DATE(INT($W552/10000),MOD(INT($W552/100),100),MOD($W552,100)),""),$W552),IF(ISNUMBER(--SUBSTITUTE(SUBSTITUTE(TRIM($W552),".","-"),"/","-")),IF(--SUBSTITUTE(SUBSTITUTE(TRIM($W552),".","-"),"/","-")&gt;=10000000,IFERROR(DATE(--LEFT(TRIM($W552),4),--MID(TRIM($W552),5,2),--RIGHT(TRIM($W552),2)),""),--SUBSTITUTE(SUBSTITUTE(TRIM($W552),".","-"),"/","-")),IFERROR(--LEFT(SUBSTITUTE(SUBSTITUTE(TRIM($W552),".","-"),"/","-"),10),""))))</f>
        <v/>
      </c>
      <c r="Y552" s="29">
        <f>IF($X552="","",INT($X552))</f>
        <v/>
      </c>
      <c r="Z552" s="30">
        <f>IF(OR($Y552="",$D$6=""),"",IF(INDEX($A:$U,ROW(),$D$6)="",0,IF(ISNUMBER(INDEX($A:$U,ROW(),$D$6)),INDEX($A:$U,ROW(),$D$6),IFERROR(--SUBSTITUTE(SUBSTITUTE(TRIM(INDEX($A:$U,ROW(),$D$6)),",",""),"원",""),0))))</f>
        <v/>
      </c>
      <c r="AA552" s="30">
        <f>IF(OR($Y552="",$E$6=""),"",IF(INDEX($A:$U,ROW(),$E$6)="",0,IF(ISNUMBER(INDEX($A:$U,ROW(),$E$6)),INDEX($A:$U,ROW(),$E$6),IFERROR(--SUBSTITUTE(SUBSTITUTE(TRIM(INDEX($A:$U,ROW(),$E$6)),",",""),"원",""),0))))</f>
        <v/>
      </c>
      <c r="AB552" s="30">
        <f>IF(OR($Y552="",$F$6=""),"",IF(INDEX($A:$U,ROW(),$F$6)="","",IF(ISNUMBER(INDEX($A:$U,ROW(),$F$6)),INDEX($A:$U,ROW(),$F$6),IFERROR(--SUBSTITUTE(SUBSTITUTE(TRIM(INDEX($A:$U,ROW(),$F$6)),",",""),"원",""),""))))</f>
        <v/>
      </c>
      <c r="AC552" s="2">
        <f>IF(OR($Y552="",$G$6=""),"",INDEX($A:$U,ROW(),$G$6)&amp;"")</f>
        <v/>
      </c>
      <c r="AD552" s="2">
        <f>IF($Y552="","",IF(OR(AND(설정!$B$5&lt;&gt;"",ISNUMBER(SEARCH(설정!$B$5,$AC552))),AND(설정!$B$6&lt;&gt;"",ISNUMBER(SEARCH(설정!$B$6,$AC552))),AND(설정!$B$7&lt;&gt;"",ISNUMBER(SEARCH(설정!$B$7,$AC552)))),"제외","포함"))</f>
        <v/>
      </c>
    </row>
    <row r="553">
      <c r="W553" s="2">
        <f>IF(OR($B$5="",$C$6="",ROW()&lt;$B$5),"",IF(INDEX($A:$U,ROW(),$C$6)="","",INDEX($A:$U,ROW(),$C$6)))</f>
        <v/>
      </c>
      <c r="X553" s="28">
        <f>IF($W553="","",IF(ISNUMBER($W553),IF($W553&gt;=10000000,IFERROR(DATE(INT($W553/10000),MOD(INT($W553/100),100),MOD($W553,100)),""),$W553),IF(ISNUMBER(--SUBSTITUTE(SUBSTITUTE(TRIM($W553),".","-"),"/","-")),IF(--SUBSTITUTE(SUBSTITUTE(TRIM($W553),".","-"),"/","-")&gt;=10000000,IFERROR(DATE(--LEFT(TRIM($W553),4),--MID(TRIM($W553),5,2),--RIGHT(TRIM($W553),2)),""),--SUBSTITUTE(SUBSTITUTE(TRIM($W553),".","-"),"/","-")),IFERROR(--LEFT(SUBSTITUTE(SUBSTITUTE(TRIM($W553),".","-"),"/","-"),10),""))))</f>
        <v/>
      </c>
      <c r="Y553" s="29">
        <f>IF($X553="","",INT($X553))</f>
        <v/>
      </c>
      <c r="Z553" s="30">
        <f>IF(OR($Y553="",$D$6=""),"",IF(INDEX($A:$U,ROW(),$D$6)="",0,IF(ISNUMBER(INDEX($A:$U,ROW(),$D$6)),INDEX($A:$U,ROW(),$D$6),IFERROR(--SUBSTITUTE(SUBSTITUTE(TRIM(INDEX($A:$U,ROW(),$D$6)),",",""),"원",""),0))))</f>
        <v/>
      </c>
      <c r="AA553" s="30">
        <f>IF(OR($Y553="",$E$6=""),"",IF(INDEX($A:$U,ROW(),$E$6)="",0,IF(ISNUMBER(INDEX($A:$U,ROW(),$E$6)),INDEX($A:$U,ROW(),$E$6),IFERROR(--SUBSTITUTE(SUBSTITUTE(TRIM(INDEX($A:$U,ROW(),$E$6)),",",""),"원",""),0))))</f>
        <v/>
      </c>
      <c r="AB553" s="30">
        <f>IF(OR($Y553="",$F$6=""),"",IF(INDEX($A:$U,ROW(),$F$6)="","",IF(ISNUMBER(INDEX($A:$U,ROW(),$F$6)),INDEX($A:$U,ROW(),$F$6),IFERROR(--SUBSTITUTE(SUBSTITUTE(TRIM(INDEX($A:$U,ROW(),$F$6)),",",""),"원",""),""))))</f>
        <v/>
      </c>
      <c r="AC553" s="2">
        <f>IF(OR($Y553="",$G$6=""),"",INDEX($A:$U,ROW(),$G$6)&amp;"")</f>
        <v/>
      </c>
      <c r="AD553" s="2">
        <f>IF($Y553="","",IF(OR(AND(설정!$B$5&lt;&gt;"",ISNUMBER(SEARCH(설정!$B$5,$AC553))),AND(설정!$B$6&lt;&gt;"",ISNUMBER(SEARCH(설정!$B$6,$AC553))),AND(설정!$B$7&lt;&gt;"",ISNUMBER(SEARCH(설정!$B$7,$AC553)))),"제외","포함"))</f>
        <v/>
      </c>
    </row>
    <row r="554">
      <c r="W554" s="2">
        <f>IF(OR($B$5="",$C$6="",ROW()&lt;$B$5),"",IF(INDEX($A:$U,ROW(),$C$6)="","",INDEX($A:$U,ROW(),$C$6)))</f>
        <v/>
      </c>
      <c r="X554" s="28">
        <f>IF($W554="","",IF(ISNUMBER($W554),IF($W554&gt;=10000000,IFERROR(DATE(INT($W554/10000),MOD(INT($W554/100),100),MOD($W554,100)),""),$W554),IF(ISNUMBER(--SUBSTITUTE(SUBSTITUTE(TRIM($W554),".","-"),"/","-")),IF(--SUBSTITUTE(SUBSTITUTE(TRIM($W554),".","-"),"/","-")&gt;=10000000,IFERROR(DATE(--LEFT(TRIM($W554),4),--MID(TRIM($W554),5,2),--RIGHT(TRIM($W554),2)),""),--SUBSTITUTE(SUBSTITUTE(TRIM($W554),".","-"),"/","-")),IFERROR(--LEFT(SUBSTITUTE(SUBSTITUTE(TRIM($W554),".","-"),"/","-"),10),""))))</f>
        <v/>
      </c>
      <c r="Y554" s="29">
        <f>IF($X554="","",INT($X554))</f>
        <v/>
      </c>
      <c r="Z554" s="30">
        <f>IF(OR($Y554="",$D$6=""),"",IF(INDEX($A:$U,ROW(),$D$6)="",0,IF(ISNUMBER(INDEX($A:$U,ROW(),$D$6)),INDEX($A:$U,ROW(),$D$6),IFERROR(--SUBSTITUTE(SUBSTITUTE(TRIM(INDEX($A:$U,ROW(),$D$6)),",",""),"원",""),0))))</f>
        <v/>
      </c>
      <c r="AA554" s="30">
        <f>IF(OR($Y554="",$E$6=""),"",IF(INDEX($A:$U,ROW(),$E$6)="",0,IF(ISNUMBER(INDEX($A:$U,ROW(),$E$6)),INDEX($A:$U,ROW(),$E$6),IFERROR(--SUBSTITUTE(SUBSTITUTE(TRIM(INDEX($A:$U,ROW(),$E$6)),",",""),"원",""),0))))</f>
        <v/>
      </c>
      <c r="AB554" s="30">
        <f>IF(OR($Y554="",$F$6=""),"",IF(INDEX($A:$U,ROW(),$F$6)="","",IF(ISNUMBER(INDEX($A:$U,ROW(),$F$6)),INDEX($A:$U,ROW(),$F$6),IFERROR(--SUBSTITUTE(SUBSTITUTE(TRIM(INDEX($A:$U,ROW(),$F$6)),",",""),"원",""),""))))</f>
        <v/>
      </c>
      <c r="AC554" s="2">
        <f>IF(OR($Y554="",$G$6=""),"",INDEX($A:$U,ROW(),$G$6)&amp;"")</f>
        <v/>
      </c>
      <c r="AD554" s="2">
        <f>IF($Y554="","",IF(OR(AND(설정!$B$5&lt;&gt;"",ISNUMBER(SEARCH(설정!$B$5,$AC554))),AND(설정!$B$6&lt;&gt;"",ISNUMBER(SEARCH(설정!$B$6,$AC554))),AND(설정!$B$7&lt;&gt;"",ISNUMBER(SEARCH(설정!$B$7,$AC554)))),"제외","포함"))</f>
        <v/>
      </c>
    </row>
    <row r="555">
      <c r="W555" s="2">
        <f>IF(OR($B$5="",$C$6="",ROW()&lt;$B$5),"",IF(INDEX($A:$U,ROW(),$C$6)="","",INDEX($A:$U,ROW(),$C$6)))</f>
        <v/>
      </c>
      <c r="X555" s="28">
        <f>IF($W555="","",IF(ISNUMBER($W555),IF($W555&gt;=10000000,IFERROR(DATE(INT($W555/10000),MOD(INT($W555/100),100),MOD($W555,100)),""),$W555),IF(ISNUMBER(--SUBSTITUTE(SUBSTITUTE(TRIM($W555),".","-"),"/","-")),IF(--SUBSTITUTE(SUBSTITUTE(TRIM($W555),".","-"),"/","-")&gt;=10000000,IFERROR(DATE(--LEFT(TRIM($W555),4),--MID(TRIM($W555),5,2),--RIGHT(TRIM($W555),2)),""),--SUBSTITUTE(SUBSTITUTE(TRIM($W555),".","-"),"/","-")),IFERROR(--LEFT(SUBSTITUTE(SUBSTITUTE(TRIM($W555),".","-"),"/","-"),10),""))))</f>
        <v/>
      </c>
      <c r="Y555" s="29">
        <f>IF($X555="","",INT($X555))</f>
        <v/>
      </c>
      <c r="Z555" s="30">
        <f>IF(OR($Y555="",$D$6=""),"",IF(INDEX($A:$U,ROW(),$D$6)="",0,IF(ISNUMBER(INDEX($A:$U,ROW(),$D$6)),INDEX($A:$U,ROW(),$D$6),IFERROR(--SUBSTITUTE(SUBSTITUTE(TRIM(INDEX($A:$U,ROW(),$D$6)),",",""),"원",""),0))))</f>
        <v/>
      </c>
      <c r="AA555" s="30">
        <f>IF(OR($Y555="",$E$6=""),"",IF(INDEX($A:$U,ROW(),$E$6)="",0,IF(ISNUMBER(INDEX($A:$U,ROW(),$E$6)),INDEX($A:$U,ROW(),$E$6),IFERROR(--SUBSTITUTE(SUBSTITUTE(TRIM(INDEX($A:$U,ROW(),$E$6)),",",""),"원",""),0))))</f>
        <v/>
      </c>
      <c r="AB555" s="30">
        <f>IF(OR($Y555="",$F$6=""),"",IF(INDEX($A:$U,ROW(),$F$6)="","",IF(ISNUMBER(INDEX($A:$U,ROW(),$F$6)),INDEX($A:$U,ROW(),$F$6),IFERROR(--SUBSTITUTE(SUBSTITUTE(TRIM(INDEX($A:$U,ROW(),$F$6)),",",""),"원",""),""))))</f>
        <v/>
      </c>
      <c r="AC555" s="2">
        <f>IF(OR($Y555="",$G$6=""),"",INDEX($A:$U,ROW(),$G$6)&amp;"")</f>
        <v/>
      </c>
      <c r="AD555" s="2">
        <f>IF($Y555="","",IF(OR(AND(설정!$B$5&lt;&gt;"",ISNUMBER(SEARCH(설정!$B$5,$AC555))),AND(설정!$B$6&lt;&gt;"",ISNUMBER(SEARCH(설정!$B$6,$AC555))),AND(설정!$B$7&lt;&gt;"",ISNUMBER(SEARCH(설정!$B$7,$AC555)))),"제외","포함"))</f>
        <v/>
      </c>
    </row>
    <row r="556">
      <c r="W556" s="2">
        <f>IF(OR($B$5="",$C$6="",ROW()&lt;$B$5),"",IF(INDEX($A:$U,ROW(),$C$6)="","",INDEX($A:$U,ROW(),$C$6)))</f>
        <v/>
      </c>
      <c r="X556" s="28">
        <f>IF($W556="","",IF(ISNUMBER($W556),IF($W556&gt;=10000000,IFERROR(DATE(INT($W556/10000),MOD(INT($W556/100),100),MOD($W556,100)),""),$W556),IF(ISNUMBER(--SUBSTITUTE(SUBSTITUTE(TRIM($W556),".","-"),"/","-")),IF(--SUBSTITUTE(SUBSTITUTE(TRIM($W556),".","-"),"/","-")&gt;=10000000,IFERROR(DATE(--LEFT(TRIM($W556),4),--MID(TRIM($W556),5,2),--RIGHT(TRIM($W556),2)),""),--SUBSTITUTE(SUBSTITUTE(TRIM($W556),".","-"),"/","-")),IFERROR(--LEFT(SUBSTITUTE(SUBSTITUTE(TRIM($W556),".","-"),"/","-"),10),""))))</f>
        <v/>
      </c>
      <c r="Y556" s="29">
        <f>IF($X556="","",INT($X556))</f>
        <v/>
      </c>
      <c r="Z556" s="30">
        <f>IF(OR($Y556="",$D$6=""),"",IF(INDEX($A:$U,ROW(),$D$6)="",0,IF(ISNUMBER(INDEX($A:$U,ROW(),$D$6)),INDEX($A:$U,ROW(),$D$6),IFERROR(--SUBSTITUTE(SUBSTITUTE(TRIM(INDEX($A:$U,ROW(),$D$6)),",",""),"원",""),0))))</f>
        <v/>
      </c>
      <c r="AA556" s="30">
        <f>IF(OR($Y556="",$E$6=""),"",IF(INDEX($A:$U,ROW(),$E$6)="",0,IF(ISNUMBER(INDEX($A:$U,ROW(),$E$6)),INDEX($A:$U,ROW(),$E$6),IFERROR(--SUBSTITUTE(SUBSTITUTE(TRIM(INDEX($A:$U,ROW(),$E$6)),",",""),"원",""),0))))</f>
        <v/>
      </c>
      <c r="AB556" s="30">
        <f>IF(OR($Y556="",$F$6=""),"",IF(INDEX($A:$U,ROW(),$F$6)="","",IF(ISNUMBER(INDEX($A:$U,ROW(),$F$6)),INDEX($A:$U,ROW(),$F$6),IFERROR(--SUBSTITUTE(SUBSTITUTE(TRIM(INDEX($A:$U,ROW(),$F$6)),",",""),"원",""),""))))</f>
        <v/>
      </c>
      <c r="AC556" s="2">
        <f>IF(OR($Y556="",$G$6=""),"",INDEX($A:$U,ROW(),$G$6)&amp;"")</f>
        <v/>
      </c>
      <c r="AD556" s="2">
        <f>IF($Y556="","",IF(OR(AND(설정!$B$5&lt;&gt;"",ISNUMBER(SEARCH(설정!$B$5,$AC556))),AND(설정!$B$6&lt;&gt;"",ISNUMBER(SEARCH(설정!$B$6,$AC556))),AND(설정!$B$7&lt;&gt;"",ISNUMBER(SEARCH(설정!$B$7,$AC556)))),"제외","포함"))</f>
        <v/>
      </c>
    </row>
    <row r="557">
      <c r="W557" s="2">
        <f>IF(OR($B$5="",$C$6="",ROW()&lt;$B$5),"",IF(INDEX($A:$U,ROW(),$C$6)="","",INDEX($A:$U,ROW(),$C$6)))</f>
        <v/>
      </c>
      <c r="X557" s="28">
        <f>IF($W557="","",IF(ISNUMBER($W557),IF($W557&gt;=10000000,IFERROR(DATE(INT($W557/10000),MOD(INT($W557/100),100),MOD($W557,100)),""),$W557),IF(ISNUMBER(--SUBSTITUTE(SUBSTITUTE(TRIM($W557),".","-"),"/","-")),IF(--SUBSTITUTE(SUBSTITUTE(TRIM($W557),".","-"),"/","-")&gt;=10000000,IFERROR(DATE(--LEFT(TRIM($W557),4),--MID(TRIM($W557),5,2),--RIGHT(TRIM($W557),2)),""),--SUBSTITUTE(SUBSTITUTE(TRIM($W557),".","-"),"/","-")),IFERROR(--LEFT(SUBSTITUTE(SUBSTITUTE(TRIM($W557),".","-"),"/","-"),10),""))))</f>
        <v/>
      </c>
      <c r="Y557" s="29">
        <f>IF($X557="","",INT($X557))</f>
        <v/>
      </c>
      <c r="Z557" s="30">
        <f>IF(OR($Y557="",$D$6=""),"",IF(INDEX($A:$U,ROW(),$D$6)="",0,IF(ISNUMBER(INDEX($A:$U,ROW(),$D$6)),INDEX($A:$U,ROW(),$D$6),IFERROR(--SUBSTITUTE(SUBSTITUTE(TRIM(INDEX($A:$U,ROW(),$D$6)),",",""),"원",""),0))))</f>
        <v/>
      </c>
      <c r="AA557" s="30">
        <f>IF(OR($Y557="",$E$6=""),"",IF(INDEX($A:$U,ROW(),$E$6)="",0,IF(ISNUMBER(INDEX($A:$U,ROW(),$E$6)),INDEX($A:$U,ROW(),$E$6),IFERROR(--SUBSTITUTE(SUBSTITUTE(TRIM(INDEX($A:$U,ROW(),$E$6)),",",""),"원",""),0))))</f>
        <v/>
      </c>
      <c r="AB557" s="30">
        <f>IF(OR($Y557="",$F$6=""),"",IF(INDEX($A:$U,ROW(),$F$6)="","",IF(ISNUMBER(INDEX($A:$U,ROW(),$F$6)),INDEX($A:$U,ROW(),$F$6),IFERROR(--SUBSTITUTE(SUBSTITUTE(TRIM(INDEX($A:$U,ROW(),$F$6)),",",""),"원",""),""))))</f>
        <v/>
      </c>
      <c r="AC557" s="2">
        <f>IF(OR($Y557="",$G$6=""),"",INDEX($A:$U,ROW(),$G$6)&amp;"")</f>
        <v/>
      </c>
      <c r="AD557" s="2">
        <f>IF($Y557="","",IF(OR(AND(설정!$B$5&lt;&gt;"",ISNUMBER(SEARCH(설정!$B$5,$AC557))),AND(설정!$B$6&lt;&gt;"",ISNUMBER(SEARCH(설정!$B$6,$AC557))),AND(설정!$B$7&lt;&gt;"",ISNUMBER(SEARCH(설정!$B$7,$AC557)))),"제외","포함"))</f>
        <v/>
      </c>
    </row>
    <row r="558">
      <c r="W558" s="2">
        <f>IF(OR($B$5="",$C$6="",ROW()&lt;$B$5),"",IF(INDEX($A:$U,ROW(),$C$6)="","",INDEX($A:$U,ROW(),$C$6)))</f>
        <v/>
      </c>
      <c r="X558" s="28">
        <f>IF($W558="","",IF(ISNUMBER($W558),IF($W558&gt;=10000000,IFERROR(DATE(INT($W558/10000),MOD(INT($W558/100),100),MOD($W558,100)),""),$W558),IF(ISNUMBER(--SUBSTITUTE(SUBSTITUTE(TRIM($W558),".","-"),"/","-")),IF(--SUBSTITUTE(SUBSTITUTE(TRIM($W558),".","-"),"/","-")&gt;=10000000,IFERROR(DATE(--LEFT(TRIM($W558),4),--MID(TRIM($W558),5,2),--RIGHT(TRIM($W558),2)),""),--SUBSTITUTE(SUBSTITUTE(TRIM($W558),".","-"),"/","-")),IFERROR(--LEFT(SUBSTITUTE(SUBSTITUTE(TRIM($W558),".","-"),"/","-"),10),""))))</f>
        <v/>
      </c>
      <c r="Y558" s="29">
        <f>IF($X558="","",INT($X558))</f>
        <v/>
      </c>
      <c r="Z558" s="30">
        <f>IF(OR($Y558="",$D$6=""),"",IF(INDEX($A:$U,ROW(),$D$6)="",0,IF(ISNUMBER(INDEX($A:$U,ROW(),$D$6)),INDEX($A:$U,ROW(),$D$6),IFERROR(--SUBSTITUTE(SUBSTITUTE(TRIM(INDEX($A:$U,ROW(),$D$6)),",",""),"원",""),0))))</f>
        <v/>
      </c>
      <c r="AA558" s="30">
        <f>IF(OR($Y558="",$E$6=""),"",IF(INDEX($A:$U,ROW(),$E$6)="",0,IF(ISNUMBER(INDEX($A:$U,ROW(),$E$6)),INDEX($A:$U,ROW(),$E$6),IFERROR(--SUBSTITUTE(SUBSTITUTE(TRIM(INDEX($A:$U,ROW(),$E$6)),",",""),"원",""),0))))</f>
        <v/>
      </c>
      <c r="AB558" s="30">
        <f>IF(OR($Y558="",$F$6=""),"",IF(INDEX($A:$U,ROW(),$F$6)="","",IF(ISNUMBER(INDEX($A:$U,ROW(),$F$6)),INDEX($A:$U,ROW(),$F$6),IFERROR(--SUBSTITUTE(SUBSTITUTE(TRIM(INDEX($A:$U,ROW(),$F$6)),",",""),"원",""),""))))</f>
        <v/>
      </c>
      <c r="AC558" s="2">
        <f>IF(OR($Y558="",$G$6=""),"",INDEX($A:$U,ROW(),$G$6)&amp;"")</f>
        <v/>
      </c>
      <c r="AD558" s="2">
        <f>IF($Y558="","",IF(OR(AND(설정!$B$5&lt;&gt;"",ISNUMBER(SEARCH(설정!$B$5,$AC558))),AND(설정!$B$6&lt;&gt;"",ISNUMBER(SEARCH(설정!$B$6,$AC558))),AND(설정!$B$7&lt;&gt;"",ISNUMBER(SEARCH(설정!$B$7,$AC558)))),"제외","포함"))</f>
        <v/>
      </c>
    </row>
    <row r="559">
      <c r="W559" s="2">
        <f>IF(OR($B$5="",$C$6="",ROW()&lt;$B$5),"",IF(INDEX($A:$U,ROW(),$C$6)="","",INDEX($A:$U,ROW(),$C$6)))</f>
        <v/>
      </c>
      <c r="X559" s="28">
        <f>IF($W559="","",IF(ISNUMBER($W559),IF($W559&gt;=10000000,IFERROR(DATE(INT($W559/10000),MOD(INT($W559/100),100),MOD($W559,100)),""),$W559),IF(ISNUMBER(--SUBSTITUTE(SUBSTITUTE(TRIM($W559),".","-"),"/","-")),IF(--SUBSTITUTE(SUBSTITUTE(TRIM($W559),".","-"),"/","-")&gt;=10000000,IFERROR(DATE(--LEFT(TRIM($W559),4),--MID(TRIM($W559),5,2),--RIGHT(TRIM($W559),2)),""),--SUBSTITUTE(SUBSTITUTE(TRIM($W559),".","-"),"/","-")),IFERROR(--LEFT(SUBSTITUTE(SUBSTITUTE(TRIM($W559),".","-"),"/","-"),10),""))))</f>
        <v/>
      </c>
      <c r="Y559" s="29">
        <f>IF($X559="","",INT($X559))</f>
        <v/>
      </c>
      <c r="Z559" s="30">
        <f>IF(OR($Y559="",$D$6=""),"",IF(INDEX($A:$U,ROW(),$D$6)="",0,IF(ISNUMBER(INDEX($A:$U,ROW(),$D$6)),INDEX($A:$U,ROW(),$D$6),IFERROR(--SUBSTITUTE(SUBSTITUTE(TRIM(INDEX($A:$U,ROW(),$D$6)),",",""),"원",""),0))))</f>
        <v/>
      </c>
      <c r="AA559" s="30">
        <f>IF(OR($Y559="",$E$6=""),"",IF(INDEX($A:$U,ROW(),$E$6)="",0,IF(ISNUMBER(INDEX($A:$U,ROW(),$E$6)),INDEX($A:$U,ROW(),$E$6),IFERROR(--SUBSTITUTE(SUBSTITUTE(TRIM(INDEX($A:$U,ROW(),$E$6)),",",""),"원",""),0))))</f>
        <v/>
      </c>
      <c r="AB559" s="30">
        <f>IF(OR($Y559="",$F$6=""),"",IF(INDEX($A:$U,ROW(),$F$6)="","",IF(ISNUMBER(INDEX($A:$U,ROW(),$F$6)),INDEX($A:$U,ROW(),$F$6),IFERROR(--SUBSTITUTE(SUBSTITUTE(TRIM(INDEX($A:$U,ROW(),$F$6)),",",""),"원",""),""))))</f>
        <v/>
      </c>
      <c r="AC559" s="2">
        <f>IF(OR($Y559="",$G$6=""),"",INDEX($A:$U,ROW(),$G$6)&amp;"")</f>
        <v/>
      </c>
      <c r="AD559" s="2">
        <f>IF($Y559="","",IF(OR(AND(설정!$B$5&lt;&gt;"",ISNUMBER(SEARCH(설정!$B$5,$AC559))),AND(설정!$B$6&lt;&gt;"",ISNUMBER(SEARCH(설정!$B$6,$AC559))),AND(설정!$B$7&lt;&gt;"",ISNUMBER(SEARCH(설정!$B$7,$AC559)))),"제외","포함"))</f>
        <v/>
      </c>
    </row>
    <row r="560">
      <c r="W560" s="2">
        <f>IF(OR($B$5="",$C$6="",ROW()&lt;$B$5),"",IF(INDEX($A:$U,ROW(),$C$6)="","",INDEX($A:$U,ROW(),$C$6)))</f>
        <v/>
      </c>
      <c r="X560" s="28">
        <f>IF($W560="","",IF(ISNUMBER($W560),IF($W560&gt;=10000000,IFERROR(DATE(INT($W560/10000),MOD(INT($W560/100),100),MOD($W560,100)),""),$W560),IF(ISNUMBER(--SUBSTITUTE(SUBSTITUTE(TRIM($W560),".","-"),"/","-")),IF(--SUBSTITUTE(SUBSTITUTE(TRIM($W560),".","-"),"/","-")&gt;=10000000,IFERROR(DATE(--LEFT(TRIM($W560),4),--MID(TRIM($W560),5,2),--RIGHT(TRIM($W560),2)),""),--SUBSTITUTE(SUBSTITUTE(TRIM($W560),".","-"),"/","-")),IFERROR(--LEFT(SUBSTITUTE(SUBSTITUTE(TRIM($W560),".","-"),"/","-"),10),""))))</f>
        <v/>
      </c>
      <c r="Y560" s="29">
        <f>IF($X560="","",INT($X560))</f>
        <v/>
      </c>
      <c r="Z560" s="30">
        <f>IF(OR($Y560="",$D$6=""),"",IF(INDEX($A:$U,ROW(),$D$6)="",0,IF(ISNUMBER(INDEX($A:$U,ROW(),$D$6)),INDEX($A:$U,ROW(),$D$6),IFERROR(--SUBSTITUTE(SUBSTITUTE(TRIM(INDEX($A:$U,ROW(),$D$6)),",",""),"원",""),0))))</f>
        <v/>
      </c>
      <c r="AA560" s="30">
        <f>IF(OR($Y560="",$E$6=""),"",IF(INDEX($A:$U,ROW(),$E$6)="",0,IF(ISNUMBER(INDEX($A:$U,ROW(),$E$6)),INDEX($A:$U,ROW(),$E$6),IFERROR(--SUBSTITUTE(SUBSTITUTE(TRIM(INDEX($A:$U,ROW(),$E$6)),",",""),"원",""),0))))</f>
        <v/>
      </c>
      <c r="AB560" s="30">
        <f>IF(OR($Y560="",$F$6=""),"",IF(INDEX($A:$U,ROW(),$F$6)="","",IF(ISNUMBER(INDEX($A:$U,ROW(),$F$6)),INDEX($A:$U,ROW(),$F$6),IFERROR(--SUBSTITUTE(SUBSTITUTE(TRIM(INDEX($A:$U,ROW(),$F$6)),",",""),"원",""),""))))</f>
        <v/>
      </c>
      <c r="AC560" s="2">
        <f>IF(OR($Y560="",$G$6=""),"",INDEX($A:$U,ROW(),$G$6)&amp;"")</f>
        <v/>
      </c>
      <c r="AD560" s="2">
        <f>IF($Y560="","",IF(OR(AND(설정!$B$5&lt;&gt;"",ISNUMBER(SEARCH(설정!$B$5,$AC560))),AND(설정!$B$6&lt;&gt;"",ISNUMBER(SEARCH(설정!$B$6,$AC560))),AND(설정!$B$7&lt;&gt;"",ISNUMBER(SEARCH(설정!$B$7,$AC560)))),"제외","포함"))</f>
        <v/>
      </c>
    </row>
    <row r="561">
      <c r="W561" s="2">
        <f>IF(OR($B$5="",$C$6="",ROW()&lt;$B$5),"",IF(INDEX($A:$U,ROW(),$C$6)="","",INDEX($A:$U,ROW(),$C$6)))</f>
        <v/>
      </c>
      <c r="X561" s="28">
        <f>IF($W561="","",IF(ISNUMBER($W561),IF($W561&gt;=10000000,IFERROR(DATE(INT($W561/10000),MOD(INT($W561/100),100),MOD($W561,100)),""),$W561),IF(ISNUMBER(--SUBSTITUTE(SUBSTITUTE(TRIM($W561),".","-"),"/","-")),IF(--SUBSTITUTE(SUBSTITUTE(TRIM($W561),".","-"),"/","-")&gt;=10000000,IFERROR(DATE(--LEFT(TRIM($W561),4),--MID(TRIM($W561),5,2),--RIGHT(TRIM($W561),2)),""),--SUBSTITUTE(SUBSTITUTE(TRIM($W561),".","-"),"/","-")),IFERROR(--LEFT(SUBSTITUTE(SUBSTITUTE(TRIM($W561),".","-"),"/","-"),10),""))))</f>
        <v/>
      </c>
      <c r="Y561" s="29">
        <f>IF($X561="","",INT($X561))</f>
        <v/>
      </c>
      <c r="Z561" s="30">
        <f>IF(OR($Y561="",$D$6=""),"",IF(INDEX($A:$U,ROW(),$D$6)="",0,IF(ISNUMBER(INDEX($A:$U,ROW(),$D$6)),INDEX($A:$U,ROW(),$D$6),IFERROR(--SUBSTITUTE(SUBSTITUTE(TRIM(INDEX($A:$U,ROW(),$D$6)),",",""),"원",""),0))))</f>
        <v/>
      </c>
      <c r="AA561" s="30">
        <f>IF(OR($Y561="",$E$6=""),"",IF(INDEX($A:$U,ROW(),$E$6)="",0,IF(ISNUMBER(INDEX($A:$U,ROW(),$E$6)),INDEX($A:$U,ROW(),$E$6),IFERROR(--SUBSTITUTE(SUBSTITUTE(TRIM(INDEX($A:$U,ROW(),$E$6)),",",""),"원",""),0))))</f>
        <v/>
      </c>
      <c r="AB561" s="30">
        <f>IF(OR($Y561="",$F$6=""),"",IF(INDEX($A:$U,ROW(),$F$6)="","",IF(ISNUMBER(INDEX($A:$U,ROW(),$F$6)),INDEX($A:$U,ROW(),$F$6),IFERROR(--SUBSTITUTE(SUBSTITUTE(TRIM(INDEX($A:$U,ROW(),$F$6)),",",""),"원",""),""))))</f>
        <v/>
      </c>
      <c r="AC561" s="2">
        <f>IF(OR($Y561="",$G$6=""),"",INDEX($A:$U,ROW(),$G$6)&amp;"")</f>
        <v/>
      </c>
      <c r="AD561" s="2">
        <f>IF($Y561="","",IF(OR(AND(설정!$B$5&lt;&gt;"",ISNUMBER(SEARCH(설정!$B$5,$AC561))),AND(설정!$B$6&lt;&gt;"",ISNUMBER(SEARCH(설정!$B$6,$AC561))),AND(설정!$B$7&lt;&gt;"",ISNUMBER(SEARCH(설정!$B$7,$AC561)))),"제외","포함"))</f>
        <v/>
      </c>
    </row>
    <row r="562">
      <c r="W562" s="2">
        <f>IF(OR($B$5="",$C$6="",ROW()&lt;$B$5),"",IF(INDEX($A:$U,ROW(),$C$6)="","",INDEX($A:$U,ROW(),$C$6)))</f>
        <v/>
      </c>
      <c r="X562" s="28">
        <f>IF($W562="","",IF(ISNUMBER($W562),IF($W562&gt;=10000000,IFERROR(DATE(INT($W562/10000),MOD(INT($W562/100),100),MOD($W562,100)),""),$W562),IF(ISNUMBER(--SUBSTITUTE(SUBSTITUTE(TRIM($W562),".","-"),"/","-")),IF(--SUBSTITUTE(SUBSTITUTE(TRIM($W562),".","-"),"/","-")&gt;=10000000,IFERROR(DATE(--LEFT(TRIM($W562),4),--MID(TRIM($W562),5,2),--RIGHT(TRIM($W562),2)),""),--SUBSTITUTE(SUBSTITUTE(TRIM($W562),".","-"),"/","-")),IFERROR(--LEFT(SUBSTITUTE(SUBSTITUTE(TRIM($W562),".","-"),"/","-"),10),""))))</f>
        <v/>
      </c>
      <c r="Y562" s="29">
        <f>IF($X562="","",INT($X562))</f>
        <v/>
      </c>
      <c r="Z562" s="30">
        <f>IF(OR($Y562="",$D$6=""),"",IF(INDEX($A:$U,ROW(),$D$6)="",0,IF(ISNUMBER(INDEX($A:$U,ROW(),$D$6)),INDEX($A:$U,ROW(),$D$6),IFERROR(--SUBSTITUTE(SUBSTITUTE(TRIM(INDEX($A:$U,ROW(),$D$6)),",",""),"원",""),0))))</f>
        <v/>
      </c>
      <c r="AA562" s="30">
        <f>IF(OR($Y562="",$E$6=""),"",IF(INDEX($A:$U,ROW(),$E$6)="",0,IF(ISNUMBER(INDEX($A:$U,ROW(),$E$6)),INDEX($A:$U,ROW(),$E$6),IFERROR(--SUBSTITUTE(SUBSTITUTE(TRIM(INDEX($A:$U,ROW(),$E$6)),",",""),"원",""),0))))</f>
        <v/>
      </c>
      <c r="AB562" s="30">
        <f>IF(OR($Y562="",$F$6=""),"",IF(INDEX($A:$U,ROW(),$F$6)="","",IF(ISNUMBER(INDEX($A:$U,ROW(),$F$6)),INDEX($A:$U,ROW(),$F$6),IFERROR(--SUBSTITUTE(SUBSTITUTE(TRIM(INDEX($A:$U,ROW(),$F$6)),",",""),"원",""),""))))</f>
        <v/>
      </c>
      <c r="AC562" s="2">
        <f>IF(OR($Y562="",$G$6=""),"",INDEX($A:$U,ROW(),$G$6)&amp;"")</f>
        <v/>
      </c>
      <c r="AD562" s="2">
        <f>IF($Y562="","",IF(OR(AND(설정!$B$5&lt;&gt;"",ISNUMBER(SEARCH(설정!$B$5,$AC562))),AND(설정!$B$6&lt;&gt;"",ISNUMBER(SEARCH(설정!$B$6,$AC562))),AND(설정!$B$7&lt;&gt;"",ISNUMBER(SEARCH(설정!$B$7,$AC562)))),"제외","포함"))</f>
        <v/>
      </c>
    </row>
    <row r="563">
      <c r="W563" s="2">
        <f>IF(OR($B$5="",$C$6="",ROW()&lt;$B$5),"",IF(INDEX($A:$U,ROW(),$C$6)="","",INDEX($A:$U,ROW(),$C$6)))</f>
        <v/>
      </c>
      <c r="X563" s="28">
        <f>IF($W563="","",IF(ISNUMBER($W563),IF($W563&gt;=10000000,IFERROR(DATE(INT($W563/10000),MOD(INT($W563/100),100),MOD($W563,100)),""),$W563),IF(ISNUMBER(--SUBSTITUTE(SUBSTITUTE(TRIM($W563),".","-"),"/","-")),IF(--SUBSTITUTE(SUBSTITUTE(TRIM($W563),".","-"),"/","-")&gt;=10000000,IFERROR(DATE(--LEFT(TRIM($W563),4),--MID(TRIM($W563),5,2),--RIGHT(TRIM($W563),2)),""),--SUBSTITUTE(SUBSTITUTE(TRIM($W563),".","-"),"/","-")),IFERROR(--LEFT(SUBSTITUTE(SUBSTITUTE(TRIM($W563),".","-"),"/","-"),10),""))))</f>
        <v/>
      </c>
      <c r="Y563" s="29">
        <f>IF($X563="","",INT($X563))</f>
        <v/>
      </c>
      <c r="Z563" s="30">
        <f>IF(OR($Y563="",$D$6=""),"",IF(INDEX($A:$U,ROW(),$D$6)="",0,IF(ISNUMBER(INDEX($A:$U,ROW(),$D$6)),INDEX($A:$U,ROW(),$D$6),IFERROR(--SUBSTITUTE(SUBSTITUTE(TRIM(INDEX($A:$U,ROW(),$D$6)),",",""),"원",""),0))))</f>
        <v/>
      </c>
      <c r="AA563" s="30">
        <f>IF(OR($Y563="",$E$6=""),"",IF(INDEX($A:$U,ROW(),$E$6)="",0,IF(ISNUMBER(INDEX($A:$U,ROW(),$E$6)),INDEX($A:$U,ROW(),$E$6),IFERROR(--SUBSTITUTE(SUBSTITUTE(TRIM(INDEX($A:$U,ROW(),$E$6)),",",""),"원",""),0))))</f>
        <v/>
      </c>
      <c r="AB563" s="30">
        <f>IF(OR($Y563="",$F$6=""),"",IF(INDEX($A:$U,ROW(),$F$6)="","",IF(ISNUMBER(INDEX($A:$U,ROW(),$F$6)),INDEX($A:$U,ROW(),$F$6),IFERROR(--SUBSTITUTE(SUBSTITUTE(TRIM(INDEX($A:$U,ROW(),$F$6)),",",""),"원",""),""))))</f>
        <v/>
      </c>
      <c r="AC563" s="2">
        <f>IF(OR($Y563="",$G$6=""),"",INDEX($A:$U,ROW(),$G$6)&amp;"")</f>
        <v/>
      </c>
      <c r="AD563" s="2">
        <f>IF($Y563="","",IF(OR(AND(설정!$B$5&lt;&gt;"",ISNUMBER(SEARCH(설정!$B$5,$AC563))),AND(설정!$B$6&lt;&gt;"",ISNUMBER(SEARCH(설정!$B$6,$AC563))),AND(설정!$B$7&lt;&gt;"",ISNUMBER(SEARCH(설정!$B$7,$AC563)))),"제외","포함"))</f>
        <v/>
      </c>
    </row>
    <row r="564">
      <c r="W564" s="2">
        <f>IF(OR($B$5="",$C$6="",ROW()&lt;$B$5),"",IF(INDEX($A:$U,ROW(),$C$6)="","",INDEX($A:$U,ROW(),$C$6)))</f>
        <v/>
      </c>
      <c r="X564" s="28">
        <f>IF($W564="","",IF(ISNUMBER($W564),IF($W564&gt;=10000000,IFERROR(DATE(INT($W564/10000),MOD(INT($W564/100),100),MOD($W564,100)),""),$W564),IF(ISNUMBER(--SUBSTITUTE(SUBSTITUTE(TRIM($W564),".","-"),"/","-")),IF(--SUBSTITUTE(SUBSTITUTE(TRIM($W564),".","-"),"/","-")&gt;=10000000,IFERROR(DATE(--LEFT(TRIM($W564),4),--MID(TRIM($W564),5,2),--RIGHT(TRIM($W564),2)),""),--SUBSTITUTE(SUBSTITUTE(TRIM($W564),".","-"),"/","-")),IFERROR(--LEFT(SUBSTITUTE(SUBSTITUTE(TRIM($W564),".","-"),"/","-"),10),""))))</f>
        <v/>
      </c>
      <c r="Y564" s="29">
        <f>IF($X564="","",INT($X564))</f>
        <v/>
      </c>
      <c r="Z564" s="30">
        <f>IF(OR($Y564="",$D$6=""),"",IF(INDEX($A:$U,ROW(),$D$6)="",0,IF(ISNUMBER(INDEX($A:$U,ROW(),$D$6)),INDEX($A:$U,ROW(),$D$6),IFERROR(--SUBSTITUTE(SUBSTITUTE(TRIM(INDEX($A:$U,ROW(),$D$6)),",",""),"원",""),0))))</f>
        <v/>
      </c>
      <c r="AA564" s="30">
        <f>IF(OR($Y564="",$E$6=""),"",IF(INDEX($A:$U,ROW(),$E$6)="",0,IF(ISNUMBER(INDEX($A:$U,ROW(),$E$6)),INDEX($A:$U,ROW(),$E$6),IFERROR(--SUBSTITUTE(SUBSTITUTE(TRIM(INDEX($A:$U,ROW(),$E$6)),",",""),"원",""),0))))</f>
        <v/>
      </c>
      <c r="AB564" s="30">
        <f>IF(OR($Y564="",$F$6=""),"",IF(INDEX($A:$U,ROW(),$F$6)="","",IF(ISNUMBER(INDEX($A:$U,ROW(),$F$6)),INDEX($A:$U,ROW(),$F$6),IFERROR(--SUBSTITUTE(SUBSTITUTE(TRIM(INDEX($A:$U,ROW(),$F$6)),",",""),"원",""),""))))</f>
        <v/>
      </c>
      <c r="AC564" s="2">
        <f>IF(OR($Y564="",$G$6=""),"",INDEX($A:$U,ROW(),$G$6)&amp;"")</f>
        <v/>
      </c>
      <c r="AD564" s="2">
        <f>IF($Y564="","",IF(OR(AND(설정!$B$5&lt;&gt;"",ISNUMBER(SEARCH(설정!$B$5,$AC564))),AND(설정!$B$6&lt;&gt;"",ISNUMBER(SEARCH(설정!$B$6,$AC564))),AND(설정!$B$7&lt;&gt;"",ISNUMBER(SEARCH(설정!$B$7,$AC564)))),"제외","포함"))</f>
        <v/>
      </c>
    </row>
    <row r="565">
      <c r="W565" s="2">
        <f>IF(OR($B$5="",$C$6="",ROW()&lt;$B$5),"",IF(INDEX($A:$U,ROW(),$C$6)="","",INDEX($A:$U,ROW(),$C$6)))</f>
        <v/>
      </c>
      <c r="X565" s="28">
        <f>IF($W565="","",IF(ISNUMBER($W565),IF($W565&gt;=10000000,IFERROR(DATE(INT($W565/10000),MOD(INT($W565/100),100),MOD($W565,100)),""),$W565),IF(ISNUMBER(--SUBSTITUTE(SUBSTITUTE(TRIM($W565),".","-"),"/","-")),IF(--SUBSTITUTE(SUBSTITUTE(TRIM($W565),".","-"),"/","-")&gt;=10000000,IFERROR(DATE(--LEFT(TRIM($W565),4),--MID(TRIM($W565),5,2),--RIGHT(TRIM($W565),2)),""),--SUBSTITUTE(SUBSTITUTE(TRIM($W565),".","-"),"/","-")),IFERROR(--LEFT(SUBSTITUTE(SUBSTITUTE(TRIM($W565),".","-"),"/","-"),10),""))))</f>
        <v/>
      </c>
      <c r="Y565" s="29">
        <f>IF($X565="","",INT($X565))</f>
        <v/>
      </c>
      <c r="Z565" s="30">
        <f>IF(OR($Y565="",$D$6=""),"",IF(INDEX($A:$U,ROW(),$D$6)="",0,IF(ISNUMBER(INDEX($A:$U,ROW(),$D$6)),INDEX($A:$U,ROW(),$D$6),IFERROR(--SUBSTITUTE(SUBSTITUTE(TRIM(INDEX($A:$U,ROW(),$D$6)),",",""),"원",""),0))))</f>
        <v/>
      </c>
      <c r="AA565" s="30">
        <f>IF(OR($Y565="",$E$6=""),"",IF(INDEX($A:$U,ROW(),$E$6)="",0,IF(ISNUMBER(INDEX($A:$U,ROW(),$E$6)),INDEX($A:$U,ROW(),$E$6),IFERROR(--SUBSTITUTE(SUBSTITUTE(TRIM(INDEX($A:$U,ROW(),$E$6)),",",""),"원",""),0))))</f>
        <v/>
      </c>
      <c r="AB565" s="30">
        <f>IF(OR($Y565="",$F$6=""),"",IF(INDEX($A:$U,ROW(),$F$6)="","",IF(ISNUMBER(INDEX($A:$U,ROW(),$F$6)),INDEX($A:$U,ROW(),$F$6),IFERROR(--SUBSTITUTE(SUBSTITUTE(TRIM(INDEX($A:$U,ROW(),$F$6)),",",""),"원",""),""))))</f>
        <v/>
      </c>
      <c r="AC565" s="2">
        <f>IF(OR($Y565="",$G$6=""),"",INDEX($A:$U,ROW(),$G$6)&amp;"")</f>
        <v/>
      </c>
      <c r="AD565" s="2">
        <f>IF($Y565="","",IF(OR(AND(설정!$B$5&lt;&gt;"",ISNUMBER(SEARCH(설정!$B$5,$AC565))),AND(설정!$B$6&lt;&gt;"",ISNUMBER(SEARCH(설정!$B$6,$AC565))),AND(설정!$B$7&lt;&gt;"",ISNUMBER(SEARCH(설정!$B$7,$AC565)))),"제외","포함"))</f>
        <v/>
      </c>
    </row>
    <row r="566">
      <c r="W566" s="2">
        <f>IF(OR($B$5="",$C$6="",ROW()&lt;$B$5),"",IF(INDEX($A:$U,ROW(),$C$6)="","",INDEX($A:$U,ROW(),$C$6)))</f>
        <v/>
      </c>
      <c r="X566" s="28">
        <f>IF($W566="","",IF(ISNUMBER($W566),IF($W566&gt;=10000000,IFERROR(DATE(INT($W566/10000),MOD(INT($W566/100),100),MOD($W566,100)),""),$W566),IF(ISNUMBER(--SUBSTITUTE(SUBSTITUTE(TRIM($W566),".","-"),"/","-")),IF(--SUBSTITUTE(SUBSTITUTE(TRIM($W566),".","-"),"/","-")&gt;=10000000,IFERROR(DATE(--LEFT(TRIM($W566),4),--MID(TRIM($W566),5,2),--RIGHT(TRIM($W566),2)),""),--SUBSTITUTE(SUBSTITUTE(TRIM($W566),".","-"),"/","-")),IFERROR(--LEFT(SUBSTITUTE(SUBSTITUTE(TRIM($W566),".","-"),"/","-"),10),""))))</f>
        <v/>
      </c>
      <c r="Y566" s="29">
        <f>IF($X566="","",INT($X566))</f>
        <v/>
      </c>
      <c r="Z566" s="30">
        <f>IF(OR($Y566="",$D$6=""),"",IF(INDEX($A:$U,ROW(),$D$6)="",0,IF(ISNUMBER(INDEX($A:$U,ROW(),$D$6)),INDEX($A:$U,ROW(),$D$6),IFERROR(--SUBSTITUTE(SUBSTITUTE(TRIM(INDEX($A:$U,ROW(),$D$6)),",",""),"원",""),0))))</f>
        <v/>
      </c>
      <c r="AA566" s="30">
        <f>IF(OR($Y566="",$E$6=""),"",IF(INDEX($A:$U,ROW(),$E$6)="",0,IF(ISNUMBER(INDEX($A:$U,ROW(),$E$6)),INDEX($A:$U,ROW(),$E$6),IFERROR(--SUBSTITUTE(SUBSTITUTE(TRIM(INDEX($A:$U,ROW(),$E$6)),",",""),"원",""),0))))</f>
        <v/>
      </c>
      <c r="AB566" s="30">
        <f>IF(OR($Y566="",$F$6=""),"",IF(INDEX($A:$U,ROW(),$F$6)="","",IF(ISNUMBER(INDEX($A:$U,ROW(),$F$6)),INDEX($A:$U,ROW(),$F$6),IFERROR(--SUBSTITUTE(SUBSTITUTE(TRIM(INDEX($A:$U,ROW(),$F$6)),",",""),"원",""),""))))</f>
        <v/>
      </c>
      <c r="AC566" s="2">
        <f>IF(OR($Y566="",$G$6=""),"",INDEX($A:$U,ROW(),$G$6)&amp;"")</f>
        <v/>
      </c>
      <c r="AD566" s="2">
        <f>IF($Y566="","",IF(OR(AND(설정!$B$5&lt;&gt;"",ISNUMBER(SEARCH(설정!$B$5,$AC566))),AND(설정!$B$6&lt;&gt;"",ISNUMBER(SEARCH(설정!$B$6,$AC566))),AND(설정!$B$7&lt;&gt;"",ISNUMBER(SEARCH(설정!$B$7,$AC566)))),"제외","포함"))</f>
        <v/>
      </c>
    </row>
    <row r="567">
      <c r="W567" s="2">
        <f>IF(OR($B$5="",$C$6="",ROW()&lt;$B$5),"",IF(INDEX($A:$U,ROW(),$C$6)="","",INDEX($A:$U,ROW(),$C$6)))</f>
        <v/>
      </c>
      <c r="X567" s="28">
        <f>IF($W567="","",IF(ISNUMBER($W567),IF($W567&gt;=10000000,IFERROR(DATE(INT($W567/10000),MOD(INT($W567/100),100),MOD($W567,100)),""),$W567),IF(ISNUMBER(--SUBSTITUTE(SUBSTITUTE(TRIM($W567),".","-"),"/","-")),IF(--SUBSTITUTE(SUBSTITUTE(TRIM($W567),".","-"),"/","-")&gt;=10000000,IFERROR(DATE(--LEFT(TRIM($W567),4),--MID(TRIM($W567),5,2),--RIGHT(TRIM($W567),2)),""),--SUBSTITUTE(SUBSTITUTE(TRIM($W567),".","-"),"/","-")),IFERROR(--LEFT(SUBSTITUTE(SUBSTITUTE(TRIM($W567),".","-"),"/","-"),10),""))))</f>
        <v/>
      </c>
      <c r="Y567" s="29">
        <f>IF($X567="","",INT($X567))</f>
        <v/>
      </c>
      <c r="Z567" s="30">
        <f>IF(OR($Y567="",$D$6=""),"",IF(INDEX($A:$U,ROW(),$D$6)="",0,IF(ISNUMBER(INDEX($A:$U,ROW(),$D$6)),INDEX($A:$U,ROW(),$D$6),IFERROR(--SUBSTITUTE(SUBSTITUTE(TRIM(INDEX($A:$U,ROW(),$D$6)),",",""),"원",""),0))))</f>
        <v/>
      </c>
      <c r="AA567" s="30">
        <f>IF(OR($Y567="",$E$6=""),"",IF(INDEX($A:$U,ROW(),$E$6)="",0,IF(ISNUMBER(INDEX($A:$U,ROW(),$E$6)),INDEX($A:$U,ROW(),$E$6),IFERROR(--SUBSTITUTE(SUBSTITUTE(TRIM(INDEX($A:$U,ROW(),$E$6)),",",""),"원",""),0))))</f>
        <v/>
      </c>
      <c r="AB567" s="30">
        <f>IF(OR($Y567="",$F$6=""),"",IF(INDEX($A:$U,ROW(),$F$6)="","",IF(ISNUMBER(INDEX($A:$U,ROW(),$F$6)),INDEX($A:$U,ROW(),$F$6),IFERROR(--SUBSTITUTE(SUBSTITUTE(TRIM(INDEX($A:$U,ROW(),$F$6)),",",""),"원",""),""))))</f>
        <v/>
      </c>
      <c r="AC567" s="2">
        <f>IF(OR($Y567="",$G$6=""),"",INDEX($A:$U,ROW(),$G$6)&amp;"")</f>
        <v/>
      </c>
      <c r="AD567" s="2">
        <f>IF($Y567="","",IF(OR(AND(설정!$B$5&lt;&gt;"",ISNUMBER(SEARCH(설정!$B$5,$AC567))),AND(설정!$B$6&lt;&gt;"",ISNUMBER(SEARCH(설정!$B$6,$AC567))),AND(설정!$B$7&lt;&gt;"",ISNUMBER(SEARCH(설정!$B$7,$AC567)))),"제외","포함"))</f>
        <v/>
      </c>
    </row>
    <row r="568">
      <c r="W568" s="2">
        <f>IF(OR($B$5="",$C$6="",ROW()&lt;$B$5),"",IF(INDEX($A:$U,ROW(),$C$6)="","",INDEX($A:$U,ROW(),$C$6)))</f>
        <v/>
      </c>
      <c r="X568" s="28">
        <f>IF($W568="","",IF(ISNUMBER($W568),IF($W568&gt;=10000000,IFERROR(DATE(INT($W568/10000),MOD(INT($W568/100),100),MOD($W568,100)),""),$W568),IF(ISNUMBER(--SUBSTITUTE(SUBSTITUTE(TRIM($W568),".","-"),"/","-")),IF(--SUBSTITUTE(SUBSTITUTE(TRIM($W568),".","-"),"/","-")&gt;=10000000,IFERROR(DATE(--LEFT(TRIM($W568),4),--MID(TRIM($W568),5,2),--RIGHT(TRIM($W568),2)),""),--SUBSTITUTE(SUBSTITUTE(TRIM($W568),".","-"),"/","-")),IFERROR(--LEFT(SUBSTITUTE(SUBSTITUTE(TRIM($W568),".","-"),"/","-"),10),""))))</f>
        <v/>
      </c>
      <c r="Y568" s="29">
        <f>IF($X568="","",INT($X568))</f>
        <v/>
      </c>
      <c r="Z568" s="30">
        <f>IF(OR($Y568="",$D$6=""),"",IF(INDEX($A:$U,ROW(),$D$6)="",0,IF(ISNUMBER(INDEX($A:$U,ROW(),$D$6)),INDEX($A:$U,ROW(),$D$6),IFERROR(--SUBSTITUTE(SUBSTITUTE(TRIM(INDEX($A:$U,ROW(),$D$6)),",",""),"원",""),0))))</f>
        <v/>
      </c>
      <c r="AA568" s="30">
        <f>IF(OR($Y568="",$E$6=""),"",IF(INDEX($A:$U,ROW(),$E$6)="",0,IF(ISNUMBER(INDEX($A:$U,ROW(),$E$6)),INDEX($A:$U,ROW(),$E$6),IFERROR(--SUBSTITUTE(SUBSTITUTE(TRIM(INDEX($A:$U,ROW(),$E$6)),",",""),"원",""),0))))</f>
        <v/>
      </c>
      <c r="AB568" s="30">
        <f>IF(OR($Y568="",$F$6=""),"",IF(INDEX($A:$U,ROW(),$F$6)="","",IF(ISNUMBER(INDEX($A:$U,ROW(),$F$6)),INDEX($A:$U,ROW(),$F$6),IFERROR(--SUBSTITUTE(SUBSTITUTE(TRIM(INDEX($A:$U,ROW(),$F$6)),",",""),"원",""),""))))</f>
        <v/>
      </c>
      <c r="AC568" s="2">
        <f>IF(OR($Y568="",$G$6=""),"",INDEX($A:$U,ROW(),$G$6)&amp;"")</f>
        <v/>
      </c>
      <c r="AD568" s="2">
        <f>IF($Y568="","",IF(OR(AND(설정!$B$5&lt;&gt;"",ISNUMBER(SEARCH(설정!$B$5,$AC568))),AND(설정!$B$6&lt;&gt;"",ISNUMBER(SEARCH(설정!$B$6,$AC568))),AND(설정!$B$7&lt;&gt;"",ISNUMBER(SEARCH(설정!$B$7,$AC568)))),"제외","포함"))</f>
        <v/>
      </c>
    </row>
    <row r="569">
      <c r="W569" s="2">
        <f>IF(OR($B$5="",$C$6="",ROW()&lt;$B$5),"",IF(INDEX($A:$U,ROW(),$C$6)="","",INDEX($A:$U,ROW(),$C$6)))</f>
        <v/>
      </c>
      <c r="X569" s="28">
        <f>IF($W569="","",IF(ISNUMBER($W569),IF($W569&gt;=10000000,IFERROR(DATE(INT($W569/10000),MOD(INT($W569/100),100),MOD($W569,100)),""),$W569),IF(ISNUMBER(--SUBSTITUTE(SUBSTITUTE(TRIM($W569),".","-"),"/","-")),IF(--SUBSTITUTE(SUBSTITUTE(TRIM($W569),".","-"),"/","-")&gt;=10000000,IFERROR(DATE(--LEFT(TRIM($W569),4),--MID(TRIM($W569),5,2),--RIGHT(TRIM($W569),2)),""),--SUBSTITUTE(SUBSTITUTE(TRIM($W569),".","-"),"/","-")),IFERROR(--LEFT(SUBSTITUTE(SUBSTITUTE(TRIM($W569),".","-"),"/","-"),10),""))))</f>
        <v/>
      </c>
      <c r="Y569" s="29">
        <f>IF($X569="","",INT($X569))</f>
        <v/>
      </c>
      <c r="Z569" s="30">
        <f>IF(OR($Y569="",$D$6=""),"",IF(INDEX($A:$U,ROW(),$D$6)="",0,IF(ISNUMBER(INDEX($A:$U,ROW(),$D$6)),INDEX($A:$U,ROW(),$D$6),IFERROR(--SUBSTITUTE(SUBSTITUTE(TRIM(INDEX($A:$U,ROW(),$D$6)),",",""),"원",""),0))))</f>
        <v/>
      </c>
      <c r="AA569" s="30">
        <f>IF(OR($Y569="",$E$6=""),"",IF(INDEX($A:$U,ROW(),$E$6)="",0,IF(ISNUMBER(INDEX($A:$U,ROW(),$E$6)),INDEX($A:$U,ROW(),$E$6),IFERROR(--SUBSTITUTE(SUBSTITUTE(TRIM(INDEX($A:$U,ROW(),$E$6)),",",""),"원",""),0))))</f>
        <v/>
      </c>
      <c r="AB569" s="30">
        <f>IF(OR($Y569="",$F$6=""),"",IF(INDEX($A:$U,ROW(),$F$6)="","",IF(ISNUMBER(INDEX($A:$U,ROW(),$F$6)),INDEX($A:$U,ROW(),$F$6),IFERROR(--SUBSTITUTE(SUBSTITUTE(TRIM(INDEX($A:$U,ROW(),$F$6)),",",""),"원",""),""))))</f>
        <v/>
      </c>
      <c r="AC569" s="2">
        <f>IF(OR($Y569="",$G$6=""),"",INDEX($A:$U,ROW(),$G$6)&amp;"")</f>
        <v/>
      </c>
      <c r="AD569" s="2">
        <f>IF($Y569="","",IF(OR(AND(설정!$B$5&lt;&gt;"",ISNUMBER(SEARCH(설정!$B$5,$AC569))),AND(설정!$B$6&lt;&gt;"",ISNUMBER(SEARCH(설정!$B$6,$AC569))),AND(설정!$B$7&lt;&gt;"",ISNUMBER(SEARCH(설정!$B$7,$AC569)))),"제외","포함"))</f>
        <v/>
      </c>
    </row>
    <row r="570">
      <c r="W570" s="2">
        <f>IF(OR($B$5="",$C$6="",ROW()&lt;$B$5),"",IF(INDEX($A:$U,ROW(),$C$6)="","",INDEX($A:$U,ROW(),$C$6)))</f>
        <v/>
      </c>
      <c r="X570" s="28">
        <f>IF($W570="","",IF(ISNUMBER($W570),IF($W570&gt;=10000000,IFERROR(DATE(INT($W570/10000),MOD(INT($W570/100),100),MOD($W570,100)),""),$W570),IF(ISNUMBER(--SUBSTITUTE(SUBSTITUTE(TRIM($W570),".","-"),"/","-")),IF(--SUBSTITUTE(SUBSTITUTE(TRIM($W570),".","-"),"/","-")&gt;=10000000,IFERROR(DATE(--LEFT(TRIM($W570),4),--MID(TRIM($W570),5,2),--RIGHT(TRIM($W570),2)),""),--SUBSTITUTE(SUBSTITUTE(TRIM($W570),".","-"),"/","-")),IFERROR(--LEFT(SUBSTITUTE(SUBSTITUTE(TRIM($W570),".","-"),"/","-"),10),""))))</f>
        <v/>
      </c>
      <c r="Y570" s="29">
        <f>IF($X570="","",INT($X570))</f>
        <v/>
      </c>
      <c r="Z570" s="30">
        <f>IF(OR($Y570="",$D$6=""),"",IF(INDEX($A:$U,ROW(),$D$6)="",0,IF(ISNUMBER(INDEX($A:$U,ROW(),$D$6)),INDEX($A:$U,ROW(),$D$6),IFERROR(--SUBSTITUTE(SUBSTITUTE(TRIM(INDEX($A:$U,ROW(),$D$6)),",",""),"원",""),0))))</f>
        <v/>
      </c>
      <c r="AA570" s="30">
        <f>IF(OR($Y570="",$E$6=""),"",IF(INDEX($A:$U,ROW(),$E$6)="",0,IF(ISNUMBER(INDEX($A:$U,ROW(),$E$6)),INDEX($A:$U,ROW(),$E$6),IFERROR(--SUBSTITUTE(SUBSTITUTE(TRIM(INDEX($A:$U,ROW(),$E$6)),",",""),"원",""),0))))</f>
        <v/>
      </c>
      <c r="AB570" s="30">
        <f>IF(OR($Y570="",$F$6=""),"",IF(INDEX($A:$U,ROW(),$F$6)="","",IF(ISNUMBER(INDEX($A:$U,ROW(),$F$6)),INDEX($A:$U,ROW(),$F$6),IFERROR(--SUBSTITUTE(SUBSTITUTE(TRIM(INDEX($A:$U,ROW(),$F$6)),",",""),"원",""),""))))</f>
        <v/>
      </c>
      <c r="AC570" s="2">
        <f>IF(OR($Y570="",$G$6=""),"",INDEX($A:$U,ROW(),$G$6)&amp;"")</f>
        <v/>
      </c>
      <c r="AD570" s="2">
        <f>IF($Y570="","",IF(OR(AND(설정!$B$5&lt;&gt;"",ISNUMBER(SEARCH(설정!$B$5,$AC570))),AND(설정!$B$6&lt;&gt;"",ISNUMBER(SEARCH(설정!$B$6,$AC570))),AND(설정!$B$7&lt;&gt;"",ISNUMBER(SEARCH(설정!$B$7,$AC570)))),"제외","포함"))</f>
        <v/>
      </c>
    </row>
    <row r="571">
      <c r="W571" s="2">
        <f>IF(OR($B$5="",$C$6="",ROW()&lt;$B$5),"",IF(INDEX($A:$U,ROW(),$C$6)="","",INDEX($A:$U,ROW(),$C$6)))</f>
        <v/>
      </c>
      <c r="X571" s="28">
        <f>IF($W571="","",IF(ISNUMBER($W571),IF($W571&gt;=10000000,IFERROR(DATE(INT($W571/10000),MOD(INT($W571/100),100),MOD($W571,100)),""),$W571),IF(ISNUMBER(--SUBSTITUTE(SUBSTITUTE(TRIM($W571),".","-"),"/","-")),IF(--SUBSTITUTE(SUBSTITUTE(TRIM($W571),".","-"),"/","-")&gt;=10000000,IFERROR(DATE(--LEFT(TRIM($W571),4),--MID(TRIM($W571),5,2),--RIGHT(TRIM($W571),2)),""),--SUBSTITUTE(SUBSTITUTE(TRIM($W571),".","-"),"/","-")),IFERROR(--LEFT(SUBSTITUTE(SUBSTITUTE(TRIM($W571),".","-"),"/","-"),10),""))))</f>
        <v/>
      </c>
      <c r="Y571" s="29">
        <f>IF($X571="","",INT($X571))</f>
        <v/>
      </c>
      <c r="Z571" s="30">
        <f>IF(OR($Y571="",$D$6=""),"",IF(INDEX($A:$U,ROW(),$D$6)="",0,IF(ISNUMBER(INDEX($A:$U,ROW(),$D$6)),INDEX($A:$U,ROW(),$D$6),IFERROR(--SUBSTITUTE(SUBSTITUTE(TRIM(INDEX($A:$U,ROW(),$D$6)),",",""),"원",""),0))))</f>
        <v/>
      </c>
      <c r="AA571" s="30">
        <f>IF(OR($Y571="",$E$6=""),"",IF(INDEX($A:$U,ROW(),$E$6)="",0,IF(ISNUMBER(INDEX($A:$U,ROW(),$E$6)),INDEX($A:$U,ROW(),$E$6),IFERROR(--SUBSTITUTE(SUBSTITUTE(TRIM(INDEX($A:$U,ROW(),$E$6)),",",""),"원",""),0))))</f>
        <v/>
      </c>
      <c r="AB571" s="30">
        <f>IF(OR($Y571="",$F$6=""),"",IF(INDEX($A:$U,ROW(),$F$6)="","",IF(ISNUMBER(INDEX($A:$U,ROW(),$F$6)),INDEX($A:$U,ROW(),$F$6),IFERROR(--SUBSTITUTE(SUBSTITUTE(TRIM(INDEX($A:$U,ROW(),$F$6)),",",""),"원",""),""))))</f>
        <v/>
      </c>
      <c r="AC571" s="2">
        <f>IF(OR($Y571="",$G$6=""),"",INDEX($A:$U,ROW(),$G$6)&amp;"")</f>
        <v/>
      </c>
      <c r="AD571" s="2">
        <f>IF($Y571="","",IF(OR(AND(설정!$B$5&lt;&gt;"",ISNUMBER(SEARCH(설정!$B$5,$AC571))),AND(설정!$B$6&lt;&gt;"",ISNUMBER(SEARCH(설정!$B$6,$AC571))),AND(설정!$B$7&lt;&gt;"",ISNUMBER(SEARCH(설정!$B$7,$AC571)))),"제외","포함"))</f>
        <v/>
      </c>
    </row>
    <row r="572">
      <c r="W572" s="2">
        <f>IF(OR($B$5="",$C$6="",ROW()&lt;$B$5),"",IF(INDEX($A:$U,ROW(),$C$6)="","",INDEX($A:$U,ROW(),$C$6)))</f>
        <v/>
      </c>
      <c r="X572" s="28">
        <f>IF($W572="","",IF(ISNUMBER($W572),IF($W572&gt;=10000000,IFERROR(DATE(INT($W572/10000),MOD(INT($W572/100),100),MOD($W572,100)),""),$W572),IF(ISNUMBER(--SUBSTITUTE(SUBSTITUTE(TRIM($W572),".","-"),"/","-")),IF(--SUBSTITUTE(SUBSTITUTE(TRIM($W572),".","-"),"/","-")&gt;=10000000,IFERROR(DATE(--LEFT(TRIM($W572),4),--MID(TRIM($W572),5,2),--RIGHT(TRIM($W572),2)),""),--SUBSTITUTE(SUBSTITUTE(TRIM($W572),".","-"),"/","-")),IFERROR(--LEFT(SUBSTITUTE(SUBSTITUTE(TRIM($W572),".","-"),"/","-"),10),""))))</f>
        <v/>
      </c>
      <c r="Y572" s="29">
        <f>IF($X572="","",INT($X572))</f>
        <v/>
      </c>
      <c r="Z572" s="30">
        <f>IF(OR($Y572="",$D$6=""),"",IF(INDEX($A:$U,ROW(),$D$6)="",0,IF(ISNUMBER(INDEX($A:$U,ROW(),$D$6)),INDEX($A:$U,ROW(),$D$6),IFERROR(--SUBSTITUTE(SUBSTITUTE(TRIM(INDEX($A:$U,ROW(),$D$6)),",",""),"원",""),0))))</f>
        <v/>
      </c>
      <c r="AA572" s="30">
        <f>IF(OR($Y572="",$E$6=""),"",IF(INDEX($A:$U,ROW(),$E$6)="",0,IF(ISNUMBER(INDEX($A:$U,ROW(),$E$6)),INDEX($A:$U,ROW(),$E$6),IFERROR(--SUBSTITUTE(SUBSTITUTE(TRIM(INDEX($A:$U,ROW(),$E$6)),",",""),"원",""),0))))</f>
        <v/>
      </c>
      <c r="AB572" s="30">
        <f>IF(OR($Y572="",$F$6=""),"",IF(INDEX($A:$U,ROW(),$F$6)="","",IF(ISNUMBER(INDEX($A:$U,ROW(),$F$6)),INDEX($A:$U,ROW(),$F$6),IFERROR(--SUBSTITUTE(SUBSTITUTE(TRIM(INDEX($A:$U,ROW(),$F$6)),",",""),"원",""),""))))</f>
        <v/>
      </c>
      <c r="AC572" s="2">
        <f>IF(OR($Y572="",$G$6=""),"",INDEX($A:$U,ROW(),$G$6)&amp;"")</f>
        <v/>
      </c>
      <c r="AD572" s="2">
        <f>IF($Y572="","",IF(OR(AND(설정!$B$5&lt;&gt;"",ISNUMBER(SEARCH(설정!$B$5,$AC572))),AND(설정!$B$6&lt;&gt;"",ISNUMBER(SEARCH(설정!$B$6,$AC572))),AND(설정!$B$7&lt;&gt;"",ISNUMBER(SEARCH(설정!$B$7,$AC572)))),"제외","포함"))</f>
        <v/>
      </c>
    </row>
    <row r="573">
      <c r="W573" s="2">
        <f>IF(OR($B$5="",$C$6="",ROW()&lt;$B$5),"",IF(INDEX($A:$U,ROW(),$C$6)="","",INDEX($A:$U,ROW(),$C$6)))</f>
        <v/>
      </c>
      <c r="X573" s="28">
        <f>IF($W573="","",IF(ISNUMBER($W573),IF($W573&gt;=10000000,IFERROR(DATE(INT($W573/10000),MOD(INT($W573/100),100),MOD($W573,100)),""),$W573),IF(ISNUMBER(--SUBSTITUTE(SUBSTITUTE(TRIM($W573),".","-"),"/","-")),IF(--SUBSTITUTE(SUBSTITUTE(TRIM($W573),".","-"),"/","-")&gt;=10000000,IFERROR(DATE(--LEFT(TRIM($W573),4),--MID(TRIM($W573),5,2),--RIGHT(TRIM($W573),2)),""),--SUBSTITUTE(SUBSTITUTE(TRIM($W573),".","-"),"/","-")),IFERROR(--LEFT(SUBSTITUTE(SUBSTITUTE(TRIM($W573),".","-"),"/","-"),10),""))))</f>
        <v/>
      </c>
      <c r="Y573" s="29">
        <f>IF($X573="","",INT($X573))</f>
        <v/>
      </c>
      <c r="Z573" s="30">
        <f>IF(OR($Y573="",$D$6=""),"",IF(INDEX($A:$U,ROW(),$D$6)="",0,IF(ISNUMBER(INDEX($A:$U,ROW(),$D$6)),INDEX($A:$U,ROW(),$D$6),IFERROR(--SUBSTITUTE(SUBSTITUTE(TRIM(INDEX($A:$U,ROW(),$D$6)),",",""),"원",""),0))))</f>
        <v/>
      </c>
      <c r="AA573" s="30">
        <f>IF(OR($Y573="",$E$6=""),"",IF(INDEX($A:$U,ROW(),$E$6)="",0,IF(ISNUMBER(INDEX($A:$U,ROW(),$E$6)),INDEX($A:$U,ROW(),$E$6),IFERROR(--SUBSTITUTE(SUBSTITUTE(TRIM(INDEX($A:$U,ROW(),$E$6)),",",""),"원",""),0))))</f>
        <v/>
      </c>
      <c r="AB573" s="30">
        <f>IF(OR($Y573="",$F$6=""),"",IF(INDEX($A:$U,ROW(),$F$6)="","",IF(ISNUMBER(INDEX($A:$U,ROW(),$F$6)),INDEX($A:$U,ROW(),$F$6),IFERROR(--SUBSTITUTE(SUBSTITUTE(TRIM(INDEX($A:$U,ROW(),$F$6)),",",""),"원",""),""))))</f>
        <v/>
      </c>
      <c r="AC573" s="2">
        <f>IF(OR($Y573="",$G$6=""),"",INDEX($A:$U,ROW(),$G$6)&amp;"")</f>
        <v/>
      </c>
      <c r="AD573" s="2">
        <f>IF($Y573="","",IF(OR(AND(설정!$B$5&lt;&gt;"",ISNUMBER(SEARCH(설정!$B$5,$AC573))),AND(설정!$B$6&lt;&gt;"",ISNUMBER(SEARCH(설정!$B$6,$AC573))),AND(설정!$B$7&lt;&gt;"",ISNUMBER(SEARCH(설정!$B$7,$AC573)))),"제외","포함"))</f>
        <v/>
      </c>
    </row>
    <row r="574">
      <c r="W574" s="2">
        <f>IF(OR($B$5="",$C$6="",ROW()&lt;$B$5),"",IF(INDEX($A:$U,ROW(),$C$6)="","",INDEX($A:$U,ROW(),$C$6)))</f>
        <v/>
      </c>
      <c r="X574" s="28">
        <f>IF($W574="","",IF(ISNUMBER($W574),IF($W574&gt;=10000000,IFERROR(DATE(INT($W574/10000),MOD(INT($W574/100),100),MOD($W574,100)),""),$W574),IF(ISNUMBER(--SUBSTITUTE(SUBSTITUTE(TRIM($W574),".","-"),"/","-")),IF(--SUBSTITUTE(SUBSTITUTE(TRIM($W574),".","-"),"/","-")&gt;=10000000,IFERROR(DATE(--LEFT(TRIM($W574),4),--MID(TRIM($W574),5,2),--RIGHT(TRIM($W574),2)),""),--SUBSTITUTE(SUBSTITUTE(TRIM($W574),".","-"),"/","-")),IFERROR(--LEFT(SUBSTITUTE(SUBSTITUTE(TRIM($W574),".","-"),"/","-"),10),""))))</f>
        <v/>
      </c>
      <c r="Y574" s="29">
        <f>IF($X574="","",INT($X574))</f>
        <v/>
      </c>
      <c r="Z574" s="30">
        <f>IF(OR($Y574="",$D$6=""),"",IF(INDEX($A:$U,ROW(),$D$6)="",0,IF(ISNUMBER(INDEX($A:$U,ROW(),$D$6)),INDEX($A:$U,ROW(),$D$6),IFERROR(--SUBSTITUTE(SUBSTITUTE(TRIM(INDEX($A:$U,ROW(),$D$6)),",",""),"원",""),0))))</f>
        <v/>
      </c>
      <c r="AA574" s="30">
        <f>IF(OR($Y574="",$E$6=""),"",IF(INDEX($A:$U,ROW(),$E$6)="",0,IF(ISNUMBER(INDEX($A:$U,ROW(),$E$6)),INDEX($A:$U,ROW(),$E$6),IFERROR(--SUBSTITUTE(SUBSTITUTE(TRIM(INDEX($A:$U,ROW(),$E$6)),",",""),"원",""),0))))</f>
        <v/>
      </c>
      <c r="AB574" s="30">
        <f>IF(OR($Y574="",$F$6=""),"",IF(INDEX($A:$U,ROW(),$F$6)="","",IF(ISNUMBER(INDEX($A:$U,ROW(),$F$6)),INDEX($A:$U,ROW(),$F$6),IFERROR(--SUBSTITUTE(SUBSTITUTE(TRIM(INDEX($A:$U,ROW(),$F$6)),",",""),"원",""),""))))</f>
        <v/>
      </c>
      <c r="AC574" s="2">
        <f>IF(OR($Y574="",$G$6=""),"",INDEX($A:$U,ROW(),$G$6)&amp;"")</f>
        <v/>
      </c>
      <c r="AD574" s="2">
        <f>IF($Y574="","",IF(OR(AND(설정!$B$5&lt;&gt;"",ISNUMBER(SEARCH(설정!$B$5,$AC574))),AND(설정!$B$6&lt;&gt;"",ISNUMBER(SEARCH(설정!$B$6,$AC574))),AND(설정!$B$7&lt;&gt;"",ISNUMBER(SEARCH(설정!$B$7,$AC574)))),"제외","포함"))</f>
        <v/>
      </c>
    </row>
    <row r="575">
      <c r="W575" s="2">
        <f>IF(OR($B$5="",$C$6="",ROW()&lt;$B$5),"",IF(INDEX($A:$U,ROW(),$C$6)="","",INDEX($A:$U,ROW(),$C$6)))</f>
        <v/>
      </c>
      <c r="X575" s="28">
        <f>IF($W575="","",IF(ISNUMBER($W575),IF($W575&gt;=10000000,IFERROR(DATE(INT($W575/10000),MOD(INT($W575/100),100),MOD($W575,100)),""),$W575),IF(ISNUMBER(--SUBSTITUTE(SUBSTITUTE(TRIM($W575),".","-"),"/","-")),IF(--SUBSTITUTE(SUBSTITUTE(TRIM($W575),".","-"),"/","-")&gt;=10000000,IFERROR(DATE(--LEFT(TRIM($W575),4),--MID(TRIM($W575),5,2),--RIGHT(TRIM($W575),2)),""),--SUBSTITUTE(SUBSTITUTE(TRIM($W575),".","-"),"/","-")),IFERROR(--LEFT(SUBSTITUTE(SUBSTITUTE(TRIM($W575),".","-"),"/","-"),10),""))))</f>
        <v/>
      </c>
      <c r="Y575" s="29">
        <f>IF($X575="","",INT($X575))</f>
        <v/>
      </c>
      <c r="Z575" s="30">
        <f>IF(OR($Y575="",$D$6=""),"",IF(INDEX($A:$U,ROW(),$D$6)="",0,IF(ISNUMBER(INDEX($A:$U,ROW(),$D$6)),INDEX($A:$U,ROW(),$D$6),IFERROR(--SUBSTITUTE(SUBSTITUTE(TRIM(INDEX($A:$U,ROW(),$D$6)),",",""),"원",""),0))))</f>
        <v/>
      </c>
      <c r="AA575" s="30">
        <f>IF(OR($Y575="",$E$6=""),"",IF(INDEX($A:$U,ROW(),$E$6)="",0,IF(ISNUMBER(INDEX($A:$U,ROW(),$E$6)),INDEX($A:$U,ROW(),$E$6),IFERROR(--SUBSTITUTE(SUBSTITUTE(TRIM(INDEX($A:$U,ROW(),$E$6)),",",""),"원",""),0))))</f>
        <v/>
      </c>
      <c r="AB575" s="30">
        <f>IF(OR($Y575="",$F$6=""),"",IF(INDEX($A:$U,ROW(),$F$6)="","",IF(ISNUMBER(INDEX($A:$U,ROW(),$F$6)),INDEX($A:$U,ROW(),$F$6),IFERROR(--SUBSTITUTE(SUBSTITUTE(TRIM(INDEX($A:$U,ROW(),$F$6)),",",""),"원",""),""))))</f>
        <v/>
      </c>
      <c r="AC575" s="2">
        <f>IF(OR($Y575="",$G$6=""),"",INDEX($A:$U,ROW(),$G$6)&amp;"")</f>
        <v/>
      </c>
      <c r="AD575" s="2">
        <f>IF($Y575="","",IF(OR(AND(설정!$B$5&lt;&gt;"",ISNUMBER(SEARCH(설정!$B$5,$AC575))),AND(설정!$B$6&lt;&gt;"",ISNUMBER(SEARCH(설정!$B$6,$AC575))),AND(설정!$B$7&lt;&gt;"",ISNUMBER(SEARCH(설정!$B$7,$AC575)))),"제외","포함"))</f>
        <v/>
      </c>
    </row>
    <row r="576">
      <c r="W576" s="2">
        <f>IF(OR($B$5="",$C$6="",ROW()&lt;$B$5),"",IF(INDEX($A:$U,ROW(),$C$6)="","",INDEX($A:$U,ROW(),$C$6)))</f>
        <v/>
      </c>
      <c r="X576" s="28">
        <f>IF($W576="","",IF(ISNUMBER($W576),IF($W576&gt;=10000000,IFERROR(DATE(INT($W576/10000),MOD(INT($W576/100),100),MOD($W576,100)),""),$W576),IF(ISNUMBER(--SUBSTITUTE(SUBSTITUTE(TRIM($W576),".","-"),"/","-")),IF(--SUBSTITUTE(SUBSTITUTE(TRIM($W576),".","-"),"/","-")&gt;=10000000,IFERROR(DATE(--LEFT(TRIM($W576),4),--MID(TRIM($W576),5,2),--RIGHT(TRIM($W576),2)),""),--SUBSTITUTE(SUBSTITUTE(TRIM($W576),".","-"),"/","-")),IFERROR(--LEFT(SUBSTITUTE(SUBSTITUTE(TRIM($W576),".","-"),"/","-"),10),""))))</f>
        <v/>
      </c>
      <c r="Y576" s="29">
        <f>IF($X576="","",INT($X576))</f>
        <v/>
      </c>
      <c r="Z576" s="30">
        <f>IF(OR($Y576="",$D$6=""),"",IF(INDEX($A:$U,ROW(),$D$6)="",0,IF(ISNUMBER(INDEX($A:$U,ROW(),$D$6)),INDEX($A:$U,ROW(),$D$6),IFERROR(--SUBSTITUTE(SUBSTITUTE(TRIM(INDEX($A:$U,ROW(),$D$6)),",",""),"원",""),0))))</f>
        <v/>
      </c>
      <c r="AA576" s="30">
        <f>IF(OR($Y576="",$E$6=""),"",IF(INDEX($A:$U,ROW(),$E$6)="",0,IF(ISNUMBER(INDEX($A:$U,ROW(),$E$6)),INDEX($A:$U,ROW(),$E$6),IFERROR(--SUBSTITUTE(SUBSTITUTE(TRIM(INDEX($A:$U,ROW(),$E$6)),",",""),"원",""),0))))</f>
        <v/>
      </c>
      <c r="AB576" s="30">
        <f>IF(OR($Y576="",$F$6=""),"",IF(INDEX($A:$U,ROW(),$F$6)="","",IF(ISNUMBER(INDEX($A:$U,ROW(),$F$6)),INDEX($A:$U,ROW(),$F$6),IFERROR(--SUBSTITUTE(SUBSTITUTE(TRIM(INDEX($A:$U,ROW(),$F$6)),",",""),"원",""),""))))</f>
        <v/>
      </c>
      <c r="AC576" s="2">
        <f>IF(OR($Y576="",$G$6=""),"",INDEX($A:$U,ROW(),$G$6)&amp;"")</f>
        <v/>
      </c>
      <c r="AD576" s="2">
        <f>IF($Y576="","",IF(OR(AND(설정!$B$5&lt;&gt;"",ISNUMBER(SEARCH(설정!$B$5,$AC576))),AND(설정!$B$6&lt;&gt;"",ISNUMBER(SEARCH(설정!$B$6,$AC576))),AND(설정!$B$7&lt;&gt;"",ISNUMBER(SEARCH(설정!$B$7,$AC576)))),"제외","포함"))</f>
        <v/>
      </c>
    </row>
    <row r="577">
      <c r="W577" s="2">
        <f>IF(OR($B$5="",$C$6="",ROW()&lt;$B$5),"",IF(INDEX($A:$U,ROW(),$C$6)="","",INDEX($A:$U,ROW(),$C$6)))</f>
        <v/>
      </c>
      <c r="X577" s="28">
        <f>IF($W577="","",IF(ISNUMBER($W577),IF($W577&gt;=10000000,IFERROR(DATE(INT($W577/10000),MOD(INT($W577/100),100),MOD($W577,100)),""),$W577),IF(ISNUMBER(--SUBSTITUTE(SUBSTITUTE(TRIM($W577),".","-"),"/","-")),IF(--SUBSTITUTE(SUBSTITUTE(TRIM($W577),".","-"),"/","-")&gt;=10000000,IFERROR(DATE(--LEFT(TRIM($W577),4),--MID(TRIM($W577),5,2),--RIGHT(TRIM($W577),2)),""),--SUBSTITUTE(SUBSTITUTE(TRIM($W577),".","-"),"/","-")),IFERROR(--LEFT(SUBSTITUTE(SUBSTITUTE(TRIM($W577),".","-"),"/","-"),10),""))))</f>
        <v/>
      </c>
      <c r="Y577" s="29">
        <f>IF($X577="","",INT($X577))</f>
        <v/>
      </c>
      <c r="Z577" s="30">
        <f>IF(OR($Y577="",$D$6=""),"",IF(INDEX($A:$U,ROW(),$D$6)="",0,IF(ISNUMBER(INDEX($A:$U,ROW(),$D$6)),INDEX($A:$U,ROW(),$D$6),IFERROR(--SUBSTITUTE(SUBSTITUTE(TRIM(INDEX($A:$U,ROW(),$D$6)),",",""),"원",""),0))))</f>
        <v/>
      </c>
      <c r="AA577" s="30">
        <f>IF(OR($Y577="",$E$6=""),"",IF(INDEX($A:$U,ROW(),$E$6)="",0,IF(ISNUMBER(INDEX($A:$U,ROW(),$E$6)),INDEX($A:$U,ROW(),$E$6),IFERROR(--SUBSTITUTE(SUBSTITUTE(TRIM(INDEX($A:$U,ROW(),$E$6)),",",""),"원",""),0))))</f>
        <v/>
      </c>
      <c r="AB577" s="30">
        <f>IF(OR($Y577="",$F$6=""),"",IF(INDEX($A:$U,ROW(),$F$6)="","",IF(ISNUMBER(INDEX($A:$U,ROW(),$F$6)),INDEX($A:$U,ROW(),$F$6),IFERROR(--SUBSTITUTE(SUBSTITUTE(TRIM(INDEX($A:$U,ROW(),$F$6)),",",""),"원",""),""))))</f>
        <v/>
      </c>
      <c r="AC577" s="2">
        <f>IF(OR($Y577="",$G$6=""),"",INDEX($A:$U,ROW(),$G$6)&amp;"")</f>
        <v/>
      </c>
      <c r="AD577" s="2">
        <f>IF($Y577="","",IF(OR(AND(설정!$B$5&lt;&gt;"",ISNUMBER(SEARCH(설정!$B$5,$AC577))),AND(설정!$B$6&lt;&gt;"",ISNUMBER(SEARCH(설정!$B$6,$AC577))),AND(설정!$B$7&lt;&gt;"",ISNUMBER(SEARCH(설정!$B$7,$AC577)))),"제외","포함"))</f>
        <v/>
      </c>
    </row>
    <row r="578">
      <c r="W578" s="2">
        <f>IF(OR($B$5="",$C$6="",ROW()&lt;$B$5),"",IF(INDEX($A:$U,ROW(),$C$6)="","",INDEX($A:$U,ROW(),$C$6)))</f>
        <v/>
      </c>
      <c r="X578" s="28">
        <f>IF($W578="","",IF(ISNUMBER($W578),IF($W578&gt;=10000000,IFERROR(DATE(INT($W578/10000),MOD(INT($W578/100),100),MOD($W578,100)),""),$W578),IF(ISNUMBER(--SUBSTITUTE(SUBSTITUTE(TRIM($W578),".","-"),"/","-")),IF(--SUBSTITUTE(SUBSTITUTE(TRIM($W578),".","-"),"/","-")&gt;=10000000,IFERROR(DATE(--LEFT(TRIM($W578),4),--MID(TRIM($W578),5,2),--RIGHT(TRIM($W578),2)),""),--SUBSTITUTE(SUBSTITUTE(TRIM($W578),".","-"),"/","-")),IFERROR(--LEFT(SUBSTITUTE(SUBSTITUTE(TRIM($W578),".","-"),"/","-"),10),""))))</f>
        <v/>
      </c>
      <c r="Y578" s="29">
        <f>IF($X578="","",INT($X578))</f>
        <v/>
      </c>
      <c r="Z578" s="30">
        <f>IF(OR($Y578="",$D$6=""),"",IF(INDEX($A:$U,ROW(),$D$6)="",0,IF(ISNUMBER(INDEX($A:$U,ROW(),$D$6)),INDEX($A:$U,ROW(),$D$6),IFERROR(--SUBSTITUTE(SUBSTITUTE(TRIM(INDEX($A:$U,ROW(),$D$6)),",",""),"원",""),0))))</f>
        <v/>
      </c>
      <c r="AA578" s="30">
        <f>IF(OR($Y578="",$E$6=""),"",IF(INDEX($A:$U,ROW(),$E$6)="",0,IF(ISNUMBER(INDEX($A:$U,ROW(),$E$6)),INDEX($A:$U,ROW(),$E$6),IFERROR(--SUBSTITUTE(SUBSTITUTE(TRIM(INDEX($A:$U,ROW(),$E$6)),",",""),"원",""),0))))</f>
        <v/>
      </c>
      <c r="AB578" s="30">
        <f>IF(OR($Y578="",$F$6=""),"",IF(INDEX($A:$U,ROW(),$F$6)="","",IF(ISNUMBER(INDEX($A:$U,ROW(),$F$6)),INDEX($A:$U,ROW(),$F$6),IFERROR(--SUBSTITUTE(SUBSTITUTE(TRIM(INDEX($A:$U,ROW(),$F$6)),",",""),"원",""),""))))</f>
        <v/>
      </c>
      <c r="AC578" s="2">
        <f>IF(OR($Y578="",$G$6=""),"",INDEX($A:$U,ROW(),$G$6)&amp;"")</f>
        <v/>
      </c>
      <c r="AD578" s="2">
        <f>IF($Y578="","",IF(OR(AND(설정!$B$5&lt;&gt;"",ISNUMBER(SEARCH(설정!$B$5,$AC578))),AND(설정!$B$6&lt;&gt;"",ISNUMBER(SEARCH(설정!$B$6,$AC578))),AND(설정!$B$7&lt;&gt;"",ISNUMBER(SEARCH(설정!$B$7,$AC578)))),"제외","포함"))</f>
        <v/>
      </c>
    </row>
    <row r="579">
      <c r="W579" s="2">
        <f>IF(OR($B$5="",$C$6="",ROW()&lt;$B$5),"",IF(INDEX($A:$U,ROW(),$C$6)="","",INDEX($A:$U,ROW(),$C$6)))</f>
        <v/>
      </c>
      <c r="X579" s="28">
        <f>IF($W579="","",IF(ISNUMBER($W579),IF($W579&gt;=10000000,IFERROR(DATE(INT($W579/10000),MOD(INT($W579/100),100),MOD($W579,100)),""),$W579),IF(ISNUMBER(--SUBSTITUTE(SUBSTITUTE(TRIM($W579),".","-"),"/","-")),IF(--SUBSTITUTE(SUBSTITUTE(TRIM($W579),".","-"),"/","-")&gt;=10000000,IFERROR(DATE(--LEFT(TRIM($W579),4),--MID(TRIM($W579),5,2),--RIGHT(TRIM($W579),2)),""),--SUBSTITUTE(SUBSTITUTE(TRIM($W579),".","-"),"/","-")),IFERROR(--LEFT(SUBSTITUTE(SUBSTITUTE(TRIM($W579),".","-"),"/","-"),10),""))))</f>
        <v/>
      </c>
      <c r="Y579" s="29">
        <f>IF($X579="","",INT($X579))</f>
        <v/>
      </c>
      <c r="Z579" s="30">
        <f>IF(OR($Y579="",$D$6=""),"",IF(INDEX($A:$U,ROW(),$D$6)="",0,IF(ISNUMBER(INDEX($A:$U,ROW(),$D$6)),INDEX($A:$U,ROW(),$D$6),IFERROR(--SUBSTITUTE(SUBSTITUTE(TRIM(INDEX($A:$U,ROW(),$D$6)),",",""),"원",""),0))))</f>
        <v/>
      </c>
      <c r="AA579" s="30">
        <f>IF(OR($Y579="",$E$6=""),"",IF(INDEX($A:$U,ROW(),$E$6)="",0,IF(ISNUMBER(INDEX($A:$U,ROW(),$E$6)),INDEX($A:$U,ROW(),$E$6),IFERROR(--SUBSTITUTE(SUBSTITUTE(TRIM(INDEX($A:$U,ROW(),$E$6)),",",""),"원",""),0))))</f>
        <v/>
      </c>
      <c r="AB579" s="30">
        <f>IF(OR($Y579="",$F$6=""),"",IF(INDEX($A:$U,ROW(),$F$6)="","",IF(ISNUMBER(INDEX($A:$U,ROW(),$F$6)),INDEX($A:$U,ROW(),$F$6),IFERROR(--SUBSTITUTE(SUBSTITUTE(TRIM(INDEX($A:$U,ROW(),$F$6)),",",""),"원",""),""))))</f>
        <v/>
      </c>
      <c r="AC579" s="2">
        <f>IF(OR($Y579="",$G$6=""),"",INDEX($A:$U,ROW(),$G$6)&amp;"")</f>
        <v/>
      </c>
      <c r="AD579" s="2">
        <f>IF($Y579="","",IF(OR(AND(설정!$B$5&lt;&gt;"",ISNUMBER(SEARCH(설정!$B$5,$AC579))),AND(설정!$B$6&lt;&gt;"",ISNUMBER(SEARCH(설정!$B$6,$AC579))),AND(설정!$B$7&lt;&gt;"",ISNUMBER(SEARCH(설정!$B$7,$AC579)))),"제외","포함"))</f>
        <v/>
      </c>
    </row>
    <row r="580">
      <c r="W580" s="2">
        <f>IF(OR($B$5="",$C$6="",ROW()&lt;$B$5),"",IF(INDEX($A:$U,ROW(),$C$6)="","",INDEX($A:$U,ROW(),$C$6)))</f>
        <v/>
      </c>
      <c r="X580" s="28">
        <f>IF($W580="","",IF(ISNUMBER($W580),IF($W580&gt;=10000000,IFERROR(DATE(INT($W580/10000),MOD(INT($W580/100),100),MOD($W580,100)),""),$W580),IF(ISNUMBER(--SUBSTITUTE(SUBSTITUTE(TRIM($W580),".","-"),"/","-")),IF(--SUBSTITUTE(SUBSTITUTE(TRIM($W580),".","-"),"/","-")&gt;=10000000,IFERROR(DATE(--LEFT(TRIM($W580),4),--MID(TRIM($W580),5,2),--RIGHT(TRIM($W580),2)),""),--SUBSTITUTE(SUBSTITUTE(TRIM($W580),".","-"),"/","-")),IFERROR(--LEFT(SUBSTITUTE(SUBSTITUTE(TRIM($W580),".","-"),"/","-"),10),""))))</f>
        <v/>
      </c>
      <c r="Y580" s="29">
        <f>IF($X580="","",INT($X580))</f>
        <v/>
      </c>
      <c r="Z580" s="30">
        <f>IF(OR($Y580="",$D$6=""),"",IF(INDEX($A:$U,ROW(),$D$6)="",0,IF(ISNUMBER(INDEX($A:$U,ROW(),$D$6)),INDEX($A:$U,ROW(),$D$6),IFERROR(--SUBSTITUTE(SUBSTITUTE(TRIM(INDEX($A:$U,ROW(),$D$6)),",",""),"원",""),0))))</f>
        <v/>
      </c>
      <c r="AA580" s="30">
        <f>IF(OR($Y580="",$E$6=""),"",IF(INDEX($A:$U,ROW(),$E$6)="",0,IF(ISNUMBER(INDEX($A:$U,ROW(),$E$6)),INDEX($A:$U,ROW(),$E$6),IFERROR(--SUBSTITUTE(SUBSTITUTE(TRIM(INDEX($A:$U,ROW(),$E$6)),",",""),"원",""),0))))</f>
        <v/>
      </c>
      <c r="AB580" s="30">
        <f>IF(OR($Y580="",$F$6=""),"",IF(INDEX($A:$U,ROW(),$F$6)="","",IF(ISNUMBER(INDEX($A:$U,ROW(),$F$6)),INDEX($A:$U,ROW(),$F$6),IFERROR(--SUBSTITUTE(SUBSTITUTE(TRIM(INDEX($A:$U,ROW(),$F$6)),",",""),"원",""),""))))</f>
        <v/>
      </c>
      <c r="AC580" s="2">
        <f>IF(OR($Y580="",$G$6=""),"",INDEX($A:$U,ROW(),$G$6)&amp;"")</f>
        <v/>
      </c>
      <c r="AD580" s="2">
        <f>IF($Y580="","",IF(OR(AND(설정!$B$5&lt;&gt;"",ISNUMBER(SEARCH(설정!$B$5,$AC580))),AND(설정!$B$6&lt;&gt;"",ISNUMBER(SEARCH(설정!$B$6,$AC580))),AND(설정!$B$7&lt;&gt;"",ISNUMBER(SEARCH(설정!$B$7,$AC580)))),"제외","포함"))</f>
        <v/>
      </c>
    </row>
    <row r="581">
      <c r="W581" s="2">
        <f>IF(OR($B$5="",$C$6="",ROW()&lt;$B$5),"",IF(INDEX($A:$U,ROW(),$C$6)="","",INDEX($A:$U,ROW(),$C$6)))</f>
        <v/>
      </c>
      <c r="X581" s="28">
        <f>IF($W581="","",IF(ISNUMBER($W581),IF($W581&gt;=10000000,IFERROR(DATE(INT($W581/10000),MOD(INT($W581/100),100),MOD($W581,100)),""),$W581),IF(ISNUMBER(--SUBSTITUTE(SUBSTITUTE(TRIM($W581),".","-"),"/","-")),IF(--SUBSTITUTE(SUBSTITUTE(TRIM($W581),".","-"),"/","-")&gt;=10000000,IFERROR(DATE(--LEFT(TRIM($W581),4),--MID(TRIM($W581),5,2),--RIGHT(TRIM($W581),2)),""),--SUBSTITUTE(SUBSTITUTE(TRIM($W581),".","-"),"/","-")),IFERROR(--LEFT(SUBSTITUTE(SUBSTITUTE(TRIM($W581),".","-"),"/","-"),10),""))))</f>
        <v/>
      </c>
      <c r="Y581" s="29">
        <f>IF($X581="","",INT($X581))</f>
        <v/>
      </c>
      <c r="Z581" s="30">
        <f>IF(OR($Y581="",$D$6=""),"",IF(INDEX($A:$U,ROW(),$D$6)="",0,IF(ISNUMBER(INDEX($A:$U,ROW(),$D$6)),INDEX($A:$U,ROW(),$D$6),IFERROR(--SUBSTITUTE(SUBSTITUTE(TRIM(INDEX($A:$U,ROW(),$D$6)),",",""),"원",""),0))))</f>
        <v/>
      </c>
      <c r="AA581" s="30">
        <f>IF(OR($Y581="",$E$6=""),"",IF(INDEX($A:$U,ROW(),$E$6)="",0,IF(ISNUMBER(INDEX($A:$U,ROW(),$E$6)),INDEX($A:$U,ROW(),$E$6),IFERROR(--SUBSTITUTE(SUBSTITUTE(TRIM(INDEX($A:$U,ROW(),$E$6)),",",""),"원",""),0))))</f>
        <v/>
      </c>
      <c r="AB581" s="30">
        <f>IF(OR($Y581="",$F$6=""),"",IF(INDEX($A:$U,ROW(),$F$6)="","",IF(ISNUMBER(INDEX($A:$U,ROW(),$F$6)),INDEX($A:$U,ROW(),$F$6),IFERROR(--SUBSTITUTE(SUBSTITUTE(TRIM(INDEX($A:$U,ROW(),$F$6)),",",""),"원",""),""))))</f>
        <v/>
      </c>
      <c r="AC581" s="2">
        <f>IF(OR($Y581="",$G$6=""),"",INDEX($A:$U,ROW(),$G$6)&amp;"")</f>
        <v/>
      </c>
      <c r="AD581" s="2">
        <f>IF($Y581="","",IF(OR(AND(설정!$B$5&lt;&gt;"",ISNUMBER(SEARCH(설정!$B$5,$AC581))),AND(설정!$B$6&lt;&gt;"",ISNUMBER(SEARCH(설정!$B$6,$AC581))),AND(설정!$B$7&lt;&gt;"",ISNUMBER(SEARCH(설정!$B$7,$AC581)))),"제외","포함"))</f>
        <v/>
      </c>
    </row>
    <row r="582">
      <c r="W582" s="2">
        <f>IF(OR($B$5="",$C$6="",ROW()&lt;$B$5),"",IF(INDEX($A:$U,ROW(),$C$6)="","",INDEX($A:$U,ROW(),$C$6)))</f>
        <v/>
      </c>
      <c r="X582" s="28">
        <f>IF($W582="","",IF(ISNUMBER($W582),IF($W582&gt;=10000000,IFERROR(DATE(INT($W582/10000),MOD(INT($W582/100),100),MOD($W582,100)),""),$W582),IF(ISNUMBER(--SUBSTITUTE(SUBSTITUTE(TRIM($W582),".","-"),"/","-")),IF(--SUBSTITUTE(SUBSTITUTE(TRIM($W582),".","-"),"/","-")&gt;=10000000,IFERROR(DATE(--LEFT(TRIM($W582),4),--MID(TRIM($W582),5,2),--RIGHT(TRIM($W582),2)),""),--SUBSTITUTE(SUBSTITUTE(TRIM($W582),".","-"),"/","-")),IFERROR(--LEFT(SUBSTITUTE(SUBSTITUTE(TRIM($W582),".","-"),"/","-"),10),""))))</f>
        <v/>
      </c>
      <c r="Y582" s="29">
        <f>IF($X582="","",INT($X582))</f>
        <v/>
      </c>
      <c r="Z582" s="30">
        <f>IF(OR($Y582="",$D$6=""),"",IF(INDEX($A:$U,ROW(),$D$6)="",0,IF(ISNUMBER(INDEX($A:$U,ROW(),$D$6)),INDEX($A:$U,ROW(),$D$6),IFERROR(--SUBSTITUTE(SUBSTITUTE(TRIM(INDEX($A:$U,ROW(),$D$6)),",",""),"원",""),0))))</f>
        <v/>
      </c>
      <c r="AA582" s="30">
        <f>IF(OR($Y582="",$E$6=""),"",IF(INDEX($A:$U,ROW(),$E$6)="",0,IF(ISNUMBER(INDEX($A:$U,ROW(),$E$6)),INDEX($A:$U,ROW(),$E$6),IFERROR(--SUBSTITUTE(SUBSTITUTE(TRIM(INDEX($A:$U,ROW(),$E$6)),",",""),"원",""),0))))</f>
        <v/>
      </c>
      <c r="AB582" s="30">
        <f>IF(OR($Y582="",$F$6=""),"",IF(INDEX($A:$U,ROW(),$F$6)="","",IF(ISNUMBER(INDEX($A:$U,ROW(),$F$6)),INDEX($A:$U,ROW(),$F$6),IFERROR(--SUBSTITUTE(SUBSTITUTE(TRIM(INDEX($A:$U,ROW(),$F$6)),",",""),"원",""),""))))</f>
        <v/>
      </c>
      <c r="AC582" s="2">
        <f>IF(OR($Y582="",$G$6=""),"",INDEX($A:$U,ROW(),$G$6)&amp;"")</f>
        <v/>
      </c>
      <c r="AD582" s="2">
        <f>IF($Y582="","",IF(OR(AND(설정!$B$5&lt;&gt;"",ISNUMBER(SEARCH(설정!$B$5,$AC582))),AND(설정!$B$6&lt;&gt;"",ISNUMBER(SEARCH(설정!$B$6,$AC582))),AND(설정!$B$7&lt;&gt;"",ISNUMBER(SEARCH(설정!$B$7,$AC582)))),"제외","포함"))</f>
        <v/>
      </c>
    </row>
    <row r="583">
      <c r="W583" s="2">
        <f>IF(OR($B$5="",$C$6="",ROW()&lt;$B$5),"",IF(INDEX($A:$U,ROW(),$C$6)="","",INDEX($A:$U,ROW(),$C$6)))</f>
        <v/>
      </c>
      <c r="X583" s="28">
        <f>IF($W583="","",IF(ISNUMBER($W583),IF($W583&gt;=10000000,IFERROR(DATE(INT($W583/10000),MOD(INT($W583/100),100),MOD($W583,100)),""),$W583),IF(ISNUMBER(--SUBSTITUTE(SUBSTITUTE(TRIM($W583),".","-"),"/","-")),IF(--SUBSTITUTE(SUBSTITUTE(TRIM($W583),".","-"),"/","-")&gt;=10000000,IFERROR(DATE(--LEFT(TRIM($W583),4),--MID(TRIM($W583),5,2),--RIGHT(TRIM($W583),2)),""),--SUBSTITUTE(SUBSTITUTE(TRIM($W583),".","-"),"/","-")),IFERROR(--LEFT(SUBSTITUTE(SUBSTITUTE(TRIM($W583),".","-"),"/","-"),10),""))))</f>
        <v/>
      </c>
      <c r="Y583" s="29">
        <f>IF($X583="","",INT($X583))</f>
        <v/>
      </c>
      <c r="Z583" s="30">
        <f>IF(OR($Y583="",$D$6=""),"",IF(INDEX($A:$U,ROW(),$D$6)="",0,IF(ISNUMBER(INDEX($A:$U,ROW(),$D$6)),INDEX($A:$U,ROW(),$D$6),IFERROR(--SUBSTITUTE(SUBSTITUTE(TRIM(INDEX($A:$U,ROW(),$D$6)),",",""),"원",""),0))))</f>
        <v/>
      </c>
      <c r="AA583" s="30">
        <f>IF(OR($Y583="",$E$6=""),"",IF(INDEX($A:$U,ROW(),$E$6)="",0,IF(ISNUMBER(INDEX($A:$U,ROW(),$E$6)),INDEX($A:$U,ROW(),$E$6),IFERROR(--SUBSTITUTE(SUBSTITUTE(TRIM(INDEX($A:$U,ROW(),$E$6)),",",""),"원",""),0))))</f>
        <v/>
      </c>
      <c r="AB583" s="30">
        <f>IF(OR($Y583="",$F$6=""),"",IF(INDEX($A:$U,ROW(),$F$6)="","",IF(ISNUMBER(INDEX($A:$U,ROW(),$F$6)),INDEX($A:$U,ROW(),$F$6),IFERROR(--SUBSTITUTE(SUBSTITUTE(TRIM(INDEX($A:$U,ROW(),$F$6)),",",""),"원",""),""))))</f>
        <v/>
      </c>
      <c r="AC583" s="2">
        <f>IF(OR($Y583="",$G$6=""),"",INDEX($A:$U,ROW(),$G$6)&amp;"")</f>
        <v/>
      </c>
      <c r="AD583" s="2">
        <f>IF($Y583="","",IF(OR(AND(설정!$B$5&lt;&gt;"",ISNUMBER(SEARCH(설정!$B$5,$AC583))),AND(설정!$B$6&lt;&gt;"",ISNUMBER(SEARCH(설정!$B$6,$AC583))),AND(설정!$B$7&lt;&gt;"",ISNUMBER(SEARCH(설정!$B$7,$AC583)))),"제외","포함"))</f>
        <v/>
      </c>
    </row>
    <row r="584">
      <c r="W584" s="2">
        <f>IF(OR($B$5="",$C$6="",ROW()&lt;$B$5),"",IF(INDEX($A:$U,ROW(),$C$6)="","",INDEX($A:$U,ROW(),$C$6)))</f>
        <v/>
      </c>
      <c r="X584" s="28">
        <f>IF($W584="","",IF(ISNUMBER($W584),IF($W584&gt;=10000000,IFERROR(DATE(INT($W584/10000),MOD(INT($W584/100),100),MOD($W584,100)),""),$W584),IF(ISNUMBER(--SUBSTITUTE(SUBSTITUTE(TRIM($W584),".","-"),"/","-")),IF(--SUBSTITUTE(SUBSTITUTE(TRIM($W584),".","-"),"/","-")&gt;=10000000,IFERROR(DATE(--LEFT(TRIM($W584),4),--MID(TRIM($W584),5,2),--RIGHT(TRIM($W584),2)),""),--SUBSTITUTE(SUBSTITUTE(TRIM($W584),".","-"),"/","-")),IFERROR(--LEFT(SUBSTITUTE(SUBSTITUTE(TRIM($W584),".","-"),"/","-"),10),""))))</f>
        <v/>
      </c>
      <c r="Y584" s="29">
        <f>IF($X584="","",INT($X584))</f>
        <v/>
      </c>
      <c r="Z584" s="30">
        <f>IF(OR($Y584="",$D$6=""),"",IF(INDEX($A:$U,ROW(),$D$6)="",0,IF(ISNUMBER(INDEX($A:$U,ROW(),$D$6)),INDEX($A:$U,ROW(),$D$6),IFERROR(--SUBSTITUTE(SUBSTITUTE(TRIM(INDEX($A:$U,ROW(),$D$6)),",",""),"원",""),0))))</f>
        <v/>
      </c>
      <c r="AA584" s="30">
        <f>IF(OR($Y584="",$E$6=""),"",IF(INDEX($A:$U,ROW(),$E$6)="",0,IF(ISNUMBER(INDEX($A:$U,ROW(),$E$6)),INDEX($A:$U,ROW(),$E$6),IFERROR(--SUBSTITUTE(SUBSTITUTE(TRIM(INDEX($A:$U,ROW(),$E$6)),",",""),"원",""),0))))</f>
        <v/>
      </c>
      <c r="AB584" s="30">
        <f>IF(OR($Y584="",$F$6=""),"",IF(INDEX($A:$U,ROW(),$F$6)="","",IF(ISNUMBER(INDEX($A:$U,ROW(),$F$6)),INDEX($A:$U,ROW(),$F$6),IFERROR(--SUBSTITUTE(SUBSTITUTE(TRIM(INDEX($A:$U,ROW(),$F$6)),",",""),"원",""),""))))</f>
        <v/>
      </c>
      <c r="AC584" s="2">
        <f>IF(OR($Y584="",$G$6=""),"",INDEX($A:$U,ROW(),$G$6)&amp;"")</f>
        <v/>
      </c>
      <c r="AD584" s="2">
        <f>IF($Y584="","",IF(OR(AND(설정!$B$5&lt;&gt;"",ISNUMBER(SEARCH(설정!$B$5,$AC584))),AND(설정!$B$6&lt;&gt;"",ISNUMBER(SEARCH(설정!$B$6,$AC584))),AND(설정!$B$7&lt;&gt;"",ISNUMBER(SEARCH(설정!$B$7,$AC584)))),"제외","포함"))</f>
        <v/>
      </c>
    </row>
    <row r="585">
      <c r="W585" s="2">
        <f>IF(OR($B$5="",$C$6="",ROW()&lt;$B$5),"",IF(INDEX($A:$U,ROW(),$C$6)="","",INDEX($A:$U,ROW(),$C$6)))</f>
        <v/>
      </c>
      <c r="X585" s="28">
        <f>IF($W585="","",IF(ISNUMBER($W585),IF($W585&gt;=10000000,IFERROR(DATE(INT($W585/10000),MOD(INT($W585/100),100),MOD($W585,100)),""),$W585),IF(ISNUMBER(--SUBSTITUTE(SUBSTITUTE(TRIM($W585),".","-"),"/","-")),IF(--SUBSTITUTE(SUBSTITUTE(TRIM($W585),".","-"),"/","-")&gt;=10000000,IFERROR(DATE(--LEFT(TRIM($W585),4),--MID(TRIM($W585),5,2),--RIGHT(TRIM($W585),2)),""),--SUBSTITUTE(SUBSTITUTE(TRIM($W585),".","-"),"/","-")),IFERROR(--LEFT(SUBSTITUTE(SUBSTITUTE(TRIM($W585),".","-"),"/","-"),10),""))))</f>
        <v/>
      </c>
      <c r="Y585" s="29">
        <f>IF($X585="","",INT($X585))</f>
        <v/>
      </c>
      <c r="Z585" s="30">
        <f>IF(OR($Y585="",$D$6=""),"",IF(INDEX($A:$U,ROW(),$D$6)="",0,IF(ISNUMBER(INDEX($A:$U,ROW(),$D$6)),INDEX($A:$U,ROW(),$D$6),IFERROR(--SUBSTITUTE(SUBSTITUTE(TRIM(INDEX($A:$U,ROW(),$D$6)),",",""),"원",""),0))))</f>
        <v/>
      </c>
      <c r="AA585" s="30">
        <f>IF(OR($Y585="",$E$6=""),"",IF(INDEX($A:$U,ROW(),$E$6)="",0,IF(ISNUMBER(INDEX($A:$U,ROW(),$E$6)),INDEX($A:$U,ROW(),$E$6),IFERROR(--SUBSTITUTE(SUBSTITUTE(TRIM(INDEX($A:$U,ROW(),$E$6)),",",""),"원",""),0))))</f>
        <v/>
      </c>
      <c r="AB585" s="30">
        <f>IF(OR($Y585="",$F$6=""),"",IF(INDEX($A:$U,ROW(),$F$6)="","",IF(ISNUMBER(INDEX($A:$U,ROW(),$F$6)),INDEX($A:$U,ROW(),$F$6),IFERROR(--SUBSTITUTE(SUBSTITUTE(TRIM(INDEX($A:$U,ROW(),$F$6)),",",""),"원",""),""))))</f>
        <v/>
      </c>
      <c r="AC585" s="2">
        <f>IF(OR($Y585="",$G$6=""),"",INDEX($A:$U,ROW(),$G$6)&amp;"")</f>
        <v/>
      </c>
      <c r="AD585" s="2">
        <f>IF($Y585="","",IF(OR(AND(설정!$B$5&lt;&gt;"",ISNUMBER(SEARCH(설정!$B$5,$AC585))),AND(설정!$B$6&lt;&gt;"",ISNUMBER(SEARCH(설정!$B$6,$AC585))),AND(설정!$B$7&lt;&gt;"",ISNUMBER(SEARCH(설정!$B$7,$AC585)))),"제외","포함"))</f>
        <v/>
      </c>
    </row>
    <row r="586">
      <c r="W586" s="2">
        <f>IF(OR($B$5="",$C$6="",ROW()&lt;$B$5),"",IF(INDEX($A:$U,ROW(),$C$6)="","",INDEX($A:$U,ROW(),$C$6)))</f>
        <v/>
      </c>
      <c r="X586" s="28">
        <f>IF($W586="","",IF(ISNUMBER($W586),IF($W586&gt;=10000000,IFERROR(DATE(INT($W586/10000),MOD(INT($W586/100),100),MOD($W586,100)),""),$W586),IF(ISNUMBER(--SUBSTITUTE(SUBSTITUTE(TRIM($W586),".","-"),"/","-")),IF(--SUBSTITUTE(SUBSTITUTE(TRIM($W586),".","-"),"/","-")&gt;=10000000,IFERROR(DATE(--LEFT(TRIM($W586),4),--MID(TRIM($W586),5,2),--RIGHT(TRIM($W586),2)),""),--SUBSTITUTE(SUBSTITUTE(TRIM($W586),".","-"),"/","-")),IFERROR(--LEFT(SUBSTITUTE(SUBSTITUTE(TRIM($W586),".","-"),"/","-"),10),""))))</f>
        <v/>
      </c>
      <c r="Y586" s="29">
        <f>IF($X586="","",INT($X586))</f>
        <v/>
      </c>
      <c r="Z586" s="30">
        <f>IF(OR($Y586="",$D$6=""),"",IF(INDEX($A:$U,ROW(),$D$6)="",0,IF(ISNUMBER(INDEX($A:$U,ROW(),$D$6)),INDEX($A:$U,ROW(),$D$6),IFERROR(--SUBSTITUTE(SUBSTITUTE(TRIM(INDEX($A:$U,ROW(),$D$6)),",",""),"원",""),0))))</f>
        <v/>
      </c>
      <c r="AA586" s="30">
        <f>IF(OR($Y586="",$E$6=""),"",IF(INDEX($A:$U,ROW(),$E$6)="",0,IF(ISNUMBER(INDEX($A:$U,ROW(),$E$6)),INDEX($A:$U,ROW(),$E$6),IFERROR(--SUBSTITUTE(SUBSTITUTE(TRIM(INDEX($A:$U,ROW(),$E$6)),",",""),"원",""),0))))</f>
        <v/>
      </c>
      <c r="AB586" s="30">
        <f>IF(OR($Y586="",$F$6=""),"",IF(INDEX($A:$U,ROW(),$F$6)="","",IF(ISNUMBER(INDEX($A:$U,ROW(),$F$6)),INDEX($A:$U,ROW(),$F$6),IFERROR(--SUBSTITUTE(SUBSTITUTE(TRIM(INDEX($A:$U,ROW(),$F$6)),",",""),"원",""),""))))</f>
        <v/>
      </c>
      <c r="AC586" s="2">
        <f>IF(OR($Y586="",$G$6=""),"",INDEX($A:$U,ROW(),$G$6)&amp;"")</f>
        <v/>
      </c>
      <c r="AD586" s="2">
        <f>IF($Y586="","",IF(OR(AND(설정!$B$5&lt;&gt;"",ISNUMBER(SEARCH(설정!$B$5,$AC586))),AND(설정!$B$6&lt;&gt;"",ISNUMBER(SEARCH(설정!$B$6,$AC586))),AND(설정!$B$7&lt;&gt;"",ISNUMBER(SEARCH(설정!$B$7,$AC586)))),"제외","포함"))</f>
        <v/>
      </c>
    </row>
    <row r="587">
      <c r="W587" s="2">
        <f>IF(OR($B$5="",$C$6="",ROW()&lt;$B$5),"",IF(INDEX($A:$U,ROW(),$C$6)="","",INDEX($A:$U,ROW(),$C$6)))</f>
        <v/>
      </c>
      <c r="X587" s="28">
        <f>IF($W587="","",IF(ISNUMBER($W587),IF($W587&gt;=10000000,IFERROR(DATE(INT($W587/10000),MOD(INT($W587/100),100),MOD($W587,100)),""),$W587),IF(ISNUMBER(--SUBSTITUTE(SUBSTITUTE(TRIM($W587),".","-"),"/","-")),IF(--SUBSTITUTE(SUBSTITUTE(TRIM($W587),".","-"),"/","-")&gt;=10000000,IFERROR(DATE(--LEFT(TRIM($W587),4),--MID(TRIM($W587),5,2),--RIGHT(TRIM($W587),2)),""),--SUBSTITUTE(SUBSTITUTE(TRIM($W587),".","-"),"/","-")),IFERROR(--LEFT(SUBSTITUTE(SUBSTITUTE(TRIM($W587),".","-"),"/","-"),10),""))))</f>
        <v/>
      </c>
      <c r="Y587" s="29">
        <f>IF($X587="","",INT($X587))</f>
        <v/>
      </c>
      <c r="Z587" s="30">
        <f>IF(OR($Y587="",$D$6=""),"",IF(INDEX($A:$U,ROW(),$D$6)="",0,IF(ISNUMBER(INDEX($A:$U,ROW(),$D$6)),INDEX($A:$U,ROW(),$D$6),IFERROR(--SUBSTITUTE(SUBSTITUTE(TRIM(INDEX($A:$U,ROW(),$D$6)),",",""),"원",""),0))))</f>
        <v/>
      </c>
      <c r="AA587" s="30">
        <f>IF(OR($Y587="",$E$6=""),"",IF(INDEX($A:$U,ROW(),$E$6)="",0,IF(ISNUMBER(INDEX($A:$U,ROW(),$E$6)),INDEX($A:$U,ROW(),$E$6),IFERROR(--SUBSTITUTE(SUBSTITUTE(TRIM(INDEX($A:$U,ROW(),$E$6)),",",""),"원",""),0))))</f>
        <v/>
      </c>
      <c r="AB587" s="30">
        <f>IF(OR($Y587="",$F$6=""),"",IF(INDEX($A:$U,ROW(),$F$6)="","",IF(ISNUMBER(INDEX($A:$U,ROW(),$F$6)),INDEX($A:$U,ROW(),$F$6),IFERROR(--SUBSTITUTE(SUBSTITUTE(TRIM(INDEX($A:$U,ROW(),$F$6)),",",""),"원",""),""))))</f>
        <v/>
      </c>
      <c r="AC587" s="2">
        <f>IF(OR($Y587="",$G$6=""),"",INDEX($A:$U,ROW(),$G$6)&amp;"")</f>
        <v/>
      </c>
      <c r="AD587" s="2">
        <f>IF($Y587="","",IF(OR(AND(설정!$B$5&lt;&gt;"",ISNUMBER(SEARCH(설정!$B$5,$AC587))),AND(설정!$B$6&lt;&gt;"",ISNUMBER(SEARCH(설정!$B$6,$AC587))),AND(설정!$B$7&lt;&gt;"",ISNUMBER(SEARCH(설정!$B$7,$AC587)))),"제외","포함"))</f>
        <v/>
      </c>
    </row>
    <row r="588">
      <c r="W588" s="2">
        <f>IF(OR($B$5="",$C$6="",ROW()&lt;$B$5),"",IF(INDEX($A:$U,ROW(),$C$6)="","",INDEX($A:$U,ROW(),$C$6)))</f>
        <v/>
      </c>
      <c r="X588" s="28">
        <f>IF($W588="","",IF(ISNUMBER($W588),IF($W588&gt;=10000000,IFERROR(DATE(INT($W588/10000),MOD(INT($W588/100),100),MOD($W588,100)),""),$W588),IF(ISNUMBER(--SUBSTITUTE(SUBSTITUTE(TRIM($W588),".","-"),"/","-")),IF(--SUBSTITUTE(SUBSTITUTE(TRIM($W588),".","-"),"/","-")&gt;=10000000,IFERROR(DATE(--LEFT(TRIM($W588),4),--MID(TRIM($W588),5,2),--RIGHT(TRIM($W588),2)),""),--SUBSTITUTE(SUBSTITUTE(TRIM($W588),".","-"),"/","-")),IFERROR(--LEFT(SUBSTITUTE(SUBSTITUTE(TRIM($W588),".","-"),"/","-"),10),""))))</f>
        <v/>
      </c>
      <c r="Y588" s="29">
        <f>IF($X588="","",INT($X588))</f>
        <v/>
      </c>
      <c r="Z588" s="30">
        <f>IF(OR($Y588="",$D$6=""),"",IF(INDEX($A:$U,ROW(),$D$6)="",0,IF(ISNUMBER(INDEX($A:$U,ROW(),$D$6)),INDEX($A:$U,ROW(),$D$6),IFERROR(--SUBSTITUTE(SUBSTITUTE(TRIM(INDEX($A:$U,ROW(),$D$6)),",",""),"원",""),0))))</f>
        <v/>
      </c>
      <c r="AA588" s="30">
        <f>IF(OR($Y588="",$E$6=""),"",IF(INDEX($A:$U,ROW(),$E$6)="",0,IF(ISNUMBER(INDEX($A:$U,ROW(),$E$6)),INDEX($A:$U,ROW(),$E$6),IFERROR(--SUBSTITUTE(SUBSTITUTE(TRIM(INDEX($A:$U,ROW(),$E$6)),",",""),"원",""),0))))</f>
        <v/>
      </c>
      <c r="AB588" s="30">
        <f>IF(OR($Y588="",$F$6=""),"",IF(INDEX($A:$U,ROW(),$F$6)="","",IF(ISNUMBER(INDEX($A:$U,ROW(),$F$6)),INDEX($A:$U,ROW(),$F$6),IFERROR(--SUBSTITUTE(SUBSTITUTE(TRIM(INDEX($A:$U,ROW(),$F$6)),",",""),"원",""),""))))</f>
        <v/>
      </c>
      <c r="AC588" s="2">
        <f>IF(OR($Y588="",$G$6=""),"",INDEX($A:$U,ROW(),$G$6)&amp;"")</f>
        <v/>
      </c>
      <c r="AD588" s="2">
        <f>IF($Y588="","",IF(OR(AND(설정!$B$5&lt;&gt;"",ISNUMBER(SEARCH(설정!$B$5,$AC588))),AND(설정!$B$6&lt;&gt;"",ISNUMBER(SEARCH(설정!$B$6,$AC588))),AND(설정!$B$7&lt;&gt;"",ISNUMBER(SEARCH(설정!$B$7,$AC588)))),"제외","포함"))</f>
        <v/>
      </c>
    </row>
    <row r="589">
      <c r="W589" s="2">
        <f>IF(OR($B$5="",$C$6="",ROW()&lt;$B$5),"",IF(INDEX($A:$U,ROW(),$C$6)="","",INDEX($A:$U,ROW(),$C$6)))</f>
        <v/>
      </c>
      <c r="X589" s="28">
        <f>IF($W589="","",IF(ISNUMBER($W589),IF($W589&gt;=10000000,IFERROR(DATE(INT($W589/10000),MOD(INT($W589/100),100),MOD($W589,100)),""),$W589),IF(ISNUMBER(--SUBSTITUTE(SUBSTITUTE(TRIM($W589),".","-"),"/","-")),IF(--SUBSTITUTE(SUBSTITUTE(TRIM($W589),".","-"),"/","-")&gt;=10000000,IFERROR(DATE(--LEFT(TRIM($W589),4),--MID(TRIM($W589),5,2),--RIGHT(TRIM($W589),2)),""),--SUBSTITUTE(SUBSTITUTE(TRIM($W589),".","-"),"/","-")),IFERROR(--LEFT(SUBSTITUTE(SUBSTITUTE(TRIM($W589),".","-"),"/","-"),10),""))))</f>
        <v/>
      </c>
      <c r="Y589" s="29">
        <f>IF($X589="","",INT($X589))</f>
        <v/>
      </c>
      <c r="Z589" s="30">
        <f>IF(OR($Y589="",$D$6=""),"",IF(INDEX($A:$U,ROW(),$D$6)="",0,IF(ISNUMBER(INDEX($A:$U,ROW(),$D$6)),INDEX($A:$U,ROW(),$D$6),IFERROR(--SUBSTITUTE(SUBSTITUTE(TRIM(INDEX($A:$U,ROW(),$D$6)),",",""),"원",""),0))))</f>
        <v/>
      </c>
      <c r="AA589" s="30">
        <f>IF(OR($Y589="",$E$6=""),"",IF(INDEX($A:$U,ROW(),$E$6)="",0,IF(ISNUMBER(INDEX($A:$U,ROW(),$E$6)),INDEX($A:$U,ROW(),$E$6),IFERROR(--SUBSTITUTE(SUBSTITUTE(TRIM(INDEX($A:$U,ROW(),$E$6)),",",""),"원",""),0))))</f>
        <v/>
      </c>
      <c r="AB589" s="30">
        <f>IF(OR($Y589="",$F$6=""),"",IF(INDEX($A:$U,ROW(),$F$6)="","",IF(ISNUMBER(INDEX($A:$U,ROW(),$F$6)),INDEX($A:$U,ROW(),$F$6),IFERROR(--SUBSTITUTE(SUBSTITUTE(TRIM(INDEX($A:$U,ROW(),$F$6)),",",""),"원",""),""))))</f>
        <v/>
      </c>
      <c r="AC589" s="2">
        <f>IF(OR($Y589="",$G$6=""),"",INDEX($A:$U,ROW(),$G$6)&amp;"")</f>
        <v/>
      </c>
      <c r="AD589" s="2">
        <f>IF($Y589="","",IF(OR(AND(설정!$B$5&lt;&gt;"",ISNUMBER(SEARCH(설정!$B$5,$AC589))),AND(설정!$B$6&lt;&gt;"",ISNUMBER(SEARCH(설정!$B$6,$AC589))),AND(설정!$B$7&lt;&gt;"",ISNUMBER(SEARCH(설정!$B$7,$AC589)))),"제외","포함"))</f>
        <v/>
      </c>
    </row>
    <row r="590">
      <c r="W590" s="2">
        <f>IF(OR($B$5="",$C$6="",ROW()&lt;$B$5),"",IF(INDEX($A:$U,ROW(),$C$6)="","",INDEX($A:$U,ROW(),$C$6)))</f>
        <v/>
      </c>
      <c r="X590" s="28">
        <f>IF($W590="","",IF(ISNUMBER($W590),IF($W590&gt;=10000000,IFERROR(DATE(INT($W590/10000),MOD(INT($W590/100),100),MOD($W590,100)),""),$W590),IF(ISNUMBER(--SUBSTITUTE(SUBSTITUTE(TRIM($W590),".","-"),"/","-")),IF(--SUBSTITUTE(SUBSTITUTE(TRIM($W590),".","-"),"/","-")&gt;=10000000,IFERROR(DATE(--LEFT(TRIM($W590),4),--MID(TRIM($W590),5,2),--RIGHT(TRIM($W590),2)),""),--SUBSTITUTE(SUBSTITUTE(TRIM($W590),".","-"),"/","-")),IFERROR(--LEFT(SUBSTITUTE(SUBSTITUTE(TRIM($W590),".","-"),"/","-"),10),""))))</f>
        <v/>
      </c>
      <c r="Y590" s="29">
        <f>IF($X590="","",INT($X590))</f>
        <v/>
      </c>
      <c r="Z590" s="30">
        <f>IF(OR($Y590="",$D$6=""),"",IF(INDEX($A:$U,ROW(),$D$6)="",0,IF(ISNUMBER(INDEX($A:$U,ROW(),$D$6)),INDEX($A:$U,ROW(),$D$6),IFERROR(--SUBSTITUTE(SUBSTITUTE(TRIM(INDEX($A:$U,ROW(),$D$6)),",",""),"원",""),0))))</f>
        <v/>
      </c>
      <c r="AA590" s="30">
        <f>IF(OR($Y590="",$E$6=""),"",IF(INDEX($A:$U,ROW(),$E$6)="",0,IF(ISNUMBER(INDEX($A:$U,ROW(),$E$6)),INDEX($A:$U,ROW(),$E$6),IFERROR(--SUBSTITUTE(SUBSTITUTE(TRIM(INDEX($A:$U,ROW(),$E$6)),",",""),"원",""),0))))</f>
        <v/>
      </c>
      <c r="AB590" s="30">
        <f>IF(OR($Y590="",$F$6=""),"",IF(INDEX($A:$U,ROW(),$F$6)="","",IF(ISNUMBER(INDEX($A:$U,ROW(),$F$6)),INDEX($A:$U,ROW(),$F$6),IFERROR(--SUBSTITUTE(SUBSTITUTE(TRIM(INDEX($A:$U,ROW(),$F$6)),",",""),"원",""),""))))</f>
        <v/>
      </c>
      <c r="AC590" s="2">
        <f>IF(OR($Y590="",$G$6=""),"",INDEX($A:$U,ROW(),$G$6)&amp;"")</f>
        <v/>
      </c>
      <c r="AD590" s="2">
        <f>IF($Y590="","",IF(OR(AND(설정!$B$5&lt;&gt;"",ISNUMBER(SEARCH(설정!$B$5,$AC590))),AND(설정!$B$6&lt;&gt;"",ISNUMBER(SEARCH(설정!$B$6,$AC590))),AND(설정!$B$7&lt;&gt;"",ISNUMBER(SEARCH(설정!$B$7,$AC590)))),"제외","포함"))</f>
        <v/>
      </c>
    </row>
    <row r="591">
      <c r="W591" s="2">
        <f>IF(OR($B$5="",$C$6="",ROW()&lt;$B$5),"",IF(INDEX($A:$U,ROW(),$C$6)="","",INDEX($A:$U,ROW(),$C$6)))</f>
        <v/>
      </c>
      <c r="X591" s="28">
        <f>IF($W591="","",IF(ISNUMBER($W591),IF($W591&gt;=10000000,IFERROR(DATE(INT($W591/10000),MOD(INT($W591/100),100),MOD($W591,100)),""),$W591),IF(ISNUMBER(--SUBSTITUTE(SUBSTITUTE(TRIM($W591),".","-"),"/","-")),IF(--SUBSTITUTE(SUBSTITUTE(TRIM($W591),".","-"),"/","-")&gt;=10000000,IFERROR(DATE(--LEFT(TRIM($W591),4),--MID(TRIM($W591),5,2),--RIGHT(TRIM($W591),2)),""),--SUBSTITUTE(SUBSTITUTE(TRIM($W591),".","-"),"/","-")),IFERROR(--LEFT(SUBSTITUTE(SUBSTITUTE(TRIM($W591),".","-"),"/","-"),10),""))))</f>
        <v/>
      </c>
      <c r="Y591" s="29">
        <f>IF($X591="","",INT($X591))</f>
        <v/>
      </c>
      <c r="Z591" s="30">
        <f>IF(OR($Y591="",$D$6=""),"",IF(INDEX($A:$U,ROW(),$D$6)="",0,IF(ISNUMBER(INDEX($A:$U,ROW(),$D$6)),INDEX($A:$U,ROW(),$D$6),IFERROR(--SUBSTITUTE(SUBSTITUTE(TRIM(INDEX($A:$U,ROW(),$D$6)),",",""),"원",""),0))))</f>
        <v/>
      </c>
      <c r="AA591" s="30">
        <f>IF(OR($Y591="",$E$6=""),"",IF(INDEX($A:$U,ROW(),$E$6)="",0,IF(ISNUMBER(INDEX($A:$U,ROW(),$E$6)),INDEX($A:$U,ROW(),$E$6),IFERROR(--SUBSTITUTE(SUBSTITUTE(TRIM(INDEX($A:$U,ROW(),$E$6)),",",""),"원",""),0))))</f>
        <v/>
      </c>
      <c r="AB591" s="30">
        <f>IF(OR($Y591="",$F$6=""),"",IF(INDEX($A:$U,ROW(),$F$6)="","",IF(ISNUMBER(INDEX($A:$U,ROW(),$F$6)),INDEX($A:$U,ROW(),$F$6),IFERROR(--SUBSTITUTE(SUBSTITUTE(TRIM(INDEX($A:$U,ROW(),$F$6)),",",""),"원",""),""))))</f>
        <v/>
      </c>
      <c r="AC591" s="2">
        <f>IF(OR($Y591="",$G$6=""),"",INDEX($A:$U,ROW(),$G$6)&amp;"")</f>
        <v/>
      </c>
      <c r="AD591" s="2">
        <f>IF($Y591="","",IF(OR(AND(설정!$B$5&lt;&gt;"",ISNUMBER(SEARCH(설정!$B$5,$AC591))),AND(설정!$B$6&lt;&gt;"",ISNUMBER(SEARCH(설정!$B$6,$AC591))),AND(설정!$B$7&lt;&gt;"",ISNUMBER(SEARCH(설정!$B$7,$AC591)))),"제외","포함"))</f>
        <v/>
      </c>
    </row>
    <row r="592">
      <c r="W592" s="2">
        <f>IF(OR($B$5="",$C$6="",ROW()&lt;$B$5),"",IF(INDEX($A:$U,ROW(),$C$6)="","",INDEX($A:$U,ROW(),$C$6)))</f>
        <v/>
      </c>
      <c r="X592" s="28">
        <f>IF($W592="","",IF(ISNUMBER($W592),IF($W592&gt;=10000000,IFERROR(DATE(INT($W592/10000),MOD(INT($W592/100),100),MOD($W592,100)),""),$W592),IF(ISNUMBER(--SUBSTITUTE(SUBSTITUTE(TRIM($W592),".","-"),"/","-")),IF(--SUBSTITUTE(SUBSTITUTE(TRIM($W592),".","-"),"/","-")&gt;=10000000,IFERROR(DATE(--LEFT(TRIM($W592),4),--MID(TRIM($W592),5,2),--RIGHT(TRIM($W592),2)),""),--SUBSTITUTE(SUBSTITUTE(TRIM($W592),".","-"),"/","-")),IFERROR(--LEFT(SUBSTITUTE(SUBSTITUTE(TRIM($W592),".","-"),"/","-"),10),""))))</f>
        <v/>
      </c>
      <c r="Y592" s="29">
        <f>IF($X592="","",INT($X592))</f>
        <v/>
      </c>
      <c r="Z592" s="30">
        <f>IF(OR($Y592="",$D$6=""),"",IF(INDEX($A:$U,ROW(),$D$6)="",0,IF(ISNUMBER(INDEX($A:$U,ROW(),$D$6)),INDEX($A:$U,ROW(),$D$6),IFERROR(--SUBSTITUTE(SUBSTITUTE(TRIM(INDEX($A:$U,ROW(),$D$6)),",",""),"원",""),0))))</f>
        <v/>
      </c>
      <c r="AA592" s="30">
        <f>IF(OR($Y592="",$E$6=""),"",IF(INDEX($A:$U,ROW(),$E$6)="",0,IF(ISNUMBER(INDEX($A:$U,ROW(),$E$6)),INDEX($A:$U,ROW(),$E$6),IFERROR(--SUBSTITUTE(SUBSTITUTE(TRIM(INDEX($A:$U,ROW(),$E$6)),",",""),"원",""),0))))</f>
        <v/>
      </c>
      <c r="AB592" s="30">
        <f>IF(OR($Y592="",$F$6=""),"",IF(INDEX($A:$U,ROW(),$F$6)="","",IF(ISNUMBER(INDEX($A:$U,ROW(),$F$6)),INDEX($A:$U,ROW(),$F$6),IFERROR(--SUBSTITUTE(SUBSTITUTE(TRIM(INDEX($A:$U,ROW(),$F$6)),",",""),"원",""),""))))</f>
        <v/>
      </c>
      <c r="AC592" s="2">
        <f>IF(OR($Y592="",$G$6=""),"",INDEX($A:$U,ROW(),$G$6)&amp;"")</f>
        <v/>
      </c>
      <c r="AD592" s="2">
        <f>IF($Y592="","",IF(OR(AND(설정!$B$5&lt;&gt;"",ISNUMBER(SEARCH(설정!$B$5,$AC592))),AND(설정!$B$6&lt;&gt;"",ISNUMBER(SEARCH(설정!$B$6,$AC592))),AND(설정!$B$7&lt;&gt;"",ISNUMBER(SEARCH(설정!$B$7,$AC592)))),"제외","포함"))</f>
        <v/>
      </c>
    </row>
    <row r="593">
      <c r="W593" s="2">
        <f>IF(OR($B$5="",$C$6="",ROW()&lt;$B$5),"",IF(INDEX($A:$U,ROW(),$C$6)="","",INDEX($A:$U,ROW(),$C$6)))</f>
        <v/>
      </c>
      <c r="X593" s="28">
        <f>IF($W593="","",IF(ISNUMBER($W593),IF($W593&gt;=10000000,IFERROR(DATE(INT($W593/10000),MOD(INT($W593/100),100),MOD($W593,100)),""),$W593),IF(ISNUMBER(--SUBSTITUTE(SUBSTITUTE(TRIM($W593),".","-"),"/","-")),IF(--SUBSTITUTE(SUBSTITUTE(TRIM($W593),".","-"),"/","-")&gt;=10000000,IFERROR(DATE(--LEFT(TRIM($W593),4),--MID(TRIM($W593),5,2),--RIGHT(TRIM($W593),2)),""),--SUBSTITUTE(SUBSTITUTE(TRIM($W593),".","-"),"/","-")),IFERROR(--LEFT(SUBSTITUTE(SUBSTITUTE(TRIM($W593),".","-"),"/","-"),10),""))))</f>
        <v/>
      </c>
      <c r="Y593" s="29">
        <f>IF($X593="","",INT($X593))</f>
        <v/>
      </c>
      <c r="Z593" s="30">
        <f>IF(OR($Y593="",$D$6=""),"",IF(INDEX($A:$U,ROW(),$D$6)="",0,IF(ISNUMBER(INDEX($A:$U,ROW(),$D$6)),INDEX($A:$U,ROW(),$D$6),IFERROR(--SUBSTITUTE(SUBSTITUTE(TRIM(INDEX($A:$U,ROW(),$D$6)),",",""),"원",""),0))))</f>
        <v/>
      </c>
      <c r="AA593" s="30">
        <f>IF(OR($Y593="",$E$6=""),"",IF(INDEX($A:$U,ROW(),$E$6)="",0,IF(ISNUMBER(INDEX($A:$U,ROW(),$E$6)),INDEX($A:$U,ROW(),$E$6),IFERROR(--SUBSTITUTE(SUBSTITUTE(TRIM(INDEX($A:$U,ROW(),$E$6)),",",""),"원",""),0))))</f>
        <v/>
      </c>
      <c r="AB593" s="30">
        <f>IF(OR($Y593="",$F$6=""),"",IF(INDEX($A:$U,ROW(),$F$6)="","",IF(ISNUMBER(INDEX($A:$U,ROW(),$F$6)),INDEX($A:$U,ROW(),$F$6),IFERROR(--SUBSTITUTE(SUBSTITUTE(TRIM(INDEX($A:$U,ROW(),$F$6)),",",""),"원",""),""))))</f>
        <v/>
      </c>
      <c r="AC593" s="2">
        <f>IF(OR($Y593="",$G$6=""),"",INDEX($A:$U,ROW(),$G$6)&amp;"")</f>
        <v/>
      </c>
      <c r="AD593" s="2">
        <f>IF($Y593="","",IF(OR(AND(설정!$B$5&lt;&gt;"",ISNUMBER(SEARCH(설정!$B$5,$AC593))),AND(설정!$B$6&lt;&gt;"",ISNUMBER(SEARCH(설정!$B$6,$AC593))),AND(설정!$B$7&lt;&gt;"",ISNUMBER(SEARCH(설정!$B$7,$AC593)))),"제외","포함"))</f>
        <v/>
      </c>
    </row>
    <row r="594">
      <c r="W594" s="2">
        <f>IF(OR($B$5="",$C$6="",ROW()&lt;$B$5),"",IF(INDEX($A:$U,ROW(),$C$6)="","",INDEX($A:$U,ROW(),$C$6)))</f>
        <v/>
      </c>
      <c r="X594" s="28">
        <f>IF($W594="","",IF(ISNUMBER($W594),IF($W594&gt;=10000000,IFERROR(DATE(INT($W594/10000),MOD(INT($W594/100),100),MOD($W594,100)),""),$W594),IF(ISNUMBER(--SUBSTITUTE(SUBSTITUTE(TRIM($W594),".","-"),"/","-")),IF(--SUBSTITUTE(SUBSTITUTE(TRIM($W594),".","-"),"/","-")&gt;=10000000,IFERROR(DATE(--LEFT(TRIM($W594),4),--MID(TRIM($W594),5,2),--RIGHT(TRIM($W594),2)),""),--SUBSTITUTE(SUBSTITUTE(TRIM($W594),".","-"),"/","-")),IFERROR(--LEFT(SUBSTITUTE(SUBSTITUTE(TRIM($W594),".","-"),"/","-"),10),""))))</f>
        <v/>
      </c>
      <c r="Y594" s="29">
        <f>IF($X594="","",INT($X594))</f>
        <v/>
      </c>
      <c r="Z594" s="30">
        <f>IF(OR($Y594="",$D$6=""),"",IF(INDEX($A:$U,ROW(),$D$6)="",0,IF(ISNUMBER(INDEX($A:$U,ROW(),$D$6)),INDEX($A:$U,ROW(),$D$6),IFERROR(--SUBSTITUTE(SUBSTITUTE(TRIM(INDEX($A:$U,ROW(),$D$6)),",",""),"원",""),0))))</f>
        <v/>
      </c>
      <c r="AA594" s="30">
        <f>IF(OR($Y594="",$E$6=""),"",IF(INDEX($A:$U,ROW(),$E$6)="",0,IF(ISNUMBER(INDEX($A:$U,ROW(),$E$6)),INDEX($A:$U,ROW(),$E$6),IFERROR(--SUBSTITUTE(SUBSTITUTE(TRIM(INDEX($A:$U,ROW(),$E$6)),",",""),"원",""),0))))</f>
        <v/>
      </c>
      <c r="AB594" s="30">
        <f>IF(OR($Y594="",$F$6=""),"",IF(INDEX($A:$U,ROW(),$F$6)="","",IF(ISNUMBER(INDEX($A:$U,ROW(),$F$6)),INDEX($A:$U,ROW(),$F$6),IFERROR(--SUBSTITUTE(SUBSTITUTE(TRIM(INDEX($A:$U,ROW(),$F$6)),",",""),"원",""),""))))</f>
        <v/>
      </c>
      <c r="AC594" s="2">
        <f>IF(OR($Y594="",$G$6=""),"",INDEX($A:$U,ROW(),$G$6)&amp;"")</f>
        <v/>
      </c>
      <c r="AD594" s="2">
        <f>IF($Y594="","",IF(OR(AND(설정!$B$5&lt;&gt;"",ISNUMBER(SEARCH(설정!$B$5,$AC594))),AND(설정!$B$6&lt;&gt;"",ISNUMBER(SEARCH(설정!$B$6,$AC594))),AND(설정!$B$7&lt;&gt;"",ISNUMBER(SEARCH(설정!$B$7,$AC594)))),"제외","포함"))</f>
        <v/>
      </c>
    </row>
    <row r="595">
      <c r="W595" s="2">
        <f>IF(OR($B$5="",$C$6="",ROW()&lt;$B$5),"",IF(INDEX($A:$U,ROW(),$C$6)="","",INDEX($A:$U,ROW(),$C$6)))</f>
        <v/>
      </c>
      <c r="X595" s="28">
        <f>IF($W595="","",IF(ISNUMBER($W595),IF($W595&gt;=10000000,IFERROR(DATE(INT($W595/10000),MOD(INT($W595/100),100),MOD($W595,100)),""),$W595),IF(ISNUMBER(--SUBSTITUTE(SUBSTITUTE(TRIM($W595),".","-"),"/","-")),IF(--SUBSTITUTE(SUBSTITUTE(TRIM($W595),".","-"),"/","-")&gt;=10000000,IFERROR(DATE(--LEFT(TRIM($W595),4),--MID(TRIM($W595),5,2),--RIGHT(TRIM($W595),2)),""),--SUBSTITUTE(SUBSTITUTE(TRIM($W595),".","-"),"/","-")),IFERROR(--LEFT(SUBSTITUTE(SUBSTITUTE(TRIM($W595),".","-"),"/","-"),10),""))))</f>
        <v/>
      </c>
      <c r="Y595" s="29">
        <f>IF($X595="","",INT($X595))</f>
        <v/>
      </c>
      <c r="Z595" s="30">
        <f>IF(OR($Y595="",$D$6=""),"",IF(INDEX($A:$U,ROW(),$D$6)="",0,IF(ISNUMBER(INDEX($A:$U,ROW(),$D$6)),INDEX($A:$U,ROW(),$D$6),IFERROR(--SUBSTITUTE(SUBSTITUTE(TRIM(INDEX($A:$U,ROW(),$D$6)),",",""),"원",""),0))))</f>
        <v/>
      </c>
      <c r="AA595" s="30">
        <f>IF(OR($Y595="",$E$6=""),"",IF(INDEX($A:$U,ROW(),$E$6)="",0,IF(ISNUMBER(INDEX($A:$U,ROW(),$E$6)),INDEX($A:$U,ROW(),$E$6),IFERROR(--SUBSTITUTE(SUBSTITUTE(TRIM(INDEX($A:$U,ROW(),$E$6)),",",""),"원",""),0))))</f>
        <v/>
      </c>
      <c r="AB595" s="30">
        <f>IF(OR($Y595="",$F$6=""),"",IF(INDEX($A:$U,ROW(),$F$6)="","",IF(ISNUMBER(INDEX($A:$U,ROW(),$F$6)),INDEX($A:$U,ROW(),$F$6),IFERROR(--SUBSTITUTE(SUBSTITUTE(TRIM(INDEX($A:$U,ROW(),$F$6)),",",""),"원",""),""))))</f>
        <v/>
      </c>
      <c r="AC595" s="2">
        <f>IF(OR($Y595="",$G$6=""),"",INDEX($A:$U,ROW(),$G$6)&amp;"")</f>
        <v/>
      </c>
      <c r="AD595" s="2">
        <f>IF($Y595="","",IF(OR(AND(설정!$B$5&lt;&gt;"",ISNUMBER(SEARCH(설정!$B$5,$AC595))),AND(설정!$B$6&lt;&gt;"",ISNUMBER(SEARCH(설정!$B$6,$AC595))),AND(설정!$B$7&lt;&gt;"",ISNUMBER(SEARCH(설정!$B$7,$AC595)))),"제외","포함"))</f>
        <v/>
      </c>
    </row>
    <row r="596">
      <c r="W596" s="2">
        <f>IF(OR($B$5="",$C$6="",ROW()&lt;$B$5),"",IF(INDEX($A:$U,ROW(),$C$6)="","",INDEX($A:$U,ROW(),$C$6)))</f>
        <v/>
      </c>
      <c r="X596" s="28">
        <f>IF($W596="","",IF(ISNUMBER($W596),IF($W596&gt;=10000000,IFERROR(DATE(INT($W596/10000),MOD(INT($W596/100),100),MOD($W596,100)),""),$W596),IF(ISNUMBER(--SUBSTITUTE(SUBSTITUTE(TRIM($W596),".","-"),"/","-")),IF(--SUBSTITUTE(SUBSTITUTE(TRIM($W596),".","-"),"/","-")&gt;=10000000,IFERROR(DATE(--LEFT(TRIM($W596),4),--MID(TRIM($W596),5,2),--RIGHT(TRIM($W596),2)),""),--SUBSTITUTE(SUBSTITUTE(TRIM($W596),".","-"),"/","-")),IFERROR(--LEFT(SUBSTITUTE(SUBSTITUTE(TRIM($W596),".","-"),"/","-"),10),""))))</f>
        <v/>
      </c>
      <c r="Y596" s="29">
        <f>IF($X596="","",INT($X596))</f>
        <v/>
      </c>
      <c r="Z596" s="30">
        <f>IF(OR($Y596="",$D$6=""),"",IF(INDEX($A:$U,ROW(),$D$6)="",0,IF(ISNUMBER(INDEX($A:$U,ROW(),$D$6)),INDEX($A:$U,ROW(),$D$6),IFERROR(--SUBSTITUTE(SUBSTITUTE(TRIM(INDEX($A:$U,ROW(),$D$6)),",",""),"원",""),0))))</f>
        <v/>
      </c>
      <c r="AA596" s="30">
        <f>IF(OR($Y596="",$E$6=""),"",IF(INDEX($A:$U,ROW(),$E$6)="",0,IF(ISNUMBER(INDEX($A:$U,ROW(),$E$6)),INDEX($A:$U,ROW(),$E$6),IFERROR(--SUBSTITUTE(SUBSTITUTE(TRIM(INDEX($A:$U,ROW(),$E$6)),",",""),"원",""),0))))</f>
        <v/>
      </c>
      <c r="AB596" s="30">
        <f>IF(OR($Y596="",$F$6=""),"",IF(INDEX($A:$U,ROW(),$F$6)="","",IF(ISNUMBER(INDEX($A:$U,ROW(),$F$6)),INDEX($A:$U,ROW(),$F$6),IFERROR(--SUBSTITUTE(SUBSTITUTE(TRIM(INDEX($A:$U,ROW(),$F$6)),",",""),"원",""),""))))</f>
        <v/>
      </c>
      <c r="AC596" s="2">
        <f>IF(OR($Y596="",$G$6=""),"",INDEX($A:$U,ROW(),$G$6)&amp;"")</f>
        <v/>
      </c>
      <c r="AD596" s="2">
        <f>IF($Y596="","",IF(OR(AND(설정!$B$5&lt;&gt;"",ISNUMBER(SEARCH(설정!$B$5,$AC596))),AND(설정!$B$6&lt;&gt;"",ISNUMBER(SEARCH(설정!$B$6,$AC596))),AND(설정!$B$7&lt;&gt;"",ISNUMBER(SEARCH(설정!$B$7,$AC596)))),"제외","포함"))</f>
        <v/>
      </c>
    </row>
    <row r="597">
      <c r="W597" s="2">
        <f>IF(OR($B$5="",$C$6="",ROW()&lt;$B$5),"",IF(INDEX($A:$U,ROW(),$C$6)="","",INDEX($A:$U,ROW(),$C$6)))</f>
        <v/>
      </c>
      <c r="X597" s="28">
        <f>IF($W597="","",IF(ISNUMBER($W597),IF($W597&gt;=10000000,IFERROR(DATE(INT($W597/10000),MOD(INT($W597/100),100),MOD($W597,100)),""),$W597),IF(ISNUMBER(--SUBSTITUTE(SUBSTITUTE(TRIM($W597),".","-"),"/","-")),IF(--SUBSTITUTE(SUBSTITUTE(TRIM($W597),".","-"),"/","-")&gt;=10000000,IFERROR(DATE(--LEFT(TRIM($W597),4),--MID(TRIM($W597),5,2),--RIGHT(TRIM($W597),2)),""),--SUBSTITUTE(SUBSTITUTE(TRIM($W597),".","-"),"/","-")),IFERROR(--LEFT(SUBSTITUTE(SUBSTITUTE(TRIM($W597),".","-"),"/","-"),10),""))))</f>
        <v/>
      </c>
      <c r="Y597" s="29">
        <f>IF($X597="","",INT($X597))</f>
        <v/>
      </c>
      <c r="Z597" s="30">
        <f>IF(OR($Y597="",$D$6=""),"",IF(INDEX($A:$U,ROW(),$D$6)="",0,IF(ISNUMBER(INDEX($A:$U,ROW(),$D$6)),INDEX($A:$U,ROW(),$D$6),IFERROR(--SUBSTITUTE(SUBSTITUTE(TRIM(INDEX($A:$U,ROW(),$D$6)),",",""),"원",""),0))))</f>
        <v/>
      </c>
      <c r="AA597" s="30">
        <f>IF(OR($Y597="",$E$6=""),"",IF(INDEX($A:$U,ROW(),$E$6)="",0,IF(ISNUMBER(INDEX($A:$U,ROW(),$E$6)),INDEX($A:$U,ROW(),$E$6),IFERROR(--SUBSTITUTE(SUBSTITUTE(TRIM(INDEX($A:$U,ROW(),$E$6)),",",""),"원",""),0))))</f>
        <v/>
      </c>
      <c r="AB597" s="30">
        <f>IF(OR($Y597="",$F$6=""),"",IF(INDEX($A:$U,ROW(),$F$6)="","",IF(ISNUMBER(INDEX($A:$U,ROW(),$F$6)),INDEX($A:$U,ROW(),$F$6),IFERROR(--SUBSTITUTE(SUBSTITUTE(TRIM(INDEX($A:$U,ROW(),$F$6)),",",""),"원",""),""))))</f>
        <v/>
      </c>
      <c r="AC597" s="2">
        <f>IF(OR($Y597="",$G$6=""),"",INDEX($A:$U,ROW(),$G$6)&amp;"")</f>
        <v/>
      </c>
      <c r="AD597" s="2">
        <f>IF($Y597="","",IF(OR(AND(설정!$B$5&lt;&gt;"",ISNUMBER(SEARCH(설정!$B$5,$AC597))),AND(설정!$B$6&lt;&gt;"",ISNUMBER(SEARCH(설정!$B$6,$AC597))),AND(설정!$B$7&lt;&gt;"",ISNUMBER(SEARCH(설정!$B$7,$AC597)))),"제외","포함"))</f>
        <v/>
      </c>
    </row>
    <row r="598">
      <c r="W598" s="2">
        <f>IF(OR($B$5="",$C$6="",ROW()&lt;$B$5),"",IF(INDEX($A:$U,ROW(),$C$6)="","",INDEX($A:$U,ROW(),$C$6)))</f>
        <v/>
      </c>
      <c r="X598" s="28">
        <f>IF($W598="","",IF(ISNUMBER($W598),IF($W598&gt;=10000000,IFERROR(DATE(INT($W598/10000),MOD(INT($W598/100),100),MOD($W598,100)),""),$W598),IF(ISNUMBER(--SUBSTITUTE(SUBSTITUTE(TRIM($W598),".","-"),"/","-")),IF(--SUBSTITUTE(SUBSTITUTE(TRIM($W598),".","-"),"/","-")&gt;=10000000,IFERROR(DATE(--LEFT(TRIM($W598),4),--MID(TRIM($W598),5,2),--RIGHT(TRIM($W598),2)),""),--SUBSTITUTE(SUBSTITUTE(TRIM($W598),".","-"),"/","-")),IFERROR(--LEFT(SUBSTITUTE(SUBSTITUTE(TRIM($W598),".","-"),"/","-"),10),""))))</f>
        <v/>
      </c>
      <c r="Y598" s="29">
        <f>IF($X598="","",INT($X598))</f>
        <v/>
      </c>
      <c r="Z598" s="30">
        <f>IF(OR($Y598="",$D$6=""),"",IF(INDEX($A:$U,ROW(),$D$6)="",0,IF(ISNUMBER(INDEX($A:$U,ROW(),$D$6)),INDEX($A:$U,ROW(),$D$6),IFERROR(--SUBSTITUTE(SUBSTITUTE(TRIM(INDEX($A:$U,ROW(),$D$6)),",",""),"원",""),0))))</f>
        <v/>
      </c>
      <c r="AA598" s="30">
        <f>IF(OR($Y598="",$E$6=""),"",IF(INDEX($A:$U,ROW(),$E$6)="",0,IF(ISNUMBER(INDEX($A:$U,ROW(),$E$6)),INDEX($A:$U,ROW(),$E$6),IFERROR(--SUBSTITUTE(SUBSTITUTE(TRIM(INDEX($A:$U,ROW(),$E$6)),",",""),"원",""),0))))</f>
        <v/>
      </c>
      <c r="AB598" s="30">
        <f>IF(OR($Y598="",$F$6=""),"",IF(INDEX($A:$U,ROW(),$F$6)="","",IF(ISNUMBER(INDEX($A:$U,ROW(),$F$6)),INDEX($A:$U,ROW(),$F$6),IFERROR(--SUBSTITUTE(SUBSTITUTE(TRIM(INDEX($A:$U,ROW(),$F$6)),",",""),"원",""),""))))</f>
        <v/>
      </c>
      <c r="AC598" s="2">
        <f>IF(OR($Y598="",$G$6=""),"",INDEX($A:$U,ROW(),$G$6)&amp;"")</f>
        <v/>
      </c>
      <c r="AD598" s="2">
        <f>IF($Y598="","",IF(OR(AND(설정!$B$5&lt;&gt;"",ISNUMBER(SEARCH(설정!$B$5,$AC598))),AND(설정!$B$6&lt;&gt;"",ISNUMBER(SEARCH(설정!$B$6,$AC598))),AND(설정!$B$7&lt;&gt;"",ISNUMBER(SEARCH(설정!$B$7,$AC598)))),"제외","포함"))</f>
        <v/>
      </c>
    </row>
    <row r="599">
      <c r="W599" s="2">
        <f>IF(OR($B$5="",$C$6="",ROW()&lt;$B$5),"",IF(INDEX($A:$U,ROW(),$C$6)="","",INDEX($A:$U,ROW(),$C$6)))</f>
        <v/>
      </c>
      <c r="X599" s="28">
        <f>IF($W599="","",IF(ISNUMBER($W599),IF($W599&gt;=10000000,IFERROR(DATE(INT($W599/10000),MOD(INT($W599/100),100),MOD($W599,100)),""),$W599),IF(ISNUMBER(--SUBSTITUTE(SUBSTITUTE(TRIM($W599),".","-"),"/","-")),IF(--SUBSTITUTE(SUBSTITUTE(TRIM($W599),".","-"),"/","-")&gt;=10000000,IFERROR(DATE(--LEFT(TRIM($W599),4),--MID(TRIM($W599),5,2),--RIGHT(TRIM($W599),2)),""),--SUBSTITUTE(SUBSTITUTE(TRIM($W599),".","-"),"/","-")),IFERROR(--LEFT(SUBSTITUTE(SUBSTITUTE(TRIM($W599),".","-"),"/","-"),10),""))))</f>
        <v/>
      </c>
      <c r="Y599" s="29">
        <f>IF($X599="","",INT($X599))</f>
        <v/>
      </c>
      <c r="Z599" s="30">
        <f>IF(OR($Y599="",$D$6=""),"",IF(INDEX($A:$U,ROW(),$D$6)="",0,IF(ISNUMBER(INDEX($A:$U,ROW(),$D$6)),INDEX($A:$U,ROW(),$D$6),IFERROR(--SUBSTITUTE(SUBSTITUTE(TRIM(INDEX($A:$U,ROW(),$D$6)),",",""),"원",""),0))))</f>
        <v/>
      </c>
      <c r="AA599" s="30">
        <f>IF(OR($Y599="",$E$6=""),"",IF(INDEX($A:$U,ROW(),$E$6)="",0,IF(ISNUMBER(INDEX($A:$U,ROW(),$E$6)),INDEX($A:$U,ROW(),$E$6),IFERROR(--SUBSTITUTE(SUBSTITUTE(TRIM(INDEX($A:$U,ROW(),$E$6)),",",""),"원",""),0))))</f>
        <v/>
      </c>
      <c r="AB599" s="30">
        <f>IF(OR($Y599="",$F$6=""),"",IF(INDEX($A:$U,ROW(),$F$6)="","",IF(ISNUMBER(INDEX($A:$U,ROW(),$F$6)),INDEX($A:$U,ROW(),$F$6),IFERROR(--SUBSTITUTE(SUBSTITUTE(TRIM(INDEX($A:$U,ROW(),$F$6)),",",""),"원",""),""))))</f>
        <v/>
      </c>
      <c r="AC599" s="2">
        <f>IF(OR($Y599="",$G$6=""),"",INDEX($A:$U,ROW(),$G$6)&amp;"")</f>
        <v/>
      </c>
      <c r="AD599" s="2">
        <f>IF($Y599="","",IF(OR(AND(설정!$B$5&lt;&gt;"",ISNUMBER(SEARCH(설정!$B$5,$AC599))),AND(설정!$B$6&lt;&gt;"",ISNUMBER(SEARCH(설정!$B$6,$AC599))),AND(설정!$B$7&lt;&gt;"",ISNUMBER(SEARCH(설정!$B$7,$AC599)))),"제외","포함"))</f>
        <v/>
      </c>
    </row>
    <row r="600">
      <c r="W600" s="2">
        <f>IF(OR($B$5="",$C$6="",ROW()&lt;$B$5),"",IF(INDEX($A:$U,ROW(),$C$6)="","",INDEX($A:$U,ROW(),$C$6)))</f>
        <v/>
      </c>
      <c r="X600" s="28">
        <f>IF($W600="","",IF(ISNUMBER($W600),IF($W600&gt;=10000000,IFERROR(DATE(INT($W600/10000),MOD(INT($W600/100),100),MOD($W600,100)),""),$W600),IF(ISNUMBER(--SUBSTITUTE(SUBSTITUTE(TRIM($W600),".","-"),"/","-")),IF(--SUBSTITUTE(SUBSTITUTE(TRIM($W600),".","-"),"/","-")&gt;=10000000,IFERROR(DATE(--LEFT(TRIM($W600),4),--MID(TRIM($W600),5,2),--RIGHT(TRIM($W600),2)),""),--SUBSTITUTE(SUBSTITUTE(TRIM($W600),".","-"),"/","-")),IFERROR(--LEFT(SUBSTITUTE(SUBSTITUTE(TRIM($W600),".","-"),"/","-"),10),""))))</f>
        <v/>
      </c>
      <c r="Y600" s="29">
        <f>IF($X600="","",INT($X600))</f>
        <v/>
      </c>
      <c r="Z600" s="30">
        <f>IF(OR($Y600="",$D$6=""),"",IF(INDEX($A:$U,ROW(),$D$6)="",0,IF(ISNUMBER(INDEX($A:$U,ROW(),$D$6)),INDEX($A:$U,ROW(),$D$6),IFERROR(--SUBSTITUTE(SUBSTITUTE(TRIM(INDEX($A:$U,ROW(),$D$6)),",",""),"원",""),0))))</f>
        <v/>
      </c>
      <c r="AA600" s="30">
        <f>IF(OR($Y600="",$E$6=""),"",IF(INDEX($A:$U,ROW(),$E$6)="",0,IF(ISNUMBER(INDEX($A:$U,ROW(),$E$6)),INDEX($A:$U,ROW(),$E$6),IFERROR(--SUBSTITUTE(SUBSTITUTE(TRIM(INDEX($A:$U,ROW(),$E$6)),",",""),"원",""),0))))</f>
        <v/>
      </c>
      <c r="AB600" s="30">
        <f>IF(OR($Y600="",$F$6=""),"",IF(INDEX($A:$U,ROW(),$F$6)="","",IF(ISNUMBER(INDEX($A:$U,ROW(),$F$6)),INDEX($A:$U,ROW(),$F$6),IFERROR(--SUBSTITUTE(SUBSTITUTE(TRIM(INDEX($A:$U,ROW(),$F$6)),",",""),"원",""),""))))</f>
        <v/>
      </c>
      <c r="AC600" s="2">
        <f>IF(OR($Y600="",$G$6=""),"",INDEX($A:$U,ROW(),$G$6)&amp;"")</f>
        <v/>
      </c>
      <c r="AD600" s="2">
        <f>IF($Y600="","",IF(OR(AND(설정!$B$5&lt;&gt;"",ISNUMBER(SEARCH(설정!$B$5,$AC600))),AND(설정!$B$6&lt;&gt;"",ISNUMBER(SEARCH(설정!$B$6,$AC600))),AND(설정!$B$7&lt;&gt;"",ISNUMBER(SEARCH(설정!$B$7,$AC600)))),"제외","포함"))</f>
        <v/>
      </c>
    </row>
    <row r="601">
      <c r="W601" s="2">
        <f>IF(OR($B$5="",$C$6="",ROW()&lt;$B$5),"",IF(INDEX($A:$U,ROW(),$C$6)="","",INDEX($A:$U,ROW(),$C$6)))</f>
        <v/>
      </c>
      <c r="X601" s="28">
        <f>IF($W601="","",IF(ISNUMBER($W601),IF($W601&gt;=10000000,IFERROR(DATE(INT($W601/10000),MOD(INT($W601/100),100),MOD($W601,100)),""),$W601),IF(ISNUMBER(--SUBSTITUTE(SUBSTITUTE(TRIM($W601),".","-"),"/","-")),IF(--SUBSTITUTE(SUBSTITUTE(TRIM($W601),".","-"),"/","-")&gt;=10000000,IFERROR(DATE(--LEFT(TRIM($W601),4),--MID(TRIM($W601),5,2),--RIGHT(TRIM($W601),2)),""),--SUBSTITUTE(SUBSTITUTE(TRIM($W601),".","-"),"/","-")),IFERROR(--LEFT(SUBSTITUTE(SUBSTITUTE(TRIM($W601),".","-"),"/","-"),10),""))))</f>
        <v/>
      </c>
      <c r="Y601" s="29">
        <f>IF($X601="","",INT($X601))</f>
        <v/>
      </c>
      <c r="Z601" s="30">
        <f>IF(OR($Y601="",$D$6=""),"",IF(INDEX($A:$U,ROW(),$D$6)="",0,IF(ISNUMBER(INDEX($A:$U,ROW(),$D$6)),INDEX($A:$U,ROW(),$D$6),IFERROR(--SUBSTITUTE(SUBSTITUTE(TRIM(INDEX($A:$U,ROW(),$D$6)),",",""),"원",""),0))))</f>
        <v/>
      </c>
      <c r="AA601" s="30">
        <f>IF(OR($Y601="",$E$6=""),"",IF(INDEX($A:$U,ROW(),$E$6)="",0,IF(ISNUMBER(INDEX($A:$U,ROW(),$E$6)),INDEX($A:$U,ROW(),$E$6),IFERROR(--SUBSTITUTE(SUBSTITUTE(TRIM(INDEX($A:$U,ROW(),$E$6)),",",""),"원",""),0))))</f>
        <v/>
      </c>
      <c r="AB601" s="30">
        <f>IF(OR($Y601="",$F$6=""),"",IF(INDEX($A:$U,ROW(),$F$6)="","",IF(ISNUMBER(INDEX($A:$U,ROW(),$F$6)),INDEX($A:$U,ROW(),$F$6),IFERROR(--SUBSTITUTE(SUBSTITUTE(TRIM(INDEX($A:$U,ROW(),$F$6)),",",""),"원",""),""))))</f>
        <v/>
      </c>
      <c r="AC601" s="2">
        <f>IF(OR($Y601="",$G$6=""),"",INDEX($A:$U,ROW(),$G$6)&amp;"")</f>
        <v/>
      </c>
      <c r="AD601" s="2">
        <f>IF($Y601="","",IF(OR(AND(설정!$B$5&lt;&gt;"",ISNUMBER(SEARCH(설정!$B$5,$AC601))),AND(설정!$B$6&lt;&gt;"",ISNUMBER(SEARCH(설정!$B$6,$AC601))),AND(설정!$B$7&lt;&gt;"",ISNUMBER(SEARCH(설정!$B$7,$AC601)))),"제외","포함"))</f>
        <v/>
      </c>
    </row>
    <row r="602">
      <c r="W602" s="2">
        <f>IF(OR($B$5="",$C$6="",ROW()&lt;$B$5),"",IF(INDEX($A:$U,ROW(),$C$6)="","",INDEX($A:$U,ROW(),$C$6)))</f>
        <v/>
      </c>
      <c r="X602" s="28">
        <f>IF($W602="","",IF(ISNUMBER($W602),IF($W602&gt;=10000000,IFERROR(DATE(INT($W602/10000),MOD(INT($W602/100),100),MOD($W602,100)),""),$W602),IF(ISNUMBER(--SUBSTITUTE(SUBSTITUTE(TRIM($W602),".","-"),"/","-")),IF(--SUBSTITUTE(SUBSTITUTE(TRIM($W602),".","-"),"/","-")&gt;=10000000,IFERROR(DATE(--LEFT(TRIM($W602),4),--MID(TRIM($W602),5,2),--RIGHT(TRIM($W602),2)),""),--SUBSTITUTE(SUBSTITUTE(TRIM($W602),".","-"),"/","-")),IFERROR(--LEFT(SUBSTITUTE(SUBSTITUTE(TRIM($W602),".","-"),"/","-"),10),""))))</f>
        <v/>
      </c>
      <c r="Y602" s="29">
        <f>IF($X602="","",INT($X602))</f>
        <v/>
      </c>
      <c r="Z602" s="30">
        <f>IF(OR($Y602="",$D$6=""),"",IF(INDEX($A:$U,ROW(),$D$6)="",0,IF(ISNUMBER(INDEX($A:$U,ROW(),$D$6)),INDEX($A:$U,ROW(),$D$6),IFERROR(--SUBSTITUTE(SUBSTITUTE(TRIM(INDEX($A:$U,ROW(),$D$6)),",",""),"원",""),0))))</f>
        <v/>
      </c>
      <c r="AA602" s="30">
        <f>IF(OR($Y602="",$E$6=""),"",IF(INDEX($A:$U,ROW(),$E$6)="",0,IF(ISNUMBER(INDEX($A:$U,ROW(),$E$6)),INDEX($A:$U,ROW(),$E$6),IFERROR(--SUBSTITUTE(SUBSTITUTE(TRIM(INDEX($A:$U,ROW(),$E$6)),",",""),"원",""),0))))</f>
        <v/>
      </c>
      <c r="AB602" s="30">
        <f>IF(OR($Y602="",$F$6=""),"",IF(INDEX($A:$U,ROW(),$F$6)="","",IF(ISNUMBER(INDEX($A:$U,ROW(),$F$6)),INDEX($A:$U,ROW(),$F$6),IFERROR(--SUBSTITUTE(SUBSTITUTE(TRIM(INDEX($A:$U,ROW(),$F$6)),",",""),"원",""),""))))</f>
        <v/>
      </c>
      <c r="AC602" s="2">
        <f>IF(OR($Y602="",$G$6=""),"",INDEX($A:$U,ROW(),$G$6)&amp;"")</f>
        <v/>
      </c>
      <c r="AD602" s="2">
        <f>IF($Y602="","",IF(OR(AND(설정!$B$5&lt;&gt;"",ISNUMBER(SEARCH(설정!$B$5,$AC602))),AND(설정!$B$6&lt;&gt;"",ISNUMBER(SEARCH(설정!$B$6,$AC602))),AND(설정!$B$7&lt;&gt;"",ISNUMBER(SEARCH(설정!$B$7,$AC602)))),"제외","포함"))</f>
        <v/>
      </c>
    </row>
    <row r="603">
      <c r="W603" s="2">
        <f>IF(OR($B$5="",$C$6="",ROW()&lt;$B$5),"",IF(INDEX($A:$U,ROW(),$C$6)="","",INDEX($A:$U,ROW(),$C$6)))</f>
        <v/>
      </c>
      <c r="X603" s="28">
        <f>IF($W603="","",IF(ISNUMBER($W603),IF($W603&gt;=10000000,IFERROR(DATE(INT($W603/10000),MOD(INT($W603/100),100),MOD($W603,100)),""),$W603),IF(ISNUMBER(--SUBSTITUTE(SUBSTITUTE(TRIM($W603),".","-"),"/","-")),IF(--SUBSTITUTE(SUBSTITUTE(TRIM($W603),".","-"),"/","-")&gt;=10000000,IFERROR(DATE(--LEFT(TRIM($W603),4),--MID(TRIM($W603),5,2),--RIGHT(TRIM($W603),2)),""),--SUBSTITUTE(SUBSTITUTE(TRIM($W603),".","-"),"/","-")),IFERROR(--LEFT(SUBSTITUTE(SUBSTITUTE(TRIM($W603),".","-"),"/","-"),10),""))))</f>
        <v/>
      </c>
      <c r="Y603" s="29">
        <f>IF($X603="","",INT($X603))</f>
        <v/>
      </c>
      <c r="Z603" s="30">
        <f>IF(OR($Y603="",$D$6=""),"",IF(INDEX($A:$U,ROW(),$D$6)="",0,IF(ISNUMBER(INDEX($A:$U,ROW(),$D$6)),INDEX($A:$U,ROW(),$D$6),IFERROR(--SUBSTITUTE(SUBSTITUTE(TRIM(INDEX($A:$U,ROW(),$D$6)),",",""),"원",""),0))))</f>
        <v/>
      </c>
      <c r="AA603" s="30">
        <f>IF(OR($Y603="",$E$6=""),"",IF(INDEX($A:$U,ROW(),$E$6)="",0,IF(ISNUMBER(INDEX($A:$U,ROW(),$E$6)),INDEX($A:$U,ROW(),$E$6),IFERROR(--SUBSTITUTE(SUBSTITUTE(TRIM(INDEX($A:$U,ROW(),$E$6)),",",""),"원",""),0))))</f>
        <v/>
      </c>
      <c r="AB603" s="30">
        <f>IF(OR($Y603="",$F$6=""),"",IF(INDEX($A:$U,ROW(),$F$6)="","",IF(ISNUMBER(INDEX($A:$U,ROW(),$F$6)),INDEX($A:$U,ROW(),$F$6),IFERROR(--SUBSTITUTE(SUBSTITUTE(TRIM(INDEX($A:$U,ROW(),$F$6)),",",""),"원",""),""))))</f>
        <v/>
      </c>
      <c r="AC603" s="2">
        <f>IF(OR($Y603="",$G$6=""),"",INDEX($A:$U,ROW(),$G$6)&amp;"")</f>
        <v/>
      </c>
      <c r="AD603" s="2">
        <f>IF($Y603="","",IF(OR(AND(설정!$B$5&lt;&gt;"",ISNUMBER(SEARCH(설정!$B$5,$AC603))),AND(설정!$B$6&lt;&gt;"",ISNUMBER(SEARCH(설정!$B$6,$AC603))),AND(설정!$B$7&lt;&gt;"",ISNUMBER(SEARCH(설정!$B$7,$AC603)))),"제외","포함"))</f>
        <v/>
      </c>
    </row>
    <row r="604">
      <c r="W604" s="2">
        <f>IF(OR($B$5="",$C$6="",ROW()&lt;$B$5),"",IF(INDEX($A:$U,ROW(),$C$6)="","",INDEX($A:$U,ROW(),$C$6)))</f>
        <v/>
      </c>
      <c r="X604" s="28">
        <f>IF($W604="","",IF(ISNUMBER($W604),IF($W604&gt;=10000000,IFERROR(DATE(INT($W604/10000),MOD(INT($W604/100),100),MOD($W604,100)),""),$W604),IF(ISNUMBER(--SUBSTITUTE(SUBSTITUTE(TRIM($W604),".","-"),"/","-")),IF(--SUBSTITUTE(SUBSTITUTE(TRIM($W604),".","-"),"/","-")&gt;=10000000,IFERROR(DATE(--LEFT(TRIM($W604),4),--MID(TRIM($W604),5,2),--RIGHT(TRIM($W604),2)),""),--SUBSTITUTE(SUBSTITUTE(TRIM($W604),".","-"),"/","-")),IFERROR(--LEFT(SUBSTITUTE(SUBSTITUTE(TRIM($W604),".","-"),"/","-"),10),""))))</f>
        <v/>
      </c>
      <c r="Y604" s="29">
        <f>IF($X604="","",INT($X604))</f>
        <v/>
      </c>
      <c r="Z604" s="30">
        <f>IF(OR($Y604="",$D$6=""),"",IF(INDEX($A:$U,ROW(),$D$6)="",0,IF(ISNUMBER(INDEX($A:$U,ROW(),$D$6)),INDEX($A:$U,ROW(),$D$6),IFERROR(--SUBSTITUTE(SUBSTITUTE(TRIM(INDEX($A:$U,ROW(),$D$6)),",",""),"원",""),0))))</f>
        <v/>
      </c>
      <c r="AA604" s="30">
        <f>IF(OR($Y604="",$E$6=""),"",IF(INDEX($A:$U,ROW(),$E$6)="",0,IF(ISNUMBER(INDEX($A:$U,ROW(),$E$6)),INDEX($A:$U,ROW(),$E$6),IFERROR(--SUBSTITUTE(SUBSTITUTE(TRIM(INDEX($A:$U,ROW(),$E$6)),",",""),"원",""),0))))</f>
        <v/>
      </c>
      <c r="AB604" s="30">
        <f>IF(OR($Y604="",$F$6=""),"",IF(INDEX($A:$U,ROW(),$F$6)="","",IF(ISNUMBER(INDEX($A:$U,ROW(),$F$6)),INDEX($A:$U,ROW(),$F$6),IFERROR(--SUBSTITUTE(SUBSTITUTE(TRIM(INDEX($A:$U,ROW(),$F$6)),",",""),"원",""),""))))</f>
        <v/>
      </c>
      <c r="AC604" s="2">
        <f>IF(OR($Y604="",$G$6=""),"",INDEX($A:$U,ROW(),$G$6)&amp;"")</f>
        <v/>
      </c>
      <c r="AD604" s="2">
        <f>IF($Y604="","",IF(OR(AND(설정!$B$5&lt;&gt;"",ISNUMBER(SEARCH(설정!$B$5,$AC604))),AND(설정!$B$6&lt;&gt;"",ISNUMBER(SEARCH(설정!$B$6,$AC604))),AND(설정!$B$7&lt;&gt;"",ISNUMBER(SEARCH(설정!$B$7,$AC604)))),"제외","포함"))</f>
        <v/>
      </c>
    </row>
    <row r="605">
      <c r="W605" s="2">
        <f>IF(OR($B$5="",$C$6="",ROW()&lt;$B$5),"",IF(INDEX($A:$U,ROW(),$C$6)="","",INDEX($A:$U,ROW(),$C$6)))</f>
        <v/>
      </c>
      <c r="X605" s="28">
        <f>IF($W605="","",IF(ISNUMBER($W605),IF($W605&gt;=10000000,IFERROR(DATE(INT($W605/10000),MOD(INT($W605/100),100),MOD($W605,100)),""),$W605),IF(ISNUMBER(--SUBSTITUTE(SUBSTITUTE(TRIM($W605),".","-"),"/","-")),IF(--SUBSTITUTE(SUBSTITUTE(TRIM($W605),".","-"),"/","-")&gt;=10000000,IFERROR(DATE(--LEFT(TRIM($W605),4),--MID(TRIM($W605),5,2),--RIGHT(TRIM($W605),2)),""),--SUBSTITUTE(SUBSTITUTE(TRIM($W605),".","-"),"/","-")),IFERROR(--LEFT(SUBSTITUTE(SUBSTITUTE(TRIM($W605),".","-"),"/","-"),10),""))))</f>
        <v/>
      </c>
      <c r="Y605" s="29">
        <f>IF($X605="","",INT($X605))</f>
        <v/>
      </c>
      <c r="Z605" s="30">
        <f>IF(OR($Y605="",$D$6=""),"",IF(INDEX($A:$U,ROW(),$D$6)="",0,IF(ISNUMBER(INDEX($A:$U,ROW(),$D$6)),INDEX($A:$U,ROW(),$D$6),IFERROR(--SUBSTITUTE(SUBSTITUTE(TRIM(INDEX($A:$U,ROW(),$D$6)),",",""),"원",""),0))))</f>
        <v/>
      </c>
      <c r="AA605" s="30">
        <f>IF(OR($Y605="",$E$6=""),"",IF(INDEX($A:$U,ROW(),$E$6)="",0,IF(ISNUMBER(INDEX($A:$U,ROW(),$E$6)),INDEX($A:$U,ROW(),$E$6),IFERROR(--SUBSTITUTE(SUBSTITUTE(TRIM(INDEX($A:$U,ROW(),$E$6)),",",""),"원",""),0))))</f>
        <v/>
      </c>
      <c r="AB605" s="30">
        <f>IF(OR($Y605="",$F$6=""),"",IF(INDEX($A:$U,ROW(),$F$6)="","",IF(ISNUMBER(INDEX($A:$U,ROW(),$F$6)),INDEX($A:$U,ROW(),$F$6),IFERROR(--SUBSTITUTE(SUBSTITUTE(TRIM(INDEX($A:$U,ROW(),$F$6)),",",""),"원",""),""))))</f>
        <v/>
      </c>
      <c r="AC605" s="2">
        <f>IF(OR($Y605="",$G$6=""),"",INDEX($A:$U,ROW(),$G$6)&amp;"")</f>
        <v/>
      </c>
      <c r="AD605" s="2">
        <f>IF($Y605="","",IF(OR(AND(설정!$B$5&lt;&gt;"",ISNUMBER(SEARCH(설정!$B$5,$AC605))),AND(설정!$B$6&lt;&gt;"",ISNUMBER(SEARCH(설정!$B$6,$AC605))),AND(설정!$B$7&lt;&gt;"",ISNUMBER(SEARCH(설정!$B$7,$AC605)))),"제외","포함"))</f>
        <v/>
      </c>
    </row>
    <row r="606">
      <c r="W606" s="2">
        <f>IF(OR($B$5="",$C$6="",ROW()&lt;$B$5),"",IF(INDEX($A:$U,ROW(),$C$6)="","",INDEX($A:$U,ROW(),$C$6)))</f>
        <v/>
      </c>
      <c r="X606" s="28">
        <f>IF($W606="","",IF(ISNUMBER($W606),IF($W606&gt;=10000000,IFERROR(DATE(INT($W606/10000),MOD(INT($W606/100),100),MOD($W606,100)),""),$W606),IF(ISNUMBER(--SUBSTITUTE(SUBSTITUTE(TRIM($W606),".","-"),"/","-")),IF(--SUBSTITUTE(SUBSTITUTE(TRIM($W606),".","-"),"/","-")&gt;=10000000,IFERROR(DATE(--LEFT(TRIM($W606),4),--MID(TRIM($W606),5,2),--RIGHT(TRIM($W606),2)),""),--SUBSTITUTE(SUBSTITUTE(TRIM($W606),".","-"),"/","-")),IFERROR(--LEFT(SUBSTITUTE(SUBSTITUTE(TRIM($W606),".","-"),"/","-"),10),""))))</f>
        <v/>
      </c>
      <c r="Y606" s="29">
        <f>IF($X606="","",INT($X606))</f>
        <v/>
      </c>
      <c r="Z606" s="30">
        <f>IF(OR($Y606="",$D$6=""),"",IF(INDEX($A:$U,ROW(),$D$6)="",0,IF(ISNUMBER(INDEX($A:$U,ROW(),$D$6)),INDEX($A:$U,ROW(),$D$6),IFERROR(--SUBSTITUTE(SUBSTITUTE(TRIM(INDEX($A:$U,ROW(),$D$6)),",",""),"원",""),0))))</f>
        <v/>
      </c>
      <c r="AA606" s="30">
        <f>IF(OR($Y606="",$E$6=""),"",IF(INDEX($A:$U,ROW(),$E$6)="",0,IF(ISNUMBER(INDEX($A:$U,ROW(),$E$6)),INDEX($A:$U,ROW(),$E$6),IFERROR(--SUBSTITUTE(SUBSTITUTE(TRIM(INDEX($A:$U,ROW(),$E$6)),",",""),"원",""),0))))</f>
        <v/>
      </c>
      <c r="AB606" s="30">
        <f>IF(OR($Y606="",$F$6=""),"",IF(INDEX($A:$U,ROW(),$F$6)="","",IF(ISNUMBER(INDEX($A:$U,ROW(),$F$6)),INDEX($A:$U,ROW(),$F$6),IFERROR(--SUBSTITUTE(SUBSTITUTE(TRIM(INDEX($A:$U,ROW(),$F$6)),",",""),"원",""),""))))</f>
        <v/>
      </c>
      <c r="AC606" s="2">
        <f>IF(OR($Y606="",$G$6=""),"",INDEX($A:$U,ROW(),$G$6)&amp;"")</f>
        <v/>
      </c>
      <c r="AD606" s="2">
        <f>IF($Y606="","",IF(OR(AND(설정!$B$5&lt;&gt;"",ISNUMBER(SEARCH(설정!$B$5,$AC606))),AND(설정!$B$6&lt;&gt;"",ISNUMBER(SEARCH(설정!$B$6,$AC606))),AND(설정!$B$7&lt;&gt;"",ISNUMBER(SEARCH(설정!$B$7,$AC606)))),"제외","포함"))</f>
        <v/>
      </c>
    </row>
    <row r="607">
      <c r="W607" s="2">
        <f>IF(OR($B$5="",$C$6="",ROW()&lt;$B$5),"",IF(INDEX($A:$U,ROW(),$C$6)="","",INDEX($A:$U,ROW(),$C$6)))</f>
        <v/>
      </c>
      <c r="X607" s="28">
        <f>IF($W607="","",IF(ISNUMBER($W607),IF($W607&gt;=10000000,IFERROR(DATE(INT($W607/10000),MOD(INT($W607/100),100),MOD($W607,100)),""),$W607),IF(ISNUMBER(--SUBSTITUTE(SUBSTITUTE(TRIM($W607),".","-"),"/","-")),IF(--SUBSTITUTE(SUBSTITUTE(TRIM($W607),".","-"),"/","-")&gt;=10000000,IFERROR(DATE(--LEFT(TRIM($W607),4),--MID(TRIM($W607),5,2),--RIGHT(TRIM($W607),2)),""),--SUBSTITUTE(SUBSTITUTE(TRIM($W607),".","-"),"/","-")),IFERROR(--LEFT(SUBSTITUTE(SUBSTITUTE(TRIM($W607),".","-"),"/","-"),10),""))))</f>
        <v/>
      </c>
      <c r="Y607" s="29">
        <f>IF($X607="","",INT($X607))</f>
        <v/>
      </c>
      <c r="Z607" s="30">
        <f>IF(OR($Y607="",$D$6=""),"",IF(INDEX($A:$U,ROW(),$D$6)="",0,IF(ISNUMBER(INDEX($A:$U,ROW(),$D$6)),INDEX($A:$U,ROW(),$D$6),IFERROR(--SUBSTITUTE(SUBSTITUTE(TRIM(INDEX($A:$U,ROW(),$D$6)),",",""),"원",""),0))))</f>
        <v/>
      </c>
      <c r="AA607" s="30">
        <f>IF(OR($Y607="",$E$6=""),"",IF(INDEX($A:$U,ROW(),$E$6)="",0,IF(ISNUMBER(INDEX($A:$U,ROW(),$E$6)),INDEX($A:$U,ROW(),$E$6),IFERROR(--SUBSTITUTE(SUBSTITUTE(TRIM(INDEX($A:$U,ROW(),$E$6)),",",""),"원",""),0))))</f>
        <v/>
      </c>
      <c r="AB607" s="30">
        <f>IF(OR($Y607="",$F$6=""),"",IF(INDEX($A:$U,ROW(),$F$6)="","",IF(ISNUMBER(INDEX($A:$U,ROW(),$F$6)),INDEX($A:$U,ROW(),$F$6),IFERROR(--SUBSTITUTE(SUBSTITUTE(TRIM(INDEX($A:$U,ROW(),$F$6)),",",""),"원",""),""))))</f>
        <v/>
      </c>
      <c r="AC607" s="2">
        <f>IF(OR($Y607="",$G$6=""),"",INDEX($A:$U,ROW(),$G$6)&amp;"")</f>
        <v/>
      </c>
      <c r="AD607" s="2">
        <f>IF($Y607="","",IF(OR(AND(설정!$B$5&lt;&gt;"",ISNUMBER(SEARCH(설정!$B$5,$AC607))),AND(설정!$B$6&lt;&gt;"",ISNUMBER(SEARCH(설정!$B$6,$AC607))),AND(설정!$B$7&lt;&gt;"",ISNUMBER(SEARCH(설정!$B$7,$AC607)))),"제외","포함"))</f>
        <v/>
      </c>
    </row>
    <row r="608">
      <c r="W608" s="2">
        <f>IF(OR($B$5="",$C$6="",ROW()&lt;$B$5),"",IF(INDEX($A:$U,ROW(),$C$6)="","",INDEX($A:$U,ROW(),$C$6)))</f>
        <v/>
      </c>
      <c r="X608" s="28">
        <f>IF($W608="","",IF(ISNUMBER($W608),IF($W608&gt;=10000000,IFERROR(DATE(INT($W608/10000),MOD(INT($W608/100),100),MOD($W608,100)),""),$W608),IF(ISNUMBER(--SUBSTITUTE(SUBSTITUTE(TRIM($W608),".","-"),"/","-")),IF(--SUBSTITUTE(SUBSTITUTE(TRIM($W608),".","-"),"/","-")&gt;=10000000,IFERROR(DATE(--LEFT(TRIM($W608),4),--MID(TRIM($W608),5,2),--RIGHT(TRIM($W608),2)),""),--SUBSTITUTE(SUBSTITUTE(TRIM($W608),".","-"),"/","-")),IFERROR(--LEFT(SUBSTITUTE(SUBSTITUTE(TRIM($W608),".","-"),"/","-"),10),""))))</f>
        <v/>
      </c>
      <c r="Y608" s="29">
        <f>IF($X608="","",INT($X608))</f>
        <v/>
      </c>
      <c r="Z608" s="30">
        <f>IF(OR($Y608="",$D$6=""),"",IF(INDEX($A:$U,ROW(),$D$6)="",0,IF(ISNUMBER(INDEX($A:$U,ROW(),$D$6)),INDEX($A:$U,ROW(),$D$6),IFERROR(--SUBSTITUTE(SUBSTITUTE(TRIM(INDEX($A:$U,ROW(),$D$6)),",",""),"원",""),0))))</f>
        <v/>
      </c>
      <c r="AA608" s="30">
        <f>IF(OR($Y608="",$E$6=""),"",IF(INDEX($A:$U,ROW(),$E$6)="",0,IF(ISNUMBER(INDEX($A:$U,ROW(),$E$6)),INDEX($A:$U,ROW(),$E$6),IFERROR(--SUBSTITUTE(SUBSTITUTE(TRIM(INDEX($A:$U,ROW(),$E$6)),",",""),"원",""),0))))</f>
        <v/>
      </c>
      <c r="AB608" s="30">
        <f>IF(OR($Y608="",$F$6=""),"",IF(INDEX($A:$U,ROW(),$F$6)="","",IF(ISNUMBER(INDEX($A:$U,ROW(),$F$6)),INDEX($A:$U,ROW(),$F$6),IFERROR(--SUBSTITUTE(SUBSTITUTE(TRIM(INDEX($A:$U,ROW(),$F$6)),",",""),"원",""),""))))</f>
        <v/>
      </c>
      <c r="AC608" s="2">
        <f>IF(OR($Y608="",$G$6=""),"",INDEX($A:$U,ROW(),$G$6)&amp;"")</f>
        <v/>
      </c>
      <c r="AD608" s="2">
        <f>IF($Y608="","",IF(OR(AND(설정!$B$5&lt;&gt;"",ISNUMBER(SEARCH(설정!$B$5,$AC608))),AND(설정!$B$6&lt;&gt;"",ISNUMBER(SEARCH(설정!$B$6,$AC608))),AND(설정!$B$7&lt;&gt;"",ISNUMBER(SEARCH(설정!$B$7,$AC608)))),"제외","포함"))</f>
        <v/>
      </c>
    </row>
    <row r="609">
      <c r="W609" s="2">
        <f>IF(OR($B$5="",$C$6="",ROW()&lt;$B$5),"",IF(INDEX($A:$U,ROW(),$C$6)="","",INDEX($A:$U,ROW(),$C$6)))</f>
        <v/>
      </c>
      <c r="X609" s="28">
        <f>IF($W609="","",IF(ISNUMBER($W609),IF($W609&gt;=10000000,IFERROR(DATE(INT($W609/10000),MOD(INT($W609/100),100),MOD($W609,100)),""),$W609),IF(ISNUMBER(--SUBSTITUTE(SUBSTITUTE(TRIM($W609),".","-"),"/","-")),IF(--SUBSTITUTE(SUBSTITUTE(TRIM($W609),".","-"),"/","-")&gt;=10000000,IFERROR(DATE(--LEFT(TRIM($W609),4),--MID(TRIM($W609),5,2),--RIGHT(TRIM($W609),2)),""),--SUBSTITUTE(SUBSTITUTE(TRIM($W609),".","-"),"/","-")),IFERROR(--LEFT(SUBSTITUTE(SUBSTITUTE(TRIM($W609),".","-"),"/","-"),10),""))))</f>
        <v/>
      </c>
      <c r="Y609" s="29">
        <f>IF($X609="","",INT($X609))</f>
        <v/>
      </c>
      <c r="Z609" s="30">
        <f>IF(OR($Y609="",$D$6=""),"",IF(INDEX($A:$U,ROW(),$D$6)="",0,IF(ISNUMBER(INDEX($A:$U,ROW(),$D$6)),INDEX($A:$U,ROW(),$D$6),IFERROR(--SUBSTITUTE(SUBSTITUTE(TRIM(INDEX($A:$U,ROW(),$D$6)),",",""),"원",""),0))))</f>
        <v/>
      </c>
      <c r="AA609" s="30">
        <f>IF(OR($Y609="",$E$6=""),"",IF(INDEX($A:$U,ROW(),$E$6)="",0,IF(ISNUMBER(INDEX($A:$U,ROW(),$E$6)),INDEX($A:$U,ROW(),$E$6),IFERROR(--SUBSTITUTE(SUBSTITUTE(TRIM(INDEX($A:$U,ROW(),$E$6)),",",""),"원",""),0))))</f>
        <v/>
      </c>
      <c r="AB609" s="30">
        <f>IF(OR($Y609="",$F$6=""),"",IF(INDEX($A:$U,ROW(),$F$6)="","",IF(ISNUMBER(INDEX($A:$U,ROW(),$F$6)),INDEX($A:$U,ROW(),$F$6),IFERROR(--SUBSTITUTE(SUBSTITUTE(TRIM(INDEX($A:$U,ROW(),$F$6)),",",""),"원",""),""))))</f>
        <v/>
      </c>
      <c r="AC609" s="2">
        <f>IF(OR($Y609="",$G$6=""),"",INDEX($A:$U,ROW(),$G$6)&amp;"")</f>
        <v/>
      </c>
      <c r="AD609" s="2">
        <f>IF($Y609="","",IF(OR(AND(설정!$B$5&lt;&gt;"",ISNUMBER(SEARCH(설정!$B$5,$AC609))),AND(설정!$B$6&lt;&gt;"",ISNUMBER(SEARCH(설정!$B$6,$AC609))),AND(설정!$B$7&lt;&gt;"",ISNUMBER(SEARCH(설정!$B$7,$AC609)))),"제외","포함"))</f>
        <v/>
      </c>
    </row>
    <row r="610">
      <c r="W610" s="2">
        <f>IF(OR($B$5="",$C$6="",ROW()&lt;$B$5),"",IF(INDEX($A:$U,ROW(),$C$6)="","",INDEX($A:$U,ROW(),$C$6)))</f>
        <v/>
      </c>
      <c r="X610" s="28">
        <f>IF($W610="","",IF(ISNUMBER($W610),IF($W610&gt;=10000000,IFERROR(DATE(INT($W610/10000),MOD(INT($W610/100),100),MOD($W610,100)),""),$W610),IF(ISNUMBER(--SUBSTITUTE(SUBSTITUTE(TRIM($W610),".","-"),"/","-")),IF(--SUBSTITUTE(SUBSTITUTE(TRIM($W610),".","-"),"/","-")&gt;=10000000,IFERROR(DATE(--LEFT(TRIM($W610),4),--MID(TRIM($W610),5,2),--RIGHT(TRIM($W610),2)),""),--SUBSTITUTE(SUBSTITUTE(TRIM($W610),".","-"),"/","-")),IFERROR(--LEFT(SUBSTITUTE(SUBSTITUTE(TRIM($W610),".","-"),"/","-"),10),""))))</f>
        <v/>
      </c>
      <c r="Y610" s="29">
        <f>IF($X610="","",INT($X610))</f>
        <v/>
      </c>
      <c r="Z610" s="30">
        <f>IF(OR($Y610="",$D$6=""),"",IF(INDEX($A:$U,ROW(),$D$6)="",0,IF(ISNUMBER(INDEX($A:$U,ROW(),$D$6)),INDEX($A:$U,ROW(),$D$6),IFERROR(--SUBSTITUTE(SUBSTITUTE(TRIM(INDEX($A:$U,ROW(),$D$6)),",",""),"원",""),0))))</f>
        <v/>
      </c>
      <c r="AA610" s="30">
        <f>IF(OR($Y610="",$E$6=""),"",IF(INDEX($A:$U,ROW(),$E$6)="",0,IF(ISNUMBER(INDEX($A:$U,ROW(),$E$6)),INDEX($A:$U,ROW(),$E$6),IFERROR(--SUBSTITUTE(SUBSTITUTE(TRIM(INDEX($A:$U,ROW(),$E$6)),",",""),"원",""),0))))</f>
        <v/>
      </c>
      <c r="AB610" s="30">
        <f>IF(OR($Y610="",$F$6=""),"",IF(INDEX($A:$U,ROW(),$F$6)="","",IF(ISNUMBER(INDEX($A:$U,ROW(),$F$6)),INDEX($A:$U,ROW(),$F$6),IFERROR(--SUBSTITUTE(SUBSTITUTE(TRIM(INDEX($A:$U,ROW(),$F$6)),",",""),"원",""),""))))</f>
        <v/>
      </c>
      <c r="AC610" s="2">
        <f>IF(OR($Y610="",$G$6=""),"",INDEX($A:$U,ROW(),$G$6)&amp;"")</f>
        <v/>
      </c>
      <c r="AD610" s="2">
        <f>IF($Y610="","",IF(OR(AND(설정!$B$5&lt;&gt;"",ISNUMBER(SEARCH(설정!$B$5,$AC610))),AND(설정!$B$6&lt;&gt;"",ISNUMBER(SEARCH(설정!$B$6,$AC610))),AND(설정!$B$7&lt;&gt;"",ISNUMBER(SEARCH(설정!$B$7,$AC610)))),"제외","포함"))</f>
        <v/>
      </c>
    </row>
    <row r="611">
      <c r="W611" s="2">
        <f>IF(OR($B$5="",$C$6="",ROW()&lt;$B$5),"",IF(INDEX($A:$U,ROW(),$C$6)="","",INDEX($A:$U,ROW(),$C$6)))</f>
        <v/>
      </c>
      <c r="X611" s="28">
        <f>IF($W611="","",IF(ISNUMBER($W611),IF($W611&gt;=10000000,IFERROR(DATE(INT($W611/10000),MOD(INT($W611/100),100),MOD($W611,100)),""),$W611),IF(ISNUMBER(--SUBSTITUTE(SUBSTITUTE(TRIM($W611),".","-"),"/","-")),IF(--SUBSTITUTE(SUBSTITUTE(TRIM($W611),".","-"),"/","-")&gt;=10000000,IFERROR(DATE(--LEFT(TRIM($W611),4),--MID(TRIM($W611),5,2),--RIGHT(TRIM($W611),2)),""),--SUBSTITUTE(SUBSTITUTE(TRIM($W611),".","-"),"/","-")),IFERROR(--LEFT(SUBSTITUTE(SUBSTITUTE(TRIM($W611),".","-"),"/","-"),10),""))))</f>
        <v/>
      </c>
      <c r="Y611" s="29">
        <f>IF($X611="","",INT($X611))</f>
        <v/>
      </c>
      <c r="Z611" s="30">
        <f>IF(OR($Y611="",$D$6=""),"",IF(INDEX($A:$U,ROW(),$D$6)="",0,IF(ISNUMBER(INDEX($A:$U,ROW(),$D$6)),INDEX($A:$U,ROW(),$D$6),IFERROR(--SUBSTITUTE(SUBSTITUTE(TRIM(INDEX($A:$U,ROW(),$D$6)),",",""),"원",""),0))))</f>
        <v/>
      </c>
      <c r="AA611" s="30">
        <f>IF(OR($Y611="",$E$6=""),"",IF(INDEX($A:$U,ROW(),$E$6)="",0,IF(ISNUMBER(INDEX($A:$U,ROW(),$E$6)),INDEX($A:$U,ROW(),$E$6),IFERROR(--SUBSTITUTE(SUBSTITUTE(TRIM(INDEX($A:$U,ROW(),$E$6)),",",""),"원",""),0))))</f>
        <v/>
      </c>
      <c r="AB611" s="30">
        <f>IF(OR($Y611="",$F$6=""),"",IF(INDEX($A:$U,ROW(),$F$6)="","",IF(ISNUMBER(INDEX($A:$U,ROW(),$F$6)),INDEX($A:$U,ROW(),$F$6),IFERROR(--SUBSTITUTE(SUBSTITUTE(TRIM(INDEX($A:$U,ROW(),$F$6)),",",""),"원",""),""))))</f>
        <v/>
      </c>
      <c r="AC611" s="2">
        <f>IF(OR($Y611="",$G$6=""),"",INDEX($A:$U,ROW(),$G$6)&amp;"")</f>
        <v/>
      </c>
      <c r="AD611" s="2">
        <f>IF($Y611="","",IF(OR(AND(설정!$B$5&lt;&gt;"",ISNUMBER(SEARCH(설정!$B$5,$AC611))),AND(설정!$B$6&lt;&gt;"",ISNUMBER(SEARCH(설정!$B$6,$AC611))),AND(설정!$B$7&lt;&gt;"",ISNUMBER(SEARCH(설정!$B$7,$AC611)))),"제외","포함"))</f>
        <v/>
      </c>
    </row>
    <row r="612">
      <c r="W612" s="2">
        <f>IF(OR($B$5="",$C$6="",ROW()&lt;$B$5),"",IF(INDEX($A:$U,ROW(),$C$6)="","",INDEX($A:$U,ROW(),$C$6)))</f>
        <v/>
      </c>
      <c r="X612" s="28">
        <f>IF($W612="","",IF(ISNUMBER($W612),IF($W612&gt;=10000000,IFERROR(DATE(INT($W612/10000),MOD(INT($W612/100),100),MOD($W612,100)),""),$W612),IF(ISNUMBER(--SUBSTITUTE(SUBSTITUTE(TRIM($W612),".","-"),"/","-")),IF(--SUBSTITUTE(SUBSTITUTE(TRIM($W612),".","-"),"/","-")&gt;=10000000,IFERROR(DATE(--LEFT(TRIM($W612),4),--MID(TRIM($W612),5,2),--RIGHT(TRIM($W612),2)),""),--SUBSTITUTE(SUBSTITUTE(TRIM($W612),".","-"),"/","-")),IFERROR(--LEFT(SUBSTITUTE(SUBSTITUTE(TRIM($W612),".","-"),"/","-"),10),""))))</f>
        <v/>
      </c>
      <c r="Y612" s="29">
        <f>IF($X612="","",INT($X612))</f>
        <v/>
      </c>
      <c r="Z612" s="30">
        <f>IF(OR($Y612="",$D$6=""),"",IF(INDEX($A:$U,ROW(),$D$6)="",0,IF(ISNUMBER(INDEX($A:$U,ROW(),$D$6)),INDEX($A:$U,ROW(),$D$6),IFERROR(--SUBSTITUTE(SUBSTITUTE(TRIM(INDEX($A:$U,ROW(),$D$6)),",",""),"원",""),0))))</f>
        <v/>
      </c>
      <c r="AA612" s="30">
        <f>IF(OR($Y612="",$E$6=""),"",IF(INDEX($A:$U,ROW(),$E$6)="",0,IF(ISNUMBER(INDEX($A:$U,ROW(),$E$6)),INDEX($A:$U,ROW(),$E$6),IFERROR(--SUBSTITUTE(SUBSTITUTE(TRIM(INDEX($A:$U,ROW(),$E$6)),",",""),"원",""),0))))</f>
        <v/>
      </c>
      <c r="AB612" s="30">
        <f>IF(OR($Y612="",$F$6=""),"",IF(INDEX($A:$U,ROW(),$F$6)="","",IF(ISNUMBER(INDEX($A:$U,ROW(),$F$6)),INDEX($A:$U,ROW(),$F$6),IFERROR(--SUBSTITUTE(SUBSTITUTE(TRIM(INDEX($A:$U,ROW(),$F$6)),",",""),"원",""),""))))</f>
        <v/>
      </c>
      <c r="AC612" s="2">
        <f>IF(OR($Y612="",$G$6=""),"",INDEX($A:$U,ROW(),$G$6)&amp;"")</f>
        <v/>
      </c>
      <c r="AD612" s="2">
        <f>IF($Y612="","",IF(OR(AND(설정!$B$5&lt;&gt;"",ISNUMBER(SEARCH(설정!$B$5,$AC612))),AND(설정!$B$6&lt;&gt;"",ISNUMBER(SEARCH(설정!$B$6,$AC612))),AND(설정!$B$7&lt;&gt;"",ISNUMBER(SEARCH(설정!$B$7,$AC612)))),"제외","포함"))</f>
        <v/>
      </c>
    </row>
    <row r="613">
      <c r="W613" s="2">
        <f>IF(OR($B$5="",$C$6="",ROW()&lt;$B$5),"",IF(INDEX($A:$U,ROW(),$C$6)="","",INDEX($A:$U,ROW(),$C$6)))</f>
        <v/>
      </c>
      <c r="X613" s="28">
        <f>IF($W613="","",IF(ISNUMBER($W613),IF($W613&gt;=10000000,IFERROR(DATE(INT($W613/10000),MOD(INT($W613/100),100),MOD($W613,100)),""),$W613),IF(ISNUMBER(--SUBSTITUTE(SUBSTITUTE(TRIM($W613),".","-"),"/","-")),IF(--SUBSTITUTE(SUBSTITUTE(TRIM($W613),".","-"),"/","-")&gt;=10000000,IFERROR(DATE(--LEFT(TRIM($W613),4),--MID(TRIM($W613),5,2),--RIGHT(TRIM($W613),2)),""),--SUBSTITUTE(SUBSTITUTE(TRIM($W613),".","-"),"/","-")),IFERROR(--LEFT(SUBSTITUTE(SUBSTITUTE(TRIM($W613),".","-"),"/","-"),10),""))))</f>
        <v/>
      </c>
      <c r="Y613" s="29">
        <f>IF($X613="","",INT($X613))</f>
        <v/>
      </c>
      <c r="Z613" s="30">
        <f>IF(OR($Y613="",$D$6=""),"",IF(INDEX($A:$U,ROW(),$D$6)="",0,IF(ISNUMBER(INDEX($A:$U,ROW(),$D$6)),INDEX($A:$U,ROW(),$D$6),IFERROR(--SUBSTITUTE(SUBSTITUTE(TRIM(INDEX($A:$U,ROW(),$D$6)),",",""),"원",""),0))))</f>
        <v/>
      </c>
      <c r="AA613" s="30">
        <f>IF(OR($Y613="",$E$6=""),"",IF(INDEX($A:$U,ROW(),$E$6)="",0,IF(ISNUMBER(INDEX($A:$U,ROW(),$E$6)),INDEX($A:$U,ROW(),$E$6),IFERROR(--SUBSTITUTE(SUBSTITUTE(TRIM(INDEX($A:$U,ROW(),$E$6)),",",""),"원",""),0))))</f>
        <v/>
      </c>
      <c r="AB613" s="30">
        <f>IF(OR($Y613="",$F$6=""),"",IF(INDEX($A:$U,ROW(),$F$6)="","",IF(ISNUMBER(INDEX($A:$U,ROW(),$F$6)),INDEX($A:$U,ROW(),$F$6),IFERROR(--SUBSTITUTE(SUBSTITUTE(TRIM(INDEX($A:$U,ROW(),$F$6)),",",""),"원",""),""))))</f>
        <v/>
      </c>
      <c r="AC613" s="2">
        <f>IF(OR($Y613="",$G$6=""),"",INDEX($A:$U,ROW(),$G$6)&amp;"")</f>
        <v/>
      </c>
      <c r="AD613" s="2">
        <f>IF($Y613="","",IF(OR(AND(설정!$B$5&lt;&gt;"",ISNUMBER(SEARCH(설정!$B$5,$AC613))),AND(설정!$B$6&lt;&gt;"",ISNUMBER(SEARCH(설정!$B$6,$AC613))),AND(설정!$B$7&lt;&gt;"",ISNUMBER(SEARCH(설정!$B$7,$AC613)))),"제외","포함"))</f>
        <v/>
      </c>
    </row>
    <row r="614">
      <c r="W614" s="2">
        <f>IF(OR($B$5="",$C$6="",ROW()&lt;$B$5),"",IF(INDEX($A:$U,ROW(),$C$6)="","",INDEX($A:$U,ROW(),$C$6)))</f>
        <v/>
      </c>
      <c r="X614" s="28">
        <f>IF($W614="","",IF(ISNUMBER($W614),IF($W614&gt;=10000000,IFERROR(DATE(INT($W614/10000),MOD(INT($W614/100),100),MOD($W614,100)),""),$W614),IF(ISNUMBER(--SUBSTITUTE(SUBSTITUTE(TRIM($W614),".","-"),"/","-")),IF(--SUBSTITUTE(SUBSTITUTE(TRIM($W614),".","-"),"/","-")&gt;=10000000,IFERROR(DATE(--LEFT(TRIM($W614),4),--MID(TRIM($W614),5,2),--RIGHT(TRIM($W614),2)),""),--SUBSTITUTE(SUBSTITUTE(TRIM($W614),".","-"),"/","-")),IFERROR(--LEFT(SUBSTITUTE(SUBSTITUTE(TRIM($W614),".","-"),"/","-"),10),""))))</f>
        <v/>
      </c>
      <c r="Y614" s="29">
        <f>IF($X614="","",INT($X614))</f>
        <v/>
      </c>
      <c r="Z614" s="30">
        <f>IF(OR($Y614="",$D$6=""),"",IF(INDEX($A:$U,ROW(),$D$6)="",0,IF(ISNUMBER(INDEX($A:$U,ROW(),$D$6)),INDEX($A:$U,ROW(),$D$6),IFERROR(--SUBSTITUTE(SUBSTITUTE(TRIM(INDEX($A:$U,ROW(),$D$6)),",",""),"원",""),0))))</f>
        <v/>
      </c>
      <c r="AA614" s="30">
        <f>IF(OR($Y614="",$E$6=""),"",IF(INDEX($A:$U,ROW(),$E$6)="",0,IF(ISNUMBER(INDEX($A:$U,ROW(),$E$6)),INDEX($A:$U,ROW(),$E$6),IFERROR(--SUBSTITUTE(SUBSTITUTE(TRIM(INDEX($A:$U,ROW(),$E$6)),",",""),"원",""),0))))</f>
        <v/>
      </c>
      <c r="AB614" s="30">
        <f>IF(OR($Y614="",$F$6=""),"",IF(INDEX($A:$U,ROW(),$F$6)="","",IF(ISNUMBER(INDEX($A:$U,ROW(),$F$6)),INDEX($A:$U,ROW(),$F$6),IFERROR(--SUBSTITUTE(SUBSTITUTE(TRIM(INDEX($A:$U,ROW(),$F$6)),",",""),"원",""),""))))</f>
        <v/>
      </c>
      <c r="AC614" s="2">
        <f>IF(OR($Y614="",$G$6=""),"",INDEX($A:$U,ROW(),$G$6)&amp;"")</f>
        <v/>
      </c>
      <c r="AD614" s="2">
        <f>IF($Y614="","",IF(OR(AND(설정!$B$5&lt;&gt;"",ISNUMBER(SEARCH(설정!$B$5,$AC614))),AND(설정!$B$6&lt;&gt;"",ISNUMBER(SEARCH(설정!$B$6,$AC614))),AND(설정!$B$7&lt;&gt;"",ISNUMBER(SEARCH(설정!$B$7,$AC614)))),"제외","포함"))</f>
        <v/>
      </c>
    </row>
    <row r="615">
      <c r="W615" s="2">
        <f>IF(OR($B$5="",$C$6="",ROW()&lt;$B$5),"",IF(INDEX($A:$U,ROW(),$C$6)="","",INDEX($A:$U,ROW(),$C$6)))</f>
        <v/>
      </c>
      <c r="X615" s="28">
        <f>IF($W615="","",IF(ISNUMBER($W615),IF($W615&gt;=10000000,IFERROR(DATE(INT($W615/10000),MOD(INT($W615/100),100),MOD($W615,100)),""),$W615),IF(ISNUMBER(--SUBSTITUTE(SUBSTITUTE(TRIM($W615),".","-"),"/","-")),IF(--SUBSTITUTE(SUBSTITUTE(TRIM($W615),".","-"),"/","-")&gt;=10000000,IFERROR(DATE(--LEFT(TRIM($W615),4),--MID(TRIM($W615),5,2),--RIGHT(TRIM($W615),2)),""),--SUBSTITUTE(SUBSTITUTE(TRIM($W615),".","-"),"/","-")),IFERROR(--LEFT(SUBSTITUTE(SUBSTITUTE(TRIM($W615),".","-"),"/","-"),10),""))))</f>
        <v/>
      </c>
      <c r="Y615" s="29">
        <f>IF($X615="","",INT($X615))</f>
        <v/>
      </c>
      <c r="Z615" s="30">
        <f>IF(OR($Y615="",$D$6=""),"",IF(INDEX($A:$U,ROW(),$D$6)="",0,IF(ISNUMBER(INDEX($A:$U,ROW(),$D$6)),INDEX($A:$U,ROW(),$D$6),IFERROR(--SUBSTITUTE(SUBSTITUTE(TRIM(INDEX($A:$U,ROW(),$D$6)),",",""),"원",""),0))))</f>
        <v/>
      </c>
      <c r="AA615" s="30">
        <f>IF(OR($Y615="",$E$6=""),"",IF(INDEX($A:$U,ROW(),$E$6)="",0,IF(ISNUMBER(INDEX($A:$U,ROW(),$E$6)),INDEX($A:$U,ROW(),$E$6),IFERROR(--SUBSTITUTE(SUBSTITUTE(TRIM(INDEX($A:$U,ROW(),$E$6)),",",""),"원",""),0))))</f>
        <v/>
      </c>
      <c r="AB615" s="30">
        <f>IF(OR($Y615="",$F$6=""),"",IF(INDEX($A:$U,ROW(),$F$6)="","",IF(ISNUMBER(INDEX($A:$U,ROW(),$F$6)),INDEX($A:$U,ROW(),$F$6),IFERROR(--SUBSTITUTE(SUBSTITUTE(TRIM(INDEX($A:$U,ROW(),$F$6)),",",""),"원",""),""))))</f>
        <v/>
      </c>
      <c r="AC615" s="2">
        <f>IF(OR($Y615="",$G$6=""),"",INDEX($A:$U,ROW(),$G$6)&amp;"")</f>
        <v/>
      </c>
      <c r="AD615" s="2">
        <f>IF($Y615="","",IF(OR(AND(설정!$B$5&lt;&gt;"",ISNUMBER(SEARCH(설정!$B$5,$AC615))),AND(설정!$B$6&lt;&gt;"",ISNUMBER(SEARCH(설정!$B$6,$AC615))),AND(설정!$B$7&lt;&gt;"",ISNUMBER(SEARCH(설정!$B$7,$AC615)))),"제외","포함"))</f>
        <v/>
      </c>
    </row>
    <row r="616">
      <c r="W616" s="2">
        <f>IF(OR($B$5="",$C$6="",ROW()&lt;$B$5),"",IF(INDEX($A:$U,ROW(),$C$6)="","",INDEX($A:$U,ROW(),$C$6)))</f>
        <v/>
      </c>
      <c r="X616" s="28">
        <f>IF($W616="","",IF(ISNUMBER($W616),IF($W616&gt;=10000000,IFERROR(DATE(INT($W616/10000),MOD(INT($W616/100),100),MOD($W616,100)),""),$W616),IF(ISNUMBER(--SUBSTITUTE(SUBSTITUTE(TRIM($W616),".","-"),"/","-")),IF(--SUBSTITUTE(SUBSTITUTE(TRIM($W616),".","-"),"/","-")&gt;=10000000,IFERROR(DATE(--LEFT(TRIM($W616),4),--MID(TRIM($W616),5,2),--RIGHT(TRIM($W616),2)),""),--SUBSTITUTE(SUBSTITUTE(TRIM($W616),".","-"),"/","-")),IFERROR(--LEFT(SUBSTITUTE(SUBSTITUTE(TRIM($W616),".","-"),"/","-"),10),""))))</f>
        <v/>
      </c>
      <c r="Y616" s="29">
        <f>IF($X616="","",INT($X616))</f>
        <v/>
      </c>
      <c r="Z616" s="30">
        <f>IF(OR($Y616="",$D$6=""),"",IF(INDEX($A:$U,ROW(),$D$6)="",0,IF(ISNUMBER(INDEX($A:$U,ROW(),$D$6)),INDEX($A:$U,ROW(),$D$6),IFERROR(--SUBSTITUTE(SUBSTITUTE(TRIM(INDEX($A:$U,ROW(),$D$6)),",",""),"원",""),0))))</f>
        <v/>
      </c>
      <c r="AA616" s="30">
        <f>IF(OR($Y616="",$E$6=""),"",IF(INDEX($A:$U,ROW(),$E$6)="",0,IF(ISNUMBER(INDEX($A:$U,ROW(),$E$6)),INDEX($A:$U,ROW(),$E$6),IFERROR(--SUBSTITUTE(SUBSTITUTE(TRIM(INDEX($A:$U,ROW(),$E$6)),",",""),"원",""),0))))</f>
        <v/>
      </c>
      <c r="AB616" s="30">
        <f>IF(OR($Y616="",$F$6=""),"",IF(INDEX($A:$U,ROW(),$F$6)="","",IF(ISNUMBER(INDEX($A:$U,ROW(),$F$6)),INDEX($A:$U,ROW(),$F$6),IFERROR(--SUBSTITUTE(SUBSTITUTE(TRIM(INDEX($A:$U,ROW(),$F$6)),",",""),"원",""),""))))</f>
        <v/>
      </c>
      <c r="AC616" s="2">
        <f>IF(OR($Y616="",$G$6=""),"",INDEX($A:$U,ROW(),$G$6)&amp;"")</f>
        <v/>
      </c>
      <c r="AD616" s="2">
        <f>IF($Y616="","",IF(OR(AND(설정!$B$5&lt;&gt;"",ISNUMBER(SEARCH(설정!$B$5,$AC616))),AND(설정!$B$6&lt;&gt;"",ISNUMBER(SEARCH(설정!$B$6,$AC616))),AND(설정!$B$7&lt;&gt;"",ISNUMBER(SEARCH(설정!$B$7,$AC616)))),"제외","포함"))</f>
        <v/>
      </c>
    </row>
    <row r="617">
      <c r="W617" s="2">
        <f>IF(OR($B$5="",$C$6="",ROW()&lt;$B$5),"",IF(INDEX($A:$U,ROW(),$C$6)="","",INDEX($A:$U,ROW(),$C$6)))</f>
        <v/>
      </c>
      <c r="X617" s="28">
        <f>IF($W617="","",IF(ISNUMBER($W617),IF($W617&gt;=10000000,IFERROR(DATE(INT($W617/10000),MOD(INT($W617/100),100),MOD($W617,100)),""),$W617),IF(ISNUMBER(--SUBSTITUTE(SUBSTITUTE(TRIM($W617),".","-"),"/","-")),IF(--SUBSTITUTE(SUBSTITUTE(TRIM($W617),".","-"),"/","-")&gt;=10000000,IFERROR(DATE(--LEFT(TRIM($W617),4),--MID(TRIM($W617),5,2),--RIGHT(TRIM($W617),2)),""),--SUBSTITUTE(SUBSTITUTE(TRIM($W617),".","-"),"/","-")),IFERROR(--LEFT(SUBSTITUTE(SUBSTITUTE(TRIM($W617),".","-"),"/","-"),10),""))))</f>
        <v/>
      </c>
      <c r="Y617" s="29">
        <f>IF($X617="","",INT($X617))</f>
        <v/>
      </c>
      <c r="Z617" s="30">
        <f>IF(OR($Y617="",$D$6=""),"",IF(INDEX($A:$U,ROW(),$D$6)="",0,IF(ISNUMBER(INDEX($A:$U,ROW(),$D$6)),INDEX($A:$U,ROW(),$D$6),IFERROR(--SUBSTITUTE(SUBSTITUTE(TRIM(INDEX($A:$U,ROW(),$D$6)),",",""),"원",""),0))))</f>
        <v/>
      </c>
      <c r="AA617" s="30">
        <f>IF(OR($Y617="",$E$6=""),"",IF(INDEX($A:$U,ROW(),$E$6)="",0,IF(ISNUMBER(INDEX($A:$U,ROW(),$E$6)),INDEX($A:$U,ROW(),$E$6),IFERROR(--SUBSTITUTE(SUBSTITUTE(TRIM(INDEX($A:$U,ROW(),$E$6)),",",""),"원",""),0))))</f>
        <v/>
      </c>
      <c r="AB617" s="30">
        <f>IF(OR($Y617="",$F$6=""),"",IF(INDEX($A:$U,ROW(),$F$6)="","",IF(ISNUMBER(INDEX($A:$U,ROW(),$F$6)),INDEX($A:$U,ROW(),$F$6),IFERROR(--SUBSTITUTE(SUBSTITUTE(TRIM(INDEX($A:$U,ROW(),$F$6)),",",""),"원",""),""))))</f>
        <v/>
      </c>
      <c r="AC617" s="2">
        <f>IF(OR($Y617="",$G$6=""),"",INDEX($A:$U,ROW(),$G$6)&amp;"")</f>
        <v/>
      </c>
      <c r="AD617" s="2">
        <f>IF($Y617="","",IF(OR(AND(설정!$B$5&lt;&gt;"",ISNUMBER(SEARCH(설정!$B$5,$AC617))),AND(설정!$B$6&lt;&gt;"",ISNUMBER(SEARCH(설정!$B$6,$AC617))),AND(설정!$B$7&lt;&gt;"",ISNUMBER(SEARCH(설정!$B$7,$AC617)))),"제외","포함"))</f>
        <v/>
      </c>
    </row>
    <row r="618">
      <c r="W618" s="2">
        <f>IF(OR($B$5="",$C$6="",ROW()&lt;$B$5),"",IF(INDEX($A:$U,ROW(),$C$6)="","",INDEX($A:$U,ROW(),$C$6)))</f>
        <v/>
      </c>
      <c r="X618" s="28">
        <f>IF($W618="","",IF(ISNUMBER($W618),IF($W618&gt;=10000000,IFERROR(DATE(INT($W618/10000),MOD(INT($W618/100),100),MOD($W618,100)),""),$W618),IF(ISNUMBER(--SUBSTITUTE(SUBSTITUTE(TRIM($W618),".","-"),"/","-")),IF(--SUBSTITUTE(SUBSTITUTE(TRIM($W618),".","-"),"/","-")&gt;=10000000,IFERROR(DATE(--LEFT(TRIM($W618),4),--MID(TRIM($W618),5,2),--RIGHT(TRIM($W618),2)),""),--SUBSTITUTE(SUBSTITUTE(TRIM($W618),".","-"),"/","-")),IFERROR(--LEFT(SUBSTITUTE(SUBSTITUTE(TRIM($W618),".","-"),"/","-"),10),""))))</f>
        <v/>
      </c>
      <c r="Y618" s="29">
        <f>IF($X618="","",INT($X618))</f>
        <v/>
      </c>
      <c r="Z618" s="30">
        <f>IF(OR($Y618="",$D$6=""),"",IF(INDEX($A:$U,ROW(),$D$6)="",0,IF(ISNUMBER(INDEX($A:$U,ROW(),$D$6)),INDEX($A:$U,ROW(),$D$6),IFERROR(--SUBSTITUTE(SUBSTITUTE(TRIM(INDEX($A:$U,ROW(),$D$6)),",",""),"원",""),0))))</f>
        <v/>
      </c>
      <c r="AA618" s="30">
        <f>IF(OR($Y618="",$E$6=""),"",IF(INDEX($A:$U,ROW(),$E$6)="",0,IF(ISNUMBER(INDEX($A:$U,ROW(),$E$6)),INDEX($A:$U,ROW(),$E$6),IFERROR(--SUBSTITUTE(SUBSTITUTE(TRIM(INDEX($A:$U,ROW(),$E$6)),",",""),"원",""),0))))</f>
        <v/>
      </c>
      <c r="AB618" s="30">
        <f>IF(OR($Y618="",$F$6=""),"",IF(INDEX($A:$U,ROW(),$F$6)="","",IF(ISNUMBER(INDEX($A:$U,ROW(),$F$6)),INDEX($A:$U,ROW(),$F$6),IFERROR(--SUBSTITUTE(SUBSTITUTE(TRIM(INDEX($A:$U,ROW(),$F$6)),",",""),"원",""),""))))</f>
        <v/>
      </c>
      <c r="AC618" s="2">
        <f>IF(OR($Y618="",$G$6=""),"",INDEX($A:$U,ROW(),$G$6)&amp;"")</f>
        <v/>
      </c>
      <c r="AD618" s="2">
        <f>IF($Y618="","",IF(OR(AND(설정!$B$5&lt;&gt;"",ISNUMBER(SEARCH(설정!$B$5,$AC618))),AND(설정!$B$6&lt;&gt;"",ISNUMBER(SEARCH(설정!$B$6,$AC618))),AND(설정!$B$7&lt;&gt;"",ISNUMBER(SEARCH(설정!$B$7,$AC618)))),"제외","포함"))</f>
        <v/>
      </c>
    </row>
    <row r="619">
      <c r="W619" s="2">
        <f>IF(OR($B$5="",$C$6="",ROW()&lt;$B$5),"",IF(INDEX($A:$U,ROW(),$C$6)="","",INDEX($A:$U,ROW(),$C$6)))</f>
        <v/>
      </c>
      <c r="X619" s="28">
        <f>IF($W619="","",IF(ISNUMBER($W619),IF($W619&gt;=10000000,IFERROR(DATE(INT($W619/10000),MOD(INT($W619/100),100),MOD($W619,100)),""),$W619),IF(ISNUMBER(--SUBSTITUTE(SUBSTITUTE(TRIM($W619),".","-"),"/","-")),IF(--SUBSTITUTE(SUBSTITUTE(TRIM($W619),".","-"),"/","-")&gt;=10000000,IFERROR(DATE(--LEFT(TRIM($W619),4),--MID(TRIM($W619),5,2),--RIGHT(TRIM($W619),2)),""),--SUBSTITUTE(SUBSTITUTE(TRIM($W619),".","-"),"/","-")),IFERROR(--LEFT(SUBSTITUTE(SUBSTITUTE(TRIM($W619),".","-"),"/","-"),10),""))))</f>
        <v/>
      </c>
      <c r="Y619" s="29">
        <f>IF($X619="","",INT($X619))</f>
        <v/>
      </c>
      <c r="Z619" s="30">
        <f>IF(OR($Y619="",$D$6=""),"",IF(INDEX($A:$U,ROW(),$D$6)="",0,IF(ISNUMBER(INDEX($A:$U,ROW(),$D$6)),INDEX($A:$U,ROW(),$D$6),IFERROR(--SUBSTITUTE(SUBSTITUTE(TRIM(INDEX($A:$U,ROW(),$D$6)),",",""),"원",""),0))))</f>
        <v/>
      </c>
      <c r="AA619" s="30">
        <f>IF(OR($Y619="",$E$6=""),"",IF(INDEX($A:$U,ROW(),$E$6)="",0,IF(ISNUMBER(INDEX($A:$U,ROW(),$E$6)),INDEX($A:$U,ROW(),$E$6),IFERROR(--SUBSTITUTE(SUBSTITUTE(TRIM(INDEX($A:$U,ROW(),$E$6)),",",""),"원",""),0))))</f>
        <v/>
      </c>
      <c r="AB619" s="30">
        <f>IF(OR($Y619="",$F$6=""),"",IF(INDEX($A:$U,ROW(),$F$6)="","",IF(ISNUMBER(INDEX($A:$U,ROW(),$F$6)),INDEX($A:$U,ROW(),$F$6),IFERROR(--SUBSTITUTE(SUBSTITUTE(TRIM(INDEX($A:$U,ROW(),$F$6)),",",""),"원",""),""))))</f>
        <v/>
      </c>
      <c r="AC619" s="2">
        <f>IF(OR($Y619="",$G$6=""),"",INDEX($A:$U,ROW(),$G$6)&amp;"")</f>
        <v/>
      </c>
      <c r="AD619" s="2">
        <f>IF($Y619="","",IF(OR(AND(설정!$B$5&lt;&gt;"",ISNUMBER(SEARCH(설정!$B$5,$AC619))),AND(설정!$B$6&lt;&gt;"",ISNUMBER(SEARCH(설정!$B$6,$AC619))),AND(설정!$B$7&lt;&gt;"",ISNUMBER(SEARCH(설정!$B$7,$AC619)))),"제외","포함"))</f>
        <v/>
      </c>
    </row>
    <row r="620">
      <c r="W620" s="2">
        <f>IF(OR($B$5="",$C$6="",ROW()&lt;$B$5),"",IF(INDEX($A:$U,ROW(),$C$6)="","",INDEX($A:$U,ROW(),$C$6)))</f>
        <v/>
      </c>
      <c r="X620" s="28">
        <f>IF($W620="","",IF(ISNUMBER($W620),IF($W620&gt;=10000000,IFERROR(DATE(INT($W620/10000),MOD(INT($W620/100),100),MOD($W620,100)),""),$W620),IF(ISNUMBER(--SUBSTITUTE(SUBSTITUTE(TRIM($W620),".","-"),"/","-")),IF(--SUBSTITUTE(SUBSTITUTE(TRIM($W620),".","-"),"/","-")&gt;=10000000,IFERROR(DATE(--LEFT(TRIM($W620),4),--MID(TRIM($W620),5,2),--RIGHT(TRIM($W620),2)),""),--SUBSTITUTE(SUBSTITUTE(TRIM($W620),".","-"),"/","-")),IFERROR(--LEFT(SUBSTITUTE(SUBSTITUTE(TRIM($W620),".","-"),"/","-"),10),""))))</f>
        <v/>
      </c>
      <c r="Y620" s="29">
        <f>IF($X620="","",INT($X620))</f>
        <v/>
      </c>
      <c r="Z620" s="30">
        <f>IF(OR($Y620="",$D$6=""),"",IF(INDEX($A:$U,ROW(),$D$6)="",0,IF(ISNUMBER(INDEX($A:$U,ROW(),$D$6)),INDEX($A:$U,ROW(),$D$6),IFERROR(--SUBSTITUTE(SUBSTITUTE(TRIM(INDEX($A:$U,ROW(),$D$6)),",",""),"원",""),0))))</f>
        <v/>
      </c>
      <c r="AA620" s="30">
        <f>IF(OR($Y620="",$E$6=""),"",IF(INDEX($A:$U,ROW(),$E$6)="",0,IF(ISNUMBER(INDEX($A:$U,ROW(),$E$6)),INDEX($A:$U,ROW(),$E$6),IFERROR(--SUBSTITUTE(SUBSTITUTE(TRIM(INDEX($A:$U,ROW(),$E$6)),",",""),"원",""),0))))</f>
        <v/>
      </c>
      <c r="AB620" s="30">
        <f>IF(OR($Y620="",$F$6=""),"",IF(INDEX($A:$U,ROW(),$F$6)="","",IF(ISNUMBER(INDEX($A:$U,ROW(),$F$6)),INDEX($A:$U,ROW(),$F$6),IFERROR(--SUBSTITUTE(SUBSTITUTE(TRIM(INDEX($A:$U,ROW(),$F$6)),",",""),"원",""),""))))</f>
        <v/>
      </c>
      <c r="AC620" s="2">
        <f>IF(OR($Y620="",$G$6=""),"",INDEX($A:$U,ROW(),$G$6)&amp;"")</f>
        <v/>
      </c>
      <c r="AD620" s="2">
        <f>IF($Y620="","",IF(OR(AND(설정!$B$5&lt;&gt;"",ISNUMBER(SEARCH(설정!$B$5,$AC620))),AND(설정!$B$6&lt;&gt;"",ISNUMBER(SEARCH(설정!$B$6,$AC620))),AND(설정!$B$7&lt;&gt;"",ISNUMBER(SEARCH(설정!$B$7,$AC620)))),"제외","포함"))</f>
        <v/>
      </c>
    </row>
    <row r="621">
      <c r="W621" s="2">
        <f>IF(OR($B$5="",$C$6="",ROW()&lt;$B$5),"",IF(INDEX($A:$U,ROW(),$C$6)="","",INDEX($A:$U,ROW(),$C$6)))</f>
        <v/>
      </c>
      <c r="X621" s="28">
        <f>IF($W621="","",IF(ISNUMBER($W621),IF($W621&gt;=10000000,IFERROR(DATE(INT($W621/10000),MOD(INT($W621/100),100),MOD($W621,100)),""),$W621),IF(ISNUMBER(--SUBSTITUTE(SUBSTITUTE(TRIM($W621),".","-"),"/","-")),IF(--SUBSTITUTE(SUBSTITUTE(TRIM($W621),".","-"),"/","-")&gt;=10000000,IFERROR(DATE(--LEFT(TRIM($W621),4),--MID(TRIM($W621),5,2),--RIGHT(TRIM($W621),2)),""),--SUBSTITUTE(SUBSTITUTE(TRIM($W621),".","-"),"/","-")),IFERROR(--LEFT(SUBSTITUTE(SUBSTITUTE(TRIM($W621),".","-"),"/","-"),10),""))))</f>
        <v/>
      </c>
      <c r="Y621" s="29">
        <f>IF($X621="","",INT($X621))</f>
        <v/>
      </c>
      <c r="Z621" s="30">
        <f>IF(OR($Y621="",$D$6=""),"",IF(INDEX($A:$U,ROW(),$D$6)="",0,IF(ISNUMBER(INDEX($A:$U,ROW(),$D$6)),INDEX($A:$U,ROW(),$D$6),IFERROR(--SUBSTITUTE(SUBSTITUTE(TRIM(INDEX($A:$U,ROW(),$D$6)),",",""),"원",""),0))))</f>
        <v/>
      </c>
      <c r="AA621" s="30">
        <f>IF(OR($Y621="",$E$6=""),"",IF(INDEX($A:$U,ROW(),$E$6)="",0,IF(ISNUMBER(INDEX($A:$U,ROW(),$E$6)),INDEX($A:$U,ROW(),$E$6),IFERROR(--SUBSTITUTE(SUBSTITUTE(TRIM(INDEX($A:$U,ROW(),$E$6)),",",""),"원",""),0))))</f>
        <v/>
      </c>
      <c r="AB621" s="30">
        <f>IF(OR($Y621="",$F$6=""),"",IF(INDEX($A:$U,ROW(),$F$6)="","",IF(ISNUMBER(INDEX($A:$U,ROW(),$F$6)),INDEX($A:$U,ROW(),$F$6),IFERROR(--SUBSTITUTE(SUBSTITUTE(TRIM(INDEX($A:$U,ROW(),$F$6)),",",""),"원",""),""))))</f>
        <v/>
      </c>
      <c r="AC621" s="2">
        <f>IF(OR($Y621="",$G$6=""),"",INDEX($A:$U,ROW(),$G$6)&amp;"")</f>
        <v/>
      </c>
      <c r="AD621" s="2">
        <f>IF($Y621="","",IF(OR(AND(설정!$B$5&lt;&gt;"",ISNUMBER(SEARCH(설정!$B$5,$AC621))),AND(설정!$B$6&lt;&gt;"",ISNUMBER(SEARCH(설정!$B$6,$AC621))),AND(설정!$B$7&lt;&gt;"",ISNUMBER(SEARCH(설정!$B$7,$AC621)))),"제외","포함"))</f>
        <v/>
      </c>
    </row>
    <row r="622">
      <c r="W622" s="2">
        <f>IF(OR($B$5="",$C$6="",ROW()&lt;$B$5),"",IF(INDEX($A:$U,ROW(),$C$6)="","",INDEX($A:$U,ROW(),$C$6)))</f>
        <v/>
      </c>
      <c r="X622" s="28">
        <f>IF($W622="","",IF(ISNUMBER($W622),IF($W622&gt;=10000000,IFERROR(DATE(INT($W622/10000),MOD(INT($W622/100),100),MOD($W622,100)),""),$W622),IF(ISNUMBER(--SUBSTITUTE(SUBSTITUTE(TRIM($W622),".","-"),"/","-")),IF(--SUBSTITUTE(SUBSTITUTE(TRIM($W622),".","-"),"/","-")&gt;=10000000,IFERROR(DATE(--LEFT(TRIM($W622),4),--MID(TRIM($W622),5,2),--RIGHT(TRIM($W622),2)),""),--SUBSTITUTE(SUBSTITUTE(TRIM($W622),".","-"),"/","-")),IFERROR(--LEFT(SUBSTITUTE(SUBSTITUTE(TRIM($W622),".","-"),"/","-"),10),""))))</f>
        <v/>
      </c>
      <c r="Y622" s="29">
        <f>IF($X622="","",INT($X622))</f>
        <v/>
      </c>
      <c r="Z622" s="30">
        <f>IF(OR($Y622="",$D$6=""),"",IF(INDEX($A:$U,ROW(),$D$6)="",0,IF(ISNUMBER(INDEX($A:$U,ROW(),$D$6)),INDEX($A:$U,ROW(),$D$6),IFERROR(--SUBSTITUTE(SUBSTITUTE(TRIM(INDEX($A:$U,ROW(),$D$6)),",",""),"원",""),0))))</f>
        <v/>
      </c>
      <c r="AA622" s="30">
        <f>IF(OR($Y622="",$E$6=""),"",IF(INDEX($A:$U,ROW(),$E$6)="",0,IF(ISNUMBER(INDEX($A:$U,ROW(),$E$6)),INDEX($A:$U,ROW(),$E$6),IFERROR(--SUBSTITUTE(SUBSTITUTE(TRIM(INDEX($A:$U,ROW(),$E$6)),",",""),"원",""),0))))</f>
        <v/>
      </c>
      <c r="AB622" s="30">
        <f>IF(OR($Y622="",$F$6=""),"",IF(INDEX($A:$U,ROW(),$F$6)="","",IF(ISNUMBER(INDEX($A:$U,ROW(),$F$6)),INDEX($A:$U,ROW(),$F$6),IFERROR(--SUBSTITUTE(SUBSTITUTE(TRIM(INDEX($A:$U,ROW(),$F$6)),",",""),"원",""),""))))</f>
        <v/>
      </c>
      <c r="AC622" s="2">
        <f>IF(OR($Y622="",$G$6=""),"",INDEX($A:$U,ROW(),$G$6)&amp;"")</f>
        <v/>
      </c>
      <c r="AD622" s="2">
        <f>IF($Y622="","",IF(OR(AND(설정!$B$5&lt;&gt;"",ISNUMBER(SEARCH(설정!$B$5,$AC622))),AND(설정!$B$6&lt;&gt;"",ISNUMBER(SEARCH(설정!$B$6,$AC622))),AND(설정!$B$7&lt;&gt;"",ISNUMBER(SEARCH(설정!$B$7,$AC622)))),"제외","포함"))</f>
        <v/>
      </c>
    </row>
    <row r="623">
      <c r="W623" s="2">
        <f>IF(OR($B$5="",$C$6="",ROW()&lt;$B$5),"",IF(INDEX($A:$U,ROW(),$C$6)="","",INDEX($A:$U,ROW(),$C$6)))</f>
        <v/>
      </c>
      <c r="X623" s="28">
        <f>IF($W623="","",IF(ISNUMBER($W623),IF($W623&gt;=10000000,IFERROR(DATE(INT($W623/10000),MOD(INT($W623/100),100),MOD($W623,100)),""),$W623),IF(ISNUMBER(--SUBSTITUTE(SUBSTITUTE(TRIM($W623),".","-"),"/","-")),IF(--SUBSTITUTE(SUBSTITUTE(TRIM($W623),".","-"),"/","-")&gt;=10000000,IFERROR(DATE(--LEFT(TRIM($W623),4),--MID(TRIM($W623),5,2),--RIGHT(TRIM($W623),2)),""),--SUBSTITUTE(SUBSTITUTE(TRIM($W623),".","-"),"/","-")),IFERROR(--LEFT(SUBSTITUTE(SUBSTITUTE(TRIM($W623),".","-"),"/","-"),10),""))))</f>
        <v/>
      </c>
      <c r="Y623" s="29">
        <f>IF($X623="","",INT($X623))</f>
        <v/>
      </c>
      <c r="Z623" s="30">
        <f>IF(OR($Y623="",$D$6=""),"",IF(INDEX($A:$U,ROW(),$D$6)="",0,IF(ISNUMBER(INDEX($A:$U,ROW(),$D$6)),INDEX($A:$U,ROW(),$D$6),IFERROR(--SUBSTITUTE(SUBSTITUTE(TRIM(INDEX($A:$U,ROW(),$D$6)),",",""),"원",""),0))))</f>
        <v/>
      </c>
      <c r="AA623" s="30">
        <f>IF(OR($Y623="",$E$6=""),"",IF(INDEX($A:$U,ROW(),$E$6)="",0,IF(ISNUMBER(INDEX($A:$U,ROW(),$E$6)),INDEX($A:$U,ROW(),$E$6),IFERROR(--SUBSTITUTE(SUBSTITUTE(TRIM(INDEX($A:$U,ROW(),$E$6)),",",""),"원",""),0))))</f>
        <v/>
      </c>
      <c r="AB623" s="30">
        <f>IF(OR($Y623="",$F$6=""),"",IF(INDEX($A:$U,ROW(),$F$6)="","",IF(ISNUMBER(INDEX($A:$U,ROW(),$F$6)),INDEX($A:$U,ROW(),$F$6),IFERROR(--SUBSTITUTE(SUBSTITUTE(TRIM(INDEX($A:$U,ROW(),$F$6)),",",""),"원",""),""))))</f>
        <v/>
      </c>
      <c r="AC623" s="2">
        <f>IF(OR($Y623="",$G$6=""),"",INDEX($A:$U,ROW(),$G$6)&amp;"")</f>
        <v/>
      </c>
      <c r="AD623" s="2">
        <f>IF($Y623="","",IF(OR(AND(설정!$B$5&lt;&gt;"",ISNUMBER(SEARCH(설정!$B$5,$AC623))),AND(설정!$B$6&lt;&gt;"",ISNUMBER(SEARCH(설정!$B$6,$AC623))),AND(설정!$B$7&lt;&gt;"",ISNUMBER(SEARCH(설정!$B$7,$AC623)))),"제외","포함"))</f>
        <v/>
      </c>
    </row>
    <row r="624">
      <c r="W624" s="2">
        <f>IF(OR($B$5="",$C$6="",ROW()&lt;$B$5),"",IF(INDEX($A:$U,ROW(),$C$6)="","",INDEX($A:$U,ROW(),$C$6)))</f>
        <v/>
      </c>
      <c r="X624" s="28">
        <f>IF($W624="","",IF(ISNUMBER($W624),IF($W624&gt;=10000000,IFERROR(DATE(INT($W624/10000),MOD(INT($W624/100),100),MOD($W624,100)),""),$W624),IF(ISNUMBER(--SUBSTITUTE(SUBSTITUTE(TRIM($W624),".","-"),"/","-")),IF(--SUBSTITUTE(SUBSTITUTE(TRIM($W624),".","-"),"/","-")&gt;=10000000,IFERROR(DATE(--LEFT(TRIM($W624),4),--MID(TRIM($W624),5,2),--RIGHT(TRIM($W624),2)),""),--SUBSTITUTE(SUBSTITUTE(TRIM($W624),".","-"),"/","-")),IFERROR(--LEFT(SUBSTITUTE(SUBSTITUTE(TRIM($W624),".","-"),"/","-"),10),""))))</f>
        <v/>
      </c>
      <c r="Y624" s="29">
        <f>IF($X624="","",INT($X624))</f>
        <v/>
      </c>
      <c r="Z624" s="30">
        <f>IF(OR($Y624="",$D$6=""),"",IF(INDEX($A:$U,ROW(),$D$6)="",0,IF(ISNUMBER(INDEX($A:$U,ROW(),$D$6)),INDEX($A:$U,ROW(),$D$6),IFERROR(--SUBSTITUTE(SUBSTITUTE(TRIM(INDEX($A:$U,ROW(),$D$6)),",",""),"원",""),0))))</f>
        <v/>
      </c>
      <c r="AA624" s="30">
        <f>IF(OR($Y624="",$E$6=""),"",IF(INDEX($A:$U,ROW(),$E$6)="",0,IF(ISNUMBER(INDEX($A:$U,ROW(),$E$6)),INDEX($A:$U,ROW(),$E$6),IFERROR(--SUBSTITUTE(SUBSTITUTE(TRIM(INDEX($A:$U,ROW(),$E$6)),",",""),"원",""),0))))</f>
        <v/>
      </c>
      <c r="AB624" s="30">
        <f>IF(OR($Y624="",$F$6=""),"",IF(INDEX($A:$U,ROW(),$F$6)="","",IF(ISNUMBER(INDEX($A:$U,ROW(),$F$6)),INDEX($A:$U,ROW(),$F$6),IFERROR(--SUBSTITUTE(SUBSTITUTE(TRIM(INDEX($A:$U,ROW(),$F$6)),",",""),"원",""),""))))</f>
        <v/>
      </c>
      <c r="AC624" s="2">
        <f>IF(OR($Y624="",$G$6=""),"",INDEX($A:$U,ROW(),$G$6)&amp;"")</f>
        <v/>
      </c>
      <c r="AD624" s="2">
        <f>IF($Y624="","",IF(OR(AND(설정!$B$5&lt;&gt;"",ISNUMBER(SEARCH(설정!$B$5,$AC624))),AND(설정!$B$6&lt;&gt;"",ISNUMBER(SEARCH(설정!$B$6,$AC624))),AND(설정!$B$7&lt;&gt;"",ISNUMBER(SEARCH(설정!$B$7,$AC624)))),"제외","포함"))</f>
        <v/>
      </c>
    </row>
    <row r="625">
      <c r="W625" s="2">
        <f>IF(OR($B$5="",$C$6="",ROW()&lt;$B$5),"",IF(INDEX($A:$U,ROW(),$C$6)="","",INDEX($A:$U,ROW(),$C$6)))</f>
        <v/>
      </c>
      <c r="X625" s="28">
        <f>IF($W625="","",IF(ISNUMBER($W625),IF($W625&gt;=10000000,IFERROR(DATE(INT($W625/10000),MOD(INT($W625/100),100),MOD($W625,100)),""),$W625),IF(ISNUMBER(--SUBSTITUTE(SUBSTITUTE(TRIM($W625),".","-"),"/","-")),IF(--SUBSTITUTE(SUBSTITUTE(TRIM($W625),".","-"),"/","-")&gt;=10000000,IFERROR(DATE(--LEFT(TRIM($W625),4),--MID(TRIM($W625),5,2),--RIGHT(TRIM($W625),2)),""),--SUBSTITUTE(SUBSTITUTE(TRIM($W625),".","-"),"/","-")),IFERROR(--LEFT(SUBSTITUTE(SUBSTITUTE(TRIM($W625),".","-"),"/","-"),10),""))))</f>
        <v/>
      </c>
      <c r="Y625" s="29">
        <f>IF($X625="","",INT($X625))</f>
        <v/>
      </c>
      <c r="Z625" s="30">
        <f>IF(OR($Y625="",$D$6=""),"",IF(INDEX($A:$U,ROW(),$D$6)="",0,IF(ISNUMBER(INDEX($A:$U,ROW(),$D$6)),INDEX($A:$U,ROW(),$D$6),IFERROR(--SUBSTITUTE(SUBSTITUTE(TRIM(INDEX($A:$U,ROW(),$D$6)),",",""),"원",""),0))))</f>
        <v/>
      </c>
      <c r="AA625" s="30">
        <f>IF(OR($Y625="",$E$6=""),"",IF(INDEX($A:$U,ROW(),$E$6)="",0,IF(ISNUMBER(INDEX($A:$U,ROW(),$E$6)),INDEX($A:$U,ROW(),$E$6),IFERROR(--SUBSTITUTE(SUBSTITUTE(TRIM(INDEX($A:$U,ROW(),$E$6)),",",""),"원",""),0))))</f>
        <v/>
      </c>
      <c r="AB625" s="30">
        <f>IF(OR($Y625="",$F$6=""),"",IF(INDEX($A:$U,ROW(),$F$6)="","",IF(ISNUMBER(INDEX($A:$U,ROW(),$F$6)),INDEX($A:$U,ROW(),$F$6),IFERROR(--SUBSTITUTE(SUBSTITUTE(TRIM(INDEX($A:$U,ROW(),$F$6)),",",""),"원",""),""))))</f>
        <v/>
      </c>
      <c r="AC625" s="2">
        <f>IF(OR($Y625="",$G$6=""),"",INDEX($A:$U,ROW(),$G$6)&amp;"")</f>
        <v/>
      </c>
      <c r="AD625" s="2">
        <f>IF($Y625="","",IF(OR(AND(설정!$B$5&lt;&gt;"",ISNUMBER(SEARCH(설정!$B$5,$AC625))),AND(설정!$B$6&lt;&gt;"",ISNUMBER(SEARCH(설정!$B$6,$AC625))),AND(설정!$B$7&lt;&gt;"",ISNUMBER(SEARCH(설정!$B$7,$AC625)))),"제외","포함"))</f>
        <v/>
      </c>
    </row>
    <row r="626">
      <c r="W626" s="2">
        <f>IF(OR($B$5="",$C$6="",ROW()&lt;$B$5),"",IF(INDEX($A:$U,ROW(),$C$6)="","",INDEX($A:$U,ROW(),$C$6)))</f>
        <v/>
      </c>
      <c r="X626" s="28">
        <f>IF($W626="","",IF(ISNUMBER($W626),IF($W626&gt;=10000000,IFERROR(DATE(INT($W626/10000),MOD(INT($W626/100),100),MOD($W626,100)),""),$W626),IF(ISNUMBER(--SUBSTITUTE(SUBSTITUTE(TRIM($W626),".","-"),"/","-")),IF(--SUBSTITUTE(SUBSTITUTE(TRIM($W626),".","-"),"/","-")&gt;=10000000,IFERROR(DATE(--LEFT(TRIM($W626),4),--MID(TRIM($W626),5,2),--RIGHT(TRIM($W626),2)),""),--SUBSTITUTE(SUBSTITUTE(TRIM($W626),".","-"),"/","-")),IFERROR(--LEFT(SUBSTITUTE(SUBSTITUTE(TRIM($W626),".","-"),"/","-"),10),""))))</f>
        <v/>
      </c>
      <c r="Y626" s="29">
        <f>IF($X626="","",INT($X626))</f>
        <v/>
      </c>
      <c r="Z626" s="30">
        <f>IF(OR($Y626="",$D$6=""),"",IF(INDEX($A:$U,ROW(),$D$6)="",0,IF(ISNUMBER(INDEX($A:$U,ROW(),$D$6)),INDEX($A:$U,ROW(),$D$6),IFERROR(--SUBSTITUTE(SUBSTITUTE(TRIM(INDEX($A:$U,ROW(),$D$6)),",",""),"원",""),0))))</f>
        <v/>
      </c>
      <c r="AA626" s="30">
        <f>IF(OR($Y626="",$E$6=""),"",IF(INDEX($A:$U,ROW(),$E$6)="",0,IF(ISNUMBER(INDEX($A:$U,ROW(),$E$6)),INDEX($A:$U,ROW(),$E$6),IFERROR(--SUBSTITUTE(SUBSTITUTE(TRIM(INDEX($A:$U,ROW(),$E$6)),",",""),"원",""),0))))</f>
        <v/>
      </c>
      <c r="AB626" s="30">
        <f>IF(OR($Y626="",$F$6=""),"",IF(INDEX($A:$U,ROW(),$F$6)="","",IF(ISNUMBER(INDEX($A:$U,ROW(),$F$6)),INDEX($A:$U,ROW(),$F$6),IFERROR(--SUBSTITUTE(SUBSTITUTE(TRIM(INDEX($A:$U,ROW(),$F$6)),",",""),"원",""),""))))</f>
        <v/>
      </c>
      <c r="AC626" s="2">
        <f>IF(OR($Y626="",$G$6=""),"",INDEX($A:$U,ROW(),$G$6)&amp;"")</f>
        <v/>
      </c>
      <c r="AD626" s="2">
        <f>IF($Y626="","",IF(OR(AND(설정!$B$5&lt;&gt;"",ISNUMBER(SEARCH(설정!$B$5,$AC626))),AND(설정!$B$6&lt;&gt;"",ISNUMBER(SEARCH(설정!$B$6,$AC626))),AND(설정!$B$7&lt;&gt;"",ISNUMBER(SEARCH(설정!$B$7,$AC626)))),"제외","포함"))</f>
        <v/>
      </c>
    </row>
    <row r="627">
      <c r="W627" s="2">
        <f>IF(OR($B$5="",$C$6="",ROW()&lt;$B$5),"",IF(INDEX($A:$U,ROW(),$C$6)="","",INDEX($A:$U,ROW(),$C$6)))</f>
        <v/>
      </c>
      <c r="X627" s="28">
        <f>IF($W627="","",IF(ISNUMBER($W627),IF($W627&gt;=10000000,IFERROR(DATE(INT($W627/10000),MOD(INT($W627/100),100),MOD($W627,100)),""),$W627),IF(ISNUMBER(--SUBSTITUTE(SUBSTITUTE(TRIM($W627),".","-"),"/","-")),IF(--SUBSTITUTE(SUBSTITUTE(TRIM($W627),".","-"),"/","-")&gt;=10000000,IFERROR(DATE(--LEFT(TRIM($W627),4),--MID(TRIM($W627),5,2),--RIGHT(TRIM($W627),2)),""),--SUBSTITUTE(SUBSTITUTE(TRIM($W627),".","-"),"/","-")),IFERROR(--LEFT(SUBSTITUTE(SUBSTITUTE(TRIM($W627),".","-"),"/","-"),10),""))))</f>
        <v/>
      </c>
      <c r="Y627" s="29">
        <f>IF($X627="","",INT($X627))</f>
        <v/>
      </c>
      <c r="Z627" s="30">
        <f>IF(OR($Y627="",$D$6=""),"",IF(INDEX($A:$U,ROW(),$D$6)="",0,IF(ISNUMBER(INDEX($A:$U,ROW(),$D$6)),INDEX($A:$U,ROW(),$D$6),IFERROR(--SUBSTITUTE(SUBSTITUTE(TRIM(INDEX($A:$U,ROW(),$D$6)),",",""),"원",""),0))))</f>
        <v/>
      </c>
      <c r="AA627" s="30">
        <f>IF(OR($Y627="",$E$6=""),"",IF(INDEX($A:$U,ROW(),$E$6)="",0,IF(ISNUMBER(INDEX($A:$U,ROW(),$E$6)),INDEX($A:$U,ROW(),$E$6),IFERROR(--SUBSTITUTE(SUBSTITUTE(TRIM(INDEX($A:$U,ROW(),$E$6)),",",""),"원",""),0))))</f>
        <v/>
      </c>
      <c r="AB627" s="30">
        <f>IF(OR($Y627="",$F$6=""),"",IF(INDEX($A:$U,ROW(),$F$6)="","",IF(ISNUMBER(INDEX($A:$U,ROW(),$F$6)),INDEX($A:$U,ROW(),$F$6),IFERROR(--SUBSTITUTE(SUBSTITUTE(TRIM(INDEX($A:$U,ROW(),$F$6)),",",""),"원",""),""))))</f>
        <v/>
      </c>
      <c r="AC627" s="2">
        <f>IF(OR($Y627="",$G$6=""),"",INDEX($A:$U,ROW(),$G$6)&amp;"")</f>
        <v/>
      </c>
      <c r="AD627" s="2">
        <f>IF($Y627="","",IF(OR(AND(설정!$B$5&lt;&gt;"",ISNUMBER(SEARCH(설정!$B$5,$AC627))),AND(설정!$B$6&lt;&gt;"",ISNUMBER(SEARCH(설정!$B$6,$AC627))),AND(설정!$B$7&lt;&gt;"",ISNUMBER(SEARCH(설정!$B$7,$AC627)))),"제외","포함"))</f>
        <v/>
      </c>
    </row>
    <row r="628">
      <c r="W628" s="2">
        <f>IF(OR($B$5="",$C$6="",ROW()&lt;$B$5),"",IF(INDEX($A:$U,ROW(),$C$6)="","",INDEX($A:$U,ROW(),$C$6)))</f>
        <v/>
      </c>
      <c r="X628" s="28">
        <f>IF($W628="","",IF(ISNUMBER($W628),IF($W628&gt;=10000000,IFERROR(DATE(INT($W628/10000),MOD(INT($W628/100),100),MOD($W628,100)),""),$W628),IF(ISNUMBER(--SUBSTITUTE(SUBSTITUTE(TRIM($W628),".","-"),"/","-")),IF(--SUBSTITUTE(SUBSTITUTE(TRIM($W628),".","-"),"/","-")&gt;=10000000,IFERROR(DATE(--LEFT(TRIM($W628),4),--MID(TRIM($W628),5,2),--RIGHT(TRIM($W628),2)),""),--SUBSTITUTE(SUBSTITUTE(TRIM($W628),".","-"),"/","-")),IFERROR(--LEFT(SUBSTITUTE(SUBSTITUTE(TRIM($W628),".","-"),"/","-"),10),""))))</f>
        <v/>
      </c>
      <c r="Y628" s="29">
        <f>IF($X628="","",INT($X628))</f>
        <v/>
      </c>
      <c r="Z628" s="30">
        <f>IF(OR($Y628="",$D$6=""),"",IF(INDEX($A:$U,ROW(),$D$6)="",0,IF(ISNUMBER(INDEX($A:$U,ROW(),$D$6)),INDEX($A:$U,ROW(),$D$6),IFERROR(--SUBSTITUTE(SUBSTITUTE(TRIM(INDEX($A:$U,ROW(),$D$6)),",",""),"원",""),0))))</f>
        <v/>
      </c>
      <c r="AA628" s="30">
        <f>IF(OR($Y628="",$E$6=""),"",IF(INDEX($A:$U,ROW(),$E$6)="",0,IF(ISNUMBER(INDEX($A:$U,ROW(),$E$6)),INDEX($A:$U,ROW(),$E$6),IFERROR(--SUBSTITUTE(SUBSTITUTE(TRIM(INDEX($A:$U,ROW(),$E$6)),",",""),"원",""),0))))</f>
        <v/>
      </c>
      <c r="AB628" s="30">
        <f>IF(OR($Y628="",$F$6=""),"",IF(INDEX($A:$U,ROW(),$F$6)="","",IF(ISNUMBER(INDEX($A:$U,ROW(),$F$6)),INDEX($A:$U,ROW(),$F$6),IFERROR(--SUBSTITUTE(SUBSTITUTE(TRIM(INDEX($A:$U,ROW(),$F$6)),",",""),"원",""),""))))</f>
        <v/>
      </c>
      <c r="AC628" s="2">
        <f>IF(OR($Y628="",$G$6=""),"",INDEX($A:$U,ROW(),$G$6)&amp;"")</f>
        <v/>
      </c>
      <c r="AD628" s="2">
        <f>IF($Y628="","",IF(OR(AND(설정!$B$5&lt;&gt;"",ISNUMBER(SEARCH(설정!$B$5,$AC628))),AND(설정!$B$6&lt;&gt;"",ISNUMBER(SEARCH(설정!$B$6,$AC628))),AND(설정!$B$7&lt;&gt;"",ISNUMBER(SEARCH(설정!$B$7,$AC628)))),"제외","포함"))</f>
        <v/>
      </c>
    </row>
    <row r="629">
      <c r="W629" s="2">
        <f>IF(OR($B$5="",$C$6="",ROW()&lt;$B$5),"",IF(INDEX($A:$U,ROW(),$C$6)="","",INDEX($A:$U,ROW(),$C$6)))</f>
        <v/>
      </c>
      <c r="X629" s="28">
        <f>IF($W629="","",IF(ISNUMBER($W629),IF($W629&gt;=10000000,IFERROR(DATE(INT($W629/10000),MOD(INT($W629/100),100),MOD($W629,100)),""),$W629),IF(ISNUMBER(--SUBSTITUTE(SUBSTITUTE(TRIM($W629),".","-"),"/","-")),IF(--SUBSTITUTE(SUBSTITUTE(TRIM($W629),".","-"),"/","-")&gt;=10000000,IFERROR(DATE(--LEFT(TRIM($W629),4),--MID(TRIM($W629),5,2),--RIGHT(TRIM($W629),2)),""),--SUBSTITUTE(SUBSTITUTE(TRIM($W629),".","-"),"/","-")),IFERROR(--LEFT(SUBSTITUTE(SUBSTITUTE(TRIM($W629),".","-"),"/","-"),10),""))))</f>
        <v/>
      </c>
      <c r="Y629" s="29">
        <f>IF($X629="","",INT($X629))</f>
        <v/>
      </c>
      <c r="Z629" s="30">
        <f>IF(OR($Y629="",$D$6=""),"",IF(INDEX($A:$U,ROW(),$D$6)="",0,IF(ISNUMBER(INDEX($A:$U,ROW(),$D$6)),INDEX($A:$U,ROW(),$D$6),IFERROR(--SUBSTITUTE(SUBSTITUTE(TRIM(INDEX($A:$U,ROW(),$D$6)),",",""),"원",""),0))))</f>
        <v/>
      </c>
      <c r="AA629" s="30">
        <f>IF(OR($Y629="",$E$6=""),"",IF(INDEX($A:$U,ROW(),$E$6)="",0,IF(ISNUMBER(INDEX($A:$U,ROW(),$E$6)),INDEX($A:$U,ROW(),$E$6),IFERROR(--SUBSTITUTE(SUBSTITUTE(TRIM(INDEX($A:$U,ROW(),$E$6)),",",""),"원",""),0))))</f>
        <v/>
      </c>
      <c r="AB629" s="30">
        <f>IF(OR($Y629="",$F$6=""),"",IF(INDEX($A:$U,ROW(),$F$6)="","",IF(ISNUMBER(INDEX($A:$U,ROW(),$F$6)),INDEX($A:$U,ROW(),$F$6),IFERROR(--SUBSTITUTE(SUBSTITUTE(TRIM(INDEX($A:$U,ROW(),$F$6)),",",""),"원",""),""))))</f>
        <v/>
      </c>
      <c r="AC629" s="2">
        <f>IF(OR($Y629="",$G$6=""),"",INDEX($A:$U,ROW(),$G$6)&amp;"")</f>
        <v/>
      </c>
      <c r="AD629" s="2">
        <f>IF($Y629="","",IF(OR(AND(설정!$B$5&lt;&gt;"",ISNUMBER(SEARCH(설정!$B$5,$AC629))),AND(설정!$B$6&lt;&gt;"",ISNUMBER(SEARCH(설정!$B$6,$AC629))),AND(설정!$B$7&lt;&gt;"",ISNUMBER(SEARCH(설정!$B$7,$AC629)))),"제외","포함"))</f>
        <v/>
      </c>
    </row>
    <row r="630">
      <c r="W630" s="2">
        <f>IF(OR($B$5="",$C$6="",ROW()&lt;$B$5),"",IF(INDEX($A:$U,ROW(),$C$6)="","",INDEX($A:$U,ROW(),$C$6)))</f>
        <v/>
      </c>
      <c r="X630" s="28">
        <f>IF($W630="","",IF(ISNUMBER($W630),IF($W630&gt;=10000000,IFERROR(DATE(INT($W630/10000),MOD(INT($W630/100),100),MOD($W630,100)),""),$W630),IF(ISNUMBER(--SUBSTITUTE(SUBSTITUTE(TRIM($W630),".","-"),"/","-")),IF(--SUBSTITUTE(SUBSTITUTE(TRIM($W630),".","-"),"/","-")&gt;=10000000,IFERROR(DATE(--LEFT(TRIM($W630),4),--MID(TRIM($W630),5,2),--RIGHT(TRIM($W630),2)),""),--SUBSTITUTE(SUBSTITUTE(TRIM($W630),".","-"),"/","-")),IFERROR(--LEFT(SUBSTITUTE(SUBSTITUTE(TRIM($W630),".","-"),"/","-"),10),""))))</f>
        <v/>
      </c>
      <c r="Y630" s="29">
        <f>IF($X630="","",INT($X630))</f>
        <v/>
      </c>
      <c r="Z630" s="30">
        <f>IF(OR($Y630="",$D$6=""),"",IF(INDEX($A:$U,ROW(),$D$6)="",0,IF(ISNUMBER(INDEX($A:$U,ROW(),$D$6)),INDEX($A:$U,ROW(),$D$6),IFERROR(--SUBSTITUTE(SUBSTITUTE(TRIM(INDEX($A:$U,ROW(),$D$6)),",",""),"원",""),0))))</f>
        <v/>
      </c>
      <c r="AA630" s="30">
        <f>IF(OR($Y630="",$E$6=""),"",IF(INDEX($A:$U,ROW(),$E$6)="",0,IF(ISNUMBER(INDEX($A:$U,ROW(),$E$6)),INDEX($A:$U,ROW(),$E$6),IFERROR(--SUBSTITUTE(SUBSTITUTE(TRIM(INDEX($A:$U,ROW(),$E$6)),",",""),"원",""),0))))</f>
        <v/>
      </c>
      <c r="AB630" s="30">
        <f>IF(OR($Y630="",$F$6=""),"",IF(INDEX($A:$U,ROW(),$F$6)="","",IF(ISNUMBER(INDEX($A:$U,ROW(),$F$6)),INDEX($A:$U,ROW(),$F$6),IFERROR(--SUBSTITUTE(SUBSTITUTE(TRIM(INDEX($A:$U,ROW(),$F$6)),",",""),"원",""),""))))</f>
        <v/>
      </c>
      <c r="AC630" s="2">
        <f>IF(OR($Y630="",$G$6=""),"",INDEX($A:$U,ROW(),$G$6)&amp;"")</f>
        <v/>
      </c>
      <c r="AD630" s="2">
        <f>IF($Y630="","",IF(OR(AND(설정!$B$5&lt;&gt;"",ISNUMBER(SEARCH(설정!$B$5,$AC630))),AND(설정!$B$6&lt;&gt;"",ISNUMBER(SEARCH(설정!$B$6,$AC630))),AND(설정!$B$7&lt;&gt;"",ISNUMBER(SEARCH(설정!$B$7,$AC630)))),"제외","포함"))</f>
        <v/>
      </c>
    </row>
    <row r="631">
      <c r="W631" s="2">
        <f>IF(OR($B$5="",$C$6="",ROW()&lt;$B$5),"",IF(INDEX($A:$U,ROW(),$C$6)="","",INDEX($A:$U,ROW(),$C$6)))</f>
        <v/>
      </c>
      <c r="X631" s="28">
        <f>IF($W631="","",IF(ISNUMBER($W631),IF($W631&gt;=10000000,IFERROR(DATE(INT($W631/10000),MOD(INT($W631/100),100),MOD($W631,100)),""),$W631),IF(ISNUMBER(--SUBSTITUTE(SUBSTITUTE(TRIM($W631),".","-"),"/","-")),IF(--SUBSTITUTE(SUBSTITUTE(TRIM($W631),".","-"),"/","-")&gt;=10000000,IFERROR(DATE(--LEFT(TRIM($W631),4),--MID(TRIM($W631),5,2),--RIGHT(TRIM($W631),2)),""),--SUBSTITUTE(SUBSTITUTE(TRIM($W631),".","-"),"/","-")),IFERROR(--LEFT(SUBSTITUTE(SUBSTITUTE(TRIM($W631),".","-"),"/","-"),10),""))))</f>
        <v/>
      </c>
      <c r="Y631" s="29">
        <f>IF($X631="","",INT($X631))</f>
        <v/>
      </c>
      <c r="Z631" s="30">
        <f>IF(OR($Y631="",$D$6=""),"",IF(INDEX($A:$U,ROW(),$D$6)="",0,IF(ISNUMBER(INDEX($A:$U,ROW(),$D$6)),INDEX($A:$U,ROW(),$D$6),IFERROR(--SUBSTITUTE(SUBSTITUTE(TRIM(INDEX($A:$U,ROW(),$D$6)),",",""),"원",""),0))))</f>
        <v/>
      </c>
      <c r="AA631" s="30">
        <f>IF(OR($Y631="",$E$6=""),"",IF(INDEX($A:$U,ROW(),$E$6)="",0,IF(ISNUMBER(INDEX($A:$U,ROW(),$E$6)),INDEX($A:$U,ROW(),$E$6),IFERROR(--SUBSTITUTE(SUBSTITUTE(TRIM(INDEX($A:$U,ROW(),$E$6)),",",""),"원",""),0))))</f>
        <v/>
      </c>
      <c r="AB631" s="30">
        <f>IF(OR($Y631="",$F$6=""),"",IF(INDEX($A:$U,ROW(),$F$6)="","",IF(ISNUMBER(INDEX($A:$U,ROW(),$F$6)),INDEX($A:$U,ROW(),$F$6),IFERROR(--SUBSTITUTE(SUBSTITUTE(TRIM(INDEX($A:$U,ROW(),$F$6)),",",""),"원",""),""))))</f>
        <v/>
      </c>
      <c r="AC631" s="2">
        <f>IF(OR($Y631="",$G$6=""),"",INDEX($A:$U,ROW(),$G$6)&amp;"")</f>
        <v/>
      </c>
      <c r="AD631" s="2">
        <f>IF($Y631="","",IF(OR(AND(설정!$B$5&lt;&gt;"",ISNUMBER(SEARCH(설정!$B$5,$AC631))),AND(설정!$B$6&lt;&gt;"",ISNUMBER(SEARCH(설정!$B$6,$AC631))),AND(설정!$B$7&lt;&gt;"",ISNUMBER(SEARCH(설정!$B$7,$AC631)))),"제외","포함"))</f>
        <v/>
      </c>
    </row>
    <row r="632">
      <c r="W632" s="2">
        <f>IF(OR($B$5="",$C$6="",ROW()&lt;$B$5),"",IF(INDEX($A:$U,ROW(),$C$6)="","",INDEX($A:$U,ROW(),$C$6)))</f>
        <v/>
      </c>
      <c r="X632" s="28">
        <f>IF($W632="","",IF(ISNUMBER($W632),IF($W632&gt;=10000000,IFERROR(DATE(INT($W632/10000),MOD(INT($W632/100),100),MOD($W632,100)),""),$W632),IF(ISNUMBER(--SUBSTITUTE(SUBSTITUTE(TRIM($W632),".","-"),"/","-")),IF(--SUBSTITUTE(SUBSTITUTE(TRIM($W632),".","-"),"/","-")&gt;=10000000,IFERROR(DATE(--LEFT(TRIM($W632),4),--MID(TRIM($W632),5,2),--RIGHT(TRIM($W632),2)),""),--SUBSTITUTE(SUBSTITUTE(TRIM($W632),".","-"),"/","-")),IFERROR(--LEFT(SUBSTITUTE(SUBSTITUTE(TRIM($W632),".","-"),"/","-"),10),""))))</f>
        <v/>
      </c>
      <c r="Y632" s="29">
        <f>IF($X632="","",INT($X632))</f>
        <v/>
      </c>
      <c r="Z632" s="30">
        <f>IF(OR($Y632="",$D$6=""),"",IF(INDEX($A:$U,ROW(),$D$6)="",0,IF(ISNUMBER(INDEX($A:$U,ROW(),$D$6)),INDEX($A:$U,ROW(),$D$6),IFERROR(--SUBSTITUTE(SUBSTITUTE(TRIM(INDEX($A:$U,ROW(),$D$6)),",",""),"원",""),0))))</f>
        <v/>
      </c>
      <c r="AA632" s="30">
        <f>IF(OR($Y632="",$E$6=""),"",IF(INDEX($A:$U,ROW(),$E$6)="",0,IF(ISNUMBER(INDEX($A:$U,ROW(),$E$6)),INDEX($A:$U,ROW(),$E$6),IFERROR(--SUBSTITUTE(SUBSTITUTE(TRIM(INDEX($A:$U,ROW(),$E$6)),",",""),"원",""),0))))</f>
        <v/>
      </c>
      <c r="AB632" s="30">
        <f>IF(OR($Y632="",$F$6=""),"",IF(INDEX($A:$U,ROW(),$F$6)="","",IF(ISNUMBER(INDEX($A:$U,ROW(),$F$6)),INDEX($A:$U,ROW(),$F$6),IFERROR(--SUBSTITUTE(SUBSTITUTE(TRIM(INDEX($A:$U,ROW(),$F$6)),",",""),"원",""),""))))</f>
        <v/>
      </c>
      <c r="AC632" s="2">
        <f>IF(OR($Y632="",$G$6=""),"",INDEX($A:$U,ROW(),$G$6)&amp;"")</f>
        <v/>
      </c>
      <c r="AD632" s="2">
        <f>IF($Y632="","",IF(OR(AND(설정!$B$5&lt;&gt;"",ISNUMBER(SEARCH(설정!$B$5,$AC632))),AND(설정!$B$6&lt;&gt;"",ISNUMBER(SEARCH(설정!$B$6,$AC632))),AND(설정!$B$7&lt;&gt;"",ISNUMBER(SEARCH(설정!$B$7,$AC632)))),"제외","포함"))</f>
        <v/>
      </c>
    </row>
    <row r="633">
      <c r="W633" s="2">
        <f>IF(OR($B$5="",$C$6="",ROW()&lt;$B$5),"",IF(INDEX($A:$U,ROW(),$C$6)="","",INDEX($A:$U,ROW(),$C$6)))</f>
        <v/>
      </c>
      <c r="X633" s="28">
        <f>IF($W633="","",IF(ISNUMBER($W633),IF($W633&gt;=10000000,IFERROR(DATE(INT($W633/10000),MOD(INT($W633/100),100),MOD($W633,100)),""),$W633),IF(ISNUMBER(--SUBSTITUTE(SUBSTITUTE(TRIM($W633),".","-"),"/","-")),IF(--SUBSTITUTE(SUBSTITUTE(TRIM($W633),".","-"),"/","-")&gt;=10000000,IFERROR(DATE(--LEFT(TRIM($W633),4),--MID(TRIM($W633),5,2),--RIGHT(TRIM($W633),2)),""),--SUBSTITUTE(SUBSTITUTE(TRIM($W633),".","-"),"/","-")),IFERROR(--LEFT(SUBSTITUTE(SUBSTITUTE(TRIM($W633),".","-"),"/","-"),10),""))))</f>
        <v/>
      </c>
      <c r="Y633" s="29">
        <f>IF($X633="","",INT($X633))</f>
        <v/>
      </c>
      <c r="Z633" s="30">
        <f>IF(OR($Y633="",$D$6=""),"",IF(INDEX($A:$U,ROW(),$D$6)="",0,IF(ISNUMBER(INDEX($A:$U,ROW(),$D$6)),INDEX($A:$U,ROW(),$D$6),IFERROR(--SUBSTITUTE(SUBSTITUTE(TRIM(INDEX($A:$U,ROW(),$D$6)),",",""),"원",""),0))))</f>
        <v/>
      </c>
      <c r="AA633" s="30">
        <f>IF(OR($Y633="",$E$6=""),"",IF(INDEX($A:$U,ROW(),$E$6)="",0,IF(ISNUMBER(INDEX($A:$U,ROW(),$E$6)),INDEX($A:$U,ROW(),$E$6),IFERROR(--SUBSTITUTE(SUBSTITUTE(TRIM(INDEX($A:$U,ROW(),$E$6)),",",""),"원",""),0))))</f>
        <v/>
      </c>
      <c r="AB633" s="30">
        <f>IF(OR($Y633="",$F$6=""),"",IF(INDEX($A:$U,ROW(),$F$6)="","",IF(ISNUMBER(INDEX($A:$U,ROW(),$F$6)),INDEX($A:$U,ROW(),$F$6),IFERROR(--SUBSTITUTE(SUBSTITUTE(TRIM(INDEX($A:$U,ROW(),$F$6)),",",""),"원",""),""))))</f>
        <v/>
      </c>
      <c r="AC633" s="2">
        <f>IF(OR($Y633="",$G$6=""),"",INDEX($A:$U,ROW(),$G$6)&amp;"")</f>
        <v/>
      </c>
      <c r="AD633" s="2">
        <f>IF($Y633="","",IF(OR(AND(설정!$B$5&lt;&gt;"",ISNUMBER(SEARCH(설정!$B$5,$AC633))),AND(설정!$B$6&lt;&gt;"",ISNUMBER(SEARCH(설정!$B$6,$AC633))),AND(설정!$B$7&lt;&gt;"",ISNUMBER(SEARCH(설정!$B$7,$AC633)))),"제외","포함"))</f>
        <v/>
      </c>
    </row>
    <row r="634">
      <c r="W634" s="2">
        <f>IF(OR($B$5="",$C$6="",ROW()&lt;$B$5),"",IF(INDEX($A:$U,ROW(),$C$6)="","",INDEX($A:$U,ROW(),$C$6)))</f>
        <v/>
      </c>
      <c r="X634" s="28">
        <f>IF($W634="","",IF(ISNUMBER($W634),IF($W634&gt;=10000000,IFERROR(DATE(INT($W634/10000),MOD(INT($W634/100),100),MOD($W634,100)),""),$W634),IF(ISNUMBER(--SUBSTITUTE(SUBSTITUTE(TRIM($W634),".","-"),"/","-")),IF(--SUBSTITUTE(SUBSTITUTE(TRIM($W634),".","-"),"/","-")&gt;=10000000,IFERROR(DATE(--LEFT(TRIM($W634),4),--MID(TRIM($W634),5,2),--RIGHT(TRIM($W634),2)),""),--SUBSTITUTE(SUBSTITUTE(TRIM($W634),".","-"),"/","-")),IFERROR(--LEFT(SUBSTITUTE(SUBSTITUTE(TRIM($W634),".","-"),"/","-"),10),""))))</f>
        <v/>
      </c>
      <c r="Y634" s="29">
        <f>IF($X634="","",INT($X634))</f>
        <v/>
      </c>
      <c r="Z634" s="30">
        <f>IF(OR($Y634="",$D$6=""),"",IF(INDEX($A:$U,ROW(),$D$6)="",0,IF(ISNUMBER(INDEX($A:$U,ROW(),$D$6)),INDEX($A:$U,ROW(),$D$6),IFERROR(--SUBSTITUTE(SUBSTITUTE(TRIM(INDEX($A:$U,ROW(),$D$6)),",",""),"원",""),0))))</f>
        <v/>
      </c>
      <c r="AA634" s="30">
        <f>IF(OR($Y634="",$E$6=""),"",IF(INDEX($A:$U,ROW(),$E$6)="",0,IF(ISNUMBER(INDEX($A:$U,ROW(),$E$6)),INDEX($A:$U,ROW(),$E$6),IFERROR(--SUBSTITUTE(SUBSTITUTE(TRIM(INDEX($A:$U,ROW(),$E$6)),",",""),"원",""),0))))</f>
        <v/>
      </c>
      <c r="AB634" s="30">
        <f>IF(OR($Y634="",$F$6=""),"",IF(INDEX($A:$U,ROW(),$F$6)="","",IF(ISNUMBER(INDEX($A:$U,ROW(),$F$6)),INDEX($A:$U,ROW(),$F$6),IFERROR(--SUBSTITUTE(SUBSTITUTE(TRIM(INDEX($A:$U,ROW(),$F$6)),",",""),"원",""),""))))</f>
        <v/>
      </c>
      <c r="AC634" s="2">
        <f>IF(OR($Y634="",$G$6=""),"",INDEX($A:$U,ROW(),$G$6)&amp;"")</f>
        <v/>
      </c>
      <c r="AD634" s="2">
        <f>IF($Y634="","",IF(OR(AND(설정!$B$5&lt;&gt;"",ISNUMBER(SEARCH(설정!$B$5,$AC634))),AND(설정!$B$6&lt;&gt;"",ISNUMBER(SEARCH(설정!$B$6,$AC634))),AND(설정!$B$7&lt;&gt;"",ISNUMBER(SEARCH(설정!$B$7,$AC634)))),"제외","포함"))</f>
        <v/>
      </c>
    </row>
    <row r="635">
      <c r="W635" s="2">
        <f>IF(OR($B$5="",$C$6="",ROW()&lt;$B$5),"",IF(INDEX($A:$U,ROW(),$C$6)="","",INDEX($A:$U,ROW(),$C$6)))</f>
        <v/>
      </c>
      <c r="X635" s="28">
        <f>IF($W635="","",IF(ISNUMBER($W635),IF($W635&gt;=10000000,IFERROR(DATE(INT($W635/10000),MOD(INT($W635/100),100),MOD($W635,100)),""),$W635),IF(ISNUMBER(--SUBSTITUTE(SUBSTITUTE(TRIM($W635),".","-"),"/","-")),IF(--SUBSTITUTE(SUBSTITUTE(TRIM($W635),".","-"),"/","-")&gt;=10000000,IFERROR(DATE(--LEFT(TRIM($W635),4),--MID(TRIM($W635),5,2),--RIGHT(TRIM($W635),2)),""),--SUBSTITUTE(SUBSTITUTE(TRIM($W635),".","-"),"/","-")),IFERROR(--LEFT(SUBSTITUTE(SUBSTITUTE(TRIM($W635),".","-"),"/","-"),10),""))))</f>
        <v/>
      </c>
      <c r="Y635" s="29">
        <f>IF($X635="","",INT($X635))</f>
        <v/>
      </c>
      <c r="Z635" s="30">
        <f>IF(OR($Y635="",$D$6=""),"",IF(INDEX($A:$U,ROW(),$D$6)="",0,IF(ISNUMBER(INDEX($A:$U,ROW(),$D$6)),INDEX($A:$U,ROW(),$D$6),IFERROR(--SUBSTITUTE(SUBSTITUTE(TRIM(INDEX($A:$U,ROW(),$D$6)),",",""),"원",""),0))))</f>
        <v/>
      </c>
      <c r="AA635" s="30">
        <f>IF(OR($Y635="",$E$6=""),"",IF(INDEX($A:$U,ROW(),$E$6)="",0,IF(ISNUMBER(INDEX($A:$U,ROW(),$E$6)),INDEX($A:$U,ROW(),$E$6),IFERROR(--SUBSTITUTE(SUBSTITUTE(TRIM(INDEX($A:$U,ROW(),$E$6)),",",""),"원",""),0))))</f>
        <v/>
      </c>
      <c r="AB635" s="30">
        <f>IF(OR($Y635="",$F$6=""),"",IF(INDEX($A:$U,ROW(),$F$6)="","",IF(ISNUMBER(INDEX($A:$U,ROW(),$F$6)),INDEX($A:$U,ROW(),$F$6),IFERROR(--SUBSTITUTE(SUBSTITUTE(TRIM(INDEX($A:$U,ROW(),$F$6)),",",""),"원",""),""))))</f>
        <v/>
      </c>
      <c r="AC635" s="2">
        <f>IF(OR($Y635="",$G$6=""),"",INDEX($A:$U,ROW(),$G$6)&amp;"")</f>
        <v/>
      </c>
      <c r="AD635" s="2">
        <f>IF($Y635="","",IF(OR(AND(설정!$B$5&lt;&gt;"",ISNUMBER(SEARCH(설정!$B$5,$AC635))),AND(설정!$B$6&lt;&gt;"",ISNUMBER(SEARCH(설정!$B$6,$AC635))),AND(설정!$B$7&lt;&gt;"",ISNUMBER(SEARCH(설정!$B$7,$AC635)))),"제외","포함"))</f>
        <v/>
      </c>
    </row>
    <row r="636">
      <c r="W636" s="2">
        <f>IF(OR($B$5="",$C$6="",ROW()&lt;$B$5),"",IF(INDEX($A:$U,ROW(),$C$6)="","",INDEX($A:$U,ROW(),$C$6)))</f>
        <v/>
      </c>
      <c r="X636" s="28">
        <f>IF($W636="","",IF(ISNUMBER($W636),IF($W636&gt;=10000000,IFERROR(DATE(INT($W636/10000),MOD(INT($W636/100),100),MOD($W636,100)),""),$W636),IF(ISNUMBER(--SUBSTITUTE(SUBSTITUTE(TRIM($W636),".","-"),"/","-")),IF(--SUBSTITUTE(SUBSTITUTE(TRIM($W636),".","-"),"/","-")&gt;=10000000,IFERROR(DATE(--LEFT(TRIM($W636),4),--MID(TRIM($W636),5,2),--RIGHT(TRIM($W636),2)),""),--SUBSTITUTE(SUBSTITUTE(TRIM($W636),".","-"),"/","-")),IFERROR(--LEFT(SUBSTITUTE(SUBSTITUTE(TRIM($W636),".","-"),"/","-"),10),""))))</f>
        <v/>
      </c>
      <c r="Y636" s="29">
        <f>IF($X636="","",INT($X636))</f>
        <v/>
      </c>
      <c r="Z636" s="30">
        <f>IF(OR($Y636="",$D$6=""),"",IF(INDEX($A:$U,ROW(),$D$6)="",0,IF(ISNUMBER(INDEX($A:$U,ROW(),$D$6)),INDEX($A:$U,ROW(),$D$6),IFERROR(--SUBSTITUTE(SUBSTITUTE(TRIM(INDEX($A:$U,ROW(),$D$6)),",",""),"원",""),0))))</f>
        <v/>
      </c>
      <c r="AA636" s="30">
        <f>IF(OR($Y636="",$E$6=""),"",IF(INDEX($A:$U,ROW(),$E$6)="",0,IF(ISNUMBER(INDEX($A:$U,ROW(),$E$6)),INDEX($A:$U,ROW(),$E$6),IFERROR(--SUBSTITUTE(SUBSTITUTE(TRIM(INDEX($A:$U,ROW(),$E$6)),",",""),"원",""),0))))</f>
        <v/>
      </c>
      <c r="AB636" s="30">
        <f>IF(OR($Y636="",$F$6=""),"",IF(INDEX($A:$U,ROW(),$F$6)="","",IF(ISNUMBER(INDEX($A:$U,ROW(),$F$6)),INDEX($A:$U,ROW(),$F$6),IFERROR(--SUBSTITUTE(SUBSTITUTE(TRIM(INDEX($A:$U,ROW(),$F$6)),",",""),"원",""),""))))</f>
        <v/>
      </c>
      <c r="AC636" s="2">
        <f>IF(OR($Y636="",$G$6=""),"",INDEX($A:$U,ROW(),$G$6)&amp;"")</f>
        <v/>
      </c>
      <c r="AD636" s="2">
        <f>IF($Y636="","",IF(OR(AND(설정!$B$5&lt;&gt;"",ISNUMBER(SEARCH(설정!$B$5,$AC636))),AND(설정!$B$6&lt;&gt;"",ISNUMBER(SEARCH(설정!$B$6,$AC636))),AND(설정!$B$7&lt;&gt;"",ISNUMBER(SEARCH(설정!$B$7,$AC636)))),"제외","포함"))</f>
        <v/>
      </c>
    </row>
    <row r="637">
      <c r="W637" s="2">
        <f>IF(OR($B$5="",$C$6="",ROW()&lt;$B$5),"",IF(INDEX($A:$U,ROW(),$C$6)="","",INDEX($A:$U,ROW(),$C$6)))</f>
        <v/>
      </c>
      <c r="X637" s="28">
        <f>IF($W637="","",IF(ISNUMBER($W637),IF($W637&gt;=10000000,IFERROR(DATE(INT($W637/10000),MOD(INT($W637/100),100),MOD($W637,100)),""),$W637),IF(ISNUMBER(--SUBSTITUTE(SUBSTITUTE(TRIM($W637),".","-"),"/","-")),IF(--SUBSTITUTE(SUBSTITUTE(TRIM($W637),".","-"),"/","-")&gt;=10000000,IFERROR(DATE(--LEFT(TRIM($W637),4),--MID(TRIM($W637),5,2),--RIGHT(TRIM($W637),2)),""),--SUBSTITUTE(SUBSTITUTE(TRIM($W637),".","-"),"/","-")),IFERROR(--LEFT(SUBSTITUTE(SUBSTITUTE(TRIM($W637),".","-"),"/","-"),10),""))))</f>
        <v/>
      </c>
      <c r="Y637" s="29">
        <f>IF($X637="","",INT($X637))</f>
        <v/>
      </c>
      <c r="Z637" s="30">
        <f>IF(OR($Y637="",$D$6=""),"",IF(INDEX($A:$U,ROW(),$D$6)="",0,IF(ISNUMBER(INDEX($A:$U,ROW(),$D$6)),INDEX($A:$U,ROW(),$D$6),IFERROR(--SUBSTITUTE(SUBSTITUTE(TRIM(INDEX($A:$U,ROW(),$D$6)),",",""),"원",""),0))))</f>
        <v/>
      </c>
      <c r="AA637" s="30">
        <f>IF(OR($Y637="",$E$6=""),"",IF(INDEX($A:$U,ROW(),$E$6)="",0,IF(ISNUMBER(INDEX($A:$U,ROW(),$E$6)),INDEX($A:$U,ROW(),$E$6),IFERROR(--SUBSTITUTE(SUBSTITUTE(TRIM(INDEX($A:$U,ROW(),$E$6)),",",""),"원",""),0))))</f>
        <v/>
      </c>
      <c r="AB637" s="30">
        <f>IF(OR($Y637="",$F$6=""),"",IF(INDEX($A:$U,ROW(),$F$6)="","",IF(ISNUMBER(INDEX($A:$U,ROW(),$F$6)),INDEX($A:$U,ROW(),$F$6),IFERROR(--SUBSTITUTE(SUBSTITUTE(TRIM(INDEX($A:$U,ROW(),$F$6)),",",""),"원",""),""))))</f>
        <v/>
      </c>
      <c r="AC637" s="2">
        <f>IF(OR($Y637="",$G$6=""),"",INDEX($A:$U,ROW(),$G$6)&amp;"")</f>
        <v/>
      </c>
      <c r="AD637" s="2">
        <f>IF($Y637="","",IF(OR(AND(설정!$B$5&lt;&gt;"",ISNUMBER(SEARCH(설정!$B$5,$AC637))),AND(설정!$B$6&lt;&gt;"",ISNUMBER(SEARCH(설정!$B$6,$AC637))),AND(설정!$B$7&lt;&gt;"",ISNUMBER(SEARCH(설정!$B$7,$AC637)))),"제외","포함"))</f>
        <v/>
      </c>
    </row>
    <row r="638">
      <c r="W638" s="2">
        <f>IF(OR($B$5="",$C$6="",ROW()&lt;$B$5),"",IF(INDEX($A:$U,ROW(),$C$6)="","",INDEX($A:$U,ROW(),$C$6)))</f>
        <v/>
      </c>
      <c r="X638" s="28">
        <f>IF($W638="","",IF(ISNUMBER($W638),IF($W638&gt;=10000000,IFERROR(DATE(INT($W638/10000),MOD(INT($W638/100),100),MOD($W638,100)),""),$W638),IF(ISNUMBER(--SUBSTITUTE(SUBSTITUTE(TRIM($W638),".","-"),"/","-")),IF(--SUBSTITUTE(SUBSTITUTE(TRIM($W638),".","-"),"/","-")&gt;=10000000,IFERROR(DATE(--LEFT(TRIM($W638),4),--MID(TRIM($W638),5,2),--RIGHT(TRIM($W638),2)),""),--SUBSTITUTE(SUBSTITUTE(TRIM($W638),".","-"),"/","-")),IFERROR(--LEFT(SUBSTITUTE(SUBSTITUTE(TRIM($W638),".","-"),"/","-"),10),""))))</f>
        <v/>
      </c>
      <c r="Y638" s="29">
        <f>IF($X638="","",INT($X638))</f>
        <v/>
      </c>
      <c r="Z638" s="30">
        <f>IF(OR($Y638="",$D$6=""),"",IF(INDEX($A:$U,ROW(),$D$6)="",0,IF(ISNUMBER(INDEX($A:$U,ROW(),$D$6)),INDEX($A:$U,ROW(),$D$6),IFERROR(--SUBSTITUTE(SUBSTITUTE(TRIM(INDEX($A:$U,ROW(),$D$6)),",",""),"원",""),0))))</f>
        <v/>
      </c>
      <c r="AA638" s="30">
        <f>IF(OR($Y638="",$E$6=""),"",IF(INDEX($A:$U,ROW(),$E$6)="",0,IF(ISNUMBER(INDEX($A:$U,ROW(),$E$6)),INDEX($A:$U,ROW(),$E$6),IFERROR(--SUBSTITUTE(SUBSTITUTE(TRIM(INDEX($A:$U,ROW(),$E$6)),",",""),"원",""),0))))</f>
        <v/>
      </c>
      <c r="AB638" s="30">
        <f>IF(OR($Y638="",$F$6=""),"",IF(INDEX($A:$U,ROW(),$F$6)="","",IF(ISNUMBER(INDEX($A:$U,ROW(),$F$6)),INDEX($A:$U,ROW(),$F$6),IFERROR(--SUBSTITUTE(SUBSTITUTE(TRIM(INDEX($A:$U,ROW(),$F$6)),",",""),"원",""),""))))</f>
        <v/>
      </c>
      <c r="AC638" s="2">
        <f>IF(OR($Y638="",$G$6=""),"",INDEX($A:$U,ROW(),$G$6)&amp;"")</f>
        <v/>
      </c>
      <c r="AD638" s="2">
        <f>IF($Y638="","",IF(OR(AND(설정!$B$5&lt;&gt;"",ISNUMBER(SEARCH(설정!$B$5,$AC638))),AND(설정!$B$6&lt;&gt;"",ISNUMBER(SEARCH(설정!$B$6,$AC638))),AND(설정!$B$7&lt;&gt;"",ISNUMBER(SEARCH(설정!$B$7,$AC638)))),"제외","포함"))</f>
        <v/>
      </c>
    </row>
    <row r="639">
      <c r="W639" s="2">
        <f>IF(OR($B$5="",$C$6="",ROW()&lt;$B$5),"",IF(INDEX($A:$U,ROW(),$C$6)="","",INDEX($A:$U,ROW(),$C$6)))</f>
        <v/>
      </c>
      <c r="X639" s="28">
        <f>IF($W639="","",IF(ISNUMBER($W639),IF($W639&gt;=10000000,IFERROR(DATE(INT($W639/10000),MOD(INT($W639/100),100),MOD($W639,100)),""),$W639),IF(ISNUMBER(--SUBSTITUTE(SUBSTITUTE(TRIM($W639),".","-"),"/","-")),IF(--SUBSTITUTE(SUBSTITUTE(TRIM($W639),".","-"),"/","-")&gt;=10000000,IFERROR(DATE(--LEFT(TRIM($W639),4),--MID(TRIM($W639),5,2),--RIGHT(TRIM($W639),2)),""),--SUBSTITUTE(SUBSTITUTE(TRIM($W639),".","-"),"/","-")),IFERROR(--LEFT(SUBSTITUTE(SUBSTITUTE(TRIM($W639),".","-"),"/","-"),10),""))))</f>
        <v/>
      </c>
      <c r="Y639" s="29">
        <f>IF($X639="","",INT($X639))</f>
        <v/>
      </c>
      <c r="Z639" s="30">
        <f>IF(OR($Y639="",$D$6=""),"",IF(INDEX($A:$U,ROW(),$D$6)="",0,IF(ISNUMBER(INDEX($A:$U,ROW(),$D$6)),INDEX($A:$U,ROW(),$D$6),IFERROR(--SUBSTITUTE(SUBSTITUTE(TRIM(INDEX($A:$U,ROW(),$D$6)),",",""),"원",""),0))))</f>
        <v/>
      </c>
      <c r="AA639" s="30">
        <f>IF(OR($Y639="",$E$6=""),"",IF(INDEX($A:$U,ROW(),$E$6)="",0,IF(ISNUMBER(INDEX($A:$U,ROW(),$E$6)),INDEX($A:$U,ROW(),$E$6),IFERROR(--SUBSTITUTE(SUBSTITUTE(TRIM(INDEX($A:$U,ROW(),$E$6)),",",""),"원",""),0))))</f>
        <v/>
      </c>
      <c r="AB639" s="30">
        <f>IF(OR($Y639="",$F$6=""),"",IF(INDEX($A:$U,ROW(),$F$6)="","",IF(ISNUMBER(INDEX($A:$U,ROW(),$F$6)),INDEX($A:$U,ROW(),$F$6),IFERROR(--SUBSTITUTE(SUBSTITUTE(TRIM(INDEX($A:$U,ROW(),$F$6)),",",""),"원",""),""))))</f>
        <v/>
      </c>
      <c r="AC639" s="2">
        <f>IF(OR($Y639="",$G$6=""),"",INDEX($A:$U,ROW(),$G$6)&amp;"")</f>
        <v/>
      </c>
      <c r="AD639" s="2">
        <f>IF($Y639="","",IF(OR(AND(설정!$B$5&lt;&gt;"",ISNUMBER(SEARCH(설정!$B$5,$AC639))),AND(설정!$B$6&lt;&gt;"",ISNUMBER(SEARCH(설정!$B$6,$AC639))),AND(설정!$B$7&lt;&gt;"",ISNUMBER(SEARCH(설정!$B$7,$AC639)))),"제외","포함"))</f>
        <v/>
      </c>
    </row>
    <row r="640">
      <c r="W640" s="2">
        <f>IF(OR($B$5="",$C$6="",ROW()&lt;$B$5),"",IF(INDEX($A:$U,ROW(),$C$6)="","",INDEX($A:$U,ROW(),$C$6)))</f>
        <v/>
      </c>
      <c r="X640" s="28">
        <f>IF($W640="","",IF(ISNUMBER($W640),IF($W640&gt;=10000000,IFERROR(DATE(INT($W640/10000),MOD(INT($W640/100),100),MOD($W640,100)),""),$W640),IF(ISNUMBER(--SUBSTITUTE(SUBSTITUTE(TRIM($W640),".","-"),"/","-")),IF(--SUBSTITUTE(SUBSTITUTE(TRIM($W640),".","-"),"/","-")&gt;=10000000,IFERROR(DATE(--LEFT(TRIM($W640),4),--MID(TRIM($W640),5,2),--RIGHT(TRIM($W640),2)),""),--SUBSTITUTE(SUBSTITUTE(TRIM($W640),".","-"),"/","-")),IFERROR(--LEFT(SUBSTITUTE(SUBSTITUTE(TRIM($W640),".","-"),"/","-"),10),""))))</f>
        <v/>
      </c>
      <c r="Y640" s="29">
        <f>IF($X640="","",INT($X640))</f>
        <v/>
      </c>
      <c r="Z640" s="30">
        <f>IF(OR($Y640="",$D$6=""),"",IF(INDEX($A:$U,ROW(),$D$6)="",0,IF(ISNUMBER(INDEX($A:$U,ROW(),$D$6)),INDEX($A:$U,ROW(),$D$6),IFERROR(--SUBSTITUTE(SUBSTITUTE(TRIM(INDEX($A:$U,ROW(),$D$6)),",",""),"원",""),0))))</f>
        <v/>
      </c>
      <c r="AA640" s="30">
        <f>IF(OR($Y640="",$E$6=""),"",IF(INDEX($A:$U,ROW(),$E$6)="",0,IF(ISNUMBER(INDEX($A:$U,ROW(),$E$6)),INDEX($A:$U,ROW(),$E$6),IFERROR(--SUBSTITUTE(SUBSTITUTE(TRIM(INDEX($A:$U,ROW(),$E$6)),",",""),"원",""),0))))</f>
        <v/>
      </c>
      <c r="AB640" s="30">
        <f>IF(OR($Y640="",$F$6=""),"",IF(INDEX($A:$U,ROW(),$F$6)="","",IF(ISNUMBER(INDEX($A:$U,ROW(),$F$6)),INDEX($A:$U,ROW(),$F$6),IFERROR(--SUBSTITUTE(SUBSTITUTE(TRIM(INDEX($A:$U,ROW(),$F$6)),",",""),"원",""),""))))</f>
        <v/>
      </c>
      <c r="AC640" s="2">
        <f>IF(OR($Y640="",$G$6=""),"",INDEX($A:$U,ROW(),$G$6)&amp;"")</f>
        <v/>
      </c>
      <c r="AD640" s="2">
        <f>IF($Y640="","",IF(OR(AND(설정!$B$5&lt;&gt;"",ISNUMBER(SEARCH(설정!$B$5,$AC640))),AND(설정!$B$6&lt;&gt;"",ISNUMBER(SEARCH(설정!$B$6,$AC640))),AND(설정!$B$7&lt;&gt;"",ISNUMBER(SEARCH(설정!$B$7,$AC640)))),"제외","포함"))</f>
        <v/>
      </c>
    </row>
    <row r="641">
      <c r="W641" s="2">
        <f>IF(OR($B$5="",$C$6="",ROW()&lt;$B$5),"",IF(INDEX($A:$U,ROW(),$C$6)="","",INDEX($A:$U,ROW(),$C$6)))</f>
        <v/>
      </c>
      <c r="X641" s="28">
        <f>IF($W641="","",IF(ISNUMBER($W641),IF($W641&gt;=10000000,IFERROR(DATE(INT($W641/10000),MOD(INT($W641/100),100),MOD($W641,100)),""),$W641),IF(ISNUMBER(--SUBSTITUTE(SUBSTITUTE(TRIM($W641),".","-"),"/","-")),IF(--SUBSTITUTE(SUBSTITUTE(TRIM($W641),".","-"),"/","-")&gt;=10000000,IFERROR(DATE(--LEFT(TRIM($W641),4),--MID(TRIM($W641),5,2),--RIGHT(TRIM($W641),2)),""),--SUBSTITUTE(SUBSTITUTE(TRIM($W641),".","-"),"/","-")),IFERROR(--LEFT(SUBSTITUTE(SUBSTITUTE(TRIM($W641),".","-"),"/","-"),10),""))))</f>
        <v/>
      </c>
      <c r="Y641" s="29">
        <f>IF($X641="","",INT($X641))</f>
        <v/>
      </c>
      <c r="Z641" s="30">
        <f>IF(OR($Y641="",$D$6=""),"",IF(INDEX($A:$U,ROW(),$D$6)="",0,IF(ISNUMBER(INDEX($A:$U,ROW(),$D$6)),INDEX($A:$U,ROW(),$D$6),IFERROR(--SUBSTITUTE(SUBSTITUTE(TRIM(INDEX($A:$U,ROW(),$D$6)),",",""),"원",""),0))))</f>
        <v/>
      </c>
      <c r="AA641" s="30">
        <f>IF(OR($Y641="",$E$6=""),"",IF(INDEX($A:$U,ROW(),$E$6)="",0,IF(ISNUMBER(INDEX($A:$U,ROW(),$E$6)),INDEX($A:$U,ROW(),$E$6),IFERROR(--SUBSTITUTE(SUBSTITUTE(TRIM(INDEX($A:$U,ROW(),$E$6)),",",""),"원",""),0))))</f>
        <v/>
      </c>
      <c r="AB641" s="30">
        <f>IF(OR($Y641="",$F$6=""),"",IF(INDEX($A:$U,ROW(),$F$6)="","",IF(ISNUMBER(INDEX($A:$U,ROW(),$F$6)),INDEX($A:$U,ROW(),$F$6),IFERROR(--SUBSTITUTE(SUBSTITUTE(TRIM(INDEX($A:$U,ROW(),$F$6)),",",""),"원",""),""))))</f>
        <v/>
      </c>
      <c r="AC641" s="2">
        <f>IF(OR($Y641="",$G$6=""),"",INDEX($A:$U,ROW(),$G$6)&amp;"")</f>
        <v/>
      </c>
      <c r="AD641" s="2">
        <f>IF($Y641="","",IF(OR(AND(설정!$B$5&lt;&gt;"",ISNUMBER(SEARCH(설정!$B$5,$AC641))),AND(설정!$B$6&lt;&gt;"",ISNUMBER(SEARCH(설정!$B$6,$AC641))),AND(설정!$B$7&lt;&gt;"",ISNUMBER(SEARCH(설정!$B$7,$AC641)))),"제외","포함"))</f>
        <v/>
      </c>
    </row>
    <row r="642">
      <c r="W642" s="2">
        <f>IF(OR($B$5="",$C$6="",ROW()&lt;$B$5),"",IF(INDEX($A:$U,ROW(),$C$6)="","",INDEX($A:$U,ROW(),$C$6)))</f>
        <v/>
      </c>
      <c r="X642" s="28">
        <f>IF($W642="","",IF(ISNUMBER($W642),IF($W642&gt;=10000000,IFERROR(DATE(INT($W642/10000),MOD(INT($W642/100),100),MOD($W642,100)),""),$W642),IF(ISNUMBER(--SUBSTITUTE(SUBSTITUTE(TRIM($W642),".","-"),"/","-")),IF(--SUBSTITUTE(SUBSTITUTE(TRIM($W642),".","-"),"/","-")&gt;=10000000,IFERROR(DATE(--LEFT(TRIM($W642),4),--MID(TRIM($W642),5,2),--RIGHT(TRIM($W642),2)),""),--SUBSTITUTE(SUBSTITUTE(TRIM($W642),".","-"),"/","-")),IFERROR(--LEFT(SUBSTITUTE(SUBSTITUTE(TRIM($W642),".","-"),"/","-"),10),""))))</f>
        <v/>
      </c>
      <c r="Y642" s="29">
        <f>IF($X642="","",INT($X642))</f>
        <v/>
      </c>
      <c r="Z642" s="30">
        <f>IF(OR($Y642="",$D$6=""),"",IF(INDEX($A:$U,ROW(),$D$6)="",0,IF(ISNUMBER(INDEX($A:$U,ROW(),$D$6)),INDEX($A:$U,ROW(),$D$6),IFERROR(--SUBSTITUTE(SUBSTITUTE(TRIM(INDEX($A:$U,ROW(),$D$6)),",",""),"원",""),0))))</f>
        <v/>
      </c>
      <c r="AA642" s="30">
        <f>IF(OR($Y642="",$E$6=""),"",IF(INDEX($A:$U,ROW(),$E$6)="",0,IF(ISNUMBER(INDEX($A:$U,ROW(),$E$6)),INDEX($A:$U,ROW(),$E$6),IFERROR(--SUBSTITUTE(SUBSTITUTE(TRIM(INDEX($A:$U,ROW(),$E$6)),",",""),"원",""),0))))</f>
        <v/>
      </c>
      <c r="AB642" s="30">
        <f>IF(OR($Y642="",$F$6=""),"",IF(INDEX($A:$U,ROW(),$F$6)="","",IF(ISNUMBER(INDEX($A:$U,ROW(),$F$6)),INDEX($A:$U,ROW(),$F$6),IFERROR(--SUBSTITUTE(SUBSTITUTE(TRIM(INDEX($A:$U,ROW(),$F$6)),",",""),"원",""),""))))</f>
        <v/>
      </c>
      <c r="AC642" s="2">
        <f>IF(OR($Y642="",$G$6=""),"",INDEX($A:$U,ROW(),$G$6)&amp;"")</f>
        <v/>
      </c>
      <c r="AD642" s="2">
        <f>IF($Y642="","",IF(OR(AND(설정!$B$5&lt;&gt;"",ISNUMBER(SEARCH(설정!$B$5,$AC642))),AND(설정!$B$6&lt;&gt;"",ISNUMBER(SEARCH(설정!$B$6,$AC642))),AND(설정!$B$7&lt;&gt;"",ISNUMBER(SEARCH(설정!$B$7,$AC642)))),"제외","포함"))</f>
        <v/>
      </c>
    </row>
    <row r="643">
      <c r="W643" s="2">
        <f>IF(OR($B$5="",$C$6="",ROW()&lt;$B$5),"",IF(INDEX($A:$U,ROW(),$C$6)="","",INDEX($A:$U,ROW(),$C$6)))</f>
        <v/>
      </c>
      <c r="X643" s="28">
        <f>IF($W643="","",IF(ISNUMBER($W643),IF($W643&gt;=10000000,IFERROR(DATE(INT($W643/10000),MOD(INT($W643/100),100),MOD($W643,100)),""),$W643),IF(ISNUMBER(--SUBSTITUTE(SUBSTITUTE(TRIM($W643),".","-"),"/","-")),IF(--SUBSTITUTE(SUBSTITUTE(TRIM($W643),".","-"),"/","-")&gt;=10000000,IFERROR(DATE(--LEFT(TRIM($W643),4),--MID(TRIM($W643),5,2),--RIGHT(TRIM($W643),2)),""),--SUBSTITUTE(SUBSTITUTE(TRIM($W643),".","-"),"/","-")),IFERROR(--LEFT(SUBSTITUTE(SUBSTITUTE(TRIM($W643),".","-"),"/","-"),10),""))))</f>
        <v/>
      </c>
      <c r="Y643" s="29">
        <f>IF($X643="","",INT($X643))</f>
        <v/>
      </c>
      <c r="Z643" s="30">
        <f>IF(OR($Y643="",$D$6=""),"",IF(INDEX($A:$U,ROW(),$D$6)="",0,IF(ISNUMBER(INDEX($A:$U,ROW(),$D$6)),INDEX($A:$U,ROW(),$D$6),IFERROR(--SUBSTITUTE(SUBSTITUTE(TRIM(INDEX($A:$U,ROW(),$D$6)),",",""),"원",""),0))))</f>
        <v/>
      </c>
      <c r="AA643" s="30">
        <f>IF(OR($Y643="",$E$6=""),"",IF(INDEX($A:$U,ROW(),$E$6)="",0,IF(ISNUMBER(INDEX($A:$U,ROW(),$E$6)),INDEX($A:$U,ROW(),$E$6),IFERROR(--SUBSTITUTE(SUBSTITUTE(TRIM(INDEX($A:$U,ROW(),$E$6)),",",""),"원",""),0))))</f>
        <v/>
      </c>
      <c r="AB643" s="30">
        <f>IF(OR($Y643="",$F$6=""),"",IF(INDEX($A:$U,ROW(),$F$6)="","",IF(ISNUMBER(INDEX($A:$U,ROW(),$F$6)),INDEX($A:$U,ROW(),$F$6),IFERROR(--SUBSTITUTE(SUBSTITUTE(TRIM(INDEX($A:$U,ROW(),$F$6)),",",""),"원",""),""))))</f>
        <v/>
      </c>
      <c r="AC643" s="2">
        <f>IF(OR($Y643="",$G$6=""),"",INDEX($A:$U,ROW(),$G$6)&amp;"")</f>
        <v/>
      </c>
      <c r="AD643" s="2">
        <f>IF($Y643="","",IF(OR(AND(설정!$B$5&lt;&gt;"",ISNUMBER(SEARCH(설정!$B$5,$AC643))),AND(설정!$B$6&lt;&gt;"",ISNUMBER(SEARCH(설정!$B$6,$AC643))),AND(설정!$B$7&lt;&gt;"",ISNUMBER(SEARCH(설정!$B$7,$AC643)))),"제외","포함"))</f>
        <v/>
      </c>
    </row>
    <row r="644">
      <c r="W644" s="2">
        <f>IF(OR($B$5="",$C$6="",ROW()&lt;$B$5),"",IF(INDEX($A:$U,ROW(),$C$6)="","",INDEX($A:$U,ROW(),$C$6)))</f>
        <v/>
      </c>
      <c r="X644" s="28">
        <f>IF($W644="","",IF(ISNUMBER($W644),IF($W644&gt;=10000000,IFERROR(DATE(INT($W644/10000),MOD(INT($W644/100),100),MOD($W644,100)),""),$W644),IF(ISNUMBER(--SUBSTITUTE(SUBSTITUTE(TRIM($W644),".","-"),"/","-")),IF(--SUBSTITUTE(SUBSTITUTE(TRIM($W644),".","-"),"/","-")&gt;=10000000,IFERROR(DATE(--LEFT(TRIM($W644),4),--MID(TRIM($W644),5,2),--RIGHT(TRIM($W644),2)),""),--SUBSTITUTE(SUBSTITUTE(TRIM($W644),".","-"),"/","-")),IFERROR(--LEFT(SUBSTITUTE(SUBSTITUTE(TRIM($W644),".","-"),"/","-"),10),""))))</f>
        <v/>
      </c>
      <c r="Y644" s="29">
        <f>IF($X644="","",INT($X644))</f>
        <v/>
      </c>
      <c r="Z644" s="30">
        <f>IF(OR($Y644="",$D$6=""),"",IF(INDEX($A:$U,ROW(),$D$6)="",0,IF(ISNUMBER(INDEX($A:$U,ROW(),$D$6)),INDEX($A:$U,ROW(),$D$6),IFERROR(--SUBSTITUTE(SUBSTITUTE(TRIM(INDEX($A:$U,ROW(),$D$6)),",",""),"원",""),0))))</f>
        <v/>
      </c>
      <c r="AA644" s="30">
        <f>IF(OR($Y644="",$E$6=""),"",IF(INDEX($A:$U,ROW(),$E$6)="",0,IF(ISNUMBER(INDEX($A:$U,ROW(),$E$6)),INDEX($A:$U,ROW(),$E$6),IFERROR(--SUBSTITUTE(SUBSTITUTE(TRIM(INDEX($A:$U,ROW(),$E$6)),",",""),"원",""),0))))</f>
        <v/>
      </c>
      <c r="AB644" s="30">
        <f>IF(OR($Y644="",$F$6=""),"",IF(INDEX($A:$U,ROW(),$F$6)="","",IF(ISNUMBER(INDEX($A:$U,ROW(),$F$6)),INDEX($A:$U,ROW(),$F$6),IFERROR(--SUBSTITUTE(SUBSTITUTE(TRIM(INDEX($A:$U,ROW(),$F$6)),",",""),"원",""),""))))</f>
        <v/>
      </c>
      <c r="AC644" s="2">
        <f>IF(OR($Y644="",$G$6=""),"",INDEX($A:$U,ROW(),$G$6)&amp;"")</f>
        <v/>
      </c>
      <c r="AD644" s="2">
        <f>IF($Y644="","",IF(OR(AND(설정!$B$5&lt;&gt;"",ISNUMBER(SEARCH(설정!$B$5,$AC644))),AND(설정!$B$6&lt;&gt;"",ISNUMBER(SEARCH(설정!$B$6,$AC644))),AND(설정!$B$7&lt;&gt;"",ISNUMBER(SEARCH(설정!$B$7,$AC644)))),"제외","포함"))</f>
        <v/>
      </c>
    </row>
    <row r="645">
      <c r="W645" s="2">
        <f>IF(OR($B$5="",$C$6="",ROW()&lt;$B$5),"",IF(INDEX($A:$U,ROW(),$C$6)="","",INDEX($A:$U,ROW(),$C$6)))</f>
        <v/>
      </c>
      <c r="X645" s="28">
        <f>IF($W645="","",IF(ISNUMBER($W645),IF($W645&gt;=10000000,IFERROR(DATE(INT($W645/10000),MOD(INT($W645/100),100),MOD($W645,100)),""),$W645),IF(ISNUMBER(--SUBSTITUTE(SUBSTITUTE(TRIM($W645),".","-"),"/","-")),IF(--SUBSTITUTE(SUBSTITUTE(TRIM($W645),".","-"),"/","-")&gt;=10000000,IFERROR(DATE(--LEFT(TRIM($W645),4),--MID(TRIM($W645),5,2),--RIGHT(TRIM($W645),2)),""),--SUBSTITUTE(SUBSTITUTE(TRIM($W645),".","-"),"/","-")),IFERROR(--LEFT(SUBSTITUTE(SUBSTITUTE(TRIM($W645),".","-"),"/","-"),10),""))))</f>
        <v/>
      </c>
      <c r="Y645" s="29">
        <f>IF($X645="","",INT($X645))</f>
        <v/>
      </c>
      <c r="Z645" s="30">
        <f>IF(OR($Y645="",$D$6=""),"",IF(INDEX($A:$U,ROW(),$D$6)="",0,IF(ISNUMBER(INDEX($A:$U,ROW(),$D$6)),INDEX($A:$U,ROW(),$D$6),IFERROR(--SUBSTITUTE(SUBSTITUTE(TRIM(INDEX($A:$U,ROW(),$D$6)),",",""),"원",""),0))))</f>
        <v/>
      </c>
      <c r="AA645" s="30">
        <f>IF(OR($Y645="",$E$6=""),"",IF(INDEX($A:$U,ROW(),$E$6)="",0,IF(ISNUMBER(INDEX($A:$U,ROW(),$E$6)),INDEX($A:$U,ROW(),$E$6),IFERROR(--SUBSTITUTE(SUBSTITUTE(TRIM(INDEX($A:$U,ROW(),$E$6)),",",""),"원",""),0))))</f>
        <v/>
      </c>
      <c r="AB645" s="30">
        <f>IF(OR($Y645="",$F$6=""),"",IF(INDEX($A:$U,ROW(),$F$6)="","",IF(ISNUMBER(INDEX($A:$U,ROW(),$F$6)),INDEX($A:$U,ROW(),$F$6),IFERROR(--SUBSTITUTE(SUBSTITUTE(TRIM(INDEX($A:$U,ROW(),$F$6)),",",""),"원",""),""))))</f>
        <v/>
      </c>
      <c r="AC645" s="2">
        <f>IF(OR($Y645="",$G$6=""),"",INDEX($A:$U,ROW(),$G$6)&amp;"")</f>
        <v/>
      </c>
      <c r="AD645" s="2">
        <f>IF($Y645="","",IF(OR(AND(설정!$B$5&lt;&gt;"",ISNUMBER(SEARCH(설정!$B$5,$AC645))),AND(설정!$B$6&lt;&gt;"",ISNUMBER(SEARCH(설정!$B$6,$AC645))),AND(설정!$B$7&lt;&gt;"",ISNUMBER(SEARCH(설정!$B$7,$AC645)))),"제외","포함"))</f>
        <v/>
      </c>
    </row>
    <row r="646">
      <c r="W646" s="2">
        <f>IF(OR($B$5="",$C$6="",ROW()&lt;$B$5),"",IF(INDEX($A:$U,ROW(),$C$6)="","",INDEX($A:$U,ROW(),$C$6)))</f>
        <v/>
      </c>
      <c r="X646" s="28">
        <f>IF($W646="","",IF(ISNUMBER($W646),IF($W646&gt;=10000000,IFERROR(DATE(INT($W646/10000),MOD(INT($W646/100),100),MOD($W646,100)),""),$W646),IF(ISNUMBER(--SUBSTITUTE(SUBSTITUTE(TRIM($W646),".","-"),"/","-")),IF(--SUBSTITUTE(SUBSTITUTE(TRIM($W646),".","-"),"/","-")&gt;=10000000,IFERROR(DATE(--LEFT(TRIM($W646),4),--MID(TRIM($W646),5,2),--RIGHT(TRIM($W646),2)),""),--SUBSTITUTE(SUBSTITUTE(TRIM($W646),".","-"),"/","-")),IFERROR(--LEFT(SUBSTITUTE(SUBSTITUTE(TRIM($W646),".","-"),"/","-"),10),""))))</f>
        <v/>
      </c>
      <c r="Y646" s="29">
        <f>IF($X646="","",INT($X646))</f>
        <v/>
      </c>
      <c r="Z646" s="30">
        <f>IF(OR($Y646="",$D$6=""),"",IF(INDEX($A:$U,ROW(),$D$6)="",0,IF(ISNUMBER(INDEX($A:$U,ROW(),$D$6)),INDEX($A:$U,ROW(),$D$6),IFERROR(--SUBSTITUTE(SUBSTITUTE(TRIM(INDEX($A:$U,ROW(),$D$6)),",",""),"원",""),0))))</f>
        <v/>
      </c>
      <c r="AA646" s="30">
        <f>IF(OR($Y646="",$E$6=""),"",IF(INDEX($A:$U,ROW(),$E$6)="",0,IF(ISNUMBER(INDEX($A:$U,ROW(),$E$6)),INDEX($A:$U,ROW(),$E$6),IFERROR(--SUBSTITUTE(SUBSTITUTE(TRIM(INDEX($A:$U,ROW(),$E$6)),",",""),"원",""),0))))</f>
        <v/>
      </c>
      <c r="AB646" s="30">
        <f>IF(OR($Y646="",$F$6=""),"",IF(INDEX($A:$U,ROW(),$F$6)="","",IF(ISNUMBER(INDEX($A:$U,ROW(),$F$6)),INDEX($A:$U,ROW(),$F$6),IFERROR(--SUBSTITUTE(SUBSTITUTE(TRIM(INDEX($A:$U,ROW(),$F$6)),",",""),"원",""),""))))</f>
        <v/>
      </c>
      <c r="AC646" s="2">
        <f>IF(OR($Y646="",$G$6=""),"",INDEX($A:$U,ROW(),$G$6)&amp;"")</f>
        <v/>
      </c>
      <c r="AD646" s="2">
        <f>IF($Y646="","",IF(OR(AND(설정!$B$5&lt;&gt;"",ISNUMBER(SEARCH(설정!$B$5,$AC646))),AND(설정!$B$6&lt;&gt;"",ISNUMBER(SEARCH(설정!$B$6,$AC646))),AND(설정!$B$7&lt;&gt;"",ISNUMBER(SEARCH(설정!$B$7,$AC646)))),"제외","포함"))</f>
        <v/>
      </c>
    </row>
    <row r="647">
      <c r="W647" s="2">
        <f>IF(OR($B$5="",$C$6="",ROW()&lt;$B$5),"",IF(INDEX($A:$U,ROW(),$C$6)="","",INDEX($A:$U,ROW(),$C$6)))</f>
        <v/>
      </c>
      <c r="X647" s="28">
        <f>IF($W647="","",IF(ISNUMBER($W647),IF($W647&gt;=10000000,IFERROR(DATE(INT($W647/10000),MOD(INT($W647/100),100),MOD($W647,100)),""),$W647),IF(ISNUMBER(--SUBSTITUTE(SUBSTITUTE(TRIM($W647),".","-"),"/","-")),IF(--SUBSTITUTE(SUBSTITUTE(TRIM($W647),".","-"),"/","-")&gt;=10000000,IFERROR(DATE(--LEFT(TRIM($W647),4),--MID(TRIM($W647),5,2),--RIGHT(TRIM($W647),2)),""),--SUBSTITUTE(SUBSTITUTE(TRIM($W647),".","-"),"/","-")),IFERROR(--LEFT(SUBSTITUTE(SUBSTITUTE(TRIM($W647),".","-"),"/","-"),10),""))))</f>
        <v/>
      </c>
      <c r="Y647" s="29">
        <f>IF($X647="","",INT($X647))</f>
        <v/>
      </c>
      <c r="Z647" s="30">
        <f>IF(OR($Y647="",$D$6=""),"",IF(INDEX($A:$U,ROW(),$D$6)="",0,IF(ISNUMBER(INDEX($A:$U,ROW(),$D$6)),INDEX($A:$U,ROW(),$D$6),IFERROR(--SUBSTITUTE(SUBSTITUTE(TRIM(INDEX($A:$U,ROW(),$D$6)),",",""),"원",""),0))))</f>
        <v/>
      </c>
      <c r="AA647" s="30">
        <f>IF(OR($Y647="",$E$6=""),"",IF(INDEX($A:$U,ROW(),$E$6)="",0,IF(ISNUMBER(INDEX($A:$U,ROW(),$E$6)),INDEX($A:$U,ROW(),$E$6),IFERROR(--SUBSTITUTE(SUBSTITUTE(TRIM(INDEX($A:$U,ROW(),$E$6)),",",""),"원",""),0))))</f>
        <v/>
      </c>
      <c r="AB647" s="30">
        <f>IF(OR($Y647="",$F$6=""),"",IF(INDEX($A:$U,ROW(),$F$6)="","",IF(ISNUMBER(INDEX($A:$U,ROW(),$F$6)),INDEX($A:$U,ROW(),$F$6),IFERROR(--SUBSTITUTE(SUBSTITUTE(TRIM(INDEX($A:$U,ROW(),$F$6)),",",""),"원",""),""))))</f>
        <v/>
      </c>
      <c r="AC647" s="2">
        <f>IF(OR($Y647="",$G$6=""),"",INDEX($A:$U,ROW(),$G$6)&amp;"")</f>
        <v/>
      </c>
      <c r="AD647" s="2">
        <f>IF($Y647="","",IF(OR(AND(설정!$B$5&lt;&gt;"",ISNUMBER(SEARCH(설정!$B$5,$AC647))),AND(설정!$B$6&lt;&gt;"",ISNUMBER(SEARCH(설정!$B$6,$AC647))),AND(설정!$B$7&lt;&gt;"",ISNUMBER(SEARCH(설정!$B$7,$AC647)))),"제외","포함"))</f>
        <v/>
      </c>
    </row>
    <row r="648">
      <c r="W648" s="2">
        <f>IF(OR($B$5="",$C$6="",ROW()&lt;$B$5),"",IF(INDEX($A:$U,ROW(),$C$6)="","",INDEX($A:$U,ROW(),$C$6)))</f>
        <v/>
      </c>
      <c r="X648" s="28">
        <f>IF($W648="","",IF(ISNUMBER($W648),IF($W648&gt;=10000000,IFERROR(DATE(INT($W648/10000),MOD(INT($W648/100),100),MOD($W648,100)),""),$W648),IF(ISNUMBER(--SUBSTITUTE(SUBSTITUTE(TRIM($W648),".","-"),"/","-")),IF(--SUBSTITUTE(SUBSTITUTE(TRIM($W648),".","-"),"/","-")&gt;=10000000,IFERROR(DATE(--LEFT(TRIM($W648),4),--MID(TRIM($W648),5,2),--RIGHT(TRIM($W648),2)),""),--SUBSTITUTE(SUBSTITUTE(TRIM($W648),".","-"),"/","-")),IFERROR(--LEFT(SUBSTITUTE(SUBSTITUTE(TRIM($W648),".","-"),"/","-"),10),""))))</f>
        <v/>
      </c>
      <c r="Y648" s="29">
        <f>IF($X648="","",INT($X648))</f>
        <v/>
      </c>
      <c r="Z648" s="30">
        <f>IF(OR($Y648="",$D$6=""),"",IF(INDEX($A:$U,ROW(),$D$6)="",0,IF(ISNUMBER(INDEX($A:$U,ROW(),$D$6)),INDEX($A:$U,ROW(),$D$6),IFERROR(--SUBSTITUTE(SUBSTITUTE(TRIM(INDEX($A:$U,ROW(),$D$6)),",",""),"원",""),0))))</f>
        <v/>
      </c>
      <c r="AA648" s="30">
        <f>IF(OR($Y648="",$E$6=""),"",IF(INDEX($A:$U,ROW(),$E$6)="",0,IF(ISNUMBER(INDEX($A:$U,ROW(),$E$6)),INDEX($A:$U,ROW(),$E$6),IFERROR(--SUBSTITUTE(SUBSTITUTE(TRIM(INDEX($A:$U,ROW(),$E$6)),",",""),"원",""),0))))</f>
        <v/>
      </c>
      <c r="AB648" s="30">
        <f>IF(OR($Y648="",$F$6=""),"",IF(INDEX($A:$U,ROW(),$F$6)="","",IF(ISNUMBER(INDEX($A:$U,ROW(),$F$6)),INDEX($A:$U,ROW(),$F$6),IFERROR(--SUBSTITUTE(SUBSTITUTE(TRIM(INDEX($A:$U,ROW(),$F$6)),",",""),"원",""),""))))</f>
        <v/>
      </c>
      <c r="AC648" s="2">
        <f>IF(OR($Y648="",$G$6=""),"",INDEX($A:$U,ROW(),$G$6)&amp;"")</f>
        <v/>
      </c>
      <c r="AD648" s="2">
        <f>IF($Y648="","",IF(OR(AND(설정!$B$5&lt;&gt;"",ISNUMBER(SEARCH(설정!$B$5,$AC648))),AND(설정!$B$6&lt;&gt;"",ISNUMBER(SEARCH(설정!$B$6,$AC648))),AND(설정!$B$7&lt;&gt;"",ISNUMBER(SEARCH(설정!$B$7,$AC648)))),"제외","포함"))</f>
        <v/>
      </c>
    </row>
    <row r="649">
      <c r="W649" s="2">
        <f>IF(OR($B$5="",$C$6="",ROW()&lt;$B$5),"",IF(INDEX($A:$U,ROW(),$C$6)="","",INDEX($A:$U,ROW(),$C$6)))</f>
        <v/>
      </c>
      <c r="X649" s="28">
        <f>IF($W649="","",IF(ISNUMBER($W649),IF($W649&gt;=10000000,IFERROR(DATE(INT($W649/10000),MOD(INT($W649/100),100),MOD($W649,100)),""),$W649),IF(ISNUMBER(--SUBSTITUTE(SUBSTITUTE(TRIM($W649),".","-"),"/","-")),IF(--SUBSTITUTE(SUBSTITUTE(TRIM($W649),".","-"),"/","-")&gt;=10000000,IFERROR(DATE(--LEFT(TRIM($W649),4),--MID(TRIM($W649),5,2),--RIGHT(TRIM($W649),2)),""),--SUBSTITUTE(SUBSTITUTE(TRIM($W649),".","-"),"/","-")),IFERROR(--LEFT(SUBSTITUTE(SUBSTITUTE(TRIM($W649),".","-"),"/","-"),10),""))))</f>
        <v/>
      </c>
      <c r="Y649" s="29">
        <f>IF($X649="","",INT($X649))</f>
        <v/>
      </c>
      <c r="Z649" s="30">
        <f>IF(OR($Y649="",$D$6=""),"",IF(INDEX($A:$U,ROW(),$D$6)="",0,IF(ISNUMBER(INDEX($A:$U,ROW(),$D$6)),INDEX($A:$U,ROW(),$D$6),IFERROR(--SUBSTITUTE(SUBSTITUTE(TRIM(INDEX($A:$U,ROW(),$D$6)),",",""),"원",""),0))))</f>
        <v/>
      </c>
      <c r="AA649" s="30">
        <f>IF(OR($Y649="",$E$6=""),"",IF(INDEX($A:$U,ROW(),$E$6)="",0,IF(ISNUMBER(INDEX($A:$U,ROW(),$E$6)),INDEX($A:$U,ROW(),$E$6),IFERROR(--SUBSTITUTE(SUBSTITUTE(TRIM(INDEX($A:$U,ROW(),$E$6)),",",""),"원",""),0))))</f>
        <v/>
      </c>
      <c r="AB649" s="30">
        <f>IF(OR($Y649="",$F$6=""),"",IF(INDEX($A:$U,ROW(),$F$6)="","",IF(ISNUMBER(INDEX($A:$U,ROW(),$F$6)),INDEX($A:$U,ROW(),$F$6),IFERROR(--SUBSTITUTE(SUBSTITUTE(TRIM(INDEX($A:$U,ROW(),$F$6)),",",""),"원",""),""))))</f>
        <v/>
      </c>
      <c r="AC649" s="2">
        <f>IF(OR($Y649="",$G$6=""),"",INDEX($A:$U,ROW(),$G$6)&amp;"")</f>
        <v/>
      </c>
      <c r="AD649" s="2">
        <f>IF($Y649="","",IF(OR(AND(설정!$B$5&lt;&gt;"",ISNUMBER(SEARCH(설정!$B$5,$AC649))),AND(설정!$B$6&lt;&gt;"",ISNUMBER(SEARCH(설정!$B$6,$AC649))),AND(설정!$B$7&lt;&gt;"",ISNUMBER(SEARCH(설정!$B$7,$AC649)))),"제외","포함"))</f>
        <v/>
      </c>
    </row>
    <row r="650">
      <c r="W650" s="2">
        <f>IF(OR($B$5="",$C$6="",ROW()&lt;$B$5),"",IF(INDEX($A:$U,ROW(),$C$6)="","",INDEX($A:$U,ROW(),$C$6)))</f>
        <v/>
      </c>
      <c r="X650" s="28">
        <f>IF($W650="","",IF(ISNUMBER($W650),IF($W650&gt;=10000000,IFERROR(DATE(INT($W650/10000),MOD(INT($W650/100),100),MOD($W650,100)),""),$W650),IF(ISNUMBER(--SUBSTITUTE(SUBSTITUTE(TRIM($W650),".","-"),"/","-")),IF(--SUBSTITUTE(SUBSTITUTE(TRIM($W650),".","-"),"/","-")&gt;=10000000,IFERROR(DATE(--LEFT(TRIM($W650),4),--MID(TRIM($W650),5,2),--RIGHT(TRIM($W650),2)),""),--SUBSTITUTE(SUBSTITUTE(TRIM($W650),".","-"),"/","-")),IFERROR(--LEFT(SUBSTITUTE(SUBSTITUTE(TRIM($W650),".","-"),"/","-"),10),""))))</f>
        <v/>
      </c>
      <c r="Y650" s="29">
        <f>IF($X650="","",INT($X650))</f>
        <v/>
      </c>
      <c r="Z650" s="30">
        <f>IF(OR($Y650="",$D$6=""),"",IF(INDEX($A:$U,ROW(),$D$6)="",0,IF(ISNUMBER(INDEX($A:$U,ROW(),$D$6)),INDEX($A:$U,ROW(),$D$6),IFERROR(--SUBSTITUTE(SUBSTITUTE(TRIM(INDEX($A:$U,ROW(),$D$6)),",",""),"원",""),0))))</f>
        <v/>
      </c>
      <c r="AA650" s="30">
        <f>IF(OR($Y650="",$E$6=""),"",IF(INDEX($A:$U,ROW(),$E$6)="",0,IF(ISNUMBER(INDEX($A:$U,ROW(),$E$6)),INDEX($A:$U,ROW(),$E$6),IFERROR(--SUBSTITUTE(SUBSTITUTE(TRIM(INDEX($A:$U,ROW(),$E$6)),",",""),"원",""),0))))</f>
        <v/>
      </c>
      <c r="AB650" s="30">
        <f>IF(OR($Y650="",$F$6=""),"",IF(INDEX($A:$U,ROW(),$F$6)="","",IF(ISNUMBER(INDEX($A:$U,ROW(),$F$6)),INDEX($A:$U,ROW(),$F$6),IFERROR(--SUBSTITUTE(SUBSTITUTE(TRIM(INDEX($A:$U,ROW(),$F$6)),",",""),"원",""),""))))</f>
        <v/>
      </c>
      <c r="AC650" s="2">
        <f>IF(OR($Y650="",$G$6=""),"",INDEX($A:$U,ROW(),$G$6)&amp;"")</f>
        <v/>
      </c>
      <c r="AD650" s="2">
        <f>IF($Y650="","",IF(OR(AND(설정!$B$5&lt;&gt;"",ISNUMBER(SEARCH(설정!$B$5,$AC650))),AND(설정!$B$6&lt;&gt;"",ISNUMBER(SEARCH(설정!$B$6,$AC650))),AND(설정!$B$7&lt;&gt;"",ISNUMBER(SEARCH(설정!$B$7,$AC650)))),"제외","포함"))</f>
        <v/>
      </c>
    </row>
    <row r="651">
      <c r="W651" s="2">
        <f>IF(OR($B$5="",$C$6="",ROW()&lt;$B$5),"",IF(INDEX($A:$U,ROW(),$C$6)="","",INDEX($A:$U,ROW(),$C$6)))</f>
        <v/>
      </c>
      <c r="X651" s="28">
        <f>IF($W651="","",IF(ISNUMBER($W651),IF($W651&gt;=10000000,IFERROR(DATE(INT($W651/10000),MOD(INT($W651/100),100),MOD($W651,100)),""),$W651),IF(ISNUMBER(--SUBSTITUTE(SUBSTITUTE(TRIM($W651),".","-"),"/","-")),IF(--SUBSTITUTE(SUBSTITUTE(TRIM($W651),".","-"),"/","-")&gt;=10000000,IFERROR(DATE(--LEFT(TRIM($W651),4),--MID(TRIM($W651),5,2),--RIGHT(TRIM($W651),2)),""),--SUBSTITUTE(SUBSTITUTE(TRIM($W651),".","-"),"/","-")),IFERROR(--LEFT(SUBSTITUTE(SUBSTITUTE(TRIM($W651),".","-"),"/","-"),10),""))))</f>
        <v/>
      </c>
      <c r="Y651" s="29">
        <f>IF($X651="","",INT($X651))</f>
        <v/>
      </c>
      <c r="Z651" s="30">
        <f>IF(OR($Y651="",$D$6=""),"",IF(INDEX($A:$U,ROW(),$D$6)="",0,IF(ISNUMBER(INDEX($A:$U,ROW(),$D$6)),INDEX($A:$U,ROW(),$D$6),IFERROR(--SUBSTITUTE(SUBSTITUTE(TRIM(INDEX($A:$U,ROW(),$D$6)),",",""),"원",""),0))))</f>
        <v/>
      </c>
      <c r="AA651" s="30">
        <f>IF(OR($Y651="",$E$6=""),"",IF(INDEX($A:$U,ROW(),$E$6)="",0,IF(ISNUMBER(INDEX($A:$U,ROW(),$E$6)),INDEX($A:$U,ROW(),$E$6),IFERROR(--SUBSTITUTE(SUBSTITUTE(TRIM(INDEX($A:$U,ROW(),$E$6)),",",""),"원",""),0))))</f>
        <v/>
      </c>
      <c r="AB651" s="30">
        <f>IF(OR($Y651="",$F$6=""),"",IF(INDEX($A:$U,ROW(),$F$6)="","",IF(ISNUMBER(INDEX($A:$U,ROW(),$F$6)),INDEX($A:$U,ROW(),$F$6),IFERROR(--SUBSTITUTE(SUBSTITUTE(TRIM(INDEX($A:$U,ROW(),$F$6)),",",""),"원",""),""))))</f>
        <v/>
      </c>
      <c r="AC651" s="2">
        <f>IF(OR($Y651="",$G$6=""),"",INDEX($A:$U,ROW(),$G$6)&amp;"")</f>
        <v/>
      </c>
      <c r="AD651" s="2">
        <f>IF($Y651="","",IF(OR(AND(설정!$B$5&lt;&gt;"",ISNUMBER(SEARCH(설정!$B$5,$AC651))),AND(설정!$B$6&lt;&gt;"",ISNUMBER(SEARCH(설정!$B$6,$AC651))),AND(설정!$B$7&lt;&gt;"",ISNUMBER(SEARCH(설정!$B$7,$AC651)))),"제외","포함"))</f>
        <v/>
      </c>
    </row>
    <row r="652">
      <c r="W652" s="2">
        <f>IF(OR($B$5="",$C$6="",ROW()&lt;$B$5),"",IF(INDEX($A:$U,ROW(),$C$6)="","",INDEX($A:$U,ROW(),$C$6)))</f>
        <v/>
      </c>
      <c r="X652" s="28">
        <f>IF($W652="","",IF(ISNUMBER($W652),IF($W652&gt;=10000000,IFERROR(DATE(INT($W652/10000),MOD(INT($W652/100),100),MOD($W652,100)),""),$W652),IF(ISNUMBER(--SUBSTITUTE(SUBSTITUTE(TRIM($W652),".","-"),"/","-")),IF(--SUBSTITUTE(SUBSTITUTE(TRIM($W652),".","-"),"/","-")&gt;=10000000,IFERROR(DATE(--LEFT(TRIM($W652),4),--MID(TRIM($W652),5,2),--RIGHT(TRIM($W652),2)),""),--SUBSTITUTE(SUBSTITUTE(TRIM($W652),".","-"),"/","-")),IFERROR(--LEFT(SUBSTITUTE(SUBSTITUTE(TRIM($W652),".","-"),"/","-"),10),""))))</f>
        <v/>
      </c>
      <c r="Y652" s="29">
        <f>IF($X652="","",INT($X652))</f>
        <v/>
      </c>
      <c r="Z652" s="30">
        <f>IF(OR($Y652="",$D$6=""),"",IF(INDEX($A:$U,ROW(),$D$6)="",0,IF(ISNUMBER(INDEX($A:$U,ROW(),$D$6)),INDEX($A:$U,ROW(),$D$6),IFERROR(--SUBSTITUTE(SUBSTITUTE(TRIM(INDEX($A:$U,ROW(),$D$6)),",",""),"원",""),0))))</f>
        <v/>
      </c>
      <c r="AA652" s="30">
        <f>IF(OR($Y652="",$E$6=""),"",IF(INDEX($A:$U,ROW(),$E$6)="",0,IF(ISNUMBER(INDEX($A:$U,ROW(),$E$6)),INDEX($A:$U,ROW(),$E$6),IFERROR(--SUBSTITUTE(SUBSTITUTE(TRIM(INDEX($A:$U,ROW(),$E$6)),",",""),"원",""),0))))</f>
        <v/>
      </c>
      <c r="AB652" s="30">
        <f>IF(OR($Y652="",$F$6=""),"",IF(INDEX($A:$U,ROW(),$F$6)="","",IF(ISNUMBER(INDEX($A:$U,ROW(),$F$6)),INDEX($A:$U,ROW(),$F$6),IFERROR(--SUBSTITUTE(SUBSTITUTE(TRIM(INDEX($A:$U,ROW(),$F$6)),",",""),"원",""),""))))</f>
        <v/>
      </c>
      <c r="AC652" s="2">
        <f>IF(OR($Y652="",$G$6=""),"",INDEX($A:$U,ROW(),$G$6)&amp;"")</f>
        <v/>
      </c>
      <c r="AD652" s="2">
        <f>IF($Y652="","",IF(OR(AND(설정!$B$5&lt;&gt;"",ISNUMBER(SEARCH(설정!$B$5,$AC652))),AND(설정!$B$6&lt;&gt;"",ISNUMBER(SEARCH(설정!$B$6,$AC652))),AND(설정!$B$7&lt;&gt;"",ISNUMBER(SEARCH(설정!$B$7,$AC652)))),"제외","포함"))</f>
        <v/>
      </c>
    </row>
    <row r="653">
      <c r="W653" s="2">
        <f>IF(OR($B$5="",$C$6="",ROW()&lt;$B$5),"",IF(INDEX($A:$U,ROW(),$C$6)="","",INDEX($A:$U,ROW(),$C$6)))</f>
        <v/>
      </c>
      <c r="X653" s="28">
        <f>IF($W653="","",IF(ISNUMBER($W653),IF($W653&gt;=10000000,IFERROR(DATE(INT($W653/10000),MOD(INT($W653/100),100),MOD($W653,100)),""),$W653),IF(ISNUMBER(--SUBSTITUTE(SUBSTITUTE(TRIM($W653),".","-"),"/","-")),IF(--SUBSTITUTE(SUBSTITUTE(TRIM($W653),".","-"),"/","-")&gt;=10000000,IFERROR(DATE(--LEFT(TRIM($W653),4),--MID(TRIM($W653),5,2),--RIGHT(TRIM($W653),2)),""),--SUBSTITUTE(SUBSTITUTE(TRIM($W653),".","-"),"/","-")),IFERROR(--LEFT(SUBSTITUTE(SUBSTITUTE(TRIM($W653),".","-"),"/","-"),10),""))))</f>
        <v/>
      </c>
      <c r="Y653" s="29">
        <f>IF($X653="","",INT($X653))</f>
        <v/>
      </c>
      <c r="Z653" s="30">
        <f>IF(OR($Y653="",$D$6=""),"",IF(INDEX($A:$U,ROW(),$D$6)="",0,IF(ISNUMBER(INDEX($A:$U,ROW(),$D$6)),INDEX($A:$U,ROW(),$D$6),IFERROR(--SUBSTITUTE(SUBSTITUTE(TRIM(INDEX($A:$U,ROW(),$D$6)),",",""),"원",""),0))))</f>
        <v/>
      </c>
      <c r="AA653" s="30">
        <f>IF(OR($Y653="",$E$6=""),"",IF(INDEX($A:$U,ROW(),$E$6)="",0,IF(ISNUMBER(INDEX($A:$U,ROW(),$E$6)),INDEX($A:$U,ROW(),$E$6),IFERROR(--SUBSTITUTE(SUBSTITUTE(TRIM(INDEX($A:$U,ROW(),$E$6)),",",""),"원",""),0))))</f>
        <v/>
      </c>
      <c r="AB653" s="30">
        <f>IF(OR($Y653="",$F$6=""),"",IF(INDEX($A:$U,ROW(),$F$6)="","",IF(ISNUMBER(INDEX($A:$U,ROW(),$F$6)),INDEX($A:$U,ROW(),$F$6),IFERROR(--SUBSTITUTE(SUBSTITUTE(TRIM(INDEX($A:$U,ROW(),$F$6)),",",""),"원",""),""))))</f>
        <v/>
      </c>
      <c r="AC653" s="2">
        <f>IF(OR($Y653="",$G$6=""),"",INDEX($A:$U,ROW(),$G$6)&amp;"")</f>
        <v/>
      </c>
      <c r="AD653" s="2">
        <f>IF($Y653="","",IF(OR(AND(설정!$B$5&lt;&gt;"",ISNUMBER(SEARCH(설정!$B$5,$AC653))),AND(설정!$B$6&lt;&gt;"",ISNUMBER(SEARCH(설정!$B$6,$AC653))),AND(설정!$B$7&lt;&gt;"",ISNUMBER(SEARCH(설정!$B$7,$AC653)))),"제외","포함"))</f>
        <v/>
      </c>
    </row>
    <row r="654">
      <c r="W654" s="2">
        <f>IF(OR($B$5="",$C$6="",ROW()&lt;$B$5),"",IF(INDEX($A:$U,ROW(),$C$6)="","",INDEX($A:$U,ROW(),$C$6)))</f>
        <v/>
      </c>
      <c r="X654" s="28">
        <f>IF($W654="","",IF(ISNUMBER($W654),IF($W654&gt;=10000000,IFERROR(DATE(INT($W654/10000),MOD(INT($W654/100),100),MOD($W654,100)),""),$W654),IF(ISNUMBER(--SUBSTITUTE(SUBSTITUTE(TRIM($W654),".","-"),"/","-")),IF(--SUBSTITUTE(SUBSTITUTE(TRIM($W654),".","-"),"/","-")&gt;=10000000,IFERROR(DATE(--LEFT(TRIM($W654),4),--MID(TRIM($W654),5,2),--RIGHT(TRIM($W654),2)),""),--SUBSTITUTE(SUBSTITUTE(TRIM($W654),".","-"),"/","-")),IFERROR(--LEFT(SUBSTITUTE(SUBSTITUTE(TRIM($W654),".","-"),"/","-"),10),""))))</f>
        <v/>
      </c>
      <c r="Y654" s="29">
        <f>IF($X654="","",INT($X654))</f>
        <v/>
      </c>
      <c r="Z654" s="30">
        <f>IF(OR($Y654="",$D$6=""),"",IF(INDEX($A:$U,ROW(),$D$6)="",0,IF(ISNUMBER(INDEX($A:$U,ROW(),$D$6)),INDEX($A:$U,ROW(),$D$6),IFERROR(--SUBSTITUTE(SUBSTITUTE(TRIM(INDEX($A:$U,ROW(),$D$6)),",",""),"원",""),0))))</f>
        <v/>
      </c>
      <c r="AA654" s="30">
        <f>IF(OR($Y654="",$E$6=""),"",IF(INDEX($A:$U,ROW(),$E$6)="",0,IF(ISNUMBER(INDEX($A:$U,ROW(),$E$6)),INDEX($A:$U,ROW(),$E$6),IFERROR(--SUBSTITUTE(SUBSTITUTE(TRIM(INDEX($A:$U,ROW(),$E$6)),",",""),"원",""),0))))</f>
        <v/>
      </c>
      <c r="AB654" s="30">
        <f>IF(OR($Y654="",$F$6=""),"",IF(INDEX($A:$U,ROW(),$F$6)="","",IF(ISNUMBER(INDEX($A:$U,ROW(),$F$6)),INDEX($A:$U,ROW(),$F$6),IFERROR(--SUBSTITUTE(SUBSTITUTE(TRIM(INDEX($A:$U,ROW(),$F$6)),",",""),"원",""),""))))</f>
        <v/>
      </c>
      <c r="AC654" s="2">
        <f>IF(OR($Y654="",$G$6=""),"",INDEX($A:$U,ROW(),$G$6)&amp;"")</f>
        <v/>
      </c>
      <c r="AD654" s="2">
        <f>IF($Y654="","",IF(OR(AND(설정!$B$5&lt;&gt;"",ISNUMBER(SEARCH(설정!$B$5,$AC654))),AND(설정!$B$6&lt;&gt;"",ISNUMBER(SEARCH(설정!$B$6,$AC654))),AND(설정!$B$7&lt;&gt;"",ISNUMBER(SEARCH(설정!$B$7,$AC654)))),"제외","포함"))</f>
        <v/>
      </c>
    </row>
    <row r="655">
      <c r="W655" s="2">
        <f>IF(OR($B$5="",$C$6="",ROW()&lt;$B$5),"",IF(INDEX($A:$U,ROW(),$C$6)="","",INDEX($A:$U,ROW(),$C$6)))</f>
        <v/>
      </c>
      <c r="X655" s="28">
        <f>IF($W655="","",IF(ISNUMBER($W655),IF($W655&gt;=10000000,IFERROR(DATE(INT($W655/10000),MOD(INT($W655/100),100),MOD($W655,100)),""),$W655),IF(ISNUMBER(--SUBSTITUTE(SUBSTITUTE(TRIM($W655),".","-"),"/","-")),IF(--SUBSTITUTE(SUBSTITUTE(TRIM($W655),".","-"),"/","-")&gt;=10000000,IFERROR(DATE(--LEFT(TRIM($W655),4),--MID(TRIM($W655),5,2),--RIGHT(TRIM($W655),2)),""),--SUBSTITUTE(SUBSTITUTE(TRIM($W655),".","-"),"/","-")),IFERROR(--LEFT(SUBSTITUTE(SUBSTITUTE(TRIM($W655),".","-"),"/","-"),10),""))))</f>
        <v/>
      </c>
      <c r="Y655" s="29">
        <f>IF($X655="","",INT($X655))</f>
        <v/>
      </c>
      <c r="Z655" s="30">
        <f>IF(OR($Y655="",$D$6=""),"",IF(INDEX($A:$U,ROW(),$D$6)="",0,IF(ISNUMBER(INDEX($A:$U,ROW(),$D$6)),INDEX($A:$U,ROW(),$D$6),IFERROR(--SUBSTITUTE(SUBSTITUTE(TRIM(INDEX($A:$U,ROW(),$D$6)),",",""),"원",""),0))))</f>
        <v/>
      </c>
      <c r="AA655" s="30">
        <f>IF(OR($Y655="",$E$6=""),"",IF(INDEX($A:$U,ROW(),$E$6)="",0,IF(ISNUMBER(INDEX($A:$U,ROW(),$E$6)),INDEX($A:$U,ROW(),$E$6),IFERROR(--SUBSTITUTE(SUBSTITUTE(TRIM(INDEX($A:$U,ROW(),$E$6)),",",""),"원",""),0))))</f>
        <v/>
      </c>
      <c r="AB655" s="30">
        <f>IF(OR($Y655="",$F$6=""),"",IF(INDEX($A:$U,ROW(),$F$6)="","",IF(ISNUMBER(INDEX($A:$U,ROW(),$F$6)),INDEX($A:$U,ROW(),$F$6),IFERROR(--SUBSTITUTE(SUBSTITUTE(TRIM(INDEX($A:$U,ROW(),$F$6)),",",""),"원",""),""))))</f>
        <v/>
      </c>
      <c r="AC655" s="2">
        <f>IF(OR($Y655="",$G$6=""),"",INDEX($A:$U,ROW(),$G$6)&amp;"")</f>
        <v/>
      </c>
      <c r="AD655" s="2">
        <f>IF($Y655="","",IF(OR(AND(설정!$B$5&lt;&gt;"",ISNUMBER(SEARCH(설정!$B$5,$AC655))),AND(설정!$B$6&lt;&gt;"",ISNUMBER(SEARCH(설정!$B$6,$AC655))),AND(설정!$B$7&lt;&gt;"",ISNUMBER(SEARCH(설정!$B$7,$AC655)))),"제외","포함"))</f>
        <v/>
      </c>
    </row>
    <row r="656">
      <c r="W656" s="2">
        <f>IF(OR($B$5="",$C$6="",ROW()&lt;$B$5),"",IF(INDEX($A:$U,ROW(),$C$6)="","",INDEX($A:$U,ROW(),$C$6)))</f>
        <v/>
      </c>
      <c r="X656" s="28">
        <f>IF($W656="","",IF(ISNUMBER($W656),IF($W656&gt;=10000000,IFERROR(DATE(INT($W656/10000),MOD(INT($W656/100),100),MOD($W656,100)),""),$W656),IF(ISNUMBER(--SUBSTITUTE(SUBSTITUTE(TRIM($W656),".","-"),"/","-")),IF(--SUBSTITUTE(SUBSTITUTE(TRIM($W656),".","-"),"/","-")&gt;=10000000,IFERROR(DATE(--LEFT(TRIM($W656),4),--MID(TRIM($W656),5,2),--RIGHT(TRIM($W656),2)),""),--SUBSTITUTE(SUBSTITUTE(TRIM($W656),".","-"),"/","-")),IFERROR(--LEFT(SUBSTITUTE(SUBSTITUTE(TRIM($W656),".","-"),"/","-"),10),""))))</f>
        <v/>
      </c>
      <c r="Y656" s="29">
        <f>IF($X656="","",INT($X656))</f>
        <v/>
      </c>
      <c r="Z656" s="30">
        <f>IF(OR($Y656="",$D$6=""),"",IF(INDEX($A:$U,ROW(),$D$6)="",0,IF(ISNUMBER(INDEX($A:$U,ROW(),$D$6)),INDEX($A:$U,ROW(),$D$6),IFERROR(--SUBSTITUTE(SUBSTITUTE(TRIM(INDEX($A:$U,ROW(),$D$6)),",",""),"원",""),0))))</f>
        <v/>
      </c>
      <c r="AA656" s="30">
        <f>IF(OR($Y656="",$E$6=""),"",IF(INDEX($A:$U,ROW(),$E$6)="",0,IF(ISNUMBER(INDEX($A:$U,ROW(),$E$6)),INDEX($A:$U,ROW(),$E$6),IFERROR(--SUBSTITUTE(SUBSTITUTE(TRIM(INDEX($A:$U,ROW(),$E$6)),",",""),"원",""),0))))</f>
        <v/>
      </c>
      <c r="AB656" s="30">
        <f>IF(OR($Y656="",$F$6=""),"",IF(INDEX($A:$U,ROW(),$F$6)="","",IF(ISNUMBER(INDEX($A:$U,ROW(),$F$6)),INDEX($A:$U,ROW(),$F$6),IFERROR(--SUBSTITUTE(SUBSTITUTE(TRIM(INDEX($A:$U,ROW(),$F$6)),",",""),"원",""),""))))</f>
        <v/>
      </c>
      <c r="AC656" s="2">
        <f>IF(OR($Y656="",$G$6=""),"",INDEX($A:$U,ROW(),$G$6)&amp;"")</f>
        <v/>
      </c>
      <c r="AD656" s="2">
        <f>IF($Y656="","",IF(OR(AND(설정!$B$5&lt;&gt;"",ISNUMBER(SEARCH(설정!$B$5,$AC656))),AND(설정!$B$6&lt;&gt;"",ISNUMBER(SEARCH(설정!$B$6,$AC656))),AND(설정!$B$7&lt;&gt;"",ISNUMBER(SEARCH(설정!$B$7,$AC656)))),"제외","포함"))</f>
        <v/>
      </c>
    </row>
    <row r="657">
      <c r="W657" s="2">
        <f>IF(OR($B$5="",$C$6="",ROW()&lt;$B$5),"",IF(INDEX($A:$U,ROW(),$C$6)="","",INDEX($A:$U,ROW(),$C$6)))</f>
        <v/>
      </c>
      <c r="X657" s="28">
        <f>IF($W657="","",IF(ISNUMBER($W657),IF($W657&gt;=10000000,IFERROR(DATE(INT($W657/10000),MOD(INT($W657/100),100),MOD($W657,100)),""),$W657),IF(ISNUMBER(--SUBSTITUTE(SUBSTITUTE(TRIM($W657),".","-"),"/","-")),IF(--SUBSTITUTE(SUBSTITUTE(TRIM($W657),".","-"),"/","-")&gt;=10000000,IFERROR(DATE(--LEFT(TRIM($W657),4),--MID(TRIM($W657),5,2),--RIGHT(TRIM($W657),2)),""),--SUBSTITUTE(SUBSTITUTE(TRIM($W657),".","-"),"/","-")),IFERROR(--LEFT(SUBSTITUTE(SUBSTITUTE(TRIM($W657),".","-"),"/","-"),10),""))))</f>
        <v/>
      </c>
      <c r="Y657" s="29">
        <f>IF($X657="","",INT($X657))</f>
        <v/>
      </c>
      <c r="Z657" s="30">
        <f>IF(OR($Y657="",$D$6=""),"",IF(INDEX($A:$U,ROW(),$D$6)="",0,IF(ISNUMBER(INDEX($A:$U,ROW(),$D$6)),INDEX($A:$U,ROW(),$D$6),IFERROR(--SUBSTITUTE(SUBSTITUTE(TRIM(INDEX($A:$U,ROW(),$D$6)),",",""),"원",""),0))))</f>
        <v/>
      </c>
      <c r="AA657" s="30">
        <f>IF(OR($Y657="",$E$6=""),"",IF(INDEX($A:$U,ROW(),$E$6)="",0,IF(ISNUMBER(INDEX($A:$U,ROW(),$E$6)),INDEX($A:$U,ROW(),$E$6),IFERROR(--SUBSTITUTE(SUBSTITUTE(TRIM(INDEX($A:$U,ROW(),$E$6)),",",""),"원",""),0))))</f>
        <v/>
      </c>
      <c r="AB657" s="30">
        <f>IF(OR($Y657="",$F$6=""),"",IF(INDEX($A:$U,ROW(),$F$6)="","",IF(ISNUMBER(INDEX($A:$U,ROW(),$F$6)),INDEX($A:$U,ROW(),$F$6),IFERROR(--SUBSTITUTE(SUBSTITUTE(TRIM(INDEX($A:$U,ROW(),$F$6)),",",""),"원",""),""))))</f>
        <v/>
      </c>
      <c r="AC657" s="2">
        <f>IF(OR($Y657="",$G$6=""),"",INDEX($A:$U,ROW(),$G$6)&amp;"")</f>
        <v/>
      </c>
      <c r="AD657" s="2">
        <f>IF($Y657="","",IF(OR(AND(설정!$B$5&lt;&gt;"",ISNUMBER(SEARCH(설정!$B$5,$AC657))),AND(설정!$B$6&lt;&gt;"",ISNUMBER(SEARCH(설정!$B$6,$AC657))),AND(설정!$B$7&lt;&gt;"",ISNUMBER(SEARCH(설정!$B$7,$AC657)))),"제외","포함"))</f>
        <v/>
      </c>
    </row>
    <row r="658">
      <c r="W658" s="2">
        <f>IF(OR($B$5="",$C$6="",ROW()&lt;$B$5),"",IF(INDEX($A:$U,ROW(),$C$6)="","",INDEX($A:$U,ROW(),$C$6)))</f>
        <v/>
      </c>
      <c r="X658" s="28">
        <f>IF($W658="","",IF(ISNUMBER($W658),IF($W658&gt;=10000000,IFERROR(DATE(INT($W658/10000),MOD(INT($W658/100),100),MOD($W658,100)),""),$W658),IF(ISNUMBER(--SUBSTITUTE(SUBSTITUTE(TRIM($W658),".","-"),"/","-")),IF(--SUBSTITUTE(SUBSTITUTE(TRIM($W658),".","-"),"/","-")&gt;=10000000,IFERROR(DATE(--LEFT(TRIM($W658),4),--MID(TRIM($W658),5,2),--RIGHT(TRIM($W658),2)),""),--SUBSTITUTE(SUBSTITUTE(TRIM($W658),".","-"),"/","-")),IFERROR(--LEFT(SUBSTITUTE(SUBSTITUTE(TRIM($W658),".","-"),"/","-"),10),""))))</f>
        <v/>
      </c>
      <c r="Y658" s="29">
        <f>IF($X658="","",INT($X658))</f>
        <v/>
      </c>
      <c r="Z658" s="30">
        <f>IF(OR($Y658="",$D$6=""),"",IF(INDEX($A:$U,ROW(),$D$6)="",0,IF(ISNUMBER(INDEX($A:$U,ROW(),$D$6)),INDEX($A:$U,ROW(),$D$6),IFERROR(--SUBSTITUTE(SUBSTITUTE(TRIM(INDEX($A:$U,ROW(),$D$6)),",",""),"원",""),0))))</f>
        <v/>
      </c>
      <c r="AA658" s="30">
        <f>IF(OR($Y658="",$E$6=""),"",IF(INDEX($A:$U,ROW(),$E$6)="",0,IF(ISNUMBER(INDEX($A:$U,ROW(),$E$6)),INDEX($A:$U,ROW(),$E$6),IFERROR(--SUBSTITUTE(SUBSTITUTE(TRIM(INDEX($A:$U,ROW(),$E$6)),",",""),"원",""),0))))</f>
        <v/>
      </c>
      <c r="AB658" s="30">
        <f>IF(OR($Y658="",$F$6=""),"",IF(INDEX($A:$U,ROW(),$F$6)="","",IF(ISNUMBER(INDEX($A:$U,ROW(),$F$6)),INDEX($A:$U,ROW(),$F$6),IFERROR(--SUBSTITUTE(SUBSTITUTE(TRIM(INDEX($A:$U,ROW(),$F$6)),",",""),"원",""),""))))</f>
        <v/>
      </c>
      <c r="AC658" s="2">
        <f>IF(OR($Y658="",$G$6=""),"",INDEX($A:$U,ROW(),$G$6)&amp;"")</f>
        <v/>
      </c>
      <c r="AD658" s="2">
        <f>IF($Y658="","",IF(OR(AND(설정!$B$5&lt;&gt;"",ISNUMBER(SEARCH(설정!$B$5,$AC658))),AND(설정!$B$6&lt;&gt;"",ISNUMBER(SEARCH(설정!$B$6,$AC658))),AND(설정!$B$7&lt;&gt;"",ISNUMBER(SEARCH(설정!$B$7,$AC658)))),"제외","포함"))</f>
        <v/>
      </c>
    </row>
    <row r="659">
      <c r="W659" s="2">
        <f>IF(OR($B$5="",$C$6="",ROW()&lt;$B$5),"",IF(INDEX($A:$U,ROW(),$C$6)="","",INDEX($A:$U,ROW(),$C$6)))</f>
        <v/>
      </c>
      <c r="X659" s="28">
        <f>IF($W659="","",IF(ISNUMBER($W659),IF($W659&gt;=10000000,IFERROR(DATE(INT($W659/10000),MOD(INT($W659/100),100),MOD($W659,100)),""),$W659),IF(ISNUMBER(--SUBSTITUTE(SUBSTITUTE(TRIM($W659),".","-"),"/","-")),IF(--SUBSTITUTE(SUBSTITUTE(TRIM($W659),".","-"),"/","-")&gt;=10000000,IFERROR(DATE(--LEFT(TRIM($W659),4),--MID(TRIM($W659),5,2),--RIGHT(TRIM($W659),2)),""),--SUBSTITUTE(SUBSTITUTE(TRIM($W659),".","-"),"/","-")),IFERROR(--LEFT(SUBSTITUTE(SUBSTITUTE(TRIM($W659),".","-"),"/","-"),10),""))))</f>
        <v/>
      </c>
      <c r="Y659" s="29">
        <f>IF($X659="","",INT($X659))</f>
        <v/>
      </c>
      <c r="Z659" s="30">
        <f>IF(OR($Y659="",$D$6=""),"",IF(INDEX($A:$U,ROW(),$D$6)="",0,IF(ISNUMBER(INDEX($A:$U,ROW(),$D$6)),INDEX($A:$U,ROW(),$D$6),IFERROR(--SUBSTITUTE(SUBSTITUTE(TRIM(INDEX($A:$U,ROW(),$D$6)),",",""),"원",""),0))))</f>
        <v/>
      </c>
      <c r="AA659" s="30">
        <f>IF(OR($Y659="",$E$6=""),"",IF(INDEX($A:$U,ROW(),$E$6)="",0,IF(ISNUMBER(INDEX($A:$U,ROW(),$E$6)),INDEX($A:$U,ROW(),$E$6),IFERROR(--SUBSTITUTE(SUBSTITUTE(TRIM(INDEX($A:$U,ROW(),$E$6)),",",""),"원",""),0))))</f>
        <v/>
      </c>
      <c r="AB659" s="30">
        <f>IF(OR($Y659="",$F$6=""),"",IF(INDEX($A:$U,ROW(),$F$6)="","",IF(ISNUMBER(INDEX($A:$U,ROW(),$F$6)),INDEX($A:$U,ROW(),$F$6),IFERROR(--SUBSTITUTE(SUBSTITUTE(TRIM(INDEX($A:$U,ROW(),$F$6)),",",""),"원",""),""))))</f>
        <v/>
      </c>
      <c r="AC659" s="2">
        <f>IF(OR($Y659="",$G$6=""),"",INDEX($A:$U,ROW(),$G$6)&amp;"")</f>
        <v/>
      </c>
      <c r="AD659" s="2">
        <f>IF($Y659="","",IF(OR(AND(설정!$B$5&lt;&gt;"",ISNUMBER(SEARCH(설정!$B$5,$AC659))),AND(설정!$B$6&lt;&gt;"",ISNUMBER(SEARCH(설정!$B$6,$AC659))),AND(설정!$B$7&lt;&gt;"",ISNUMBER(SEARCH(설정!$B$7,$AC659)))),"제외","포함"))</f>
        <v/>
      </c>
    </row>
    <row r="660">
      <c r="W660" s="2">
        <f>IF(OR($B$5="",$C$6="",ROW()&lt;$B$5),"",IF(INDEX($A:$U,ROW(),$C$6)="","",INDEX($A:$U,ROW(),$C$6)))</f>
        <v/>
      </c>
      <c r="X660" s="28">
        <f>IF($W660="","",IF(ISNUMBER($W660),IF($W660&gt;=10000000,IFERROR(DATE(INT($W660/10000),MOD(INT($W660/100),100),MOD($W660,100)),""),$W660),IF(ISNUMBER(--SUBSTITUTE(SUBSTITUTE(TRIM($W660),".","-"),"/","-")),IF(--SUBSTITUTE(SUBSTITUTE(TRIM($W660),".","-"),"/","-")&gt;=10000000,IFERROR(DATE(--LEFT(TRIM($W660),4),--MID(TRIM($W660),5,2),--RIGHT(TRIM($W660),2)),""),--SUBSTITUTE(SUBSTITUTE(TRIM($W660),".","-"),"/","-")),IFERROR(--LEFT(SUBSTITUTE(SUBSTITUTE(TRIM($W660),".","-"),"/","-"),10),""))))</f>
        <v/>
      </c>
      <c r="Y660" s="29">
        <f>IF($X660="","",INT($X660))</f>
        <v/>
      </c>
      <c r="Z660" s="30">
        <f>IF(OR($Y660="",$D$6=""),"",IF(INDEX($A:$U,ROW(),$D$6)="",0,IF(ISNUMBER(INDEX($A:$U,ROW(),$D$6)),INDEX($A:$U,ROW(),$D$6),IFERROR(--SUBSTITUTE(SUBSTITUTE(TRIM(INDEX($A:$U,ROW(),$D$6)),",",""),"원",""),0))))</f>
        <v/>
      </c>
      <c r="AA660" s="30">
        <f>IF(OR($Y660="",$E$6=""),"",IF(INDEX($A:$U,ROW(),$E$6)="",0,IF(ISNUMBER(INDEX($A:$U,ROW(),$E$6)),INDEX($A:$U,ROW(),$E$6),IFERROR(--SUBSTITUTE(SUBSTITUTE(TRIM(INDEX($A:$U,ROW(),$E$6)),",",""),"원",""),0))))</f>
        <v/>
      </c>
      <c r="AB660" s="30">
        <f>IF(OR($Y660="",$F$6=""),"",IF(INDEX($A:$U,ROW(),$F$6)="","",IF(ISNUMBER(INDEX($A:$U,ROW(),$F$6)),INDEX($A:$U,ROW(),$F$6),IFERROR(--SUBSTITUTE(SUBSTITUTE(TRIM(INDEX($A:$U,ROW(),$F$6)),",",""),"원",""),""))))</f>
        <v/>
      </c>
      <c r="AC660" s="2">
        <f>IF(OR($Y660="",$G$6=""),"",INDEX($A:$U,ROW(),$G$6)&amp;"")</f>
        <v/>
      </c>
      <c r="AD660" s="2">
        <f>IF($Y660="","",IF(OR(AND(설정!$B$5&lt;&gt;"",ISNUMBER(SEARCH(설정!$B$5,$AC660))),AND(설정!$B$6&lt;&gt;"",ISNUMBER(SEARCH(설정!$B$6,$AC660))),AND(설정!$B$7&lt;&gt;"",ISNUMBER(SEARCH(설정!$B$7,$AC660)))),"제외","포함"))</f>
        <v/>
      </c>
    </row>
    <row r="661">
      <c r="W661" s="2">
        <f>IF(OR($B$5="",$C$6="",ROW()&lt;$B$5),"",IF(INDEX($A:$U,ROW(),$C$6)="","",INDEX($A:$U,ROW(),$C$6)))</f>
        <v/>
      </c>
      <c r="X661" s="28">
        <f>IF($W661="","",IF(ISNUMBER($W661),IF($W661&gt;=10000000,IFERROR(DATE(INT($W661/10000),MOD(INT($W661/100),100),MOD($W661,100)),""),$W661),IF(ISNUMBER(--SUBSTITUTE(SUBSTITUTE(TRIM($W661),".","-"),"/","-")),IF(--SUBSTITUTE(SUBSTITUTE(TRIM($W661),".","-"),"/","-")&gt;=10000000,IFERROR(DATE(--LEFT(TRIM($W661),4),--MID(TRIM($W661),5,2),--RIGHT(TRIM($W661),2)),""),--SUBSTITUTE(SUBSTITUTE(TRIM($W661),".","-"),"/","-")),IFERROR(--LEFT(SUBSTITUTE(SUBSTITUTE(TRIM($W661),".","-"),"/","-"),10),""))))</f>
        <v/>
      </c>
      <c r="Y661" s="29">
        <f>IF($X661="","",INT($X661))</f>
        <v/>
      </c>
      <c r="Z661" s="30">
        <f>IF(OR($Y661="",$D$6=""),"",IF(INDEX($A:$U,ROW(),$D$6)="",0,IF(ISNUMBER(INDEX($A:$U,ROW(),$D$6)),INDEX($A:$U,ROW(),$D$6),IFERROR(--SUBSTITUTE(SUBSTITUTE(TRIM(INDEX($A:$U,ROW(),$D$6)),",",""),"원",""),0))))</f>
        <v/>
      </c>
      <c r="AA661" s="30">
        <f>IF(OR($Y661="",$E$6=""),"",IF(INDEX($A:$U,ROW(),$E$6)="",0,IF(ISNUMBER(INDEX($A:$U,ROW(),$E$6)),INDEX($A:$U,ROW(),$E$6),IFERROR(--SUBSTITUTE(SUBSTITUTE(TRIM(INDEX($A:$U,ROW(),$E$6)),",",""),"원",""),0))))</f>
        <v/>
      </c>
      <c r="AB661" s="30">
        <f>IF(OR($Y661="",$F$6=""),"",IF(INDEX($A:$U,ROW(),$F$6)="","",IF(ISNUMBER(INDEX($A:$U,ROW(),$F$6)),INDEX($A:$U,ROW(),$F$6),IFERROR(--SUBSTITUTE(SUBSTITUTE(TRIM(INDEX($A:$U,ROW(),$F$6)),",",""),"원",""),""))))</f>
        <v/>
      </c>
      <c r="AC661" s="2">
        <f>IF(OR($Y661="",$G$6=""),"",INDEX($A:$U,ROW(),$G$6)&amp;"")</f>
        <v/>
      </c>
      <c r="AD661" s="2">
        <f>IF($Y661="","",IF(OR(AND(설정!$B$5&lt;&gt;"",ISNUMBER(SEARCH(설정!$B$5,$AC661))),AND(설정!$B$6&lt;&gt;"",ISNUMBER(SEARCH(설정!$B$6,$AC661))),AND(설정!$B$7&lt;&gt;"",ISNUMBER(SEARCH(설정!$B$7,$AC661)))),"제외","포함"))</f>
        <v/>
      </c>
    </row>
    <row r="662">
      <c r="W662" s="2">
        <f>IF(OR($B$5="",$C$6="",ROW()&lt;$B$5),"",IF(INDEX($A:$U,ROW(),$C$6)="","",INDEX($A:$U,ROW(),$C$6)))</f>
        <v/>
      </c>
      <c r="X662" s="28">
        <f>IF($W662="","",IF(ISNUMBER($W662),IF($W662&gt;=10000000,IFERROR(DATE(INT($W662/10000),MOD(INT($W662/100),100),MOD($W662,100)),""),$W662),IF(ISNUMBER(--SUBSTITUTE(SUBSTITUTE(TRIM($W662),".","-"),"/","-")),IF(--SUBSTITUTE(SUBSTITUTE(TRIM($W662),".","-"),"/","-")&gt;=10000000,IFERROR(DATE(--LEFT(TRIM($W662),4),--MID(TRIM($W662),5,2),--RIGHT(TRIM($W662),2)),""),--SUBSTITUTE(SUBSTITUTE(TRIM($W662),".","-"),"/","-")),IFERROR(--LEFT(SUBSTITUTE(SUBSTITUTE(TRIM($W662),".","-"),"/","-"),10),""))))</f>
        <v/>
      </c>
      <c r="Y662" s="29">
        <f>IF($X662="","",INT($X662))</f>
        <v/>
      </c>
      <c r="Z662" s="30">
        <f>IF(OR($Y662="",$D$6=""),"",IF(INDEX($A:$U,ROW(),$D$6)="",0,IF(ISNUMBER(INDEX($A:$U,ROW(),$D$6)),INDEX($A:$U,ROW(),$D$6),IFERROR(--SUBSTITUTE(SUBSTITUTE(TRIM(INDEX($A:$U,ROW(),$D$6)),",",""),"원",""),0))))</f>
        <v/>
      </c>
      <c r="AA662" s="30">
        <f>IF(OR($Y662="",$E$6=""),"",IF(INDEX($A:$U,ROW(),$E$6)="",0,IF(ISNUMBER(INDEX($A:$U,ROW(),$E$6)),INDEX($A:$U,ROW(),$E$6),IFERROR(--SUBSTITUTE(SUBSTITUTE(TRIM(INDEX($A:$U,ROW(),$E$6)),",",""),"원",""),0))))</f>
        <v/>
      </c>
      <c r="AB662" s="30">
        <f>IF(OR($Y662="",$F$6=""),"",IF(INDEX($A:$U,ROW(),$F$6)="","",IF(ISNUMBER(INDEX($A:$U,ROW(),$F$6)),INDEX($A:$U,ROW(),$F$6),IFERROR(--SUBSTITUTE(SUBSTITUTE(TRIM(INDEX($A:$U,ROW(),$F$6)),",",""),"원",""),""))))</f>
        <v/>
      </c>
      <c r="AC662" s="2">
        <f>IF(OR($Y662="",$G$6=""),"",INDEX($A:$U,ROW(),$G$6)&amp;"")</f>
        <v/>
      </c>
      <c r="AD662" s="2">
        <f>IF($Y662="","",IF(OR(AND(설정!$B$5&lt;&gt;"",ISNUMBER(SEARCH(설정!$B$5,$AC662))),AND(설정!$B$6&lt;&gt;"",ISNUMBER(SEARCH(설정!$B$6,$AC662))),AND(설정!$B$7&lt;&gt;"",ISNUMBER(SEARCH(설정!$B$7,$AC662)))),"제외","포함"))</f>
        <v/>
      </c>
    </row>
    <row r="663">
      <c r="W663" s="2">
        <f>IF(OR($B$5="",$C$6="",ROW()&lt;$B$5),"",IF(INDEX($A:$U,ROW(),$C$6)="","",INDEX($A:$U,ROW(),$C$6)))</f>
        <v/>
      </c>
      <c r="X663" s="28">
        <f>IF($W663="","",IF(ISNUMBER($W663),IF($W663&gt;=10000000,IFERROR(DATE(INT($W663/10000),MOD(INT($W663/100),100),MOD($W663,100)),""),$W663),IF(ISNUMBER(--SUBSTITUTE(SUBSTITUTE(TRIM($W663),".","-"),"/","-")),IF(--SUBSTITUTE(SUBSTITUTE(TRIM($W663),".","-"),"/","-")&gt;=10000000,IFERROR(DATE(--LEFT(TRIM($W663),4),--MID(TRIM($W663),5,2),--RIGHT(TRIM($W663),2)),""),--SUBSTITUTE(SUBSTITUTE(TRIM($W663),".","-"),"/","-")),IFERROR(--LEFT(SUBSTITUTE(SUBSTITUTE(TRIM($W663),".","-"),"/","-"),10),""))))</f>
        <v/>
      </c>
      <c r="Y663" s="29">
        <f>IF($X663="","",INT($X663))</f>
        <v/>
      </c>
      <c r="Z663" s="30">
        <f>IF(OR($Y663="",$D$6=""),"",IF(INDEX($A:$U,ROW(),$D$6)="",0,IF(ISNUMBER(INDEX($A:$U,ROW(),$D$6)),INDEX($A:$U,ROW(),$D$6),IFERROR(--SUBSTITUTE(SUBSTITUTE(TRIM(INDEX($A:$U,ROW(),$D$6)),",",""),"원",""),0))))</f>
        <v/>
      </c>
      <c r="AA663" s="30">
        <f>IF(OR($Y663="",$E$6=""),"",IF(INDEX($A:$U,ROW(),$E$6)="",0,IF(ISNUMBER(INDEX($A:$U,ROW(),$E$6)),INDEX($A:$U,ROW(),$E$6),IFERROR(--SUBSTITUTE(SUBSTITUTE(TRIM(INDEX($A:$U,ROW(),$E$6)),",",""),"원",""),0))))</f>
        <v/>
      </c>
      <c r="AB663" s="30">
        <f>IF(OR($Y663="",$F$6=""),"",IF(INDEX($A:$U,ROW(),$F$6)="","",IF(ISNUMBER(INDEX($A:$U,ROW(),$F$6)),INDEX($A:$U,ROW(),$F$6),IFERROR(--SUBSTITUTE(SUBSTITUTE(TRIM(INDEX($A:$U,ROW(),$F$6)),",",""),"원",""),""))))</f>
        <v/>
      </c>
      <c r="AC663" s="2">
        <f>IF(OR($Y663="",$G$6=""),"",INDEX($A:$U,ROW(),$G$6)&amp;"")</f>
        <v/>
      </c>
      <c r="AD663" s="2">
        <f>IF($Y663="","",IF(OR(AND(설정!$B$5&lt;&gt;"",ISNUMBER(SEARCH(설정!$B$5,$AC663))),AND(설정!$B$6&lt;&gt;"",ISNUMBER(SEARCH(설정!$B$6,$AC663))),AND(설정!$B$7&lt;&gt;"",ISNUMBER(SEARCH(설정!$B$7,$AC663)))),"제외","포함"))</f>
        <v/>
      </c>
    </row>
    <row r="664">
      <c r="W664" s="2">
        <f>IF(OR($B$5="",$C$6="",ROW()&lt;$B$5),"",IF(INDEX($A:$U,ROW(),$C$6)="","",INDEX($A:$U,ROW(),$C$6)))</f>
        <v/>
      </c>
      <c r="X664" s="28">
        <f>IF($W664="","",IF(ISNUMBER($W664),IF($W664&gt;=10000000,IFERROR(DATE(INT($W664/10000),MOD(INT($W664/100),100),MOD($W664,100)),""),$W664),IF(ISNUMBER(--SUBSTITUTE(SUBSTITUTE(TRIM($W664),".","-"),"/","-")),IF(--SUBSTITUTE(SUBSTITUTE(TRIM($W664),".","-"),"/","-")&gt;=10000000,IFERROR(DATE(--LEFT(TRIM($W664),4),--MID(TRIM($W664),5,2),--RIGHT(TRIM($W664),2)),""),--SUBSTITUTE(SUBSTITUTE(TRIM($W664),".","-"),"/","-")),IFERROR(--LEFT(SUBSTITUTE(SUBSTITUTE(TRIM($W664),".","-"),"/","-"),10),""))))</f>
        <v/>
      </c>
      <c r="Y664" s="29">
        <f>IF($X664="","",INT($X664))</f>
        <v/>
      </c>
      <c r="Z664" s="30">
        <f>IF(OR($Y664="",$D$6=""),"",IF(INDEX($A:$U,ROW(),$D$6)="",0,IF(ISNUMBER(INDEX($A:$U,ROW(),$D$6)),INDEX($A:$U,ROW(),$D$6),IFERROR(--SUBSTITUTE(SUBSTITUTE(TRIM(INDEX($A:$U,ROW(),$D$6)),",",""),"원",""),0))))</f>
        <v/>
      </c>
      <c r="AA664" s="30">
        <f>IF(OR($Y664="",$E$6=""),"",IF(INDEX($A:$U,ROW(),$E$6)="",0,IF(ISNUMBER(INDEX($A:$U,ROW(),$E$6)),INDEX($A:$U,ROW(),$E$6),IFERROR(--SUBSTITUTE(SUBSTITUTE(TRIM(INDEX($A:$U,ROW(),$E$6)),",",""),"원",""),0))))</f>
        <v/>
      </c>
      <c r="AB664" s="30">
        <f>IF(OR($Y664="",$F$6=""),"",IF(INDEX($A:$U,ROW(),$F$6)="","",IF(ISNUMBER(INDEX($A:$U,ROW(),$F$6)),INDEX($A:$U,ROW(),$F$6),IFERROR(--SUBSTITUTE(SUBSTITUTE(TRIM(INDEX($A:$U,ROW(),$F$6)),",",""),"원",""),""))))</f>
        <v/>
      </c>
      <c r="AC664" s="2">
        <f>IF(OR($Y664="",$G$6=""),"",INDEX($A:$U,ROW(),$G$6)&amp;"")</f>
        <v/>
      </c>
      <c r="AD664" s="2">
        <f>IF($Y664="","",IF(OR(AND(설정!$B$5&lt;&gt;"",ISNUMBER(SEARCH(설정!$B$5,$AC664))),AND(설정!$B$6&lt;&gt;"",ISNUMBER(SEARCH(설정!$B$6,$AC664))),AND(설정!$B$7&lt;&gt;"",ISNUMBER(SEARCH(설정!$B$7,$AC664)))),"제외","포함"))</f>
        <v/>
      </c>
    </row>
    <row r="665">
      <c r="W665" s="2">
        <f>IF(OR($B$5="",$C$6="",ROW()&lt;$B$5),"",IF(INDEX($A:$U,ROW(),$C$6)="","",INDEX($A:$U,ROW(),$C$6)))</f>
        <v/>
      </c>
      <c r="X665" s="28">
        <f>IF($W665="","",IF(ISNUMBER($W665),IF($W665&gt;=10000000,IFERROR(DATE(INT($W665/10000),MOD(INT($W665/100),100),MOD($W665,100)),""),$W665),IF(ISNUMBER(--SUBSTITUTE(SUBSTITUTE(TRIM($W665),".","-"),"/","-")),IF(--SUBSTITUTE(SUBSTITUTE(TRIM($W665),".","-"),"/","-")&gt;=10000000,IFERROR(DATE(--LEFT(TRIM($W665),4),--MID(TRIM($W665),5,2),--RIGHT(TRIM($W665),2)),""),--SUBSTITUTE(SUBSTITUTE(TRIM($W665),".","-"),"/","-")),IFERROR(--LEFT(SUBSTITUTE(SUBSTITUTE(TRIM($W665),".","-"),"/","-"),10),""))))</f>
        <v/>
      </c>
      <c r="Y665" s="29">
        <f>IF($X665="","",INT($X665))</f>
        <v/>
      </c>
      <c r="Z665" s="30">
        <f>IF(OR($Y665="",$D$6=""),"",IF(INDEX($A:$U,ROW(),$D$6)="",0,IF(ISNUMBER(INDEX($A:$U,ROW(),$D$6)),INDEX($A:$U,ROW(),$D$6),IFERROR(--SUBSTITUTE(SUBSTITUTE(TRIM(INDEX($A:$U,ROW(),$D$6)),",",""),"원",""),0))))</f>
        <v/>
      </c>
      <c r="AA665" s="30">
        <f>IF(OR($Y665="",$E$6=""),"",IF(INDEX($A:$U,ROW(),$E$6)="",0,IF(ISNUMBER(INDEX($A:$U,ROW(),$E$6)),INDEX($A:$U,ROW(),$E$6),IFERROR(--SUBSTITUTE(SUBSTITUTE(TRIM(INDEX($A:$U,ROW(),$E$6)),",",""),"원",""),0))))</f>
        <v/>
      </c>
      <c r="AB665" s="30">
        <f>IF(OR($Y665="",$F$6=""),"",IF(INDEX($A:$U,ROW(),$F$6)="","",IF(ISNUMBER(INDEX($A:$U,ROW(),$F$6)),INDEX($A:$U,ROW(),$F$6),IFERROR(--SUBSTITUTE(SUBSTITUTE(TRIM(INDEX($A:$U,ROW(),$F$6)),",",""),"원",""),""))))</f>
        <v/>
      </c>
      <c r="AC665" s="2">
        <f>IF(OR($Y665="",$G$6=""),"",INDEX($A:$U,ROW(),$G$6)&amp;"")</f>
        <v/>
      </c>
      <c r="AD665" s="2">
        <f>IF($Y665="","",IF(OR(AND(설정!$B$5&lt;&gt;"",ISNUMBER(SEARCH(설정!$B$5,$AC665))),AND(설정!$B$6&lt;&gt;"",ISNUMBER(SEARCH(설정!$B$6,$AC665))),AND(설정!$B$7&lt;&gt;"",ISNUMBER(SEARCH(설정!$B$7,$AC665)))),"제외","포함"))</f>
        <v/>
      </c>
    </row>
    <row r="666">
      <c r="W666" s="2">
        <f>IF(OR($B$5="",$C$6="",ROW()&lt;$B$5),"",IF(INDEX($A:$U,ROW(),$C$6)="","",INDEX($A:$U,ROW(),$C$6)))</f>
        <v/>
      </c>
      <c r="X666" s="28">
        <f>IF($W666="","",IF(ISNUMBER($W666),IF($W666&gt;=10000000,IFERROR(DATE(INT($W666/10000),MOD(INT($W666/100),100),MOD($W666,100)),""),$W666),IF(ISNUMBER(--SUBSTITUTE(SUBSTITUTE(TRIM($W666),".","-"),"/","-")),IF(--SUBSTITUTE(SUBSTITUTE(TRIM($W666),".","-"),"/","-")&gt;=10000000,IFERROR(DATE(--LEFT(TRIM($W666),4),--MID(TRIM($W666),5,2),--RIGHT(TRIM($W666),2)),""),--SUBSTITUTE(SUBSTITUTE(TRIM($W666),".","-"),"/","-")),IFERROR(--LEFT(SUBSTITUTE(SUBSTITUTE(TRIM($W666),".","-"),"/","-"),10),""))))</f>
        <v/>
      </c>
      <c r="Y666" s="29">
        <f>IF($X666="","",INT($X666))</f>
        <v/>
      </c>
      <c r="Z666" s="30">
        <f>IF(OR($Y666="",$D$6=""),"",IF(INDEX($A:$U,ROW(),$D$6)="",0,IF(ISNUMBER(INDEX($A:$U,ROW(),$D$6)),INDEX($A:$U,ROW(),$D$6),IFERROR(--SUBSTITUTE(SUBSTITUTE(TRIM(INDEX($A:$U,ROW(),$D$6)),",",""),"원",""),0))))</f>
        <v/>
      </c>
      <c r="AA666" s="30">
        <f>IF(OR($Y666="",$E$6=""),"",IF(INDEX($A:$U,ROW(),$E$6)="",0,IF(ISNUMBER(INDEX($A:$U,ROW(),$E$6)),INDEX($A:$U,ROW(),$E$6),IFERROR(--SUBSTITUTE(SUBSTITUTE(TRIM(INDEX($A:$U,ROW(),$E$6)),",",""),"원",""),0))))</f>
        <v/>
      </c>
      <c r="AB666" s="30">
        <f>IF(OR($Y666="",$F$6=""),"",IF(INDEX($A:$U,ROW(),$F$6)="","",IF(ISNUMBER(INDEX($A:$U,ROW(),$F$6)),INDEX($A:$U,ROW(),$F$6),IFERROR(--SUBSTITUTE(SUBSTITUTE(TRIM(INDEX($A:$U,ROW(),$F$6)),",",""),"원",""),""))))</f>
        <v/>
      </c>
      <c r="AC666" s="2">
        <f>IF(OR($Y666="",$G$6=""),"",INDEX($A:$U,ROW(),$G$6)&amp;"")</f>
        <v/>
      </c>
      <c r="AD666" s="2">
        <f>IF($Y666="","",IF(OR(AND(설정!$B$5&lt;&gt;"",ISNUMBER(SEARCH(설정!$B$5,$AC666))),AND(설정!$B$6&lt;&gt;"",ISNUMBER(SEARCH(설정!$B$6,$AC666))),AND(설정!$B$7&lt;&gt;"",ISNUMBER(SEARCH(설정!$B$7,$AC666)))),"제외","포함"))</f>
        <v/>
      </c>
    </row>
    <row r="667">
      <c r="W667" s="2">
        <f>IF(OR($B$5="",$C$6="",ROW()&lt;$B$5),"",IF(INDEX($A:$U,ROW(),$C$6)="","",INDEX($A:$U,ROW(),$C$6)))</f>
        <v/>
      </c>
      <c r="X667" s="28">
        <f>IF($W667="","",IF(ISNUMBER($W667),IF($W667&gt;=10000000,IFERROR(DATE(INT($W667/10000),MOD(INT($W667/100),100),MOD($W667,100)),""),$W667),IF(ISNUMBER(--SUBSTITUTE(SUBSTITUTE(TRIM($W667),".","-"),"/","-")),IF(--SUBSTITUTE(SUBSTITUTE(TRIM($W667),".","-"),"/","-")&gt;=10000000,IFERROR(DATE(--LEFT(TRIM($W667),4),--MID(TRIM($W667),5,2),--RIGHT(TRIM($W667),2)),""),--SUBSTITUTE(SUBSTITUTE(TRIM($W667),".","-"),"/","-")),IFERROR(--LEFT(SUBSTITUTE(SUBSTITUTE(TRIM($W667),".","-"),"/","-"),10),""))))</f>
        <v/>
      </c>
      <c r="Y667" s="29">
        <f>IF($X667="","",INT($X667))</f>
        <v/>
      </c>
      <c r="Z667" s="30">
        <f>IF(OR($Y667="",$D$6=""),"",IF(INDEX($A:$U,ROW(),$D$6)="",0,IF(ISNUMBER(INDEX($A:$U,ROW(),$D$6)),INDEX($A:$U,ROW(),$D$6),IFERROR(--SUBSTITUTE(SUBSTITUTE(TRIM(INDEX($A:$U,ROW(),$D$6)),",",""),"원",""),0))))</f>
        <v/>
      </c>
      <c r="AA667" s="30">
        <f>IF(OR($Y667="",$E$6=""),"",IF(INDEX($A:$U,ROW(),$E$6)="",0,IF(ISNUMBER(INDEX($A:$U,ROW(),$E$6)),INDEX($A:$U,ROW(),$E$6),IFERROR(--SUBSTITUTE(SUBSTITUTE(TRIM(INDEX($A:$U,ROW(),$E$6)),",",""),"원",""),0))))</f>
        <v/>
      </c>
      <c r="AB667" s="30">
        <f>IF(OR($Y667="",$F$6=""),"",IF(INDEX($A:$U,ROW(),$F$6)="","",IF(ISNUMBER(INDEX($A:$U,ROW(),$F$6)),INDEX($A:$U,ROW(),$F$6),IFERROR(--SUBSTITUTE(SUBSTITUTE(TRIM(INDEX($A:$U,ROW(),$F$6)),",",""),"원",""),""))))</f>
        <v/>
      </c>
      <c r="AC667" s="2">
        <f>IF(OR($Y667="",$G$6=""),"",INDEX($A:$U,ROW(),$G$6)&amp;"")</f>
        <v/>
      </c>
      <c r="AD667" s="2">
        <f>IF($Y667="","",IF(OR(AND(설정!$B$5&lt;&gt;"",ISNUMBER(SEARCH(설정!$B$5,$AC667))),AND(설정!$B$6&lt;&gt;"",ISNUMBER(SEARCH(설정!$B$6,$AC667))),AND(설정!$B$7&lt;&gt;"",ISNUMBER(SEARCH(설정!$B$7,$AC667)))),"제외","포함"))</f>
        <v/>
      </c>
    </row>
    <row r="668">
      <c r="W668" s="2">
        <f>IF(OR($B$5="",$C$6="",ROW()&lt;$B$5),"",IF(INDEX($A:$U,ROW(),$C$6)="","",INDEX($A:$U,ROW(),$C$6)))</f>
        <v/>
      </c>
      <c r="X668" s="28">
        <f>IF($W668="","",IF(ISNUMBER($W668),IF($W668&gt;=10000000,IFERROR(DATE(INT($W668/10000),MOD(INT($W668/100),100),MOD($W668,100)),""),$W668),IF(ISNUMBER(--SUBSTITUTE(SUBSTITUTE(TRIM($W668),".","-"),"/","-")),IF(--SUBSTITUTE(SUBSTITUTE(TRIM($W668),".","-"),"/","-")&gt;=10000000,IFERROR(DATE(--LEFT(TRIM($W668),4),--MID(TRIM($W668),5,2),--RIGHT(TRIM($W668),2)),""),--SUBSTITUTE(SUBSTITUTE(TRIM($W668),".","-"),"/","-")),IFERROR(--LEFT(SUBSTITUTE(SUBSTITUTE(TRIM($W668),".","-"),"/","-"),10),""))))</f>
        <v/>
      </c>
      <c r="Y668" s="29">
        <f>IF($X668="","",INT($X668))</f>
        <v/>
      </c>
      <c r="Z668" s="30">
        <f>IF(OR($Y668="",$D$6=""),"",IF(INDEX($A:$U,ROW(),$D$6)="",0,IF(ISNUMBER(INDEX($A:$U,ROW(),$D$6)),INDEX($A:$U,ROW(),$D$6),IFERROR(--SUBSTITUTE(SUBSTITUTE(TRIM(INDEX($A:$U,ROW(),$D$6)),",",""),"원",""),0))))</f>
        <v/>
      </c>
      <c r="AA668" s="30">
        <f>IF(OR($Y668="",$E$6=""),"",IF(INDEX($A:$U,ROW(),$E$6)="",0,IF(ISNUMBER(INDEX($A:$U,ROW(),$E$6)),INDEX($A:$U,ROW(),$E$6),IFERROR(--SUBSTITUTE(SUBSTITUTE(TRIM(INDEX($A:$U,ROW(),$E$6)),",",""),"원",""),0))))</f>
        <v/>
      </c>
      <c r="AB668" s="30">
        <f>IF(OR($Y668="",$F$6=""),"",IF(INDEX($A:$U,ROW(),$F$6)="","",IF(ISNUMBER(INDEX($A:$U,ROW(),$F$6)),INDEX($A:$U,ROW(),$F$6),IFERROR(--SUBSTITUTE(SUBSTITUTE(TRIM(INDEX($A:$U,ROW(),$F$6)),",",""),"원",""),""))))</f>
        <v/>
      </c>
      <c r="AC668" s="2">
        <f>IF(OR($Y668="",$G$6=""),"",INDEX($A:$U,ROW(),$G$6)&amp;"")</f>
        <v/>
      </c>
      <c r="AD668" s="2">
        <f>IF($Y668="","",IF(OR(AND(설정!$B$5&lt;&gt;"",ISNUMBER(SEARCH(설정!$B$5,$AC668))),AND(설정!$B$6&lt;&gt;"",ISNUMBER(SEARCH(설정!$B$6,$AC668))),AND(설정!$B$7&lt;&gt;"",ISNUMBER(SEARCH(설정!$B$7,$AC668)))),"제외","포함"))</f>
        <v/>
      </c>
    </row>
    <row r="669">
      <c r="W669" s="2">
        <f>IF(OR($B$5="",$C$6="",ROW()&lt;$B$5),"",IF(INDEX($A:$U,ROW(),$C$6)="","",INDEX($A:$U,ROW(),$C$6)))</f>
        <v/>
      </c>
      <c r="X669" s="28">
        <f>IF($W669="","",IF(ISNUMBER($W669),IF($W669&gt;=10000000,IFERROR(DATE(INT($W669/10000),MOD(INT($W669/100),100),MOD($W669,100)),""),$W669),IF(ISNUMBER(--SUBSTITUTE(SUBSTITUTE(TRIM($W669),".","-"),"/","-")),IF(--SUBSTITUTE(SUBSTITUTE(TRIM($W669),".","-"),"/","-")&gt;=10000000,IFERROR(DATE(--LEFT(TRIM($W669),4),--MID(TRIM($W669),5,2),--RIGHT(TRIM($W669),2)),""),--SUBSTITUTE(SUBSTITUTE(TRIM($W669),".","-"),"/","-")),IFERROR(--LEFT(SUBSTITUTE(SUBSTITUTE(TRIM($W669),".","-"),"/","-"),10),""))))</f>
        <v/>
      </c>
      <c r="Y669" s="29">
        <f>IF($X669="","",INT($X669))</f>
        <v/>
      </c>
      <c r="Z669" s="30">
        <f>IF(OR($Y669="",$D$6=""),"",IF(INDEX($A:$U,ROW(),$D$6)="",0,IF(ISNUMBER(INDEX($A:$U,ROW(),$D$6)),INDEX($A:$U,ROW(),$D$6),IFERROR(--SUBSTITUTE(SUBSTITUTE(TRIM(INDEX($A:$U,ROW(),$D$6)),",",""),"원",""),0))))</f>
        <v/>
      </c>
      <c r="AA669" s="30">
        <f>IF(OR($Y669="",$E$6=""),"",IF(INDEX($A:$U,ROW(),$E$6)="",0,IF(ISNUMBER(INDEX($A:$U,ROW(),$E$6)),INDEX($A:$U,ROW(),$E$6),IFERROR(--SUBSTITUTE(SUBSTITUTE(TRIM(INDEX($A:$U,ROW(),$E$6)),",",""),"원",""),0))))</f>
        <v/>
      </c>
      <c r="AB669" s="30">
        <f>IF(OR($Y669="",$F$6=""),"",IF(INDEX($A:$U,ROW(),$F$6)="","",IF(ISNUMBER(INDEX($A:$U,ROW(),$F$6)),INDEX($A:$U,ROW(),$F$6),IFERROR(--SUBSTITUTE(SUBSTITUTE(TRIM(INDEX($A:$U,ROW(),$F$6)),",",""),"원",""),""))))</f>
        <v/>
      </c>
      <c r="AC669" s="2">
        <f>IF(OR($Y669="",$G$6=""),"",INDEX($A:$U,ROW(),$G$6)&amp;"")</f>
        <v/>
      </c>
      <c r="AD669" s="2">
        <f>IF($Y669="","",IF(OR(AND(설정!$B$5&lt;&gt;"",ISNUMBER(SEARCH(설정!$B$5,$AC669))),AND(설정!$B$6&lt;&gt;"",ISNUMBER(SEARCH(설정!$B$6,$AC669))),AND(설정!$B$7&lt;&gt;"",ISNUMBER(SEARCH(설정!$B$7,$AC669)))),"제외","포함"))</f>
        <v/>
      </c>
    </row>
    <row r="670">
      <c r="W670" s="2">
        <f>IF(OR($B$5="",$C$6="",ROW()&lt;$B$5),"",IF(INDEX($A:$U,ROW(),$C$6)="","",INDEX($A:$U,ROW(),$C$6)))</f>
        <v/>
      </c>
      <c r="X670" s="28">
        <f>IF($W670="","",IF(ISNUMBER($W670),IF($W670&gt;=10000000,IFERROR(DATE(INT($W670/10000),MOD(INT($W670/100),100),MOD($W670,100)),""),$W670),IF(ISNUMBER(--SUBSTITUTE(SUBSTITUTE(TRIM($W670),".","-"),"/","-")),IF(--SUBSTITUTE(SUBSTITUTE(TRIM($W670),".","-"),"/","-")&gt;=10000000,IFERROR(DATE(--LEFT(TRIM($W670),4),--MID(TRIM($W670),5,2),--RIGHT(TRIM($W670),2)),""),--SUBSTITUTE(SUBSTITUTE(TRIM($W670),".","-"),"/","-")),IFERROR(--LEFT(SUBSTITUTE(SUBSTITUTE(TRIM($W670),".","-"),"/","-"),10),""))))</f>
        <v/>
      </c>
      <c r="Y670" s="29">
        <f>IF($X670="","",INT($X670))</f>
        <v/>
      </c>
      <c r="Z670" s="30">
        <f>IF(OR($Y670="",$D$6=""),"",IF(INDEX($A:$U,ROW(),$D$6)="",0,IF(ISNUMBER(INDEX($A:$U,ROW(),$D$6)),INDEX($A:$U,ROW(),$D$6),IFERROR(--SUBSTITUTE(SUBSTITUTE(TRIM(INDEX($A:$U,ROW(),$D$6)),",",""),"원",""),0))))</f>
        <v/>
      </c>
      <c r="AA670" s="30">
        <f>IF(OR($Y670="",$E$6=""),"",IF(INDEX($A:$U,ROW(),$E$6)="",0,IF(ISNUMBER(INDEX($A:$U,ROW(),$E$6)),INDEX($A:$U,ROW(),$E$6),IFERROR(--SUBSTITUTE(SUBSTITUTE(TRIM(INDEX($A:$U,ROW(),$E$6)),",",""),"원",""),0))))</f>
        <v/>
      </c>
      <c r="AB670" s="30">
        <f>IF(OR($Y670="",$F$6=""),"",IF(INDEX($A:$U,ROW(),$F$6)="","",IF(ISNUMBER(INDEX($A:$U,ROW(),$F$6)),INDEX($A:$U,ROW(),$F$6),IFERROR(--SUBSTITUTE(SUBSTITUTE(TRIM(INDEX($A:$U,ROW(),$F$6)),",",""),"원",""),""))))</f>
        <v/>
      </c>
      <c r="AC670" s="2">
        <f>IF(OR($Y670="",$G$6=""),"",INDEX($A:$U,ROW(),$G$6)&amp;"")</f>
        <v/>
      </c>
      <c r="AD670" s="2">
        <f>IF($Y670="","",IF(OR(AND(설정!$B$5&lt;&gt;"",ISNUMBER(SEARCH(설정!$B$5,$AC670))),AND(설정!$B$6&lt;&gt;"",ISNUMBER(SEARCH(설정!$B$6,$AC670))),AND(설정!$B$7&lt;&gt;"",ISNUMBER(SEARCH(설정!$B$7,$AC670)))),"제외","포함"))</f>
        <v/>
      </c>
    </row>
    <row r="671">
      <c r="W671" s="2">
        <f>IF(OR($B$5="",$C$6="",ROW()&lt;$B$5),"",IF(INDEX($A:$U,ROW(),$C$6)="","",INDEX($A:$U,ROW(),$C$6)))</f>
        <v/>
      </c>
      <c r="X671" s="28">
        <f>IF($W671="","",IF(ISNUMBER($W671),IF($W671&gt;=10000000,IFERROR(DATE(INT($W671/10000),MOD(INT($W671/100),100),MOD($W671,100)),""),$W671),IF(ISNUMBER(--SUBSTITUTE(SUBSTITUTE(TRIM($W671),".","-"),"/","-")),IF(--SUBSTITUTE(SUBSTITUTE(TRIM($W671),".","-"),"/","-")&gt;=10000000,IFERROR(DATE(--LEFT(TRIM($W671),4),--MID(TRIM($W671),5,2),--RIGHT(TRIM($W671),2)),""),--SUBSTITUTE(SUBSTITUTE(TRIM($W671),".","-"),"/","-")),IFERROR(--LEFT(SUBSTITUTE(SUBSTITUTE(TRIM($W671),".","-"),"/","-"),10),""))))</f>
        <v/>
      </c>
      <c r="Y671" s="29">
        <f>IF($X671="","",INT($X671))</f>
        <v/>
      </c>
      <c r="Z671" s="30">
        <f>IF(OR($Y671="",$D$6=""),"",IF(INDEX($A:$U,ROW(),$D$6)="",0,IF(ISNUMBER(INDEX($A:$U,ROW(),$D$6)),INDEX($A:$U,ROW(),$D$6),IFERROR(--SUBSTITUTE(SUBSTITUTE(TRIM(INDEX($A:$U,ROW(),$D$6)),",",""),"원",""),0))))</f>
        <v/>
      </c>
      <c r="AA671" s="30">
        <f>IF(OR($Y671="",$E$6=""),"",IF(INDEX($A:$U,ROW(),$E$6)="",0,IF(ISNUMBER(INDEX($A:$U,ROW(),$E$6)),INDEX($A:$U,ROW(),$E$6),IFERROR(--SUBSTITUTE(SUBSTITUTE(TRIM(INDEX($A:$U,ROW(),$E$6)),",",""),"원",""),0))))</f>
        <v/>
      </c>
      <c r="AB671" s="30">
        <f>IF(OR($Y671="",$F$6=""),"",IF(INDEX($A:$U,ROW(),$F$6)="","",IF(ISNUMBER(INDEX($A:$U,ROW(),$F$6)),INDEX($A:$U,ROW(),$F$6),IFERROR(--SUBSTITUTE(SUBSTITUTE(TRIM(INDEX($A:$U,ROW(),$F$6)),",",""),"원",""),""))))</f>
        <v/>
      </c>
      <c r="AC671" s="2">
        <f>IF(OR($Y671="",$G$6=""),"",INDEX($A:$U,ROW(),$G$6)&amp;"")</f>
        <v/>
      </c>
      <c r="AD671" s="2">
        <f>IF($Y671="","",IF(OR(AND(설정!$B$5&lt;&gt;"",ISNUMBER(SEARCH(설정!$B$5,$AC671))),AND(설정!$B$6&lt;&gt;"",ISNUMBER(SEARCH(설정!$B$6,$AC671))),AND(설정!$B$7&lt;&gt;"",ISNUMBER(SEARCH(설정!$B$7,$AC671)))),"제외","포함"))</f>
        <v/>
      </c>
    </row>
    <row r="672">
      <c r="W672" s="2">
        <f>IF(OR($B$5="",$C$6="",ROW()&lt;$B$5),"",IF(INDEX($A:$U,ROW(),$C$6)="","",INDEX($A:$U,ROW(),$C$6)))</f>
        <v/>
      </c>
      <c r="X672" s="28">
        <f>IF($W672="","",IF(ISNUMBER($W672),IF($W672&gt;=10000000,IFERROR(DATE(INT($W672/10000),MOD(INT($W672/100),100),MOD($W672,100)),""),$W672),IF(ISNUMBER(--SUBSTITUTE(SUBSTITUTE(TRIM($W672),".","-"),"/","-")),IF(--SUBSTITUTE(SUBSTITUTE(TRIM($W672),".","-"),"/","-")&gt;=10000000,IFERROR(DATE(--LEFT(TRIM($W672),4),--MID(TRIM($W672),5,2),--RIGHT(TRIM($W672),2)),""),--SUBSTITUTE(SUBSTITUTE(TRIM($W672),".","-"),"/","-")),IFERROR(--LEFT(SUBSTITUTE(SUBSTITUTE(TRIM($W672),".","-"),"/","-"),10),""))))</f>
        <v/>
      </c>
      <c r="Y672" s="29">
        <f>IF($X672="","",INT($X672))</f>
        <v/>
      </c>
      <c r="Z672" s="30">
        <f>IF(OR($Y672="",$D$6=""),"",IF(INDEX($A:$U,ROW(),$D$6)="",0,IF(ISNUMBER(INDEX($A:$U,ROW(),$D$6)),INDEX($A:$U,ROW(),$D$6),IFERROR(--SUBSTITUTE(SUBSTITUTE(TRIM(INDEX($A:$U,ROW(),$D$6)),",",""),"원",""),0))))</f>
        <v/>
      </c>
      <c r="AA672" s="30">
        <f>IF(OR($Y672="",$E$6=""),"",IF(INDEX($A:$U,ROW(),$E$6)="",0,IF(ISNUMBER(INDEX($A:$U,ROW(),$E$6)),INDEX($A:$U,ROW(),$E$6),IFERROR(--SUBSTITUTE(SUBSTITUTE(TRIM(INDEX($A:$U,ROW(),$E$6)),",",""),"원",""),0))))</f>
        <v/>
      </c>
      <c r="AB672" s="30">
        <f>IF(OR($Y672="",$F$6=""),"",IF(INDEX($A:$U,ROW(),$F$6)="","",IF(ISNUMBER(INDEX($A:$U,ROW(),$F$6)),INDEX($A:$U,ROW(),$F$6),IFERROR(--SUBSTITUTE(SUBSTITUTE(TRIM(INDEX($A:$U,ROW(),$F$6)),",",""),"원",""),""))))</f>
        <v/>
      </c>
      <c r="AC672" s="2">
        <f>IF(OR($Y672="",$G$6=""),"",INDEX($A:$U,ROW(),$G$6)&amp;"")</f>
        <v/>
      </c>
      <c r="AD672" s="2">
        <f>IF($Y672="","",IF(OR(AND(설정!$B$5&lt;&gt;"",ISNUMBER(SEARCH(설정!$B$5,$AC672))),AND(설정!$B$6&lt;&gt;"",ISNUMBER(SEARCH(설정!$B$6,$AC672))),AND(설정!$B$7&lt;&gt;"",ISNUMBER(SEARCH(설정!$B$7,$AC672)))),"제외","포함"))</f>
        <v/>
      </c>
    </row>
    <row r="673">
      <c r="W673" s="2">
        <f>IF(OR($B$5="",$C$6="",ROW()&lt;$B$5),"",IF(INDEX($A:$U,ROW(),$C$6)="","",INDEX($A:$U,ROW(),$C$6)))</f>
        <v/>
      </c>
      <c r="X673" s="28">
        <f>IF($W673="","",IF(ISNUMBER($W673),IF($W673&gt;=10000000,IFERROR(DATE(INT($W673/10000),MOD(INT($W673/100),100),MOD($W673,100)),""),$W673),IF(ISNUMBER(--SUBSTITUTE(SUBSTITUTE(TRIM($W673),".","-"),"/","-")),IF(--SUBSTITUTE(SUBSTITUTE(TRIM($W673),".","-"),"/","-")&gt;=10000000,IFERROR(DATE(--LEFT(TRIM($W673),4),--MID(TRIM($W673),5,2),--RIGHT(TRIM($W673),2)),""),--SUBSTITUTE(SUBSTITUTE(TRIM($W673),".","-"),"/","-")),IFERROR(--LEFT(SUBSTITUTE(SUBSTITUTE(TRIM($W673),".","-"),"/","-"),10),""))))</f>
        <v/>
      </c>
      <c r="Y673" s="29">
        <f>IF($X673="","",INT($X673))</f>
        <v/>
      </c>
      <c r="Z673" s="30">
        <f>IF(OR($Y673="",$D$6=""),"",IF(INDEX($A:$U,ROW(),$D$6)="",0,IF(ISNUMBER(INDEX($A:$U,ROW(),$D$6)),INDEX($A:$U,ROW(),$D$6),IFERROR(--SUBSTITUTE(SUBSTITUTE(TRIM(INDEX($A:$U,ROW(),$D$6)),",",""),"원",""),0))))</f>
        <v/>
      </c>
      <c r="AA673" s="30">
        <f>IF(OR($Y673="",$E$6=""),"",IF(INDEX($A:$U,ROW(),$E$6)="",0,IF(ISNUMBER(INDEX($A:$U,ROW(),$E$6)),INDEX($A:$U,ROW(),$E$6),IFERROR(--SUBSTITUTE(SUBSTITUTE(TRIM(INDEX($A:$U,ROW(),$E$6)),",",""),"원",""),0))))</f>
        <v/>
      </c>
      <c r="AB673" s="30">
        <f>IF(OR($Y673="",$F$6=""),"",IF(INDEX($A:$U,ROW(),$F$6)="","",IF(ISNUMBER(INDEX($A:$U,ROW(),$F$6)),INDEX($A:$U,ROW(),$F$6),IFERROR(--SUBSTITUTE(SUBSTITUTE(TRIM(INDEX($A:$U,ROW(),$F$6)),",",""),"원",""),""))))</f>
        <v/>
      </c>
      <c r="AC673" s="2">
        <f>IF(OR($Y673="",$G$6=""),"",INDEX($A:$U,ROW(),$G$6)&amp;"")</f>
        <v/>
      </c>
      <c r="AD673" s="2">
        <f>IF($Y673="","",IF(OR(AND(설정!$B$5&lt;&gt;"",ISNUMBER(SEARCH(설정!$B$5,$AC673))),AND(설정!$B$6&lt;&gt;"",ISNUMBER(SEARCH(설정!$B$6,$AC673))),AND(설정!$B$7&lt;&gt;"",ISNUMBER(SEARCH(설정!$B$7,$AC673)))),"제외","포함"))</f>
        <v/>
      </c>
    </row>
    <row r="674">
      <c r="W674" s="2">
        <f>IF(OR($B$5="",$C$6="",ROW()&lt;$B$5),"",IF(INDEX($A:$U,ROW(),$C$6)="","",INDEX($A:$U,ROW(),$C$6)))</f>
        <v/>
      </c>
      <c r="X674" s="28">
        <f>IF($W674="","",IF(ISNUMBER($W674),IF($W674&gt;=10000000,IFERROR(DATE(INT($W674/10000),MOD(INT($W674/100),100),MOD($W674,100)),""),$W674),IF(ISNUMBER(--SUBSTITUTE(SUBSTITUTE(TRIM($W674),".","-"),"/","-")),IF(--SUBSTITUTE(SUBSTITUTE(TRIM($W674),".","-"),"/","-")&gt;=10000000,IFERROR(DATE(--LEFT(TRIM($W674),4),--MID(TRIM($W674),5,2),--RIGHT(TRIM($W674),2)),""),--SUBSTITUTE(SUBSTITUTE(TRIM($W674),".","-"),"/","-")),IFERROR(--LEFT(SUBSTITUTE(SUBSTITUTE(TRIM($W674),".","-"),"/","-"),10),""))))</f>
        <v/>
      </c>
      <c r="Y674" s="29">
        <f>IF($X674="","",INT($X674))</f>
        <v/>
      </c>
      <c r="Z674" s="30">
        <f>IF(OR($Y674="",$D$6=""),"",IF(INDEX($A:$U,ROW(),$D$6)="",0,IF(ISNUMBER(INDEX($A:$U,ROW(),$D$6)),INDEX($A:$U,ROW(),$D$6),IFERROR(--SUBSTITUTE(SUBSTITUTE(TRIM(INDEX($A:$U,ROW(),$D$6)),",",""),"원",""),0))))</f>
        <v/>
      </c>
      <c r="AA674" s="30">
        <f>IF(OR($Y674="",$E$6=""),"",IF(INDEX($A:$U,ROW(),$E$6)="",0,IF(ISNUMBER(INDEX($A:$U,ROW(),$E$6)),INDEX($A:$U,ROW(),$E$6),IFERROR(--SUBSTITUTE(SUBSTITUTE(TRIM(INDEX($A:$U,ROW(),$E$6)),",",""),"원",""),0))))</f>
        <v/>
      </c>
      <c r="AB674" s="30">
        <f>IF(OR($Y674="",$F$6=""),"",IF(INDEX($A:$U,ROW(),$F$6)="","",IF(ISNUMBER(INDEX($A:$U,ROW(),$F$6)),INDEX($A:$U,ROW(),$F$6),IFERROR(--SUBSTITUTE(SUBSTITUTE(TRIM(INDEX($A:$U,ROW(),$F$6)),",",""),"원",""),""))))</f>
        <v/>
      </c>
      <c r="AC674" s="2">
        <f>IF(OR($Y674="",$G$6=""),"",INDEX($A:$U,ROW(),$G$6)&amp;"")</f>
        <v/>
      </c>
      <c r="AD674" s="2">
        <f>IF($Y674="","",IF(OR(AND(설정!$B$5&lt;&gt;"",ISNUMBER(SEARCH(설정!$B$5,$AC674))),AND(설정!$B$6&lt;&gt;"",ISNUMBER(SEARCH(설정!$B$6,$AC674))),AND(설정!$B$7&lt;&gt;"",ISNUMBER(SEARCH(설정!$B$7,$AC674)))),"제외","포함"))</f>
        <v/>
      </c>
    </row>
    <row r="675">
      <c r="W675" s="2">
        <f>IF(OR($B$5="",$C$6="",ROW()&lt;$B$5),"",IF(INDEX($A:$U,ROW(),$C$6)="","",INDEX($A:$U,ROW(),$C$6)))</f>
        <v/>
      </c>
      <c r="X675" s="28">
        <f>IF($W675="","",IF(ISNUMBER($W675),IF($W675&gt;=10000000,IFERROR(DATE(INT($W675/10000),MOD(INT($W675/100),100),MOD($W675,100)),""),$W675),IF(ISNUMBER(--SUBSTITUTE(SUBSTITUTE(TRIM($W675),".","-"),"/","-")),IF(--SUBSTITUTE(SUBSTITUTE(TRIM($W675),".","-"),"/","-")&gt;=10000000,IFERROR(DATE(--LEFT(TRIM($W675),4),--MID(TRIM($W675),5,2),--RIGHT(TRIM($W675),2)),""),--SUBSTITUTE(SUBSTITUTE(TRIM($W675),".","-"),"/","-")),IFERROR(--LEFT(SUBSTITUTE(SUBSTITUTE(TRIM($W675),".","-"),"/","-"),10),""))))</f>
        <v/>
      </c>
      <c r="Y675" s="29">
        <f>IF($X675="","",INT($X675))</f>
        <v/>
      </c>
      <c r="Z675" s="30">
        <f>IF(OR($Y675="",$D$6=""),"",IF(INDEX($A:$U,ROW(),$D$6)="",0,IF(ISNUMBER(INDEX($A:$U,ROW(),$D$6)),INDEX($A:$U,ROW(),$D$6),IFERROR(--SUBSTITUTE(SUBSTITUTE(TRIM(INDEX($A:$U,ROW(),$D$6)),",",""),"원",""),0))))</f>
        <v/>
      </c>
      <c r="AA675" s="30">
        <f>IF(OR($Y675="",$E$6=""),"",IF(INDEX($A:$U,ROW(),$E$6)="",0,IF(ISNUMBER(INDEX($A:$U,ROW(),$E$6)),INDEX($A:$U,ROW(),$E$6),IFERROR(--SUBSTITUTE(SUBSTITUTE(TRIM(INDEX($A:$U,ROW(),$E$6)),",",""),"원",""),0))))</f>
        <v/>
      </c>
      <c r="AB675" s="30">
        <f>IF(OR($Y675="",$F$6=""),"",IF(INDEX($A:$U,ROW(),$F$6)="","",IF(ISNUMBER(INDEX($A:$U,ROW(),$F$6)),INDEX($A:$U,ROW(),$F$6),IFERROR(--SUBSTITUTE(SUBSTITUTE(TRIM(INDEX($A:$U,ROW(),$F$6)),",",""),"원",""),""))))</f>
        <v/>
      </c>
      <c r="AC675" s="2">
        <f>IF(OR($Y675="",$G$6=""),"",INDEX($A:$U,ROW(),$G$6)&amp;"")</f>
        <v/>
      </c>
      <c r="AD675" s="2">
        <f>IF($Y675="","",IF(OR(AND(설정!$B$5&lt;&gt;"",ISNUMBER(SEARCH(설정!$B$5,$AC675))),AND(설정!$B$6&lt;&gt;"",ISNUMBER(SEARCH(설정!$B$6,$AC675))),AND(설정!$B$7&lt;&gt;"",ISNUMBER(SEARCH(설정!$B$7,$AC675)))),"제외","포함"))</f>
        <v/>
      </c>
    </row>
    <row r="676">
      <c r="W676" s="2">
        <f>IF(OR($B$5="",$C$6="",ROW()&lt;$B$5),"",IF(INDEX($A:$U,ROW(),$C$6)="","",INDEX($A:$U,ROW(),$C$6)))</f>
        <v/>
      </c>
      <c r="X676" s="28">
        <f>IF($W676="","",IF(ISNUMBER($W676),IF($W676&gt;=10000000,IFERROR(DATE(INT($W676/10000),MOD(INT($W676/100),100),MOD($W676,100)),""),$W676),IF(ISNUMBER(--SUBSTITUTE(SUBSTITUTE(TRIM($W676),".","-"),"/","-")),IF(--SUBSTITUTE(SUBSTITUTE(TRIM($W676),".","-"),"/","-")&gt;=10000000,IFERROR(DATE(--LEFT(TRIM($W676),4),--MID(TRIM($W676),5,2),--RIGHT(TRIM($W676),2)),""),--SUBSTITUTE(SUBSTITUTE(TRIM($W676),".","-"),"/","-")),IFERROR(--LEFT(SUBSTITUTE(SUBSTITUTE(TRIM($W676),".","-"),"/","-"),10),""))))</f>
        <v/>
      </c>
      <c r="Y676" s="29">
        <f>IF($X676="","",INT($X676))</f>
        <v/>
      </c>
      <c r="Z676" s="30">
        <f>IF(OR($Y676="",$D$6=""),"",IF(INDEX($A:$U,ROW(),$D$6)="",0,IF(ISNUMBER(INDEX($A:$U,ROW(),$D$6)),INDEX($A:$U,ROW(),$D$6),IFERROR(--SUBSTITUTE(SUBSTITUTE(TRIM(INDEX($A:$U,ROW(),$D$6)),",",""),"원",""),0))))</f>
        <v/>
      </c>
      <c r="AA676" s="30">
        <f>IF(OR($Y676="",$E$6=""),"",IF(INDEX($A:$U,ROW(),$E$6)="",0,IF(ISNUMBER(INDEX($A:$U,ROW(),$E$6)),INDEX($A:$U,ROW(),$E$6),IFERROR(--SUBSTITUTE(SUBSTITUTE(TRIM(INDEX($A:$U,ROW(),$E$6)),",",""),"원",""),0))))</f>
        <v/>
      </c>
      <c r="AB676" s="30">
        <f>IF(OR($Y676="",$F$6=""),"",IF(INDEX($A:$U,ROW(),$F$6)="","",IF(ISNUMBER(INDEX($A:$U,ROW(),$F$6)),INDEX($A:$U,ROW(),$F$6),IFERROR(--SUBSTITUTE(SUBSTITUTE(TRIM(INDEX($A:$U,ROW(),$F$6)),",",""),"원",""),""))))</f>
        <v/>
      </c>
      <c r="AC676" s="2">
        <f>IF(OR($Y676="",$G$6=""),"",INDEX($A:$U,ROW(),$G$6)&amp;"")</f>
        <v/>
      </c>
      <c r="AD676" s="2">
        <f>IF($Y676="","",IF(OR(AND(설정!$B$5&lt;&gt;"",ISNUMBER(SEARCH(설정!$B$5,$AC676))),AND(설정!$B$6&lt;&gt;"",ISNUMBER(SEARCH(설정!$B$6,$AC676))),AND(설정!$B$7&lt;&gt;"",ISNUMBER(SEARCH(설정!$B$7,$AC676)))),"제외","포함"))</f>
        <v/>
      </c>
    </row>
    <row r="677">
      <c r="W677" s="2">
        <f>IF(OR($B$5="",$C$6="",ROW()&lt;$B$5),"",IF(INDEX($A:$U,ROW(),$C$6)="","",INDEX($A:$U,ROW(),$C$6)))</f>
        <v/>
      </c>
      <c r="X677" s="28">
        <f>IF($W677="","",IF(ISNUMBER($W677),IF($W677&gt;=10000000,IFERROR(DATE(INT($W677/10000),MOD(INT($W677/100),100),MOD($W677,100)),""),$W677),IF(ISNUMBER(--SUBSTITUTE(SUBSTITUTE(TRIM($W677),".","-"),"/","-")),IF(--SUBSTITUTE(SUBSTITUTE(TRIM($W677),".","-"),"/","-")&gt;=10000000,IFERROR(DATE(--LEFT(TRIM($W677),4),--MID(TRIM($W677),5,2),--RIGHT(TRIM($W677),2)),""),--SUBSTITUTE(SUBSTITUTE(TRIM($W677),".","-"),"/","-")),IFERROR(--LEFT(SUBSTITUTE(SUBSTITUTE(TRIM($W677),".","-"),"/","-"),10),""))))</f>
        <v/>
      </c>
      <c r="Y677" s="29">
        <f>IF($X677="","",INT($X677))</f>
        <v/>
      </c>
      <c r="Z677" s="30">
        <f>IF(OR($Y677="",$D$6=""),"",IF(INDEX($A:$U,ROW(),$D$6)="",0,IF(ISNUMBER(INDEX($A:$U,ROW(),$D$6)),INDEX($A:$U,ROW(),$D$6),IFERROR(--SUBSTITUTE(SUBSTITUTE(TRIM(INDEX($A:$U,ROW(),$D$6)),",",""),"원",""),0))))</f>
        <v/>
      </c>
      <c r="AA677" s="30">
        <f>IF(OR($Y677="",$E$6=""),"",IF(INDEX($A:$U,ROW(),$E$6)="",0,IF(ISNUMBER(INDEX($A:$U,ROW(),$E$6)),INDEX($A:$U,ROW(),$E$6),IFERROR(--SUBSTITUTE(SUBSTITUTE(TRIM(INDEX($A:$U,ROW(),$E$6)),",",""),"원",""),0))))</f>
        <v/>
      </c>
      <c r="AB677" s="30">
        <f>IF(OR($Y677="",$F$6=""),"",IF(INDEX($A:$U,ROW(),$F$6)="","",IF(ISNUMBER(INDEX($A:$U,ROW(),$F$6)),INDEX($A:$U,ROW(),$F$6),IFERROR(--SUBSTITUTE(SUBSTITUTE(TRIM(INDEX($A:$U,ROW(),$F$6)),",",""),"원",""),""))))</f>
        <v/>
      </c>
      <c r="AC677" s="2">
        <f>IF(OR($Y677="",$G$6=""),"",INDEX($A:$U,ROW(),$G$6)&amp;"")</f>
        <v/>
      </c>
      <c r="AD677" s="2">
        <f>IF($Y677="","",IF(OR(AND(설정!$B$5&lt;&gt;"",ISNUMBER(SEARCH(설정!$B$5,$AC677))),AND(설정!$B$6&lt;&gt;"",ISNUMBER(SEARCH(설정!$B$6,$AC677))),AND(설정!$B$7&lt;&gt;"",ISNUMBER(SEARCH(설정!$B$7,$AC677)))),"제외","포함"))</f>
        <v/>
      </c>
    </row>
    <row r="678">
      <c r="W678" s="2">
        <f>IF(OR($B$5="",$C$6="",ROW()&lt;$B$5),"",IF(INDEX($A:$U,ROW(),$C$6)="","",INDEX($A:$U,ROW(),$C$6)))</f>
        <v/>
      </c>
      <c r="X678" s="28">
        <f>IF($W678="","",IF(ISNUMBER($W678),IF($W678&gt;=10000000,IFERROR(DATE(INT($W678/10000),MOD(INT($W678/100),100),MOD($W678,100)),""),$W678),IF(ISNUMBER(--SUBSTITUTE(SUBSTITUTE(TRIM($W678),".","-"),"/","-")),IF(--SUBSTITUTE(SUBSTITUTE(TRIM($W678),".","-"),"/","-")&gt;=10000000,IFERROR(DATE(--LEFT(TRIM($W678),4),--MID(TRIM($W678),5,2),--RIGHT(TRIM($W678),2)),""),--SUBSTITUTE(SUBSTITUTE(TRIM($W678),".","-"),"/","-")),IFERROR(--LEFT(SUBSTITUTE(SUBSTITUTE(TRIM($W678),".","-"),"/","-"),10),""))))</f>
        <v/>
      </c>
      <c r="Y678" s="29">
        <f>IF($X678="","",INT($X678))</f>
        <v/>
      </c>
      <c r="Z678" s="30">
        <f>IF(OR($Y678="",$D$6=""),"",IF(INDEX($A:$U,ROW(),$D$6)="",0,IF(ISNUMBER(INDEX($A:$U,ROW(),$D$6)),INDEX($A:$U,ROW(),$D$6),IFERROR(--SUBSTITUTE(SUBSTITUTE(TRIM(INDEX($A:$U,ROW(),$D$6)),",",""),"원",""),0))))</f>
        <v/>
      </c>
      <c r="AA678" s="30">
        <f>IF(OR($Y678="",$E$6=""),"",IF(INDEX($A:$U,ROW(),$E$6)="",0,IF(ISNUMBER(INDEX($A:$U,ROW(),$E$6)),INDEX($A:$U,ROW(),$E$6),IFERROR(--SUBSTITUTE(SUBSTITUTE(TRIM(INDEX($A:$U,ROW(),$E$6)),",",""),"원",""),0))))</f>
        <v/>
      </c>
      <c r="AB678" s="30">
        <f>IF(OR($Y678="",$F$6=""),"",IF(INDEX($A:$U,ROW(),$F$6)="","",IF(ISNUMBER(INDEX($A:$U,ROW(),$F$6)),INDEX($A:$U,ROW(),$F$6),IFERROR(--SUBSTITUTE(SUBSTITUTE(TRIM(INDEX($A:$U,ROW(),$F$6)),",",""),"원",""),""))))</f>
        <v/>
      </c>
      <c r="AC678" s="2">
        <f>IF(OR($Y678="",$G$6=""),"",INDEX($A:$U,ROW(),$G$6)&amp;"")</f>
        <v/>
      </c>
      <c r="AD678" s="2">
        <f>IF($Y678="","",IF(OR(AND(설정!$B$5&lt;&gt;"",ISNUMBER(SEARCH(설정!$B$5,$AC678))),AND(설정!$B$6&lt;&gt;"",ISNUMBER(SEARCH(설정!$B$6,$AC678))),AND(설정!$B$7&lt;&gt;"",ISNUMBER(SEARCH(설정!$B$7,$AC678)))),"제외","포함"))</f>
        <v/>
      </c>
    </row>
    <row r="679">
      <c r="W679" s="2">
        <f>IF(OR($B$5="",$C$6="",ROW()&lt;$B$5),"",IF(INDEX($A:$U,ROW(),$C$6)="","",INDEX($A:$U,ROW(),$C$6)))</f>
        <v/>
      </c>
      <c r="X679" s="28">
        <f>IF($W679="","",IF(ISNUMBER($W679),IF($W679&gt;=10000000,IFERROR(DATE(INT($W679/10000),MOD(INT($W679/100),100),MOD($W679,100)),""),$W679),IF(ISNUMBER(--SUBSTITUTE(SUBSTITUTE(TRIM($W679),".","-"),"/","-")),IF(--SUBSTITUTE(SUBSTITUTE(TRIM($W679),".","-"),"/","-")&gt;=10000000,IFERROR(DATE(--LEFT(TRIM($W679),4),--MID(TRIM($W679),5,2),--RIGHT(TRIM($W679),2)),""),--SUBSTITUTE(SUBSTITUTE(TRIM($W679),".","-"),"/","-")),IFERROR(--LEFT(SUBSTITUTE(SUBSTITUTE(TRIM($W679),".","-"),"/","-"),10),""))))</f>
        <v/>
      </c>
      <c r="Y679" s="29">
        <f>IF($X679="","",INT($X679))</f>
        <v/>
      </c>
      <c r="Z679" s="30">
        <f>IF(OR($Y679="",$D$6=""),"",IF(INDEX($A:$U,ROW(),$D$6)="",0,IF(ISNUMBER(INDEX($A:$U,ROW(),$D$6)),INDEX($A:$U,ROW(),$D$6),IFERROR(--SUBSTITUTE(SUBSTITUTE(TRIM(INDEX($A:$U,ROW(),$D$6)),",",""),"원",""),0))))</f>
        <v/>
      </c>
      <c r="AA679" s="30">
        <f>IF(OR($Y679="",$E$6=""),"",IF(INDEX($A:$U,ROW(),$E$6)="",0,IF(ISNUMBER(INDEX($A:$U,ROW(),$E$6)),INDEX($A:$U,ROW(),$E$6),IFERROR(--SUBSTITUTE(SUBSTITUTE(TRIM(INDEX($A:$U,ROW(),$E$6)),",",""),"원",""),0))))</f>
        <v/>
      </c>
      <c r="AB679" s="30">
        <f>IF(OR($Y679="",$F$6=""),"",IF(INDEX($A:$U,ROW(),$F$6)="","",IF(ISNUMBER(INDEX($A:$U,ROW(),$F$6)),INDEX($A:$U,ROW(),$F$6),IFERROR(--SUBSTITUTE(SUBSTITUTE(TRIM(INDEX($A:$U,ROW(),$F$6)),",",""),"원",""),""))))</f>
        <v/>
      </c>
      <c r="AC679" s="2">
        <f>IF(OR($Y679="",$G$6=""),"",INDEX($A:$U,ROW(),$G$6)&amp;"")</f>
        <v/>
      </c>
      <c r="AD679" s="2">
        <f>IF($Y679="","",IF(OR(AND(설정!$B$5&lt;&gt;"",ISNUMBER(SEARCH(설정!$B$5,$AC679))),AND(설정!$B$6&lt;&gt;"",ISNUMBER(SEARCH(설정!$B$6,$AC679))),AND(설정!$B$7&lt;&gt;"",ISNUMBER(SEARCH(설정!$B$7,$AC679)))),"제외","포함"))</f>
        <v/>
      </c>
    </row>
    <row r="680">
      <c r="W680" s="2">
        <f>IF(OR($B$5="",$C$6="",ROW()&lt;$B$5),"",IF(INDEX($A:$U,ROW(),$C$6)="","",INDEX($A:$U,ROW(),$C$6)))</f>
        <v/>
      </c>
      <c r="X680" s="28">
        <f>IF($W680="","",IF(ISNUMBER($W680),IF($W680&gt;=10000000,IFERROR(DATE(INT($W680/10000),MOD(INT($W680/100),100),MOD($W680,100)),""),$W680),IF(ISNUMBER(--SUBSTITUTE(SUBSTITUTE(TRIM($W680),".","-"),"/","-")),IF(--SUBSTITUTE(SUBSTITUTE(TRIM($W680),".","-"),"/","-")&gt;=10000000,IFERROR(DATE(--LEFT(TRIM($W680),4),--MID(TRIM($W680),5,2),--RIGHT(TRIM($W680),2)),""),--SUBSTITUTE(SUBSTITUTE(TRIM($W680),".","-"),"/","-")),IFERROR(--LEFT(SUBSTITUTE(SUBSTITUTE(TRIM($W680),".","-"),"/","-"),10),""))))</f>
        <v/>
      </c>
      <c r="Y680" s="29">
        <f>IF($X680="","",INT($X680))</f>
        <v/>
      </c>
      <c r="Z680" s="30">
        <f>IF(OR($Y680="",$D$6=""),"",IF(INDEX($A:$U,ROW(),$D$6)="",0,IF(ISNUMBER(INDEX($A:$U,ROW(),$D$6)),INDEX($A:$U,ROW(),$D$6),IFERROR(--SUBSTITUTE(SUBSTITUTE(TRIM(INDEX($A:$U,ROW(),$D$6)),",",""),"원",""),0))))</f>
        <v/>
      </c>
      <c r="AA680" s="30">
        <f>IF(OR($Y680="",$E$6=""),"",IF(INDEX($A:$U,ROW(),$E$6)="",0,IF(ISNUMBER(INDEX($A:$U,ROW(),$E$6)),INDEX($A:$U,ROW(),$E$6),IFERROR(--SUBSTITUTE(SUBSTITUTE(TRIM(INDEX($A:$U,ROW(),$E$6)),",",""),"원",""),0))))</f>
        <v/>
      </c>
      <c r="AB680" s="30">
        <f>IF(OR($Y680="",$F$6=""),"",IF(INDEX($A:$U,ROW(),$F$6)="","",IF(ISNUMBER(INDEX($A:$U,ROW(),$F$6)),INDEX($A:$U,ROW(),$F$6),IFERROR(--SUBSTITUTE(SUBSTITUTE(TRIM(INDEX($A:$U,ROW(),$F$6)),",",""),"원",""),""))))</f>
        <v/>
      </c>
      <c r="AC680" s="2">
        <f>IF(OR($Y680="",$G$6=""),"",INDEX($A:$U,ROW(),$G$6)&amp;"")</f>
        <v/>
      </c>
      <c r="AD680" s="2">
        <f>IF($Y680="","",IF(OR(AND(설정!$B$5&lt;&gt;"",ISNUMBER(SEARCH(설정!$B$5,$AC680))),AND(설정!$B$6&lt;&gt;"",ISNUMBER(SEARCH(설정!$B$6,$AC680))),AND(설정!$B$7&lt;&gt;"",ISNUMBER(SEARCH(설정!$B$7,$AC680)))),"제외","포함"))</f>
        <v/>
      </c>
    </row>
    <row r="681">
      <c r="W681" s="2">
        <f>IF(OR($B$5="",$C$6="",ROW()&lt;$B$5),"",IF(INDEX($A:$U,ROW(),$C$6)="","",INDEX($A:$U,ROW(),$C$6)))</f>
        <v/>
      </c>
      <c r="X681" s="28">
        <f>IF($W681="","",IF(ISNUMBER($W681),IF($W681&gt;=10000000,IFERROR(DATE(INT($W681/10000),MOD(INT($W681/100),100),MOD($W681,100)),""),$W681),IF(ISNUMBER(--SUBSTITUTE(SUBSTITUTE(TRIM($W681),".","-"),"/","-")),IF(--SUBSTITUTE(SUBSTITUTE(TRIM($W681),".","-"),"/","-")&gt;=10000000,IFERROR(DATE(--LEFT(TRIM($W681),4),--MID(TRIM($W681),5,2),--RIGHT(TRIM($W681),2)),""),--SUBSTITUTE(SUBSTITUTE(TRIM($W681),".","-"),"/","-")),IFERROR(--LEFT(SUBSTITUTE(SUBSTITUTE(TRIM($W681),".","-"),"/","-"),10),""))))</f>
        <v/>
      </c>
      <c r="Y681" s="29">
        <f>IF($X681="","",INT($X681))</f>
        <v/>
      </c>
      <c r="Z681" s="30">
        <f>IF(OR($Y681="",$D$6=""),"",IF(INDEX($A:$U,ROW(),$D$6)="",0,IF(ISNUMBER(INDEX($A:$U,ROW(),$D$6)),INDEX($A:$U,ROW(),$D$6),IFERROR(--SUBSTITUTE(SUBSTITUTE(TRIM(INDEX($A:$U,ROW(),$D$6)),",",""),"원",""),0))))</f>
        <v/>
      </c>
      <c r="AA681" s="30">
        <f>IF(OR($Y681="",$E$6=""),"",IF(INDEX($A:$U,ROW(),$E$6)="",0,IF(ISNUMBER(INDEX($A:$U,ROW(),$E$6)),INDEX($A:$U,ROW(),$E$6),IFERROR(--SUBSTITUTE(SUBSTITUTE(TRIM(INDEX($A:$U,ROW(),$E$6)),",",""),"원",""),0))))</f>
        <v/>
      </c>
      <c r="AB681" s="30">
        <f>IF(OR($Y681="",$F$6=""),"",IF(INDEX($A:$U,ROW(),$F$6)="","",IF(ISNUMBER(INDEX($A:$U,ROW(),$F$6)),INDEX($A:$U,ROW(),$F$6),IFERROR(--SUBSTITUTE(SUBSTITUTE(TRIM(INDEX($A:$U,ROW(),$F$6)),",",""),"원",""),""))))</f>
        <v/>
      </c>
      <c r="AC681" s="2">
        <f>IF(OR($Y681="",$G$6=""),"",INDEX($A:$U,ROW(),$G$6)&amp;"")</f>
        <v/>
      </c>
      <c r="AD681" s="2">
        <f>IF($Y681="","",IF(OR(AND(설정!$B$5&lt;&gt;"",ISNUMBER(SEARCH(설정!$B$5,$AC681))),AND(설정!$B$6&lt;&gt;"",ISNUMBER(SEARCH(설정!$B$6,$AC681))),AND(설정!$B$7&lt;&gt;"",ISNUMBER(SEARCH(설정!$B$7,$AC681)))),"제외","포함"))</f>
        <v/>
      </c>
    </row>
    <row r="682">
      <c r="W682" s="2">
        <f>IF(OR($B$5="",$C$6="",ROW()&lt;$B$5),"",IF(INDEX($A:$U,ROW(),$C$6)="","",INDEX($A:$U,ROW(),$C$6)))</f>
        <v/>
      </c>
      <c r="X682" s="28">
        <f>IF($W682="","",IF(ISNUMBER($W682),IF($W682&gt;=10000000,IFERROR(DATE(INT($W682/10000),MOD(INT($W682/100),100),MOD($W682,100)),""),$W682),IF(ISNUMBER(--SUBSTITUTE(SUBSTITUTE(TRIM($W682),".","-"),"/","-")),IF(--SUBSTITUTE(SUBSTITUTE(TRIM($W682),".","-"),"/","-")&gt;=10000000,IFERROR(DATE(--LEFT(TRIM($W682),4),--MID(TRIM($W682),5,2),--RIGHT(TRIM($W682),2)),""),--SUBSTITUTE(SUBSTITUTE(TRIM($W682),".","-"),"/","-")),IFERROR(--LEFT(SUBSTITUTE(SUBSTITUTE(TRIM($W682),".","-"),"/","-"),10),""))))</f>
        <v/>
      </c>
      <c r="Y682" s="29">
        <f>IF($X682="","",INT($X682))</f>
        <v/>
      </c>
      <c r="Z682" s="30">
        <f>IF(OR($Y682="",$D$6=""),"",IF(INDEX($A:$U,ROW(),$D$6)="",0,IF(ISNUMBER(INDEX($A:$U,ROW(),$D$6)),INDEX($A:$U,ROW(),$D$6),IFERROR(--SUBSTITUTE(SUBSTITUTE(TRIM(INDEX($A:$U,ROW(),$D$6)),",",""),"원",""),0))))</f>
        <v/>
      </c>
      <c r="AA682" s="30">
        <f>IF(OR($Y682="",$E$6=""),"",IF(INDEX($A:$U,ROW(),$E$6)="",0,IF(ISNUMBER(INDEX($A:$U,ROW(),$E$6)),INDEX($A:$U,ROW(),$E$6),IFERROR(--SUBSTITUTE(SUBSTITUTE(TRIM(INDEX($A:$U,ROW(),$E$6)),",",""),"원",""),0))))</f>
        <v/>
      </c>
      <c r="AB682" s="30">
        <f>IF(OR($Y682="",$F$6=""),"",IF(INDEX($A:$U,ROW(),$F$6)="","",IF(ISNUMBER(INDEX($A:$U,ROW(),$F$6)),INDEX($A:$U,ROW(),$F$6),IFERROR(--SUBSTITUTE(SUBSTITUTE(TRIM(INDEX($A:$U,ROW(),$F$6)),",",""),"원",""),""))))</f>
        <v/>
      </c>
      <c r="AC682" s="2">
        <f>IF(OR($Y682="",$G$6=""),"",INDEX($A:$U,ROW(),$G$6)&amp;"")</f>
        <v/>
      </c>
      <c r="AD682" s="2">
        <f>IF($Y682="","",IF(OR(AND(설정!$B$5&lt;&gt;"",ISNUMBER(SEARCH(설정!$B$5,$AC682))),AND(설정!$B$6&lt;&gt;"",ISNUMBER(SEARCH(설정!$B$6,$AC682))),AND(설정!$B$7&lt;&gt;"",ISNUMBER(SEARCH(설정!$B$7,$AC682)))),"제외","포함"))</f>
        <v/>
      </c>
    </row>
    <row r="683">
      <c r="W683" s="2">
        <f>IF(OR($B$5="",$C$6="",ROW()&lt;$B$5),"",IF(INDEX($A:$U,ROW(),$C$6)="","",INDEX($A:$U,ROW(),$C$6)))</f>
        <v/>
      </c>
      <c r="X683" s="28">
        <f>IF($W683="","",IF(ISNUMBER($W683),IF($W683&gt;=10000000,IFERROR(DATE(INT($W683/10000),MOD(INT($W683/100),100),MOD($W683,100)),""),$W683),IF(ISNUMBER(--SUBSTITUTE(SUBSTITUTE(TRIM($W683),".","-"),"/","-")),IF(--SUBSTITUTE(SUBSTITUTE(TRIM($W683),".","-"),"/","-")&gt;=10000000,IFERROR(DATE(--LEFT(TRIM($W683),4),--MID(TRIM($W683),5,2),--RIGHT(TRIM($W683),2)),""),--SUBSTITUTE(SUBSTITUTE(TRIM($W683),".","-"),"/","-")),IFERROR(--LEFT(SUBSTITUTE(SUBSTITUTE(TRIM($W683),".","-"),"/","-"),10),""))))</f>
        <v/>
      </c>
      <c r="Y683" s="29">
        <f>IF($X683="","",INT($X683))</f>
        <v/>
      </c>
      <c r="Z683" s="30">
        <f>IF(OR($Y683="",$D$6=""),"",IF(INDEX($A:$U,ROW(),$D$6)="",0,IF(ISNUMBER(INDEX($A:$U,ROW(),$D$6)),INDEX($A:$U,ROW(),$D$6),IFERROR(--SUBSTITUTE(SUBSTITUTE(TRIM(INDEX($A:$U,ROW(),$D$6)),",",""),"원",""),0))))</f>
        <v/>
      </c>
      <c r="AA683" s="30">
        <f>IF(OR($Y683="",$E$6=""),"",IF(INDEX($A:$U,ROW(),$E$6)="",0,IF(ISNUMBER(INDEX($A:$U,ROW(),$E$6)),INDEX($A:$U,ROW(),$E$6),IFERROR(--SUBSTITUTE(SUBSTITUTE(TRIM(INDEX($A:$U,ROW(),$E$6)),",",""),"원",""),0))))</f>
        <v/>
      </c>
      <c r="AB683" s="30">
        <f>IF(OR($Y683="",$F$6=""),"",IF(INDEX($A:$U,ROW(),$F$6)="","",IF(ISNUMBER(INDEX($A:$U,ROW(),$F$6)),INDEX($A:$U,ROW(),$F$6),IFERROR(--SUBSTITUTE(SUBSTITUTE(TRIM(INDEX($A:$U,ROW(),$F$6)),",",""),"원",""),""))))</f>
        <v/>
      </c>
      <c r="AC683" s="2">
        <f>IF(OR($Y683="",$G$6=""),"",INDEX($A:$U,ROW(),$G$6)&amp;"")</f>
        <v/>
      </c>
      <c r="AD683" s="2">
        <f>IF($Y683="","",IF(OR(AND(설정!$B$5&lt;&gt;"",ISNUMBER(SEARCH(설정!$B$5,$AC683))),AND(설정!$B$6&lt;&gt;"",ISNUMBER(SEARCH(설정!$B$6,$AC683))),AND(설정!$B$7&lt;&gt;"",ISNUMBER(SEARCH(설정!$B$7,$AC683)))),"제외","포함"))</f>
        <v/>
      </c>
    </row>
    <row r="684">
      <c r="W684" s="2">
        <f>IF(OR($B$5="",$C$6="",ROW()&lt;$B$5),"",IF(INDEX($A:$U,ROW(),$C$6)="","",INDEX($A:$U,ROW(),$C$6)))</f>
        <v/>
      </c>
      <c r="X684" s="28">
        <f>IF($W684="","",IF(ISNUMBER($W684),IF($W684&gt;=10000000,IFERROR(DATE(INT($W684/10000),MOD(INT($W684/100),100),MOD($W684,100)),""),$W684),IF(ISNUMBER(--SUBSTITUTE(SUBSTITUTE(TRIM($W684),".","-"),"/","-")),IF(--SUBSTITUTE(SUBSTITUTE(TRIM($W684),".","-"),"/","-")&gt;=10000000,IFERROR(DATE(--LEFT(TRIM($W684),4),--MID(TRIM($W684),5,2),--RIGHT(TRIM($W684),2)),""),--SUBSTITUTE(SUBSTITUTE(TRIM($W684),".","-"),"/","-")),IFERROR(--LEFT(SUBSTITUTE(SUBSTITUTE(TRIM($W684),".","-"),"/","-"),10),""))))</f>
        <v/>
      </c>
      <c r="Y684" s="29">
        <f>IF($X684="","",INT($X684))</f>
        <v/>
      </c>
      <c r="Z684" s="30">
        <f>IF(OR($Y684="",$D$6=""),"",IF(INDEX($A:$U,ROW(),$D$6)="",0,IF(ISNUMBER(INDEX($A:$U,ROW(),$D$6)),INDEX($A:$U,ROW(),$D$6),IFERROR(--SUBSTITUTE(SUBSTITUTE(TRIM(INDEX($A:$U,ROW(),$D$6)),",",""),"원",""),0))))</f>
        <v/>
      </c>
      <c r="AA684" s="30">
        <f>IF(OR($Y684="",$E$6=""),"",IF(INDEX($A:$U,ROW(),$E$6)="",0,IF(ISNUMBER(INDEX($A:$U,ROW(),$E$6)),INDEX($A:$U,ROW(),$E$6),IFERROR(--SUBSTITUTE(SUBSTITUTE(TRIM(INDEX($A:$U,ROW(),$E$6)),",",""),"원",""),0))))</f>
        <v/>
      </c>
      <c r="AB684" s="30">
        <f>IF(OR($Y684="",$F$6=""),"",IF(INDEX($A:$U,ROW(),$F$6)="","",IF(ISNUMBER(INDEX($A:$U,ROW(),$F$6)),INDEX($A:$U,ROW(),$F$6),IFERROR(--SUBSTITUTE(SUBSTITUTE(TRIM(INDEX($A:$U,ROW(),$F$6)),",",""),"원",""),""))))</f>
        <v/>
      </c>
      <c r="AC684" s="2">
        <f>IF(OR($Y684="",$G$6=""),"",INDEX($A:$U,ROW(),$G$6)&amp;"")</f>
        <v/>
      </c>
      <c r="AD684" s="2">
        <f>IF($Y684="","",IF(OR(AND(설정!$B$5&lt;&gt;"",ISNUMBER(SEARCH(설정!$B$5,$AC684))),AND(설정!$B$6&lt;&gt;"",ISNUMBER(SEARCH(설정!$B$6,$AC684))),AND(설정!$B$7&lt;&gt;"",ISNUMBER(SEARCH(설정!$B$7,$AC684)))),"제외","포함"))</f>
        <v/>
      </c>
    </row>
    <row r="685">
      <c r="W685" s="2">
        <f>IF(OR($B$5="",$C$6="",ROW()&lt;$B$5),"",IF(INDEX($A:$U,ROW(),$C$6)="","",INDEX($A:$U,ROW(),$C$6)))</f>
        <v/>
      </c>
      <c r="X685" s="28">
        <f>IF($W685="","",IF(ISNUMBER($W685),IF($W685&gt;=10000000,IFERROR(DATE(INT($W685/10000),MOD(INT($W685/100),100),MOD($W685,100)),""),$W685),IF(ISNUMBER(--SUBSTITUTE(SUBSTITUTE(TRIM($W685),".","-"),"/","-")),IF(--SUBSTITUTE(SUBSTITUTE(TRIM($W685),".","-"),"/","-")&gt;=10000000,IFERROR(DATE(--LEFT(TRIM($W685),4),--MID(TRIM($W685),5,2),--RIGHT(TRIM($W685),2)),""),--SUBSTITUTE(SUBSTITUTE(TRIM($W685),".","-"),"/","-")),IFERROR(--LEFT(SUBSTITUTE(SUBSTITUTE(TRIM($W685),".","-"),"/","-"),10),""))))</f>
        <v/>
      </c>
      <c r="Y685" s="29">
        <f>IF($X685="","",INT($X685))</f>
        <v/>
      </c>
      <c r="Z685" s="30">
        <f>IF(OR($Y685="",$D$6=""),"",IF(INDEX($A:$U,ROW(),$D$6)="",0,IF(ISNUMBER(INDEX($A:$U,ROW(),$D$6)),INDEX($A:$U,ROW(),$D$6),IFERROR(--SUBSTITUTE(SUBSTITUTE(TRIM(INDEX($A:$U,ROW(),$D$6)),",",""),"원",""),0))))</f>
        <v/>
      </c>
      <c r="AA685" s="30">
        <f>IF(OR($Y685="",$E$6=""),"",IF(INDEX($A:$U,ROW(),$E$6)="",0,IF(ISNUMBER(INDEX($A:$U,ROW(),$E$6)),INDEX($A:$U,ROW(),$E$6),IFERROR(--SUBSTITUTE(SUBSTITUTE(TRIM(INDEX($A:$U,ROW(),$E$6)),",",""),"원",""),0))))</f>
        <v/>
      </c>
      <c r="AB685" s="30">
        <f>IF(OR($Y685="",$F$6=""),"",IF(INDEX($A:$U,ROW(),$F$6)="","",IF(ISNUMBER(INDEX($A:$U,ROW(),$F$6)),INDEX($A:$U,ROW(),$F$6),IFERROR(--SUBSTITUTE(SUBSTITUTE(TRIM(INDEX($A:$U,ROW(),$F$6)),",",""),"원",""),""))))</f>
        <v/>
      </c>
      <c r="AC685" s="2">
        <f>IF(OR($Y685="",$G$6=""),"",INDEX($A:$U,ROW(),$G$6)&amp;"")</f>
        <v/>
      </c>
      <c r="AD685" s="2">
        <f>IF($Y685="","",IF(OR(AND(설정!$B$5&lt;&gt;"",ISNUMBER(SEARCH(설정!$B$5,$AC685))),AND(설정!$B$6&lt;&gt;"",ISNUMBER(SEARCH(설정!$B$6,$AC685))),AND(설정!$B$7&lt;&gt;"",ISNUMBER(SEARCH(설정!$B$7,$AC685)))),"제외","포함"))</f>
        <v/>
      </c>
    </row>
    <row r="686">
      <c r="W686" s="2">
        <f>IF(OR($B$5="",$C$6="",ROW()&lt;$B$5),"",IF(INDEX($A:$U,ROW(),$C$6)="","",INDEX($A:$U,ROW(),$C$6)))</f>
        <v/>
      </c>
      <c r="X686" s="28">
        <f>IF($W686="","",IF(ISNUMBER($W686),IF($W686&gt;=10000000,IFERROR(DATE(INT($W686/10000),MOD(INT($W686/100),100),MOD($W686,100)),""),$W686),IF(ISNUMBER(--SUBSTITUTE(SUBSTITUTE(TRIM($W686),".","-"),"/","-")),IF(--SUBSTITUTE(SUBSTITUTE(TRIM($W686),".","-"),"/","-")&gt;=10000000,IFERROR(DATE(--LEFT(TRIM($W686),4),--MID(TRIM($W686),5,2),--RIGHT(TRIM($W686),2)),""),--SUBSTITUTE(SUBSTITUTE(TRIM($W686),".","-"),"/","-")),IFERROR(--LEFT(SUBSTITUTE(SUBSTITUTE(TRIM($W686),".","-"),"/","-"),10),""))))</f>
        <v/>
      </c>
      <c r="Y686" s="29">
        <f>IF($X686="","",INT($X686))</f>
        <v/>
      </c>
      <c r="Z686" s="30">
        <f>IF(OR($Y686="",$D$6=""),"",IF(INDEX($A:$U,ROW(),$D$6)="",0,IF(ISNUMBER(INDEX($A:$U,ROW(),$D$6)),INDEX($A:$U,ROW(),$D$6),IFERROR(--SUBSTITUTE(SUBSTITUTE(TRIM(INDEX($A:$U,ROW(),$D$6)),",",""),"원",""),0))))</f>
        <v/>
      </c>
      <c r="AA686" s="30">
        <f>IF(OR($Y686="",$E$6=""),"",IF(INDEX($A:$U,ROW(),$E$6)="",0,IF(ISNUMBER(INDEX($A:$U,ROW(),$E$6)),INDEX($A:$U,ROW(),$E$6),IFERROR(--SUBSTITUTE(SUBSTITUTE(TRIM(INDEX($A:$U,ROW(),$E$6)),",",""),"원",""),0))))</f>
        <v/>
      </c>
      <c r="AB686" s="30">
        <f>IF(OR($Y686="",$F$6=""),"",IF(INDEX($A:$U,ROW(),$F$6)="","",IF(ISNUMBER(INDEX($A:$U,ROW(),$F$6)),INDEX($A:$U,ROW(),$F$6),IFERROR(--SUBSTITUTE(SUBSTITUTE(TRIM(INDEX($A:$U,ROW(),$F$6)),",",""),"원",""),""))))</f>
        <v/>
      </c>
      <c r="AC686" s="2">
        <f>IF(OR($Y686="",$G$6=""),"",INDEX($A:$U,ROW(),$G$6)&amp;"")</f>
        <v/>
      </c>
      <c r="AD686" s="2">
        <f>IF($Y686="","",IF(OR(AND(설정!$B$5&lt;&gt;"",ISNUMBER(SEARCH(설정!$B$5,$AC686))),AND(설정!$B$6&lt;&gt;"",ISNUMBER(SEARCH(설정!$B$6,$AC686))),AND(설정!$B$7&lt;&gt;"",ISNUMBER(SEARCH(설정!$B$7,$AC686)))),"제외","포함"))</f>
        <v/>
      </c>
    </row>
    <row r="687">
      <c r="W687" s="2">
        <f>IF(OR($B$5="",$C$6="",ROW()&lt;$B$5),"",IF(INDEX($A:$U,ROW(),$C$6)="","",INDEX($A:$U,ROW(),$C$6)))</f>
        <v/>
      </c>
      <c r="X687" s="28">
        <f>IF($W687="","",IF(ISNUMBER($W687),IF($W687&gt;=10000000,IFERROR(DATE(INT($W687/10000),MOD(INT($W687/100),100),MOD($W687,100)),""),$W687),IF(ISNUMBER(--SUBSTITUTE(SUBSTITUTE(TRIM($W687),".","-"),"/","-")),IF(--SUBSTITUTE(SUBSTITUTE(TRIM($W687),".","-"),"/","-")&gt;=10000000,IFERROR(DATE(--LEFT(TRIM($W687),4),--MID(TRIM($W687),5,2),--RIGHT(TRIM($W687),2)),""),--SUBSTITUTE(SUBSTITUTE(TRIM($W687),".","-"),"/","-")),IFERROR(--LEFT(SUBSTITUTE(SUBSTITUTE(TRIM($W687),".","-"),"/","-"),10),""))))</f>
        <v/>
      </c>
      <c r="Y687" s="29">
        <f>IF($X687="","",INT($X687))</f>
        <v/>
      </c>
      <c r="Z687" s="30">
        <f>IF(OR($Y687="",$D$6=""),"",IF(INDEX($A:$U,ROW(),$D$6)="",0,IF(ISNUMBER(INDEX($A:$U,ROW(),$D$6)),INDEX($A:$U,ROW(),$D$6),IFERROR(--SUBSTITUTE(SUBSTITUTE(TRIM(INDEX($A:$U,ROW(),$D$6)),",",""),"원",""),0))))</f>
        <v/>
      </c>
      <c r="AA687" s="30">
        <f>IF(OR($Y687="",$E$6=""),"",IF(INDEX($A:$U,ROW(),$E$6)="",0,IF(ISNUMBER(INDEX($A:$U,ROW(),$E$6)),INDEX($A:$U,ROW(),$E$6),IFERROR(--SUBSTITUTE(SUBSTITUTE(TRIM(INDEX($A:$U,ROW(),$E$6)),",",""),"원",""),0))))</f>
        <v/>
      </c>
      <c r="AB687" s="30">
        <f>IF(OR($Y687="",$F$6=""),"",IF(INDEX($A:$U,ROW(),$F$6)="","",IF(ISNUMBER(INDEX($A:$U,ROW(),$F$6)),INDEX($A:$U,ROW(),$F$6),IFERROR(--SUBSTITUTE(SUBSTITUTE(TRIM(INDEX($A:$U,ROW(),$F$6)),",",""),"원",""),""))))</f>
        <v/>
      </c>
      <c r="AC687" s="2">
        <f>IF(OR($Y687="",$G$6=""),"",INDEX($A:$U,ROW(),$G$6)&amp;"")</f>
        <v/>
      </c>
      <c r="AD687" s="2">
        <f>IF($Y687="","",IF(OR(AND(설정!$B$5&lt;&gt;"",ISNUMBER(SEARCH(설정!$B$5,$AC687))),AND(설정!$B$6&lt;&gt;"",ISNUMBER(SEARCH(설정!$B$6,$AC687))),AND(설정!$B$7&lt;&gt;"",ISNUMBER(SEARCH(설정!$B$7,$AC687)))),"제외","포함"))</f>
        <v/>
      </c>
    </row>
    <row r="688">
      <c r="W688" s="2">
        <f>IF(OR($B$5="",$C$6="",ROW()&lt;$B$5),"",IF(INDEX($A:$U,ROW(),$C$6)="","",INDEX($A:$U,ROW(),$C$6)))</f>
        <v/>
      </c>
      <c r="X688" s="28">
        <f>IF($W688="","",IF(ISNUMBER($W688),IF($W688&gt;=10000000,IFERROR(DATE(INT($W688/10000),MOD(INT($W688/100),100),MOD($W688,100)),""),$W688),IF(ISNUMBER(--SUBSTITUTE(SUBSTITUTE(TRIM($W688),".","-"),"/","-")),IF(--SUBSTITUTE(SUBSTITUTE(TRIM($W688),".","-"),"/","-")&gt;=10000000,IFERROR(DATE(--LEFT(TRIM($W688),4),--MID(TRIM($W688),5,2),--RIGHT(TRIM($W688),2)),""),--SUBSTITUTE(SUBSTITUTE(TRIM($W688),".","-"),"/","-")),IFERROR(--LEFT(SUBSTITUTE(SUBSTITUTE(TRIM($W688),".","-"),"/","-"),10),""))))</f>
        <v/>
      </c>
      <c r="Y688" s="29">
        <f>IF($X688="","",INT($X688))</f>
        <v/>
      </c>
      <c r="Z688" s="30">
        <f>IF(OR($Y688="",$D$6=""),"",IF(INDEX($A:$U,ROW(),$D$6)="",0,IF(ISNUMBER(INDEX($A:$U,ROW(),$D$6)),INDEX($A:$U,ROW(),$D$6),IFERROR(--SUBSTITUTE(SUBSTITUTE(TRIM(INDEX($A:$U,ROW(),$D$6)),",",""),"원",""),0))))</f>
        <v/>
      </c>
      <c r="AA688" s="30">
        <f>IF(OR($Y688="",$E$6=""),"",IF(INDEX($A:$U,ROW(),$E$6)="",0,IF(ISNUMBER(INDEX($A:$U,ROW(),$E$6)),INDEX($A:$U,ROW(),$E$6),IFERROR(--SUBSTITUTE(SUBSTITUTE(TRIM(INDEX($A:$U,ROW(),$E$6)),",",""),"원",""),0))))</f>
        <v/>
      </c>
      <c r="AB688" s="30">
        <f>IF(OR($Y688="",$F$6=""),"",IF(INDEX($A:$U,ROW(),$F$6)="","",IF(ISNUMBER(INDEX($A:$U,ROW(),$F$6)),INDEX($A:$U,ROW(),$F$6),IFERROR(--SUBSTITUTE(SUBSTITUTE(TRIM(INDEX($A:$U,ROW(),$F$6)),",",""),"원",""),""))))</f>
        <v/>
      </c>
      <c r="AC688" s="2">
        <f>IF(OR($Y688="",$G$6=""),"",INDEX($A:$U,ROW(),$G$6)&amp;"")</f>
        <v/>
      </c>
      <c r="AD688" s="2">
        <f>IF($Y688="","",IF(OR(AND(설정!$B$5&lt;&gt;"",ISNUMBER(SEARCH(설정!$B$5,$AC688))),AND(설정!$B$6&lt;&gt;"",ISNUMBER(SEARCH(설정!$B$6,$AC688))),AND(설정!$B$7&lt;&gt;"",ISNUMBER(SEARCH(설정!$B$7,$AC688)))),"제외","포함"))</f>
        <v/>
      </c>
    </row>
    <row r="689">
      <c r="W689" s="2">
        <f>IF(OR($B$5="",$C$6="",ROW()&lt;$B$5),"",IF(INDEX($A:$U,ROW(),$C$6)="","",INDEX($A:$U,ROW(),$C$6)))</f>
        <v/>
      </c>
      <c r="X689" s="28">
        <f>IF($W689="","",IF(ISNUMBER($W689),IF($W689&gt;=10000000,IFERROR(DATE(INT($W689/10000),MOD(INT($W689/100),100),MOD($W689,100)),""),$W689),IF(ISNUMBER(--SUBSTITUTE(SUBSTITUTE(TRIM($W689),".","-"),"/","-")),IF(--SUBSTITUTE(SUBSTITUTE(TRIM($W689),".","-"),"/","-")&gt;=10000000,IFERROR(DATE(--LEFT(TRIM($W689),4),--MID(TRIM($W689),5,2),--RIGHT(TRIM($W689),2)),""),--SUBSTITUTE(SUBSTITUTE(TRIM($W689),".","-"),"/","-")),IFERROR(--LEFT(SUBSTITUTE(SUBSTITUTE(TRIM($W689),".","-"),"/","-"),10),""))))</f>
        <v/>
      </c>
      <c r="Y689" s="29">
        <f>IF($X689="","",INT($X689))</f>
        <v/>
      </c>
      <c r="Z689" s="30">
        <f>IF(OR($Y689="",$D$6=""),"",IF(INDEX($A:$U,ROW(),$D$6)="",0,IF(ISNUMBER(INDEX($A:$U,ROW(),$D$6)),INDEX($A:$U,ROW(),$D$6),IFERROR(--SUBSTITUTE(SUBSTITUTE(TRIM(INDEX($A:$U,ROW(),$D$6)),",",""),"원",""),0))))</f>
        <v/>
      </c>
      <c r="AA689" s="30">
        <f>IF(OR($Y689="",$E$6=""),"",IF(INDEX($A:$U,ROW(),$E$6)="",0,IF(ISNUMBER(INDEX($A:$U,ROW(),$E$6)),INDEX($A:$U,ROW(),$E$6),IFERROR(--SUBSTITUTE(SUBSTITUTE(TRIM(INDEX($A:$U,ROW(),$E$6)),",",""),"원",""),0))))</f>
        <v/>
      </c>
      <c r="AB689" s="30">
        <f>IF(OR($Y689="",$F$6=""),"",IF(INDEX($A:$U,ROW(),$F$6)="","",IF(ISNUMBER(INDEX($A:$U,ROW(),$F$6)),INDEX($A:$U,ROW(),$F$6),IFERROR(--SUBSTITUTE(SUBSTITUTE(TRIM(INDEX($A:$U,ROW(),$F$6)),",",""),"원",""),""))))</f>
        <v/>
      </c>
      <c r="AC689" s="2">
        <f>IF(OR($Y689="",$G$6=""),"",INDEX($A:$U,ROW(),$G$6)&amp;"")</f>
        <v/>
      </c>
      <c r="AD689" s="2">
        <f>IF($Y689="","",IF(OR(AND(설정!$B$5&lt;&gt;"",ISNUMBER(SEARCH(설정!$B$5,$AC689))),AND(설정!$B$6&lt;&gt;"",ISNUMBER(SEARCH(설정!$B$6,$AC689))),AND(설정!$B$7&lt;&gt;"",ISNUMBER(SEARCH(설정!$B$7,$AC689)))),"제외","포함"))</f>
        <v/>
      </c>
    </row>
    <row r="690">
      <c r="W690" s="2">
        <f>IF(OR($B$5="",$C$6="",ROW()&lt;$B$5),"",IF(INDEX($A:$U,ROW(),$C$6)="","",INDEX($A:$U,ROW(),$C$6)))</f>
        <v/>
      </c>
      <c r="X690" s="28">
        <f>IF($W690="","",IF(ISNUMBER($W690),IF($W690&gt;=10000000,IFERROR(DATE(INT($W690/10000),MOD(INT($W690/100),100),MOD($W690,100)),""),$W690),IF(ISNUMBER(--SUBSTITUTE(SUBSTITUTE(TRIM($W690),".","-"),"/","-")),IF(--SUBSTITUTE(SUBSTITUTE(TRIM($W690),".","-"),"/","-")&gt;=10000000,IFERROR(DATE(--LEFT(TRIM($W690),4),--MID(TRIM($W690),5,2),--RIGHT(TRIM($W690),2)),""),--SUBSTITUTE(SUBSTITUTE(TRIM($W690),".","-"),"/","-")),IFERROR(--LEFT(SUBSTITUTE(SUBSTITUTE(TRIM($W690),".","-"),"/","-"),10),""))))</f>
        <v/>
      </c>
      <c r="Y690" s="29">
        <f>IF($X690="","",INT($X690))</f>
        <v/>
      </c>
      <c r="Z690" s="30">
        <f>IF(OR($Y690="",$D$6=""),"",IF(INDEX($A:$U,ROW(),$D$6)="",0,IF(ISNUMBER(INDEX($A:$U,ROW(),$D$6)),INDEX($A:$U,ROW(),$D$6),IFERROR(--SUBSTITUTE(SUBSTITUTE(TRIM(INDEX($A:$U,ROW(),$D$6)),",",""),"원",""),0))))</f>
        <v/>
      </c>
      <c r="AA690" s="30">
        <f>IF(OR($Y690="",$E$6=""),"",IF(INDEX($A:$U,ROW(),$E$6)="",0,IF(ISNUMBER(INDEX($A:$U,ROW(),$E$6)),INDEX($A:$U,ROW(),$E$6),IFERROR(--SUBSTITUTE(SUBSTITUTE(TRIM(INDEX($A:$U,ROW(),$E$6)),",",""),"원",""),0))))</f>
        <v/>
      </c>
      <c r="AB690" s="30">
        <f>IF(OR($Y690="",$F$6=""),"",IF(INDEX($A:$U,ROW(),$F$6)="","",IF(ISNUMBER(INDEX($A:$U,ROW(),$F$6)),INDEX($A:$U,ROW(),$F$6),IFERROR(--SUBSTITUTE(SUBSTITUTE(TRIM(INDEX($A:$U,ROW(),$F$6)),",",""),"원",""),""))))</f>
        <v/>
      </c>
      <c r="AC690" s="2">
        <f>IF(OR($Y690="",$G$6=""),"",INDEX($A:$U,ROW(),$G$6)&amp;"")</f>
        <v/>
      </c>
      <c r="AD690" s="2">
        <f>IF($Y690="","",IF(OR(AND(설정!$B$5&lt;&gt;"",ISNUMBER(SEARCH(설정!$B$5,$AC690))),AND(설정!$B$6&lt;&gt;"",ISNUMBER(SEARCH(설정!$B$6,$AC690))),AND(설정!$B$7&lt;&gt;"",ISNUMBER(SEARCH(설정!$B$7,$AC690)))),"제외","포함"))</f>
        <v/>
      </c>
    </row>
    <row r="691">
      <c r="W691" s="2">
        <f>IF(OR($B$5="",$C$6="",ROW()&lt;$B$5),"",IF(INDEX($A:$U,ROW(),$C$6)="","",INDEX($A:$U,ROW(),$C$6)))</f>
        <v/>
      </c>
      <c r="X691" s="28">
        <f>IF($W691="","",IF(ISNUMBER($W691),IF($W691&gt;=10000000,IFERROR(DATE(INT($W691/10000),MOD(INT($W691/100),100),MOD($W691,100)),""),$W691),IF(ISNUMBER(--SUBSTITUTE(SUBSTITUTE(TRIM($W691),".","-"),"/","-")),IF(--SUBSTITUTE(SUBSTITUTE(TRIM($W691),".","-"),"/","-")&gt;=10000000,IFERROR(DATE(--LEFT(TRIM($W691),4),--MID(TRIM($W691),5,2),--RIGHT(TRIM($W691),2)),""),--SUBSTITUTE(SUBSTITUTE(TRIM($W691),".","-"),"/","-")),IFERROR(--LEFT(SUBSTITUTE(SUBSTITUTE(TRIM($W691),".","-"),"/","-"),10),""))))</f>
        <v/>
      </c>
      <c r="Y691" s="29">
        <f>IF($X691="","",INT($X691))</f>
        <v/>
      </c>
      <c r="Z691" s="30">
        <f>IF(OR($Y691="",$D$6=""),"",IF(INDEX($A:$U,ROW(),$D$6)="",0,IF(ISNUMBER(INDEX($A:$U,ROW(),$D$6)),INDEX($A:$U,ROW(),$D$6),IFERROR(--SUBSTITUTE(SUBSTITUTE(TRIM(INDEX($A:$U,ROW(),$D$6)),",",""),"원",""),0))))</f>
        <v/>
      </c>
      <c r="AA691" s="30">
        <f>IF(OR($Y691="",$E$6=""),"",IF(INDEX($A:$U,ROW(),$E$6)="",0,IF(ISNUMBER(INDEX($A:$U,ROW(),$E$6)),INDEX($A:$U,ROW(),$E$6),IFERROR(--SUBSTITUTE(SUBSTITUTE(TRIM(INDEX($A:$U,ROW(),$E$6)),",",""),"원",""),0))))</f>
        <v/>
      </c>
      <c r="AB691" s="30">
        <f>IF(OR($Y691="",$F$6=""),"",IF(INDEX($A:$U,ROW(),$F$6)="","",IF(ISNUMBER(INDEX($A:$U,ROW(),$F$6)),INDEX($A:$U,ROW(),$F$6),IFERROR(--SUBSTITUTE(SUBSTITUTE(TRIM(INDEX($A:$U,ROW(),$F$6)),",",""),"원",""),""))))</f>
        <v/>
      </c>
      <c r="AC691" s="2">
        <f>IF(OR($Y691="",$G$6=""),"",INDEX($A:$U,ROW(),$G$6)&amp;"")</f>
        <v/>
      </c>
      <c r="AD691" s="2">
        <f>IF($Y691="","",IF(OR(AND(설정!$B$5&lt;&gt;"",ISNUMBER(SEARCH(설정!$B$5,$AC691))),AND(설정!$B$6&lt;&gt;"",ISNUMBER(SEARCH(설정!$B$6,$AC691))),AND(설정!$B$7&lt;&gt;"",ISNUMBER(SEARCH(설정!$B$7,$AC691)))),"제외","포함"))</f>
        <v/>
      </c>
    </row>
    <row r="692">
      <c r="W692" s="2">
        <f>IF(OR($B$5="",$C$6="",ROW()&lt;$B$5),"",IF(INDEX($A:$U,ROW(),$C$6)="","",INDEX($A:$U,ROW(),$C$6)))</f>
        <v/>
      </c>
      <c r="X692" s="28">
        <f>IF($W692="","",IF(ISNUMBER($W692),IF($W692&gt;=10000000,IFERROR(DATE(INT($W692/10000),MOD(INT($W692/100),100),MOD($W692,100)),""),$W692),IF(ISNUMBER(--SUBSTITUTE(SUBSTITUTE(TRIM($W692),".","-"),"/","-")),IF(--SUBSTITUTE(SUBSTITUTE(TRIM($W692),".","-"),"/","-")&gt;=10000000,IFERROR(DATE(--LEFT(TRIM($W692),4),--MID(TRIM($W692),5,2),--RIGHT(TRIM($W692),2)),""),--SUBSTITUTE(SUBSTITUTE(TRIM($W692),".","-"),"/","-")),IFERROR(--LEFT(SUBSTITUTE(SUBSTITUTE(TRIM($W692),".","-"),"/","-"),10),""))))</f>
        <v/>
      </c>
      <c r="Y692" s="29">
        <f>IF($X692="","",INT($X692))</f>
        <v/>
      </c>
      <c r="Z692" s="30">
        <f>IF(OR($Y692="",$D$6=""),"",IF(INDEX($A:$U,ROW(),$D$6)="",0,IF(ISNUMBER(INDEX($A:$U,ROW(),$D$6)),INDEX($A:$U,ROW(),$D$6),IFERROR(--SUBSTITUTE(SUBSTITUTE(TRIM(INDEX($A:$U,ROW(),$D$6)),",",""),"원",""),0))))</f>
        <v/>
      </c>
      <c r="AA692" s="30">
        <f>IF(OR($Y692="",$E$6=""),"",IF(INDEX($A:$U,ROW(),$E$6)="",0,IF(ISNUMBER(INDEX($A:$U,ROW(),$E$6)),INDEX($A:$U,ROW(),$E$6),IFERROR(--SUBSTITUTE(SUBSTITUTE(TRIM(INDEX($A:$U,ROW(),$E$6)),",",""),"원",""),0))))</f>
        <v/>
      </c>
      <c r="AB692" s="30">
        <f>IF(OR($Y692="",$F$6=""),"",IF(INDEX($A:$U,ROW(),$F$6)="","",IF(ISNUMBER(INDEX($A:$U,ROW(),$F$6)),INDEX($A:$U,ROW(),$F$6),IFERROR(--SUBSTITUTE(SUBSTITUTE(TRIM(INDEX($A:$U,ROW(),$F$6)),",",""),"원",""),""))))</f>
        <v/>
      </c>
      <c r="AC692" s="2">
        <f>IF(OR($Y692="",$G$6=""),"",INDEX($A:$U,ROW(),$G$6)&amp;"")</f>
        <v/>
      </c>
      <c r="AD692" s="2">
        <f>IF($Y692="","",IF(OR(AND(설정!$B$5&lt;&gt;"",ISNUMBER(SEARCH(설정!$B$5,$AC692))),AND(설정!$B$6&lt;&gt;"",ISNUMBER(SEARCH(설정!$B$6,$AC692))),AND(설정!$B$7&lt;&gt;"",ISNUMBER(SEARCH(설정!$B$7,$AC692)))),"제외","포함"))</f>
        <v/>
      </c>
    </row>
    <row r="693">
      <c r="W693" s="2">
        <f>IF(OR($B$5="",$C$6="",ROW()&lt;$B$5),"",IF(INDEX($A:$U,ROW(),$C$6)="","",INDEX($A:$U,ROW(),$C$6)))</f>
        <v/>
      </c>
      <c r="X693" s="28">
        <f>IF($W693="","",IF(ISNUMBER($W693),IF($W693&gt;=10000000,IFERROR(DATE(INT($W693/10000),MOD(INT($W693/100),100),MOD($W693,100)),""),$W693),IF(ISNUMBER(--SUBSTITUTE(SUBSTITUTE(TRIM($W693),".","-"),"/","-")),IF(--SUBSTITUTE(SUBSTITUTE(TRIM($W693),".","-"),"/","-")&gt;=10000000,IFERROR(DATE(--LEFT(TRIM($W693),4),--MID(TRIM($W693),5,2),--RIGHT(TRIM($W693),2)),""),--SUBSTITUTE(SUBSTITUTE(TRIM($W693),".","-"),"/","-")),IFERROR(--LEFT(SUBSTITUTE(SUBSTITUTE(TRIM($W693),".","-"),"/","-"),10),""))))</f>
        <v/>
      </c>
      <c r="Y693" s="29">
        <f>IF($X693="","",INT($X693))</f>
        <v/>
      </c>
      <c r="Z693" s="30">
        <f>IF(OR($Y693="",$D$6=""),"",IF(INDEX($A:$U,ROW(),$D$6)="",0,IF(ISNUMBER(INDEX($A:$U,ROW(),$D$6)),INDEX($A:$U,ROW(),$D$6),IFERROR(--SUBSTITUTE(SUBSTITUTE(TRIM(INDEX($A:$U,ROW(),$D$6)),",",""),"원",""),0))))</f>
        <v/>
      </c>
      <c r="AA693" s="30">
        <f>IF(OR($Y693="",$E$6=""),"",IF(INDEX($A:$U,ROW(),$E$6)="",0,IF(ISNUMBER(INDEX($A:$U,ROW(),$E$6)),INDEX($A:$U,ROW(),$E$6),IFERROR(--SUBSTITUTE(SUBSTITUTE(TRIM(INDEX($A:$U,ROW(),$E$6)),",",""),"원",""),0))))</f>
        <v/>
      </c>
      <c r="AB693" s="30">
        <f>IF(OR($Y693="",$F$6=""),"",IF(INDEX($A:$U,ROW(),$F$6)="","",IF(ISNUMBER(INDEX($A:$U,ROW(),$F$6)),INDEX($A:$U,ROW(),$F$6),IFERROR(--SUBSTITUTE(SUBSTITUTE(TRIM(INDEX($A:$U,ROW(),$F$6)),",",""),"원",""),""))))</f>
        <v/>
      </c>
      <c r="AC693" s="2">
        <f>IF(OR($Y693="",$G$6=""),"",INDEX($A:$U,ROW(),$G$6)&amp;"")</f>
        <v/>
      </c>
      <c r="AD693" s="2">
        <f>IF($Y693="","",IF(OR(AND(설정!$B$5&lt;&gt;"",ISNUMBER(SEARCH(설정!$B$5,$AC693))),AND(설정!$B$6&lt;&gt;"",ISNUMBER(SEARCH(설정!$B$6,$AC693))),AND(설정!$B$7&lt;&gt;"",ISNUMBER(SEARCH(설정!$B$7,$AC693)))),"제외","포함"))</f>
        <v/>
      </c>
    </row>
    <row r="694">
      <c r="W694" s="2">
        <f>IF(OR($B$5="",$C$6="",ROW()&lt;$B$5),"",IF(INDEX($A:$U,ROW(),$C$6)="","",INDEX($A:$U,ROW(),$C$6)))</f>
        <v/>
      </c>
      <c r="X694" s="28">
        <f>IF($W694="","",IF(ISNUMBER($W694),IF($W694&gt;=10000000,IFERROR(DATE(INT($W694/10000),MOD(INT($W694/100),100),MOD($W694,100)),""),$W694),IF(ISNUMBER(--SUBSTITUTE(SUBSTITUTE(TRIM($W694),".","-"),"/","-")),IF(--SUBSTITUTE(SUBSTITUTE(TRIM($W694),".","-"),"/","-")&gt;=10000000,IFERROR(DATE(--LEFT(TRIM($W694),4),--MID(TRIM($W694),5,2),--RIGHT(TRIM($W694),2)),""),--SUBSTITUTE(SUBSTITUTE(TRIM($W694),".","-"),"/","-")),IFERROR(--LEFT(SUBSTITUTE(SUBSTITUTE(TRIM($W694),".","-"),"/","-"),10),""))))</f>
        <v/>
      </c>
      <c r="Y694" s="29">
        <f>IF($X694="","",INT($X694))</f>
        <v/>
      </c>
      <c r="Z694" s="30">
        <f>IF(OR($Y694="",$D$6=""),"",IF(INDEX($A:$U,ROW(),$D$6)="",0,IF(ISNUMBER(INDEX($A:$U,ROW(),$D$6)),INDEX($A:$U,ROW(),$D$6),IFERROR(--SUBSTITUTE(SUBSTITUTE(TRIM(INDEX($A:$U,ROW(),$D$6)),",",""),"원",""),0))))</f>
        <v/>
      </c>
      <c r="AA694" s="30">
        <f>IF(OR($Y694="",$E$6=""),"",IF(INDEX($A:$U,ROW(),$E$6)="",0,IF(ISNUMBER(INDEX($A:$U,ROW(),$E$6)),INDEX($A:$U,ROW(),$E$6),IFERROR(--SUBSTITUTE(SUBSTITUTE(TRIM(INDEX($A:$U,ROW(),$E$6)),",",""),"원",""),0))))</f>
        <v/>
      </c>
      <c r="AB694" s="30">
        <f>IF(OR($Y694="",$F$6=""),"",IF(INDEX($A:$U,ROW(),$F$6)="","",IF(ISNUMBER(INDEX($A:$U,ROW(),$F$6)),INDEX($A:$U,ROW(),$F$6),IFERROR(--SUBSTITUTE(SUBSTITUTE(TRIM(INDEX($A:$U,ROW(),$F$6)),",",""),"원",""),""))))</f>
        <v/>
      </c>
      <c r="AC694" s="2">
        <f>IF(OR($Y694="",$G$6=""),"",INDEX($A:$U,ROW(),$G$6)&amp;"")</f>
        <v/>
      </c>
      <c r="AD694" s="2">
        <f>IF($Y694="","",IF(OR(AND(설정!$B$5&lt;&gt;"",ISNUMBER(SEARCH(설정!$B$5,$AC694))),AND(설정!$B$6&lt;&gt;"",ISNUMBER(SEARCH(설정!$B$6,$AC694))),AND(설정!$B$7&lt;&gt;"",ISNUMBER(SEARCH(설정!$B$7,$AC694)))),"제외","포함"))</f>
        <v/>
      </c>
    </row>
    <row r="695">
      <c r="W695" s="2">
        <f>IF(OR($B$5="",$C$6="",ROW()&lt;$B$5),"",IF(INDEX($A:$U,ROW(),$C$6)="","",INDEX($A:$U,ROW(),$C$6)))</f>
        <v/>
      </c>
      <c r="X695" s="28">
        <f>IF($W695="","",IF(ISNUMBER($W695),IF($W695&gt;=10000000,IFERROR(DATE(INT($W695/10000),MOD(INT($W695/100),100),MOD($W695,100)),""),$W695),IF(ISNUMBER(--SUBSTITUTE(SUBSTITUTE(TRIM($W695),".","-"),"/","-")),IF(--SUBSTITUTE(SUBSTITUTE(TRIM($W695),".","-"),"/","-")&gt;=10000000,IFERROR(DATE(--LEFT(TRIM($W695),4),--MID(TRIM($W695),5,2),--RIGHT(TRIM($W695),2)),""),--SUBSTITUTE(SUBSTITUTE(TRIM($W695),".","-"),"/","-")),IFERROR(--LEFT(SUBSTITUTE(SUBSTITUTE(TRIM($W695),".","-"),"/","-"),10),""))))</f>
        <v/>
      </c>
      <c r="Y695" s="29">
        <f>IF($X695="","",INT($X695))</f>
        <v/>
      </c>
      <c r="Z695" s="30">
        <f>IF(OR($Y695="",$D$6=""),"",IF(INDEX($A:$U,ROW(),$D$6)="",0,IF(ISNUMBER(INDEX($A:$U,ROW(),$D$6)),INDEX($A:$U,ROW(),$D$6),IFERROR(--SUBSTITUTE(SUBSTITUTE(TRIM(INDEX($A:$U,ROW(),$D$6)),",",""),"원",""),0))))</f>
        <v/>
      </c>
      <c r="AA695" s="30">
        <f>IF(OR($Y695="",$E$6=""),"",IF(INDEX($A:$U,ROW(),$E$6)="",0,IF(ISNUMBER(INDEX($A:$U,ROW(),$E$6)),INDEX($A:$U,ROW(),$E$6),IFERROR(--SUBSTITUTE(SUBSTITUTE(TRIM(INDEX($A:$U,ROW(),$E$6)),",",""),"원",""),0))))</f>
        <v/>
      </c>
      <c r="AB695" s="30">
        <f>IF(OR($Y695="",$F$6=""),"",IF(INDEX($A:$U,ROW(),$F$6)="","",IF(ISNUMBER(INDEX($A:$U,ROW(),$F$6)),INDEX($A:$U,ROW(),$F$6),IFERROR(--SUBSTITUTE(SUBSTITUTE(TRIM(INDEX($A:$U,ROW(),$F$6)),",",""),"원",""),""))))</f>
        <v/>
      </c>
      <c r="AC695" s="2">
        <f>IF(OR($Y695="",$G$6=""),"",INDEX($A:$U,ROW(),$G$6)&amp;"")</f>
        <v/>
      </c>
      <c r="AD695" s="2">
        <f>IF($Y695="","",IF(OR(AND(설정!$B$5&lt;&gt;"",ISNUMBER(SEARCH(설정!$B$5,$AC695))),AND(설정!$B$6&lt;&gt;"",ISNUMBER(SEARCH(설정!$B$6,$AC695))),AND(설정!$B$7&lt;&gt;"",ISNUMBER(SEARCH(설정!$B$7,$AC695)))),"제외","포함"))</f>
        <v/>
      </c>
    </row>
    <row r="696">
      <c r="W696" s="2">
        <f>IF(OR($B$5="",$C$6="",ROW()&lt;$B$5),"",IF(INDEX($A:$U,ROW(),$C$6)="","",INDEX($A:$U,ROW(),$C$6)))</f>
        <v/>
      </c>
      <c r="X696" s="28">
        <f>IF($W696="","",IF(ISNUMBER($W696),IF($W696&gt;=10000000,IFERROR(DATE(INT($W696/10000),MOD(INT($W696/100),100),MOD($W696,100)),""),$W696),IF(ISNUMBER(--SUBSTITUTE(SUBSTITUTE(TRIM($W696),".","-"),"/","-")),IF(--SUBSTITUTE(SUBSTITUTE(TRIM($W696),".","-"),"/","-")&gt;=10000000,IFERROR(DATE(--LEFT(TRIM($W696),4),--MID(TRIM($W696),5,2),--RIGHT(TRIM($W696),2)),""),--SUBSTITUTE(SUBSTITUTE(TRIM($W696),".","-"),"/","-")),IFERROR(--LEFT(SUBSTITUTE(SUBSTITUTE(TRIM($W696),".","-"),"/","-"),10),""))))</f>
        <v/>
      </c>
      <c r="Y696" s="29">
        <f>IF($X696="","",INT($X696))</f>
        <v/>
      </c>
      <c r="Z696" s="30">
        <f>IF(OR($Y696="",$D$6=""),"",IF(INDEX($A:$U,ROW(),$D$6)="",0,IF(ISNUMBER(INDEX($A:$U,ROW(),$D$6)),INDEX($A:$U,ROW(),$D$6),IFERROR(--SUBSTITUTE(SUBSTITUTE(TRIM(INDEX($A:$U,ROW(),$D$6)),",",""),"원",""),0))))</f>
        <v/>
      </c>
      <c r="AA696" s="30">
        <f>IF(OR($Y696="",$E$6=""),"",IF(INDEX($A:$U,ROW(),$E$6)="",0,IF(ISNUMBER(INDEX($A:$U,ROW(),$E$6)),INDEX($A:$U,ROW(),$E$6),IFERROR(--SUBSTITUTE(SUBSTITUTE(TRIM(INDEX($A:$U,ROW(),$E$6)),",",""),"원",""),0))))</f>
        <v/>
      </c>
      <c r="AB696" s="30">
        <f>IF(OR($Y696="",$F$6=""),"",IF(INDEX($A:$U,ROW(),$F$6)="","",IF(ISNUMBER(INDEX($A:$U,ROW(),$F$6)),INDEX($A:$U,ROW(),$F$6),IFERROR(--SUBSTITUTE(SUBSTITUTE(TRIM(INDEX($A:$U,ROW(),$F$6)),",",""),"원",""),""))))</f>
        <v/>
      </c>
      <c r="AC696" s="2">
        <f>IF(OR($Y696="",$G$6=""),"",INDEX($A:$U,ROW(),$G$6)&amp;"")</f>
        <v/>
      </c>
      <c r="AD696" s="2">
        <f>IF($Y696="","",IF(OR(AND(설정!$B$5&lt;&gt;"",ISNUMBER(SEARCH(설정!$B$5,$AC696))),AND(설정!$B$6&lt;&gt;"",ISNUMBER(SEARCH(설정!$B$6,$AC696))),AND(설정!$B$7&lt;&gt;"",ISNUMBER(SEARCH(설정!$B$7,$AC696)))),"제외","포함"))</f>
        <v/>
      </c>
    </row>
    <row r="697">
      <c r="W697" s="2">
        <f>IF(OR($B$5="",$C$6="",ROW()&lt;$B$5),"",IF(INDEX($A:$U,ROW(),$C$6)="","",INDEX($A:$U,ROW(),$C$6)))</f>
        <v/>
      </c>
      <c r="X697" s="28">
        <f>IF($W697="","",IF(ISNUMBER($W697),IF($W697&gt;=10000000,IFERROR(DATE(INT($W697/10000),MOD(INT($W697/100),100),MOD($W697,100)),""),$W697),IF(ISNUMBER(--SUBSTITUTE(SUBSTITUTE(TRIM($W697),".","-"),"/","-")),IF(--SUBSTITUTE(SUBSTITUTE(TRIM($W697),".","-"),"/","-")&gt;=10000000,IFERROR(DATE(--LEFT(TRIM($W697),4),--MID(TRIM($W697),5,2),--RIGHT(TRIM($W697),2)),""),--SUBSTITUTE(SUBSTITUTE(TRIM($W697),".","-"),"/","-")),IFERROR(--LEFT(SUBSTITUTE(SUBSTITUTE(TRIM($W697),".","-"),"/","-"),10),""))))</f>
        <v/>
      </c>
      <c r="Y697" s="29">
        <f>IF($X697="","",INT($X697))</f>
        <v/>
      </c>
      <c r="Z697" s="30">
        <f>IF(OR($Y697="",$D$6=""),"",IF(INDEX($A:$U,ROW(),$D$6)="",0,IF(ISNUMBER(INDEX($A:$U,ROW(),$D$6)),INDEX($A:$U,ROW(),$D$6),IFERROR(--SUBSTITUTE(SUBSTITUTE(TRIM(INDEX($A:$U,ROW(),$D$6)),",",""),"원",""),0))))</f>
        <v/>
      </c>
      <c r="AA697" s="30">
        <f>IF(OR($Y697="",$E$6=""),"",IF(INDEX($A:$U,ROW(),$E$6)="",0,IF(ISNUMBER(INDEX($A:$U,ROW(),$E$6)),INDEX($A:$U,ROW(),$E$6),IFERROR(--SUBSTITUTE(SUBSTITUTE(TRIM(INDEX($A:$U,ROW(),$E$6)),",",""),"원",""),0))))</f>
        <v/>
      </c>
      <c r="AB697" s="30">
        <f>IF(OR($Y697="",$F$6=""),"",IF(INDEX($A:$U,ROW(),$F$6)="","",IF(ISNUMBER(INDEX($A:$U,ROW(),$F$6)),INDEX($A:$U,ROW(),$F$6),IFERROR(--SUBSTITUTE(SUBSTITUTE(TRIM(INDEX($A:$U,ROW(),$F$6)),",",""),"원",""),""))))</f>
        <v/>
      </c>
      <c r="AC697" s="2">
        <f>IF(OR($Y697="",$G$6=""),"",INDEX($A:$U,ROW(),$G$6)&amp;"")</f>
        <v/>
      </c>
      <c r="AD697" s="2">
        <f>IF($Y697="","",IF(OR(AND(설정!$B$5&lt;&gt;"",ISNUMBER(SEARCH(설정!$B$5,$AC697))),AND(설정!$B$6&lt;&gt;"",ISNUMBER(SEARCH(설정!$B$6,$AC697))),AND(설정!$B$7&lt;&gt;"",ISNUMBER(SEARCH(설정!$B$7,$AC697)))),"제외","포함"))</f>
        <v/>
      </c>
    </row>
    <row r="698">
      <c r="W698" s="2">
        <f>IF(OR($B$5="",$C$6="",ROW()&lt;$B$5),"",IF(INDEX($A:$U,ROW(),$C$6)="","",INDEX($A:$U,ROW(),$C$6)))</f>
        <v/>
      </c>
      <c r="X698" s="28">
        <f>IF($W698="","",IF(ISNUMBER($W698),IF($W698&gt;=10000000,IFERROR(DATE(INT($W698/10000),MOD(INT($W698/100),100),MOD($W698,100)),""),$W698),IF(ISNUMBER(--SUBSTITUTE(SUBSTITUTE(TRIM($W698),".","-"),"/","-")),IF(--SUBSTITUTE(SUBSTITUTE(TRIM($W698),".","-"),"/","-")&gt;=10000000,IFERROR(DATE(--LEFT(TRIM($W698),4),--MID(TRIM($W698),5,2),--RIGHT(TRIM($W698),2)),""),--SUBSTITUTE(SUBSTITUTE(TRIM($W698),".","-"),"/","-")),IFERROR(--LEFT(SUBSTITUTE(SUBSTITUTE(TRIM($W698),".","-"),"/","-"),10),""))))</f>
        <v/>
      </c>
      <c r="Y698" s="29">
        <f>IF($X698="","",INT($X698))</f>
        <v/>
      </c>
      <c r="Z698" s="30">
        <f>IF(OR($Y698="",$D$6=""),"",IF(INDEX($A:$U,ROW(),$D$6)="",0,IF(ISNUMBER(INDEX($A:$U,ROW(),$D$6)),INDEX($A:$U,ROW(),$D$6),IFERROR(--SUBSTITUTE(SUBSTITUTE(TRIM(INDEX($A:$U,ROW(),$D$6)),",",""),"원",""),0))))</f>
        <v/>
      </c>
      <c r="AA698" s="30">
        <f>IF(OR($Y698="",$E$6=""),"",IF(INDEX($A:$U,ROW(),$E$6)="",0,IF(ISNUMBER(INDEX($A:$U,ROW(),$E$6)),INDEX($A:$U,ROW(),$E$6),IFERROR(--SUBSTITUTE(SUBSTITUTE(TRIM(INDEX($A:$U,ROW(),$E$6)),",",""),"원",""),0))))</f>
        <v/>
      </c>
      <c r="AB698" s="30">
        <f>IF(OR($Y698="",$F$6=""),"",IF(INDEX($A:$U,ROW(),$F$6)="","",IF(ISNUMBER(INDEX($A:$U,ROW(),$F$6)),INDEX($A:$U,ROW(),$F$6),IFERROR(--SUBSTITUTE(SUBSTITUTE(TRIM(INDEX($A:$U,ROW(),$F$6)),",",""),"원",""),""))))</f>
        <v/>
      </c>
      <c r="AC698" s="2">
        <f>IF(OR($Y698="",$G$6=""),"",INDEX($A:$U,ROW(),$G$6)&amp;"")</f>
        <v/>
      </c>
      <c r="AD698" s="2">
        <f>IF($Y698="","",IF(OR(AND(설정!$B$5&lt;&gt;"",ISNUMBER(SEARCH(설정!$B$5,$AC698))),AND(설정!$B$6&lt;&gt;"",ISNUMBER(SEARCH(설정!$B$6,$AC698))),AND(설정!$B$7&lt;&gt;"",ISNUMBER(SEARCH(설정!$B$7,$AC698)))),"제외","포함"))</f>
        <v/>
      </c>
    </row>
    <row r="699">
      <c r="W699" s="2">
        <f>IF(OR($B$5="",$C$6="",ROW()&lt;$B$5),"",IF(INDEX($A:$U,ROW(),$C$6)="","",INDEX($A:$U,ROW(),$C$6)))</f>
        <v/>
      </c>
      <c r="X699" s="28">
        <f>IF($W699="","",IF(ISNUMBER($W699),IF($W699&gt;=10000000,IFERROR(DATE(INT($W699/10000),MOD(INT($W699/100),100),MOD($W699,100)),""),$W699),IF(ISNUMBER(--SUBSTITUTE(SUBSTITUTE(TRIM($W699),".","-"),"/","-")),IF(--SUBSTITUTE(SUBSTITUTE(TRIM($W699),".","-"),"/","-")&gt;=10000000,IFERROR(DATE(--LEFT(TRIM($W699),4),--MID(TRIM($W699),5,2),--RIGHT(TRIM($W699),2)),""),--SUBSTITUTE(SUBSTITUTE(TRIM($W699),".","-"),"/","-")),IFERROR(--LEFT(SUBSTITUTE(SUBSTITUTE(TRIM($W699),".","-"),"/","-"),10),""))))</f>
        <v/>
      </c>
      <c r="Y699" s="29">
        <f>IF($X699="","",INT($X699))</f>
        <v/>
      </c>
      <c r="Z699" s="30">
        <f>IF(OR($Y699="",$D$6=""),"",IF(INDEX($A:$U,ROW(),$D$6)="",0,IF(ISNUMBER(INDEX($A:$U,ROW(),$D$6)),INDEX($A:$U,ROW(),$D$6),IFERROR(--SUBSTITUTE(SUBSTITUTE(TRIM(INDEX($A:$U,ROW(),$D$6)),",",""),"원",""),0))))</f>
        <v/>
      </c>
      <c r="AA699" s="30">
        <f>IF(OR($Y699="",$E$6=""),"",IF(INDEX($A:$U,ROW(),$E$6)="",0,IF(ISNUMBER(INDEX($A:$U,ROW(),$E$6)),INDEX($A:$U,ROW(),$E$6),IFERROR(--SUBSTITUTE(SUBSTITUTE(TRIM(INDEX($A:$U,ROW(),$E$6)),",",""),"원",""),0))))</f>
        <v/>
      </c>
      <c r="AB699" s="30">
        <f>IF(OR($Y699="",$F$6=""),"",IF(INDEX($A:$U,ROW(),$F$6)="","",IF(ISNUMBER(INDEX($A:$U,ROW(),$F$6)),INDEX($A:$U,ROW(),$F$6),IFERROR(--SUBSTITUTE(SUBSTITUTE(TRIM(INDEX($A:$U,ROW(),$F$6)),",",""),"원",""),""))))</f>
        <v/>
      </c>
      <c r="AC699" s="2">
        <f>IF(OR($Y699="",$G$6=""),"",INDEX($A:$U,ROW(),$G$6)&amp;"")</f>
        <v/>
      </c>
      <c r="AD699" s="2">
        <f>IF($Y699="","",IF(OR(AND(설정!$B$5&lt;&gt;"",ISNUMBER(SEARCH(설정!$B$5,$AC699))),AND(설정!$B$6&lt;&gt;"",ISNUMBER(SEARCH(설정!$B$6,$AC699))),AND(설정!$B$7&lt;&gt;"",ISNUMBER(SEARCH(설정!$B$7,$AC699)))),"제외","포함"))</f>
        <v/>
      </c>
    </row>
    <row r="700">
      <c r="W700" s="2">
        <f>IF(OR($B$5="",$C$6="",ROW()&lt;$B$5),"",IF(INDEX($A:$U,ROW(),$C$6)="","",INDEX($A:$U,ROW(),$C$6)))</f>
        <v/>
      </c>
      <c r="X700" s="28">
        <f>IF($W700="","",IF(ISNUMBER($W700),IF($W700&gt;=10000000,IFERROR(DATE(INT($W700/10000),MOD(INT($W700/100),100),MOD($W700,100)),""),$W700),IF(ISNUMBER(--SUBSTITUTE(SUBSTITUTE(TRIM($W700),".","-"),"/","-")),IF(--SUBSTITUTE(SUBSTITUTE(TRIM($W700),".","-"),"/","-")&gt;=10000000,IFERROR(DATE(--LEFT(TRIM($W700),4),--MID(TRIM($W700),5,2),--RIGHT(TRIM($W700),2)),""),--SUBSTITUTE(SUBSTITUTE(TRIM($W700),".","-"),"/","-")),IFERROR(--LEFT(SUBSTITUTE(SUBSTITUTE(TRIM($W700),".","-"),"/","-"),10),""))))</f>
        <v/>
      </c>
      <c r="Y700" s="29">
        <f>IF($X700="","",INT($X700))</f>
        <v/>
      </c>
      <c r="Z700" s="30">
        <f>IF(OR($Y700="",$D$6=""),"",IF(INDEX($A:$U,ROW(),$D$6)="",0,IF(ISNUMBER(INDEX($A:$U,ROW(),$D$6)),INDEX($A:$U,ROW(),$D$6),IFERROR(--SUBSTITUTE(SUBSTITUTE(TRIM(INDEX($A:$U,ROW(),$D$6)),",",""),"원",""),0))))</f>
        <v/>
      </c>
      <c r="AA700" s="30">
        <f>IF(OR($Y700="",$E$6=""),"",IF(INDEX($A:$U,ROW(),$E$6)="",0,IF(ISNUMBER(INDEX($A:$U,ROW(),$E$6)),INDEX($A:$U,ROW(),$E$6),IFERROR(--SUBSTITUTE(SUBSTITUTE(TRIM(INDEX($A:$U,ROW(),$E$6)),",",""),"원",""),0))))</f>
        <v/>
      </c>
      <c r="AB700" s="30">
        <f>IF(OR($Y700="",$F$6=""),"",IF(INDEX($A:$U,ROW(),$F$6)="","",IF(ISNUMBER(INDEX($A:$U,ROW(),$F$6)),INDEX($A:$U,ROW(),$F$6),IFERROR(--SUBSTITUTE(SUBSTITUTE(TRIM(INDEX($A:$U,ROW(),$F$6)),",",""),"원",""),""))))</f>
        <v/>
      </c>
      <c r="AC700" s="2">
        <f>IF(OR($Y700="",$G$6=""),"",INDEX($A:$U,ROW(),$G$6)&amp;"")</f>
        <v/>
      </c>
      <c r="AD700" s="2">
        <f>IF($Y700="","",IF(OR(AND(설정!$B$5&lt;&gt;"",ISNUMBER(SEARCH(설정!$B$5,$AC700))),AND(설정!$B$6&lt;&gt;"",ISNUMBER(SEARCH(설정!$B$6,$AC700))),AND(설정!$B$7&lt;&gt;"",ISNUMBER(SEARCH(설정!$B$7,$AC700)))),"제외","포함"))</f>
        <v/>
      </c>
    </row>
    <row r="701">
      <c r="W701" s="2">
        <f>IF(OR($B$5="",$C$6="",ROW()&lt;$B$5),"",IF(INDEX($A:$U,ROW(),$C$6)="","",INDEX($A:$U,ROW(),$C$6)))</f>
        <v/>
      </c>
      <c r="X701" s="28">
        <f>IF($W701="","",IF(ISNUMBER($W701),IF($W701&gt;=10000000,IFERROR(DATE(INT($W701/10000),MOD(INT($W701/100),100),MOD($W701,100)),""),$W701),IF(ISNUMBER(--SUBSTITUTE(SUBSTITUTE(TRIM($W701),".","-"),"/","-")),IF(--SUBSTITUTE(SUBSTITUTE(TRIM($W701),".","-"),"/","-")&gt;=10000000,IFERROR(DATE(--LEFT(TRIM($W701),4),--MID(TRIM($W701),5,2),--RIGHT(TRIM($W701),2)),""),--SUBSTITUTE(SUBSTITUTE(TRIM($W701),".","-"),"/","-")),IFERROR(--LEFT(SUBSTITUTE(SUBSTITUTE(TRIM($W701),".","-"),"/","-"),10),""))))</f>
        <v/>
      </c>
      <c r="Y701" s="29">
        <f>IF($X701="","",INT($X701))</f>
        <v/>
      </c>
      <c r="Z701" s="30">
        <f>IF(OR($Y701="",$D$6=""),"",IF(INDEX($A:$U,ROW(),$D$6)="",0,IF(ISNUMBER(INDEX($A:$U,ROW(),$D$6)),INDEX($A:$U,ROW(),$D$6),IFERROR(--SUBSTITUTE(SUBSTITUTE(TRIM(INDEX($A:$U,ROW(),$D$6)),",",""),"원",""),0))))</f>
        <v/>
      </c>
      <c r="AA701" s="30">
        <f>IF(OR($Y701="",$E$6=""),"",IF(INDEX($A:$U,ROW(),$E$6)="",0,IF(ISNUMBER(INDEX($A:$U,ROW(),$E$6)),INDEX($A:$U,ROW(),$E$6),IFERROR(--SUBSTITUTE(SUBSTITUTE(TRIM(INDEX($A:$U,ROW(),$E$6)),",",""),"원",""),0))))</f>
        <v/>
      </c>
      <c r="AB701" s="30">
        <f>IF(OR($Y701="",$F$6=""),"",IF(INDEX($A:$U,ROW(),$F$6)="","",IF(ISNUMBER(INDEX($A:$U,ROW(),$F$6)),INDEX($A:$U,ROW(),$F$6),IFERROR(--SUBSTITUTE(SUBSTITUTE(TRIM(INDEX($A:$U,ROW(),$F$6)),",",""),"원",""),""))))</f>
        <v/>
      </c>
      <c r="AC701" s="2">
        <f>IF(OR($Y701="",$G$6=""),"",INDEX($A:$U,ROW(),$G$6)&amp;"")</f>
        <v/>
      </c>
      <c r="AD701" s="2">
        <f>IF($Y701="","",IF(OR(AND(설정!$B$5&lt;&gt;"",ISNUMBER(SEARCH(설정!$B$5,$AC701))),AND(설정!$B$6&lt;&gt;"",ISNUMBER(SEARCH(설정!$B$6,$AC701))),AND(설정!$B$7&lt;&gt;"",ISNUMBER(SEARCH(설정!$B$7,$AC701)))),"제외","포함"))</f>
        <v/>
      </c>
    </row>
    <row r="702">
      <c r="W702" s="2">
        <f>IF(OR($B$5="",$C$6="",ROW()&lt;$B$5),"",IF(INDEX($A:$U,ROW(),$C$6)="","",INDEX($A:$U,ROW(),$C$6)))</f>
        <v/>
      </c>
      <c r="X702" s="28">
        <f>IF($W702="","",IF(ISNUMBER($W702),IF($W702&gt;=10000000,IFERROR(DATE(INT($W702/10000),MOD(INT($W702/100),100),MOD($W702,100)),""),$W702),IF(ISNUMBER(--SUBSTITUTE(SUBSTITUTE(TRIM($W702),".","-"),"/","-")),IF(--SUBSTITUTE(SUBSTITUTE(TRIM($W702),".","-"),"/","-")&gt;=10000000,IFERROR(DATE(--LEFT(TRIM($W702),4),--MID(TRIM($W702),5,2),--RIGHT(TRIM($W702),2)),""),--SUBSTITUTE(SUBSTITUTE(TRIM($W702),".","-"),"/","-")),IFERROR(--LEFT(SUBSTITUTE(SUBSTITUTE(TRIM($W702),".","-"),"/","-"),10),""))))</f>
        <v/>
      </c>
      <c r="Y702" s="29">
        <f>IF($X702="","",INT($X702))</f>
        <v/>
      </c>
      <c r="Z702" s="30">
        <f>IF(OR($Y702="",$D$6=""),"",IF(INDEX($A:$U,ROW(),$D$6)="",0,IF(ISNUMBER(INDEX($A:$U,ROW(),$D$6)),INDEX($A:$U,ROW(),$D$6),IFERROR(--SUBSTITUTE(SUBSTITUTE(TRIM(INDEX($A:$U,ROW(),$D$6)),",",""),"원",""),0))))</f>
        <v/>
      </c>
      <c r="AA702" s="30">
        <f>IF(OR($Y702="",$E$6=""),"",IF(INDEX($A:$U,ROW(),$E$6)="",0,IF(ISNUMBER(INDEX($A:$U,ROW(),$E$6)),INDEX($A:$U,ROW(),$E$6),IFERROR(--SUBSTITUTE(SUBSTITUTE(TRIM(INDEX($A:$U,ROW(),$E$6)),",",""),"원",""),0))))</f>
        <v/>
      </c>
      <c r="AB702" s="30">
        <f>IF(OR($Y702="",$F$6=""),"",IF(INDEX($A:$U,ROW(),$F$6)="","",IF(ISNUMBER(INDEX($A:$U,ROW(),$F$6)),INDEX($A:$U,ROW(),$F$6),IFERROR(--SUBSTITUTE(SUBSTITUTE(TRIM(INDEX($A:$U,ROW(),$F$6)),",",""),"원",""),""))))</f>
        <v/>
      </c>
      <c r="AC702" s="2">
        <f>IF(OR($Y702="",$G$6=""),"",INDEX($A:$U,ROW(),$G$6)&amp;"")</f>
        <v/>
      </c>
      <c r="AD702" s="2">
        <f>IF($Y702="","",IF(OR(AND(설정!$B$5&lt;&gt;"",ISNUMBER(SEARCH(설정!$B$5,$AC702))),AND(설정!$B$6&lt;&gt;"",ISNUMBER(SEARCH(설정!$B$6,$AC702))),AND(설정!$B$7&lt;&gt;"",ISNUMBER(SEARCH(설정!$B$7,$AC702)))),"제외","포함"))</f>
        <v/>
      </c>
    </row>
    <row r="703">
      <c r="W703" s="2">
        <f>IF(OR($B$5="",$C$6="",ROW()&lt;$B$5),"",IF(INDEX($A:$U,ROW(),$C$6)="","",INDEX($A:$U,ROW(),$C$6)))</f>
        <v/>
      </c>
      <c r="X703" s="28">
        <f>IF($W703="","",IF(ISNUMBER($W703),IF($W703&gt;=10000000,IFERROR(DATE(INT($W703/10000),MOD(INT($W703/100),100),MOD($W703,100)),""),$W703),IF(ISNUMBER(--SUBSTITUTE(SUBSTITUTE(TRIM($W703),".","-"),"/","-")),IF(--SUBSTITUTE(SUBSTITUTE(TRIM($W703),".","-"),"/","-")&gt;=10000000,IFERROR(DATE(--LEFT(TRIM($W703),4),--MID(TRIM($W703),5,2),--RIGHT(TRIM($W703),2)),""),--SUBSTITUTE(SUBSTITUTE(TRIM($W703),".","-"),"/","-")),IFERROR(--LEFT(SUBSTITUTE(SUBSTITUTE(TRIM($W703),".","-"),"/","-"),10),""))))</f>
        <v/>
      </c>
      <c r="Y703" s="29">
        <f>IF($X703="","",INT($X703))</f>
        <v/>
      </c>
      <c r="Z703" s="30">
        <f>IF(OR($Y703="",$D$6=""),"",IF(INDEX($A:$U,ROW(),$D$6)="",0,IF(ISNUMBER(INDEX($A:$U,ROW(),$D$6)),INDEX($A:$U,ROW(),$D$6),IFERROR(--SUBSTITUTE(SUBSTITUTE(TRIM(INDEX($A:$U,ROW(),$D$6)),",",""),"원",""),0))))</f>
        <v/>
      </c>
      <c r="AA703" s="30">
        <f>IF(OR($Y703="",$E$6=""),"",IF(INDEX($A:$U,ROW(),$E$6)="",0,IF(ISNUMBER(INDEX($A:$U,ROW(),$E$6)),INDEX($A:$U,ROW(),$E$6),IFERROR(--SUBSTITUTE(SUBSTITUTE(TRIM(INDEX($A:$U,ROW(),$E$6)),",",""),"원",""),0))))</f>
        <v/>
      </c>
      <c r="AB703" s="30">
        <f>IF(OR($Y703="",$F$6=""),"",IF(INDEX($A:$U,ROW(),$F$6)="","",IF(ISNUMBER(INDEX($A:$U,ROW(),$F$6)),INDEX($A:$U,ROW(),$F$6),IFERROR(--SUBSTITUTE(SUBSTITUTE(TRIM(INDEX($A:$U,ROW(),$F$6)),",",""),"원",""),""))))</f>
        <v/>
      </c>
      <c r="AC703" s="2">
        <f>IF(OR($Y703="",$G$6=""),"",INDEX($A:$U,ROW(),$G$6)&amp;"")</f>
        <v/>
      </c>
      <c r="AD703" s="2">
        <f>IF($Y703="","",IF(OR(AND(설정!$B$5&lt;&gt;"",ISNUMBER(SEARCH(설정!$B$5,$AC703))),AND(설정!$B$6&lt;&gt;"",ISNUMBER(SEARCH(설정!$B$6,$AC703))),AND(설정!$B$7&lt;&gt;"",ISNUMBER(SEARCH(설정!$B$7,$AC703)))),"제외","포함"))</f>
        <v/>
      </c>
    </row>
    <row r="704">
      <c r="W704" s="2">
        <f>IF(OR($B$5="",$C$6="",ROW()&lt;$B$5),"",IF(INDEX($A:$U,ROW(),$C$6)="","",INDEX($A:$U,ROW(),$C$6)))</f>
        <v/>
      </c>
      <c r="X704" s="28">
        <f>IF($W704="","",IF(ISNUMBER($W704),IF($W704&gt;=10000000,IFERROR(DATE(INT($W704/10000),MOD(INT($W704/100),100),MOD($W704,100)),""),$W704),IF(ISNUMBER(--SUBSTITUTE(SUBSTITUTE(TRIM($W704),".","-"),"/","-")),IF(--SUBSTITUTE(SUBSTITUTE(TRIM($W704),".","-"),"/","-")&gt;=10000000,IFERROR(DATE(--LEFT(TRIM($W704),4),--MID(TRIM($W704),5,2),--RIGHT(TRIM($W704),2)),""),--SUBSTITUTE(SUBSTITUTE(TRIM($W704),".","-"),"/","-")),IFERROR(--LEFT(SUBSTITUTE(SUBSTITUTE(TRIM($W704),".","-"),"/","-"),10),""))))</f>
        <v/>
      </c>
      <c r="Y704" s="29">
        <f>IF($X704="","",INT($X704))</f>
        <v/>
      </c>
      <c r="Z704" s="30">
        <f>IF(OR($Y704="",$D$6=""),"",IF(INDEX($A:$U,ROW(),$D$6)="",0,IF(ISNUMBER(INDEX($A:$U,ROW(),$D$6)),INDEX($A:$U,ROW(),$D$6),IFERROR(--SUBSTITUTE(SUBSTITUTE(TRIM(INDEX($A:$U,ROW(),$D$6)),",",""),"원",""),0))))</f>
        <v/>
      </c>
      <c r="AA704" s="30">
        <f>IF(OR($Y704="",$E$6=""),"",IF(INDEX($A:$U,ROW(),$E$6)="",0,IF(ISNUMBER(INDEX($A:$U,ROW(),$E$6)),INDEX($A:$U,ROW(),$E$6),IFERROR(--SUBSTITUTE(SUBSTITUTE(TRIM(INDEX($A:$U,ROW(),$E$6)),",",""),"원",""),0))))</f>
        <v/>
      </c>
      <c r="AB704" s="30">
        <f>IF(OR($Y704="",$F$6=""),"",IF(INDEX($A:$U,ROW(),$F$6)="","",IF(ISNUMBER(INDEX($A:$U,ROW(),$F$6)),INDEX($A:$U,ROW(),$F$6),IFERROR(--SUBSTITUTE(SUBSTITUTE(TRIM(INDEX($A:$U,ROW(),$F$6)),",",""),"원",""),""))))</f>
        <v/>
      </c>
      <c r="AC704" s="2">
        <f>IF(OR($Y704="",$G$6=""),"",INDEX($A:$U,ROW(),$G$6)&amp;"")</f>
        <v/>
      </c>
      <c r="AD704" s="2">
        <f>IF($Y704="","",IF(OR(AND(설정!$B$5&lt;&gt;"",ISNUMBER(SEARCH(설정!$B$5,$AC704))),AND(설정!$B$6&lt;&gt;"",ISNUMBER(SEARCH(설정!$B$6,$AC704))),AND(설정!$B$7&lt;&gt;"",ISNUMBER(SEARCH(설정!$B$7,$AC704)))),"제외","포함"))</f>
        <v/>
      </c>
    </row>
    <row r="705">
      <c r="W705" s="2">
        <f>IF(OR($B$5="",$C$6="",ROW()&lt;$B$5),"",IF(INDEX($A:$U,ROW(),$C$6)="","",INDEX($A:$U,ROW(),$C$6)))</f>
        <v/>
      </c>
      <c r="X705" s="28">
        <f>IF($W705="","",IF(ISNUMBER($W705),IF($W705&gt;=10000000,IFERROR(DATE(INT($W705/10000),MOD(INT($W705/100),100),MOD($W705,100)),""),$W705),IF(ISNUMBER(--SUBSTITUTE(SUBSTITUTE(TRIM($W705),".","-"),"/","-")),IF(--SUBSTITUTE(SUBSTITUTE(TRIM($W705),".","-"),"/","-")&gt;=10000000,IFERROR(DATE(--LEFT(TRIM($W705),4),--MID(TRIM($W705),5,2),--RIGHT(TRIM($W705),2)),""),--SUBSTITUTE(SUBSTITUTE(TRIM($W705),".","-"),"/","-")),IFERROR(--LEFT(SUBSTITUTE(SUBSTITUTE(TRIM($W705),".","-"),"/","-"),10),""))))</f>
        <v/>
      </c>
      <c r="Y705" s="29">
        <f>IF($X705="","",INT($X705))</f>
        <v/>
      </c>
      <c r="Z705" s="30">
        <f>IF(OR($Y705="",$D$6=""),"",IF(INDEX($A:$U,ROW(),$D$6)="",0,IF(ISNUMBER(INDEX($A:$U,ROW(),$D$6)),INDEX($A:$U,ROW(),$D$6),IFERROR(--SUBSTITUTE(SUBSTITUTE(TRIM(INDEX($A:$U,ROW(),$D$6)),",",""),"원",""),0))))</f>
        <v/>
      </c>
      <c r="AA705" s="30">
        <f>IF(OR($Y705="",$E$6=""),"",IF(INDEX($A:$U,ROW(),$E$6)="",0,IF(ISNUMBER(INDEX($A:$U,ROW(),$E$6)),INDEX($A:$U,ROW(),$E$6),IFERROR(--SUBSTITUTE(SUBSTITUTE(TRIM(INDEX($A:$U,ROW(),$E$6)),",",""),"원",""),0))))</f>
        <v/>
      </c>
      <c r="AB705" s="30">
        <f>IF(OR($Y705="",$F$6=""),"",IF(INDEX($A:$U,ROW(),$F$6)="","",IF(ISNUMBER(INDEX($A:$U,ROW(),$F$6)),INDEX($A:$U,ROW(),$F$6),IFERROR(--SUBSTITUTE(SUBSTITUTE(TRIM(INDEX($A:$U,ROW(),$F$6)),",",""),"원",""),""))))</f>
        <v/>
      </c>
      <c r="AC705" s="2">
        <f>IF(OR($Y705="",$G$6=""),"",INDEX($A:$U,ROW(),$G$6)&amp;"")</f>
        <v/>
      </c>
      <c r="AD705" s="2">
        <f>IF($Y705="","",IF(OR(AND(설정!$B$5&lt;&gt;"",ISNUMBER(SEARCH(설정!$B$5,$AC705))),AND(설정!$B$6&lt;&gt;"",ISNUMBER(SEARCH(설정!$B$6,$AC705))),AND(설정!$B$7&lt;&gt;"",ISNUMBER(SEARCH(설정!$B$7,$AC705)))),"제외","포함"))</f>
        <v/>
      </c>
    </row>
    <row r="706">
      <c r="W706" s="2">
        <f>IF(OR($B$5="",$C$6="",ROW()&lt;$B$5),"",IF(INDEX($A:$U,ROW(),$C$6)="","",INDEX($A:$U,ROW(),$C$6)))</f>
        <v/>
      </c>
      <c r="X706" s="28">
        <f>IF($W706="","",IF(ISNUMBER($W706),IF($W706&gt;=10000000,IFERROR(DATE(INT($W706/10000),MOD(INT($W706/100),100),MOD($W706,100)),""),$W706),IF(ISNUMBER(--SUBSTITUTE(SUBSTITUTE(TRIM($W706),".","-"),"/","-")),IF(--SUBSTITUTE(SUBSTITUTE(TRIM($W706),".","-"),"/","-")&gt;=10000000,IFERROR(DATE(--LEFT(TRIM($W706),4),--MID(TRIM($W706),5,2),--RIGHT(TRIM($W706),2)),""),--SUBSTITUTE(SUBSTITUTE(TRIM($W706),".","-"),"/","-")),IFERROR(--LEFT(SUBSTITUTE(SUBSTITUTE(TRIM($W706),".","-"),"/","-"),10),""))))</f>
        <v/>
      </c>
      <c r="Y706" s="29">
        <f>IF($X706="","",INT($X706))</f>
        <v/>
      </c>
      <c r="Z706" s="30">
        <f>IF(OR($Y706="",$D$6=""),"",IF(INDEX($A:$U,ROW(),$D$6)="",0,IF(ISNUMBER(INDEX($A:$U,ROW(),$D$6)),INDEX($A:$U,ROW(),$D$6),IFERROR(--SUBSTITUTE(SUBSTITUTE(TRIM(INDEX($A:$U,ROW(),$D$6)),",",""),"원",""),0))))</f>
        <v/>
      </c>
      <c r="AA706" s="30">
        <f>IF(OR($Y706="",$E$6=""),"",IF(INDEX($A:$U,ROW(),$E$6)="",0,IF(ISNUMBER(INDEX($A:$U,ROW(),$E$6)),INDEX($A:$U,ROW(),$E$6),IFERROR(--SUBSTITUTE(SUBSTITUTE(TRIM(INDEX($A:$U,ROW(),$E$6)),",",""),"원",""),0))))</f>
        <v/>
      </c>
      <c r="AB706" s="30">
        <f>IF(OR($Y706="",$F$6=""),"",IF(INDEX($A:$U,ROW(),$F$6)="","",IF(ISNUMBER(INDEX($A:$U,ROW(),$F$6)),INDEX($A:$U,ROW(),$F$6),IFERROR(--SUBSTITUTE(SUBSTITUTE(TRIM(INDEX($A:$U,ROW(),$F$6)),",",""),"원",""),""))))</f>
        <v/>
      </c>
      <c r="AC706" s="2">
        <f>IF(OR($Y706="",$G$6=""),"",INDEX($A:$U,ROW(),$G$6)&amp;"")</f>
        <v/>
      </c>
      <c r="AD706" s="2">
        <f>IF($Y706="","",IF(OR(AND(설정!$B$5&lt;&gt;"",ISNUMBER(SEARCH(설정!$B$5,$AC706))),AND(설정!$B$6&lt;&gt;"",ISNUMBER(SEARCH(설정!$B$6,$AC706))),AND(설정!$B$7&lt;&gt;"",ISNUMBER(SEARCH(설정!$B$7,$AC706)))),"제외","포함"))</f>
        <v/>
      </c>
    </row>
    <row r="707">
      <c r="W707" s="2">
        <f>IF(OR($B$5="",$C$6="",ROW()&lt;$B$5),"",IF(INDEX($A:$U,ROW(),$C$6)="","",INDEX($A:$U,ROW(),$C$6)))</f>
        <v/>
      </c>
      <c r="X707" s="28">
        <f>IF($W707="","",IF(ISNUMBER($W707),IF($W707&gt;=10000000,IFERROR(DATE(INT($W707/10000),MOD(INT($W707/100),100),MOD($W707,100)),""),$W707),IF(ISNUMBER(--SUBSTITUTE(SUBSTITUTE(TRIM($W707),".","-"),"/","-")),IF(--SUBSTITUTE(SUBSTITUTE(TRIM($W707),".","-"),"/","-")&gt;=10000000,IFERROR(DATE(--LEFT(TRIM($W707),4),--MID(TRIM($W707),5,2),--RIGHT(TRIM($W707),2)),""),--SUBSTITUTE(SUBSTITUTE(TRIM($W707),".","-"),"/","-")),IFERROR(--LEFT(SUBSTITUTE(SUBSTITUTE(TRIM($W707),".","-"),"/","-"),10),""))))</f>
        <v/>
      </c>
      <c r="Y707" s="29">
        <f>IF($X707="","",INT($X707))</f>
        <v/>
      </c>
      <c r="Z707" s="30">
        <f>IF(OR($Y707="",$D$6=""),"",IF(INDEX($A:$U,ROW(),$D$6)="",0,IF(ISNUMBER(INDEX($A:$U,ROW(),$D$6)),INDEX($A:$U,ROW(),$D$6),IFERROR(--SUBSTITUTE(SUBSTITUTE(TRIM(INDEX($A:$U,ROW(),$D$6)),",",""),"원",""),0))))</f>
        <v/>
      </c>
      <c r="AA707" s="30">
        <f>IF(OR($Y707="",$E$6=""),"",IF(INDEX($A:$U,ROW(),$E$6)="",0,IF(ISNUMBER(INDEX($A:$U,ROW(),$E$6)),INDEX($A:$U,ROW(),$E$6),IFERROR(--SUBSTITUTE(SUBSTITUTE(TRIM(INDEX($A:$U,ROW(),$E$6)),",",""),"원",""),0))))</f>
        <v/>
      </c>
      <c r="AB707" s="30">
        <f>IF(OR($Y707="",$F$6=""),"",IF(INDEX($A:$U,ROW(),$F$6)="","",IF(ISNUMBER(INDEX($A:$U,ROW(),$F$6)),INDEX($A:$U,ROW(),$F$6),IFERROR(--SUBSTITUTE(SUBSTITUTE(TRIM(INDEX($A:$U,ROW(),$F$6)),",",""),"원",""),""))))</f>
        <v/>
      </c>
      <c r="AC707" s="2">
        <f>IF(OR($Y707="",$G$6=""),"",INDEX($A:$U,ROW(),$G$6)&amp;"")</f>
        <v/>
      </c>
      <c r="AD707" s="2">
        <f>IF($Y707="","",IF(OR(AND(설정!$B$5&lt;&gt;"",ISNUMBER(SEARCH(설정!$B$5,$AC707))),AND(설정!$B$6&lt;&gt;"",ISNUMBER(SEARCH(설정!$B$6,$AC707))),AND(설정!$B$7&lt;&gt;"",ISNUMBER(SEARCH(설정!$B$7,$AC707)))),"제외","포함"))</f>
        <v/>
      </c>
    </row>
    <row r="708">
      <c r="W708" s="2">
        <f>IF(OR($B$5="",$C$6="",ROW()&lt;$B$5),"",IF(INDEX($A:$U,ROW(),$C$6)="","",INDEX($A:$U,ROW(),$C$6)))</f>
        <v/>
      </c>
      <c r="X708" s="28">
        <f>IF($W708="","",IF(ISNUMBER($W708),IF($W708&gt;=10000000,IFERROR(DATE(INT($W708/10000),MOD(INT($W708/100),100),MOD($W708,100)),""),$W708),IF(ISNUMBER(--SUBSTITUTE(SUBSTITUTE(TRIM($W708),".","-"),"/","-")),IF(--SUBSTITUTE(SUBSTITUTE(TRIM($W708),".","-"),"/","-")&gt;=10000000,IFERROR(DATE(--LEFT(TRIM($W708),4),--MID(TRIM($W708),5,2),--RIGHT(TRIM($W708),2)),""),--SUBSTITUTE(SUBSTITUTE(TRIM($W708),".","-"),"/","-")),IFERROR(--LEFT(SUBSTITUTE(SUBSTITUTE(TRIM($W708),".","-"),"/","-"),10),""))))</f>
        <v/>
      </c>
      <c r="Y708" s="29">
        <f>IF($X708="","",INT($X708))</f>
        <v/>
      </c>
      <c r="Z708" s="30">
        <f>IF(OR($Y708="",$D$6=""),"",IF(INDEX($A:$U,ROW(),$D$6)="",0,IF(ISNUMBER(INDEX($A:$U,ROW(),$D$6)),INDEX($A:$U,ROW(),$D$6),IFERROR(--SUBSTITUTE(SUBSTITUTE(TRIM(INDEX($A:$U,ROW(),$D$6)),",",""),"원",""),0))))</f>
        <v/>
      </c>
      <c r="AA708" s="30">
        <f>IF(OR($Y708="",$E$6=""),"",IF(INDEX($A:$U,ROW(),$E$6)="",0,IF(ISNUMBER(INDEX($A:$U,ROW(),$E$6)),INDEX($A:$U,ROW(),$E$6),IFERROR(--SUBSTITUTE(SUBSTITUTE(TRIM(INDEX($A:$U,ROW(),$E$6)),",",""),"원",""),0))))</f>
        <v/>
      </c>
      <c r="AB708" s="30">
        <f>IF(OR($Y708="",$F$6=""),"",IF(INDEX($A:$U,ROW(),$F$6)="","",IF(ISNUMBER(INDEX($A:$U,ROW(),$F$6)),INDEX($A:$U,ROW(),$F$6),IFERROR(--SUBSTITUTE(SUBSTITUTE(TRIM(INDEX($A:$U,ROW(),$F$6)),",",""),"원",""),""))))</f>
        <v/>
      </c>
      <c r="AC708" s="2">
        <f>IF(OR($Y708="",$G$6=""),"",INDEX($A:$U,ROW(),$G$6)&amp;"")</f>
        <v/>
      </c>
      <c r="AD708" s="2">
        <f>IF($Y708="","",IF(OR(AND(설정!$B$5&lt;&gt;"",ISNUMBER(SEARCH(설정!$B$5,$AC708))),AND(설정!$B$6&lt;&gt;"",ISNUMBER(SEARCH(설정!$B$6,$AC708))),AND(설정!$B$7&lt;&gt;"",ISNUMBER(SEARCH(설정!$B$7,$AC708)))),"제외","포함"))</f>
        <v/>
      </c>
    </row>
    <row r="709">
      <c r="W709" s="2">
        <f>IF(OR($B$5="",$C$6="",ROW()&lt;$B$5),"",IF(INDEX($A:$U,ROW(),$C$6)="","",INDEX($A:$U,ROW(),$C$6)))</f>
        <v/>
      </c>
      <c r="X709" s="28">
        <f>IF($W709="","",IF(ISNUMBER($W709),IF($W709&gt;=10000000,IFERROR(DATE(INT($W709/10000),MOD(INT($W709/100),100),MOD($W709,100)),""),$W709),IF(ISNUMBER(--SUBSTITUTE(SUBSTITUTE(TRIM($W709),".","-"),"/","-")),IF(--SUBSTITUTE(SUBSTITUTE(TRIM($W709),".","-"),"/","-")&gt;=10000000,IFERROR(DATE(--LEFT(TRIM($W709),4),--MID(TRIM($W709),5,2),--RIGHT(TRIM($W709),2)),""),--SUBSTITUTE(SUBSTITUTE(TRIM($W709),".","-"),"/","-")),IFERROR(--LEFT(SUBSTITUTE(SUBSTITUTE(TRIM($W709),".","-"),"/","-"),10),""))))</f>
        <v/>
      </c>
      <c r="Y709" s="29">
        <f>IF($X709="","",INT($X709))</f>
        <v/>
      </c>
      <c r="Z709" s="30">
        <f>IF(OR($Y709="",$D$6=""),"",IF(INDEX($A:$U,ROW(),$D$6)="",0,IF(ISNUMBER(INDEX($A:$U,ROW(),$D$6)),INDEX($A:$U,ROW(),$D$6),IFERROR(--SUBSTITUTE(SUBSTITUTE(TRIM(INDEX($A:$U,ROW(),$D$6)),",",""),"원",""),0))))</f>
        <v/>
      </c>
      <c r="AA709" s="30">
        <f>IF(OR($Y709="",$E$6=""),"",IF(INDEX($A:$U,ROW(),$E$6)="",0,IF(ISNUMBER(INDEX($A:$U,ROW(),$E$6)),INDEX($A:$U,ROW(),$E$6),IFERROR(--SUBSTITUTE(SUBSTITUTE(TRIM(INDEX($A:$U,ROW(),$E$6)),",",""),"원",""),0))))</f>
        <v/>
      </c>
      <c r="AB709" s="30">
        <f>IF(OR($Y709="",$F$6=""),"",IF(INDEX($A:$U,ROW(),$F$6)="","",IF(ISNUMBER(INDEX($A:$U,ROW(),$F$6)),INDEX($A:$U,ROW(),$F$6),IFERROR(--SUBSTITUTE(SUBSTITUTE(TRIM(INDEX($A:$U,ROW(),$F$6)),",",""),"원",""),""))))</f>
        <v/>
      </c>
      <c r="AC709" s="2">
        <f>IF(OR($Y709="",$G$6=""),"",INDEX($A:$U,ROW(),$G$6)&amp;"")</f>
        <v/>
      </c>
      <c r="AD709" s="2">
        <f>IF($Y709="","",IF(OR(AND(설정!$B$5&lt;&gt;"",ISNUMBER(SEARCH(설정!$B$5,$AC709))),AND(설정!$B$6&lt;&gt;"",ISNUMBER(SEARCH(설정!$B$6,$AC709))),AND(설정!$B$7&lt;&gt;"",ISNUMBER(SEARCH(설정!$B$7,$AC709)))),"제외","포함"))</f>
        <v/>
      </c>
    </row>
    <row r="710">
      <c r="W710" s="2">
        <f>IF(OR($B$5="",$C$6="",ROW()&lt;$B$5),"",IF(INDEX($A:$U,ROW(),$C$6)="","",INDEX($A:$U,ROW(),$C$6)))</f>
        <v/>
      </c>
      <c r="X710" s="28">
        <f>IF($W710="","",IF(ISNUMBER($W710),IF($W710&gt;=10000000,IFERROR(DATE(INT($W710/10000),MOD(INT($W710/100),100),MOD($W710,100)),""),$W710),IF(ISNUMBER(--SUBSTITUTE(SUBSTITUTE(TRIM($W710),".","-"),"/","-")),IF(--SUBSTITUTE(SUBSTITUTE(TRIM($W710),".","-"),"/","-")&gt;=10000000,IFERROR(DATE(--LEFT(TRIM($W710),4),--MID(TRIM($W710),5,2),--RIGHT(TRIM($W710),2)),""),--SUBSTITUTE(SUBSTITUTE(TRIM($W710),".","-"),"/","-")),IFERROR(--LEFT(SUBSTITUTE(SUBSTITUTE(TRIM($W710),".","-"),"/","-"),10),""))))</f>
        <v/>
      </c>
      <c r="Y710" s="29">
        <f>IF($X710="","",INT($X710))</f>
        <v/>
      </c>
      <c r="Z710" s="30">
        <f>IF(OR($Y710="",$D$6=""),"",IF(INDEX($A:$U,ROW(),$D$6)="",0,IF(ISNUMBER(INDEX($A:$U,ROW(),$D$6)),INDEX($A:$U,ROW(),$D$6),IFERROR(--SUBSTITUTE(SUBSTITUTE(TRIM(INDEX($A:$U,ROW(),$D$6)),",",""),"원",""),0))))</f>
        <v/>
      </c>
      <c r="AA710" s="30">
        <f>IF(OR($Y710="",$E$6=""),"",IF(INDEX($A:$U,ROW(),$E$6)="",0,IF(ISNUMBER(INDEX($A:$U,ROW(),$E$6)),INDEX($A:$U,ROW(),$E$6),IFERROR(--SUBSTITUTE(SUBSTITUTE(TRIM(INDEX($A:$U,ROW(),$E$6)),",",""),"원",""),0))))</f>
        <v/>
      </c>
      <c r="AB710" s="30">
        <f>IF(OR($Y710="",$F$6=""),"",IF(INDEX($A:$U,ROW(),$F$6)="","",IF(ISNUMBER(INDEX($A:$U,ROW(),$F$6)),INDEX($A:$U,ROW(),$F$6),IFERROR(--SUBSTITUTE(SUBSTITUTE(TRIM(INDEX($A:$U,ROW(),$F$6)),",",""),"원",""),""))))</f>
        <v/>
      </c>
      <c r="AC710" s="2">
        <f>IF(OR($Y710="",$G$6=""),"",INDEX($A:$U,ROW(),$G$6)&amp;"")</f>
        <v/>
      </c>
      <c r="AD710" s="2">
        <f>IF($Y710="","",IF(OR(AND(설정!$B$5&lt;&gt;"",ISNUMBER(SEARCH(설정!$B$5,$AC710))),AND(설정!$B$6&lt;&gt;"",ISNUMBER(SEARCH(설정!$B$6,$AC710))),AND(설정!$B$7&lt;&gt;"",ISNUMBER(SEARCH(설정!$B$7,$AC710)))),"제외","포함"))</f>
        <v/>
      </c>
    </row>
    <row r="711">
      <c r="W711" s="2">
        <f>IF(OR($B$5="",$C$6="",ROW()&lt;$B$5),"",IF(INDEX($A:$U,ROW(),$C$6)="","",INDEX($A:$U,ROW(),$C$6)))</f>
        <v/>
      </c>
      <c r="X711" s="28">
        <f>IF($W711="","",IF(ISNUMBER($W711),IF($W711&gt;=10000000,IFERROR(DATE(INT($W711/10000),MOD(INT($W711/100),100),MOD($W711,100)),""),$W711),IF(ISNUMBER(--SUBSTITUTE(SUBSTITUTE(TRIM($W711),".","-"),"/","-")),IF(--SUBSTITUTE(SUBSTITUTE(TRIM($W711),".","-"),"/","-")&gt;=10000000,IFERROR(DATE(--LEFT(TRIM($W711),4),--MID(TRIM($W711),5,2),--RIGHT(TRIM($W711),2)),""),--SUBSTITUTE(SUBSTITUTE(TRIM($W711),".","-"),"/","-")),IFERROR(--LEFT(SUBSTITUTE(SUBSTITUTE(TRIM($W711),".","-"),"/","-"),10),""))))</f>
        <v/>
      </c>
      <c r="Y711" s="29">
        <f>IF($X711="","",INT($X711))</f>
        <v/>
      </c>
      <c r="Z711" s="30">
        <f>IF(OR($Y711="",$D$6=""),"",IF(INDEX($A:$U,ROW(),$D$6)="",0,IF(ISNUMBER(INDEX($A:$U,ROW(),$D$6)),INDEX($A:$U,ROW(),$D$6),IFERROR(--SUBSTITUTE(SUBSTITUTE(TRIM(INDEX($A:$U,ROW(),$D$6)),",",""),"원",""),0))))</f>
        <v/>
      </c>
      <c r="AA711" s="30">
        <f>IF(OR($Y711="",$E$6=""),"",IF(INDEX($A:$U,ROW(),$E$6)="",0,IF(ISNUMBER(INDEX($A:$U,ROW(),$E$6)),INDEX($A:$U,ROW(),$E$6),IFERROR(--SUBSTITUTE(SUBSTITUTE(TRIM(INDEX($A:$U,ROW(),$E$6)),",",""),"원",""),0))))</f>
        <v/>
      </c>
      <c r="AB711" s="30">
        <f>IF(OR($Y711="",$F$6=""),"",IF(INDEX($A:$U,ROW(),$F$6)="","",IF(ISNUMBER(INDEX($A:$U,ROW(),$F$6)),INDEX($A:$U,ROW(),$F$6),IFERROR(--SUBSTITUTE(SUBSTITUTE(TRIM(INDEX($A:$U,ROW(),$F$6)),",",""),"원",""),""))))</f>
        <v/>
      </c>
      <c r="AC711" s="2">
        <f>IF(OR($Y711="",$G$6=""),"",INDEX($A:$U,ROW(),$G$6)&amp;"")</f>
        <v/>
      </c>
      <c r="AD711" s="2">
        <f>IF($Y711="","",IF(OR(AND(설정!$B$5&lt;&gt;"",ISNUMBER(SEARCH(설정!$B$5,$AC711))),AND(설정!$B$6&lt;&gt;"",ISNUMBER(SEARCH(설정!$B$6,$AC711))),AND(설정!$B$7&lt;&gt;"",ISNUMBER(SEARCH(설정!$B$7,$AC711)))),"제외","포함"))</f>
        <v/>
      </c>
    </row>
    <row r="712">
      <c r="W712" s="2">
        <f>IF(OR($B$5="",$C$6="",ROW()&lt;$B$5),"",IF(INDEX($A:$U,ROW(),$C$6)="","",INDEX($A:$U,ROW(),$C$6)))</f>
        <v/>
      </c>
      <c r="X712" s="28">
        <f>IF($W712="","",IF(ISNUMBER($W712),IF($W712&gt;=10000000,IFERROR(DATE(INT($W712/10000),MOD(INT($W712/100),100),MOD($W712,100)),""),$W712),IF(ISNUMBER(--SUBSTITUTE(SUBSTITUTE(TRIM($W712),".","-"),"/","-")),IF(--SUBSTITUTE(SUBSTITUTE(TRIM($W712),".","-"),"/","-")&gt;=10000000,IFERROR(DATE(--LEFT(TRIM($W712),4),--MID(TRIM($W712),5,2),--RIGHT(TRIM($W712),2)),""),--SUBSTITUTE(SUBSTITUTE(TRIM($W712),".","-"),"/","-")),IFERROR(--LEFT(SUBSTITUTE(SUBSTITUTE(TRIM($W712),".","-"),"/","-"),10),""))))</f>
        <v/>
      </c>
      <c r="Y712" s="29">
        <f>IF($X712="","",INT($X712))</f>
        <v/>
      </c>
      <c r="Z712" s="30">
        <f>IF(OR($Y712="",$D$6=""),"",IF(INDEX($A:$U,ROW(),$D$6)="",0,IF(ISNUMBER(INDEX($A:$U,ROW(),$D$6)),INDEX($A:$U,ROW(),$D$6),IFERROR(--SUBSTITUTE(SUBSTITUTE(TRIM(INDEX($A:$U,ROW(),$D$6)),",",""),"원",""),0))))</f>
        <v/>
      </c>
      <c r="AA712" s="30">
        <f>IF(OR($Y712="",$E$6=""),"",IF(INDEX($A:$U,ROW(),$E$6)="",0,IF(ISNUMBER(INDEX($A:$U,ROW(),$E$6)),INDEX($A:$U,ROW(),$E$6),IFERROR(--SUBSTITUTE(SUBSTITUTE(TRIM(INDEX($A:$U,ROW(),$E$6)),",",""),"원",""),0))))</f>
        <v/>
      </c>
      <c r="AB712" s="30">
        <f>IF(OR($Y712="",$F$6=""),"",IF(INDEX($A:$U,ROW(),$F$6)="","",IF(ISNUMBER(INDEX($A:$U,ROW(),$F$6)),INDEX($A:$U,ROW(),$F$6),IFERROR(--SUBSTITUTE(SUBSTITUTE(TRIM(INDEX($A:$U,ROW(),$F$6)),",",""),"원",""),""))))</f>
        <v/>
      </c>
      <c r="AC712" s="2">
        <f>IF(OR($Y712="",$G$6=""),"",INDEX($A:$U,ROW(),$G$6)&amp;"")</f>
        <v/>
      </c>
      <c r="AD712" s="2">
        <f>IF($Y712="","",IF(OR(AND(설정!$B$5&lt;&gt;"",ISNUMBER(SEARCH(설정!$B$5,$AC712))),AND(설정!$B$6&lt;&gt;"",ISNUMBER(SEARCH(설정!$B$6,$AC712))),AND(설정!$B$7&lt;&gt;"",ISNUMBER(SEARCH(설정!$B$7,$AC712)))),"제외","포함"))</f>
        <v/>
      </c>
    </row>
    <row r="713">
      <c r="W713" s="2">
        <f>IF(OR($B$5="",$C$6="",ROW()&lt;$B$5),"",IF(INDEX($A:$U,ROW(),$C$6)="","",INDEX($A:$U,ROW(),$C$6)))</f>
        <v/>
      </c>
      <c r="X713" s="28">
        <f>IF($W713="","",IF(ISNUMBER($W713),IF($W713&gt;=10000000,IFERROR(DATE(INT($W713/10000),MOD(INT($W713/100),100),MOD($W713,100)),""),$W713),IF(ISNUMBER(--SUBSTITUTE(SUBSTITUTE(TRIM($W713),".","-"),"/","-")),IF(--SUBSTITUTE(SUBSTITUTE(TRIM($W713),".","-"),"/","-")&gt;=10000000,IFERROR(DATE(--LEFT(TRIM($W713),4),--MID(TRIM($W713),5,2),--RIGHT(TRIM($W713),2)),""),--SUBSTITUTE(SUBSTITUTE(TRIM($W713),".","-"),"/","-")),IFERROR(--LEFT(SUBSTITUTE(SUBSTITUTE(TRIM($W713),".","-"),"/","-"),10),""))))</f>
        <v/>
      </c>
      <c r="Y713" s="29">
        <f>IF($X713="","",INT($X713))</f>
        <v/>
      </c>
      <c r="Z713" s="30">
        <f>IF(OR($Y713="",$D$6=""),"",IF(INDEX($A:$U,ROW(),$D$6)="",0,IF(ISNUMBER(INDEX($A:$U,ROW(),$D$6)),INDEX($A:$U,ROW(),$D$6),IFERROR(--SUBSTITUTE(SUBSTITUTE(TRIM(INDEX($A:$U,ROW(),$D$6)),",",""),"원",""),0))))</f>
        <v/>
      </c>
      <c r="AA713" s="30">
        <f>IF(OR($Y713="",$E$6=""),"",IF(INDEX($A:$U,ROW(),$E$6)="",0,IF(ISNUMBER(INDEX($A:$U,ROW(),$E$6)),INDEX($A:$U,ROW(),$E$6),IFERROR(--SUBSTITUTE(SUBSTITUTE(TRIM(INDEX($A:$U,ROW(),$E$6)),",",""),"원",""),0))))</f>
        <v/>
      </c>
      <c r="AB713" s="30">
        <f>IF(OR($Y713="",$F$6=""),"",IF(INDEX($A:$U,ROW(),$F$6)="","",IF(ISNUMBER(INDEX($A:$U,ROW(),$F$6)),INDEX($A:$U,ROW(),$F$6),IFERROR(--SUBSTITUTE(SUBSTITUTE(TRIM(INDEX($A:$U,ROW(),$F$6)),",",""),"원",""),""))))</f>
        <v/>
      </c>
      <c r="AC713" s="2">
        <f>IF(OR($Y713="",$G$6=""),"",INDEX($A:$U,ROW(),$G$6)&amp;"")</f>
        <v/>
      </c>
      <c r="AD713" s="2">
        <f>IF($Y713="","",IF(OR(AND(설정!$B$5&lt;&gt;"",ISNUMBER(SEARCH(설정!$B$5,$AC713))),AND(설정!$B$6&lt;&gt;"",ISNUMBER(SEARCH(설정!$B$6,$AC713))),AND(설정!$B$7&lt;&gt;"",ISNUMBER(SEARCH(설정!$B$7,$AC713)))),"제외","포함"))</f>
        <v/>
      </c>
    </row>
    <row r="714">
      <c r="W714" s="2">
        <f>IF(OR($B$5="",$C$6="",ROW()&lt;$B$5),"",IF(INDEX($A:$U,ROW(),$C$6)="","",INDEX($A:$U,ROW(),$C$6)))</f>
        <v/>
      </c>
      <c r="X714" s="28">
        <f>IF($W714="","",IF(ISNUMBER($W714),IF($W714&gt;=10000000,IFERROR(DATE(INT($W714/10000),MOD(INT($W714/100),100),MOD($W714,100)),""),$W714),IF(ISNUMBER(--SUBSTITUTE(SUBSTITUTE(TRIM($W714),".","-"),"/","-")),IF(--SUBSTITUTE(SUBSTITUTE(TRIM($W714),".","-"),"/","-")&gt;=10000000,IFERROR(DATE(--LEFT(TRIM($W714),4),--MID(TRIM($W714),5,2),--RIGHT(TRIM($W714),2)),""),--SUBSTITUTE(SUBSTITUTE(TRIM($W714),".","-"),"/","-")),IFERROR(--LEFT(SUBSTITUTE(SUBSTITUTE(TRIM($W714),".","-"),"/","-"),10),""))))</f>
        <v/>
      </c>
      <c r="Y714" s="29">
        <f>IF($X714="","",INT($X714))</f>
        <v/>
      </c>
      <c r="Z714" s="30">
        <f>IF(OR($Y714="",$D$6=""),"",IF(INDEX($A:$U,ROW(),$D$6)="",0,IF(ISNUMBER(INDEX($A:$U,ROW(),$D$6)),INDEX($A:$U,ROW(),$D$6),IFERROR(--SUBSTITUTE(SUBSTITUTE(TRIM(INDEX($A:$U,ROW(),$D$6)),",",""),"원",""),0))))</f>
        <v/>
      </c>
      <c r="AA714" s="30">
        <f>IF(OR($Y714="",$E$6=""),"",IF(INDEX($A:$U,ROW(),$E$6)="",0,IF(ISNUMBER(INDEX($A:$U,ROW(),$E$6)),INDEX($A:$U,ROW(),$E$6),IFERROR(--SUBSTITUTE(SUBSTITUTE(TRIM(INDEX($A:$U,ROW(),$E$6)),",",""),"원",""),0))))</f>
        <v/>
      </c>
      <c r="AB714" s="30">
        <f>IF(OR($Y714="",$F$6=""),"",IF(INDEX($A:$U,ROW(),$F$6)="","",IF(ISNUMBER(INDEX($A:$U,ROW(),$F$6)),INDEX($A:$U,ROW(),$F$6),IFERROR(--SUBSTITUTE(SUBSTITUTE(TRIM(INDEX($A:$U,ROW(),$F$6)),",",""),"원",""),""))))</f>
        <v/>
      </c>
      <c r="AC714" s="2">
        <f>IF(OR($Y714="",$G$6=""),"",INDEX($A:$U,ROW(),$G$6)&amp;"")</f>
        <v/>
      </c>
      <c r="AD714" s="2">
        <f>IF($Y714="","",IF(OR(AND(설정!$B$5&lt;&gt;"",ISNUMBER(SEARCH(설정!$B$5,$AC714))),AND(설정!$B$6&lt;&gt;"",ISNUMBER(SEARCH(설정!$B$6,$AC714))),AND(설정!$B$7&lt;&gt;"",ISNUMBER(SEARCH(설정!$B$7,$AC714)))),"제외","포함"))</f>
        <v/>
      </c>
    </row>
    <row r="715">
      <c r="W715" s="2">
        <f>IF(OR($B$5="",$C$6="",ROW()&lt;$B$5),"",IF(INDEX($A:$U,ROW(),$C$6)="","",INDEX($A:$U,ROW(),$C$6)))</f>
        <v/>
      </c>
      <c r="X715" s="28">
        <f>IF($W715="","",IF(ISNUMBER($W715),IF($W715&gt;=10000000,IFERROR(DATE(INT($W715/10000),MOD(INT($W715/100),100),MOD($W715,100)),""),$W715),IF(ISNUMBER(--SUBSTITUTE(SUBSTITUTE(TRIM($W715),".","-"),"/","-")),IF(--SUBSTITUTE(SUBSTITUTE(TRIM($W715),".","-"),"/","-")&gt;=10000000,IFERROR(DATE(--LEFT(TRIM($W715),4),--MID(TRIM($W715),5,2),--RIGHT(TRIM($W715),2)),""),--SUBSTITUTE(SUBSTITUTE(TRIM($W715),".","-"),"/","-")),IFERROR(--LEFT(SUBSTITUTE(SUBSTITUTE(TRIM($W715),".","-"),"/","-"),10),""))))</f>
        <v/>
      </c>
      <c r="Y715" s="29">
        <f>IF($X715="","",INT($X715))</f>
        <v/>
      </c>
      <c r="Z715" s="30">
        <f>IF(OR($Y715="",$D$6=""),"",IF(INDEX($A:$U,ROW(),$D$6)="",0,IF(ISNUMBER(INDEX($A:$U,ROW(),$D$6)),INDEX($A:$U,ROW(),$D$6),IFERROR(--SUBSTITUTE(SUBSTITUTE(TRIM(INDEX($A:$U,ROW(),$D$6)),",",""),"원",""),0))))</f>
        <v/>
      </c>
      <c r="AA715" s="30">
        <f>IF(OR($Y715="",$E$6=""),"",IF(INDEX($A:$U,ROW(),$E$6)="",0,IF(ISNUMBER(INDEX($A:$U,ROW(),$E$6)),INDEX($A:$U,ROW(),$E$6),IFERROR(--SUBSTITUTE(SUBSTITUTE(TRIM(INDEX($A:$U,ROW(),$E$6)),",",""),"원",""),0))))</f>
        <v/>
      </c>
      <c r="AB715" s="30">
        <f>IF(OR($Y715="",$F$6=""),"",IF(INDEX($A:$U,ROW(),$F$6)="","",IF(ISNUMBER(INDEX($A:$U,ROW(),$F$6)),INDEX($A:$U,ROW(),$F$6),IFERROR(--SUBSTITUTE(SUBSTITUTE(TRIM(INDEX($A:$U,ROW(),$F$6)),",",""),"원",""),""))))</f>
        <v/>
      </c>
      <c r="AC715" s="2">
        <f>IF(OR($Y715="",$G$6=""),"",INDEX($A:$U,ROW(),$G$6)&amp;"")</f>
        <v/>
      </c>
      <c r="AD715" s="2">
        <f>IF($Y715="","",IF(OR(AND(설정!$B$5&lt;&gt;"",ISNUMBER(SEARCH(설정!$B$5,$AC715))),AND(설정!$B$6&lt;&gt;"",ISNUMBER(SEARCH(설정!$B$6,$AC715))),AND(설정!$B$7&lt;&gt;"",ISNUMBER(SEARCH(설정!$B$7,$AC715)))),"제외","포함"))</f>
        <v/>
      </c>
    </row>
    <row r="716">
      <c r="W716" s="2">
        <f>IF(OR($B$5="",$C$6="",ROW()&lt;$B$5),"",IF(INDEX($A:$U,ROW(),$C$6)="","",INDEX($A:$U,ROW(),$C$6)))</f>
        <v/>
      </c>
      <c r="X716" s="28">
        <f>IF($W716="","",IF(ISNUMBER($W716),IF($W716&gt;=10000000,IFERROR(DATE(INT($W716/10000),MOD(INT($W716/100),100),MOD($W716,100)),""),$W716),IF(ISNUMBER(--SUBSTITUTE(SUBSTITUTE(TRIM($W716),".","-"),"/","-")),IF(--SUBSTITUTE(SUBSTITUTE(TRIM($W716),".","-"),"/","-")&gt;=10000000,IFERROR(DATE(--LEFT(TRIM($W716),4),--MID(TRIM($W716),5,2),--RIGHT(TRIM($W716),2)),""),--SUBSTITUTE(SUBSTITUTE(TRIM($W716),".","-"),"/","-")),IFERROR(--LEFT(SUBSTITUTE(SUBSTITUTE(TRIM($W716),".","-"),"/","-"),10),""))))</f>
        <v/>
      </c>
      <c r="Y716" s="29">
        <f>IF($X716="","",INT($X716))</f>
        <v/>
      </c>
      <c r="Z716" s="30">
        <f>IF(OR($Y716="",$D$6=""),"",IF(INDEX($A:$U,ROW(),$D$6)="",0,IF(ISNUMBER(INDEX($A:$U,ROW(),$D$6)),INDEX($A:$U,ROW(),$D$6),IFERROR(--SUBSTITUTE(SUBSTITUTE(TRIM(INDEX($A:$U,ROW(),$D$6)),",",""),"원",""),0))))</f>
        <v/>
      </c>
      <c r="AA716" s="30">
        <f>IF(OR($Y716="",$E$6=""),"",IF(INDEX($A:$U,ROW(),$E$6)="",0,IF(ISNUMBER(INDEX($A:$U,ROW(),$E$6)),INDEX($A:$U,ROW(),$E$6),IFERROR(--SUBSTITUTE(SUBSTITUTE(TRIM(INDEX($A:$U,ROW(),$E$6)),",",""),"원",""),0))))</f>
        <v/>
      </c>
      <c r="AB716" s="30">
        <f>IF(OR($Y716="",$F$6=""),"",IF(INDEX($A:$U,ROW(),$F$6)="","",IF(ISNUMBER(INDEX($A:$U,ROW(),$F$6)),INDEX($A:$U,ROW(),$F$6),IFERROR(--SUBSTITUTE(SUBSTITUTE(TRIM(INDEX($A:$U,ROW(),$F$6)),",",""),"원",""),""))))</f>
        <v/>
      </c>
      <c r="AC716" s="2">
        <f>IF(OR($Y716="",$G$6=""),"",INDEX($A:$U,ROW(),$G$6)&amp;"")</f>
        <v/>
      </c>
      <c r="AD716" s="2">
        <f>IF($Y716="","",IF(OR(AND(설정!$B$5&lt;&gt;"",ISNUMBER(SEARCH(설정!$B$5,$AC716))),AND(설정!$B$6&lt;&gt;"",ISNUMBER(SEARCH(설정!$B$6,$AC716))),AND(설정!$B$7&lt;&gt;"",ISNUMBER(SEARCH(설정!$B$7,$AC716)))),"제외","포함"))</f>
        <v/>
      </c>
    </row>
    <row r="717">
      <c r="W717" s="2">
        <f>IF(OR($B$5="",$C$6="",ROW()&lt;$B$5),"",IF(INDEX($A:$U,ROW(),$C$6)="","",INDEX($A:$U,ROW(),$C$6)))</f>
        <v/>
      </c>
      <c r="X717" s="28">
        <f>IF($W717="","",IF(ISNUMBER($W717),IF($W717&gt;=10000000,IFERROR(DATE(INT($W717/10000),MOD(INT($W717/100),100),MOD($W717,100)),""),$W717),IF(ISNUMBER(--SUBSTITUTE(SUBSTITUTE(TRIM($W717),".","-"),"/","-")),IF(--SUBSTITUTE(SUBSTITUTE(TRIM($W717),".","-"),"/","-")&gt;=10000000,IFERROR(DATE(--LEFT(TRIM($W717),4),--MID(TRIM($W717),5,2),--RIGHT(TRIM($W717),2)),""),--SUBSTITUTE(SUBSTITUTE(TRIM($W717),".","-"),"/","-")),IFERROR(--LEFT(SUBSTITUTE(SUBSTITUTE(TRIM($W717),".","-"),"/","-"),10),""))))</f>
        <v/>
      </c>
      <c r="Y717" s="29">
        <f>IF($X717="","",INT($X717))</f>
        <v/>
      </c>
      <c r="Z717" s="30">
        <f>IF(OR($Y717="",$D$6=""),"",IF(INDEX($A:$U,ROW(),$D$6)="",0,IF(ISNUMBER(INDEX($A:$U,ROW(),$D$6)),INDEX($A:$U,ROW(),$D$6),IFERROR(--SUBSTITUTE(SUBSTITUTE(TRIM(INDEX($A:$U,ROW(),$D$6)),",",""),"원",""),0))))</f>
        <v/>
      </c>
      <c r="AA717" s="30">
        <f>IF(OR($Y717="",$E$6=""),"",IF(INDEX($A:$U,ROW(),$E$6)="",0,IF(ISNUMBER(INDEX($A:$U,ROW(),$E$6)),INDEX($A:$U,ROW(),$E$6),IFERROR(--SUBSTITUTE(SUBSTITUTE(TRIM(INDEX($A:$U,ROW(),$E$6)),",",""),"원",""),0))))</f>
        <v/>
      </c>
      <c r="AB717" s="30">
        <f>IF(OR($Y717="",$F$6=""),"",IF(INDEX($A:$U,ROW(),$F$6)="","",IF(ISNUMBER(INDEX($A:$U,ROW(),$F$6)),INDEX($A:$U,ROW(),$F$6),IFERROR(--SUBSTITUTE(SUBSTITUTE(TRIM(INDEX($A:$U,ROW(),$F$6)),",",""),"원",""),""))))</f>
        <v/>
      </c>
      <c r="AC717" s="2">
        <f>IF(OR($Y717="",$G$6=""),"",INDEX($A:$U,ROW(),$G$6)&amp;"")</f>
        <v/>
      </c>
      <c r="AD717" s="2">
        <f>IF($Y717="","",IF(OR(AND(설정!$B$5&lt;&gt;"",ISNUMBER(SEARCH(설정!$B$5,$AC717))),AND(설정!$B$6&lt;&gt;"",ISNUMBER(SEARCH(설정!$B$6,$AC717))),AND(설정!$B$7&lt;&gt;"",ISNUMBER(SEARCH(설정!$B$7,$AC717)))),"제외","포함"))</f>
        <v/>
      </c>
    </row>
    <row r="718">
      <c r="W718" s="2">
        <f>IF(OR($B$5="",$C$6="",ROW()&lt;$B$5),"",IF(INDEX($A:$U,ROW(),$C$6)="","",INDEX($A:$U,ROW(),$C$6)))</f>
        <v/>
      </c>
      <c r="X718" s="28">
        <f>IF($W718="","",IF(ISNUMBER($W718),IF($W718&gt;=10000000,IFERROR(DATE(INT($W718/10000),MOD(INT($W718/100),100),MOD($W718,100)),""),$W718),IF(ISNUMBER(--SUBSTITUTE(SUBSTITUTE(TRIM($W718),".","-"),"/","-")),IF(--SUBSTITUTE(SUBSTITUTE(TRIM($W718),".","-"),"/","-")&gt;=10000000,IFERROR(DATE(--LEFT(TRIM($W718),4),--MID(TRIM($W718),5,2),--RIGHT(TRIM($W718),2)),""),--SUBSTITUTE(SUBSTITUTE(TRIM($W718),".","-"),"/","-")),IFERROR(--LEFT(SUBSTITUTE(SUBSTITUTE(TRIM($W718),".","-"),"/","-"),10),""))))</f>
        <v/>
      </c>
      <c r="Y718" s="29">
        <f>IF($X718="","",INT($X718))</f>
        <v/>
      </c>
      <c r="Z718" s="30">
        <f>IF(OR($Y718="",$D$6=""),"",IF(INDEX($A:$U,ROW(),$D$6)="",0,IF(ISNUMBER(INDEX($A:$U,ROW(),$D$6)),INDEX($A:$U,ROW(),$D$6),IFERROR(--SUBSTITUTE(SUBSTITUTE(TRIM(INDEX($A:$U,ROW(),$D$6)),",",""),"원",""),0))))</f>
        <v/>
      </c>
      <c r="AA718" s="30">
        <f>IF(OR($Y718="",$E$6=""),"",IF(INDEX($A:$U,ROW(),$E$6)="",0,IF(ISNUMBER(INDEX($A:$U,ROW(),$E$6)),INDEX($A:$U,ROW(),$E$6),IFERROR(--SUBSTITUTE(SUBSTITUTE(TRIM(INDEX($A:$U,ROW(),$E$6)),",",""),"원",""),0))))</f>
        <v/>
      </c>
      <c r="AB718" s="30">
        <f>IF(OR($Y718="",$F$6=""),"",IF(INDEX($A:$U,ROW(),$F$6)="","",IF(ISNUMBER(INDEX($A:$U,ROW(),$F$6)),INDEX($A:$U,ROW(),$F$6),IFERROR(--SUBSTITUTE(SUBSTITUTE(TRIM(INDEX($A:$U,ROW(),$F$6)),",",""),"원",""),""))))</f>
        <v/>
      </c>
      <c r="AC718" s="2">
        <f>IF(OR($Y718="",$G$6=""),"",INDEX($A:$U,ROW(),$G$6)&amp;"")</f>
        <v/>
      </c>
      <c r="AD718" s="2">
        <f>IF($Y718="","",IF(OR(AND(설정!$B$5&lt;&gt;"",ISNUMBER(SEARCH(설정!$B$5,$AC718))),AND(설정!$B$6&lt;&gt;"",ISNUMBER(SEARCH(설정!$B$6,$AC718))),AND(설정!$B$7&lt;&gt;"",ISNUMBER(SEARCH(설정!$B$7,$AC718)))),"제외","포함"))</f>
        <v/>
      </c>
    </row>
    <row r="719">
      <c r="W719" s="2">
        <f>IF(OR($B$5="",$C$6="",ROW()&lt;$B$5),"",IF(INDEX($A:$U,ROW(),$C$6)="","",INDEX($A:$U,ROW(),$C$6)))</f>
        <v/>
      </c>
      <c r="X719" s="28">
        <f>IF($W719="","",IF(ISNUMBER($W719),IF($W719&gt;=10000000,IFERROR(DATE(INT($W719/10000),MOD(INT($W719/100),100),MOD($W719,100)),""),$W719),IF(ISNUMBER(--SUBSTITUTE(SUBSTITUTE(TRIM($W719),".","-"),"/","-")),IF(--SUBSTITUTE(SUBSTITUTE(TRIM($W719),".","-"),"/","-")&gt;=10000000,IFERROR(DATE(--LEFT(TRIM($W719),4),--MID(TRIM($W719),5,2),--RIGHT(TRIM($W719),2)),""),--SUBSTITUTE(SUBSTITUTE(TRIM($W719),".","-"),"/","-")),IFERROR(--LEFT(SUBSTITUTE(SUBSTITUTE(TRIM($W719),".","-"),"/","-"),10),""))))</f>
        <v/>
      </c>
      <c r="Y719" s="29">
        <f>IF($X719="","",INT($X719))</f>
        <v/>
      </c>
      <c r="Z719" s="30">
        <f>IF(OR($Y719="",$D$6=""),"",IF(INDEX($A:$U,ROW(),$D$6)="",0,IF(ISNUMBER(INDEX($A:$U,ROW(),$D$6)),INDEX($A:$U,ROW(),$D$6),IFERROR(--SUBSTITUTE(SUBSTITUTE(TRIM(INDEX($A:$U,ROW(),$D$6)),",",""),"원",""),0))))</f>
        <v/>
      </c>
      <c r="AA719" s="30">
        <f>IF(OR($Y719="",$E$6=""),"",IF(INDEX($A:$U,ROW(),$E$6)="",0,IF(ISNUMBER(INDEX($A:$U,ROW(),$E$6)),INDEX($A:$U,ROW(),$E$6),IFERROR(--SUBSTITUTE(SUBSTITUTE(TRIM(INDEX($A:$U,ROW(),$E$6)),",",""),"원",""),0))))</f>
        <v/>
      </c>
      <c r="AB719" s="30">
        <f>IF(OR($Y719="",$F$6=""),"",IF(INDEX($A:$U,ROW(),$F$6)="","",IF(ISNUMBER(INDEX($A:$U,ROW(),$F$6)),INDEX($A:$U,ROW(),$F$6),IFERROR(--SUBSTITUTE(SUBSTITUTE(TRIM(INDEX($A:$U,ROW(),$F$6)),",",""),"원",""),""))))</f>
        <v/>
      </c>
      <c r="AC719" s="2">
        <f>IF(OR($Y719="",$G$6=""),"",INDEX($A:$U,ROW(),$G$6)&amp;"")</f>
        <v/>
      </c>
      <c r="AD719" s="2">
        <f>IF($Y719="","",IF(OR(AND(설정!$B$5&lt;&gt;"",ISNUMBER(SEARCH(설정!$B$5,$AC719))),AND(설정!$B$6&lt;&gt;"",ISNUMBER(SEARCH(설정!$B$6,$AC719))),AND(설정!$B$7&lt;&gt;"",ISNUMBER(SEARCH(설정!$B$7,$AC719)))),"제외","포함"))</f>
        <v/>
      </c>
    </row>
    <row r="720">
      <c r="W720" s="2">
        <f>IF(OR($B$5="",$C$6="",ROW()&lt;$B$5),"",IF(INDEX($A:$U,ROW(),$C$6)="","",INDEX($A:$U,ROW(),$C$6)))</f>
        <v/>
      </c>
      <c r="X720" s="28">
        <f>IF($W720="","",IF(ISNUMBER($W720),IF($W720&gt;=10000000,IFERROR(DATE(INT($W720/10000),MOD(INT($W720/100),100),MOD($W720,100)),""),$W720),IF(ISNUMBER(--SUBSTITUTE(SUBSTITUTE(TRIM($W720),".","-"),"/","-")),IF(--SUBSTITUTE(SUBSTITUTE(TRIM($W720),".","-"),"/","-")&gt;=10000000,IFERROR(DATE(--LEFT(TRIM($W720),4),--MID(TRIM($W720),5,2),--RIGHT(TRIM($W720),2)),""),--SUBSTITUTE(SUBSTITUTE(TRIM($W720),".","-"),"/","-")),IFERROR(--LEFT(SUBSTITUTE(SUBSTITUTE(TRIM($W720),".","-"),"/","-"),10),""))))</f>
        <v/>
      </c>
      <c r="Y720" s="29">
        <f>IF($X720="","",INT($X720))</f>
        <v/>
      </c>
      <c r="Z720" s="30">
        <f>IF(OR($Y720="",$D$6=""),"",IF(INDEX($A:$U,ROW(),$D$6)="",0,IF(ISNUMBER(INDEX($A:$U,ROW(),$D$6)),INDEX($A:$U,ROW(),$D$6),IFERROR(--SUBSTITUTE(SUBSTITUTE(TRIM(INDEX($A:$U,ROW(),$D$6)),",",""),"원",""),0))))</f>
        <v/>
      </c>
      <c r="AA720" s="30">
        <f>IF(OR($Y720="",$E$6=""),"",IF(INDEX($A:$U,ROW(),$E$6)="",0,IF(ISNUMBER(INDEX($A:$U,ROW(),$E$6)),INDEX($A:$U,ROW(),$E$6),IFERROR(--SUBSTITUTE(SUBSTITUTE(TRIM(INDEX($A:$U,ROW(),$E$6)),",",""),"원",""),0))))</f>
        <v/>
      </c>
      <c r="AB720" s="30">
        <f>IF(OR($Y720="",$F$6=""),"",IF(INDEX($A:$U,ROW(),$F$6)="","",IF(ISNUMBER(INDEX($A:$U,ROW(),$F$6)),INDEX($A:$U,ROW(),$F$6),IFERROR(--SUBSTITUTE(SUBSTITUTE(TRIM(INDEX($A:$U,ROW(),$F$6)),",",""),"원",""),""))))</f>
        <v/>
      </c>
      <c r="AC720" s="2">
        <f>IF(OR($Y720="",$G$6=""),"",INDEX($A:$U,ROW(),$G$6)&amp;"")</f>
        <v/>
      </c>
      <c r="AD720" s="2">
        <f>IF($Y720="","",IF(OR(AND(설정!$B$5&lt;&gt;"",ISNUMBER(SEARCH(설정!$B$5,$AC720))),AND(설정!$B$6&lt;&gt;"",ISNUMBER(SEARCH(설정!$B$6,$AC720))),AND(설정!$B$7&lt;&gt;"",ISNUMBER(SEARCH(설정!$B$7,$AC720)))),"제외","포함"))</f>
        <v/>
      </c>
    </row>
    <row r="721">
      <c r="W721" s="2">
        <f>IF(OR($B$5="",$C$6="",ROW()&lt;$B$5),"",IF(INDEX($A:$U,ROW(),$C$6)="","",INDEX($A:$U,ROW(),$C$6)))</f>
        <v/>
      </c>
      <c r="X721" s="28">
        <f>IF($W721="","",IF(ISNUMBER($W721),IF($W721&gt;=10000000,IFERROR(DATE(INT($W721/10000),MOD(INT($W721/100),100),MOD($W721,100)),""),$W721),IF(ISNUMBER(--SUBSTITUTE(SUBSTITUTE(TRIM($W721),".","-"),"/","-")),IF(--SUBSTITUTE(SUBSTITUTE(TRIM($W721),".","-"),"/","-")&gt;=10000000,IFERROR(DATE(--LEFT(TRIM($W721),4),--MID(TRIM($W721),5,2),--RIGHT(TRIM($W721),2)),""),--SUBSTITUTE(SUBSTITUTE(TRIM($W721),".","-"),"/","-")),IFERROR(--LEFT(SUBSTITUTE(SUBSTITUTE(TRIM($W721),".","-"),"/","-"),10),""))))</f>
        <v/>
      </c>
      <c r="Y721" s="29">
        <f>IF($X721="","",INT($X721))</f>
        <v/>
      </c>
      <c r="Z721" s="30">
        <f>IF(OR($Y721="",$D$6=""),"",IF(INDEX($A:$U,ROW(),$D$6)="",0,IF(ISNUMBER(INDEX($A:$U,ROW(),$D$6)),INDEX($A:$U,ROW(),$D$6),IFERROR(--SUBSTITUTE(SUBSTITUTE(TRIM(INDEX($A:$U,ROW(),$D$6)),",",""),"원",""),0))))</f>
        <v/>
      </c>
      <c r="AA721" s="30">
        <f>IF(OR($Y721="",$E$6=""),"",IF(INDEX($A:$U,ROW(),$E$6)="",0,IF(ISNUMBER(INDEX($A:$U,ROW(),$E$6)),INDEX($A:$U,ROW(),$E$6),IFERROR(--SUBSTITUTE(SUBSTITUTE(TRIM(INDEX($A:$U,ROW(),$E$6)),",",""),"원",""),0))))</f>
        <v/>
      </c>
      <c r="AB721" s="30">
        <f>IF(OR($Y721="",$F$6=""),"",IF(INDEX($A:$U,ROW(),$F$6)="","",IF(ISNUMBER(INDEX($A:$U,ROW(),$F$6)),INDEX($A:$U,ROW(),$F$6),IFERROR(--SUBSTITUTE(SUBSTITUTE(TRIM(INDEX($A:$U,ROW(),$F$6)),",",""),"원",""),""))))</f>
        <v/>
      </c>
      <c r="AC721" s="2">
        <f>IF(OR($Y721="",$G$6=""),"",INDEX($A:$U,ROW(),$G$6)&amp;"")</f>
        <v/>
      </c>
      <c r="AD721" s="2">
        <f>IF($Y721="","",IF(OR(AND(설정!$B$5&lt;&gt;"",ISNUMBER(SEARCH(설정!$B$5,$AC721))),AND(설정!$B$6&lt;&gt;"",ISNUMBER(SEARCH(설정!$B$6,$AC721))),AND(설정!$B$7&lt;&gt;"",ISNUMBER(SEARCH(설정!$B$7,$AC721)))),"제외","포함"))</f>
        <v/>
      </c>
    </row>
    <row r="722">
      <c r="W722" s="2">
        <f>IF(OR($B$5="",$C$6="",ROW()&lt;$B$5),"",IF(INDEX($A:$U,ROW(),$C$6)="","",INDEX($A:$U,ROW(),$C$6)))</f>
        <v/>
      </c>
      <c r="X722" s="28">
        <f>IF($W722="","",IF(ISNUMBER($W722),IF($W722&gt;=10000000,IFERROR(DATE(INT($W722/10000),MOD(INT($W722/100),100),MOD($W722,100)),""),$W722),IF(ISNUMBER(--SUBSTITUTE(SUBSTITUTE(TRIM($W722),".","-"),"/","-")),IF(--SUBSTITUTE(SUBSTITUTE(TRIM($W722),".","-"),"/","-")&gt;=10000000,IFERROR(DATE(--LEFT(TRIM($W722),4),--MID(TRIM($W722),5,2),--RIGHT(TRIM($W722),2)),""),--SUBSTITUTE(SUBSTITUTE(TRIM($W722),".","-"),"/","-")),IFERROR(--LEFT(SUBSTITUTE(SUBSTITUTE(TRIM($W722),".","-"),"/","-"),10),""))))</f>
        <v/>
      </c>
      <c r="Y722" s="29">
        <f>IF($X722="","",INT($X722))</f>
        <v/>
      </c>
      <c r="Z722" s="30">
        <f>IF(OR($Y722="",$D$6=""),"",IF(INDEX($A:$U,ROW(),$D$6)="",0,IF(ISNUMBER(INDEX($A:$U,ROW(),$D$6)),INDEX($A:$U,ROW(),$D$6),IFERROR(--SUBSTITUTE(SUBSTITUTE(TRIM(INDEX($A:$U,ROW(),$D$6)),",",""),"원",""),0))))</f>
        <v/>
      </c>
      <c r="AA722" s="30">
        <f>IF(OR($Y722="",$E$6=""),"",IF(INDEX($A:$U,ROW(),$E$6)="",0,IF(ISNUMBER(INDEX($A:$U,ROW(),$E$6)),INDEX($A:$U,ROW(),$E$6),IFERROR(--SUBSTITUTE(SUBSTITUTE(TRIM(INDEX($A:$U,ROW(),$E$6)),",",""),"원",""),0))))</f>
        <v/>
      </c>
      <c r="AB722" s="30">
        <f>IF(OR($Y722="",$F$6=""),"",IF(INDEX($A:$U,ROW(),$F$6)="","",IF(ISNUMBER(INDEX($A:$U,ROW(),$F$6)),INDEX($A:$U,ROW(),$F$6),IFERROR(--SUBSTITUTE(SUBSTITUTE(TRIM(INDEX($A:$U,ROW(),$F$6)),",",""),"원",""),""))))</f>
        <v/>
      </c>
      <c r="AC722" s="2">
        <f>IF(OR($Y722="",$G$6=""),"",INDEX($A:$U,ROW(),$G$6)&amp;"")</f>
        <v/>
      </c>
      <c r="AD722" s="2">
        <f>IF($Y722="","",IF(OR(AND(설정!$B$5&lt;&gt;"",ISNUMBER(SEARCH(설정!$B$5,$AC722))),AND(설정!$B$6&lt;&gt;"",ISNUMBER(SEARCH(설정!$B$6,$AC722))),AND(설정!$B$7&lt;&gt;"",ISNUMBER(SEARCH(설정!$B$7,$AC722)))),"제외","포함"))</f>
        <v/>
      </c>
    </row>
    <row r="723">
      <c r="W723" s="2">
        <f>IF(OR($B$5="",$C$6="",ROW()&lt;$B$5),"",IF(INDEX($A:$U,ROW(),$C$6)="","",INDEX($A:$U,ROW(),$C$6)))</f>
        <v/>
      </c>
      <c r="X723" s="28">
        <f>IF($W723="","",IF(ISNUMBER($W723),IF($W723&gt;=10000000,IFERROR(DATE(INT($W723/10000),MOD(INT($W723/100),100),MOD($W723,100)),""),$W723),IF(ISNUMBER(--SUBSTITUTE(SUBSTITUTE(TRIM($W723),".","-"),"/","-")),IF(--SUBSTITUTE(SUBSTITUTE(TRIM($W723),".","-"),"/","-")&gt;=10000000,IFERROR(DATE(--LEFT(TRIM($W723),4),--MID(TRIM($W723),5,2),--RIGHT(TRIM($W723),2)),""),--SUBSTITUTE(SUBSTITUTE(TRIM($W723),".","-"),"/","-")),IFERROR(--LEFT(SUBSTITUTE(SUBSTITUTE(TRIM($W723),".","-"),"/","-"),10),""))))</f>
        <v/>
      </c>
      <c r="Y723" s="29">
        <f>IF($X723="","",INT($X723))</f>
        <v/>
      </c>
      <c r="Z723" s="30">
        <f>IF(OR($Y723="",$D$6=""),"",IF(INDEX($A:$U,ROW(),$D$6)="",0,IF(ISNUMBER(INDEX($A:$U,ROW(),$D$6)),INDEX($A:$U,ROW(),$D$6),IFERROR(--SUBSTITUTE(SUBSTITUTE(TRIM(INDEX($A:$U,ROW(),$D$6)),",",""),"원",""),0))))</f>
        <v/>
      </c>
      <c r="AA723" s="30">
        <f>IF(OR($Y723="",$E$6=""),"",IF(INDEX($A:$U,ROW(),$E$6)="",0,IF(ISNUMBER(INDEX($A:$U,ROW(),$E$6)),INDEX($A:$U,ROW(),$E$6),IFERROR(--SUBSTITUTE(SUBSTITUTE(TRIM(INDEX($A:$U,ROW(),$E$6)),",",""),"원",""),0))))</f>
        <v/>
      </c>
      <c r="AB723" s="30">
        <f>IF(OR($Y723="",$F$6=""),"",IF(INDEX($A:$U,ROW(),$F$6)="","",IF(ISNUMBER(INDEX($A:$U,ROW(),$F$6)),INDEX($A:$U,ROW(),$F$6),IFERROR(--SUBSTITUTE(SUBSTITUTE(TRIM(INDEX($A:$U,ROW(),$F$6)),",",""),"원",""),""))))</f>
        <v/>
      </c>
      <c r="AC723" s="2">
        <f>IF(OR($Y723="",$G$6=""),"",INDEX($A:$U,ROW(),$G$6)&amp;"")</f>
        <v/>
      </c>
      <c r="AD723" s="2">
        <f>IF($Y723="","",IF(OR(AND(설정!$B$5&lt;&gt;"",ISNUMBER(SEARCH(설정!$B$5,$AC723))),AND(설정!$B$6&lt;&gt;"",ISNUMBER(SEARCH(설정!$B$6,$AC723))),AND(설정!$B$7&lt;&gt;"",ISNUMBER(SEARCH(설정!$B$7,$AC723)))),"제외","포함"))</f>
        <v/>
      </c>
    </row>
    <row r="724">
      <c r="W724" s="2">
        <f>IF(OR($B$5="",$C$6="",ROW()&lt;$B$5),"",IF(INDEX($A:$U,ROW(),$C$6)="","",INDEX($A:$U,ROW(),$C$6)))</f>
        <v/>
      </c>
      <c r="X724" s="28">
        <f>IF($W724="","",IF(ISNUMBER($W724),IF($W724&gt;=10000000,IFERROR(DATE(INT($W724/10000),MOD(INT($W724/100),100),MOD($W724,100)),""),$W724),IF(ISNUMBER(--SUBSTITUTE(SUBSTITUTE(TRIM($W724),".","-"),"/","-")),IF(--SUBSTITUTE(SUBSTITUTE(TRIM($W724),".","-"),"/","-")&gt;=10000000,IFERROR(DATE(--LEFT(TRIM($W724),4),--MID(TRIM($W724),5,2),--RIGHT(TRIM($W724),2)),""),--SUBSTITUTE(SUBSTITUTE(TRIM($W724),".","-"),"/","-")),IFERROR(--LEFT(SUBSTITUTE(SUBSTITUTE(TRIM($W724),".","-"),"/","-"),10),""))))</f>
        <v/>
      </c>
      <c r="Y724" s="29">
        <f>IF($X724="","",INT($X724))</f>
        <v/>
      </c>
      <c r="Z724" s="30">
        <f>IF(OR($Y724="",$D$6=""),"",IF(INDEX($A:$U,ROW(),$D$6)="",0,IF(ISNUMBER(INDEX($A:$U,ROW(),$D$6)),INDEX($A:$U,ROW(),$D$6),IFERROR(--SUBSTITUTE(SUBSTITUTE(TRIM(INDEX($A:$U,ROW(),$D$6)),",",""),"원",""),0))))</f>
        <v/>
      </c>
      <c r="AA724" s="30">
        <f>IF(OR($Y724="",$E$6=""),"",IF(INDEX($A:$U,ROW(),$E$6)="",0,IF(ISNUMBER(INDEX($A:$U,ROW(),$E$6)),INDEX($A:$U,ROW(),$E$6),IFERROR(--SUBSTITUTE(SUBSTITUTE(TRIM(INDEX($A:$U,ROW(),$E$6)),",",""),"원",""),0))))</f>
        <v/>
      </c>
      <c r="AB724" s="30">
        <f>IF(OR($Y724="",$F$6=""),"",IF(INDEX($A:$U,ROW(),$F$6)="","",IF(ISNUMBER(INDEX($A:$U,ROW(),$F$6)),INDEX($A:$U,ROW(),$F$6),IFERROR(--SUBSTITUTE(SUBSTITUTE(TRIM(INDEX($A:$U,ROW(),$F$6)),",",""),"원",""),""))))</f>
        <v/>
      </c>
      <c r="AC724" s="2">
        <f>IF(OR($Y724="",$G$6=""),"",INDEX($A:$U,ROW(),$G$6)&amp;"")</f>
        <v/>
      </c>
      <c r="AD724" s="2">
        <f>IF($Y724="","",IF(OR(AND(설정!$B$5&lt;&gt;"",ISNUMBER(SEARCH(설정!$B$5,$AC724))),AND(설정!$B$6&lt;&gt;"",ISNUMBER(SEARCH(설정!$B$6,$AC724))),AND(설정!$B$7&lt;&gt;"",ISNUMBER(SEARCH(설정!$B$7,$AC724)))),"제외","포함"))</f>
        <v/>
      </c>
    </row>
    <row r="725">
      <c r="W725" s="2">
        <f>IF(OR($B$5="",$C$6="",ROW()&lt;$B$5),"",IF(INDEX($A:$U,ROW(),$C$6)="","",INDEX($A:$U,ROW(),$C$6)))</f>
        <v/>
      </c>
      <c r="X725" s="28">
        <f>IF($W725="","",IF(ISNUMBER($W725),IF($W725&gt;=10000000,IFERROR(DATE(INT($W725/10000),MOD(INT($W725/100),100),MOD($W725,100)),""),$W725),IF(ISNUMBER(--SUBSTITUTE(SUBSTITUTE(TRIM($W725),".","-"),"/","-")),IF(--SUBSTITUTE(SUBSTITUTE(TRIM($W725),".","-"),"/","-")&gt;=10000000,IFERROR(DATE(--LEFT(TRIM($W725),4),--MID(TRIM($W725),5,2),--RIGHT(TRIM($W725),2)),""),--SUBSTITUTE(SUBSTITUTE(TRIM($W725),".","-"),"/","-")),IFERROR(--LEFT(SUBSTITUTE(SUBSTITUTE(TRIM($W725),".","-"),"/","-"),10),""))))</f>
        <v/>
      </c>
      <c r="Y725" s="29">
        <f>IF($X725="","",INT($X725))</f>
        <v/>
      </c>
      <c r="Z725" s="30">
        <f>IF(OR($Y725="",$D$6=""),"",IF(INDEX($A:$U,ROW(),$D$6)="",0,IF(ISNUMBER(INDEX($A:$U,ROW(),$D$6)),INDEX($A:$U,ROW(),$D$6),IFERROR(--SUBSTITUTE(SUBSTITUTE(TRIM(INDEX($A:$U,ROW(),$D$6)),",",""),"원",""),0))))</f>
        <v/>
      </c>
      <c r="AA725" s="30">
        <f>IF(OR($Y725="",$E$6=""),"",IF(INDEX($A:$U,ROW(),$E$6)="",0,IF(ISNUMBER(INDEX($A:$U,ROW(),$E$6)),INDEX($A:$U,ROW(),$E$6),IFERROR(--SUBSTITUTE(SUBSTITUTE(TRIM(INDEX($A:$U,ROW(),$E$6)),",",""),"원",""),0))))</f>
        <v/>
      </c>
      <c r="AB725" s="30">
        <f>IF(OR($Y725="",$F$6=""),"",IF(INDEX($A:$U,ROW(),$F$6)="","",IF(ISNUMBER(INDEX($A:$U,ROW(),$F$6)),INDEX($A:$U,ROW(),$F$6),IFERROR(--SUBSTITUTE(SUBSTITUTE(TRIM(INDEX($A:$U,ROW(),$F$6)),",",""),"원",""),""))))</f>
        <v/>
      </c>
      <c r="AC725" s="2">
        <f>IF(OR($Y725="",$G$6=""),"",INDEX($A:$U,ROW(),$G$6)&amp;"")</f>
        <v/>
      </c>
      <c r="AD725" s="2">
        <f>IF($Y725="","",IF(OR(AND(설정!$B$5&lt;&gt;"",ISNUMBER(SEARCH(설정!$B$5,$AC725))),AND(설정!$B$6&lt;&gt;"",ISNUMBER(SEARCH(설정!$B$6,$AC725))),AND(설정!$B$7&lt;&gt;"",ISNUMBER(SEARCH(설정!$B$7,$AC725)))),"제외","포함"))</f>
        <v/>
      </c>
    </row>
    <row r="726">
      <c r="W726" s="2">
        <f>IF(OR($B$5="",$C$6="",ROW()&lt;$B$5),"",IF(INDEX($A:$U,ROW(),$C$6)="","",INDEX($A:$U,ROW(),$C$6)))</f>
        <v/>
      </c>
      <c r="X726" s="28">
        <f>IF($W726="","",IF(ISNUMBER($W726),IF($W726&gt;=10000000,IFERROR(DATE(INT($W726/10000),MOD(INT($W726/100),100),MOD($W726,100)),""),$W726),IF(ISNUMBER(--SUBSTITUTE(SUBSTITUTE(TRIM($W726),".","-"),"/","-")),IF(--SUBSTITUTE(SUBSTITUTE(TRIM($W726),".","-"),"/","-")&gt;=10000000,IFERROR(DATE(--LEFT(TRIM($W726),4),--MID(TRIM($W726),5,2),--RIGHT(TRIM($W726),2)),""),--SUBSTITUTE(SUBSTITUTE(TRIM($W726),".","-"),"/","-")),IFERROR(--LEFT(SUBSTITUTE(SUBSTITUTE(TRIM($W726),".","-"),"/","-"),10),""))))</f>
        <v/>
      </c>
      <c r="Y726" s="29">
        <f>IF($X726="","",INT($X726))</f>
        <v/>
      </c>
      <c r="Z726" s="30">
        <f>IF(OR($Y726="",$D$6=""),"",IF(INDEX($A:$U,ROW(),$D$6)="",0,IF(ISNUMBER(INDEX($A:$U,ROW(),$D$6)),INDEX($A:$U,ROW(),$D$6),IFERROR(--SUBSTITUTE(SUBSTITUTE(TRIM(INDEX($A:$U,ROW(),$D$6)),",",""),"원",""),0))))</f>
        <v/>
      </c>
      <c r="AA726" s="30">
        <f>IF(OR($Y726="",$E$6=""),"",IF(INDEX($A:$U,ROW(),$E$6)="",0,IF(ISNUMBER(INDEX($A:$U,ROW(),$E$6)),INDEX($A:$U,ROW(),$E$6),IFERROR(--SUBSTITUTE(SUBSTITUTE(TRIM(INDEX($A:$U,ROW(),$E$6)),",",""),"원",""),0))))</f>
        <v/>
      </c>
      <c r="AB726" s="30">
        <f>IF(OR($Y726="",$F$6=""),"",IF(INDEX($A:$U,ROW(),$F$6)="","",IF(ISNUMBER(INDEX($A:$U,ROW(),$F$6)),INDEX($A:$U,ROW(),$F$6),IFERROR(--SUBSTITUTE(SUBSTITUTE(TRIM(INDEX($A:$U,ROW(),$F$6)),",",""),"원",""),""))))</f>
        <v/>
      </c>
      <c r="AC726" s="2">
        <f>IF(OR($Y726="",$G$6=""),"",INDEX($A:$U,ROW(),$G$6)&amp;"")</f>
        <v/>
      </c>
      <c r="AD726" s="2">
        <f>IF($Y726="","",IF(OR(AND(설정!$B$5&lt;&gt;"",ISNUMBER(SEARCH(설정!$B$5,$AC726))),AND(설정!$B$6&lt;&gt;"",ISNUMBER(SEARCH(설정!$B$6,$AC726))),AND(설정!$B$7&lt;&gt;"",ISNUMBER(SEARCH(설정!$B$7,$AC726)))),"제외","포함"))</f>
        <v/>
      </c>
    </row>
    <row r="727">
      <c r="W727" s="2">
        <f>IF(OR($B$5="",$C$6="",ROW()&lt;$B$5),"",IF(INDEX($A:$U,ROW(),$C$6)="","",INDEX($A:$U,ROW(),$C$6)))</f>
        <v/>
      </c>
      <c r="X727" s="28">
        <f>IF($W727="","",IF(ISNUMBER($W727),IF($W727&gt;=10000000,IFERROR(DATE(INT($W727/10000),MOD(INT($W727/100),100),MOD($W727,100)),""),$W727),IF(ISNUMBER(--SUBSTITUTE(SUBSTITUTE(TRIM($W727),".","-"),"/","-")),IF(--SUBSTITUTE(SUBSTITUTE(TRIM($W727),".","-"),"/","-")&gt;=10000000,IFERROR(DATE(--LEFT(TRIM($W727),4),--MID(TRIM($W727),5,2),--RIGHT(TRIM($W727),2)),""),--SUBSTITUTE(SUBSTITUTE(TRIM($W727),".","-"),"/","-")),IFERROR(--LEFT(SUBSTITUTE(SUBSTITUTE(TRIM($W727),".","-"),"/","-"),10),""))))</f>
        <v/>
      </c>
      <c r="Y727" s="29">
        <f>IF($X727="","",INT($X727))</f>
        <v/>
      </c>
      <c r="Z727" s="30">
        <f>IF(OR($Y727="",$D$6=""),"",IF(INDEX($A:$U,ROW(),$D$6)="",0,IF(ISNUMBER(INDEX($A:$U,ROW(),$D$6)),INDEX($A:$U,ROW(),$D$6),IFERROR(--SUBSTITUTE(SUBSTITUTE(TRIM(INDEX($A:$U,ROW(),$D$6)),",",""),"원",""),0))))</f>
        <v/>
      </c>
      <c r="AA727" s="30">
        <f>IF(OR($Y727="",$E$6=""),"",IF(INDEX($A:$U,ROW(),$E$6)="",0,IF(ISNUMBER(INDEX($A:$U,ROW(),$E$6)),INDEX($A:$U,ROW(),$E$6),IFERROR(--SUBSTITUTE(SUBSTITUTE(TRIM(INDEX($A:$U,ROW(),$E$6)),",",""),"원",""),0))))</f>
        <v/>
      </c>
      <c r="AB727" s="30">
        <f>IF(OR($Y727="",$F$6=""),"",IF(INDEX($A:$U,ROW(),$F$6)="","",IF(ISNUMBER(INDEX($A:$U,ROW(),$F$6)),INDEX($A:$U,ROW(),$F$6),IFERROR(--SUBSTITUTE(SUBSTITUTE(TRIM(INDEX($A:$U,ROW(),$F$6)),",",""),"원",""),""))))</f>
        <v/>
      </c>
      <c r="AC727" s="2">
        <f>IF(OR($Y727="",$G$6=""),"",INDEX($A:$U,ROW(),$G$6)&amp;"")</f>
        <v/>
      </c>
      <c r="AD727" s="2">
        <f>IF($Y727="","",IF(OR(AND(설정!$B$5&lt;&gt;"",ISNUMBER(SEARCH(설정!$B$5,$AC727))),AND(설정!$B$6&lt;&gt;"",ISNUMBER(SEARCH(설정!$B$6,$AC727))),AND(설정!$B$7&lt;&gt;"",ISNUMBER(SEARCH(설정!$B$7,$AC727)))),"제외","포함"))</f>
        <v/>
      </c>
    </row>
    <row r="728">
      <c r="W728" s="2">
        <f>IF(OR($B$5="",$C$6="",ROW()&lt;$B$5),"",IF(INDEX($A:$U,ROW(),$C$6)="","",INDEX($A:$U,ROW(),$C$6)))</f>
        <v/>
      </c>
      <c r="X728" s="28">
        <f>IF($W728="","",IF(ISNUMBER($W728),IF($W728&gt;=10000000,IFERROR(DATE(INT($W728/10000),MOD(INT($W728/100),100),MOD($W728,100)),""),$W728),IF(ISNUMBER(--SUBSTITUTE(SUBSTITUTE(TRIM($W728),".","-"),"/","-")),IF(--SUBSTITUTE(SUBSTITUTE(TRIM($W728),".","-"),"/","-")&gt;=10000000,IFERROR(DATE(--LEFT(TRIM($W728),4),--MID(TRIM($W728),5,2),--RIGHT(TRIM($W728),2)),""),--SUBSTITUTE(SUBSTITUTE(TRIM($W728),".","-"),"/","-")),IFERROR(--LEFT(SUBSTITUTE(SUBSTITUTE(TRIM($W728),".","-"),"/","-"),10),""))))</f>
        <v/>
      </c>
      <c r="Y728" s="29">
        <f>IF($X728="","",INT($X728))</f>
        <v/>
      </c>
      <c r="Z728" s="30">
        <f>IF(OR($Y728="",$D$6=""),"",IF(INDEX($A:$U,ROW(),$D$6)="",0,IF(ISNUMBER(INDEX($A:$U,ROW(),$D$6)),INDEX($A:$U,ROW(),$D$6),IFERROR(--SUBSTITUTE(SUBSTITUTE(TRIM(INDEX($A:$U,ROW(),$D$6)),",",""),"원",""),0))))</f>
        <v/>
      </c>
      <c r="AA728" s="30">
        <f>IF(OR($Y728="",$E$6=""),"",IF(INDEX($A:$U,ROW(),$E$6)="",0,IF(ISNUMBER(INDEX($A:$U,ROW(),$E$6)),INDEX($A:$U,ROW(),$E$6),IFERROR(--SUBSTITUTE(SUBSTITUTE(TRIM(INDEX($A:$U,ROW(),$E$6)),",",""),"원",""),0))))</f>
        <v/>
      </c>
      <c r="AB728" s="30">
        <f>IF(OR($Y728="",$F$6=""),"",IF(INDEX($A:$U,ROW(),$F$6)="","",IF(ISNUMBER(INDEX($A:$U,ROW(),$F$6)),INDEX($A:$U,ROW(),$F$6),IFERROR(--SUBSTITUTE(SUBSTITUTE(TRIM(INDEX($A:$U,ROW(),$F$6)),",",""),"원",""),""))))</f>
        <v/>
      </c>
      <c r="AC728" s="2">
        <f>IF(OR($Y728="",$G$6=""),"",INDEX($A:$U,ROW(),$G$6)&amp;"")</f>
        <v/>
      </c>
      <c r="AD728" s="2">
        <f>IF($Y728="","",IF(OR(AND(설정!$B$5&lt;&gt;"",ISNUMBER(SEARCH(설정!$B$5,$AC728))),AND(설정!$B$6&lt;&gt;"",ISNUMBER(SEARCH(설정!$B$6,$AC728))),AND(설정!$B$7&lt;&gt;"",ISNUMBER(SEARCH(설정!$B$7,$AC728)))),"제외","포함"))</f>
        <v/>
      </c>
    </row>
    <row r="729">
      <c r="W729" s="2">
        <f>IF(OR($B$5="",$C$6="",ROW()&lt;$B$5),"",IF(INDEX($A:$U,ROW(),$C$6)="","",INDEX($A:$U,ROW(),$C$6)))</f>
        <v/>
      </c>
      <c r="X729" s="28">
        <f>IF($W729="","",IF(ISNUMBER($W729),IF($W729&gt;=10000000,IFERROR(DATE(INT($W729/10000),MOD(INT($W729/100),100),MOD($W729,100)),""),$W729),IF(ISNUMBER(--SUBSTITUTE(SUBSTITUTE(TRIM($W729),".","-"),"/","-")),IF(--SUBSTITUTE(SUBSTITUTE(TRIM($W729),".","-"),"/","-")&gt;=10000000,IFERROR(DATE(--LEFT(TRIM($W729),4),--MID(TRIM($W729),5,2),--RIGHT(TRIM($W729),2)),""),--SUBSTITUTE(SUBSTITUTE(TRIM($W729),".","-"),"/","-")),IFERROR(--LEFT(SUBSTITUTE(SUBSTITUTE(TRIM($W729),".","-"),"/","-"),10),""))))</f>
        <v/>
      </c>
      <c r="Y729" s="29">
        <f>IF($X729="","",INT($X729))</f>
        <v/>
      </c>
      <c r="Z729" s="30">
        <f>IF(OR($Y729="",$D$6=""),"",IF(INDEX($A:$U,ROW(),$D$6)="",0,IF(ISNUMBER(INDEX($A:$U,ROW(),$D$6)),INDEX($A:$U,ROW(),$D$6),IFERROR(--SUBSTITUTE(SUBSTITUTE(TRIM(INDEX($A:$U,ROW(),$D$6)),",",""),"원",""),0))))</f>
        <v/>
      </c>
      <c r="AA729" s="30">
        <f>IF(OR($Y729="",$E$6=""),"",IF(INDEX($A:$U,ROW(),$E$6)="",0,IF(ISNUMBER(INDEX($A:$U,ROW(),$E$6)),INDEX($A:$U,ROW(),$E$6),IFERROR(--SUBSTITUTE(SUBSTITUTE(TRIM(INDEX($A:$U,ROW(),$E$6)),",",""),"원",""),0))))</f>
        <v/>
      </c>
      <c r="AB729" s="30">
        <f>IF(OR($Y729="",$F$6=""),"",IF(INDEX($A:$U,ROW(),$F$6)="","",IF(ISNUMBER(INDEX($A:$U,ROW(),$F$6)),INDEX($A:$U,ROW(),$F$6),IFERROR(--SUBSTITUTE(SUBSTITUTE(TRIM(INDEX($A:$U,ROW(),$F$6)),",",""),"원",""),""))))</f>
        <v/>
      </c>
      <c r="AC729" s="2">
        <f>IF(OR($Y729="",$G$6=""),"",INDEX($A:$U,ROW(),$G$6)&amp;"")</f>
        <v/>
      </c>
      <c r="AD729" s="2">
        <f>IF($Y729="","",IF(OR(AND(설정!$B$5&lt;&gt;"",ISNUMBER(SEARCH(설정!$B$5,$AC729))),AND(설정!$B$6&lt;&gt;"",ISNUMBER(SEARCH(설정!$B$6,$AC729))),AND(설정!$B$7&lt;&gt;"",ISNUMBER(SEARCH(설정!$B$7,$AC729)))),"제외","포함"))</f>
        <v/>
      </c>
    </row>
    <row r="730">
      <c r="W730" s="2">
        <f>IF(OR($B$5="",$C$6="",ROW()&lt;$B$5),"",IF(INDEX($A:$U,ROW(),$C$6)="","",INDEX($A:$U,ROW(),$C$6)))</f>
        <v/>
      </c>
      <c r="X730" s="28">
        <f>IF($W730="","",IF(ISNUMBER($W730),IF($W730&gt;=10000000,IFERROR(DATE(INT($W730/10000),MOD(INT($W730/100),100),MOD($W730,100)),""),$W730),IF(ISNUMBER(--SUBSTITUTE(SUBSTITUTE(TRIM($W730),".","-"),"/","-")),IF(--SUBSTITUTE(SUBSTITUTE(TRIM($W730),".","-"),"/","-")&gt;=10000000,IFERROR(DATE(--LEFT(TRIM($W730),4),--MID(TRIM($W730),5,2),--RIGHT(TRIM($W730),2)),""),--SUBSTITUTE(SUBSTITUTE(TRIM($W730),".","-"),"/","-")),IFERROR(--LEFT(SUBSTITUTE(SUBSTITUTE(TRIM($W730),".","-"),"/","-"),10),""))))</f>
        <v/>
      </c>
      <c r="Y730" s="29">
        <f>IF($X730="","",INT($X730))</f>
        <v/>
      </c>
      <c r="Z730" s="30">
        <f>IF(OR($Y730="",$D$6=""),"",IF(INDEX($A:$U,ROW(),$D$6)="",0,IF(ISNUMBER(INDEX($A:$U,ROW(),$D$6)),INDEX($A:$U,ROW(),$D$6),IFERROR(--SUBSTITUTE(SUBSTITUTE(TRIM(INDEX($A:$U,ROW(),$D$6)),",",""),"원",""),0))))</f>
        <v/>
      </c>
      <c r="AA730" s="30">
        <f>IF(OR($Y730="",$E$6=""),"",IF(INDEX($A:$U,ROW(),$E$6)="",0,IF(ISNUMBER(INDEX($A:$U,ROW(),$E$6)),INDEX($A:$U,ROW(),$E$6),IFERROR(--SUBSTITUTE(SUBSTITUTE(TRIM(INDEX($A:$U,ROW(),$E$6)),",",""),"원",""),0))))</f>
        <v/>
      </c>
      <c r="AB730" s="30">
        <f>IF(OR($Y730="",$F$6=""),"",IF(INDEX($A:$U,ROW(),$F$6)="","",IF(ISNUMBER(INDEX($A:$U,ROW(),$F$6)),INDEX($A:$U,ROW(),$F$6),IFERROR(--SUBSTITUTE(SUBSTITUTE(TRIM(INDEX($A:$U,ROW(),$F$6)),",",""),"원",""),""))))</f>
        <v/>
      </c>
      <c r="AC730" s="2">
        <f>IF(OR($Y730="",$G$6=""),"",INDEX($A:$U,ROW(),$G$6)&amp;"")</f>
        <v/>
      </c>
      <c r="AD730" s="2">
        <f>IF($Y730="","",IF(OR(AND(설정!$B$5&lt;&gt;"",ISNUMBER(SEARCH(설정!$B$5,$AC730))),AND(설정!$B$6&lt;&gt;"",ISNUMBER(SEARCH(설정!$B$6,$AC730))),AND(설정!$B$7&lt;&gt;"",ISNUMBER(SEARCH(설정!$B$7,$AC730)))),"제외","포함"))</f>
        <v/>
      </c>
    </row>
    <row r="731">
      <c r="W731" s="2">
        <f>IF(OR($B$5="",$C$6="",ROW()&lt;$B$5),"",IF(INDEX($A:$U,ROW(),$C$6)="","",INDEX($A:$U,ROW(),$C$6)))</f>
        <v/>
      </c>
      <c r="X731" s="28">
        <f>IF($W731="","",IF(ISNUMBER($W731),IF($W731&gt;=10000000,IFERROR(DATE(INT($W731/10000),MOD(INT($W731/100),100),MOD($W731,100)),""),$W731),IF(ISNUMBER(--SUBSTITUTE(SUBSTITUTE(TRIM($W731),".","-"),"/","-")),IF(--SUBSTITUTE(SUBSTITUTE(TRIM($W731),".","-"),"/","-")&gt;=10000000,IFERROR(DATE(--LEFT(TRIM($W731),4),--MID(TRIM($W731),5,2),--RIGHT(TRIM($W731),2)),""),--SUBSTITUTE(SUBSTITUTE(TRIM($W731),".","-"),"/","-")),IFERROR(--LEFT(SUBSTITUTE(SUBSTITUTE(TRIM($W731),".","-"),"/","-"),10),""))))</f>
        <v/>
      </c>
      <c r="Y731" s="29">
        <f>IF($X731="","",INT($X731))</f>
        <v/>
      </c>
      <c r="Z731" s="30">
        <f>IF(OR($Y731="",$D$6=""),"",IF(INDEX($A:$U,ROW(),$D$6)="",0,IF(ISNUMBER(INDEX($A:$U,ROW(),$D$6)),INDEX($A:$U,ROW(),$D$6),IFERROR(--SUBSTITUTE(SUBSTITUTE(TRIM(INDEX($A:$U,ROW(),$D$6)),",",""),"원",""),0))))</f>
        <v/>
      </c>
      <c r="AA731" s="30">
        <f>IF(OR($Y731="",$E$6=""),"",IF(INDEX($A:$U,ROW(),$E$6)="",0,IF(ISNUMBER(INDEX($A:$U,ROW(),$E$6)),INDEX($A:$U,ROW(),$E$6),IFERROR(--SUBSTITUTE(SUBSTITUTE(TRIM(INDEX($A:$U,ROW(),$E$6)),",",""),"원",""),0))))</f>
        <v/>
      </c>
      <c r="AB731" s="30">
        <f>IF(OR($Y731="",$F$6=""),"",IF(INDEX($A:$U,ROW(),$F$6)="","",IF(ISNUMBER(INDEX($A:$U,ROW(),$F$6)),INDEX($A:$U,ROW(),$F$6),IFERROR(--SUBSTITUTE(SUBSTITUTE(TRIM(INDEX($A:$U,ROW(),$F$6)),",",""),"원",""),""))))</f>
        <v/>
      </c>
      <c r="AC731" s="2">
        <f>IF(OR($Y731="",$G$6=""),"",INDEX($A:$U,ROW(),$G$6)&amp;"")</f>
        <v/>
      </c>
      <c r="AD731" s="2">
        <f>IF($Y731="","",IF(OR(AND(설정!$B$5&lt;&gt;"",ISNUMBER(SEARCH(설정!$B$5,$AC731))),AND(설정!$B$6&lt;&gt;"",ISNUMBER(SEARCH(설정!$B$6,$AC731))),AND(설정!$B$7&lt;&gt;"",ISNUMBER(SEARCH(설정!$B$7,$AC731)))),"제외","포함"))</f>
        <v/>
      </c>
    </row>
    <row r="732">
      <c r="W732" s="2">
        <f>IF(OR($B$5="",$C$6="",ROW()&lt;$B$5),"",IF(INDEX($A:$U,ROW(),$C$6)="","",INDEX($A:$U,ROW(),$C$6)))</f>
        <v/>
      </c>
      <c r="X732" s="28">
        <f>IF($W732="","",IF(ISNUMBER($W732),IF($W732&gt;=10000000,IFERROR(DATE(INT($W732/10000),MOD(INT($W732/100),100),MOD($W732,100)),""),$W732),IF(ISNUMBER(--SUBSTITUTE(SUBSTITUTE(TRIM($W732),".","-"),"/","-")),IF(--SUBSTITUTE(SUBSTITUTE(TRIM($W732),".","-"),"/","-")&gt;=10000000,IFERROR(DATE(--LEFT(TRIM($W732),4),--MID(TRIM($W732),5,2),--RIGHT(TRIM($W732),2)),""),--SUBSTITUTE(SUBSTITUTE(TRIM($W732),".","-"),"/","-")),IFERROR(--LEFT(SUBSTITUTE(SUBSTITUTE(TRIM($W732),".","-"),"/","-"),10),""))))</f>
        <v/>
      </c>
      <c r="Y732" s="29">
        <f>IF($X732="","",INT($X732))</f>
        <v/>
      </c>
      <c r="Z732" s="30">
        <f>IF(OR($Y732="",$D$6=""),"",IF(INDEX($A:$U,ROW(),$D$6)="",0,IF(ISNUMBER(INDEX($A:$U,ROW(),$D$6)),INDEX($A:$U,ROW(),$D$6),IFERROR(--SUBSTITUTE(SUBSTITUTE(TRIM(INDEX($A:$U,ROW(),$D$6)),",",""),"원",""),0))))</f>
        <v/>
      </c>
      <c r="AA732" s="30">
        <f>IF(OR($Y732="",$E$6=""),"",IF(INDEX($A:$U,ROW(),$E$6)="",0,IF(ISNUMBER(INDEX($A:$U,ROW(),$E$6)),INDEX($A:$U,ROW(),$E$6),IFERROR(--SUBSTITUTE(SUBSTITUTE(TRIM(INDEX($A:$U,ROW(),$E$6)),",",""),"원",""),0))))</f>
        <v/>
      </c>
      <c r="AB732" s="30">
        <f>IF(OR($Y732="",$F$6=""),"",IF(INDEX($A:$U,ROW(),$F$6)="","",IF(ISNUMBER(INDEX($A:$U,ROW(),$F$6)),INDEX($A:$U,ROW(),$F$6),IFERROR(--SUBSTITUTE(SUBSTITUTE(TRIM(INDEX($A:$U,ROW(),$F$6)),",",""),"원",""),""))))</f>
        <v/>
      </c>
      <c r="AC732" s="2">
        <f>IF(OR($Y732="",$G$6=""),"",INDEX($A:$U,ROW(),$G$6)&amp;"")</f>
        <v/>
      </c>
      <c r="AD732" s="2">
        <f>IF($Y732="","",IF(OR(AND(설정!$B$5&lt;&gt;"",ISNUMBER(SEARCH(설정!$B$5,$AC732))),AND(설정!$B$6&lt;&gt;"",ISNUMBER(SEARCH(설정!$B$6,$AC732))),AND(설정!$B$7&lt;&gt;"",ISNUMBER(SEARCH(설정!$B$7,$AC732)))),"제외","포함"))</f>
        <v/>
      </c>
    </row>
    <row r="733">
      <c r="W733" s="2">
        <f>IF(OR($B$5="",$C$6="",ROW()&lt;$B$5),"",IF(INDEX($A:$U,ROW(),$C$6)="","",INDEX($A:$U,ROW(),$C$6)))</f>
        <v/>
      </c>
      <c r="X733" s="28">
        <f>IF($W733="","",IF(ISNUMBER($W733),IF($W733&gt;=10000000,IFERROR(DATE(INT($W733/10000),MOD(INT($W733/100),100),MOD($W733,100)),""),$W733),IF(ISNUMBER(--SUBSTITUTE(SUBSTITUTE(TRIM($W733),".","-"),"/","-")),IF(--SUBSTITUTE(SUBSTITUTE(TRIM($W733),".","-"),"/","-")&gt;=10000000,IFERROR(DATE(--LEFT(TRIM($W733),4),--MID(TRIM($W733),5,2),--RIGHT(TRIM($W733),2)),""),--SUBSTITUTE(SUBSTITUTE(TRIM($W733),".","-"),"/","-")),IFERROR(--LEFT(SUBSTITUTE(SUBSTITUTE(TRIM($W733),".","-"),"/","-"),10),""))))</f>
        <v/>
      </c>
      <c r="Y733" s="29">
        <f>IF($X733="","",INT($X733))</f>
        <v/>
      </c>
      <c r="Z733" s="30">
        <f>IF(OR($Y733="",$D$6=""),"",IF(INDEX($A:$U,ROW(),$D$6)="",0,IF(ISNUMBER(INDEX($A:$U,ROW(),$D$6)),INDEX($A:$U,ROW(),$D$6),IFERROR(--SUBSTITUTE(SUBSTITUTE(TRIM(INDEX($A:$U,ROW(),$D$6)),",",""),"원",""),0))))</f>
        <v/>
      </c>
      <c r="AA733" s="30">
        <f>IF(OR($Y733="",$E$6=""),"",IF(INDEX($A:$U,ROW(),$E$6)="",0,IF(ISNUMBER(INDEX($A:$U,ROW(),$E$6)),INDEX($A:$U,ROW(),$E$6),IFERROR(--SUBSTITUTE(SUBSTITUTE(TRIM(INDEX($A:$U,ROW(),$E$6)),",",""),"원",""),0))))</f>
        <v/>
      </c>
      <c r="AB733" s="30">
        <f>IF(OR($Y733="",$F$6=""),"",IF(INDEX($A:$U,ROW(),$F$6)="","",IF(ISNUMBER(INDEX($A:$U,ROW(),$F$6)),INDEX($A:$U,ROW(),$F$6),IFERROR(--SUBSTITUTE(SUBSTITUTE(TRIM(INDEX($A:$U,ROW(),$F$6)),",",""),"원",""),""))))</f>
        <v/>
      </c>
      <c r="AC733" s="2">
        <f>IF(OR($Y733="",$G$6=""),"",INDEX($A:$U,ROW(),$G$6)&amp;"")</f>
        <v/>
      </c>
      <c r="AD733" s="2">
        <f>IF($Y733="","",IF(OR(AND(설정!$B$5&lt;&gt;"",ISNUMBER(SEARCH(설정!$B$5,$AC733))),AND(설정!$B$6&lt;&gt;"",ISNUMBER(SEARCH(설정!$B$6,$AC733))),AND(설정!$B$7&lt;&gt;"",ISNUMBER(SEARCH(설정!$B$7,$AC733)))),"제외","포함"))</f>
        <v/>
      </c>
    </row>
    <row r="734">
      <c r="W734" s="2">
        <f>IF(OR($B$5="",$C$6="",ROW()&lt;$B$5),"",IF(INDEX($A:$U,ROW(),$C$6)="","",INDEX($A:$U,ROW(),$C$6)))</f>
        <v/>
      </c>
      <c r="X734" s="28">
        <f>IF($W734="","",IF(ISNUMBER($W734),IF($W734&gt;=10000000,IFERROR(DATE(INT($W734/10000),MOD(INT($W734/100),100),MOD($W734,100)),""),$W734),IF(ISNUMBER(--SUBSTITUTE(SUBSTITUTE(TRIM($W734),".","-"),"/","-")),IF(--SUBSTITUTE(SUBSTITUTE(TRIM($W734),".","-"),"/","-")&gt;=10000000,IFERROR(DATE(--LEFT(TRIM($W734),4),--MID(TRIM($W734),5,2),--RIGHT(TRIM($W734),2)),""),--SUBSTITUTE(SUBSTITUTE(TRIM($W734),".","-"),"/","-")),IFERROR(--LEFT(SUBSTITUTE(SUBSTITUTE(TRIM($W734),".","-"),"/","-"),10),""))))</f>
        <v/>
      </c>
      <c r="Y734" s="29">
        <f>IF($X734="","",INT($X734))</f>
        <v/>
      </c>
      <c r="Z734" s="30">
        <f>IF(OR($Y734="",$D$6=""),"",IF(INDEX($A:$U,ROW(),$D$6)="",0,IF(ISNUMBER(INDEX($A:$U,ROW(),$D$6)),INDEX($A:$U,ROW(),$D$6),IFERROR(--SUBSTITUTE(SUBSTITUTE(TRIM(INDEX($A:$U,ROW(),$D$6)),",",""),"원",""),0))))</f>
        <v/>
      </c>
      <c r="AA734" s="30">
        <f>IF(OR($Y734="",$E$6=""),"",IF(INDEX($A:$U,ROW(),$E$6)="",0,IF(ISNUMBER(INDEX($A:$U,ROW(),$E$6)),INDEX($A:$U,ROW(),$E$6),IFERROR(--SUBSTITUTE(SUBSTITUTE(TRIM(INDEX($A:$U,ROW(),$E$6)),",",""),"원",""),0))))</f>
        <v/>
      </c>
      <c r="AB734" s="30">
        <f>IF(OR($Y734="",$F$6=""),"",IF(INDEX($A:$U,ROW(),$F$6)="","",IF(ISNUMBER(INDEX($A:$U,ROW(),$F$6)),INDEX($A:$U,ROW(),$F$6),IFERROR(--SUBSTITUTE(SUBSTITUTE(TRIM(INDEX($A:$U,ROW(),$F$6)),",",""),"원",""),""))))</f>
        <v/>
      </c>
      <c r="AC734" s="2">
        <f>IF(OR($Y734="",$G$6=""),"",INDEX($A:$U,ROW(),$G$6)&amp;"")</f>
        <v/>
      </c>
      <c r="AD734" s="2">
        <f>IF($Y734="","",IF(OR(AND(설정!$B$5&lt;&gt;"",ISNUMBER(SEARCH(설정!$B$5,$AC734))),AND(설정!$B$6&lt;&gt;"",ISNUMBER(SEARCH(설정!$B$6,$AC734))),AND(설정!$B$7&lt;&gt;"",ISNUMBER(SEARCH(설정!$B$7,$AC734)))),"제외","포함"))</f>
        <v/>
      </c>
    </row>
    <row r="735">
      <c r="W735" s="2">
        <f>IF(OR($B$5="",$C$6="",ROW()&lt;$B$5),"",IF(INDEX($A:$U,ROW(),$C$6)="","",INDEX($A:$U,ROW(),$C$6)))</f>
        <v/>
      </c>
      <c r="X735" s="28">
        <f>IF($W735="","",IF(ISNUMBER($W735),IF($W735&gt;=10000000,IFERROR(DATE(INT($W735/10000),MOD(INT($W735/100),100),MOD($W735,100)),""),$W735),IF(ISNUMBER(--SUBSTITUTE(SUBSTITUTE(TRIM($W735),".","-"),"/","-")),IF(--SUBSTITUTE(SUBSTITUTE(TRIM($W735),".","-"),"/","-")&gt;=10000000,IFERROR(DATE(--LEFT(TRIM($W735),4),--MID(TRIM($W735),5,2),--RIGHT(TRIM($W735),2)),""),--SUBSTITUTE(SUBSTITUTE(TRIM($W735),".","-"),"/","-")),IFERROR(--LEFT(SUBSTITUTE(SUBSTITUTE(TRIM($W735),".","-"),"/","-"),10),""))))</f>
        <v/>
      </c>
      <c r="Y735" s="29">
        <f>IF($X735="","",INT($X735))</f>
        <v/>
      </c>
      <c r="Z735" s="30">
        <f>IF(OR($Y735="",$D$6=""),"",IF(INDEX($A:$U,ROW(),$D$6)="",0,IF(ISNUMBER(INDEX($A:$U,ROW(),$D$6)),INDEX($A:$U,ROW(),$D$6),IFERROR(--SUBSTITUTE(SUBSTITUTE(TRIM(INDEX($A:$U,ROW(),$D$6)),",",""),"원",""),0))))</f>
        <v/>
      </c>
      <c r="AA735" s="30">
        <f>IF(OR($Y735="",$E$6=""),"",IF(INDEX($A:$U,ROW(),$E$6)="",0,IF(ISNUMBER(INDEX($A:$U,ROW(),$E$6)),INDEX($A:$U,ROW(),$E$6),IFERROR(--SUBSTITUTE(SUBSTITUTE(TRIM(INDEX($A:$U,ROW(),$E$6)),",",""),"원",""),0))))</f>
        <v/>
      </c>
      <c r="AB735" s="30">
        <f>IF(OR($Y735="",$F$6=""),"",IF(INDEX($A:$U,ROW(),$F$6)="","",IF(ISNUMBER(INDEX($A:$U,ROW(),$F$6)),INDEX($A:$U,ROW(),$F$6),IFERROR(--SUBSTITUTE(SUBSTITUTE(TRIM(INDEX($A:$U,ROW(),$F$6)),",",""),"원",""),""))))</f>
        <v/>
      </c>
      <c r="AC735" s="2">
        <f>IF(OR($Y735="",$G$6=""),"",INDEX($A:$U,ROW(),$G$6)&amp;"")</f>
        <v/>
      </c>
      <c r="AD735" s="2">
        <f>IF($Y735="","",IF(OR(AND(설정!$B$5&lt;&gt;"",ISNUMBER(SEARCH(설정!$B$5,$AC735))),AND(설정!$B$6&lt;&gt;"",ISNUMBER(SEARCH(설정!$B$6,$AC735))),AND(설정!$B$7&lt;&gt;"",ISNUMBER(SEARCH(설정!$B$7,$AC735)))),"제외","포함"))</f>
        <v/>
      </c>
    </row>
    <row r="736">
      <c r="W736" s="2">
        <f>IF(OR($B$5="",$C$6="",ROW()&lt;$B$5),"",IF(INDEX($A:$U,ROW(),$C$6)="","",INDEX($A:$U,ROW(),$C$6)))</f>
        <v/>
      </c>
      <c r="X736" s="28">
        <f>IF($W736="","",IF(ISNUMBER($W736),IF($W736&gt;=10000000,IFERROR(DATE(INT($W736/10000),MOD(INT($W736/100),100),MOD($W736,100)),""),$W736),IF(ISNUMBER(--SUBSTITUTE(SUBSTITUTE(TRIM($W736),".","-"),"/","-")),IF(--SUBSTITUTE(SUBSTITUTE(TRIM($W736),".","-"),"/","-")&gt;=10000000,IFERROR(DATE(--LEFT(TRIM($W736),4),--MID(TRIM($W736),5,2),--RIGHT(TRIM($W736),2)),""),--SUBSTITUTE(SUBSTITUTE(TRIM($W736),".","-"),"/","-")),IFERROR(--LEFT(SUBSTITUTE(SUBSTITUTE(TRIM($W736),".","-"),"/","-"),10),""))))</f>
        <v/>
      </c>
      <c r="Y736" s="29">
        <f>IF($X736="","",INT($X736))</f>
        <v/>
      </c>
      <c r="Z736" s="30">
        <f>IF(OR($Y736="",$D$6=""),"",IF(INDEX($A:$U,ROW(),$D$6)="",0,IF(ISNUMBER(INDEX($A:$U,ROW(),$D$6)),INDEX($A:$U,ROW(),$D$6),IFERROR(--SUBSTITUTE(SUBSTITUTE(TRIM(INDEX($A:$U,ROW(),$D$6)),",",""),"원",""),0))))</f>
        <v/>
      </c>
      <c r="AA736" s="30">
        <f>IF(OR($Y736="",$E$6=""),"",IF(INDEX($A:$U,ROW(),$E$6)="",0,IF(ISNUMBER(INDEX($A:$U,ROW(),$E$6)),INDEX($A:$U,ROW(),$E$6),IFERROR(--SUBSTITUTE(SUBSTITUTE(TRIM(INDEX($A:$U,ROW(),$E$6)),",",""),"원",""),0))))</f>
        <v/>
      </c>
      <c r="AB736" s="30">
        <f>IF(OR($Y736="",$F$6=""),"",IF(INDEX($A:$U,ROW(),$F$6)="","",IF(ISNUMBER(INDEX($A:$U,ROW(),$F$6)),INDEX($A:$U,ROW(),$F$6),IFERROR(--SUBSTITUTE(SUBSTITUTE(TRIM(INDEX($A:$U,ROW(),$F$6)),",",""),"원",""),""))))</f>
        <v/>
      </c>
      <c r="AC736" s="2">
        <f>IF(OR($Y736="",$G$6=""),"",INDEX($A:$U,ROW(),$G$6)&amp;"")</f>
        <v/>
      </c>
      <c r="AD736" s="2">
        <f>IF($Y736="","",IF(OR(AND(설정!$B$5&lt;&gt;"",ISNUMBER(SEARCH(설정!$B$5,$AC736))),AND(설정!$B$6&lt;&gt;"",ISNUMBER(SEARCH(설정!$B$6,$AC736))),AND(설정!$B$7&lt;&gt;"",ISNUMBER(SEARCH(설정!$B$7,$AC736)))),"제외","포함"))</f>
        <v/>
      </c>
    </row>
    <row r="737">
      <c r="W737" s="2">
        <f>IF(OR($B$5="",$C$6="",ROW()&lt;$B$5),"",IF(INDEX($A:$U,ROW(),$C$6)="","",INDEX($A:$U,ROW(),$C$6)))</f>
        <v/>
      </c>
      <c r="X737" s="28">
        <f>IF($W737="","",IF(ISNUMBER($W737),IF($W737&gt;=10000000,IFERROR(DATE(INT($W737/10000),MOD(INT($W737/100),100),MOD($W737,100)),""),$W737),IF(ISNUMBER(--SUBSTITUTE(SUBSTITUTE(TRIM($W737),".","-"),"/","-")),IF(--SUBSTITUTE(SUBSTITUTE(TRIM($W737),".","-"),"/","-")&gt;=10000000,IFERROR(DATE(--LEFT(TRIM($W737),4),--MID(TRIM($W737),5,2),--RIGHT(TRIM($W737),2)),""),--SUBSTITUTE(SUBSTITUTE(TRIM($W737),".","-"),"/","-")),IFERROR(--LEFT(SUBSTITUTE(SUBSTITUTE(TRIM($W737),".","-"),"/","-"),10),""))))</f>
        <v/>
      </c>
      <c r="Y737" s="29">
        <f>IF($X737="","",INT($X737))</f>
        <v/>
      </c>
      <c r="Z737" s="30">
        <f>IF(OR($Y737="",$D$6=""),"",IF(INDEX($A:$U,ROW(),$D$6)="",0,IF(ISNUMBER(INDEX($A:$U,ROW(),$D$6)),INDEX($A:$U,ROW(),$D$6),IFERROR(--SUBSTITUTE(SUBSTITUTE(TRIM(INDEX($A:$U,ROW(),$D$6)),",",""),"원",""),0))))</f>
        <v/>
      </c>
      <c r="AA737" s="30">
        <f>IF(OR($Y737="",$E$6=""),"",IF(INDEX($A:$U,ROW(),$E$6)="",0,IF(ISNUMBER(INDEX($A:$U,ROW(),$E$6)),INDEX($A:$U,ROW(),$E$6),IFERROR(--SUBSTITUTE(SUBSTITUTE(TRIM(INDEX($A:$U,ROW(),$E$6)),",",""),"원",""),0))))</f>
        <v/>
      </c>
      <c r="AB737" s="30">
        <f>IF(OR($Y737="",$F$6=""),"",IF(INDEX($A:$U,ROW(),$F$6)="","",IF(ISNUMBER(INDEX($A:$U,ROW(),$F$6)),INDEX($A:$U,ROW(),$F$6),IFERROR(--SUBSTITUTE(SUBSTITUTE(TRIM(INDEX($A:$U,ROW(),$F$6)),",",""),"원",""),""))))</f>
        <v/>
      </c>
      <c r="AC737" s="2">
        <f>IF(OR($Y737="",$G$6=""),"",INDEX($A:$U,ROW(),$G$6)&amp;"")</f>
        <v/>
      </c>
      <c r="AD737" s="2">
        <f>IF($Y737="","",IF(OR(AND(설정!$B$5&lt;&gt;"",ISNUMBER(SEARCH(설정!$B$5,$AC737))),AND(설정!$B$6&lt;&gt;"",ISNUMBER(SEARCH(설정!$B$6,$AC737))),AND(설정!$B$7&lt;&gt;"",ISNUMBER(SEARCH(설정!$B$7,$AC737)))),"제외","포함"))</f>
        <v/>
      </c>
    </row>
    <row r="738">
      <c r="W738" s="2">
        <f>IF(OR($B$5="",$C$6="",ROW()&lt;$B$5),"",IF(INDEX($A:$U,ROW(),$C$6)="","",INDEX($A:$U,ROW(),$C$6)))</f>
        <v/>
      </c>
      <c r="X738" s="28">
        <f>IF($W738="","",IF(ISNUMBER($W738),IF($W738&gt;=10000000,IFERROR(DATE(INT($W738/10000),MOD(INT($W738/100),100),MOD($W738,100)),""),$W738),IF(ISNUMBER(--SUBSTITUTE(SUBSTITUTE(TRIM($W738),".","-"),"/","-")),IF(--SUBSTITUTE(SUBSTITUTE(TRIM($W738),".","-"),"/","-")&gt;=10000000,IFERROR(DATE(--LEFT(TRIM($W738),4),--MID(TRIM($W738),5,2),--RIGHT(TRIM($W738),2)),""),--SUBSTITUTE(SUBSTITUTE(TRIM($W738),".","-"),"/","-")),IFERROR(--LEFT(SUBSTITUTE(SUBSTITUTE(TRIM($W738),".","-"),"/","-"),10),""))))</f>
        <v/>
      </c>
      <c r="Y738" s="29">
        <f>IF($X738="","",INT($X738))</f>
        <v/>
      </c>
      <c r="Z738" s="30">
        <f>IF(OR($Y738="",$D$6=""),"",IF(INDEX($A:$U,ROW(),$D$6)="",0,IF(ISNUMBER(INDEX($A:$U,ROW(),$D$6)),INDEX($A:$U,ROW(),$D$6),IFERROR(--SUBSTITUTE(SUBSTITUTE(TRIM(INDEX($A:$U,ROW(),$D$6)),",",""),"원",""),0))))</f>
        <v/>
      </c>
      <c r="AA738" s="30">
        <f>IF(OR($Y738="",$E$6=""),"",IF(INDEX($A:$U,ROW(),$E$6)="",0,IF(ISNUMBER(INDEX($A:$U,ROW(),$E$6)),INDEX($A:$U,ROW(),$E$6),IFERROR(--SUBSTITUTE(SUBSTITUTE(TRIM(INDEX($A:$U,ROW(),$E$6)),",",""),"원",""),0))))</f>
        <v/>
      </c>
      <c r="AB738" s="30">
        <f>IF(OR($Y738="",$F$6=""),"",IF(INDEX($A:$U,ROW(),$F$6)="","",IF(ISNUMBER(INDEX($A:$U,ROW(),$F$6)),INDEX($A:$U,ROW(),$F$6),IFERROR(--SUBSTITUTE(SUBSTITUTE(TRIM(INDEX($A:$U,ROW(),$F$6)),",",""),"원",""),""))))</f>
        <v/>
      </c>
      <c r="AC738" s="2">
        <f>IF(OR($Y738="",$G$6=""),"",INDEX($A:$U,ROW(),$G$6)&amp;"")</f>
        <v/>
      </c>
      <c r="AD738" s="2">
        <f>IF($Y738="","",IF(OR(AND(설정!$B$5&lt;&gt;"",ISNUMBER(SEARCH(설정!$B$5,$AC738))),AND(설정!$B$6&lt;&gt;"",ISNUMBER(SEARCH(설정!$B$6,$AC738))),AND(설정!$B$7&lt;&gt;"",ISNUMBER(SEARCH(설정!$B$7,$AC738)))),"제외","포함"))</f>
        <v/>
      </c>
    </row>
    <row r="739">
      <c r="W739" s="2">
        <f>IF(OR($B$5="",$C$6="",ROW()&lt;$B$5),"",IF(INDEX($A:$U,ROW(),$C$6)="","",INDEX($A:$U,ROW(),$C$6)))</f>
        <v/>
      </c>
      <c r="X739" s="28">
        <f>IF($W739="","",IF(ISNUMBER($W739),IF($W739&gt;=10000000,IFERROR(DATE(INT($W739/10000),MOD(INT($W739/100),100),MOD($W739,100)),""),$W739),IF(ISNUMBER(--SUBSTITUTE(SUBSTITUTE(TRIM($W739),".","-"),"/","-")),IF(--SUBSTITUTE(SUBSTITUTE(TRIM($W739),".","-"),"/","-")&gt;=10000000,IFERROR(DATE(--LEFT(TRIM($W739),4),--MID(TRIM($W739),5,2),--RIGHT(TRIM($W739),2)),""),--SUBSTITUTE(SUBSTITUTE(TRIM($W739),".","-"),"/","-")),IFERROR(--LEFT(SUBSTITUTE(SUBSTITUTE(TRIM($W739),".","-"),"/","-"),10),""))))</f>
        <v/>
      </c>
      <c r="Y739" s="29">
        <f>IF($X739="","",INT($X739))</f>
        <v/>
      </c>
      <c r="Z739" s="30">
        <f>IF(OR($Y739="",$D$6=""),"",IF(INDEX($A:$U,ROW(),$D$6)="",0,IF(ISNUMBER(INDEX($A:$U,ROW(),$D$6)),INDEX($A:$U,ROW(),$D$6),IFERROR(--SUBSTITUTE(SUBSTITUTE(TRIM(INDEX($A:$U,ROW(),$D$6)),",",""),"원",""),0))))</f>
        <v/>
      </c>
      <c r="AA739" s="30">
        <f>IF(OR($Y739="",$E$6=""),"",IF(INDEX($A:$U,ROW(),$E$6)="",0,IF(ISNUMBER(INDEX($A:$U,ROW(),$E$6)),INDEX($A:$U,ROW(),$E$6),IFERROR(--SUBSTITUTE(SUBSTITUTE(TRIM(INDEX($A:$U,ROW(),$E$6)),",",""),"원",""),0))))</f>
        <v/>
      </c>
      <c r="AB739" s="30">
        <f>IF(OR($Y739="",$F$6=""),"",IF(INDEX($A:$U,ROW(),$F$6)="","",IF(ISNUMBER(INDEX($A:$U,ROW(),$F$6)),INDEX($A:$U,ROW(),$F$6),IFERROR(--SUBSTITUTE(SUBSTITUTE(TRIM(INDEX($A:$U,ROW(),$F$6)),",",""),"원",""),""))))</f>
        <v/>
      </c>
      <c r="AC739" s="2">
        <f>IF(OR($Y739="",$G$6=""),"",INDEX($A:$U,ROW(),$G$6)&amp;"")</f>
        <v/>
      </c>
      <c r="AD739" s="2">
        <f>IF($Y739="","",IF(OR(AND(설정!$B$5&lt;&gt;"",ISNUMBER(SEARCH(설정!$B$5,$AC739))),AND(설정!$B$6&lt;&gt;"",ISNUMBER(SEARCH(설정!$B$6,$AC739))),AND(설정!$B$7&lt;&gt;"",ISNUMBER(SEARCH(설정!$B$7,$AC739)))),"제외","포함"))</f>
        <v/>
      </c>
    </row>
    <row r="740">
      <c r="W740" s="2">
        <f>IF(OR($B$5="",$C$6="",ROW()&lt;$B$5),"",IF(INDEX($A:$U,ROW(),$C$6)="","",INDEX($A:$U,ROW(),$C$6)))</f>
        <v/>
      </c>
      <c r="X740" s="28">
        <f>IF($W740="","",IF(ISNUMBER($W740),IF($W740&gt;=10000000,IFERROR(DATE(INT($W740/10000),MOD(INT($W740/100),100),MOD($W740,100)),""),$W740),IF(ISNUMBER(--SUBSTITUTE(SUBSTITUTE(TRIM($W740),".","-"),"/","-")),IF(--SUBSTITUTE(SUBSTITUTE(TRIM($W740),".","-"),"/","-")&gt;=10000000,IFERROR(DATE(--LEFT(TRIM($W740),4),--MID(TRIM($W740),5,2),--RIGHT(TRIM($W740),2)),""),--SUBSTITUTE(SUBSTITUTE(TRIM($W740),".","-"),"/","-")),IFERROR(--LEFT(SUBSTITUTE(SUBSTITUTE(TRIM($W740),".","-"),"/","-"),10),""))))</f>
        <v/>
      </c>
      <c r="Y740" s="29">
        <f>IF($X740="","",INT($X740))</f>
        <v/>
      </c>
      <c r="Z740" s="30">
        <f>IF(OR($Y740="",$D$6=""),"",IF(INDEX($A:$U,ROW(),$D$6)="",0,IF(ISNUMBER(INDEX($A:$U,ROW(),$D$6)),INDEX($A:$U,ROW(),$D$6),IFERROR(--SUBSTITUTE(SUBSTITUTE(TRIM(INDEX($A:$U,ROW(),$D$6)),",",""),"원",""),0))))</f>
        <v/>
      </c>
      <c r="AA740" s="30">
        <f>IF(OR($Y740="",$E$6=""),"",IF(INDEX($A:$U,ROW(),$E$6)="",0,IF(ISNUMBER(INDEX($A:$U,ROW(),$E$6)),INDEX($A:$U,ROW(),$E$6),IFERROR(--SUBSTITUTE(SUBSTITUTE(TRIM(INDEX($A:$U,ROW(),$E$6)),",",""),"원",""),0))))</f>
        <v/>
      </c>
      <c r="AB740" s="30">
        <f>IF(OR($Y740="",$F$6=""),"",IF(INDEX($A:$U,ROW(),$F$6)="","",IF(ISNUMBER(INDEX($A:$U,ROW(),$F$6)),INDEX($A:$U,ROW(),$F$6),IFERROR(--SUBSTITUTE(SUBSTITUTE(TRIM(INDEX($A:$U,ROW(),$F$6)),",",""),"원",""),""))))</f>
        <v/>
      </c>
      <c r="AC740" s="2">
        <f>IF(OR($Y740="",$G$6=""),"",INDEX($A:$U,ROW(),$G$6)&amp;"")</f>
        <v/>
      </c>
      <c r="AD740" s="2">
        <f>IF($Y740="","",IF(OR(AND(설정!$B$5&lt;&gt;"",ISNUMBER(SEARCH(설정!$B$5,$AC740))),AND(설정!$B$6&lt;&gt;"",ISNUMBER(SEARCH(설정!$B$6,$AC740))),AND(설정!$B$7&lt;&gt;"",ISNUMBER(SEARCH(설정!$B$7,$AC740)))),"제외","포함"))</f>
        <v/>
      </c>
    </row>
    <row r="741">
      <c r="W741" s="2">
        <f>IF(OR($B$5="",$C$6="",ROW()&lt;$B$5),"",IF(INDEX($A:$U,ROW(),$C$6)="","",INDEX($A:$U,ROW(),$C$6)))</f>
        <v/>
      </c>
      <c r="X741" s="28">
        <f>IF($W741="","",IF(ISNUMBER($W741),IF($W741&gt;=10000000,IFERROR(DATE(INT($W741/10000),MOD(INT($W741/100),100),MOD($W741,100)),""),$W741),IF(ISNUMBER(--SUBSTITUTE(SUBSTITUTE(TRIM($W741),".","-"),"/","-")),IF(--SUBSTITUTE(SUBSTITUTE(TRIM($W741),".","-"),"/","-")&gt;=10000000,IFERROR(DATE(--LEFT(TRIM($W741),4),--MID(TRIM($W741),5,2),--RIGHT(TRIM($W741),2)),""),--SUBSTITUTE(SUBSTITUTE(TRIM($W741),".","-"),"/","-")),IFERROR(--LEFT(SUBSTITUTE(SUBSTITUTE(TRIM($W741),".","-"),"/","-"),10),""))))</f>
        <v/>
      </c>
      <c r="Y741" s="29">
        <f>IF($X741="","",INT($X741))</f>
        <v/>
      </c>
      <c r="Z741" s="30">
        <f>IF(OR($Y741="",$D$6=""),"",IF(INDEX($A:$U,ROW(),$D$6)="",0,IF(ISNUMBER(INDEX($A:$U,ROW(),$D$6)),INDEX($A:$U,ROW(),$D$6),IFERROR(--SUBSTITUTE(SUBSTITUTE(TRIM(INDEX($A:$U,ROW(),$D$6)),",",""),"원",""),0))))</f>
        <v/>
      </c>
      <c r="AA741" s="30">
        <f>IF(OR($Y741="",$E$6=""),"",IF(INDEX($A:$U,ROW(),$E$6)="",0,IF(ISNUMBER(INDEX($A:$U,ROW(),$E$6)),INDEX($A:$U,ROW(),$E$6),IFERROR(--SUBSTITUTE(SUBSTITUTE(TRIM(INDEX($A:$U,ROW(),$E$6)),",",""),"원",""),0))))</f>
        <v/>
      </c>
      <c r="AB741" s="30">
        <f>IF(OR($Y741="",$F$6=""),"",IF(INDEX($A:$U,ROW(),$F$6)="","",IF(ISNUMBER(INDEX($A:$U,ROW(),$F$6)),INDEX($A:$U,ROW(),$F$6),IFERROR(--SUBSTITUTE(SUBSTITUTE(TRIM(INDEX($A:$U,ROW(),$F$6)),",",""),"원",""),""))))</f>
        <v/>
      </c>
      <c r="AC741" s="2">
        <f>IF(OR($Y741="",$G$6=""),"",INDEX($A:$U,ROW(),$G$6)&amp;"")</f>
        <v/>
      </c>
      <c r="AD741" s="2">
        <f>IF($Y741="","",IF(OR(AND(설정!$B$5&lt;&gt;"",ISNUMBER(SEARCH(설정!$B$5,$AC741))),AND(설정!$B$6&lt;&gt;"",ISNUMBER(SEARCH(설정!$B$6,$AC741))),AND(설정!$B$7&lt;&gt;"",ISNUMBER(SEARCH(설정!$B$7,$AC741)))),"제외","포함"))</f>
        <v/>
      </c>
    </row>
    <row r="742">
      <c r="W742" s="2">
        <f>IF(OR($B$5="",$C$6="",ROW()&lt;$B$5),"",IF(INDEX($A:$U,ROW(),$C$6)="","",INDEX($A:$U,ROW(),$C$6)))</f>
        <v/>
      </c>
      <c r="X742" s="28">
        <f>IF($W742="","",IF(ISNUMBER($W742),IF($W742&gt;=10000000,IFERROR(DATE(INT($W742/10000),MOD(INT($W742/100),100),MOD($W742,100)),""),$W742),IF(ISNUMBER(--SUBSTITUTE(SUBSTITUTE(TRIM($W742),".","-"),"/","-")),IF(--SUBSTITUTE(SUBSTITUTE(TRIM($W742),".","-"),"/","-")&gt;=10000000,IFERROR(DATE(--LEFT(TRIM($W742),4),--MID(TRIM($W742),5,2),--RIGHT(TRIM($W742),2)),""),--SUBSTITUTE(SUBSTITUTE(TRIM($W742),".","-"),"/","-")),IFERROR(--LEFT(SUBSTITUTE(SUBSTITUTE(TRIM($W742),".","-"),"/","-"),10),""))))</f>
        <v/>
      </c>
      <c r="Y742" s="29">
        <f>IF($X742="","",INT($X742))</f>
        <v/>
      </c>
      <c r="Z742" s="30">
        <f>IF(OR($Y742="",$D$6=""),"",IF(INDEX($A:$U,ROW(),$D$6)="",0,IF(ISNUMBER(INDEX($A:$U,ROW(),$D$6)),INDEX($A:$U,ROW(),$D$6),IFERROR(--SUBSTITUTE(SUBSTITUTE(TRIM(INDEX($A:$U,ROW(),$D$6)),",",""),"원",""),0))))</f>
        <v/>
      </c>
      <c r="AA742" s="30">
        <f>IF(OR($Y742="",$E$6=""),"",IF(INDEX($A:$U,ROW(),$E$6)="",0,IF(ISNUMBER(INDEX($A:$U,ROW(),$E$6)),INDEX($A:$U,ROW(),$E$6),IFERROR(--SUBSTITUTE(SUBSTITUTE(TRIM(INDEX($A:$U,ROW(),$E$6)),",",""),"원",""),0))))</f>
        <v/>
      </c>
      <c r="AB742" s="30">
        <f>IF(OR($Y742="",$F$6=""),"",IF(INDEX($A:$U,ROW(),$F$6)="","",IF(ISNUMBER(INDEX($A:$U,ROW(),$F$6)),INDEX($A:$U,ROW(),$F$6),IFERROR(--SUBSTITUTE(SUBSTITUTE(TRIM(INDEX($A:$U,ROW(),$F$6)),",",""),"원",""),""))))</f>
        <v/>
      </c>
      <c r="AC742" s="2">
        <f>IF(OR($Y742="",$G$6=""),"",INDEX($A:$U,ROW(),$G$6)&amp;"")</f>
        <v/>
      </c>
      <c r="AD742" s="2">
        <f>IF($Y742="","",IF(OR(AND(설정!$B$5&lt;&gt;"",ISNUMBER(SEARCH(설정!$B$5,$AC742))),AND(설정!$B$6&lt;&gt;"",ISNUMBER(SEARCH(설정!$B$6,$AC742))),AND(설정!$B$7&lt;&gt;"",ISNUMBER(SEARCH(설정!$B$7,$AC742)))),"제외","포함"))</f>
        <v/>
      </c>
    </row>
    <row r="743">
      <c r="W743" s="2">
        <f>IF(OR($B$5="",$C$6="",ROW()&lt;$B$5),"",IF(INDEX($A:$U,ROW(),$C$6)="","",INDEX($A:$U,ROW(),$C$6)))</f>
        <v/>
      </c>
      <c r="X743" s="28">
        <f>IF($W743="","",IF(ISNUMBER($W743),IF($W743&gt;=10000000,IFERROR(DATE(INT($W743/10000),MOD(INT($W743/100),100),MOD($W743,100)),""),$W743),IF(ISNUMBER(--SUBSTITUTE(SUBSTITUTE(TRIM($W743),".","-"),"/","-")),IF(--SUBSTITUTE(SUBSTITUTE(TRIM($W743),".","-"),"/","-")&gt;=10000000,IFERROR(DATE(--LEFT(TRIM($W743),4),--MID(TRIM($W743),5,2),--RIGHT(TRIM($W743),2)),""),--SUBSTITUTE(SUBSTITUTE(TRIM($W743),".","-"),"/","-")),IFERROR(--LEFT(SUBSTITUTE(SUBSTITUTE(TRIM($W743),".","-"),"/","-"),10),""))))</f>
        <v/>
      </c>
      <c r="Y743" s="29">
        <f>IF($X743="","",INT($X743))</f>
        <v/>
      </c>
      <c r="Z743" s="30">
        <f>IF(OR($Y743="",$D$6=""),"",IF(INDEX($A:$U,ROW(),$D$6)="",0,IF(ISNUMBER(INDEX($A:$U,ROW(),$D$6)),INDEX($A:$U,ROW(),$D$6),IFERROR(--SUBSTITUTE(SUBSTITUTE(TRIM(INDEX($A:$U,ROW(),$D$6)),",",""),"원",""),0))))</f>
        <v/>
      </c>
      <c r="AA743" s="30">
        <f>IF(OR($Y743="",$E$6=""),"",IF(INDEX($A:$U,ROW(),$E$6)="",0,IF(ISNUMBER(INDEX($A:$U,ROW(),$E$6)),INDEX($A:$U,ROW(),$E$6),IFERROR(--SUBSTITUTE(SUBSTITUTE(TRIM(INDEX($A:$U,ROW(),$E$6)),",",""),"원",""),0))))</f>
        <v/>
      </c>
      <c r="AB743" s="30">
        <f>IF(OR($Y743="",$F$6=""),"",IF(INDEX($A:$U,ROW(),$F$6)="","",IF(ISNUMBER(INDEX($A:$U,ROW(),$F$6)),INDEX($A:$U,ROW(),$F$6),IFERROR(--SUBSTITUTE(SUBSTITUTE(TRIM(INDEX($A:$U,ROW(),$F$6)),",",""),"원",""),""))))</f>
        <v/>
      </c>
      <c r="AC743" s="2">
        <f>IF(OR($Y743="",$G$6=""),"",INDEX($A:$U,ROW(),$G$6)&amp;"")</f>
        <v/>
      </c>
      <c r="AD743" s="2">
        <f>IF($Y743="","",IF(OR(AND(설정!$B$5&lt;&gt;"",ISNUMBER(SEARCH(설정!$B$5,$AC743))),AND(설정!$B$6&lt;&gt;"",ISNUMBER(SEARCH(설정!$B$6,$AC743))),AND(설정!$B$7&lt;&gt;"",ISNUMBER(SEARCH(설정!$B$7,$AC743)))),"제외","포함"))</f>
        <v/>
      </c>
    </row>
    <row r="744">
      <c r="W744" s="2">
        <f>IF(OR($B$5="",$C$6="",ROW()&lt;$B$5),"",IF(INDEX($A:$U,ROW(),$C$6)="","",INDEX($A:$U,ROW(),$C$6)))</f>
        <v/>
      </c>
      <c r="X744" s="28">
        <f>IF($W744="","",IF(ISNUMBER($W744),IF($W744&gt;=10000000,IFERROR(DATE(INT($W744/10000),MOD(INT($W744/100),100),MOD($W744,100)),""),$W744),IF(ISNUMBER(--SUBSTITUTE(SUBSTITUTE(TRIM($W744),".","-"),"/","-")),IF(--SUBSTITUTE(SUBSTITUTE(TRIM($W744),".","-"),"/","-")&gt;=10000000,IFERROR(DATE(--LEFT(TRIM($W744),4),--MID(TRIM($W744),5,2),--RIGHT(TRIM($W744),2)),""),--SUBSTITUTE(SUBSTITUTE(TRIM($W744),".","-"),"/","-")),IFERROR(--LEFT(SUBSTITUTE(SUBSTITUTE(TRIM($W744),".","-"),"/","-"),10),""))))</f>
        <v/>
      </c>
      <c r="Y744" s="29">
        <f>IF($X744="","",INT($X744))</f>
        <v/>
      </c>
      <c r="Z744" s="30">
        <f>IF(OR($Y744="",$D$6=""),"",IF(INDEX($A:$U,ROW(),$D$6)="",0,IF(ISNUMBER(INDEX($A:$U,ROW(),$D$6)),INDEX($A:$U,ROW(),$D$6),IFERROR(--SUBSTITUTE(SUBSTITUTE(TRIM(INDEX($A:$U,ROW(),$D$6)),",",""),"원",""),0))))</f>
        <v/>
      </c>
      <c r="AA744" s="30">
        <f>IF(OR($Y744="",$E$6=""),"",IF(INDEX($A:$U,ROW(),$E$6)="",0,IF(ISNUMBER(INDEX($A:$U,ROW(),$E$6)),INDEX($A:$U,ROW(),$E$6),IFERROR(--SUBSTITUTE(SUBSTITUTE(TRIM(INDEX($A:$U,ROW(),$E$6)),",",""),"원",""),0))))</f>
        <v/>
      </c>
      <c r="AB744" s="30">
        <f>IF(OR($Y744="",$F$6=""),"",IF(INDEX($A:$U,ROW(),$F$6)="","",IF(ISNUMBER(INDEX($A:$U,ROW(),$F$6)),INDEX($A:$U,ROW(),$F$6),IFERROR(--SUBSTITUTE(SUBSTITUTE(TRIM(INDEX($A:$U,ROW(),$F$6)),",",""),"원",""),""))))</f>
        <v/>
      </c>
      <c r="AC744" s="2">
        <f>IF(OR($Y744="",$G$6=""),"",INDEX($A:$U,ROW(),$G$6)&amp;"")</f>
        <v/>
      </c>
      <c r="AD744" s="2">
        <f>IF($Y744="","",IF(OR(AND(설정!$B$5&lt;&gt;"",ISNUMBER(SEARCH(설정!$B$5,$AC744))),AND(설정!$B$6&lt;&gt;"",ISNUMBER(SEARCH(설정!$B$6,$AC744))),AND(설정!$B$7&lt;&gt;"",ISNUMBER(SEARCH(설정!$B$7,$AC744)))),"제외","포함"))</f>
        <v/>
      </c>
    </row>
    <row r="745">
      <c r="W745" s="2">
        <f>IF(OR($B$5="",$C$6="",ROW()&lt;$B$5),"",IF(INDEX($A:$U,ROW(),$C$6)="","",INDEX($A:$U,ROW(),$C$6)))</f>
        <v/>
      </c>
      <c r="X745" s="28">
        <f>IF($W745="","",IF(ISNUMBER($W745),IF($W745&gt;=10000000,IFERROR(DATE(INT($W745/10000),MOD(INT($W745/100),100),MOD($W745,100)),""),$W745),IF(ISNUMBER(--SUBSTITUTE(SUBSTITUTE(TRIM($W745),".","-"),"/","-")),IF(--SUBSTITUTE(SUBSTITUTE(TRIM($W745),".","-"),"/","-")&gt;=10000000,IFERROR(DATE(--LEFT(TRIM($W745),4),--MID(TRIM($W745),5,2),--RIGHT(TRIM($W745),2)),""),--SUBSTITUTE(SUBSTITUTE(TRIM($W745),".","-"),"/","-")),IFERROR(--LEFT(SUBSTITUTE(SUBSTITUTE(TRIM($W745),".","-"),"/","-"),10),""))))</f>
        <v/>
      </c>
      <c r="Y745" s="29">
        <f>IF($X745="","",INT($X745))</f>
        <v/>
      </c>
      <c r="Z745" s="30">
        <f>IF(OR($Y745="",$D$6=""),"",IF(INDEX($A:$U,ROW(),$D$6)="",0,IF(ISNUMBER(INDEX($A:$U,ROW(),$D$6)),INDEX($A:$U,ROW(),$D$6),IFERROR(--SUBSTITUTE(SUBSTITUTE(TRIM(INDEX($A:$U,ROW(),$D$6)),",",""),"원",""),0))))</f>
        <v/>
      </c>
      <c r="AA745" s="30">
        <f>IF(OR($Y745="",$E$6=""),"",IF(INDEX($A:$U,ROW(),$E$6)="",0,IF(ISNUMBER(INDEX($A:$U,ROW(),$E$6)),INDEX($A:$U,ROW(),$E$6),IFERROR(--SUBSTITUTE(SUBSTITUTE(TRIM(INDEX($A:$U,ROW(),$E$6)),",",""),"원",""),0))))</f>
        <v/>
      </c>
      <c r="AB745" s="30">
        <f>IF(OR($Y745="",$F$6=""),"",IF(INDEX($A:$U,ROW(),$F$6)="","",IF(ISNUMBER(INDEX($A:$U,ROW(),$F$6)),INDEX($A:$U,ROW(),$F$6),IFERROR(--SUBSTITUTE(SUBSTITUTE(TRIM(INDEX($A:$U,ROW(),$F$6)),",",""),"원",""),""))))</f>
        <v/>
      </c>
      <c r="AC745" s="2">
        <f>IF(OR($Y745="",$G$6=""),"",INDEX($A:$U,ROW(),$G$6)&amp;"")</f>
        <v/>
      </c>
      <c r="AD745" s="2">
        <f>IF($Y745="","",IF(OR(AND(설정!$B$5&lt;&gt;"",ISNUMBER(SEARCH(설정!$B$5,$AC745))),AND(설정!$B$6&lt;&gt;"",ISNUMBER(SEARCH(설정!$B$6,$AC745))),AND(설정!$B$7&lt;&gt;"",ISNUMBER(SEARCH(설정!$B$7,$AC745)))),"제외","포함"))</f>
        <v/>
      </c>
    </row>
    <row r="746">
      <c r="W746" s="2">
        <f>IF(OR($B$5="",$C$6="",ROW()&lt;$B$5),"",IF(INDEX($A:$U,ROW(),$C$6)="","",INDEX($A:$U,ROW(),$C$6)))</f>
        <v/>
      </c>
      <c r="X746" s="28">
        <f>IF($W746="","",IF(ISNUMBER($W746),IF($W746&gt;=10000000,IFERROR(DATE(INT($W746/10000),MOD(INT($W746/100),100),MOD($W746,100)),""),$W746),IF(ISNUMBER(--SUBSTITUTE(SUBSTITUTE(TRIM($W746),".","-"),"/","-")),IF(--SUBSTITUTE(SUBSTITUTE(TRIM($W746),".","-"),"/","-")&gt;=10000000,IFERROR(DATE(--LEFT(TRIM($W746),4),--MID(TRIM($W746),5,2),--RIGHT(TRIM($W746),2)),""),--SUBSTITUTE(SUBSTITUTE(TRIM($W746),".","-"),"/","-")),IFERROR(--LEFT(SUBSTITUTE(SUBSTITUTE(TRIM($W746),".","-"),"/","-"),10),""))))</f>
        <v/>
      </c>
      <c r="Y746" s="29">
        <f>IF($X746="","",INT($X746))</f>
        <v/>
      </c>
      <c r="Z746" s="30">
        <f>IF(OR($Y746="",$D$6=""),"",IF(INDEX($A:$U,ROW(),$D$6)="",0,IF(ISNUMBER(INDEX($A:$U,ROW(),$D$6)),INDEX($A:$U,ROW(),$D$6),IFERROR(--SUBSTITUTE(SUBSTITUTE(TRIM(INDEX($A:$U,ROW(),$D$6)),",",""),"원",""),0))))</f>
        <v/>
      </c>
      <c r="AA746" s="30">
        <f>IF(OR($Y746="",$E$6=""),"",IF(INDEX($A:$U,ROW(),$E$6)="",0,IF(ISNUMBER(INDEX($A:$U,ROW(),$E$6)),INDEX($A:$U,ROW(),$E$6),IFERROR(--SUBSTITUTE(SUBSTITUTE(TRIM(INDEX($A:$U,ROW(),$E$6)),",",""),"원",""),0))))</f>
        <v/>
      </c>
      <c r="AB746" s="30">
        <f>IF(OR($Y746="",$F$6=""),"",IF(INDEX($A:$U,ROW(),$F$6)="","",IF(ISNUMBER(INDEX($A:$U,ROW(),$F$6)),INDEX($A:$U,ROW(),$F$6),IFERROR(--SUBSTITUTE(SUBSTITUTE(TRIM(INDEX($A:$U,ROW(),$F$6)),",",""),"원",""),""))))</f>
        <v/>
      </c>
      <c r="AC746" s="2">
        <f>IF(OR($Y746="",$G$6=""),"",INDEX($A:$U,ROW(),$G$6)&amp;"")</f>
        <v/>
      </c>
      <c r="AD746" s="2">
        <f>IF($Y746="","",IF(OR(AND(설정!$B$5&lt;&gt;"",ISNUMBER(SEARCH(설정!$B$5,$AC746))),AND(설정!$B$6&lt;&gt;"",ISNUMBER(SEARCH(설정!$B$6,$AC746))),AND(설정!$B$7&lt;&gt;"",ISNUMBER(SEARCH(설정!$B$7,$AC746)))),"제외","포함"))</f>
        <v/>
      </c>
    </row>
    <row r="747">
      <c r="W747" s="2">
        <f>IF(OR($B$5="",$C$6="",ROW()&lt;$B$5),"",IF(INDEX($A:$U,ROW(),$C$6)="","",INDEX($A:$U,ROW(),$C$6)))</f>
        <v/>
      </c>
      <c r="X747" s="28">
        <f>IF($W747="","",IF(ISNUMBER($W747),IF($W747&gt;=10000000,IFERROR(DATE(INT($W747/10000),MOD(INT($W747/100),100),MOD($W747,100)),""),$W747),IF(ISNUMBER(--SUBSTITUTE(SUBSTITUTE(TRIM($W747),".","-"),"/","-")),IF(--SUBSTITUTE(SUBSTITUTE(TRIM($W747),".","-"),"/","-")&gt;=10000000,IFERROR(DATE(--LEFT(TRIM($W747),4),--MID(TRIM($W747),5,2),--RIGHT(TRIM($W747),2)),""),--SUBSTITUTE(SUBSTITUTE(TRIM($W747),".","-"),"/","-")),IFERROR(--LEFT(SUBSTITUTE(SUBSTITUTE(TRIM($W747),".","-"),"/","-"),10),""))))</f>
        <v/>
      </c>
      <c r="Y747" s="29">
        <f>IF($X747="","",INT($X747))</f>
        <v/>
      </c>
      <c r="Z747" s="30">
        <f>IF(OR($Y747="",$D$6=""),"",IF(INDEX($A:$U,ROW(),$D$6)="",0,IF(ISNUMBER(INDEX($A:$U,ROW(),$D$6)),INDEX($A:$U,ROW(),$D$6),IFERROR(--SUBSTITUTE(SUBSTITUTE(TRIM(INDEX($A:$U,ROW(),$D$6)),",",""),"원",""),0))))</f>
        <v/>
      </c>
      <c r="AA747" s="30">
        <f>IF(OR($Y747="",$E$6=""),"",IF(INDEX($A:$U,ROW(),$E$6)="",0,IF(ISNUMBER(INDEX($A:$U,ROW(),$E$6)),INDEX($A:$U,ROW(),$E$6),IFERROR(--SUBSTITUTE(SUBSTITUTE(TRIM(INDEX($A:$U,ROW(),$E$6)),",",""),"원",""),0))))</f>
        <v/>
      </c>
      <c r="AB747" s="30">
        <f>IF(OR($Y747="",$F$6=""),"",IF(INDEX($A:$U,ROW(),$F$6)="","",IF(ISNUMBER(INDEX($A:$U,ROW(),$F$6)),INDEX($A:$U,ROW(),$F$6),IFERROR(--SUBSTITUTE(SUBSTITUTE(TRIM(INDEX($A:$U,ROW(),$F$6)),",",""),"원",""),""))))</f>
        <v/>
      </c>
      <c r="AC747" s="2">
        <f>IF(OR($Y747="",$G$6=""),"",INDEX($A:$U,ROW(),$G$6)&amp;"")</f>
        <v/>
      </c>
      <c r="AD747" s="2">
        <f>IF($Y747="","",IF(OR(AND(설정!$B$5&lt;&gt;"",ISNUMBER(SEARCH(설정!$B$5,$AC747))),AND(설정!$B$6&lt;&gt;"",ISNUMBER(SEARCH(설정!$B$6,$AC747))),AND(설정!$B$7&lt;&gt;"",ISNUMBER(SEARCH(설정!$B$7,$AC747)))),"제외","포함"))</f>
        <v/>
      </c>
    </row>
    <row r="748">
      <c r="W748" s="2">
        <f>IF(OR($B$5="",$C$6="",ROW()&lt;$B$5),"",IF(INDEX($A:$U,ROW(),$C$6)="","",INDEX($A:$U,ROW(),$C$6)))</f>
        <v/>
      </c>
      <c r="X748" s="28">
        <f>IF($W748="","",IF(ISNUMBER($W748),IF($W748&gt;=10000000,IFERROR(DATE(INT($W748/10000),MOD(INT($W748/100),100),MOD($W748,100)),""),$W748),IF(ISNUMBER(--SUBSTITUTE(SUBSTITUTE(TRIM($W748),".","-"),"/","-")),IF(--SUBSTITUTE(SUBSTITUTE(TRIM($W748),".","-"),"/","-")&gt;=10000000,IFERROR(DATE(--LEFT(TRIM($W748),4),--MID(TRIM($W748),5,2),--RIGHT(TRIM($W748),2)),""),--SUBSTITUTE(SUBSTITUTE(TRIM($W748),".","-"),"/","-")),IFERROR(--LEFT(SUBSTITUTE(SUBSTITUTE(TRIM($W748),".","-"),"/","-"),10),""))))</f>
        <v/>
      </c>
      <c r="Y748" s="29">
        <f>IF($X748="","",INT($X748))</f>
        <v/>
      </c>
      <c r="Z748" s="30">
        <f>IF(OR($Y748="",$D$6=""),"",IF(INDEX($A:$U,ROW(),$D$6)="",0,IF(ISNUMBER(INDEX($A:$U,ROW(),$D$6)),INDEX($A:$U,ROW(),$D$6),IFERROR(--SUBSTITUTE(SUBSTITUTE(TRIM(INDEX($A:$U,ROW(),$D$6)),",",""),"원",""),0))))</f>
        <v/>
      </c>
      <c r="AA748" s="30">
        <f>IF(OR($Y748="",$E$6=""),"",IF(INDEX($A:$U,ROW(),$E$6)="",0,IF(ISNUMBER(INDEX($A:$U,ROW(),$E$6)),INDEX($A:$U,ROW(),$E$6),IFERROR(--SUBSTITUTE(SUBSTITUTE(TRIM(INDEX($A:$U,ROW(),$E$6)),",",""),"원",""),0))))</f>
        <v/>
      </c>
      <c r="AB748" s="30">
        <f>IF(OR($Y748="",$F$6=""),"",IF(INDEX($A:$U,ROW(),$F$6)="","",IF(ISNUMBER(INDEX($A:$U,ROW(),$F$6)),INDEX($A:$U,ROW(),$F$6),IFERROR(--SUBSTITUTE(SUBSTITUTE(TRIM(INDEX($A:$U,ROW(),$F$6)),",",""),"원",""),""))))</f>
        <v/>
      </c>
      <c r="AC748" s="2">
        <f>IF(OR($Y748="",$G$6=""),"",INDEX($A:$U,ROW(),$G$6)&amp;"")</f>
        <v/>
      </c>
      <c r="AD748" s="2">
        <f>IF($Y748="","",IF(OR(AND(설정!$B$5&lt;&gt;"",ISNUMBER(SEARCH(설정!$B$5,$AC748))),AND(설정!$B$6&lt;&gt;"",ISNUMBER(SEARCH(설정!$B$6,$AC748))),AND(설정!$B$7&lt;&gt;"",ISNUMBER(SEARCH(설정!$B$7,$AC748)))),"제외","포함"))</f>
        <v/>
      </c>
    </row>
    <row r="749">
      <c r="W749" s="2">
        <f>IF(OR($B$5="",$C$6="",ROW()&lt;$B$5),"",IF(INDEX($A:$U,ROW(),$C$6)="","",INDEX($A:$U,ROW(),$C$6)))</f>
        <v/>
      </c>
      <c r="X749" s="28">
        <f>IF($W749="","",IF(ISNUMBER($W749),IF($W749&gt;=10000000,IFERROR(DATE(INT($W749/10000),MOD(INT($W749/100),100),MOD($W749,100)),""),$W749),IF(ISNUMBER(--SUBSTITUTE(SUBSTITUTE(TRIM($W749),".","-"),"/","-")),IF(--SUBSTITUTE(SUBSTITUTE(TRIM($W749),".","-"),"/","-")&gt;=10000000,IFERROR(DATE(--LEFT(TRIM($W749),4),--MID(TRIM($W749),5,2),--RIGHT(TRIM($W749),2)),""),--SUBSTITUTE(SUBSTITUTE(TRIM($W749),".","-"),"/","-")),IFERROR(--LEFT(SUBSTITUTE(SUBSTITUTE(TRIM($W749),".","-"),"/","-"),10),""))))</f>
        <v/>
      </c>
      <c r="Y749" s="29">
        <f>IF($X749="","",INT($X749))</f>
        <v/>
      </c>
      <c r="Z749" s="30">
        <f>IF(OR($Y749="",$D$6=""),"",IF(INDEX($A:$U,ROW(),$D$6)="",0,IF(ISNUMBER(INDEX($A:$U,ROW(),$D$6)),INDEX($A:$U,ROW(),$D$6),IFERROR(--SUBSTITUTE(SUBSTITUTE(TRIM(INDEX($A:$U,ROW(),$D$6)),",",""),"원",""),0))))</f>
        <v/>
      </c>
      <c r="AA749" s="30">
        <f>IF(OR($Y749="",$E$6=""),"",IF(INDEX($A:$U,ROW(),$E$6)="",0,IF(ISNUMBER(INDEX($A:$U,ROW(),$E$6)),INDEX($A:$U,ROW(),$E$6),IFERROR(--SUBSTITUTE(SUBSTITUTE(TRIM(INDEX($A:$U,ROW(),$E$6)),",",""),"원",""),0))))</f>
        <v/>
      </c>
      <c r="AB749" s="30">
        <f>IF(OR($Y749="",$F$6=""),"",IF(INDEX($A:$U,ROW(),$F$6)="","",IF(ISNUMBER(INDEX($A:$U,ROW(),$F$6)),INDEX($A:$U,ROW(),$F$6),IFERROR(--SUBSTITUTE(SUBSTITUTE(TRIM(INDEX($A:$U,ROW(),$F$6)),",",""),"원",""),""))))</f>
        <v/>
      </c>
      <c r="AC749" s="2">
        <f>IF(OR($Y749="",$G$6=""),"",INDEX($A:$U,ROW(),$G$6)&amp;"")</f>
        <v/>
      </c>
      <c r="AD749" s="2">
        <f>IF($Y749="","",IF(OR(AND(설정!$B$5&lt;&gt;"",ISNUMBER(SEARCH(설정!$B$5,$AC749))),AND(설정!$B$6&lt;&gt;"",ISNUMBER(SEARCH(설정!$B$6,$AC749))),AND(설정!$B$7&lt;&gt;"",ISNUMBER(SEARCH(설정!$B$7,$AC749)))),"제외","포함"))</f>
        <v/>
      </c>
    </row>
    <row r="750">
      <c r="W750" s="2">
        <f>IF(OR($B$5="",$C$6="",ROW()&lt;$B$5),"",IF(INDEX($A:$U,ROW(),$C$6)="","",INDEX($A:$U,ROW(),$C$6)))</f>
        <v/>
      </c>
      <c r="X750" s="28">
        <f>IF($W750="","",IF(ISNUMBER($W750),IF($W750&gt;=10000000,IFERROR(DATE(INT($W750/10000),MOD(INT($W750/100),100),MOD($W750,100)),""),$W750),IF(ISNUMBER(--SUBSTITUTE(SUBSTITUTE(TRIM($W750),".","-"),"/","-")),IF(--SUBSTITUTE(SUBSTITUTE(TRIM($W750),".","-"),"/","-")&gt;=10000000,IFERROR(DATE(--LEFT(TRIM($W750),4),--MID(TRIM($W750),5,2),--RIGHT(TRIM($W750),2)),""),--SUBSTITUTE(SUBSTITUTE(TRIM($W750),".","-"),"/","-")),IFERROR(--LEFT(SUBSTITUTE(SUBSTITUTE(TRIM($W750),".","-"),"/","-"),10),""))))</f>
        <v/>
      </c>
      <c r="Y750" s="29">
        <f>IF($X750="","",INT($X750))</f>
        <v/>
      </c>
      <c r="Z750" s="30">
        <f>IF(OR($Y750="",$D$6=""),"",IF(INDEX($A:$U,ROW(),$D$6)="",0,IF(ISNUMBER(INDEX($A:$U,ROW(),$D$6)),INDEX($A:$U,ROW(),$D$6),IFERROR(--SUBSTITUTE(SUBSTITUTE(TRIM(INDEX($A:$U,ROW(),$D$6)),",",""),"원",""),0))))</f>
        <v/>
      </c>
      <c r="AA750" s="30">
        <f>IF(OR($Y750="",$E$6=""),"",IF(INDEX($A:$U,ROW(),$E$6)="",0,IF(ISNUMBER(INDEX($A:$U,ROW(),$E$6)),INDEX($A:$U,ROW(),$E$6),IFERROR(--SUBSTITUTE(SUBSTITUTE(TRIM(INDEX($A:$U,ROW(),$E$6)),",",""),"원",""),0))))</f>
        <v/>
      </c>
      <c r="AB750" s="30">
        <f>IF(OR($Y750="",$F$6=""),"",IF(INDEX($A:$U,ROW(),$F$6)="","",IF(ISNUMBER(INDEX($A:$U,ROW(),$F$6)),INDEX($A:$U,ROW(),$F$6),IFERROR(--SUBSTITUTE(SUBSTITUTE(TRIM(INDEX($A:$U,ROW(),$F$6)),",",""),"원",""),""))))</f>
        <v/>
      </c>
      <c r="AC750" s="2">
        <f>IF(OR($Y750="",$G$6=""),"",INDEX($A:$U,ROW(),$G$6)&amp;"")</f>
        <v/>
      </c>
      <c r="AD750" s="2">
        <f>IF($Y750="","",IF(OR(AND(설정!$B$5&lt;&gt;"",ISNUMBER(SEARCH(설정!$B$5,$AC750))),AND(설정!$B$6&lt;&gt;"",ISNUMBER(SEARCH(설정!$B$6,$AC750))),AND(설정!$B$7&lt;&gt;"",ISNUMBER(SEARCH(설정!$B$7,$AC750)))),"제외","포함"))</f>
        <v/>
      </c>
    </row>
    <row r="751">
      <c r="W751" s="2">
        <f>IF(OR($B$5="",$C$6="",ROW()&lt;$B$5),"",IF(INDEX($A:$U,ROW(),$C$6)="","",INDEX($A:$U,ROW(),$C$6)))</f>
        <v/>
      </c>
      <c r="X751" s="28">
        <f>IF($W751="","",IF(ISNUMBER($W751),IF($W751&gt;=10000000,IFERROR(DATE(INT($W751/10000),MOD(INT($W751/100),100),MOD($W751,100)),""),$W751),IF(ISNUMBER(--SUBSTITUTE(SUBSTITUTE(TRIM($W751),".","-"),"/","-")),IF(--SUBSTITUTE(SUBSTITUTE(TRIM($W751),".","-"),"/","-")&gt;=10000000,IFERROR(DATE(--LEFT(TRIM($W751),4),--MID(TRIM($W751),5,2),--RIGHT(TRIM($W751),2)),""),--SUBSTITUTE(SUBSTITUTE(TRIM($W751),".","-"),"/","-")),IFERROR(--LEFT(SUBSTITUTE(SUBSTITUTE(TRIM($W751),".","-"),"/","-"),10),""))))</f>
        <v/>
      </c>
      <c r="Y751" s="29">
        <f>IF($X751="","",INT($X751))</f>
        <v/>
      </c>
      <c r="Z751" s="30">
        <f>IF(OR($Y751="",$D$6=""),"",IF(INDEX($A:$U,ROW(),$D$6)="",0,IF(ISNUMBER(INDEX($A:$U,ROW(),$D$6)),INDEX($A:$U,ROW(),$D$6),IFERROR(--SUBSTITUTE(SUBSTITUTE(TRIM(INDEX($A:$U,ROW(),$D$6)),",",""),"원",""),0))))</f>
        <v/>
      </c>
      <c r="AA751" s="30">
        <f>IF(OR($Y751="",$E$6=""),"",IF(INDEX($A:$U,ROW(),$E$6)="",0,IF(ISNUMBER(INDEX($A:$U,ROW(),$E$6)),INDEX($A:$U,ROW(),$E$6),IFERROR(--SUBSTITUTE(SUBSTITUTE(TRIM(INDEX($A:$U,ROW(),$E$6)),",",""),"원",""),0))))</f>
        <v/>
      </c>
      <c r="AB751" s="30">
        <f>IF(OR($Y751="",$F$6=""),"",IF(INDEX($A:$U,ROW(),$F$6)="","",IF(ISNUMBER(INDEX($A:$U,ROW(),$F$6)),INDEX($A:$U,ROW(),$F$6),IFERROR(--SUBSTITUTE(SUBSTITUTE(TRIM(INDEX($A:$U,ROW(),$F$6)),",",""),"원",""),""))))</f>
        <v/>
      </c>
      <c r="AC751" s="2">
        <f>IF(OR($Y751="",$G$6=""),"",INDEX($A:$U,ROW(),$G$6)&amp;"")</f>
        <v/>
      </c>
      <c r="AD751" s="2">
        <f>IF($Y751="","",IF(OR(AND(설정!$B$5&lt;&gt;"",ISNUMBER(SEARCH(설정!$B$5,$AC751))),AND(설정!$B$6&lt;&gt;"",ISNUMBER(SEARCH(설정!$B$6,$AC751))),AND(설정!$B$7&lt;&gt;"",ISNUMBER(SEARCH(설정!$B$7,$AC751)))),"제외","포함"))</f>
        <v/>
      </c>
    </row>
    <row r="752">
      <c r="W752" s="2">
        <f>IF(OR($B$5="",$C$6="",ROW()&lt;$B$5),"",IF(INDEX($A:$U,ROW(),$C$6)="","",INDEX($A:$U,ROW(),$C$6)))</f>
        <v/>
      </c>
      <c r="X752" s="28">
        <f>IF($W752="","",IF(ISNUMBER($W752),IF($W752&gt;=10000000,IFERROR(DATE(INT($W752/10000),MOD(INT($W752/100),100),MOD($W752,100)),""),$W752),IF(ISNUMBER(--SUBSTITUTE(SUBSTITUTE(TRIM($W752),".","-"),"/","-")),IF(--SUBSTITUTE(SUBSTITUTE(TRIM($W752),".","-"),"/","-")&gt;=10000000,IFERROR(DATE(--LEFT(TRIM($W752),4),--MID(TRIM($W752),5,2),--RIGHT(TRIM($W752),2)),""),--SUBSTITUTE(SUBSTITUTE(TRIM($W752),".","-"),"/","-")),IFERROR(--LEFT(SUBSTITUTE(SUBSTITUTE(TRIM($W752),".","-"),"/","-"),10),""))))</f>
        <v/>
      </c>
      <c r="Y752" s="29">
        <f>IF($X752="","",INT($X752))</f>
        <v/>
      </c>
      <c r="Z752" s="30">
        <f>IF(OR($Y752="",$D$6=""),"",IF(INDEX($A:$U,ROW(),$D$6)="",0,IF(ISNUMBER(INDEX($A:$U,ROW(),$D$6)),INDEX($A:$U,ROW(),$D$6),IFERROR(--SUBSTITUTE(SUBSTITUTE(TRIM(INDEX($A:$U,ROW(),$D$6)),",",""),"원",""),0))))</f>
        <v/>
      </c>
      <c r="AA752" s="30">
        <f>IF(OR($Y752="",$E$6=""),"",IF(INDEX($A:$U,ROW(),$E$6)="",0,IF(ISNUMBER(INDEX($A:$U,ROW(),$E$6)),INDEX($A:$U,ROW(),$E$6),IFERROR(--SUBSTITUTE(SUBSTITUTE(TRIM(INDEX($A:$U,ROW(),$E$6)),",",""),"원",""),0))))</f>
        <v/>
      </c>
      <c r="AB752" s="30">
        <f>IF(OR($Y752="",$F$6=""),"",IF(INDEX($A:$U,ROW(),$F$6)="","",IF(ISNUMBER(INDEX($A:$U,ROW(),$F$6)),INDEX($A:$U,ROW(),$F$6),IFERROR(--SUBSTITUTE(SUBSTITUTE(TRIM(INDEX($A:$U,ROW(),$F$6)),",",""),"원",""),""))))</f>
        <v/>
      </c>
      <c r="AC752" s="2">
        <f>IF(OR($Y752="",$G$6=""),"",INDEX($A:$U,ROW(),$G$6)&amp;"")</f>
        <v/>
      </c>
      <c r="AD752" s="2">
        <f>IF($Y752="","",IF(OR(AND(설정!$B$5&lt;&gt;"",ISNUMBER(SEARCH(설정!$B$5,$AC752))),AND(설정!$B$6&lt;&gt;"",ISNUMBER(SEARCH(설정!$B$6,$AC752))),AND(설정!$B$7&lt;&gt;"",ISNUMBER(SEARCH(설정!$B$7,$AC752)))),"제외","포함"))</f>
        <v/>
      </c>
    </row>
    <row r="753">
      <c r="W753" s="2">
        <f>IF(OR($B$5="",$C$6="",ROW()&lt;$B$5),"",IF(INDEX($A:$U,ROW(),$C$6)="","",INDEX($A:$U,ROW(),$C$6)))</f>
        <v/>
      </c>
      <c r="X753" s="28">
        <f>IF($W753="","",IF(ISNUMBER($W753),IF($W753&gt;=10000000,IFERROR(DATE(INT($W753/10000),MOD(INT($W753/100),100),MOD($W753,100)),""),$W753),IF(ISNUMBER(--SUBSTITUTE(SUBSTITUTE(TRIM($W753),".","-"),"/","-")),IF(--SUBSTITUTE(SUBSTITUTE(TRIM($W753),".","-"),"/","-")&gt;=10000000,IFERROR(DATE(--LEFT(TRIM($W753),4),--MID(TRIM($W753),5,2),--RIGHT(TRIM($W753),2)),""),--SUBSTITUTE(SUBSTITUTE(TRIM($W753),".","-"),"/","-")),IFERROR(--LEFT(SUBSTITUTE(SUBSTITUTE(TRIM($W753),".","-"),"/","-"),10),""))))</f>
        <v/>
      </c>
      <c r="Y753" s="29">
        <f>IF($X753="","",INT($X753))</f>
        <v/>
      </c>
      <c r="Z753" s="30">
        <f>IF(OR($Y753="",$D$6=""),"",IF(INDEX($A:$U,ROW(),$D$6)="",0,IF(ISNUMBER(INDEX($A:$U,ROW(),$D$6)),INDEX($A:$U,ROW(),$D$6),IFERROR(--SUBSTITUTE(SUBSTITUTE(TRIM(INDEX($A:$U,ROW(),$D$6)),",",""),"원",""),0))))</f>
        <v/>
      </c>
      <c r="AA753" s="30">
        <f>IF(OR($Y753="",$E$6=""),"",IF(INDEX($A:$U,ROW(),$E$6)="",0,IF(ISNUMBER(INDEX($A:$U,ROW(),$E$6)),INDEX($A:$U,ROW(),$E$6),IFERROR(--SUBSTITUTE(SUBSTITUTE(TRIM(INDEX($A:$U,ROW(),$E$6)),",",""),"원",""),0))))</f>
        <v/>
      </c>
      <c r="AB753" s="30">
        <f>IF(OR($Y753="",$F$6=""),"",IF(INDEX($A:$U,ROW(),$F$6)="","",IF(ISNUMBER(INDEX($A:$U,ROW(),$F$6)),INDEX($A:$U,ROW(),$F$6),IFERROR(--SUBSTITUTE(SUBSTITUTE(TRIM(INDEX($A:$U,ROW(),$F$6)),",",""),"원",""),""))))</f>
        <v/>
      </c>
      <c r="AC753" s="2">
        <f>IF(OR($Y753="",$G$6=""),"",INDEX($A:$U,ROW(),$G$6)&amp;"")</f>
        <v/>
      </c>
      <c r="AD753" s="2">
        <f>IF($Y753="","",IF(OR(AND(설정!$B$5&lt;&gt;"",ISNUMBER(SEARCH(설정!$B$5,$AC753))),AND(설정!$B$6&lt;&gt;"",ISNUMBER(SEARCH(설정!$B$6,$AC753))),AND(설정!$B$7&lt;&gt;"",ISNUMBER(SEARCH(설정!$B$7,$AC753)))),"제외","포함"))</f>
        <v/>
      </c>
    </row>
    <row r="754">
      <c r="W754" s="2">
        <f>IF(OR($B$5="",$C$6="",ROW()&lt;$B$5),"",IF(INDEX($A:$U,ROW(),$C$6)="","",INDEX($A:$U,ROW(),$C$6)))</f>
        <v/>
      </c>
      <c r="X754" s="28">
        <f>IF($W754="","",IF(ISNUMBER($W754),IF($W754&gt;=10000000,IFERROR(DATE(INT($W754/10000),MOD(INT($W754/100),100),MOD($W754,100)),""),$W754),IF(ISNUMBER(--SUBSTITUTE(SUBSTITUTE(TRIM($W754),".","-"),"/","-")),IF(--SUBSTITUTE(SUBSTITUTE(TRIM($W754),".","-"),"/","-")&gt;=10000000,IFERROR(DATE(--LEFT(TRIM($W754),4),--MID(TRIM($W754),5,2),--RIGHT(TRIM($W754),2)),""),--SUBSTITUTE(SUBSTITUTE(TRIM($W754),".","-"),"/","-")),IFERROR(--LEFT(SUBSTITUTE(SUBSTITUTE(TRIM($W754),".","-"),"/","-"),10),""))))</f>
        <v/>
      </c>
      <c r="Y754" s="29">
        <f>IF($X754="","",INT($X754))</f>
        <v/>
      </c>
      <c r="Z754" s="30">
        <f>IF(OR($Y754="",$D$6=""),"",IF(INDEX($A:$U,ROW(),$D$6)="",0,IF(ISNUMBER(INDEX($A:$U,ROW(),$D$6)),INDEX($A:$U,ROW(),$D$6),IFERROR(--SUBSTITUTE(SUBSTITUTE(TRIM(INDEX($A:$U,ROW(),$D$6)),",",""),"원",""),0))))</f>
        <v/>
      </c>
      <c r="AA754" s="30">
        <f>IF(OR($Y754="",$E$6=""),"",IF(INDEX($A:$U,ROW(),$E$6)="",0,IF(ISNUMBER(INDEX($A:$U,ROW(),$E$6)),INDEX($A:$U,ROW(),$E$6),IFERROR(--SUBSTITUTE(SUBSTITUTE(TRIM(INDEX($A:$U,ROW(),$E$6)),",",""),"원",""),0))))</f>
        <v/>
      </c>
      <c r="AB754" s="30">
        <f>IF(OR($Y754="",$F$6=""),"",IF(INDEX($A:$U,ROW(),$F$6)="","",IF(ISNUMBER(INDEX($A:$U,ROW(),$F$6)),INDEX($A:$U,ROW(),$F$6),IFERROR(--SUBSTITUTE(SUBSTITUTE(TRIM(INDEX($A:$U,ROW(),$F$6)),",",""),"원",""),""))))</f>
        <v/>
      </c>
      <c r="AC754" s="2">
        <f>IF(OR($Y754="",$G$6=""),"",INDEX($A:$U,ROW(),$G$6)&amp;"")</f>
        <v/>
      </c>
      <c r="AD754" s="2">
        <f>IF($Y754="","",IF(OR(AND(설정!$B$5&lt;&gt;"",ISNUMBER(SEARCH(설정!$B$5,$AC754))),AND(설정!$B$6&lt;&gt;"",ISNUMBER(SEARCH(설정!$B$6,$AC754))),AND(설정!$B$7&lt;&gt;"",ISNUMBER(SEARCH(설정!$B$7,$AC754)))),"제외","포함"))</f>
        <v/>
      </c>
    </row>
    <row r="755">
      <c r="W755" s="2">
        <f>IF(OR($B$5="",$C$6="",ROW()&lt;$B$5),"",IF(INDEX($A:$U,ROW(),$C$6)="","",INDEX($A:$U,ROW(),$C$6)))</f>
        <v/>
      </c>
      <c r="X755" s="28">
        <f>IF($W755="","",IF(ISNUMBER($W755),IF($W755&gt;=10000000,IFERROR(DATE(INT($W755/10000),MOD(INT($W755/100),100),MOD($W755,100)),""),$W755),IF(ISNUMBER(--SUBSTITUTE(SUBSTITUTE(TRIM($W755),".","-"),"/","-")),IF(--SUBSTITUTE(SUBSTITUTE(TRIM($W755),".","-"),"/","-")&gt;=10000000,IFERROR(DATE(--LEFT(TRIM($W755),4),--MID(TRIM($W755),5,2),--RIGHT(TRIM($W755),2)),""),--SUBSTITUTE(SUBSTITUTE(TRIM($W755),".","-"),"/","-")),IFERROR(--LEFT(SUBSTITUTE(SUBSTITUTE(TRIM($W755),".","-"),"/","-"),10),""))))</f>
        <v/>
      </c>
      <c r="Y755" s="29">
        <f>IF($X755="","",INT($X755))</f>
        <v/>
      </c>
      <c r="Z755" s="30">
        <f>IF(OR($Y755="",$D$6=""),"",IF(INDEX($A:$U,ROW(),$D$6)="",0,IF(ISNUMBER(INDEX($A:$U,ROW(),$D$6)),INDEX($A:$U,ROW(),$D$6),IFERROR(--SUBSTITUTE(SUBSTITUTE(TRIM(INDEX($A:$U,ROW(),$D$6)),",",""),"원",""),0))))</f>
        <v/>
      </c>
      <c r="AA755" s="30">
        <f>IF(OR($Y755="",$E$6=""),"",IF(INDEX($A:$U,ROW(),$E$6)="",0,IF(ISNUMBER(INDEX($A:$U,ROW(),$E$6)),INDEX($A:$U,ROW(),$E$6),IFERROR(--SUBSTITUTE(SUBSTITUTE(TRIM(INDEX($A:$U,ROW(),$E$6)),",",""),"원",""),0))))</f>
        <v/>
      </c>
      <c r="AB755" s="30">
        <f>IF(OR($Y755="",$F$6=""),"",IF(INDEX($A:$U,ROW(),$F$6)="","",IF(ISNUMBER(INDEX($A:$U,ROW(),$F$6)),INDEX($A:$U,ROW(),$F$6),IFERROR(--SUBSTITUTE(SUBSTITUTE(TRIM(INDEX($A:$U,ROW(),$F$6)),",",""),"원",""),""))))</f>
        <v/>
      </c>
      <c r="AC755" s="2">
        <f>IF(OR($Y755="",$G$6=""),"",INDEX($A:$U,ROW(),$G$6)&amp;"")</f>
        <v/>
      </c>
      <c r="AD755" s="2">
        <f>IF($Y755="","",IF(OR(AND(설정!$B$5&lt;&gt;"",ISNUMBER(SEARCH(설정!$B$5,$AC755))),AND(설정!$B$6&lt;&gt;"",ISNUMBER(SEARCH(설정!$B$6,$AC755))),AND(설정!$B$7&lt;&gt;"",ISNUMBER(SEARCH(설정!$B$7,$AC755)))),"제외","포함"))</f>
        <v/>
      </c>
    </row>
    <row r="756">
      <c r="W756" s="2">
        <f>IF(OR($B$5="",$C$6="",ROW()&lt;$B$5),"",IF(INDEX($A:$U,ROW(),$C$6)="","",INDEX($A:$U,ROW(),$C$6)))</f>
        <v/>
      </c>
      <c r="X756" s="28">
        <f>IF($W756="","",IF(ISNUMBER($W756),IF($W756&gt;=10000000,IFERROR(DATE(INT($W756/10000),MOD(INT($W756/100),100),MOD($W756,100)),""),$W756),IF(ISNUMBER(--SUBSTITUTE(SUBSTITUTE(TRIM($W756),".","-"),"/","-")),IF(--SUBSTITUTE(SUBSTITUTE(TRIM($W756),".","-"),"/","-")&gt;=10000000,IFERROR(DATE(--LEFT(TRIM($W756),4),--MID(TRIM($W756),5,2),--RIGHT(TRIM($W756),2)),""),--SUBSTITUTE(SUBSTITUTE(TRIM($W756),".","-"),"/","-")),IFERROR(--LEFT(SUBSTITUTE(SUBSTITUTE(TRIM($W756),".","-"),"/","-"),10),""))))</f>
        <v/>
      </c>
      <c r="Y756" s="29">
        <f>IF($X756="","",INT($X756))</f>
        <v/>
      </c>
      <c r="Z756" s="30">
        <f>IF(OR($Y756="",$D$6=""),"",IF(INDEX($A:$U,ROW(),$D$6)="",0,IF(ISNUMBER(INDEX($A:$U,ROW(),$D$6)),INDEX($A:$U,ROW(),$D$6),IFERROR(--SUBSTITUTE(SUBSTITUTE(TRIM(INDEX($A:$U,ROW(),$D$6)),",",""),"원",""),0))))</f>
        <v/>
      </c>
      <c r="AA756" s="30">
        <f>IF(OR($Y756="",$E$6=""),"",IF(INDEX($A:$U,ROW(),$E$6)="",0,IF(ISNUMBER(INDEX($A:$U,ROW(),$E$6)),INDEX($A:$U,ROW(),$E$6),IFERROR(--SUBSTITUTE(SUBSTITUTE(TRIM(INDEX($A:$U,ROW(),$E$6)),",",""),"원",""),0))))</f>
        <v/>
      </c>
      <c r="AB756" s="30">
        <f>IF(OR($Y756="",$F$6=""),"",IF(INDEX($A:$U,ROW(),$F$6)="","",IF(ISNUMBER(INDEX($A:$U,ROW(),$F$6)),INDEX($A:$U,ROW(),$F$6),IFERROR(--SUBSTITUTE(SUBSTITUTE(TRIM(INDEX($A:$U,ROW(),$F$6)),",",""),"원",""),""))))</f>
        <v/>
      </c>
      <c r="AC756" s="2">
        <f>IF(OR($Y756="",$G$6=""),"",INDEX($A:$U,ROW(),$G$6)&amp;"")</f>
        <v/>
      </c>
      <c r="AD756" s="2">
        <f>IF($Y756="","",IF(OR(AND(설정!$B$5&lt;&gt;"",ISNUMBER(SEARCH(설정!$B$5,$AC756))),AND(설정!$B$6&lt;&gt;"",ISNUMBER(SEARCH(설정!$B$6,$AC756))),AND(설정!$B$7&lt;&gt;"",ISNUMBER(SEARCH(설정!$B$7,$AC756)))),"제외","포함"))</f>
        <v/>
      </c>
    </row>
    <row r="757">
      <c r="W757" s="2">
        <f>IF(OR($B$5="",$C$6="",ROW()&lt;$B$5),"",IF(INDEX($A:$U,ROW(),$C$6)="","",INDEX($A:$U,ROW(),$C$6)))</f>
        <v/>
      </c>
      <c r="X757" s="28">
        <f>IF($W757="","",IF(ISNUMBER($W757),IF($W757&gt;=10000000,IFERROR(DATE(INT($W757/10000),MOD(INT($W757/100),100),MOD($W757,100)),""),$W757),IF(ISNUMBER(--SUBSTITUTE(SUBSTITUTE(TRIM($W757),".","-"),"/","-")),IF(--SUBSTITUTE(SUBSTITUTE(TRIM($W757),".","-"),"/","-")&gt;=10000000,IFERROR(DATE(--LEFT(TRIM($W757),4),--MID(TRIM($W757),5,2),--RIGHT(TRIM($W757),2)),""),--SUBSTITUTE(SUBSTITUTE(TRIM($W757),".","-"),"/","-")),IFERROR(--LEFT(SUBSTITUTE(SUBSTITUTE(TRIM($W757),".","-"),"/","-"),10),""))))</f>
        <v/>
      </c>
      <c r="Y757" s="29">
        <f>IF($X757="","",INT($X757))</f>
        <v/>
      </c>
      <c r="Z757" s="30">
        <f>IF(OR($Y757="",$D$6=""),"",IF(INDEX($A:$U,ROW(),$D$6)="",0,IF(ISNUMBER(INDEX($A:$U,ROW(),$D$6)),INDEX($A:$U,ROW(),$D$6),IFERROR(--SUBSTITUTE(SUBSTITUTE(TRIM(INDEX($A:$U,ROW(),$D$6)),",",""),"원",""),0))))</f>
        <v/>
      </c>
      <c r="AA757" s="30">
        <f>IF(OR($Y757="",$E$6=""),"",IF(INDEX($A:$U,ROW(),$E$6)="",0,IF(ISNUMBER(INDEX($A:$U,ROW(),$E$6)),INDEX($A:$U,ROW(),$E$6),IFERROR(--SUBSTITUTE(SUBSTITUTE(TRIM(INDEX($A:$U,ROW(),$E$6)),",",""),"원",""),0))))</f>
        <v/>
      </c>
      <c r="AB757" s="30">
        <f>IF(OR($Y757="",$F$6=""),"",IF(INDEX($A:$U,ROW(),$F$6)="","",IF(ISNUMBER(INDEX($A:$U,ROW(),$F$6)),INDEX($A:$U,ROW(),$F$6),IFERROR(--SUBSTITUTE(SUBSTITUTE(TRIM(INDEX($A:$U,ROW(),$F$6)),",",""),"원",""),""))))</f>
        <v/>
      </c>
      <c r="AC757" s="2">
        <f>IF(OR($Y757="",$G$6=""),"",INDEX($A:$U,ROW(),$G$6)&amp;"")</f>
        <v/>
      </c>
      <c r="AD757" s="2">
        <f>IF($Y757="","",IF(OR(AND(설정!$B$5&lt;&gt;"",ISNUMBER(SEARCH(설정!$B$5,$AC757))),AND(설정!$B$6&lt;&gt;"",ISNUMBER(SEARCH(설정!$B$6,$AC757))),AND(설정!$B$7&lt;&gt;"",ISNUMBER(SEARCH(설정!$B$7,$AC757)))),"제외","포함"))</f>
        <v/>
      </c>
    </row>
    <row r="758">
      <c r="W758" s="2">
        <f>IF(OR($B$5="",$C$6="",ROW()&lt;$B$5),"",IF(INDEX($A:$U,ROW(),$C$6)="","",INDEX($A:$U,ROW(),$C$6)))</f>
        <v/>
      </c>
      <c r="X758" s="28">
        <f>IF($W758="","",IF(ISNUMBER($W758),IF($W758&gt;=10000000,IFERROR(DATE(INT($W758/10000),MOD(INT($W758/100),100),MOD($W758,100)),""),$W758),IF(ISNUMBER(--SUBSTITUTE(SUBSTITUTE(TRIM($W758),".","-"),"/","-")),IF(--SUBSTITUTE(SUBSTITUTE(TRIM($W758),".","-"),"/","-")&gt;=10000000,IFERROR(DATE(--LEFT(TRIM($W758),4),--MID(TRIM($W758),5,2),--RIGHT(TRIM($W758),2)),""),--SUBSTITUTE(SUBSTITUTE(TRIM($W758),".","-"),"/","-")),IFERROR(--LEFT(SUBSTITUTE(SUBSTITUTE(TRIM($W758),".","-"),"/","-"),10),""))))</f>
        <v/>
      </c>
      <c r="Y758" s="29">
        <f>IF($X758="","",INT($X758))</f>
        <v/>
      </c>
      <c r="Z758" s="30">
        <f>IF(OR($Y758="",$D$6=""),"",IF(INDEX($A:$U,ROW(),$D$6)="",0,IF(ISNUMBER(INDEX($A:$U,ROW(),$D$6)),INDEX($A:$U,ROW(),$D$6),IFERROR(--SUBSTITUTE(SUBSTITUTE(TRIM(INDEX($A:$U,ROW(),$D$6)),",",""),"원",""),0))))</f>
        <v/>
      </c>
      <c r="AA758" s="30">
        <f>IF(OR($Y758="",$E$6=""),"",IF(INDEX($A:$U,ROW(),$E$6)="",0,IF(ISNUMBER(INDEX($A:$U,ROW(),$E$6)),INDEX($A:$U,ROW(),$E$6),IFERROR(--SUBSTITUTE(SUBSTITUTE(TRIM(INDEX($A:$U,ROW(),$E$6)),",",""),"원",""),0))))</f>
        <v/>
      </c>
      <c r="AB758" s="30">
        <f>IF(OR($Y758="",$F$6=""),"",IF(INDEX($A:$U,ROW(),$F$6)="","",IF(ISNUMBER(INDEX($A:$U,ROW(),$F$6)),INDEX($A:$U,ROW(),$F$6),IFERROR(--SUBSTITUTE(SUBSTITUTE(TRIM(INDEX($A:$U,ROW(),$F$6)),",",""),"원",""),""))))</f>
        <v/>
      </c>
      <c r="AC758" s="2">
        <f>IF(OR($Y758="",$G$6=""),"",INDEX($A:$U,ROW(),$G$6)&amp;"")</f>
        <v/>
      </c>
      <c r="AD758" s="2">
        <f>IF($Y758="","",IF(OR(AND(설정!$B$5&lt;&gt;"",ISNUMBER(SEARCH(설정!$B$5,$AC758))),AND(설정!$B$6&lt;&gt;"",ISNUMBER(SEARCH(설정!$B$6,$AC758))),AND(설정!$B$7&lt;&gt;"",ISNUMBER(SEARCH(설정!$B$7,$AC758)))),"제외","포함"))</f>
        <v/>
      </c>
    </row>
    <row r="759">
      <c r="W759" s="2">
        <f>IF(OR($B$5="",$C$6="",ROW()&lt;$B$5),"",IF(INDEX($A:$U,ROW(),$C$6)="","",INDEX($A:$U,ROW(),$C$6)))</f>
        <v/>
      </c>
      <c r="X759" s="28">
        <f>IF($W759="","",IF(ISNUMBER($W759),IF($W759&gt;=10000000,IFERROR(DATE(INT($W759/10000),MOD(INT($W759/100),100),MOD($W759,100)),""),$W759),IF(ISNUMBER(--SUBSTITUTE(SUBSTITUTE(TRIM($W759),".","-"),"/","-")),IF(--SUBSTITUTE(SUBSTITUTE(TRIM($W759),".","-"),"/","-")&gt;=10000000,IFERROR(DATE(--LEFT(TRIM($W759),4),--MID(TRIM($W759),5,2),--RIGHT(TRIM($W759),2)),""),--SUBSTITUTE(SUBSTITUTE(TRIM($W759),".","-"),"/","-")),IFERROR(--LEFT(SUBSTITUTE(SUBSTITUTE(TRIM($W759),".","-"),"/","-"),10),""))))</f>
        <v/>
      </c>
      <c r="Y759" s="29">
        <f>IF($X759="","",INT($X759))</f>
        <v/>
      </c>
      <c r="Z759" s="30">
        <f>IF(OR($Y759="",$D$6=""),"",IF(INDEX($A:$U,ROW(),$D$6)="",0,IF(ISNUMBER(INDEX($A:$U,ROW(),$D$6)),INDEX($A:$U,ROW(),$D$6),IFERROR(--SUBSTITUTE(SUBSTITUTE(TRIM(INDEX($A:$U,ROW(),$D$6)),",",""),"원",""),0))))</f>
        <v/>
      </c>
      <c r="AA759" s="30">
        <f>IF(OR($Y759="",$E$6=""),"",IF(INDEX($A:$U,ROW(),$E$6)="",0,IF(ISNUMBER(INDEX($A:$U,ROW(),$E$6)),INDEX($A:$U,ROW(),$E$6),IFERROR(--SUBSTITUTE(SUBSTITUTE(TRIM(INDEX($A:$U,ROW(),$E$6)),",",""),"원",""),0))))</f>
        <v/>
      </c>
      <c r="AB759" s="30">
        <f>IF(OR($Y759="",$F$6=""),"",IF(INDEX($A:$U,ROW(),$F$6)="","",IF(ISNUMBER(INDEX($A:$U,ROW(),$F$6)),INDEX($A:$U,ROW(),$F$6),IFERROR(--SUBSTITUTE(SUBSTITUTE(TRIM(INDEX($A:$U,ROW(),$F$6)),",",""),"원",""),""))))</f>
        <v/>
      </c>
      <c r="AC759" s="2">
        <f>IF(OR($Y759="",$G$6=""),"",INDEX($A:$U,ROW(),$G$6)&amp;"")</f>
        <v/>
      </c>
      <c r="AD759" s="2">
        <f>IF($Y759="","",IF(OR(AND(설정!$B$5&lt;&gt;"",ISNUMBER(SEARCH(설정!$B$5,$AC759))),AND(설정!$B$6&lt;&gt;"",ISNUMBER(SEARCH(설정!$B$6,$AC759))),AND(설정!$B$7&lt;&gt;"",ISNUMBER(SEARCH(설정!$B$7,$AC759)))),"제외","포함"))</f>
        <v/>
      </c>
    </row>
    <row r="760">
      <c r="W760" s="2">
        <f>IF(OR($B$5="",$C$6="",ROW()&lt;$B$5),"",IF(INDEX($A:$U,ROW(),$C$6)="","",INDEX($A:$U,ROW(),$C$6)))</f>
        <v/>
      </c>
      <c r="X760" s="28">
        <f>IF($W760="","",IF(ISNUMBER($W760),IF($W760&gt;=10000000,IFERROR(DATE(INT($W760/10000),MOD(INT($W760/100),100),MOD($W760,100)),""),$W760),IF(ISNUMBER(--SUBSTITUTE(SUBSTITUTE(TRIM($W760),".","-"),"/","-")),IF(--SUBSTITUTE(SUBSTITUTE(TRIM($W760),".","-"),"/","-")&gt;=10000000,IFERROR(DATE(--LEFT(TRIM($W760),4),--MID(TRIM($W760),5,2),--RIGHT(TRIM($W760),2)),""),--SUBSTITUTE(SUBSTITUTE(TRIM($W760),".","-"),"/","-")),IFERROR(--LEFT(SUBSTITUTE(SUBSTITUTE(TRIM($W760),".","-"),"/","-"),10),""))))</f>
        <v/>
      </c>
      <c r="Y760" s="29">
        <f>IF($X760="","",INT($X760))</f>
        <v/>
      </c>
      <c r="Z760" s="30">
        <f>IF(OR($Y760="",$D$6=""),"",IF(INDEX($A:$U,ROW(),$D$6)="",0,IF(ISNUMBER(INDEX($A:$U,ROW(),$D$6)),INDEX($A:$U,ROW(),$D$6),IFERROR(--SUBSTITUTE(SUBSTITUTE(TRIM(INDEX($A:$U,ROW(),$D$6)),",",""),"원",""),0))))</f>
        <v/>
      </c>
      <c r="AA760" s="30">
        <f>IF(OR($Y760="",$E$6=""),"",IF(INDEX($A:$U,ROW(),$E$6)="",0,IF(ISNUMBER(INDEX($A:$U,ROW(),$E$6)),INDEX($A:$U,ROW(),$E$6),IFERROR(--SUBSTITUTE(SUBSTITUTE(TRIM(INDEX($A:$U,ROW(),$E$6)),",",""),"원",""),0))))</f>
        <v/>
      </c>
      <c r="AB760" s="30">
        <f>IF(OR($Y760="",$F$6=""),"",IF(INDEX($A:$U,ROW(),$F$6)="","",IF(ISNUMBER(INDEX($A:$U,ROW(),$F$6)),INDEX($A:$U,ROW(),$F$6),IFERROR(--SUBSTITUTE(SUBSTITUTE(TRIM(INDEX($A:$U,ROW(),$F$6)),",",""),"원",""),""))))</f>
        <v/>
      </c>
      <c r="AC760" s="2">
        <f>IF(OR($Y760="",$G$6=""),"",INDEX($A:$U,ROW(),$G$6)&amp;"")</f>
        <v/>
      </c>
      <c r="AD760" s="2">
        <f>IF($Y760="","",IF(OR(AND(설정!$B$5&lt;&gt;"",ISNUMBER(SEARCH(설정!$B$5,$AC760))),AND(설정!$B$6&lt;&gt;"",ISNUMBER(SEARCH(설정!$B$6,$AC760))),AND(설정!$B$7&lt;&gt;"",ISNUMBER(SEARCH(설정!$B$7,$AC760)))),"제외","포함"))</f>
        <v/>
      </c>
    </row>
    <row r="761">
      <c r="W761" s="2">
        <f>IF(OR($B$5="",$C$6="",ROW()&lt;$B$5),"",IF(INDEX($A:$U,ROW(),$C$6)="","",INDEX($A:$U,ROW(),$C$6)))</f>
        <v/>
      </c>
      <c r="X761" s="28">
        <f>IF($W761="","",IF(ISNUMBER($W761),IF($W761&gt;=10000000,IFERROR(DATE(INT($W761/10000),MOD(INT($W761/100),100),MOD($W761,100)),""),$W761),IF(ISNUMBER(--SUBSTITUTE(SUBSTITUTE(TRIM($W761),".","-"),"/","-")),IF(--SUBSTITUTE(SUBSTITUTE(TRIM($W761),".","-"),"/","-")&gt;=10000000,IFERROR(DATE(--LEFT(TRIM($W761),4),--MID(TRIM($W761),5,2),--RIGHT(TRIM($W761),2)),""),--SUBSTITUTE(SUBSTITUTE(TRIM($W761),".","-"),"/","-")),IFERROR(--LEFT(SUBSTITUTE(SUBSTITUTE(TRIM($W761),".","-"),"/","-"),10),""))))</f>
        <v/>
      </c>
      <c r="Y761" s="29">
        <f>IF($X761="","",INT($X761))</f>
        <v/>
      </c>
      <c r="Z761" s="30">
        <f>IF(OR($Y761="",$D$6=""),"",IF(INDEX($A:$U,ROW(),$D$6)="",0,IF(ISNUMBER(INDEX($A:$U,ROW(),$D$6)),INDEX($A:$U,ROW(),$D$6),IFERROR(--SUBSTITUTE(SUBSTITUTE(TRIM(INDEX($A:$U,ROW(),$D$6)),",",""),"원",""),0))))</f>
        <v/>
      </c>
      <c r="AA761" s="30">
        <f>IF(OR($Y761="",$E$6=""),"",IF(INDEX($A:$U,ROW(),$E$6)="",0,IF(ISNUMBER(INDEX($A:$U,ROW(),$E$6)),INDEX($A:$U,ROW(),$E$6),IFERROR(--SUBSTITUTE(SUBSTITUTE(TRIM(INDEX($A:$U,ROW(),$E$6)),",",""),"원",""),0))))</f>
        <v/>
      </c>
      <c r="AB761" s="30">
        <f>IF(OR($Y761="",$F$6=""),"",IF(INDEX($A:$U,ROW(),$F$6)="","",IF(ISNUMBER(INDEX($A:$U,ROW(),$F$6)),INDEX($A:$U,ROW(),$F$6),IFERROR(--SUBSTITUTE(SUBSTITUTE(TRIM(INDEX($A:$U,ROW(),$F$6)),",",""),"원",""),""))))</f>
        <v/>
      </c>
      <c r="AC761" s="2">
        <f>IF(OR($Y761="",$G$6=""),"",INDEX($A:$U,ROW(),$G$6)&amp;"")</f>
        <v/>
      </c>
      <c r="AD761" s="2">
        <f>IF($Y761="","",IF(OR(AND(설정!$B$5&lt;&gt;"",ISNUMBER(SEARCH(설정!$B$5,$AC761))),AND(설정!$B$6&lt;&gt;"",ISNUMBER(SEARCH(설정!$B$6,$AC761))),AND(설정!$B$7&lt;&gt;"",ISNUMBER(SEARCH(설정!$B$7,$AC761)))),"제외","포함"))</f>
        <v/>
      </c>
    </row>
    <row r="762">
      <c r="W762" s="2">
        <f>IF(OR($B$5="",$C$6="",ROW()&lt;$B$5),"",IF(INDEX($A:$U,ROW(),$C$6)="","",INDEX($A:$U,ROW(),$C$6)))</f>
        <v/>
      </c>
      <c r="X762" s="28">
        <f>IF($W762="","",IF(ISNUMBER($W762),IF($W762&gt;=10000000,IFERROR(DATE(INT($W762/10000),MOD(INT($W762/100),100),MOD($W762,100)),""),$W762),IF(ISNUMBER(--SUBSTITUTE(SUBSTITUTE(TRIM($W762),".","-"),"/","-")),IF(--SUBSTITUTE(SUBSTITUTE(TRIM($W762),".","-"),"/","-")&gt;=10000000,IFERROR(DATE(--LEFT(TRIM($W762),4),--MID(TRIM($W762),5,2),--RIGHT(TRIM($W762),2)),""),--SUBSTITUTE(SUBSTITUTE(TRIM($W762),".","-"),"/","-")),IFERROR(--LEFT(SUBSTITUTE(SUBSTITUTE(TRIM($W762),".","-"),"/","-"),10),""))))</f>
        <v/>
      </c>
      <c r="Y762" s="29">
        <f>IF($X762="","",INT($X762))</f>
        <v/>
      </c>
      <c r="Z762" s="30">
        <f>IF(OR($Y762="",$D$6=""),"",IF(INDEX($A:$U,ROW(),$D$6)="",0,IF(ISNUMBER(INDEX($A:$U,ROW(),$D$6)),INDEX($A:$U,ROW(),$D$6),IFERROR(--SUBSTITUTE(SUBSTITUTE(TRIM(INDEX($A:$U,ROW(),$D$6)),",",""),"원",""),0))))</f>
        <v/>
      </c>
      <c r="AA762" s="30">
        <f>IF(OR($Y762="",$E$6=""),"",IF(INDEX($A:$U,ROW(),$E$6)="",0,IF(ISNUMBER(INDEX($A:$U,ROW(),$E$6)),INDEX($A:$U,ROW(),$E$6),IFERROR(--SUBSTITUTE(SUBSTITUTE(TRIM(INDEX($A:$U,ROW(),$E$6)),",",""),"원",""),0))))</f>
        <v/>
      </c>
      <c r="AB762" s="30">
        <f>IF(OR($Y762="",$F$6=""),"",IF(INDEX($A:$U,ROW(),$F$6)="","",IF(ISNUMBER(INDEX($A:$U,ROW(),$F$6)),INDEX($A:$U,ROW(),$F$6),IFERROR(--SUBSTITUTE(SUBSTITUTE(TRIM(INDEX($A:$U,ROW(),$F$6)),",",""),"원",""),""))))</f>
        <v/>
      </c>
      <c r="AC762" s="2">
        <f>IF(OR($Y762="",$G$6=""),"",INDEX($A:$U,ROW(),$G$6)&amp;"")</f>
        <v/>
      </c>
      <c r="AD762" s="2">
        <f>IF($Y762="","",IF(OR(AND(설정!$B$5&lt;&gt;"",ISNUMBER(SEARCH(설정!$B$5,$AC762))),AND(설정!$B$6&lt;&gt;"",ISNUMBER(SEARCH(설정!$B$6,$AC762))),AND(설정!$B$7&lt;&gt;"",ISNUMBER(SEARCH(설정!$B$7,$AC762)))),"제외","포함"))</f>
        <v/>
      </c>
    </row>
    <row r="763">
      <c r="W763" s="2">
        <f>IF(OR($B$5="",$C$6="",ROW()&lt;$B$5),"",IF(INDEX($A:$U,ROW(),$C$6)="","",INDEX($A:$U,ROW(),$C$6)))</f>
        <v/>
      </c>
      <c r="X763" s="28">
        <f>IF($W763="","",IF(ISNUMBER($W763),IF($W763&gt;=10000000,IFERROR(DATE(INT($W763/10000),MOD(INT($W763/100),100),MOD($W763,100)),""),$W763),IF(ISNUMBER(--SUBSTITUTE(SUBSTITUTE(TRIM($W763),".","-"),"/","-")),IF(--SUBSTITUTE(SUBSTITUTE(TRIM($W763),".","-"),"/","-")&gt;=10000000,IFERROR(DATE(--LEFT(TRIM($W763),4),--MID(TRIM($W763),5,2),--RIGHT(TRIM($W763),2)),""),--SUBSTITUTE(SUBSTITUTE(TRIM($W763),".","-"),"/","-")),IFERROR(--LEFT(SUBSTITUTE(SUBSTITUTE(TRIM($W763),".","-"),"/","-"),10),""))))</f>
        <v/>
      </c>
      <c r="Y763" s="29">
        <f>IF($X763="","",INT($X763))</f>
        <v/>
      </c>
      <c r="Z763" s="30">
        <f>IF(OR($Y763="",$D$6=""),"",IF(INDEX($A:$U,ROW(),$D$6)="",0,IF(ISNUMBER(INDEX($A:$U,ROW(),$D$6)),INDEX($A:$U,ROW(),$D$6),IFERROR(--SUBSTITUTE(SUBSTITUTE(TRIM(INDEX($A:$U,ROW(),$D$6)),",",""),"원",""),0))))</f>
        <v/>
      </c>
      <c r="AA763" s="30">
        <f>IF(OR($Y763="",$E$6=""),"",IF(INDEX($A:$U,ROW(),$E$6)="",0,IF(ISNUMBER(INDEX($A:$U,ROW(),$E$6)),INDEX($A:$U,ROW(),$E$6),IFERROR(--SUBSTITUTE(SUBSTITUTE(TRIM(INDEX($A:$U,ROW(),$E$6)),",",""),"원",""),0))))</f>
        <v/>
      </c>
      <c r="AB763" s="30">
        <f>IF(OR($Y763="",$F$6=""),"",IF(INDEX($A:$U,ROW(),$F$6)="","",IF(ISNUMBER(INDEX($A:$U,ROW(),$F$6)),INDEX($A:$U,ROW(),$F$6),IFERROR(--SUBSTITUTE(SUBSTITUTE(TRIM(INDEX($A:$U,ROW(),$F$6)),",",""),"원",""),""))))</f>
        <v/>
      </c>
      <c r="AC763" s="2">
        <f>IF(OR($Y763="",$G$6=""),"",INDEX($A:$U,ROW(),$G$6)&amp;"")</f>
        <v/>
      </c>
      <c r="AD763" s="2">
        <f>IF($Y763="","",IF(OR(AND(설정!$B$5&lt;&gt;"",ISNUMBER(SEARCH(설정!$B$5,$AC763))),AND(설정!$B$6&lt;&gt;"",ISNUMBER(SEARCH(설정!$B$6,$AC763))),AND(설정!$B$7&lt;&gt;"",ISNUMBER(SEARCH(설정!$B$7,$AC763)))),"제외","포함"))</f>
        <v/>
      </c>
    </row>
    <row r="764">
      <c r="W764" s="2">
        <f>IF(OR($B$5="",$C$6="",ROW()&lt;$B$5),"",IF(INDEX($A:$U,ROW(),$C$6)="","",INDEX($A:$U,ROW(),$C$6)))</f>
        <v/>
      </c>
      <c r="X764" s="28">
        <f>IF($W764="","",IF(ISNUMBER($W764),IF($W764&gt;=10000000,IFERROR(DATE(INT($W764/10000),MOD(INT($W764/100),100),MOD($W764,100)),""),$W764),IF(ISNUMBER(--SUBSTITUTE(SUBSTITUTE(TRIM($W764),".","-"),"/","-")),IF(--SUBSTITUTE(SUBSTITUTE(TRIM($W764),".","-"),"/","-")&gt;=10000000,IFERROR(DATE(--LEFT(TRIM($W764),4),--MID(TRIM($W764),5,2),--RIGHT(TRIM($W764),2)),""),--SUBSTITUTE(SUBSTITUTE(TRIM($W764),".","-"),"/","-")),IFERROR(--LEFT(SUBSTITUTE(SUBSTITUTE(TRIM($W764),".","-"),"/","-"),10),""))))</f>
        <v/>
      </c>
      <c r="Y764" s="29">
        <f>IF($X764="","",INT($X764))</f>
        <v/>
      </c>
      <c r="Z764" s="30">
        <f>IF(OR($Y764="",$D$6=""),"",IF(INDEX($A:$U,ROW(),$D$6)="",0,IF(ISNUMBER(INDEX($A:$U,ROW(),$D$6)),INDEX($A:$U,ROW(),$D$6),IFERROR(--SUBSTITUTE(SUBSTITUTE(TRIM(INDEX($A:$U,ROW(),$D$6)),",",""),"원",""),0))))</f>
        <v/>
      </c>
      <c r="AA764" s="30">
        <f>IF(OR($Y764="",$E$6=""),"",IF(INDEX($A:$U,ROW(),$E$6)="",0,IF(ISNUMBER(INDEX($A:$U,ROW(),$E$6)),INDEX($A:$U,ROW(),$E$6),IFERROR(--SUBSTITUTE(SUBSTITUTE(TRIM(INDEX($A:$U,ROW(),$E$6)),",",""),"원",""),0))))</f>
        <v/>
      </c>
      <c r="AB764" s="30">
        <f>IF(OR($Y764="",$F$6=""),"",IF(INDEX($A:$U,ROW(),$F$6)="","",IF(ISNUMBER(INDEX($A:$U,ROW(),$F$6)),INDEX($A:$U,ROW(),$F$6),IFERROR(--SUBSTITUTE(SUBSTITUTE(TRIM(INDEX($A:$U,ROW(),$F$6)),",",""),"원",""),""))))</f>
        <v/>
      </c>
      <c r="AC764" s="2">
        <f>IF(OR($Y764="",$G$6=""),"",INDEX($A:$U,ROW(),$G$6)&amp;"")</f>
        <v/>
      </c>
      <c r="AD764" s="2">
        <f>IF($Y764="","",IF(OR(AND(설정!$B$5&lt;&gt;"",ISNUMBER(SEARCH(설정!$B$5,$AC764))),AND(설정!$B$6&lt;&gt;"",ISNUMBER(SEARCH(설정!$B$6,$AC764))),AND(설정!$B$7&lt;&gt;"",ISNUMBER(SEARCH(설정!$B$7,$AC764)))),"제외","포함"))</f>
        <v/>
      </c>
    </row>
    <row r="765">
      <c r="W765" s="2">
        <f>IF(OR($B$5="",$C$6="",ROW()&lt;$B$5),"",IF(INDEX($A:$U,ROW(),$C$6)="","",INDEX($A:$U,ROW(),$C$6)))</f>
        <v/>
      </c>
      <c r="X765" s="28">
        <f>IF($W765="","",IF(ISNUMBER($W765),IF($W765&gt;=10000000,IFERROR(DATE(INT($W765/10000),MOD(INT($W765/100),100),MOD($W765,100)),""),$W765),IF(ISNUMBER(--SUBSTITUTE(SUBSTITUTE(TRIM($W765),".","-"),"/","-")),IF(--SUBSTITUTE(SUBSTITUTE(TRIM($W765),".","-"),"/","-")&gt;=10000000,IFERROR(DATE(--LEFT(TRIM($W765),4),--MID(TRIM($W765),5,2),--RIGHT(TRIM($W765),2)),""),--SUBSTITUTE(SUBSTITUTE(TRIM($W765),".","-"),"/","-")),IFERROR(--LEFT(SUBSTITUTE(SUBSTITUTE(TRIM($W765),".","-"),"/","-"),10),""))))</f>
        <v/>
      </c>
      <c r="Y765" s="29">
        <f>IF($X765="","",INT($X765))</f>
        <v/>
      </c>
      <c r="Z765" s="30">
        <f>IF(OR($Y765="",$D$6=""),"",IF(INDEX($A:$U,ROW(),$D$6)="",0,IF(ISNUMBER(INDEX($A:$U,ROW(),$D$6)),INDEX($A:$U,ROW(),$D$6),IFERROR(--SUBSTITUTE(SUBSTITUTE(TRIM(INDEX($A:$U,ROW(),$D$6)),",",""),"원",""),0))))</f>
        <v/>
      </c>
      <c r="AA765" s="30">
        <f>IF(OR($Y765="",$E$6=""),"",IF(INDEX($A:$U,ROW(),$E$6)="",0,IF(ISNUMBER(INDEX($A:$U,ROW(),$E$6)),INDEX($A:$U,ROW(),$E$6),IFERROR(--SUBSTITUTE(SUBSTITUTE(TRIM(INDEX($A:$U,ROW(),$E$6)),",",""),"원",""),0))))</f>
        <v/>
      </c>
      <c r="AB765" s="30">
        <f>IF(OR($Y765="",$F$6=""),"",IF(INDEX($A:$U,ROW(),$F$6)="","",IF(ISNUMBER(INDEX($A:$U,ROW(),$F$6)),INDEX($A:$U,ROW(),$F$6),IFERROR(--SUBSTITUTE(SUBSTITUTE(TRIM(INDEX($A:$U,ROW(),$F$6)),",",""),"원",""),""))))</f>
        <v/>
      </c>
      <c r="AC765" s="2">
        <f>IF(OR($Y765="",$G$6=""),"",INDEX($A:$U,ROW(),$G$6)&amp;"")</f>
        <v/>
      </c>
      <c r="AD765" s="2">
        <f>IF($Y765="","",IF(OR(AND(설정!$B$5&lt;&gt;"",ISNUMBER(SEARCH(설정!$B$5,$AC765))),AND(설정!$B$6&lt;&gt;"",ISNUMBER(SEARCH(설정!$B$6,$AC765))),AND(설정!$B$7&lt;&gt;"",ISNUMBER(SEARCH(설정!$B$7,$AC765)))),"제외","포함"))</f>
        <v/>
      </c>
    </row>
    <row r="766">
      <c r="W766" s="2">
        <f>IF(OR($B$5="",$C$6="",ROW()&lt;$B$5),"",IF(INDEX($A:$U,ROW(),$C$6)="","",INDEX($A:$U,ROW(),$C$6)))</f>
        <v/>
      </c>
      <c r="X766" s="28">
        <f>IF($W766="","",IF(ISNUMBER($W766),IF($W766&gt;=10000000,IFERROR(DATE(INT($W766/10000),MOD(INT($W766/100),100),MOD($W766,100)),""),$W766),IF(ISNUMBER(--SUBSTITUTE(SUBSTITUTE(TRIM($W766),".","-"),"/","-")),IF(--SUBSTITUTE(SUBSTITUTE(TRIM($W766),".","-"),"/","-")&gt;=10000000,IFERROR(DATE(--LEFT(TRIM($W766),4),--MID(TRIM($W766),5,2),--RIGHT(TRIM($W766),2)),""),--SUBSTITUTE(SUBSTITUTE(TRIM($W766),".","-"),"/","-")),IFERROR(--LEFT(SUBSTITUTE(SUBSTITUTE(TRIM($W766),".","-"),"/","-"),10),""))))</f>
        <v/>
      </c>
      <c r="Y766" s="29">
        <f>IF($X766="","",INT($X766))</f>
        <v/>
      </c>
      <c r="Z766" s="30">
        <f>IF(OR($Y766="",$D$6=""),"",IF(INDEX($A:$U,ROW(),$D$6)="",0,IF(ISNUMBER(INDEX($A:$U,ROW(),$D$6)),INDEX($A:$U,ROW(),$D$6),IFERROR(--SUBSTITUTE(SUBSTITUTE(TRIM(INDEX($A:$U,ROW(),$D$6)),",",""),"원",""),0))))</f>
        <v/>
      </c>
      <c r="AA766" s="30">
        <f>IF(OR($Y766="",$E$6=""),"",IF(INDEX($A:$U,ROW(),$E$6)="",0,IF(ISNUMBER(INDEX($A:$U,ROW(),$E$6)),INDEX($A:$U,ROW(),$E$6),IFERROR(--SUBSTITUTE(SUBSTITUTE(TRIM(INDEX($A:$U,ROW(),$E$6)),",",""),"원",""),0))))</f>
        <v/>
      </c>
      <c r="AB766" s="30">
        <f>IF(OR($Y766="",$F$6=""),"",IF(INDEX($A:$U,ROW(),$F$6)="","",IF(ISNUMBER(INDEX($A:$U,ROW(),$F$6)),INDEX($A:$U,ROW(),$F$6),IFERROR(--SUBSTITUTE(SUBSTITUTE(TRIM(INDEX($A:$U,ROW(),$F$6)),",",""),"원",""),""))))</f>
        <v/>
      </c>
      <c r="AC766" s="2">
        <f>IF(OR($Y766="",$G$6=""),"",INDEX($A:$U,ROW(),$G$6)&amp;"")</f>
        <v/>
      </c>
      <c r="AD766" s="2">
        <f>IF($Y766="","",IF(OR(AND(설정!$B$5&lt;&gt;"",ISNUMBER(SEARCH(설정!$B$5,$AC766))),AND(설정!$B$6&lt;&gt;"",ISNUMBER(SEARCH(설정!$B$6,$AC766))),AND(설정!$B$7&lt;&gt;"",ISNUMBER(SEARCH(설정!$B$7,$AC766)))),"제외","포함"))</f>
        <v/>
      </c>
    </row>
    <row r="767">
      <c r="W767" s="2">
        <f>IF(OR($B$5="",$C$6="",ROW()&lt;$B$5),"",IF(INDEX($A:$U,ROW(),$C$6)="","",INDEX($A:$U,ROW(),$C$6)))</f>
        <v/>
      </c>
      <c r="X767" s="28">
        <f>IF($W767="","",IF(ISNUMBER($W767),IF($W767&gt;=10000000,IFERROR(DATE(INT($W767/10000),MOD(INT($W767/100),100),MOD($W767,100)),""),$W767),IF(ISNUMBER(--SUBSTITUTE(SUBSTITUTE(TRIM($W767),".","-"),"/","-")),IF(--SUBSTITUTE(SUBSTITUTE(TRIM($W767),".","-"),"/","-")&gt;=10000000,IFERROR(DATE(--LEFT(TRIM($W767),4),--MID(TRIM($W767),5,2),--RIGHT(TRIM($W767),2)),""),--SUBSTITUTE(SUBSTITUTE(TRIM($W767),".","-"),"/","-")),IFERROR(--LEFT(SUBSTITUTE(SUBSTITUTE(TRIM($W767),".","-"),"/","-"),10),""))))</f>
        <v/>
      </c>
      <c r="Y767" s="29">
        <f>IF($X767="","",INT($X767))</f>
        <v/>
      </c>
      <c r="Z767" s="30">
        <f>IF(OR($Y767="",$D$6=""),"",IF(INDEX($A:$U,ROW(),$D$6)="",0,IF(ISNUMBER(INDEX($A:$U,ROW(),$D$6)),INDEX($A:$U,ROW(),$D$6),IFERROR(--SUBSTITUTE(SUBSTITUTE(TRIM(INDEX($A:$U,ROW(),$D$6)),",",""),"원",""),0))))</f>
        <v/>
      </c>
      <c r="AA767" s="30">
        <f>IF(OR($Y767="",$E$6=""),"",IF(INDEX($A:$U,ROW(),$E$6)="",0,IF(ISNUMBER(INDEX($A:$U,ROW(),$E$6)),INDEX($A:$U,ROW(),$E$6),IFERROR(--SUBSTITUTE(SUBSTITUTE(TRIM(INDEX($A:$U,ROW(),$E$6)),",",""),"원",""),0))))</f>
        <v/>
      </c>
      <c r="AB767" s="30">
        <f>IF(OR($Y767="",$F$6=""),"",IF(INDEX($A:$U,ROW(),$F$6)="","",IF(ISNUMBER(INDEX($A:$U,ROW(),$F$6)),INDEX($A:$U,ROW(),$F$6),IFERROR(--SUBSTITUTE(SUBSTITUTE(TRIM(INDEX($A:$U,ROW(),$F$6)),",",""),"원",""),""))))</f>
        <v/>
      </c>
      <c r="AC767" s="2">
        <f>IF(OR($Y767="",$G$6=""),"",INDEX($A:$U,ROW(),$G$6)&amp;"")</f>
        <v/>
      </c>
      <c r="AD767" s="2">
        <f>IF($Y767="","",IF(OR(AND(설정!$B$5&lt;&gt;"",ISNUMBER(SEARCH(설정!$B$5,$AC767))),AND(설정!$B$6&lt;&gt;"",ISNUMBER(SEARCH(설정!$B$6,$AC767))),AND(설정!$B$7&lt;&gt;"",ISNUMBER(SEARCH(설정!$B$7,$AC767)))),"제외","포함"))</f>
        <v/>
      </c>
    </row>
    <row r="768">
      <c r="W768" s="2">
        <f>IF(OR($B$5="",$C$6="",ROW()&lt;$B$5),"",IF(INDEX($A:$U,ROW(),$C$6)="","",INDEX($A:$U,ROW(),$C$6)))</f>
        <v/>
      </c>
      <c r="X768" s="28">
        <f>IF($W768="","",IF(ISNUMBER($W768),IF($W768&gt;=10000000,IFERROR(DATE(INT($W768/10000),MOD(INT($W768/100),100),MOD($W768,100)),""),$W768),IF(ISNUMBER(--SUBSTITUTE(SUBSTITUTE(TRIM($W768),".","-"),"/","-")),IF(--SUBSTITUTE(SUBSTITUTE(TRIM($W768),".","-"),"/","-")&gt;=10000000,IFERROR(DATE(--LEFT(TRIM($W768),4),--MID(TRIM($W768),5,2),--RIGHT(TRIM($W768),2)),""),--SUBSTITUTE(SUBSTITUTE(TRIM($W768),".","-"),"/","-")),IFERROR(--LEFT(SUBSTITUTE(SUBSTITUTE(TRIM($W768),".","-"),"/","-"),10),""))))</f>
        <v/>
      </c>
      <c r="Y768" s="29">
        <f>IF($X768="","",INT($X768))</f>
        <v/>
      </c>
      <c r="Z768" s="30">
        <f>IF(OR($Y768="",$D$6=""),"",IF(INDEX($A:$U,ROW(),$D$6)="",0,IF(ISNUMBER(INDEX($A:$U,ROW(),$D$6)),INDEX($A:$U,ROW(),$D$6),IFERROR(--SUBSTITUTE(SUBSTITUTE(TRIM(INDEX($A:$U,ROW(),$D$6)),",",""),"원",""),0))))</f>
        <v/>
      </c>
      <c r="AA768" s="30">
        <f>IF(OR($Y768="",$E$6=""),"",IF(INDEX($A:$U,ROW(),$E$6)="",0,IF(ISNUMBER(INDEX($A:$U,ROW(),$E$6)),INDEX($A:$U,ROW(),$E$6),IFERROR(--SUBSTITUTE(SUBSTITUTE(TRIM(INDEX($A:$U,ROW(),$E$6)),",",""),"원",""),0))))</f>
        <v/>
      </c>
      <c r="AB768" s="30">
        <f>IF(OR($Y768="",$F$6=""),"",IF(INDEX($A:$U,ROW(),$F$6)="","",IF(ISNUMBER(INDEX($A:$U,ROW(),$F$6)),INDEX($A:$U,ROW(),$F$6),IFERROR(--SUBSTITUTE(SUBSTITUTE(TRIM(INDEX($A:$U,ROW(),$F$6)),",",""),"원",""),""))))</f>
        <v/>
      </c>
      <c r="AC768" s="2">
        <f>IF(OR($Y768="",$G$6=""),"",INDEX($A:$U,ROW(),$G$6)&amp;"")</f>
        <v/>
      </c>
      <c r="AD768" s="2">
        <f>IF($Y768="","",IF(OR(AND(설정!$B$5&lt;&gt;"",ISNUMBER(SEARCH(설정!$B$5,$AC768))),AND(설정!$B$6&lt;&gt;"",ISNUMBER(SEARCH(설정!$B$6,$AC768))),AND(설정!$B$7&lt;&gt;"",ISNUMBER(SEARCH(설정!$B$7,$AC768)))),"제외","포함"))</f>
        <v/>
      </c>
    </row>
    <row r="769">
      <c r="W769" s="2">
        <f>IF(OR($B$5="",$C$6="",ROW()&lt;$B$5),"",IF(INDEX($A:$U,ROW(),$C$6)="","",INDEX($A:$U,ROW(),$C$6)))</f>
        <v/>
      </c>
      <c r="X769" s="28">
        <f>IF($W769="","",IF(ISNUMBER($W769),IF($W769&gt;=10000000,IFERROR(DATE(INT($W769/10000),MOD(INT($W769/100),100),MOD($W769,100)),""),$W769),IF(ISNUMBER(--SUBSTITUTE(SUBSTITUTE(TRIM($W769),".","-"),"/","-")),IF(--SUBSTITUTE(SUBSTITUTE(TRIM($W769),".","-"),"/","-")&gt;=10000000,IFERROR(DATE(--LEFT(TRIM($W769),4),--MID(TRIM($W769),5,2),--RIGHT(TRIM($W769),2)),""),--SUBSTITUTE(SUBSTITUTE(TRIM($W769),".","-"),"/","-")),IFERROR(--LEFT(SUBSTITUTE(SUBSTITUTE(TRIM($W769),".","-"),"/","-"),10),""))))</f>
        <v/>
      </c>
      <c r="Y769" s="29">
        <f>IF($X769="","",INT($X769))</f>
        <v/>
      </c>
      <c r="Z769" s="30">
        <f>IF(OR($Y769="",$D$6=""),"",IF(INDEX($A:$U,ROW(),$D$6)="",0,IF(ISNUMBER(INDEX($A:$U,ROW(),$D$6)),INDEX($A:$U,ROW(),$D$6),IFERROR(--SUBSTITUTE(SUBSTITUTE(TRIM(INDEX($A:$U,ROW(),$D$6)),",",""),"원",""),0))))</f>
        <v/>
      </c>
      <c r="AA769" s="30">
        <f>IF(OR($Y769="",$E$6=""),"",IF(INDEX($A:$U,ROW(),$E$6)="",0,IF(ISNUMBER(INDEX($A:$U,ROW(),$E$6)),INDEX($A:$U,ROW(),$E$6),IFERROR(--SUBSTITUTE(SUBSTITUTE(TRIM(INDEX($A:$U,ROW(),$E$6)),",",""),"원",""),0))))</f>
        <v/>
      </c>
      <c r="AB769" s="30">
        <f>IF(OR($Y769="",$F$6=""),"",IF(INDEX($A:$U,ROW(),$F$6)="","",IF(ISNUMBER(INDEX($A:$U,ROW(),$F$6)),INDEX($A:$U,ROW(),$F$6),IFERROR(--SUBSTITUTE(SUBSTITUTE(TRIM(INDEX($A:$U,ROW(),$F$6)),",",""),"원",""),""))))</f>
        <v/>
      </c>
      <c r="AC769" s="2">
        <f>IF(OR($Y769="",$G$6=""),"",INDEX($A:$U,ROW(),$G$6)&amp;"")</f>
        <v/>
      </c>
      <c r="AD769" s="2">
        <f>IF($Y769="","",IF(OR(AND(설정!$B$5&lt;&gt;"",ISNUMBER(SEARCH(설정!$B$5,$AC769))),AND(설정!$B$6&lt;&gt;"",ISNUMBER(SEARCH(설정!$B$6,$AC769))),AND(설정!$B$7&lt;&gt;"",ISNUMBER(SEARCH(설정!$B$7,$AC769)))),"제외","포함"))</f>
        <v/>
      </c>
    </row>
    <row r="770">
      <c r="W770" s="2">
        <f>IF(OR($B$5="",$C$6="",ROW()&lt;$B$5),"",IF(INDEX($A:$U,ROW(),$C$6)="","",INDEX($A:$U,ROW(),$C$6)))</f>
        <v/>
      </c>
      <c r="X770" s="28">
        <f>IF($W770="","",IF(ISNUMBER($W770),IF($W770&gt;=10000000,IFERROR(DATE(INT($W770/10000),MOD(INT($W770/100),100),MOD($W770,100)),""),$W770),IF(ISNUMBER(--SUBSTITUTE(SUBSTITUTE(TRIM($W770),".","-"),"/","-")),IF(--SUBSTITUTE(SUBSTITUTE(TRIM($W770),".","-"),"/","-")&gt;=10000000,IFERROR(DATE(--LEFT(TRIM($W770),4),--MID(TRIM($W770),5,2),--RIGHT(TRIM($W770),2)),""),--SUBSTITUTE(SUBSTITUTE(TRIM($W770),".","-"),"/","-")),IFERROR(--LEFT(SUBSTITUTE(SUBSTITUTE(TRIM($W770),".","-"),"/","-"),10),""))))</f>
        <v/>
      </c>
      <c r="Y770" s="29">
        <f>IF($X770="","",INT($X770))</f>
        <v/>
      </c>
      <c r="Z770" s="30">
        <f>IF(OR($Y770="",$D$6=""),"",IF(INDEX($A:$U,ROW(),$D$6)="",0,IF(ISNUMBER(INDEX($A:$U,ROW(),$D$6)),INDEX($A:$U,ROW(),$D$6),IFERROR(--SUBSTITUTE(SUBSTITUTE(TRIM(INDEX($A:$U,ROW(),$D$6)),",",""),"원",""),0))))</f>
        <v/>
      </c>
      <c r="AA770" s="30">
        <f>IF(OR($Y770="",$E$6=""),"",IF(INDEX($A:$U,ROW(),$E$6)="",0,IF(ISNUMBER(INDEX($A:$U,ROW(),$E$6)),INDEX($A:$U,ROW(),$E$6),IFERROR(--SUBSTITUTE(SUBSTITUTE(TRIM(INDEX($A:$U,ROW(),$E$6)),",",""),"원",""),0))))</f>
        <v/>
      </c>
      <c r="AB770" s="30">
        <f>IF(OR($Y770="",$F$6=""),"",IF(INDEX($A:$U,ROW(),$F$6)="","",IF(ISNUMBER(INDEX($A:$U,ROW(),$F$6)),INDEX($A:$U,ROW(),$F$6),IFERROR(--SUBSTITUTE(SUBSTITUTE(TRIM(INDEX($A:$U,ROW(),$F$6)),",",""),"원",""),""))))</f>
        <v/>
      </c>
      <c r="AC770" s="2">
        <f>IF(OR($Y770="",$G$6=""),"",INDEX($A:$U,ROW(),$G$6)&amp;"")</f>
        <v/>
      </c>
      <c r="AD770" s="2">
        <f>IF($Y770="","",IF(OR(AND(설정!$B$5&lt;&gt;"",ISNUMBER(SEARCH(설정!$B$5,$AC770))),AND(설정!$B$6&lt;&gt;"",ISNUMBER(SEARCH(설정!$B$6,$AC770))),AND(설정!$B$7&lt;&gt;"",ISNUMBER(SEARCH(설정!$B$7,$AC770)))),"제외","포함"))</f>
        <v/>
      </c>
    </row>
    <row r="771">
      <c r="W771" s="2">
        <f>IF(OR($B$5="",$C$6="",ROW()&lt;$B$5),"",IF(INDEX($A:$U,ROW(),$C$6)="","",INDEX($A:$U,ROW(),$C$6)))</f>
        <v/>
      </c>
      <c r="X771" s="28">
        <f>IF($W771="","",IF(ISNUMBER($W771),IF($W771&gt;=10000000,IFERROR(DATE(INT($W771/10000),MOD(INT($W771/100),100),MOD($W771,100)),""),$W771),IF(ISNUMBER(--SUBSTITUTE(SUBSTITUTE(TRIM($W771),".","-"),"/","-")),IF(--SUBSTITUTE(SUBSTITUTE(TRIM($W771),".","-"),"/","-")&gt;=10000000,IFERROR(DATE(--LEFT(TRIM($W771),4),--MID(TRIM($W771),5,2),--RIGHT(TRIM($W771),2)),""),--SUBSTITUTE(SUBSTITUTE(TRIM($W771),".","-"),"/","-")),IFERROR(--LEFT(SUBSTITUTE(SUBSTITUTE(TRIM($W771),".","-"),"/","-"),10),""))))</f>
        <v/>
      </c>
      <c r="Y771" s="29">
        <f>IF($X771="","",INT($X771))</f>
        <v/>
      </c>
      <c r="Z771" s="30">
        <f>IF(OR($Y771="",$D$6=""),"",IF(INDEX($A:$U,ROW(),$D$6)="",0,IF(ISNUMBER(INDEX($A:$U,ROW(),$D$6)),INDEX($A:$U,ROW(),$D$6),IFERROR(--SUBSTITUTE(SUBSTITUTE(TRIM(INDEX($A:$U,ROW(),$D$6)),",",""),"원",""),0))))</f>
        <v/>
      </c>
      <c r="AA771" s="30">
        <f>IF(OR($Y771="",$E$6=""),"",IF(INDEX($A:$U,ROW(),$E$6)="",0,IF(ISNUMBER(INDEX($A:$U,ROW(),$E$6)),INDEX($A:$U,ROW(),$E$6),IFERROR(--SUBSTITUTE(SUBSTITUTE(TRIM(INDEX($A:$U,ROW(),$E$6)),",",""),"원",""),0))))</f>
        <v/>
      </c>
      <c r="AB771" s="30">
        <f>IF(OR($Y771="",$F$6=""),"",IF(INDEX($A:$U,ROW(),$F$6)="","",IF(ISNUMBER(INDEX($A:$U,ROW(),$F$6)),INDEX($A:$U,ROW(),$F$6),IFERROR(--SUBSTITUTE(SUBSTITUTE(TRIM(INDEX($A:$U,ROW(),$F$6)),",",""),"원",""),""))))</f>
        <v/>
      </c>
      <c r="AC771" s="2">
        <f>IF(OR($Y771="",$G$6=""),"",INDEX($A:$U,ROW(),$G$6)&amp;"")</f>
        <v/>
      </c>
      <c r="AD771" s="2">
        <f>IF($Y771="","",IF(OR(AND(설정!$B$5&lt;&gt;"",ISNUMBER(SEARCH(설정!$B$5,$AC771))),AND(설정!$B$6&lt;&gt;"",ISNUMBER(SEARCH(설정!$B$6,$AC771))),AND(설정!$B$7&lt;&gt;"",ISNUMBER(SEARCH(설정!$B$7,$AC771)))),"제외","포함"))</f>
        <v/>
      </c>
    </row>
    <row r="772">
      <c r="W772" s="2">
        <f>IF(OR($B$5="",$C$6="",ROW()&lt;$B$5),"",IF(INDEX($A:$U,ROW(),$C$6)="","",INDEX($A:$U,ROW(),$C$6)))</f>
        <v/>
      </c>
      <c r="X772" s="28">
        <f>IF($W772="","",IF(ISNUMBER($W772),IF($W772&gt;=10000000,IFERROR(DATE(INT($W772/10000),MOD(INT($W772/100),100),MOD($W772,100)),""),$W772),IF(ISNUMBER(--SUBSTITUTE(SUBSTITUTE(TRIM($W772),".","-"),"/","-")),IF(--SUBSTITUTE(SUBSTITUTE(TRIM($W772),".","-"),"/","-")&gt;=10000000,IFERROR(DATE(--LEFT(TRIM($W772),4),--MID(TRIM($W772),5,2),--RIGHT(TRIM($W772),2)),""),--SUBSTITUTE(SUBSTITUTE(TRIM($W772),".","-"),"/","-")),IFERROR(--LEFT(SUBSTITUTE(SUBSTITUTE(TRIM($W772),".","-"),"/","-"),10),""))))</f>
        <v/>
      </c>
      <c r="Y772" s="29">
        <f>IF($X772="","",INT($X772))</f>
        <v/>
      </c>
      <c r="Z772" s="30">
        <f>IF(OR($Y772="",$D$6=""),"",IF(INDEX($A:$U,ROW(),$D$6)="",0,IF(ISNUMBER(INDEX($A:$U,ROW(),$D$6)),INDEX($A:$U,ROW(),$D$6),IFERROR(--SUBSTITUTE(SUBSTITUTE(TRIM(INDEX($A:$U,ROW(),$D$6)),",",""),"원",""),0))))</f>
        <v/>
      </c>
      <c r="AA772" s="30">
        <f>IF(OR($Y772="",$E$6=""),"",IF(INDEX($A:$U,ROW(),$E$6)="",0,IF(ISNUMBER(INDEX($A:$U,ROW(),$E$6)),INDEX($A:$U,ROW(),$E$6),IFERROR(--SUBSTITUTE(SUBSTITUTE(TRIM(INDEX($A:$U,ROW(),$E$6)),",",""),"원",""),0))))</f>
        <v/>
      </c>
      <c r="AB772" s="30">
        <f>IF(OR($Y772="",$F$6=""),"",IF(INDEX($A:$U,ROW(),$F$6)="","",IF(ISNUMBER(INDEX($A:$U,ROW(),$F$6)),INDEX($A:$U,ROW(),$F$6),IFERROR(--SUBSTITUTE(SUBSTITUTE(TRIM(INDEX($A:$U,ROW(),$F$6)),",",""),"원",""),""))))</f>
        <v/>
      </c>
      <c r="AC772" s="2">
        <f>IF(OR($Y772="",$G$6=""),"",INDEX($A:$U,ROW(),$G$6)&amp;"")</f>
        <v/>
      </c>
      <c r="AD772" s="2">
        <f>IF($Y772="","",IF(OR(AND(설정!$B$5&lt;&gt;"",ISNUMBER(SEARCH(설정!$B$5,$AC772))),AND(설정!$B$6&lt;&gt;"",ISNUMBER(SEARCH(설정!$B$6,$AC772))),AND(설정!$B$7&lt;&gt;"",ISNUMBER(SEARCH(설정!$B$7,$AC772)))),"제외","포함"))</f>
        <v/>
      </c>
    </row>
    <row r="773">
      <c r="W773" s="2">
        <f>IF(OR($B$5="",$C$6="",ROW()&lt;$B$5),"",IF(INDEX($A:$U,ROW(),$C$6)="","",INDEX($A:$U,ROW(),$C$6)))</f>
        <v/>
      </c>
      <c r="X773" s="28">
        <f>IF($W773="","",IF(ISNUMBER($W773),IF($W773&gt;=10000000,IFERROR(DATE(INT($W773/10000),MOD(INT($W773/100),100),MOD($W773,100)),""),$W773),IF(ISNUMBER(--SUBSTITUTE(SUBSTITUTE(TRIM($W773),".","-"),"/","-")),IF(--SUBSTITUTE(SUBSTITUTE(TRIM($W773),".","-"),"/","-")&gt;=10000000,IFERROR(DATE(--LEFT(TRIM($W773),4),--MID(TRIM($W773),5,2),--RIGHT(TRIM($W773),2)),""),--SUBSTITUTE(SUBSTITUTE(TRIM($W773),".","-"),"/","-")),IFERROR(--LEFT(SUBSTITUTE(SUBSTITUTE(TRIM($W773),".","-"),"/","-"),10),""))))</f>
        <v/>
      </c>
      <c r="Y773" s="29">
        <f>IF($X773="","",INT($X773))</f>
        <v/>
      </c>
      <c r="Z773" s="30">
        <f>IF(OR($Y773="",$D$6=""),"",IF(INDEX($A:$U,ROW(),$D$6)="",0,IF(ISNUMBER(INDEX($A:$U,ROW(),$D$6)),INDEX($A:$U,ROW(),$D$6),IFERROR(--SUBSTITUTE(SUBSTITUTE(TRIM(INDEX($A:$U,ROW(),$D$6)),",",""),"원",""),0))))</f>
        <v/>
      </c>
      <c r="AA773" s="30">
        <f>IF(OR($Y773="",$E$6=""),"",IF(INDEX($A:$U,ROW(),$E$6)="",0,IF(ISNUMBER(INDEX($A:$U,ROW(),$E$6)),INDEX($A:$U,ROW(),$E$6),IFERROR(--SUBSTITUTE(SUBSTITUTE(TRIM(INDEX($A:$U,ROW(),$E$6)),",",""),"원",""),0))))</f>
        <v/>
      </c>
      <c r="AB773" s="30">
        <f>IF(OR($Y773="",$F$6=""),"",IF(INDEX($A:$U,ROW(),$F$6)="","",IF(ISNUMBER(INDEX($A:$U,ROW(),$F$6)),INDEX($A:$U,ROW(),$F$6),IFERROR(--SUBSTITUTE(SUBSTITUTE(TRIM(INDEX($A:$U,ROW(),$F$6)),",",""),"원",""),""))))</f>
        <v/>
      </c>
      <c r="AC773" s="2">
        <f>IF(OR($Y773="",$G$6=""),"",INDEX($A:$U,ROW(),$G$6)&amp;"")</f>
        <v/>
      </c>
      <c r="AD773" s="2">
        <f>IF($Y773="","",IF(OR(AND(설정!$B$5&lt;&gt;"",ISNUMBER(SEARCH(설정!$B$5,$AC773))),AND(설정!$B$6&lt;&gt;"",ISNUMBER(SEARCH(설정!$B$6,$AC773))),AND(설정!$B$7&lt;&gt;"",ISNUMBER(SEARCH(설정!$B$7,$AC773)))),"제외","포함"))</f>
        <v/>
      </c>
    </row>
    <row r="774">
      <c r="W774" s="2">
        <f>IF(OR($B$5="",$C$6="",ROW()&lt;$B$5),"",IF(INDEX($A:$U,ROW(),$C$6)="","",INDEX($A:$U,ROW(),$C$6)))</f>
        <v/>
      </c>
      <c r="X774" s="28">
        <f>IF($W774="","",IF(ISNUMBER($W774),IF($W774&gt;=10000000,IFERROR(DATE(INT($W774/10000),MOD(INT($W774/100),100),MOD($W774,100)),""),$W774),IF(ISNUMBER(--SUBSTITUTE(SUBSTITUTE(TRIM($W774),".","-"),"/","-")),IF(--SUBSTITUTE(SUBSTITUTE(TRIM($W774),".","-"),"/","-")&gt;=10000000,IFERROR(DATE(--LEFT(TRIM($W774),4),--MID(TRIM($W774),5,2),--RIGHT(TRIM($W774),2)),""),--SUBSTITUTE(SUBSTITUTE(TRIM($W774),".","-"),"/","-")),IFERROR(--LEFT(SUBSTITUTE(SUBSTITUTE(TRIM($W774),".","-"),"/","-"),10),""))))</f>
        <v/>
      </c>
      <c r="Y774" s="29">
        <f>IF($X774="","",INT($X774))</f>
        <v/>
      </c>
      <c r="Z774" s="30">
        <f>IF(OR($Y774="",$D$6=""),"",IF(INDEX($A:$U,ROW(),$D$6)="",0,IF(ISNUMBER(INDEX($A:$U,ROW(),$D$6)),INDEX($A:$U,ROW(),$D$6),IFERROR(--SUBSTITUTE(SUBSTITUTE(TRIM(INDEX($A:$U,ROW(),$D$6)),",",""),"원",""),0))))</f>
        <v/>
      </c>
      <c r="AA774" s="30">
        <f>IF(OR($Y774="",$E$6=""),"",IF(INDEX($A:$U,ROW(),$E$6)="",0,IF(ISNUMBER(INDEX($A:$U,ROW(),$E$6)),INDEX($A:$U,ROW(),$E$6),IFERROR(--SUBSTITUTE(SUBSTITUTE(TRIM(INDEX($A:$U,ROW(),$E$6)),",",""),"원",""),0))))</f>
        <v/>
      </c>
      <c r="AB774" s="30">
        <f>IF(OR($Y774="",$F$6=""),"",IF(INDEX($A:$U,ROW(),$F$6)="","",IF(ISNUMBER(INDEX($A:$U,ROW(),$F$6)),INDEX($A:$U,ROW(),$F$6),IFERROR(--SUBSTITUTE(SUBSTITUTE(TRIM(INDEX($A:$U,ROW(),$F$6)),",",""),"원",""),""))))</f>
        <v/>
      </c>
      <c r="AC774" s="2">
        <f>IF(OR($Y774="",$G$6=""),"",INDEX($A:$U,ROW(),$G$6)&amp;"")</f>
        <v/>
      </c>
      <c r="AD774" s="2">
        <f>IF($Y774="","",IF(OR(AND(설정!$B$5&lt;&gt;"",ISNUMBER(SEARCH(설정!$B$5,$AC774))),AND(설정!$B$6&lt;&gt;"",ISNUMBER(SEARCH(설정!$B$6,$AC774))),AND(설정!$B$7&lt;&gt;"",ISNUMBER(SEARCH(설정!$B$7,$AC774)))),"제외","포함"))</f>
        <v/>
      </c>
    </row>
    <row r="775">
      <c r="W775" s="2">
        <f>IF(OR($B$5="",$C$6="",ROW()&lt;$B$5),"",IF(INDEX($A:$U,ROW(),$C$6)="","",INDEX($A:$U,ROW(),$C$6)))</f>
        <v/>
      </c>
      <c r="X775" s="28">
        <f>IF($W775="","",IF(ISNUMBER($W775),IF($W775&gt;=10000000,IFERROR(DATE(INT($W775/10000),MOD(INT($W775/100),100),MOD($W775,100)),""),$W775),IF(ISNUMBER(--SUBSTITUTE(SUBSTITUTE(TRIM($W775),".","-"),"/","-")),IF(--SUBSTITUTE(SUBSTITUTE(TRIM($W775),".","-"),"/","-")&gt;=10000000,IFERROR(DATE(--LEFT(TRIM($W775),4),--MID(TRIM($W775),5,2),--RIGHT(TRIM($W775),2)),""),--SUBSTITUTE(SUBSTITUTE(TRIM($W775),".","-"),"/","-")),IFERROR(--LEFT(SUBSTITUTE(SUBSTITUTE(TRIM($W775),".","-"),"/","-"),10),""))))</f>
        <v/>
      </c>
      <c r="Y775" s="29">
        <f>IF($X775="","",INT($X775))</f>
        <v/>
      </c>
      <c r="Z775" s="30">
        <f>IF(OR($Y775="",$D$6=""),"",IF(INDEX($A:$U,ROW(),$D$6)="",0,IF(ISNUMBER(INDEX($A:$U,ROW(),$D$6)),INDEX($A:$U,ROW(),$D$6),IFERROR(--SUBSTITUTE(SUBSTITUTE(TRIM(INDEX($A:$U,ROW(),$D$6)),",",""),"원",""),0))))</f>
        <v/>
      </c>
      <c r="AA775" s="30">
        <f>IF(OR($Y775="",$E$6=""),"",IF(INDEX($A:$U,ROW(),$E$6)="",0,IF(ISNUMBER(INDEX($A:$U,ROW(),$E$6)),INDEX($A:$U,ROW(),$E$6),IFERROR(--SUBSTITUTE(SUBSTITUTE(TRIM(INDEX($A:$U,ROW(),$E$6)),",",""),"원",""),0))))</f>
        <v/>
      </c>
      <c r="AB775" s="30">
        <f>IF(OR($Y775="",$F$6=""),"",IF(INDEX($A:$U,ROW(),$F$6)="","",IF(ISNUMBER(INDEX($A:$U,ROW(),$F$6)),INDEX($A:$U,ROW(),$F$6),IFERROR(--SUBSTITUTE(SUBSTITUTE(TRIM(INDEX($A:$U,ROW(),$F$6)),",",""),"원",""),""))))</f>
        <v/>
      </c>
      <c r="AC775" s="2">
        <f>IF(OR($Y775="",$G$6=""),"",INDEX($A:$U,ROW(),$G$6)&amp;"")</f>
        <v/>
      </c>
      <c r="AD775" s="2">
        <f>IF($Y775="","",IF(OR(AND(설정!$B$5&lt;&gt;"",ISNUMBER(SEARCH(설정!$B$5,$AC775))),AND(설정!$B$6&lt;&gt;"",ISNUMBER(SEARCH(설정!$B$6,$AC775))),AND(설정!$B$7&lt;&gt;"",ISNUMBER(SEARCH(설정!$B$7,$AC775)))),"제외","포함"))</f>
        <v/>
      </c>
    </row>
    <row r="776">
      <c r="W776" s="2">
        <f>IF(OR($B$5="",$C$6="",ROW()&lt;$B$5),"",IF(INDEX($A:$U,ROW(),$C$6)="","",INDEX($A:$U,ROW(),$C$6)))</f>
        <v/>
      </c>
      <c r="X776" s="28">
        <f>IF($W776="","",IF(ISNUMBER($W776),IF($W776&gt;=10000000,IFERROR(DATE(INT($W776/10000),MOD(INT($W776/100),100),MOD($W776,100)),""),$W776),IF(ISNUMBER(--SUBSTITUTE(SUBSTITUTE(TRIM($W776),".","-"),"/","-")),IF(--SUBSTITUTE(SUBSTITUTE(TRIM($W776),".","-"),"/","-")&gt;=10000000,IFERROR(DATE(--LEFT(TRIM($W776),4),--MID(TRIM($W776),5,2),--RIGHT(TRIM($W776),2)),""),--SUBSTITUTE(SUBSTITUTE(TRIM($W776),".","-"),"/","-")),IFERROR(--LEFT(SUBSTITUTE(SUBSTITUTE(TRIM($W776),".","-"),"/","-"),10),""))))</f>
        <v/>
      </c>
      <c r="Y776" s="29">
        <f>IF($X776="","",INT($X776))</f>
        <v/>
      </c>
      <c r="Z776" s="30">
        <f>IF(OR($Y776="",$D$6=""),"",IF(INDEX($A:$U,ROW(),$D$6)="",0,IF(ISNUMBER(INDEX($A:$U,ROW(),$D$6)),INDEX($A:$U,ROW(),$D$6),IFERROR(--SUBSTITUTE(SUBSTITUTE(TRIM(INDEX($A:$U,ROW(),$D$6)),",",""),"원",""),0))))</f>
        <v/>
      </c>
      <c r="AA776" s="30">
        <f>IF(OR($Y776="",$E$6=""),"",IF(INDEX($A:$U,ROW(),$E$6)="",0,IF(ISNUMBER(INDEX($A:$U,ROW(),$E$6)),INDEX($A:$U,ROW(),$E$6),IFERROR(--SUBSTITUTE(SUBSTITUTE(TRIM(INDEX($A:$U,ROW(),$E$6)),",",""),"원",""),0))))</f>
        <v/>
      </c>
      <c r="AB776" s="30">
        <f>IF(OR($Y776="",$F$6=""),"",IF(INDEX($A:$U,ROW(),$F$6)="","",IF(ISNUMBER(INDEX($A:$U,ROW(),$F$6)),INDEX($A:$U,ROW(),$F$6),IFERROR(--SUBSTITUTE(SUBSTITUTE(TRIM(INDEX($A:$U,ROW(),$F$6)),",",""),"원",""),""))))</f>
        <v/>
      </c>
      <c r="AC776" s="2">
        <f>IF(OR($Y776="",$G$6=""),"",INDEX($A:$U,ROW(),$G$6)&amp;"")</f>
        <v/>
      </c>
      <c r="AD776" s="2">
        <f>IF($Y776="","",IF(OR(AND(설정!$B$5&lt;&gt;"",ISNUMBER(SEARCH(설정!$B$5,$AC776))),AND(설정!$B$6&lt;&gt;"",ISNUMBER(SEARCH(설정!$B$6,$AC776))),AND(설정!$B$7&lt;&gt;"",ISNUMBER(SEARCH(설정!$B$7,$AC776)))),"제외","포함"))</f>
        <v/>
      </c>
    </row>
    <row r="777">
      <c r="W777" s="2">
        <f>IF(OR($B$5="",$C$6="",ROW()&lt;$B$5),"",IF(INDEX($A:$U,ROW(),$C$6)="","",INDEX($A:$U,ROW(),$C$6)))</f>
        <v/>
      </c>
      <c r="X777" s="28">
        <f>IF($W777="","",IF(ISNUMBER($W777),IF($W777&gt;=10000000,IFERROR(DATE(INT($W777/10000),MOD(INT($W777/100),100),MOD($W777,100)),""),$W777),IF(ISNUMBER(--SUBSTITUTE(SUBSTITUTE(TRIM($W777),".","-"),"/","-")),IF(--SUBSTITUTE(SUBSTITUTE(TRIM($W777),".","-"),"/","-")&gt;=10000000,IFERROR(DATE(--LEFT(TRIM($W777),4),--MID(TRIM($W777),5,2),--RIGHT(TRIM($W777),2)),""),--SUBSTITUTE(SUBSTITUTE(TRIM($W777),".","-"),"/","-")),IFERROR(--LEFT(SUBSTITUTE(SUBSTITUTE(TRIM($W777),".","-"),"/","-"),10),""))))</f>
        <v/>
      </c>
      <c r="Y777" s="29">
        <f>IF($X777="","",INT($X777))</f>
        <v/>
      </c>
      <c r="Z777" s="30">
        <f>IF(OR($Y777="",$D$6=""),"",IF(INDEX($A:$U,ROW(),$D$6)="",0,IF(ISNUMBER(INDEX($A:$U,ROW(),$D$6)),INDEX($A:$U,ROW(),$D$6),IFERROR(--SUBSTITUTE(SUBSTITUTE(TRIM(INDEX($A:$U,ROW(),$D$6)),",",""),"원",""),0))))</f>
        <v/>
      </c>
      <c r="AA777" s="30">
        <f>IF(OR($Y777="",$E$6=""),"",IF(INDEX($A:$U,ROW(),$E$6)="",0,IF(ISNUMBER(INDEX($A:$U,ROW(),$E$6)),INDEX($A:$U,ROW(),$E$6),IFERROR(--SUBSTITUTE(SUBSTITUTE(TRIM(INDEX($A:$U,ROW(),$E$6)),",",""),"원",""),0))))</f>
        <v/>
      </c>
      <c r="AB777" s="30">
        <f>IF(OR($Y777="",$F$6=""),"",IF(INDEX($A:$U,ROW(),$F$6)="","",IF(ISNUMBER(INDEX($A:$U,ROW(),$F$6)),INDEX($A:$U,ROW(),$F$6),IFERROR(--SUBSTITUTE(SUBSTITUTE(TRIM(INDEX($A:$U,ROW(),$F$6)),",",""),"원",""),""))))</f>
        <v/>
      </c>
      <c r="AC777" s="2">
        <f>IF(OR($Y777="",$G$6=""),"",INDEX($A:$U,ROW(),$G$6)&amp;"")</f>
        <v/>
      </c>
      <c r="AD777" s="2">
        <f>IF($Y777="","",IF(OR(AND(설정!$B$5&lt;&gt;"",ISNUMBER(SEARCH(설정!$B$5,$AC777))),AND(설정!$B$6&lt;&gt;"",ISNUMBER(SEARCH(설정!$B$6,$AC777))),AND(설정!$B$7&lt;&gt;"",ISNUMBER(SEARCH(설정!$B$7,$AC777)))),"제외","포함"))</f>
        <v/>
      </c>
    </row>
    <row r="778">
      <c r="W778" s="2">
        <f>IF(OR($B$5="",$C$6="",ROW()&lt;$B$5),"",IF(INDEX($A:$U,ROW(),$C$6)="","",INDEX($A:$U,ROW(),$C$6)))</f>
        <v/>
      </c>
      <c r="X778" s="28">
        <f>IF($W778="","",IF(ISNUMBER($W778),IF($W778&gt;=10000000,IFERROR(DATE(INT($W778/10000),MOD(INT($W778/100),100),MOD($W778,100)),""),$W778),IF(ISNUMBER(--SUBSTITUTE(SUBSTITUTE(TRIM($W778),".","-"),"/","-")),IF(--SUBSTITUTE(SUBSTITUTE(TRIM($W778),".","-"),"/","-")&gt;=10000000,IFERROR(DATE(--LEFT(TRIM($W778),4),--MID(TRIM($W778),5,2),--RIGHT(TRIM($W778),2)),""),--SUBSTITUTE(SUBSTITUTE(TRIM($W778),".","-"),"/","-")),IFERROR(--LEFT(SUBSTITUTE(SUBSTITUTE(TRIM($W778),".","-"),"/","-"),10),""))))</f>
        <v/>
      </c>
      <c r="Y778" s="29">
        <f>IF($X778="","",INT($X778))</f>
        <v/>
      </c>
      <c r="Z778" s="30">
        <f>IF(OR($Y778="",$D$6=""),"",IF(INDEX($A:$U,ROW(),$D$6)="",0,IF(ISNUMBER(INDEX($A:$U,ROW(),$D$6)),INDEX($A:$U,ROW(),$D$6),IFERROR(--SUBSTITUTE(SUBSTITUTE(TRIM(INDEX($A:$U,ROW(),$D$6)),",",""),"원",""),0))))</f>
        <v/>
      </c>
      <c r="AA778" s="30">
        <f>IF(OR($Y778="",$E$6=""),"",IF(INDEX($A:$U,ROW(),$E$6)="",0,IF(ISNUMBER(INDEX($A:$U,ROW(),$E$6)),INDEX($A:$U,ROW(),$E$6),IFERROR(--SUBSTITUTE(SUBSTITUTE(TRIM(INDEX($A:$U,ROW(),$E$6)),",",""),"원",""),0))))</f>
        <v/>
      </c>
      <c r="AB778" s="30">
        <f>IF(OR($Y778="",$F$6=""),"",IF(INDEX($A:$U,ROW(),$F$6)="","",IF(ISNUMBER(INDEX($A:$U,ROW(),$F$6)),INDEX($A:$U,ROW(),$F$6),IFERROR(--SUBSTITUTE(SUBSTITUTE(TRIM(INDEX($A:$U,ROW(),$F$6)),",",""),"원",""),""))))</f>
        <v/>
      </c>
      <c r="AC778" s="2">
        <f>IF(OR($Y778="",$G$6=""),"",INDEX($A:$U,ROW(),$G$6)&amp;"")</f>
        <v/>
      </c>
      <c r="AD778" s="2">
        <f>IF($Y778="","",IF(OR(AND(설정!$B$5&lt;&gt;"",ISNUMBER(SEARCH(설정!$B$5,$AC778))),AND(설정!$B$6&lt;&gt;"",ISNUMBER(SEARCH(설정!$B$6,$AC778))),AND(설정!$B$7&lt;&gt;"",ISNUMBER(SEARCH(설정!$B$7,$AC778)))),"제외","포함"))</f>
        <v/>
      </c>
    </row>
    <row r="779">
      <c r="W779" s="2">
        <f>IF(OR($B$5="",$C$6="",ROW()&lt;$B$5),"",IF(INDEX($A:$U,ROW(),$C$6)="","",INDEX($A:$U,ROW(),$C$6)))</f>
        <v/>
      </c>
      <c r="X779" s="28">
        <f>IF($W779="","",IF(ISNUMBER($W779),IF($W779&gt;=10000000,IFERROR(DATE(INT($W779/10000),MOD(INT($W779/100),100),MOD($W779,100)),""),$W779),IF(ISNUMBER(--SUBSTITUTE(SUBSTITUTE(TRIM($W779),".","-"),"/","-")),IF(--SUBSTITUTE(SUBSTITUTE(TRIM($W779),".","-"),"/","-")&gt;=10000000,IFERROR(DATE(--LEFT(TRIM($W779),4),--MID(TRIM($W779),5,2),--RIGHT(TRIM($W779),2)),""),--SUBSTITUTE(SUBSTITUTE(TRIM($W779),".","-"),"/","-")),IFERROR(--LEFT(SUBSTITUTE(SUBSTITUTE(TRIM($W779),".","-"),"/","-"),10),""))))</f>
        <v/>
      </c>
      <c r="Y779" s="29">
        <f>IF($X779="","",INT($X779))</f>
        <v/>
      </c>
      <c r="Z779" s="30">
        <f>IF(OR($Y779="",$D$6=""),"",IF(INDEX($A:$U,ROW(),$D$6)="",0,IF(ISNUMBER(INDEX($A:$U,ROW(),$D$6)),INDEX($A:$U,ROW(),$D$6),IFERROR(--SUBSTITUTE(SUBSTITUTE(TRIM(INDEX($A:$U,ROW(),$D$6)),",",""),"원",""),0))))</f>
        <v/>
      </c>
      <c r="AA779" s="30">
        <f>IF(OR($Y779="",$E$6=""),"",IF(INDEX($A:$U,ROW(),$E$6)="",0,IF(ISNUMBER(INDEX($A:$U,ROW(),$E$6)),INDEX($A:$U,ROW(),$E$6),IFERROR(--SUBSTITUTE(SUBSTITUTE(TRIM(INDEX($A:$U,ROW(),$E$6)),",",""),"원",""),0))))</f>
        <v/>
      </c>
      <c r="AB779" s="30">
        <f>IF(OR($Y779="",$F$6=""),"",IF(INDEX($A:$U,ROW(),$F$6)="","",IF(ISNUMBER(INDEX($A:$U,ROW(),$F$6)),INDEX($A:$U,ROW(),$F$6),IFERROR(--SUBSTITUTE(SUBSTITUTE(TRIM(INDEX($A:$U,ROW(),$F$6)),",",""),"원",""),""))))</f>
        <v/>
      </c>
      <c r="AC779" s="2">
        <f>IF(OR($Y779="",$G$6=""),"",INDEX($A:$U,ROW(),$G$6)&amp;"")</f>
        <v/>
      </c>
      <c r="AD779" s="2">
        <f>IF($Y779="","",IF(OR(AND(설정!$B$5&lt;&gt;"",ISNUMBER(SEARCH(설정!$B$5,$AC779))),AND(설정!$B$6&lt;&gt;"",ISNUMBER(SEARCH(설정!$B$6,$AC779))),AND(설정!$B$7&lt;&gt;"",ISNUMBER(SEARCH(설정!$B$7,$AC779)))),"제외","포함"))</f>
        <v/>
      </c>
    </row>
    <row r="780">
      <c r="W780" s="2">
        <f>IF(OR($B$5="",$C$6="",ROW()&lt;$B$5),"",IF(INDEX($A:$U,ROW(),$C$6)="","",INDEX($A:$U,ROW(),$C$6)))</f>
        <v/>
      </c>
      <c r="X780" s="28">
        <f>IF($W780="","",IF(ISNUMBER($W780),IF($W780&gt;=10000000,IFERROR(DATE(INT($W780/10000),MOD(INT($W780/100),100),MOD($W780,100)),""),$W780),IF(ISNUMBER(--SUBSTITUTE(SUBSTITUTE(TRIM($W780),".","-"),"/","-")),IF(--SUBSTITUTE(SUBSTITUTE(TRIM($W780),".","-"),"/","-")&gt;=10000000,IFERROR(DATE(--LEFT(TRIM($W780),4),--MID(TRIM($W780),5,2),--RIGHT(TRIM($W780),2)),""),--SUBSTITUTE(SUBSTITUTE(TRIM($W780),".","-"),"/","-")),IFERROR(--LEFT(SUBSTITUTE(SUBSTITUTE(TRIM($W780),".","-"),"/","-"),10),""))))</f>
        <v/>
      </c>
      <c r="Y780" s="29">
        <f>IF($X780="","",INT($X780))</f>
        <v/>
      </c>
      <c r="Z780" s="30">
        <f>IF(OR($Y780="",$D$6=""),"",IF(INDEX($A:$U,ROW(),$D$6)="",0,IF(ISNUMBER(INDEX($A:$U,ROW(),$D$6)),INDEX($A:$U,ROW(),$D$6),IFERROR(--SUBSTITUTE(SUBSTITUTE(TRIM(INDEX($A:$U,ROW(),$D$6)),",",""),"원",""),0))))</f>
        <v/>
      </c>
      <c r="AA780" s="30">
        <f>IF(OR($Y780="",$E$6=""),"",IF(INDEX($A:$U,ROW(),$E$6)="",0,IF(ISNUMBER(INDEX($A:$U,ROW(),$E$6)),INDEX($A:$U,ROW(),$E$6),IFERROR(--SUBSTITUTE(SUBSTITUTE(TRIM(INDEX($A:$U,ROW(),$E$6)),",",""),"원",""),0))))</f>
        <v/>
      </c>
      <c r="AB780" s="30">
        <f>IF(OR($Y780="",$F$6=""),"",IF(INDEX($A:$U,ROW(),$F$6)="","",IF(ISNUMBER(INDEX($A:$U,ROW(),$F$6)),INDEX($A:$U,ROW(),$F$6),IFERROR(--SUBSTITUTE(SUBSTITUTE(TRIM(INDEX($A:$U,ROW(),$F$6)),",",""),"원",""),""))))</f>
        <v/>
      </c>
      <c r="AC780" s="2">
        <f>IF(OR($Y780="",$G$6=""),"",INDEX($A:$U,ROW(),$G$6)&amp;"")</f>
        <v/>
      </c>
      <c r="AD780" s="2">
        <f>IF($Y780="","",IF(OR(AND(설정!$B$5&lt;&gt;"",ISNUMBER(SEARCH(설정!$B$5,$AC780))),AND(설정!$B$6&lt;&gt;"",ISNUMBER(SEARCH(설정!$B$6,$AC780))),AND(설정!$B$7&lt;&gt;"",ISNUMBER(SEARCH(설정!$B$7,$AC780)))),"제외","포함"))</f>
        <v/>
      </c>
    </row>
    <row r="781">
      <c r="W781" s="2">
        <f>IF(OR($B$5="",$C$6="",ROW()&lt;$B$5),"",IF(INDEX($A:$U,ROW(),$C$6)="","",INDEX($A:$U,ROW(),$C$6)))</f>
        <v/>
      </c>
      <c r="X781" s="28">
        <f>IF($W781="","",IF(ISNUMBER($W781),IF($W781&gt;=10000000,IFERROR(DATE(INT($W781/10000),MOD(INT($W781/100),100),MOD($W781,100)),""),$W781),IF(ISNUMBER(--SUBSTITUTE(SUBSTITUTE(TRIM($W781),".","-"),"/","-")),IF(--SUBSTITUTE(SUBSTITUTE(TRIM($W781),".","-"),"/","-")&gt;=10000000,IFERROR(DATE(--LEFT(TRIM($W781),4),--MID(TRIM($W781),5,2),--RIGHT(TRIM($W781),2)),""),--SUBSTITUTE(SUBSTITUTE(TRIM($W781),".","-"),"/","-")),IFERROR(--LEFT(SUBSTITUTE(SUBSTITUTE(TRIM($W781),".","-"),"/","-"),10),""))))</f>
        <v/>
      </c>
      <c r="Y781" s="29">
        <f>IF($X781="","",INT($X781))</f>
        <v/>
      </c>
      <c r="Z781" s="30">
        <f>IF(OR($Y781="",$D$6=""),"",IF(INDEX($A:$U,ROW(),$D$6)="",0,IF(ISNUMBER(INDEX($A:$U,ROW(),$D$6)),INDEX($A:$U,ROW(),$D$6),IFERROR(--SUBSTITUTE(SUBSTITUTE(TRIM(INDEX($A:$U,ROW(),$D$6)),",",""),"원",""),0))))</f>
        <v/>
      </c>
      <c r="AA781" s="30">
        <f>IF(OR($Y781="",$E$6=""),"",IF(INDEX($A:$U,ROW(),$E$6)="",0,IF(ISNUMBER(INDEX($A:$U,ROW(),$E$6)),INDEX($A:$U,ROW(),$E$6),IFERROR(--SUBSTITUTE(SUBSTITUTE(TRIM(INDEX($A:$U,ROW(),$E$6)),",",""),"원",""),0))))</f>
        <v/>
      </c>
      <c r="AB781" s="30">
        <f>IF(OR($Y781="",$F$6=""),"",IF(INDEX($A:$U,ROW(),$F$6)="","",IF(ISNUMBER(INDEX($A:$U,ROW(),$F$6)),INDEX($A:$U,ROW(),$F$6),IFERROR(--SUBSTITUTE(SUBSTITUTE(TRIM(INDEX($A:$U,ROW(),$F$6)),",",""),"원",""),""))))</f>
        <v/>
      </c>
      <c r="AC781" s="2">
        <f>IF(OR($Y781="",$G$6=""),"",INDEX($A:$U,ROW(),$G$6)&amp;"")</f>
        <v/>
      </c>
      <c r="AD781" s="2">
        <f>IF($Y781="","",IF(OR(AND(설정!$B$5&lt;&gt;"",ISNUMBER(SEARCH(설정!$B$5,$AC781))),AND(설정!$B$6&lt;&gt;"",ISNUMBER(SEARCH(설정!$B$6,$AC781))),AND(설정!$B$7&lt;&gt;"",ISNUMBER(SEARCH(설정!$B$7,$AC781)))),"제외","포함"))</f>
        <v/>
      </c>
    </row>
    <row r="782">
      <c r="W782" s="2">
        <f>IF(OR($B$5="",$C$6="",ROW()&lt;$B$5),"",IF(INDEX($A:$U,ROW(),$C$6)="","",INDEX($A:$U,ROW(),$C$6)))</f>
        <v/>
      </c>
      <c r="X782" s="28">
        <f>IF($W782="","",IF(ISNUMBER($W782),IF($W782&gt;=10000000,IFERROR(DATE(INT($W782/10000),MOD(INT($W782/100),100),MOD($W782,100)),""),$W782),IF(ISNUMBER(--SUBSTITUTE(SUBSTITUTE(TRIM($W782),".","-"),"/","-")),IF(--SUBSTITUTE(SUBSTITUTE(TRIM($W782),".","-"),"/","-")&gt;=10000000,IFERROR(DATE(--LEFT(TRIM($W782),4),--MID(TRIM($W782),5,2),--RIGHT(TRIM($W782),2)),""),--SUBSTITUTE(SUBSTITUTE(TRIM($W782),".","-"),"/","-")),IFERROR(--LEFT(SUBSTITUTE(SUBSTITUTE(TRIM($W782),".","-"),"/","-"),10),""))))</f>
        <v/>
      </c>
      <c r="Y782" s="29">
        <f>IF($X782="","",INT($X782))</f>
        <v/>
      </c>
      <c r="Z782" s="30">
        <f>IF(OR($Y782="",$D$6=""),"",IF(INDEX($A:$U,ROW(),$D$6)="",0,IF(ISNUMBER(INDEX($A:$U,ROW(),$D$6)),INDEX($A:$U,ROW(),$D$6),IFERROR(--SUBSTITUTE(SUBSTITUTE(TRIM(INDEX($A:$U,ROW(),$D$6)),",",""),"원",""),0))))</f>
        <v/>
      </c>
      <c r="AA782" s="30">
        <f>IF(OR($Y782="",$E$6=""),"",IF(INDEX($A:$U,ROW(),$E$6)="",0,IF(ISNUMBER(INDEX($A:$U,ROW(),$E$6)),INDEX($A:$U,ROW(),$E$6),IFERROR(--SUBSTITUTE(SUBSTITUTE(TRIM(INDEX($A:$U,ROW(),$E$6)),",",""),"원",""),0))))</f>
        <v/>
      </c>
      <c r="AB782" s="30">
        <f>IF(OR($Y782="",$F$6=""),"",IF(INDEX($A:$U,ROW(),$F$6)="","",IF(ISNUMBER(INDEX($A:$U,ROW(),$F$6)),INDEX($A:$U,ROW(),$F$6),IFERROR(--SUBSTITUTE(SUBSTITUTE(TRIM(INDEX($A:$U,ROW(),$F$6)),",",""),"원",""),""))))</f>
        <v/>
      </c>
      <c r="AC782" s="2">
        <f>IF(OR($Y782="",$G$6=""),"",INDEX($A:$U,ROW(),$G$6)&amp;"")</f>
        <v/>
      </c>
      <c r="AD782" s="2">
        <f>IF($Y782="","",IF(OR(AND(설정!$B$5&lt;&gt;"",ISNUMBER(SEARCH(설정!$B$5,$AC782))),AND(설정!$B$6&lt;&gt;"",ISNUMBER(SEARCH(설정!$B$6,$AC782))),AND(설정!$B$7&lt;&gt;"",ISNUMBER(SEARCH(설정!$B$7,$AC782)))),"제외","포함"))</f>
        <v/>
      </c>
    </row>
    <row r="783">
      <c r="W783" s="2">
        <f>IF(OR($B$5="",$C$6="",ROW()&lt;$B$5),"",IF(INDEX($A:$U,ROW(),$C$6)="","",INDEX($A:$U,ROW(),$C$6)))</f>
        <v/>
      </c>
      <c r="X783" s="28">
        <f>IF($W783="","",IF(ISNUMBER($W783),IF($W783&gt;=10000000,IFERROR(DATE(INT($W783/10000),MOD(INT($W783/100),100),MOD($W783,100)),""),$W783),IF(ISNUMBER(--SUBSTITUTE(SUBSTITUTE(TRIM($W783),".","-"),"/","-")),IF(--SUBSTITUTE(SUBSTITUTE(TRIM($W783),".","-"),"/","-")&gt;=10000000,IFERROR(DATE(--LEFT(TRIM($W783),4),--MID(TRIM($W783),5,2),--RIGHT(TRIM($W783),2)),""),--SUBSTITUTE(SUBSTITUTE(TRIM($W783),".","-"),"/","-")),IFERROR(--LEFT(SUBSTITUTE(SUBSTITUTE(TRIM($W783),".","-"),"/","-"),10),""))))</f>
        <v/>
      </c>
      <c r="Y783" s="29">
        <f>IF($X783="","",INT($X783))</f>
        <v/>
      </c>
      <c r="Z783" s="30">
        <f>IF(OR($Y783="",$D$6=""),"",IF(INDEX($A:$U,ROW(),$D$6)="",0,IF(ISNUMBER(INDEX($A:$U,ROW(),$D$6)),INDEX($A:$U,ROW(),$D$6),IFERROR(--SUBSTITUTE(SUBSTITUTE(TRIM(INDEX($A:$U,ROW(),$D$6)),",",""),"원",""),0))))</f>
        <v/>
      </c>
      <c r="AA783" s="30">
        <f>IF(OR($Y783="",$E$6=""),"",IF(INDEX($A:$U,ROW(),$E$6)="",0,IF(ISNUMBER(INDEX($A:$U,ROW(),$E$6)),INDEX($A:$U,ROW(),$E$6),IFERROR(--SUBSTITUTE(SUBSTITUTE(TRIM(INDEX($A:$U,ROW(),$E$6)),",",""),"원",""),0))))</f>
        <v/>
      </c>
      <c r="AB783" s="30">
        <f>IF(OR($Y783="",$F$6=""),"",IF(INDEX($A:$U,ROW(),$F$6)="","",IF(ISNUMBER(INDEX($A:$U,ROW(),$F$6)),INDEX($A:$U,ROW(),$F$6),IFERROR(--SUBSTITUTE(SUBSTITUTE(TRIM(INDEX($A:$U,ROW(),$F$6)),",",""),"원",""),""))))</f>
        <v/>
      </c>
      <c r="AC783" s="2">
        <f>IF(OR($Y783="",$G$6=""),"",INDEX($A:$U,ROW(),$G$6)&amp;"")</f>
        <v/>
      </c>
      <c r="AD783" s="2">
        <f>IF($Y783="","",IF(OR(AND(설정!$B$5&lt;&gt;"",ISNUMBER(SEARCH(설정!$B$5,$AC783))),AND(설정!$B$6&lt;&gt;"",ISNUMBER(SEARCH(설정!$B$6,$AC783))),AND(설정!$B$7&lt;&gt;"",ISNUMBER(SEARCH(설정!$B$7,$AC783)))),"제외","포함"))</f>
        <v/>
      </c>
    </row>
    <row r="784">
      <c r="W784" s="2">
        <f>IF(OR($B$5="",$C$6="",ROW()&lt;$B$5),"",IF(INDEX($A:$U,ROW(),$C$6)="","",INDEX($A:$U,ROW(),$C$6)))</f>
        <v/>
      </c>
      <c r="X784" s="28">
        <f>IF($W784="","",IF(ISNUMBER($W784),IF($W784&gt;=10000000,IFERROR(DATE(INT($W784/10000),MOD(INT($W784/100),100),MOD($W784,100)),""),$W784),IF(ISNUMBER(--SUBSTITUTE(SUBSTITUTE(TRIM($W784),".","-"),"/","-")),IF(--SUBSTITUTE(SUBSTITUTE(TRIM($W784),".","-"),"/","-")&gt;=10000000,IFERROR(DATE(--LEFT(TRIM($W784),4),--MID(TRIM($W784),5,2),--RIGHT(TRIM($W784),2)),""),--SUBSTITUTE(SUBSTITUTE(TRIM($W784),".","-"),"/","-")),IFERROR(--LEFT(SUBSTITUTE(SUBSTITUTE(TRIM($W784),".","-"),"/","-"),10),""))))</f>
        <v/>
      </c>
      <c r="Y784" s="29">
        <f>IF($X784="","",INT($X784))</f>
        <v/>
      </c>
      <c r="Z784" s="30">
        <f>IF(OR($Y784="",$D$6=""),"",IF(INDEX($A:$U,ROW(),$D$6)="",0,IF(ISNUMBER(INDEX($A:$U,ROW(),$D$6)),INDEX($A:$U,ROW(),$D$6),IFERROR(--SUBSTITUTE(SUBSTITUTE(TRIM(INDEX($A:$U,ROW(),$D$6)),",",""),"원",""),0))))</f>
        <v/>
      </c>
      <c r="AA784" s="30">
        <f>IF(OR($Y784="",$E$6=""),"",IF(INDEX($A:$U,ROW(),$E$6)="",0,IF(ISNUMBER(INDEX($A:$U,ROW(),$E$6)),INDEX($A:$U,ROW(),$E$6),IFERROR(--SUBSTITUTE(SUBSTITUTE(TRIM(INDEX($A:$U,ROW(),$E$6)),",",""),"원",""),0))))</f>
        <v/>
      </c>
      <c r="AB784" s="30">
        <f>IF(OR($Y784="",$F$6=""),"",IF(INDEX($A:$U,ROW(),$F$6)="","",IF(ISNUMBER(INDEX($A:$U,ROW(),$F$6)),INDEX($A:$U,ROW(),$F$6),IFERROR(--SUBSTITUTE(SUBSTITUTE(TRIM(INDEX($A:$U,ROW(),$F$6)),",",""),"원",""),""))))</f>
        <v/>
      </c>
      <c r="AC784" s="2">
        <f>IF(OR($Y784="",$G$6=""),"",INDEX($A:$U,ROW(),$G$6)&amp;"")</f>
        <v/>
      </c>
      <c r="AD784" s="2">
        <f>IF($Y784="","",IF(OR(AND(설정!$B$5&lt;&gt;"",ISNUMBER(SEARCH(설정!$B$5,$AC784))),AND(설정!$B$6&lt;&gt;"",ISNUMBER(SEARCH(설정!$B$6,$AC784))),AND(설정!$B$7&lt;&gt;"",ISNUMBER(SEARCH(설정!$B$7,$AC784)))),"제외","포함"))</f>
        <v/>
      </c>
    </row>
    <row r="785">
      <c r="W785" s="2">
        <f>IF(OR($B$5="",$C$6="",ROW()&lt;$B$5),"",IF(INDEX($A:$U,ROW(),$C$6)="","",INDEX($A:$U,ROW(),$C$6)))</f>
        <v/>
      </c>
      <c r="X785" s="28">
        <f>IF($W785="","",IF(ISNUMBER($W785),IF($W785&gt;=10000000,IFERROR(DATE(INT($W785/10000),MOD(INT($W785/100),100),MOD($W785,100)),""),$W785),IF(ISNUMBER(--SUBSTITUTE(SUBSTITUTE(TRIM($W785),".","-"),"/","-")),IF(--SUBSTITUTE(SUBSTITUTE(TRIM($W785),".","-"),"/","-")&gt;=10000000,IFERROR(DATE(--LEFT(TRIM($W785),4),--MID(TRIM($W785),5,2),--RIGHT(TRIM($W785),2)),""),--SUBSTITUTE(SUBSTITUTE(TRIM($W785),".","-"),"/","-")),IFERROR(--LEFT(SUBSTITUTE(SUBSTITUTE(TRIM($W785),".","-"),"/","-"),10),""))))</f>
        <v/>
      </c>
      <c r="Y785" s="29">
        <f>IF($X785="","",INT($X785))</f>
        <v/>
      </c>
      <c r="Z785" s="30">
        <f>IF(OR($Y785="",$D$6=""),"",IF(INDEX($A:$U,ROW(),$D$6)="",0,IF(ISNUMBER(INDEX($A:$U,ROW(),$D$6)),INDEX($A:$U,ROW(),$D$6),IFERROR(--SUBSTITUTE(SUBSTITUTE(TRIM(INDEX($A:$U,ROW(),$D$6)),",",""),"원",""),0))))</f>
        <v/>
      </c>
      <c r="AA785" s="30">
        <f>IF(OR($Y785="",$E$6=""),"",IF(INDEX($A:$U,ROW(),$E$6)="",0,IF(ISNUMBER(INDEX($A:$U,ROW(),$E$6)),INDEX($A:$U,ROW(),$E$6),IFERROR(--SUBSTITUTE(SUBSTITUTE(TRIM(INDEX($A:$U,ROW(),$E$6)),",",""),"원",""),0))))</f>
        <v/>
      </c>
      <c r="AB785" s="30">
        <f>IF(OR($Y785="",$F$6=""),"",IF(INDEX($A:$U,ROW(),$F$6)="","",IF(ISNUMBER(INDEX($A:$U,ROW(),$F$6)),INDEX($A:$U,ROW(),$F$6),IFERROR(--SUBSTITUTE(SUBSTITUTE(TRIM(INDEX($A:$U,ROW(),$F$6)),",",""),"원",""),""))))</f>
        <v/>
      </c>
      <c r="AC785" s="2">
        <f>IF(OR($Y785="",$G$6=""),"",INDEX($A:$U,ROW(),$G$6)&amp;"")</f>
        <v/>
      </c>
      <c r="AD785" s="2">
        <f>IF($Y785="","",IF(OR(AND(설정!$B$5&lt;&gt;"",ISNUMBER(SEARCH(설정!$B$5,$AC785))),AND(설정!$B$6&lt;&gt;"",ISNUMBER(SEARCH(설정!$B$6,$AC785))),AND(설정!$B$7&lt;&gt;"",ISNUMBER(SEARCH(설정!$B$7,$AC785)))),"제외","포함"))</f>
        <v/>
      </c>
    </row>
    <row r="786">
      <c r="W786" s="2">
        <f>IF(OR($B$5="",$C$6="",ROW()&lt;$B$5),"",IF(INDEX($A:$U,ROW(),$C$6)="","",INDEX($A:$U,ROW(),$C$6)))</f>
        <v/>
      </c>
      <c r="X786" s="28">
        <f>IF($W786="","",IF(ISNUMBER($W786),IF($W786&gt;=10000000,IFERROR(DATE(INT($W786/10000),MOD(INT($W786/100),100),MOD($W786,100)),""),$W786),IF(ISNUMBER(--SUBSTITUTE(SUBSTITUTE(TRIM($W786),".","-"),"/","-")),IF(--SUBSTITUTE(SUBSTITUTE(TRIM($W786),".","-"),"/","-")&gt;=10000000,IFERROR(DATE(--LEFT(TRIM($W786),4),--MID(TRIM($W786),5,2),--RIGHT(TRIM($W786),2)),""),--SUBSTITUTE(SUBSTITUTE(TRIM($W786),".","-"),"/","-")),IFERROR(--LEFT(SUBSTITUTE(SUBSTITUTE(TRIM($W786),".","-"),"/","-"),10),""))))</f>
        <v/>
      </c>
      <c r="Y786" s="29">
        <f>IF($X786="","",INT($X786))</f>
        <v/>
      </c>
      <c r="Z786" s="30">
        <f>IF(OR($Y786="",$D$6=""),"",IF(INDEX($A:$U,ROW(),$D$6)="",0,IF(ISNUMBER(INDEX($A:$U,ROW(),$D$6)),INDEX($A:$U,ROW(),$D$6),IFERROR(--SUBSTITUTE(SUBSTITUTE(TRIM(INDEX($A:$U,ROW(),$D$6)),",",""),"원",""),0))))</f>
        <v/>
      </c>
      <c r="AA786" s="30">
        <f>IF(OR($Y786="",$E$6=""),"",IF(INDEX($A:$U,ROW(),$E$6)="",0,IF(ISNUMBER(INDEX($A:$U,ROW(),$E$6)),INDEX($A:$U,ROW(),$E$6),IFERROR(--SUBSTITUTE(SUBSTITUTE(TRIM(INDEX($A:$U,ROW(),$E$6)),",",""),"원",""),0))))</f>
        <v/>
      </c>
      <c r="AB786" s="30">
        <f>IF(OR($Y786="",$F$6=""),"",IF(INDEX($A:$U,ROW(),$F$6)="","",IF(ISNUMBER(INDEX($A:$U,ROW(),$F$6)),INDEX($A:$U,ROW(),$F$6),IFERROR(--SUBSTITUTE(SUBSTITUTE(TRIM(INDEX($A:$U,ROW(),$F$6)),",",""),"원",""),""))))</f>
        <v/>
      </c>
      <c r="AC786" s="2">
        <f>IF(OR($Y786="",$G$6=""),"",INDEX($A:$U,ROW(),$G$6)&amp;"")</f>
        <v/>
      </c>
      <c r="AD786" s="2">
        <f>IF($Y786="","",IF(OR(AND(설정!$B$5&lt;&gt;"",ISNUMBER(SEARCH(설정!$B$5,$AC786))),AND(설정!$B$6&lt;&gt;"",ISNUMBER(SEARCH(설정!$B$6,$AC786))),AND(설정!$B$7&lt;&gt;"",ISNUMBER(SEARCH(설정!$B$7,$AC786)))),"제외","포함"))</f>
        <v/>
      </c>
    </row>
    <row r="787">
      <c r="W787" s="2">
        <f>IF(OR($B$5="",$C$6="",ROW()&lt;$B$5),"",IF(INDEX($A:$U,ROW(),$C$6)="","",INDEX($A:$U,ROW(),$C$6)))</f>
        <v/>
      </c>
      <c r="X787" s="28">
        <f>IF($W787="","",IF(ISNUMBER($W787),IF($W787&gt;=10000000,IFERROR(DATE(INT($W787/10000),MOD(INT($W787/100),100),MOD($W787,100)),""),$W787),IF(ISNUMBER(--SUBSTITUTE(SUBSTITUTE(TRIM($W787),".","-"),"/","-")),IF(--SUBSTITUTE(SUBSTITUTE(TRIM($W787),".","-"),"/","-")&gt;=10000000,IFERROR(DATE(--LEFT(TRIM($W787),4),--MID(TRIM($W787),5,2),--RIGHT(TRIM($W787),2)),""),--SUBSTITUTE(SUBSTITUTE(TRIM($W787),".","-"),"/","-")),IFERROR(--LEFT(SUBSTITUTE(SUBSTITUTE(TRIM($W787),".","-"),"/","-"),10),""))))</f>
        <v/>
      </c>
      <c r="Y787" s="29">
        <f>IF($X787="","",INT($X787))</f>
        <v/>
      </c>
      <c r="Z787" s="30">
        <f>IF(OR($Y787="",$D$6=""),"",IF(INDEX($A:$U,ROW(),$D$6)="",0,IF(ISNUMBER(INDEX($A:$U,ROW(),$D$6)),INDEX($A:$U,ROW(),$D$6),IFERROR(--SUBSTITUTE(SUBSTITUTE(TRIM(INDEX($A:$U,ROW(),$D$6)),",",""),"원",""),0))))</f>
        <v/>
      </c>
      <c r="AA787" s="30">
        <f>IF(OR($Y787="",$E$6=""),"",IF(INDEX($A:$U,ROW(),$E$6)="",0,IF(ISNUMBER(INDEX($A:$U,ROW(),$E$6)),INDEX($A:$U,ROW(),$E$6),IFERROR(--SUBSTITUTE(SUBSTITUTE(TRIM(INDEX($A:$U,ROW(),$E$6)),",",""),"원",""),0))))</f>
        <v/>
      </c>
      <c r="AB787" s="30">
        <f>IF(OR($Y787="",$F$6=""),"",IF(INDEX($A:$U,ROW(),$F$6)="","",IF(ISNUMBER(INDEX($A:$U,ROW(),$F$6)),INDEX($A:$U,ROW(),$F$6),IFERROR(--SUBSTITUTE(SUBSTITUTE(TRIM(INDEX($A:$U,ROW(),$F$6)),",",""),"원",""),""))))</f>
        <v/>
      </c>
      <c r="AC787" s="2">
        <f>IF(OR($Y787="",$G$6=""),"",INDEX($A:$U,ROW(),$G$6)&amp;"")</f>
        <v/>
      </c>
      <c r="AD787" s="2">
        <f>IF($Y787="","",IF(OR(AND(설정!$B$5&lt;&gt;"",ISNUMBER(SEARCH(설정!$B$5,$AC787))),AND(설정!$B$6&lt;&gt;"",ISNUMBER(SEARCH(설정!$B$6,$AC787))),AND(설정!$B$7&lt;&gt;"",ISNUMBER(SEARCH(설정!$B$7,$AC787)))),"제외","포함"))</f>
        <v/>
      </c>
    </row>
    <row r="788">
      <c r="W788" s="2">
        <f>IF(OR($B$5="",$C$6="",ROW()&lt;$B$5),"",IF(INDEX($A:$U,ROW(),$C$6)="","",INDEX($A:$U,ROW(),$C$6)))</f>
        <v/>
      </c>
      <c r="X788" s="28">
        <f>IF($W788="","",IF(ISNUMBER($W788),IF($W788&gt;=10000000,IFERROR(DATE(INT($W788/10000),MOD(INT($W788/100),100),MOD($W788,100)),""),$W788),IF(ISNUMBER(--SUBSTITUTE(SUBSTITUTE(TRIM($W788),".","-"),"/","-")),IF(--SUBSTITUTE(SUBSTITUTE(TRIM($W788),".","-"),"/","-")&gt;=10000000,IFERROR(DATE(--LEFT(TRIM($W788),4),--MID(TRIM($W788),5,2),--RIGHT(TRIM($W788),2)),""),--SUBSTITUTE(SUBSTITUTE(TRIM($W788),".","-"),"/","-")),IFERROR(--LEFT(SUBSTITUTE(SUBSTITUTE(TRIM($W788),".","-"),"/","-"),10),""))))</f>
        <v/>
      </c>
      <c r="Y788" s="29">
        <f>IF($X788="","",INT($X788))</f>
        <v/>
      </c>
      <c r="Z788" s="30">
        <f>IF(OR($Y788="",$D$6=""),"",IF(INDEX($A:$U,ROW(),$D$6)="",0,IF(ISNUMBER(INDEX($A:$U,ROW(),$D$6)),INDEX($A:$U,ROW(),$D$6),IFERROR(--SUBSTITUTE(SUBSTITUTE(TRIM(INDEX($A:$U,ROW(),$D$6)),",",""),"원",""),0))))</f>
        <v/>
      </c>
      <c r="AA788" s="30">
        <f>IF(OR($Y788="",$E$6=""),"",IF(INDEX($A:$U,ROW(),$E$6)="",0,IF(ISNUMBER(INDEX($A:$U,ROW(),$E$6)),INDEX($A:$U,ROW(),$E$6),IFERROR(--SUBSTITUTE(SUBSTITUTE(TRIM(INDEX($A:$U,ROW(),$E$6)),",",""),"원",""),0))))</f>
        <v/>
      </c>
      <c r="AB788" s="30">
        <f>IF(OR($Y788="",$F$6=""),"",IF(INDEX($A:$U,ROW(),$F$6)="","",IF(ISNUMBER(INDEX($A:$U,ROW(),$F$6)),INDEX($A:$U,ROW(),$F$6),IFERROR(--SUBSTITUTE(SUBSTITUTE(TRIM(INDEX($A:$U,ROW(),$F$6)),",",""),"원",""),""))))</f>
        <v/>
      </c>
      <c r="AC788" s="2">
        <f>IF(OR($Y788="",$G$6=""),"",INDEX($A:$U,ROW(),$G$6)&amp;"")</f>
        <v/>
      </c>
      <c r="AD788" s="2">
        <f>IF($Y788="","",IF(OR(AND(설정!$B$5&lt;&gt;"",ISNUMBER(SEARCH(설정!$B$5,$AC788))),AND(설정!$B$6&lt;&gt;"",ISNUMBER(SEARCH(설정!$B$6,$AC788))),AND(설정!$B$7&lt;&gt;"",ISNUMBER(SEARCH(설정!$B$7,$AC788)))),"제외","포함"))</f>
        <v/>
      </c>
    </row>
    <row r="789">
      <c r="W789" s="2">
        <f>IF(OR($B$5="",$C$6="",ROW()&lt;$B$5),"",IF(INDEX($A:$U,ROW(),$C$6)="","",INDEX($A:$U,ROW(),$C$6)))</f>
        <v/>
      </c>
      <c r="X789" s="28">
        <f>IF($W789="","",IF(ISNUMBER($W789),IF($W789&gt;=10000000,IFERROR(DATE(INT($W789/10000),MOD(INT($W789/100),100),MOD($W789,100)),""),$W789),IF(ISNUMBER(--SUBSTITUTE(SUBSTITUTE(TRIM($W789),".","-"),"/","-")),IF(--SUBSTITUTE(SUBSTITUTE(TRIM($W789),".","-"),"/","-")&gt;=10000000,IFERROR(DATE(--LEFT(TRIM($W789),4),--MID(TRIM($W789),5,2),--RIGHT(TRIM($W789),2)),""),--SUBSTITUTE(SUBSTITUTE(TRIM($W789),".","-"),"/","-")),IFERROR(--LEFT(SUBSTITUTE(SUBSTITUTE(TRIM($W789),".","-"),"/","-"),10),""))))</f>
        <v/>
      </c>
      <c r="Y789" s="29">
        <f>IF($X789="","",INT($X789))</f>
        <v/>
      </c>
      <c r="Z789" s="30">
        <f>IF(OR($Y789="",$D$6=""),"",IF(INDEX($A:$U,ROW(),$D$6)="",0,IF(ISNUMBER(INDEX($A:$U,ROW(),$D$6)),INDEX($A:$U,ROW(),$D$6),IFERROR(--SUBSTITUTE(SUBSTITUTE(TRIM(INDEX($A:$U,ROW(),$D$6)),",",""),"원",""),0))))</f>
        <v/>
      </c>
      <c r="AA789" s="30">
        <f>IF(OR($Y789="",$E$6=""),"",IF(INDEX($A:$U,ROW(),$E$6)="",0,IF(ISNUMBER(INDEX($A:$U,ROW(),$E$6)),INDEX($A:$U,ROW(),$E$6),IFERROR(--SUBSTITUTE(SUBSTITUTE(TRIM(INDEX($A:$U,ROW(),$E$6)),",",""),"원",""),0))))</f>
        <v/>
      </c>
      <c r="AB789" s="30">
        <f>IF(OR($Y789="",$F$6=""),"",IF(INDEX($A:$U,ROW(),$F$6)="","",IF(ISNUMBER(INDEX($A:$U,ROW(),$F$6)),INDEX($A:$U,ROW(),$F$6),IFERROR(--SUBSTITUTE(SUBSTITUTE(TRIM(INDEX($A:$U,ROW(),$F$6)),",",""),"원",""),""))))</f>
        <v/>
      </c>
      <c r="AC789" s="2">
        <f>IF(OR($Y789="",$G$6=""),"",INDEX($A:$U,ROW(),$G$6)&amp;"")</f>
        <v/>
      </c>
      <c r="AD789" s="2">
        <f>IF($Y789="","",IF(OR(AND(설정!$B$5&lt;&gt;"",ISNUMBER(SEARCH(설정!$B$5,$AC789))),AND(설정!$B$6&lt;&gt;"",ISNUMBER(SEARCH(설정!$B$6,$AC789))),AND(설정!$B$7&lt;&gt;"",ISNUMBER(SEARCH(설정!$B$7,$AC789)))),"제외","포함"))</f>
        <v/>
      </c>
    </row>
    <row r="790">
      <c r="W790" s="2">
        <f>IF(OR($B$5="",$C$6="",ROW()&lt;$B$5),"",IF(INDEX($A:$U,ROW(),$C$6)="","",INDEX($A:$U,ROW(),$C$6)))</f>
        <v/>
      </c>
      <c r="X790" s="28">
        <f>IF($W790="","",IF(ISNUMBER($W790),IF($W790&gt;=10000000,IFERROR(DATE(INT($W790/10000),MOD(INT($W790/100),100),MOD($W790,100)),""),$W790),IF(ISNUMBER(--SUBSTITUTE(SUBSTITUTE(TRIM($W790),".","-"),"/","-")),IF(--SUBSTITUTE(SUBSTITUTE(TRIM($W790),".","-"),"/","-")&gt;=10000000,IFERROR(DATE(--LEFT(TRIM($W790),4),--MID(TRIM($W790),5,2),--RIGHT(TRIM($W790),2)),""),--SUBSTITUTE(SUBSTITUTE(TRIM($W790),".","-"),"/","-")),IFERROR(--LEFT(SUBSTITUTE(SUBSTITUTE(TRIM($W790),".","-"),"/","-"),10),""))))</f>
        <v/>
      </c>
      <c r="Y790" s="29">
        <f>IF($X790="","",INT($X790))</f>
        <v/>
      </c>
      <c r="Z790" s="30">
        <f>IF(OR($Y790="",$D$6=""),"",IF(INDEX($A:$U,ROW(),$D$6)="",0,IF(ISNUMBER(INDEX($A:$U,ROW(),$D$6)),INDEX($A:$U,ROW(),$D$6),IFERROR(--SUBSTITUTE(SUBSTITUTE(TRIM(INDEX($A:$U,ROW(),$D$6)),",",""),"원",""),0))))</f>
        <v/>
      </c>
      <c r="AA790" s="30">
        <f>IF(OR($Y790="",$E$6=""),"",IF(INDEX($A:$U,ROW(),$E$6)="",0,IF(ISNUMBER(INDEX($A:$U,ROW(),$E$6)),INDEX($A:$U,ROW(),$E$6),IFERROR(--SUBSTITUTE(SUBSTITUTE(TRIM(INDEX($A:$U,ROW(),$E$6)),",",""),"원",""),0))))</f>
        <v/>
      </c>
      <c r="AB790" s="30">
        <f>IF(OR($Y790="",$F$6=""),"",IF(INDEX($A:$U,ROW(),$F$6)="","",IF(ISNUMBER(INDEX($A:$U,ROW(),$F$6)),INDEX($A:$U,ROW(),$F$6),IFERROR(--SUBSTITUTE(SUBSTITUTE(TRIM(INDEX($A:$U,ROW(),$F$6)),",",""),"원",""),""))))</f>
        <v/>
      </c>
      <c r="AC790" s="2">
        <f>IF(OR($Y790="",$G$6=""),"",INDEX($A:$U,ROW(),$G$6)&amp;"")</f>
        <v/>
      </c>
      <c r="AD790" s="2">
        <f>IF($Y790="","",IF(OR(AND(설정!$B$5&lt;&gt;"",ISNUMBER(SEARCH(설정!$B$5,$AC790))),AND(설정!$B$6&lt;&gt;"",ISNUMBER(SEARCH(설정!$B$6,$AC790))),AND(설정!$B$7&lt;&gt;"",ISNUMBER(SEARCH(설정!$B$7,$AC790)))),"제외","포함"))</f>
        <v/>
      </c>
    </row>
    <row r="791">
      <c r="W791" s="2">
        <f>IF(OR($B$5="",$C$6="",ROW()&lt;$B$5),"",IF(INDEX($A:$U,ROW(),$C$6)="","",INDEX($A:$U,ROW(),$C$6)))</f>
        <v/>
      </c>
      <c r="X791" s="28">
        <f>IF($W791="","",IF(ISNUMBER($W791),IF($W791&gt;=10000000,IFERROR(DATE(INT($W791/10000),MOD(INT($W791/100),100),MOD($W791,100)),""),$W791),IF(ISNUMBER(--SUBSTITUTE(SUBSTITUTE(TRIM($W791),".","-"),"/","-")),IF(--SUBSTITUTE(SUBSTITUTE(TRIM($W791),".","-"),"/","-")&gt;=10000000,IFERROR(DATE(--LEFT(TRIM($W791),4),--MID(TRIM($W791),5,2),--RIGHT(TRIM($W791),2)),""),--SUBSTITUTE(SUBSTITUTE(TRIM($W791),".","-"),"/","-")),IFERROR(--LEFT(SUBSTITUTE(SUBSTITUTE(TRIM($W791),".","-"),"/","-"),10),""))))</f>
        <v/>
      </c>
      <c r="Y791" s="29">
        <f>IF($X791="","",INT($X791))</f>
        <v/>
      </c>
      <c r="Z791" s="30">
        <f>IF(OR($Y791="",$D$6=""),"",IF(INDEX($A:$U,ROW(),$D$6)="",0,IF(ISNUMBER(INDEX($A:$U,ROW(),$D$6)),INDEX($A:$U,ROW(),$D$6),IFERROR(--SUBSTITUTE(SUBSTITUTE(TRIM(INDEX($A:$U,ROW(),$D$6)),",",""),"원",""),0))))</f>
        <v/>
      </c>
      <c r="AA791" s="30">
        <f>IF(OR($Y791="",$E$6=""),"",IF(INDEX($A:$U,ROW(),$E$6)="",0,IF(ISNUMBER(INDEX($A:$U,ROW(),$E$6)),INDEX($A:$U,ROW(),$E$6),IFERROR(--SUBSTITUTE(SUBSTITUTE(TRIM(INDEX($A:$U,ROW(),$E$6)),",",""),"원",""),0))))</f>
        <v/>
      </c>
      <c r="AB791" s="30">
        <f>IF(OR($Y791="",$F$6=""),"",IF(INDEX($A:$U,ROW(),$F$6)="","",IF(ISNUMBER(INDEX($A:$U,ROW(),$F$6)),INDEX($A:$U,ROW(),$F$6),IFERROR(--SUBSTITUTE(SUBSTITUTE(TRIM(INDEX($A:$U,ROW(),$F$6)),",",""),"원",""),""))))</f>
        <v/>
      </c>
      <c r="AC791" s="2">
        <f>IF(OR($Y791="",$G$6=""),"",INDEX($A:$U,ROW(),$G$6)&amp;"")</f>
        <v/>
      </c>
      <c r="AD791" s="2">
        <f>IF($Y791="","",IF(OR(AND(설정!$B$5&lt;&gt;"",ISNUMBER(SEARCH(설정!$B$5,$AC791))),AND(설정!$B$6&lt;&gt;"",ISNUMBER(SEARCH(설정!$B$6,$AC791))),AND(설정!$B$7&lt;&gt;"",ISNUMBER(SEARCH(설정!$B$7,$AC791)))),"제외","포함"))</f>
        <v/>
      </c>
    </row>
    <row r="792">
      <c r="W792" s="2">
        <f>IF(OR($B$5="",$C$6="",ROW()&lt;$B$5),"",IF(INDEX($A:$U,ROW(),$C$6)="","",INDEX($A:$U,ROW(),$C$6)))</f>
        <v/>
      </c>
      <c r="X792" s="28">
        <f>IF($W792="","",IF(ISNUMBER($W792),IF($W792&gt;=10000000,IFERROR(DATE(INT($W792/10000),MOD(INT($W792/100),100),MOD($W792,100)),""),$W792),IF(ISNUMBER(--SUBSTITUTE(SUBSTITUTE(TRIM($W792),".","-"),"/","-")),IF(--SUBSTITUTE(SUBSTITUTE(TRIM($W792),".","-"),"/","-")&gt;=10000000,IFERROR(DATE(--LEFT(TRIM($W792),4),--MID(TRIM($W792),5,2),--RIGHT(TRIM($W792),2)),""),--SUBSTITUTE(SUBSTITUTE(TRIM($W792),".","-"),"/","-")),IFERROR(--LEFT(SUBSTITUTE(SUBSTITUTE(TRIM($W792),".","-"),"/","-"),10),""))))</f>
        <v/>
      </c>
      <c r="Y792" s="29">
        <f>IF($X792="","",INT($X792))</f>
        <v/>
      </c>
      <c r="Z792" s="30">
        <f>IF(OR($Y792="",$D$6=""),"",IF(INDEX($A:$U,ROW(),$D$6)="",0,IF(ISNUMBER(INDEX($A:$U,ROW(),$D$6)),INDEX($A:$U,ROW(),$D$6),IFERROR(--SUBSTITUTE(SUBSTITUTE(TRIM(INDEX($A:$U,ROW(),$D$6)),",",""),"원",""),0))))</f>
        <v/>
      </c>
      <c r="AA792" s="30">
        <f>IF(OR($Y792="",$E$6=""),"",IF(INDEX($A:$U,ROW(),$E$6)="",0,IF(ISNUMBER(INDEX($A:$U,ROW(),$E$6)),INDEX($A:$U,ROW(),$E$6),IFERROR(--SUBSTITUTE(SUBSTITUTE(TRIM(INDEX($A:$U,ROW(),$E$6)),",",""),"원",""),0))))</f>
        <v/>
      </c>
      <c r="AB792" s="30">
        <f>IF(OR($Y792="",$F$6=""),"",IF(INDEX($A:$U,ROW(),$F$6)="","",IF(ISNUMBER(INDEX($A:$U,ROW(),$F$6)),INDEX($A:$U,ROW(),$F$6),IFERROR(--SUBSTITUTE(SUBSTITUTE(TRIM(INDEX($A:$U,ROW(),$F$6)),",",""),"원",""),""))))</f>
        <v/>
      </c>
      <c r="AC792" s="2">
        <f>IF(OR($Y792="",$G$6=""),"",INDEX($A:$U,ROW(),$G$6)&amp;"")</f>
        <v/>
      </c>
      <c r="AD792" s="2">
        <f>IF($Y792="","",IF(OR(AND(설정!$B$5&lt;&gt;"",ISNUMBER(SEARCH(설정!$B$5,$AC792))),AND(설정!$B$6&lt;&gt;"",ISNUMBER(SEARCH(설정!$B$6,$AC792))),AND(설정!$B$7&lt;&gt;"",ISNUMBER(SEARCH(설정!$B$7,$AC792)))),"제외","포함"))</f>
        <v/>
      </c>
    </row>
    <row r="793">
      <c r="W793" s="2">
        <f>IF(OR($B$5="",$C$6="",ROW()&lt;$B$5),"",IF(INDEX($A:$U,ROW(),$C$6)="","",INDEX($A:$U,ROW(),$C$6)))</f>
        <v/>
      </c>
      <c r="X793" s="28">
        <f>IF($W793="","",IF(ISNUMBER($W793),IF($W793&gt;=10000000,IFERROR(DATE(INT($W793/10000),MOD(INT($W793/100),100),MOD($W793,100)),""),$W793),IF(ISNUMBER(--SUBSTITUTE(SUBSTITUTE(TRIM($W793),".","-"),"/","-")),IF(--SUBSTITUTE(SUBSTITUTE(TRIM($W793),".","-"),"/","-")&gt;=10000000,IFERROR(DATE(--LEFT(TRIM($W793),4),--MID(TRIM($W793),5,2),--RIGHT(TRIM($W793),2)),""),--SUBSTITUTE(SUBSTITUTE(TRIM($W793),".","-"),"/","-")),IFERROR(--LEFT(SUBSTITUTE(SUBSTITUTE(TRIM($W793),".","-"),"/","-"),10),""))))</f>
        <v/>
      </c>
      <c r="Y793" s="29">
        <f>IF($X793="","",INT($X793))</f>
        <v/>
      </c>
      <c r="Z793" s="30">
        <f>IF(OR($Y793="",$D$6=""),"",IF(INDEX($A:$U,ROW(),$D$6)="",0,IF(ISNUMBER(INDEX($A:$U,ROW(),$D$6)),INDEX($A:$U,ROW(),$D$6),IFERROR(--SUBSTITUTE(SUBSTITUTE(TRIM(INDEX($A:$U,ROW(),$D$6)),",",""),"원",""),0))))</f>
        <v/>
      </c>
      <c r="AA793" s="30">
        <f>IF(OR($Y793="",$E$6=""),"",IF(INDEX($A:$U,ROW(),$E$6)="",0,IF(ISNUMBER(INDEX($A:$U,ROW(),$E$6)),INDEX($A:$U,ROW(),$E$6),IFERROR(--SUBSTITUTE(SUBSTITUTE(TRIM(INDEX($A:$U,ROW(),$E$6)),",",""),"원",""),0))))</f>
        <v/>
      </c>
      <c r="AB793" s="30">
        <f>IF(OR($Y793="",$F$6=""),"",IF(INDEX($A:$U,ROW(),$F$6)="","",IF(ISNUMBER(INDEX($A:$U,ROW(),$F$6)),INDEX($A:$U,ROW(),$F$6),IFERROR(--SUBSTITUTE(SUBSTITUTE(TRIM(INDEX($A:$U,ROW(),$F$6)),",",""),"원",""),""))))</f>
        <v/>
      </c>
      <c r="AC793" s="2">
        <f>IF(OR($Y793="",$G$6=""),"",INDEX($A:$U,ROW(),$G$6)&amp;"")</f>
        <v/>
      </c>
      <c r="AD793" s="2">
        <f>IF($Y793="","",IF(OR(AND(설정!$B$5&lt;&gt;"",ISNUMBER(SEARCH(설정!$B$5,$AC793))),AND(설정!$B$6&lt;&gt;"",ISNUMBER(SEARCH(설정!$B$6,$AC793))),AND(설정!$B$7&lt;&gt;"",ISNUMBER(SEARCH(설정!$B$7,$AC793)))),"제외","포함"))</f>
        <v/>
      </c>
    </row>
    <row r="794">
      <c r="W794" s="2">
        <f>IF(OR($B$5="",$C$6="",ROW()&lt;$B$5),"",IF(INDEX($A:$U,ROW(),$C$6)="","",INDEX($A:$U,ROW(),$C$6)))</f>
        <v/>
      </c>
      <c r="X794" s="28">
        <f>IF($W794="","",IF(ISNUMBER($W794),IF($W794&gt;=10000000,IFERROR(DATE(INT($W794/10000),MOD(INT($W794/100),100),MOD($W794,100)),""),$W794),IF(ISNUMBER(--SUBSTITUTE(SUBSTITUTE(TRIM($W794),".","-"),"/","-")),IF(--SUBSTITUTE(SUBSTITUTE(TRIM($W794),".","-"),"/","-")&gt;=10000000,IFERROR(DATE(--LEFT(TRIM($W794),4),--MID(TRIM($W794),5,2),--RIGHT(TRIM($W794),2)),""),--SUBSTITUTE(SUBSTITUTE(TRIM($W794),".","-"),"/","-")),IFERROR(--LEFT(SUBSTITUTE(SUBSTITUTE(TRIM($W794),".","-"),"/","-"),10),""))))</f>
        <v/>
      </c>
      <c r="Y794" s="29">
        <f>IF($X794="","",INT($X794))</f>
        <v/>
      </c>
      <c r="Z794" s="30">
        <f>IF(OR($Y794="",$D$6=""),"",IF(INDEX($A:$U,ROW(),$D$6)="",0,IF(ISNUMBER(INDEX($A:$U,ROW(),$D$6)),INDEX($A:$U,ROW(),$D$6),IFERROR(--SUBSTITUTE(SUBSTITUTE(TRIM(INDEX($A:$U,ROW(),$D$6)),",",""),"원",""),0))))</f>
        <v/>
      </c>
      <c r="AA794" s="30">
        <f>IF(OR($Y794="",$E$6=""),"",IF(INDEX($A:$U,ROW(),$E$6)="",0,IF(ISNUMBER(INDEX($A:$U,ROW(),$E$6)),INDEX($A:$U,ROW(),$E$6),IFERROR(--SUBSTITUTE(SUBSTITUTE(TRIM(INDEX($A:$U,ROW(),$E$6)),",",""),"원",""),0))))</f>
        <v/>
      </c>
      <c r="AB794" s="30">
        <f>IF(OR($Y794="",$F$6=""),"",IF(INDEX($A:$U,ROW(),$F$6)="","",IF(ISNUMBER(INDEX($A:$U,ROW(),$F$6)),INDEX($A:$U,ROW(),$F$6),IFERROR(--SUBSTITUTE(SUBSTITUTE(TRIM(INDEX($A:$U,ROW(),$F$6)),",",""),"원",""),""))))</f>
        <v/>
      </c>
      <c r="AC794" s="2">
        <f>IF(OR($Y794="",$G$6=""),"",INDEX($A:$U,ROW(),$G$6)&amp;"")</f>
        <v/>
      </c>
      <c r="AD794" s="2">
        <f>IF($Y794="","",IF(OR(AND(설정!$B$5&lt;&gt;"",ISNUMBER(SEARCH(설정!$B$5,$AC794))),AND(설정!$B$6&lt;&gt;"",ISNUMBER(SEARCH(설정!$B$6,$AC794))),AND(설정!$B$7&lt;&gt;"",ISNUMBER(SEARCH(설정!$B$7,$AC794)))),"제외","포함"))</f>
        <v/>
      </c>
    </row>
    <row r="795">
      <c r="W795" s="2">
        <f>IF(OR($B$5="",$C$6="",ROW()&lt;$B$5),"",IF(INDEX($A:$U,ROW(),$C$6)="","",INDEX($A:$U,ROW(),$C$6)))</f>
        <v/>
      </c>
      <c r="X795" s="28">
        <f>IF($W795="","",IF(ISNUMBER($W795),IF($W795&gt;=10000000,IFERROR(DATE(INT($W795/10000),MOD(INT($W795/100),100),MOD($W795,100)),""),$W795),IF(ISNUMBER(--SUBSTITUTE(SUBSTITUTE(TRIM($W795),".","-"),"/","-")),IF(--SUBSTITUTE(SUBSTITUTE(TRIM($W795),".","-"),"/","-")&gt;=10000000,IFERROR(DATE(--LEFT(TRIM($W795),4),--MID(TRIM($W795),5,2),--RIGHT(TRIM($W795),2)),""),--SUBSTITUTE(SUBSTITUTE(TRIM($W795),".","-"),"/","-")),IFERROR(--LEFT(SUBSTITUTE(SUBSTITUTE(TRIM($W795),".","-"),"/","-"),10),""))))</f>
        <v/>
      </c>
      <c r="Y795" s="29">
        <f>IF($X795="","",INT($X795))</f>
        <v/>
      </c>
      <c r="Z795" s="30">
        <f>IF(OR($Y795="",$D$6=""),"",IF(INDEX($A:$U,ROW(),$D$6)="",0,IF(ISNUMBER(INDEX($A:$U,ROW(),$D$6)),INDEX($A:$U,ROW(),$D$6),IFERROR(--SUBSTITUTE(SUBSTITUTE(TRIM(INDEX($A:$U,ROW(),$D$6)),",",""),"원",""),0))))</f>
        <v/>
      </c>
      <c r="AA795" s="30">
        <f>IF(OR($Y795="",$E$6=""),"",IF(INDEX($A:$U,ROW(),$E$6)="",0,IF(ISNUMBER(INDEX($A:$U,ROW(),$E$6)),INDEX($A:$U,ROW(),$E$6),IFERROR(--SUBSTITUTE(SUBSTITUTE(TRIM(INDEX($A:$U,ROW(),$E$6)),",",""),"원",""),0))))</f>
        <v/>
      </c>
      <c r="AB795" s="30">
        <f>IF(OR($Y795="",$F$6=""),"",IF(INDEX($A:$U,ROW(),$F$6)="","",IF(ISNUMBER(INDEX($A:$U,ROW(),$F$6)),INDEX($A:$U,ROW(),$F$6),IFERROR(--SUBSTITUTE(SUBSTITUTE(TRIM(INDEX($A:$U,ROW(),$F$6)),",",""),"원",""),""))))</f>
        <v/>
      </c>
      <c r="AC795" s="2">
        <f>IF(OR($Y795="",$G$6=""),"",INDEX($A:$U,ROW(),$G$6)&amp;"")</f>
        <v/>
      </c>
      <c r="AD795" s="2">
        <f>IF($Y795="","",IF(OR(AND(설정!$B$5&lt;&gt;"",ISNUMBER(SEARCH(설정!$B$5,$AC795))),AND(설정!$B$6&lt;&gt;"",ISNUMBER(SEARCH(설정!$B$6,$AC795))),AND(설정!$B$7&lt;&gt;"",ISNUMBER(SEARCH(설정!$B$7,$AC795)))),"제외","포함"))</f>
        <v/>
      </c>
    </row>
    <row r="796">
      <c r="W796" s="2">
        <f>IF(OR($B$5="",$C$6="",ROW()&lt;$B$5),"",IF(INDEX($A:$U,ROW(),$C$6)="","",INDEX($A:$U,ROW(),$C$6)))</f>
        <v/>
      </c>
      <c r="X796" s="28">
        <f>IF($W796="","",IF(ISNUMBER($W796),IF($W796&gt;=10000000,IFERROR(DATE(INT($W796/10000),MOD(INT($W796/100),100),MOD($W796,100)),""),$W796),IF(ISNUMBER(--SUBSTITUTE(SUBSTITUTE(TRIM($W796),".","-"),"/","-")),IF(--SUBSTITUTE(SUBSTITUTE(TRIM($W796),".","-"),"/","-")&gt;=10000000,IFERROR(DATE(--LEFT(TRIM($W796),4),--MID(TRIM($W796),5,2),--RIGHT(TRIM($W796),2)),""),--SUBSTITUTE(SUBSTITUTE(TRIM($W796),".","-"),"/","-")),IFERROR(--LEFT(SUBSTITUTE(SUBSTITUTE(TRIM($W796),".","-"),"/","-"),10),""))))</f>
        <v/>
      </c>
      <c r="Y796" s="29">
        <f>IF($X796="","",INT($X796))</f>
        <v/>
      </c>
      <c r="Z796" s="30">
        <f>IF(OR($Y796="",$D$6=""),"",IF(INDEX($A:$U,ROW(),$D$6)="",0,IF(ISNUMBER(INDEX($A:$U,ROW(),$D$6)),INDEX($A:$U,ROW(),$D$6),IFERROR(--SUBSTITUTE(SUBSTITUTE(TRIM(INDEX($A:$U,ROW(),$D$6)),",",""),"원",""),0))))</f>
        <v/>
      </c>
      <c r="AA796" s="30">
        <f>IF(OR($Y796="",$E$6=""),"",IF(INDEX($A:$U,ROW(),$E$6)="",0,IF(ISNUMBER(INDEX($A:$U,ROW(),$E$6)),INDEX($A:$U,ROW(),$E$6),IFERROR(--SUBSTITUTE(SUBSTITUTE(TRIM(INDEX($A:$U,ROW(),$E$6)),",",""),"원",""),0))))</f>
        <v/>
      </c>
      <c r="AB796" s="30">
        <f>IF(OR($Y796="",$F$6=""),"",IF(INDEX($A:$U,ROW(),$F$6)="","",IF(ISNUMBER(INDEX($A:$U,ROW(),$F$6)),INDEX($A:$U,ROW(),$F$6),IFERROR(--SUBSTITUTE(SUBSTITUTE(TRIM(INDEX($A:$U,ROW(),$F$6)),",",""),"원",""),""))))</f>
        <v/>
      </c>
      <c r="AC796" s="2">
        <f>IF(OR($Y796="",$G$6=""),"",INDEX($A:$U,ROW(),$G$6)&amp;"")</f>
        <v/>
      </c>
      <c r="AD796" s="2">
        <f>IF($Y796="","",IF(OR(AND(설정!$B$5&lt;&gt;"",ISNUMBER(SEARCH(설정!$B$5,$AC796))),AND(설정!$B$6&lt;&gt;"",ISNUMBER(SEARCH(설정!$B$6,$AC796))),AND(설정!$B$7&lt;&gt;"",ISNUMBER(SEARCH(설정!$B$7,$AC796)))),"제외","포함"))</f>
        <v/>
      </c>
    </row>
    <row r="797">
      <c r="W797" s="2">
        <f>IF(OR($B$5="",$C$6="",ROW()&lt;$B$5),"",IF(INDEX($A:$U,ROW(),$C$6)="","",INDEX($A:$U,ROW(),$C$6)))</f>
        <v/>
      </c>
      <c r="X797" s="28">
        <f>IF($W797="","",IF(ISNUMBER($W797),IF($W797&gt;=10000000,IFERROR(DATE(INT($W797/10000),MOD(INT($W797/100),100),MOD($W797,100)),""),$W797),IF(ISNUMBER(--SUBSTITUTE(SUBSTITUTE(TRIM($W797),".","-"),"/","-")),IF(--SUBSTITUTE(SUBSTITUTE(TRIM($W797),".","-"),"/","-")&gt;=10000000,IFERROR(DATE(--LEFT(TRIM($W797),4),--MID(TRIM($W797),5,2),--RIGHT(TRIM($W797),2)),""),--SUBSTITUTE(SUBSTITUTE(TRIM($W797),".","-"),"/","-")),IFERROR(--LEFT(SUBSTITUTE(SUBSTITUTE(TRIM($W797),".","-"),"/","-"),10),""))))</f>
        <v/>
      </c>
      <c r="Y797" s="29">
        <f>IF($X797="","",INT($X797))</f>
        <v/>
      </c>
      <c r="Z797" s="30">
        <f>IF(OR($Y797="",$D$6=""),"",IF(INDEX($A:$U,ROW(),$D$6)="",0,IF(ISNUMBER(INDEX($A:$U,ROW(),$D$6)),INDEX($A:$U,ROW(),$D$6),IFERROR(--SUBSTITUTE(SUBSTITUTE(TRIM(INDEX($A:$U,ROW(),$D$6)),",",""),"원",""),0))))</f>
        <v/>
      </c>
      <c r="AA797" s="30">
        <f>IF(OR($Y797="",$E$6=""),"",IF(INDEX($A:$U,ROW(),$E$6)="",0,IF(ISNUMBER(INDEX($A:$U,ROW(),$E$6)),INDEX($A:$U,ROW(),$E$6),IFERROR(--SUBSTITUTE(SUBSTITUTE(TRIM(INDEX($A:$U,ROW(),$E$6)),",",""),"원",""),0))))</f>
        <v/>
      </c>
      <c r="AB797" s="30">
        <f>IF(OR($Y797="",$F$6=""),"",IF(INDEX($A:$U,ROW(),$F$6)="","",IF(ISNUMBER(INDEX($A:$U,ROW(),$F$6)),INDEX($A:$U,ROW(),$F$6),IFERROR(--SUBSTITUTE(SUBSTITUTE(TRIM(INDEX($A:$U,ROW(),$F$6)),",",""),"원",""),""))))</f>
        <v/>
      </c>
      <c r="AC797" s="2">
        <f>IF(OR($Y797="",$G$6=""),"",INDEX($A:$U,ROW(),$G$6)&amp;"")</f>
        <v/>
      </c>
      <c r="AD797" s="2">
        <f>IF($Y797="","",IF(OR(AND(설정!$B$5&lt;&gt;"",ISNUMBER(SEARCH(설정!$B$5,$AC797))),AND(설정!$B$6&lt;&gt;"",ISNUMBER(SEARCH(설정!$B$6,$AC797))),AND(설정!$B$7&lt;&gt;"",ISNUMBER(SEARCH(설정!$B$7,$AC797)))),"제외","포함"))</f>
        <v/>
      </c>
    </row>
    <row r="798">
      <c r="W798" s="2">
        <f>IF(OR($B$5="",$C$6="",ROW()&lt;$B$5),"",IF(INDEX($A:$U,ROW(),$C$6)="","",INDEX($A:$U,ROW(),$C$6)))</f>
        <v/>
      </c>
      <c r="X798" s="28">
        <f>IF($W798="","",IF(ISNUMBER($W798),IF($W798&gt;=10000000,IFERROR(DATE(INT($W798/10000),MOD(INT($W798/100),100),MOD($W798,100)),""),$W798),IF(ISNUMBER(--SUBSTITUTE(SUBSTITUTE(TRIM($W798),".","-"),"/","-")),IF(--SUBSTITUTE(SUBSTITUTE(TRIM($W798),".","-"),"/","-")&gt;=10000000,IFERROR(DATE(--LEFT(TRIM($W798),4),--MID(TRIM($W798),5,2),--RIGHT(TRIM($W798),2)),""),--SUBSTITUTE(SUBSTITUTE(TRIM($W798),".","-"),"/","-")),IFERROR(--LEFT(SUBSTITUTE(SUBSTITUTE(TRIM($W798),".","-"),"/","-"),10),""))))</f>
        <v/>
      </c>
      <c r="Y798" s="29">
        <f>IF($X798="","",INT($X798))</f>
        <v/>
      </c>
      <c r="Z798" s="30">
        <f>IF(OR($Y798="",$D$6=""),"",IF(INDEX($A:$U,ROW(),$D$6)="",0,IF(ISNUMBER(INDEX($A:$U,ROW(),$D$6)),INDEX($A:$U,ROW(),$D$6),IFERROR(--SUBSTITUTE(SUBSTITUTE(TRIM(INDEX($A:$U,ROW(),$D$6)),",",""),"원",""),0))))</f>
        <v/>
      </c>
      <c r="AA798" s="30">
        <f>IF(OR($Y798="",$E$6=""),"",IF(INDEX($A:$U,ROW(),$E$6)="",0,IF(ISNUMBER(INDEX($A:$U,ROW(),$E$6)),INDEX($A:$U,ROW(),$E$6),IFERROR(--SUBSTITUTE(SUBSTITUTE(TRIM(INDEX($A:$U,ROW(),$E$6)),",",""),"원",""),0))))</f>
        <v/>
      </c>
      <c r="AB798" s="30">
        <f>IF(OR($Y798="",$F$6=""),"",IF(INDEX($A:$U,ROW(),$F$6)="","",IF(ISNUMBER(INDEX($A:$U,ROW(),$F$6)),INDEX($A:$U,ROW(),$F$6),IFERROR(--SUBSTITUTE(SUBSTITUTE(TRIM(INDEX($A:$U,ROW(),$F$6)),",",""),"원",""),""))))</f>
        <v/>
      </c>
      <c r="AC798" s="2">
        <f>IF(OR($Y798="",$G$6=""),"",INDEX($A:$U,ROW(),$G$6)&amp;"")</f>
        <v/>
      </c>
      <c r="AD798" s="2">
        <f>IF($Y798="","",IF(OR(AND(설정!$B$5&lt;&gt;"",ISNUMBER(SEARCH(설정!$B$5,$AC798))),AND(설정!$B$6&lt;&gt;"",ISNUMBER(SEARCH(설정!$B$6,$AC798))),AND(설정!$B$7&lt;&gt;"",ISNUMBER(SEARCH(설정!$B$7,$AC798)))),"제외","포함"))</f>
        <v/>
      </c>
    </row>
    <row r="799">
      <c r="W799" s="2">
        <f>IF(OR($B$5="",$C$6="",ROW()&lt;$B$5),"",IF(INDEX($A:$U,ROW(),$C$6)="","",INDEX($A:$U,ROW(),$C$6)))</f>
        <v/>
      </c>
      <c r="X799" s="28">
        <f>IF($W799="","",IF(ISNUMBER($W799),IF($W799&gt;=10000000,IFERROR(DATE(INT($W799/10000),MOD(INT($W799/100),100),MOD($W799,100)),""),$W799),IF(ISNUMBER(--SUBSTITUTE(SUBSTITUTE(TRIM($W799),".","-"),"/","-")),IF(--SUBSTITUTE(SUBSTITUTE(TRIM($W799),".","-"),"/","-")&gt;=10000000,IFERROR(DATE(--LEFT(TRIM($W799),4),--MID(TRIM($W799),5,2),--RIGHT(TRIM($W799),2)),""),--SUBSTITUTE(SUBSTITUTE(TRIM($W799),".","-"),"/","-")),IFERROR(--LEFT(SUBSTITUTE(SUBSTITUTE(TRIM($W799),".","-"),"/","-"),10),""))))</f>
        <v/>
      </c>
      <c r="Y799" s="29">
        <f>IF($X799="","",INT($X799))</f>
        <v/>
      </c>
      <c r="Z799" s="30">
        <f>IF(OR($Y799="",$D$6=""),"",IF(INDEX($A:$U,ROW(),$D$6)="",0,IF(ISNUMBER(INDEX($A:$U,ROW(),$D$6)),INDEX($A:$U,ROW(),$D$6),IFERROR(--SUBSTITUTE(SUBSTITUTE(TRIM(INDEX($A:$U,ROW(),$D$6)),",",""),"원",""),0))))</f>
        <v/>
      </c>
      <c r="AA799" s="30">
        <f>IF(OR($Y799="",$E$6=""),"",IF(INDEX($A:$U,ROW(),$E$6)="",0,IF(ISNUMBER(INDEX($A:$U,ROW(),$E$6)),INDEX($A:$U,ROW(),$E$6),IFERROR(--SUBSTITUTE(SUBSTITUTE(TRIM(INDEX($A:$U,ROW(),$E$6)),",",""),"원",""),0))))</f>
        <v/>
      </c>
      <c r="AB799" s="30">
        <f>IF(OR($Y799="",$F$6=""),"",IF(INDEX($A:$U,ROW(),$F$6)="","",IF(ISNUMBER(INDEX($A:$U,ROW(),$F$6)),INDEX($A:$U,ROW(),$F$6),IFERROR(--SUBSTITUTE(SUBSTITUTE(TRIM(INDEX($A:$U,ROW(),$F$6)),",",""),"원",""),""))))</f>
        <v/>
      </c>
      <c r="AC799" s="2">
        <f>IF(OR($Y799="",$G$6=""),"",INDEX($A:$U,ROW(),$G$6)&amp;"")</f>
        <v/>
      </c>
      <c r="AD799" s="2">
        <f>IF($Y799="","",IF(OR(AND(설정!$B$5&lt;&gt;"",ISNUMBER(SEARCH(설정!$B$5,$AC799))),AND(설정!$B$6&lt;&gt;"",ISNUMBER(SEARCH(설정!$B$6,$AC799))),AND(설정!$B$7&lt;&gt;"",ISNUMBER(SEARCH(설정!$B$7,$AC799)))),"제외","포함"))</f>
        <v/>
      </c>
    </row>
    <row r="800">
      <c r="W800" s="2">
        <f>IF(OR($B$5="",$C$6="",ROW()&lt;$B$5),"",IF(INDEX($A:$U,ROW(),$C$6)="","",INDEX($A:$U,ROW(),$C$6)))</f>
        <v/>
      </c>
      <c r="X800" s="28">
        <f>IF($W800="","",IF(ISNUMBER($W800),IF($W800&gt;=10000000,IFERROR(DATE(INT($W800/10000),MOD(INT($W800/100),100),MOD($W800,100)),""),$W800),IF(ISNUMBER(--SUBSTITUTE(SUBSTITUTE(TRIM($W800),".","-"),"/","-")),IF(--SUBSTITUTE(SUBSTITUTE(TRIM($W800),".","-"),"/","-")&gt;=10000000,IFERROR(DATE(--LEFT(TRIM($W800),4),--MID(TRIM($W800),5,2),--RIGHT(TRIM($W800),2)),""),--SUBSTITUTE(SUBSTITUTE(TRIM($W800),".","-"),"/","-")),IFERROR(--LEFT(SUBSTITUTE(SUBSTITUTE(TRIM($W800),".","-"),"/","-"),10),""))))</f>
        <v/>
      </c>
      <c r="Y800" s="29">
        <f>IF($X800="","",INT($X800))</f>
        <v/>
      </c>
      <c r="Z800" s="30">
        <f>IF(OR($Y800="",$D$6=""),"",IF(INDEX($A:$U,ROW(),$D$6)="",0,IF(ISNUMBER(INDEX($A:$U,ROW(),$D$6)),INDEX($A:$U,ROW(),$D$6),IFERROR(--SUBSTITUTE(SUBSTITUTE(TRIM(INDEX($A:$U,ROW(),$D$6)),",",""),"원",""),0))))</f>
        <v/>
      </c>
      <c r="AA800" s="30">
        <f>IF(OR($Y800="",$E$6=""),"",IF(INDEX($A:$U,ROW(),$E$6)="",0,IF(ISNUMBER(INDEX($A:$U,ROW(),$E$6)),INDEX($A:$U,ROW(),$E$6),IFERROR(--SUBSTITUTE(SUBSTITUTE(TRIM(INDEX($A:$U,ROW(),$E$6)),",",""),"원",""),0))))</f>
        <v/>
      </c>
      <c r="AB800" s="30">
        <f>IF(OR($Y800="",$F$6=""),"",IF(INDEX($A:$U,ROW(),$F$6)="","",IF(ISNUMBER(INDEX($A:$U,ROW(),$F$6)),INDEX($A:$U,ROW(),$F$6),IFERROR(--SUBSTITUTE(SUBSTITUTE(TRIM(INDEX($A:$U,ROW(),$F$6)),",",""),"원",""),""))))</f>
        <v/>
      </c>
      <c r="AC800" s="2">
        <f>IF(OR($Y800="",$G$6=""),"",INDEX($A:$U,ROW(),$G$6)&amp;"")</f>
        <v/>
      </c>
      <c r="AD800" s="2">
        <f>IF($Y800="","",IF(OR(AND(설정!$B$5&lt;&gt;"",ISNUMBER(SEARCH(설정!$B$5,$AC800))),AND(설정!$B$6&lt;&gt;"",ISNUMBER(SEARCH(설정!$B$6,$AC800))),AND(설정!$B$7&lt;&gt;"",ISNUMBER(SEARCH(설정!$B$7,$AC800)))),"제외","포함"))</f>
        <v/>
      </c>
    </row>
    <row r="801">
      <c r="W801" s="2">
        <f>IF(OR($B$5="",$C$6="",ROW()&lt;$B$5),"",IF(INDEX($A:$U,ROW(),$C$6)="","",INDEX($A:$U,ROW(),$C$6)))</f>
        <v/>
      </c>
      <c r="X801" s="28">
        <f>IF($W801="","",IF(ISNUMBER($W801),IF($W801&gt;=10000000,IFERROR(DATE(INT($W801/10000),MOD(INT($W801/100),100),MOD($W801,100)),""),$W801),IF(ISNUMBER(--SUBSTITUTE(SUBSTITUTE(TRIM($W801),".","-"),"/","-")),IF(--SUBSTITUTE(SUBSTITUTE(TRIM($W801),".","-"),"/","-")&gt;=10000000,IFERROR(DATE(--LEFT(TRIM($W801),4),--MID(TRIM($W801),5,2),--RIGHT(TRIM($W801),2)),""),--SUBSTITUTE(SUBSTITUTE(TRIM($W801),".","-"),"/","-")),IFERROR(--LEFT(SUBSTITUTE(SUBSTITUTE(TRIM($W801),".","-"),"/","-"),10),""))))</f>
        <v/>
      </c>
      <c r="Y801" s="29">
        <f>IF($X801="","",INT($X801))</f>
        <v/>
      </c>
      <c r="Z801" s="30">
        <f>IF(OR($Y801="",$D$6=""),"",IF(INDEX($A:$U,ROW(),$D$6)="",0,IF(ISNUMBER(INDEX($A:$U,ROW(),$D$6)),INDEX($A:$U,ROW(),$D$6),IFERROR(--SUBSTITUTE(SUBSTITUTE(TRIM(INDEX($A:$U,ROW(),$D$6)),",",""),"원",""),0))))</f>
        <v/>
      </c>
      <c r="AA801" s="30">
        <f>IF(OR($Y801="",$E$6=""),"",IF(INDEX($A:$U,ROW(),$E$6)="",0,IF(ISNUMBER(INDEX($A:$U,ROW(),$E$6)),INDEX($A:$U,ROW(),$E$6),IFERROR(--SUBSTITUTE(SUBSTITUTE(TRIM(INDEX($A:$U,ROW(),$E$6)),",",""),"원",""),0))))</f>
        <v/>
      </c>
      <c r="AB801" s="30">
        <f>IF(OR($Y801="",$F$6=""),"",IF(INDEX($A:$U,ROW(),$F$6)="","",IF(ISNUMBER(INDEX($A:$U,ROW(),$F$6)),INDEX($A:$U,ROW(),$F$6),IFERROR(--SUBSTITUTE(SUBSTITUTE(TRIM(INDEX($A:$U,ROW(),$F$6)),",",""),"원",""),""))))</f>
        <v/>
      </c>
      <c r="AC801" s="2">
        <f>IF(OR($Y801="",$G$6=""),"",INDEX($A:$U,ROW(),$G$6)&amp;"")</f>
        <v/>
      </c>
      <c r="AD801" s="2">
        <f>IF($Y801="","",IF(OR(AND(설정!$B$5&lt;&gt;"",ISNUMBER(SEARCH(설정!$B$5,$AC801))),AND(설정!$B$6&lt;&gt;"",ISNUMBER(SEARCH(설정!$B$6,$AC801))),AND(설정!$B$7&lt;&gt;"",ISNUMBER(SEARCH(설정!$B$7,$AC801)))),"제외","포함"))</f>
        <v/>
      </c>
    </row>
    <row r="802">
      <c r="W802" s="2">
        <f>IF(OR($B$5="",$C$6="",ROW()&lt;$B$5),"",IF(INDEX($A:$U,ROW(),$C$6)="","",INDEX($A:$U,ROW(),$C$6)))</f>
        <v/>
      </c>
      <c r="X802" s="28">
        <f>IF($W802="","",IF(ISNUMBER($W802),IF($W802&gt;=10000000,IFERROR(DATE(INT($W802/10000),MOD(INT($W802/100),100),MOD($W802,100)),""),$W802),IF(ISNUMBER(--SUBSTITUTE(SUBSTITUTE(TRIM($W802),".","-"),"/","-")),IF(--SUBSTITUTE(SUBSTITUTE(TRIM($W802),".","-"),"/","-")&gt;=10000000,IFERROR(DATE(--LEFT(TRIM($W802),4),--MID(TRIM($W802),5,2),--RIGHT(TRIM($W802),2)),""),--SUBSTITUTE(SUBSTITUTE(TRIM($W802),".","-"),"/","-")),IFERROR(--LEFT(SUBSTITUTE(SUBSTITUTE(TRIM($W802),".","-"),"/","-"),10),""))))</f>
        <v/>
      </c>
      <c r="Y802" s="29">
        <f>IF($X802="","",INT($X802))</f>
        <v/>
      </c>
      <c r="Z802" s="30">
        <f>IF(OR($Y802="",$D$6=""),"",IF(INDEX($A:$U,ROW(),$D$6)="",0,IF(ISNUMBER(INDEX($A:$U,ROW(),$D$6)),INDEX($A:$U,ROW(),$D$6),IFERROR(--SUBSTITUTE(SUBSTITUTE(TRIM(INDEX($A:$U,ROW(),$D$6)),",",""),"원",""),0))))</f>
        <v/>
      </c>
      <c r="AA802" s="30">
        <f>IF(OR($Y802="",$E$6=""),"",IF(INDEX($A:$U,ROW(),$E$6)="",0,IF(ISNUMBER(INDEX($A:$U,ROW(),$E$6)),INDEX($A:$U,ROW(),$E$6),IFERROR(--SUBSTITUTE(SUBSTITUTE(TRIM(INDEX($A:$U,ROW(),$E$6)),",",""),"원",""),0))))</f>
        <v/>
      </c>
      <c r="AB802" s="30">
        <f>IF(OR($Y802="",$F$6=""),"",IF(INDEX($A:$U,ROW(),$F$6)="","",IF(ISNUMBER(INDEX($A:$U,ROW(),$F$6)),INDEX($A:$U,ROW(),$F$6),IFERROR(--SUBSTITUTE(SUBSTITUTE(TRIM(INDEX($A:$U,ROW(),$F$6)),",",""),"원",""),""))))</f>
        <v/>
      </c>
      <c r="AC802" s="2">
        <f>IF(OR($Y802="",$G$6=""),"",INDEX($A:$U,ROW(),$G$6)&amp;"")</f>
        <v/>
      </c>
      <c r="AD802" s="2">
        <f>IF($Y802="","",IF(OR(AND(설정!$B$5&lt;&gt;"",ISNUMBER(SEARCH(설정!$B$5,$AC802))),AND(설정!$B$6&lt;&gt;"",ISNUMBER(SEARCH(설정!$B$6,$AC802))),AND(설정!$B$7&lt;&gt;"",ISNUMBER(SEARCH(설정!$B$7,$AC802)))),"제외","포함"))</f>
        <v/>
      </c>
    </row>
    <row r="803">
      <c r="W803" s="2">
        <f>IF(OR($B$5="",$C$6="",ROW()&lt;$B$5),"",IF(INDEX($A:$U,ROW(),$C$6)="","",INDEX($A:$U,ROW(),$C$6)))</f>
        <v/>
      </c>
      <c r="X803" s="28">
        <f>IF($W803="","",IF(ISNUMBER($W803),IF($W803&gt;=10000000,IFERROR(DATE(INT($W803/10000),MOD(INT($W803/100),100),MOD($W803,100)),""),$W803),IF(ISNUMBER(--SUBSTITUTE(SUBSTITUTE(TRIM($W803),".","-"),"/","-")),IF(--SUBSTITUTE(SUBSTITUTE(TRIM($W803),".","-"),"/","-")&gt;=10000000,IFERROR(DATE(--LEFT(TRIM($W803),4),--MID(TRIM($W803),5,2),--RIGHT(TRIM($W803),2)),""),--SUBSTITUTE(SUBSTITUTE(TRIM($W803),".","-"),"/","-")),IFERROR(--LEFT(SUBSTITUTE(SUBSTITUTE(TRIM($W803),".","-"),"/","-"),10),""))))</f>
        <v/>
      </c>
      <c r="Y803" s="29">
        <f>IF($X803="","",INT($X803))</f>
        <v/>
      </c>
      <c r="Z803" s="30">
        <f>IF(OR($Y803="",$D$6=""),"",IF(INDEX($A:$U,ROW(),$D$6)="",0,IF(ISNUMBER(INDEX($A:$U,ROW(),$D$6)),INDEX($A:$U,ROW(),$D$6),IFERROR(--SUBSTITUTE(SUBSTITUTE(TRIM(INDEX($A:$U,ROW(),$D$6)),",",""),"원",""),0))))</f>
        <v/>
      </c>
      <c r="AA803" s="30">
        <f>IF(OR($Y803="",$E$6=""),"",IF(INDEX($A:$U,ROW(),$E$6)="",0,IF(ISNUMBER(INDEX($A:$U,ROW(),$E$6)),INDEX($A:$U,ROW(),$E$6),IFERROR(--SUBSTITUTE(SUBSTITUTE(TRIM(INDEX($A:$U,ROW(),$E$6)),",",""),"원",""),0))))</f>
        <v/>
      </c>
      <c r="AB803" s="30">
        <f>IF(OR($Y803="",$F$6=""),"",IF(INDEX($A:$U,ROW(),$F$6)="","",IF(ISNUMBER(INDEX($A:$U,ROW(),$F$6)),INDEX($A:$U,ROW(),$F$6),IFERROR(--SUBSTITUTE(SUBSTITUTE(TRIM(INDEX($A:$U,ROW(),$F$6)),",",""),"원",""),""))))</f>
        <v/>
      </c>
      <c r="AC803" s="2">
        <f>IF(OR($Y803="",$G$6=""),"",INDEX($A:$U,ROW(),$G$6)&amp;"")</f>
        <v/>
      </c>
      <c r="AD803" s="2">
        <f>IF($Y803="","",IF(OR(AND(설정!$B$5&lt;&gt;"",ISNUMBER(SEARCH(설정!$B$5,$AC803))),AND(설정!$B$6&lt;&gt;"",ISNUMBER(SEARCH(설정!$B$6,$AC803))),AND(설정!$B$7&lt;&gt;"",ISNUMBER(SEARCH(설정!$B$7,$AC803)))),"제외","포함"))</f>
        <v/>
      </c>
    </row>
    <row r="804">
      <c r="W804" s="2">
        <f>IF(OR($B$5="",$C$6="",ROW()&lt;$B$5),"",IF(INDEX($A:$U,ROW(),$C$6)="","",INDEX($A:$U,ROW(),$C$6)))</f>
        <v/>
      </c>
      <c r="X804" s="28">
        <f>IF($W804="","",IF(ISNUMBER($W804),IF($W804&gt;=10000000,IFERROR(DATE(INT($W804/10000),MOD(INT($W804/100),100),MOD($W804,100)),""),$W804),IF(ISNUMBER(--SUBSTITUTE(SUBSTITUTE(TRIM($W804),".","-"),"/","-")),IF(--SUBSTITUTE(SUBSTITUTE(TRIM($W804),".","-"),"/","-")&gt;=10000000,IFERROR(DATE(--LEFT(TRIM($W804),4),--MID(TRIM($W804),5,2),--RIGHT(TRIM($W804),2)),""),--SUBSTITUTE(SUBSTITUTE(TRIM($W804),".","-"),"/","-")),IFERROR(--LEFT(SUBSTITUTE(SUBSTITUTE(TRIM($W804),".","-"),"/","-"),10),""))))</f>
        <v/>
      </c>
      <c r="Y804" s="29">
        <f>IF($X804="","",INT($X804))</f>
        <v/>
      </c>
      <c r="Z804" s="30">
        <f>IF(OR($Y804="",$D$6=""),"",IF(INDEX($A:$U,ROW(),$D$6)="",0,IF(ISNUMBER(INDEX($A:$U,ROW(),$D$6)),INDEX($A:$U,ROW(),$D$6),IFERROR(--SUBSTITUTE(SUBSTITUTE(TRIM(INDEX($A:$U,ROW(),$D$6)),",",""),"원",""),0))))</f>
        <v/>
      </c>
      <c r="AA804" s="30">
        <f>IF(OR($Y804="",$E$6=""),"",IF(INDEX($A:$U,ROW(),$E$6)="",0,IF(ISNUMBER(INDEX($A:$U,ROW(),$E$6)),INDEX($A:$U,ROW(),$E$6),IFERROR(--SUBSTITUTE(SUBSTITUTE(TRIM(INDEX($A:$U,ROW(),$E$6)),",",""),"원",""),0))))</f>
        <v/>
      </c>
      <c r="AB804" s="30">
        <f>IF(OR($Y804="",$F$6=""),"",IF(INDEX($A:$U,ROW(),$F$6)="","",IF(ISNUMBER(INDEX($A:$U,ROW(),$F$6)),INDEX($A:$U,ROW(),$F$6),IFERROR(--SUBSTITUTE(SUBSTITUTE(TRIM(INDEX($A:$U,ROW(),$F$6)),",",""),"원",""),""))))</f>
        <v/>
      </c>
      <c r="AC804" s="2">
        <f>IF(OR($Y804="",$G$6=""),"",INDEX($A:$U,ROW(),$G$6)&amp;"")</f>
        <v/>
      </c>
      <c r="AD804" s="2">
        <f>IF($Y804="","",IF(OR(AND(설정!$B$5&lt;&gt;"",ISNUMBER(SEARCH(설정!$B$5,$AC804))),AND(설정!$B$6&lt;&gt;"",ISNUMBER(SEARCH(설정!$B$6,$AC804))),AND(설정!$B$7&lt;&gt;"",ISNUMBER(SEARCH(설정!$B$7,$AC804)))),"제외","포함"))</f>
        <v/>
      </c>
    </row>
    <row r="805">
      <c r="W805" s="2">
        <f>IF(OR($B$5="",$C$6="",ROW()&lt;$B$5),"",IF(INDEX($A:$U,ROW(),$C$6)="","",INDEX($A:$U,ROW(),$C$6)))</f>
        <v/>
      </c>
      <c r="X805" s="28">
        <f>IF($W805="","",IF(ISNUMBER($W805),IF($W805&gt;=10000000,IFERROR(DATE(INT($W805/10000),MOD(INT($W805/100),100),MOD($W805,100)),""),$W805),IF(ISNUMBER(--SUBSTITUTE(SUBSTITUTE(TRIM($W805),".","-"),"/","-")),IF(--SUBSTITUTE(SUBSTITUTE(TRIM($W805),".","-"),"/","-")&gt;=10000000,IFERROR(DATE(--LEFT(TRIM($W805),4),--MID(TRIM($W805),5,2),--RIGHT(TRIM($W805),2)),""),--SUBSTITUTE(SUBSTITUTE(TRIM($W805),".","-"),"/","-")),IFERROR(--LEFT(SUBSTITUTE(SUBSTITUTE(TRIM($W805),".","-"),"/","-"),10),""))))</f>
        <v/>
      </c>
      <c r="Y805" s="29">
        <f>IF($X805="","",INT($X805))</f>
        <v/>
      </c>
      <c r="Z805" s="30">
        <f>IF(OR($Y805="",$D$6=""),"",IF(INDEX($A:$U,ROW(),$D$6)="",0,IF(ISNUMBER(INDEX($A:$U,ROW(),$D$6)),INDEX($A:$U,ROW(),$D$6),IFERROR(--SUBSTITUTE(SUBSTITUTE(TRIM(INDEX($A:$U,ROW(),$D$6)),",",""),"원",""),0))))</f>
        <v/>
      </c>
      <c r="AA805" s="30">
        <f>IF(OR($Y805="",$E$6=""),"",IF(INDEX($A:$U,ROW(),$E$6)="",0,IF(ISNUMBER(INDEX($A:$U,ROW(),$E$6)),INDEX($A:$U,ROW(),$E$6),IFERROR(--SUBSTITUTE(SUBSTITUTE(TRIM(INDEX($A:$U,ROW(),$E$6)),",",""),"원",""),0))))</f>
        <v/>
      </c>
      <c r="AB805" s="30">
        <f>IF(OR($Y805="",$F$6=""),"",IF(INDEX($A:$U,ROW(),$F$6)="","",IF(ISNUMBER(INDEX($A:$U,ROW(),$F$6)),INDEX($A:$U,ROW(),$F$6),IFERROR(--SUBSTITUTE(SUBSTITUTE(TRIM(INDEX($A:$U,ROW(),$F$6)),",",""),"원",""),""))))</f>
        <v/>
      </c>
      <c r="AC805" s="2">
        <f>IF(OR($Y805="",$G$6=""),"",INDEX($A:$U,ROW(),$G$6)&amp;"")</f>
        <v/>
      </c>
      <c r="AD805" s="2">
        <f>IF($Y805="","",IF(OR(AND(설정!$B$5&lt;&gt;"",ISNUMBER(SEARCH(설정!$B$5,$AC805))),AND(설정!$B$6&lt;&gt;"",ISNUMBER(SEARCH(설정!$B$6,$AC805))),AND(설정!$B$7&lt;&gt;"",ISNUMBER(SEARCH(설정!$B$7,$AC805)))),"제외","포함"))</f>
        <v/>
      </c>
    </row>
    <row r="806">
      <c r="W806" s="2">
        <f>IF(OR($B$5="",$C$6="",ROW()&lt;$B$5),"",IF(INDEX($A:$U,ROW(),$C$6)="","",INDEX($A:$U,ROW(),$C$6)))</f>
        <v/>
      </c>
      <c r="X806" s="28">
        <f>IF($W806="","",IF(ISNUMBER($W806),IF($W806&gt;=10000000,IFERROR(DATE(INT($W806/10000),MOD(INT($W806/100),100),MOD($W806,100)),""),$W806),IF(ISNUMBER(--SUBSTITUTE(SUBSTITUTE(TRIM($W806),".","-"),"/","-")),IF(--SUBSTITUTE(SUBSTITUTE(TRIM($W806),".","-"),"/","-")&gt;=10000000,IFERROR(DATE(--LEFT(TRIM($W806),4),--MID(TRIM($W806),5,2),--RIGHT(TRIM($W806),2)),""),--SUBSTITUTE(SUBSTITUTE(TRIM($W806),".","-"),"/","-")),IFERROR(--LEFT(SUBSTITUTE(SUBSTITUTE(TRIM($W806),".","-"),"/","-"),10),""))))</f>
        <v/>
      </c>
      <c r="Y806" s="29">
        <f>IF($X806="","",INT($X806))</f>
        <v/>
      </c>
      <c r="Z806" s="30">
        <f>IF(OR($Y806="",$D$6=""),"",IF(INDEX($A:$U,ROW(),$D$6)="",0,IF(ISNUMBER(INDEX($A:$U,ROW(),$D$6)),INDEX($A:$U,ROW(),$D$6),IFERROR(--SUBSTITUTE(SUBSTITUTE(TRIM(INDEX($A:$U,ROW(),$D$6)),",",""),"원",""),0))))</f>
        <v/>
      </c>
      <c r="AA806" s="30">
        <f>IF(OR($Y806="",$E$6=""),"",IF(INDEX($A:$U,ROW(),$E$6)="",0,IF(ISNUMBER(INDEX($A:$U,ROW(),$E$6)),INDEX($A:$U,ROW(),$E$6),IFERROR(--SUBSTITUTE(SUBSTITUTE(TRIM(INDEX($A:$U,ROW(),$E$6)),",",""),"원",""),0))))</f>
        <v/>
      </c>
      <c r="AB806" s="30">
        <f>IF(OR($Y806="",$F$6=""),"",IF(INDEX($A:$U,ROW(),$F$6)="","",IF(ISNUMBER(INDEX($A:$U,ROW(),$F$6)),INDEX($A:$U,ROW(),$F$6),IFERROR(--SUBSTITUTE(SUBSTITUTE(TRIM(INDEX($A:$U,ROW(),$F$6)),",",""),"원",""),""))))</f>
        <v/>
      </c>
      <c r="AC806" s="2">
        <f>IF(OR($Y806="",$G$6=""),"",INDEX($A:$U,ROW(),$G$6)&amp;"")</f>
        <v/>
      </c>
      <c r="AD806" s="2">
        <f>IF($Y806="","",IF(OR(AND(설정!$B$5&lt;&gt;"",ISNUMBER(SEARCH(설정!$B$5,$AC806))),AND(설정!$B$6&lt;&gt;"",ISNUMBER(SEARCH(설정!$B$6,$AC806))),AND(설정!$B$7&lt;&gt;"",ISNUMBER(SEARCH(설정!$B$7,$AC806)))),"제외","포함"))</f>
        <v/>
      </c>
    </row>
    <row r="807">
      <c r="W807" s="2">
        <f>IF(OR($B$5="",$C$6="",ROW()&lt;$B$5),"",IF(INDEX($A:$U,ROW(),$C$6)="","",INDEX($A:$U,ROW(),$C$6)))</f>
        <v/>
      </c>
      <c r="X807" s="28">
        <f>IF($W807="","",IF(ISNUMBER($W807),IF($W807&gt;=10000000,IFERROR(DATE(INT($W807/10000),MOD(INT($W807/100),100),MOD($W807,100)),""),$W807),IF(ISNUMBER(--SUBSTITUTE(SUBSTITUTE(TRIM($W807),".","-"),"/","-")),IF(--SUBSTITUTE(SUBSTITUTE(TRIM($W807),".","-"),"/","-")&gt;=10000000,IFERROR(DATE(--LEFT(TRIM($W807),4),--MID(TRIM($W807),5,2),--RIGHT(TRIM($W807),2)),""),--SUBSTITUTE(SUBSTITUTE(TRIM($W807),".","-"),"/","-")),IFERROR(--LEFT(SUBSTITUTE(SUBSTITUTE(TRIM($W807),".","-"),"/","-"),10),""))))</f>
        <v/>
      </c>
      <c r="Y807" s="29">
        <f>IF($X807="","",INT($X807))</f>
        <v/>
      </c>
      <c r="Z807" s="30">
        <f>IF(OR($Y807="",$D$6=""),"",IF(INDEX($A:$U,ROW(),$D$6)="",0,IF(ISNUMBER(INDEX($A:$U,ROW(),$D$6)),INDEX($A:$U,ROW(),$D$6),IFERROR(--SUBSTITUTE(SUBSTITUTE(TRIM(INDEX($A:$U,ROW(),$D$6)),",",""),"원",""),0))))</f>
        <v/>
      </c>
      <c r="AA807" s="30">
        <f>IF(OR($Y807="",$E$6=""),"",IF(INDEX($A:$U,ROW(),$E$6)="",0,IF(ISNUMBER(INDEX($A:$U,ROW(),$E$6)),INDEX($A:$U,ROW(),$E$6),IFERROR(--SUBSTITUTE(SUBSTITUTE(TRIM(INDEX($A:$U,ROW(),$E$6)),",",""),"원",""),0))))</f>
        <v/>
      </c>
      <c r="AB807" s="30">
        <f>IF(OR($Y807="",$F$6=""),"",IF(INDEX($A:$U,ROW(),$F$6)="","",IF(ISNUMBER(INDEX($A:$U,ROW(),$F$6)),INDEX($A:$U,ROW(),$F$6),IFERROR(--SUBSTITUTE(SUBSTITUTE(TRIM(INDEX($A:$U,ROW(),$F$6)),",",""),"원",""),""))))</f>
        <v/>
      </c>
      <c r="AC807" s="2">
        <f>IF(OR($Y807="",$G$6=""),"",INDEX($A:$U,ROW(),$G$6)&amp;"")</f>
        <v/>
      </c>
      <c r="AD807" s="2">
        <f>IF($Y807="","",IF(OR(AND(설정!$B$5&lt;&gt;"",ISNUMBER(SEARCH(설정!$B$5,$AC807))),AND(설정!$B$6&lt;&gt;"",ISNUMBER(SEARCH(설정!$B$6,$AC807))),AND(설정!$B$7&lt;&gt;"",ISNUMBER(SEARCH(설정!$B$7,$AC807)))),"제외","포함"))</f>
        <v/>
      </c>
    </row>
    <row r="808">
      <c r="W808" s="2">
        <f>IF(OR($B$5="",$C$6="",ROW()&lt;$B$5),"",IF(INDEX($A:$U,ROW(),$C$6)="","",INDEX($A:$U,ROW(),$C$6)))</f>
        <v/>
      </c>
      <c r="X808" s="28">
        <f>IF($W808="","",IF(ISNUMBER($W808),IF($W808&gt;=10000000,IFERROR(DATE(INT($W808/10000),MOD(INT($W808/100),100),MOD($W808,100)),""),$W808),IF(ISNUMBER(--SUBSTITUTE(SUBSTITUTE(TRIM($W808),".","-"),"/","-")),IF(--SUBSTITUTE(SUBSTITUTE(TRIM($W808),".","-"),"/","-")&gt;=10000000,IFERROR(DATE(--LEFT(TRIM($W808),4),--MID(TRIM($W808),5,2),--RIGHT(TRIM($W808),2)),""),--SUBSTITUTE(SUBSTITUTE(TRIM($W808),".","-"),"/","-")),IFERROR(--LEFT(SUBSTITUTE(SUBSTITUTE(TRIM($W808),".","-"),"/","-"),10),""))))</f>
        <v/>
      </c>
      <c r="Y808" s="29">
        <f>IF($X808="","",INT($X808))</f>
        <v/>
      </c>
      <c r="Z808" s="30">
        <f>IF(OR($Y808="",$D$6=""),"",IF(INDEX($A:$U,ROW(),$D$6)="",0,IF(ISNUMBER(INDEX($A:$U,ROW(),$D$6)),INDEX($A:$U,ROW(),$D$6),IFERROR(--SUBSTITUTE(SUBSTITUTE(TRIM(INDEX($A:$U,ROW(),$D$6)),",",""),"원",""),0))))</f>
        <v/>
      </c>
      <c r="AA808" s="30">
        <f>IF(OR($Y808="",$E$6=""),"",IF(INDEX($A:$U,ROW(),$E$6)="",0,IF(ISNUMBER(INDEX($A:$U,ROW(),$E$6)),INDEX($A:$U,ROW(),$E$6),IFERROR(--SUBSTITUTE(SUBSTITUTE(TRIM(INDEX($A:$U,ROW(),$E$6)),",",""),"원",""),0))))</f>
        <v/>
      </c>
      <c r="AB808" s="30">
        <f>IF(OR($Y808="",$F$6=""),"",IF(INDEX($A:$U,ROW(),$F$6)="","",IF(ISNUMBER(INDEX($A:$U,ROW(),$F$6)),INDEX($A:$U,ROW(),$F$6),IFERROR(--SUBSTITUTE(SUBSTITUTE(TRIM(INDEX($A:$U,ROW(),$F$6)),",",""),"원",""),""))))</f>
        <v/>
      </c>
      <c r="AC808" s="2">
        <f>IF(OR($Y808="",$G$6=""),"",INDEX($A:$U,ROW(),$G$6)&amp;"")</f>
        <v/>
      </c>
      <c r="AD808" s="2">
        <f>IF($Y808="","",IF(OR(AND(설정!$B$5&lt;&gt;"",ISNUMBER(SEARCH(설정!$B$5,$AC808))),AND(설정!$B$6&lt;&gt;"",ISNUMBER(SEARCH(설정!$B$6,$AC808))),AND(설정!$B$7&lt;&gt;"",ISNUMBER(SEARCH(설정!$B$7,$AC808)))),"제외","포함"))</f>
        <v/>
      </c>
    </row>
    <row r="809">
      <c r="W809" s="2">
        <f>IF(OR($B$5="",$C$6="",ROW()&lt;$B$5),"",IF(INDEX($A:$U,ROW(),$C$6)="","",INDEX($A:$U,ROW(),$C$6)))</f>
        <v/>
      </c>
      <c r="X809" s="28">
        <f>IF($W809="","",IF(ISNUMBER($W809),IF($W809&gt;=10000000,IFERROR(DATE(INT($W809/10000),MOD(INT($W809/100),100),MOD($W809,100)),""),$W809),IF(ISNUMBER(--SUBSTITUTE(SUBSTITUTE(TRIM($W809),".","-"),"/","-")),IF(--SUBSTITUTE(SUBSTITUTE(TRIM($W809),".","-"),"/","-")&gt;=10000000,IFERROR(DATE(--LEFT(TRIM($W809),4),--MID(TRIM($W809),5,2),--RIGHT(TRIM($W809),2)),""),--SUBSTITUTE(SUBSTITUTE(TRIM($W809),".","-"),"/","-")),IFERROR(--LEFT(SUBSTITUTE(SUBSTITUTE(TRIM($W809),".","-"),"/","-"),10),""))))</f>
        <v/>
      </c>
      <c r="Y809" s="29">
        <f>IF($X809="","",INT($X809))</f>
        <v/>
      </c>
      <c r="Z809" s="30">
        <f>IF(OR($Y809="",$D$6=""),"",IF(INDEX($A:$U,ROW(),$D$6)="",0,IF(ISNUMBER(INDEX($A:$U,ROW(),$D$6)),INDEX($A:$U,ROW(),$D$6),IFERROR(--SUBSTITUTE(SUBSTITUTE(TRIM(INDEX($A:$U,ROW(),$D$6)),",",""),"원",""),0))))</f>
        <v/>
      </c>
      <c r="AA809" s="30">
        <f>IF(OR($Y809="",$E$6=""),"",IF(INDEX($A:$U,ROW(),$E$6)="",0,IF(ISNUMBER(INDEX($A:$U,ROW(),$E$6)),INDEX($A:$U,ROW(),$E$6),IFERROR(--SUBSTITUTE(SUBSTITUTE(TRIM(INDEX($A:$U,ROW(),$E$6)),",",""),"원",""),0))))</f>
        <v/>
      </c>
      <c r="AB809" s="30">
        <f>IF(OR($Y809="",$F$6=""),"",IF(INDEX($A:$U,ROW(),$F$6)="","",IF(ISNUMBER(INDEX($A:$U,ROW(),$F$6)),INDEX($A:$U,ROW(),$F$6),IFERROR(--SUBSTITUTE(SUBSTITUTE(TRIM(INDEX($A:$U,ROW(),$F$6)),",",""),"원",""),""))))</f>
        <v/>
      </c>
      <c r="AC809" s="2">
        <f>IF(OR($Y809="",$G$6=""),"",INDEX($A:$U,ROW(),$G$6)&amp;"")</f>
        <v/>
      </c>
      <c r="AD809" s="2">
        <f>IF($Y809="","",IF(OR(AND(설정!$B$5&lt;&gt;"",ISNUMBER(SEARCH(설정!$B$5,$AC809))),AND(설정!$B$6&lt;&gt;"",ISNUMBER(SEARCH(설정!$B$6,$AC809))),AND(설정!$B$7&lt;&gt;"",ISNUMBER(SEARCH(설정!$B$7,$AC809)))),"제외","포함"))</f>
        <v/>
      </c>
    </row>
    <row r="810">
      <c r="W810" s="2">
        <f>IF(OR($B$5="",$C$6="",ROW()&lt;$B$5),"",IF(INDEX($A:$U,ROW(),$C$6)="","",INDEX($A:$U,ROW(),$C$6)))</f>
        <v/>
      </c>
      <c r="X810" s="28">
        <f>IF($W810="","",IF(ISNUMBER($W810),IF($W810&gt;=10000000,IFERROR(DATE(INT($W810/10000),MOD(INT($W810/100),100),MOD($W810,100)),""),$W810),IF(ISNUMBER(--SUBSTITUTE(SUBSTITUTE(TRIM($W810),".","-"),"/","-")),IF(--SUBSTITUTE(SUBSTITUTE(TRIM($W810),".","-"),"/","-")&gt;=10000000,IFERROR(DATE(--LEFT(TRIM($W810),4),--MID(TRIM($W810),5,2),--RIGHT(TRIM($W810),2)),""),--SUBSTITUTE(SUBSTITUTE(TRIM($W810),".","-"),"/","-")),IFERROR(--LEFT(SUBSTITUTE(SUBSTITUTE(TRIM($W810),".","-"),"/","-"),10),""))))</f>
        <v/>
      </c>
      <c r="Y810" s="29">
        <f>IF($X810="","",INT($X810))</f>
        <v/>
      </c>
      <c r="Z810" s="30">
        <f>IF(OR($Y810="",$D$6=""),"",IF(INDEX($A:$U,ROW(),$D$6)="",0,IF(ISNUMBER(INDEX($A:$U,ROW(),$D$6)),INDEX($A:$U,ROW(),$D$6),IFERROR(--SUBSTITUTE(SUBSTITUTE(TRIM(INDEX($A:$U,ROW(),$D$6)),",",""),"원",""),0))))</f>
        <v/>
      </c>
      <c r="AA810" s="30">
        <f>IF(OR($Y810="",$E$6=""),"",IF(INDEX($A:$U,ROW(),$E$6)="",0,IF(ISNUMBER(INDEX($A:$U,ROW(),$E$6)),INDEX($A:$U,ROW(),$E$6),IFERROR(--SUBSTITUTE(SUBSTITUTE(TRIM(INDEX($A:$U,ROW(),$E$6)),",",""),"원",""),0))))</f>
        <v/>
      </c>
      <c r="AB810" s="30">
        <f>IF(OR($Y810="",$F$6=""),"",IF(INDEX($A:$U,ROW(),$F$6)="","",IF(ISNUMBER(INDEX($A:$U,ROW(),$F$6)),INDEX($A:$U,ROW(),$F$6),IFERROR(--SUBSTITUTE(SUBSTITUTE(TRIM(INDEX($A:$U,ROW(),$F$6)),",",""),"원",""),""))))</f>
        <v/>
      </c>
      <c r="AC810" s="2">
        <f>IF(OR($Y810="",$G$6=""),"",INDEX($A:$U,ROW(),$G$6)&amp;"")</f>
        <v/>
      </c>
      <c r="AD810" s="2">
        <f>IF($Y810="","",IF(OR(AND(설정!$B$5&lt;&gt;"",ISNUMBER(SEARCH(설정!$B$5,$AC810))),AND(설정!$B$6&lt;&gt;"",ISNUMBER(SEARCH(설정!$B$6,$AC810))),AND(설정!$B$7&lt;&gt;"",ISNUMBER(SEARCH(설정!$B$7,$AC810)))),"제외","포함"))</f>
        <v/>
      </c>
    </row>
    <row r="811">
      <c r="W811" s="2">
        <f>IF(OR($B$5="",$C$6="",ROW()&lt;$B$5),"",IF(INDEX($A:$U,ROW(),$C$6)="","",INDEX($A:$U,ROW(),$C$6)))</f>
        <v/>
      </c>
      <c r="X811" s="28">
        <f>IF($W811="","",IF(ISNUMBER($W811),IF($W811&gt;=10000000,IFERROR(DATE(INT($W811/10000),MOD(INT($W811/100),100),MOD($W811,100)),""),$W811),IF(ISNUMBER(--SUBSTITUTE(SUBSTITUTE(TRIM($W811),".","-"),"/","-")),IF(--SUBSTITUTE(SUBSTITUTE(TRIM($W811),".","-"),"/","-")&gt;=10000000,IFERROR(DATE(--LEFT(TRIM($W811),4),--MID(TRIM($W811),5,2),--RIGHT(TRIM($W811),2)),""),--SUBSTITUTE(SUBSTITUTE(TRIM($W811),".","-"),"/","-")),IFERROR(--LEFT(SUBSTITUTE(SUBSTITUTE(TRIM($W811),".","-"),"/","-"),10),""))))</f>
        <v/>
      </c>
      <c r="Y811" s="29">
        <f>IF($X811="","",INT($X811))</f>
        <v/>
      </c>
      <c r="Z811" s="30">
        <f>IF(OR($Y811="",$D$6=""),"",IF(INDEX($A:$U,ROW(),$D$6)="",0,IF(ISNUMBER(INDEX($A:$U,ROW(),$D$6)),INDEX($A:$U,ROW(),$D$6),IFERROR(--SUBSTITUTE(SUBSTITUTE(TRIM(INDEX($A:$U,ROW(),$D$6)),",",""),"원",""),0))))</f>
        <v/>
      </c>
      <c r="AA811" s="30">
        <f>IF(OR($Y811="",$E$6=""),"",IF(INDEX($A:$U,ROW(),$E$6)="",0,IF(ISNUMBER(INDEX($A:$U,ROW(),$E$6)),INDEX($A:$U,ROW(),$E$6),IFERROR(--SUBSTITUTE(SUBSTITUTE(TRIM(INDEX($A:$U,ROW(),$E$6)),",",""),"원",""),0))))</f>
        <v/>
      </c>
      <c r="AB811" s="30">
        <f>IF(OR($Y811="",$F$6=""),"",IF(INDEX($A:$U,ROW(),$F$6)="","",IF(ISNUMBER(INDEX($A:$U,ROW(),$F$6)),INDEX($A:$U,ROW(),$F$6),IFERROR(--SUBSTITUTE(SUBSTITUTE(TRIM(INDEX($A:$U,ROW(),$F$6)),",",""),"원",""),""))))</f>
        <v/>
      </c>
      <c r="AC811" s="2">
        <f>IF(OR($Y811="",$G$6=""),"",INDEX($A:$U,ROW(),$G$6)&amp;"")</f>
        <v/>
      </c>
      <c r="AD811" s="2">
        <f>IF($Y811="","",IF(OR(AND(설정!$B$5&lt;&gt;"",ISNUMBER(SEARCH(설정!$B$5,$AC811))),AND(설정!$B$6&lt;&gt;"",ISNUMBER(SEARCH(설정!$B$6,$AC811))),AND(설정!$B$7&lt;&gt;"",ISNUMBER(SEARCH(설정!$B$7,$AC811)))),"제외","포함"))</f>
        <v/>
      </c>
    </row>
    <row r="812">
      <c r="W812" s="2">
        <f>IF(OR($B$5="",$C$6="",ROW()&lt;$B$5),"",IF(INDEX($A:$U,ROW(),$C$6)="","",INDEX($A:$U,ROW(),$C$6)))</f>
        <v/>
      </c>
      <c r="X812" s="28">
        <f>IF($W812="","",IF(ISNUMBER($W812),IF($W812&gt;=10000000,IFERROR(DATE(INT($W812/10000),MOD(INT($W812/100),100),MOD($W812,100)),""),$W812),IF(ISNUMBER(--SUBSTITUTE(SUBSTITUTE(TRIM($W812),".","-"),"/","-")),IF(--SUBSTITUTE(SUBSTITUTE(TRIM($W812),".","-"),"/","-")&gt;=10000000,IFERROR(DATE(--LEFT(TRIM($W812),4),--MID(TRIM($W812),5,2),--RIGHT(TRIM($W812),2)),""),--SUBSTITUTE(SUBSTITUTE(TRIM($W812),".","-"),"/","-")),IFERROR(--LEFT(SUBSTITUTE(SUBSTITUTE(TRIM($W812),".","-"),"/","-"),10),""))))</f>
        <v/>
      </c>
      <c r="Y812" s="29">
        <f>IF($X812="","",INT($X812))</f>
        <v/>
      </c>
      <c r="Z812" s="30">
        <f>IF(OR($Y812="",$D$6=""),"",IF(INDEX($A:$U,ROW(),$D$6)="",0,IF(ISNUMBER(INDEX($A:$U,ROW(),$D$6)),INDEX($A:$U,ROW(),$D$6),IFERROR(--SUBSTITUTE(SUBSTITUTE(TRIM(INDEX($A:$U,ROW(),$D$6)),",",""),"원",""),0))))</f>
        <v/>
      </c>
      <c r="AA812" s="30">
        <f>IF(OR($Y812="",$E$6=""),"",IF(INDEX($A:$U,ROW(),$E$6)="",0,IF(ISNUMBER(INDEX($A:$U,ROW(),$E$6)),INDEX($A:$U,ROW(),$E$6),IFERROR(--SUBSTITUTE(SUBSTITUTE(TRIM(INDEX($A:$U,ROW(),$E$6)),",",""),"원",""),0))))</f>
        <v/>
      </c>
      <c r="AB812" s="30">
        <f>IF(OR($Y812="",$F$6=""),"",IF(INDEX($A:$U,ROW(),$F$6)="","",IF(ISNUMBER(INDEX($A:$U,ROW(),$F$6)),INDEX($A:$U,ROW(),$F$6),IFERROR(--SUBSTITUTE(SUBSTITUTE(TRIM(INDEX($A:$U,ROW(),$F$6)),",",""),"원",""),""))))</f>
        <v/>
      </c>
      <c r="AC812" s="2">
        <f>IF(OR($Y812="",$G$6=""),"",INDEX($A:$U,ROW(),$G$6)&amp;"")</f>
        <v/>
      </c>
      <c r="AD812" s="2">
        <f>IF($Y812="","",IF(OR(AND(설정!$B$5&lt;&gt;"",ISNUMBER(SEARCH(설정!$B$5,$AC812))),AND(설정!$B$6&lt;&gt;"",ISNUMBER(SEARCH(설정!$B$6,$AC812))),AND(설정!$B$7&lt;&gt;"",ISNUMBER(SEARCH(설정!$B$7,$AC812)))),"제외","포함"))</f>
        <v/>
      </c>
    </row>
    <row r="813">
      <c r="W813" s="2">
        <f>IF(OR($B$5="",$C$6="",ROW()&lt;$B$5),"",IF(INDEX($A:$U,ROW(),$C$6)="","",INDEX($A:$U,ROW(),$C$6)))</f>
        <v/>
      </c>
      <c r="X813" s="28">
        <f>IF($W813="","",IF(ISNUMBER($W813),IF($W813&gt;=10000000,IFERROR(DATE(INT($W813/10000),MOD(INT($W813/100),100),MOD($W813,100)),""),$W813),IF(ISNUMBER(--SUBSTITUTE(SUBSTITUTE(TRIM($W813),".","-"),"/","-")),IF(--SUBSTITUTE(SUBSTITUTE(TRIM($W813),".","-"),"/","-")&gt;=10000000,IFERROR(DATE(--LEFT(TRIM($W813),4),--MID(TRIM($W813),5,2),--RIGHT(TRIM($W813),2)),""),--SUBSTITUTE(SUBSTITUTE(TRIM($W813),".","-"),"/","-")),IFERROR(--LEFT(SUBSTITUTE(SUBSTITUTE(TRIM($W813),".","-"),"/","-"),10),""))))</f>
        <v/>
      </c>
      <c r="Y813" s="29">
        <f>IF($X813="","",INT($X813))</f>
        <v/>
      </c>
      <c r="Z813" s="30">
        <f>IF(OR($Y813="",$D$6=""),"",IF(INDEX($A:$U,ROW(),$D$6)="",0,IF(ISNUMBER(INDEX($A:$U,ROW(),$D$6)),INDEX($A:$U,ROW(),$D$6),IFERROR(--SUBSTITUTE(SUBSTITUTE(TRIM(INDEX($A:$U,ROW(),$D$6)),",",""),"원",""),0))))</f>
        <v/>
      </c>
      <c r="AA813" s="30">
        <f>IF(OR($Y813="",$E$6=""),"",IF(INDEX($A:$U,ROW(),$E$6)="",0,IF(ISNUMBER(INDEX($A:$U,ROW(),$E$6)),INDEX($A:$U,ROW(),$E$6),IFERROR(--SUBSTITUTE(SUBSTITUTE(TRIM(INDEX($A:$U,ROW(),$E$6)),",",""),"원",""),0))))</f>
        <v/>
      </c>
      <c r="AB813" s="30">
        <f>IF(OR($Y813="",$F$6=""),"",IF(INDEX($A:$U,ROW(),$F$6)="","",IF(ISNUMBER(INDEX($A:$U,ROW(),$F$6)),INDEX($A:$U,ROW(),$F$6),IFERROR(--SUBSTITUTE(SUBSTITUTE(TRIM(INDEX($A:$U,ROW(),$F$6)),",",""),"원",""),""))))</f>
        <v/>
      </c>
      <c r="AC813" s="2">
        <f>IF(OR($Y813="",$G$6=""),"",INDEX($A:$U,ROW(),$G$6)&amp;"")</f>
        <v/>
      </c>
      <c r="AD813" s="2">
        <f>IF($Y813="","",IF(OR(AND(설정!$B$5&lt;&gt;"",ISNUMBER(SEARCH(설정!$B$5,$AC813))),AND(설정!$B$6&lt;&gt;"",ISNUMBER(SEARCH(설정!$B$6,$AC813))),AND(설정!$B$7&lt;&gt;"",ISNUMBER(SEARCH(설정!$B$7,$AC813)))),"제외","포함"))</f>
        <v/>
      </c>
    </row>
    <row r="814">
      <c r="W814" s="2">
        <f>IF(OR($B$5="",$C$6="",ROW()&lt;$B$5),"",IF(INDEX($A:$U,ROW(),$C$6)="","",INDEX($A:$U,ROW(),$C$6)))</f>
        <v/>
      </c>
      <c r="X814" s="28">
        <f>IF($W814="","",IF(ISNUMBER($W814),IF($W814&gt;=10000000,IFERROR(DATE(INT($W814/10000),MOD(INT($W814/100),100),MOD($W814,100)),""),$W814),IF(ISNUMBER(--SUBSTITUTE(SUBSTITUTE(TRIM($W814),".","-"),"/","-")),IF(--SUBSTITUTE(SUBSTITUTE(TRIM($W814),".","-"),"/","-")&gt;=10000000,IFERROR(DATE(--LEFT(TRIM($W814),4),--MID(TRIM($W814),5,2),--RIGHT(TRIM($W814),2)),""),--SUBSTITUTE(SUBSTITUTE(TRIM($W814),".","-"),"/","-")),IFERROR(--LEFT(SUBSTITUTE(SUBSTITUTE(TRIM($W814),".","-"),"/","-"),10),""))))</f>
        <v/>
      </c>
      <c r="Y814" s="29">
        <f>IF($X814="","",INT($X814))</f>
        <v/>
      </c>
      <c r="Z814" s="30">
        <f>IF(OR($Y814="",$D$6=""),"",IF(INDEX($A:$U,ROW(),$D$6)="",0,IF(ISNUMBER(INDEX($A:$U,ROW(),$D$6)),INDEX($A:$U,ROW(),$D$6),IFERROR(--SUBSTITUTE(SUBSTITUTE(TRIM(INDEX($A:$U,ROW(),$D$6)),",",""),"원",""),0))))</f>
        <v/>
      </c>
      <c r="AA814" s="30">
        <f>IF(OR($Y814="",$E$6=""),"",IF(INDEX($A:$U,ROW(),$E$6)="",0,IF(ISNUMBER(INDEX($A:$U,ROW(),$E$6)),INDEX($A:$U,ROW(),$E$6),IFERROR(--SUBSTITUTE(SUBSTITUTE(TRIM(INDEX($A:$U,ROW(),$E$6)),",",""),"원",""),0))))</f>
        <v/>
      </c>
      <c r="AB814" s="30">
        <f>IF(OR($Y814="",$F$6=""),"",IF(INDEX($A:$U,ROW(),$F$6)="","",IF(ISNUMBER(INDEX($A:$U,ROW(),$F$6)),INDEX($A:$U,ROW(),$F$6),IFERROR(--SUBSTITUTE(SUBSTITUTE(TRIM(INDEX($A:$U,ROW(),$F$6)),",",""),"원",""),""))))</f>
        <v/>
      </c>
      <c r="AC814" s="2">
        <f>IF(OR($Y814="",$G$6=""),"",INDEX($A:$U,ROW(),$G$6)&amp;"")</f>
        <v/>
      </c>
      <c r="AD814" s="2">
        <f>IF($Y814="","",IF(OR(AND(설정!$B$5&lt;&gt;"",ISNUMBER(SEARCH(설정!$B$5,$AC814))),AND(설정!$B$6&lt;&gt;"",ISNUMBER(SEARCH(설정!$B$6,$AC814))),AND(설정!$B$7&lt;&gt;"",ISNUMBER(SEARCH(설정!$B$7,$AC814)))),"제외","포함"))</f>
        <v/>
      </c>
    </row>
    <row r="815">
      <c r="W815" s="2">
        <f>IF(OR($B$5="",$C$6="",ROW()&lt;$B$5),"",IF(INDEX($A:$U,ROW(),$C$6)="","",INDEX($A:$U,ROW(),$C$6)))</f>
        <v/>
      </c>
      <c r="X815" s="28">
        <f>IF($W815="","",IF(ISNUMBER($W815),IF($W815&gt;=10000000,IFERROR(DATE(INT($W815/10000),MOD(INT($W815/100),100),MOD($W815,100)),""),$W815),IF(ISNUMBER(--SUBSTITUTE(SUBSTITUTE(TRIM($W815),".","-"),"/","-")),IF(--SUBSTITUTE(SUBSTITUTE(TRIM($W815),".","-"),"/","-")&gt;=10000000,IFERROR(DATE(--LEFT(TRIM($W815),4),--MID(TRIM($W815),5,2),--RIGHT(TRIM($W815),2)),""),--SUBSTITUTE(SUBSTITUTE(TRIM($W815),".","-"),"/","-")),IFERROR(--LEFT(SUBSTITUTE(SUBSTITUTE(TRIM($W815),".","-"),"/","-"),10),""))))</f>
        <v/>
      </c>
      <c r="Y815" s="29">
        <f>IF($X815="","",INT($X815))</f>
        <v/>
      </c>
      <c r="Z815" s="30">
        <f>IF(OR($Y815="",$D$6=""),"",IF(INDEX($A:$U,ROW(),$D$6)="",0,IF(ISNUMBER(INDEX($A:$U,ROW(),$D$6)),INDEX($A:$U,ROW(),$D$6),IFERROR(--SUBSTITUTE(SUBSTITUTE(TRIM(INDEX($A:$U,ROW(),$D$6)),",",""),"원",""),0))))</f>
        <v/>
      </c>
      <c r="AA815" s="30">
        <f>IF(OR($Y815="",$E$6=""),"",IF(INDEX($A:$U,ROW(),$E$6)="",0,IF(ISNUMBER(INDEX($A:$U,ROW(),$E$6)),INDEX($A:$U,ROW(),$E$6),IFERROR(--SUBSTITUTE(SUBSTITUTE(TRIM(INDEX($A:$U,ROW(),$E$6)),",",""),"원",""),0))))</f>
        <v/>
      </c>
      <c r="AB815" s="30">
        <f>IF(OR($Y815="",$F$6=""),"",IF(INDEX($A:$U,ROW(),$F$6)="","",IF(ISNUMBER(INDEX($A:$U,ROW(),$F$6)),INDEX($A:$U,ROW(),$F$6),IFERROR(--SUBSTITUTE(SUBSTITUTE(TRIM(INDEX($A:$U,ROW(),$F$6)),",",""),"원",""),""))))</f>
        <v/>
      </c>
      <c r="AC815" s="2">
        <f>IF(OR($Y815="",$G$6=""),"",INDEX($A:$U,ROW(),$G$6)&amp;"")</f>
        <v/>
      </c>
      <c r="AD815" s="2">
        <f>IF($Y815="","",IF(OR(AND(설정!$B$5&lt;&gt;"",ISNUMBER(SEARCH(설정!$B$5,$AC815))),AND(설정!$B$6&lt;&gt;"",ISNUMBER(SEARCH(설정!$B$6,$AC815))),AND(설정!$B$7&lt;&gt;"",ISNUMBER(SEARCH(설정!$B$7,$AC815)))),"제외","포함"))</f>
        <v/>
      </c>
    </row>
    <row r="816">
      <c r="W816" s="2">
        <f>IF(OR($B$5="",$C$6="",ROW()&lt;$B$5),"",IF(INDEX($A:$U,ROW(),$C$6)="","",INDEX($A:$U,ROW(),$C$6)))</f>
        <v/>
      </c>
      <c r="X816" s="28">
        <f>IF($W816="","",IF(ISNUMBER($W816),IF($W816&gt;=10000000,IFERROR(DATE(INT($W816/10000),MOD(INT($W816/100),100),MOD($W816,100)),""),$W816),IF(ISNUMBER(--SUBSTITUTE(SUBSTITUTE(TRIM($W816),".","-"),"/","-")),IF(--SUBSTITUTE(SUBSTITUTE(TRIM($W816),".","-"),"/","-")&gt;=10000000,IFERROR(DATE(--LEFT(TRIM($W816),4),--MID(TRIM($W816),5,2),--RIGHT(TRIM($W816),2)),""),--SUBSTITUTE(SUBSTITUTE(TRIM($W816),".","-"),"/","-")),IFERROR(--LEFT(SUBSTITUTE(SUBSTITUTE(TRIM($W816),".","-"),"/","-"),10),""))))</f>
        <v/>
      </c>
      <c r="Y816" s="29">
        <f>IF($X816="","",INT($X816))</f>
        <v/>
      </c>
      <c r="Z816" s="30">
        <f>IF(OR($Y816="",$D$6=""),"",IF(INDEX($A:$U,ROW(),$D$6)="",0,IF(ISNUMBER(INDEX($A:$U,ROW(),$D$6)),INDEX($A:$U,ROW(),$D$6),IFERROR(--SUBSTITUTE(SUBSTITUTE(TRIM(INDEX($A:$U,ROW(),$D$6)),",",""),"원",""),0))))</f>
        <v/>
      </c>
      <c r="AA816" s="30">
        <f>IF(OR($Y816="",$E$6=""),"",IF(INDEX($A:$U,ROW(),$E$6)="",0,IF(ISNUMBER(INDEX($A:$U,ROW(),$E$6)),INDEX($A:$U,ROW(),$E$6),IFERROR(--SUBSTITUTE(SUBSTITUTE(TRIM(INDEX($A:$U,ROW(),$E$6)),",",""),"원",""),0))))</f>
        <v/>
      </c>
      <c r="AB816" s="30">
        <f>IF(OR($Y816="",$F$6=""),"",IF(INDEX($A:$U,ROW(),$F$6)="","",IF(ISNUMBER(INDEX($A:$U,ROW(),$F$6)),INDEX($A:$U,ROW(),$F$6),IFERROR(--SUBSTITUTE(SUBSTITUTE(TRIM(INDEX($A:$U,ROW(),$F$6)),",",""),"원",""),""))))</f>
        <v/>
      </c>
      <c r="AC816" s="2">
        <f>IF(OR($Y816="",$G$6=""),"",INDEX($A:$U,ROW(),$G$6)&amp;"")</f>
        <v/>
      </c>
      <c r="AD816" s="2">
        <f>IF($Y816="","",IF(OR(AND(설정!$B$5&lt;&gt;"",ISNUMBER(SEARCH(설정!$B$5,$AC816))),AND(설정!$B$6&lt;&gt;"",ISNUMBER(SEARCH(설정!$B$6,$AC816))),AND(설정!$B$7&lt;&gt;"",ISNUMBER(SEARCH(설정!$B$7,$AC816)))),"제외","포함"))</f>
        <v/>
      </c>
    </row>
    <row r="817">
      <c r="W817" s="2">
        <f>IF(OR($B$5="",$C$6="",ROW()&lt;$B$5),"",IF(INDEX($A:$U,ROW(),$C$6)="","",INDEX($A:$U,ROW(),$C$6)))</f>
        <v/>
      </c>
      <c r="X817" s="28">
        <f>IF($W817="","",IF(ISNUMBER($W817),IF($W817&gt;=10000000,IFERROR(DATE(INT($W817/10000),MOD(INT($W817/100),100),MOD($W817,100)),""),$W817),IF(ISNUMBER(--SUBSTITUTE(SUBSTITUTE(TRIM($W817),".","-"),"/","-")),IF(--SUBSTITUTE(SUBSTITUTE(TRIM($W817),".","-"),"/","-")&gt;=10000000,IFERROR(DATE(--LEFT(TRIM($W817),4),--MID(TRIM($W817),5,2),--RIGHT(TRIM($W817),2)),""),--SUBSTITUTE(SUBSTITUTE(TRIM($W817),".","-"),"/","-")),IFERROR(--LEFT(SUBSTITUTE(SUBSTITUTE(TRIM($W817),".","-"),"/","-"),10),""))))</f>
        <v/>
      </c>
      <c r="Y817" s="29">
        <f>IF($X817="","",INT($X817))</f>
        <v/>
      </c>
      <c r="Z817" s="30">
        <f>IF(OR($Y817="",$D$6=""),"",IF(INDEX($A:$U,ROW(),$D$6)="",0,IF(ISNUMBER(INDEX($A:$U,ROW(),$D$6)),INDEX($A:$U,ROW(),$D$6),IFERROR(--SUBSTITUTE(SUBSTITUTE(TRIM(INDEX($A:$U,ROW(),$D$6)),",",""),"원",""),0))))</f>
        <v/>
      </c>
      <c r="AA817" s="30">
        <f>IF(OR($Y817="",$E$6=""),"",IF(INDEX($A:$U,ROW(),$E$6)="",0,IF(ISNUMBER(INDEX($A:$U,ROW(),$E$6)),INDEX($A:$U,ROW(),$E$6),IFERROR(--SUBSTITUTE(SUBSTITUTE(TRIM(INDEX($A:$U,ROW(),$E$6)),",",""),"원",""),0))))</f>
        <v/>
      </c>
      <c r="AB817" s="30">
        <f>IF(OR($Y817="",$F$6=""),"",IF(INDEX($A:$U,ROW(),$F$6)="","",IF(ISNUMBER(INDEX($A:$U,ROW(),$F$6)),INDEX($A:$U,ROW(),$F$6),IFERROR(--SUBSTITUTE(SUBSTITUTE(TRIM(INDEX($A:$U,ROW(),$F$6)),",",""),"원",""),""))))</f>
        <v/>
      </c>
      <c r="AC817" s="2">
        <f>IF(OR($Y817="",$G$6=""),"",INDEX($A:$U,ROW(),$G$6)&amp;"")</f>
        <v/>
      </c>
      <c r="AD817" s="2">
        <f>IF($Y817="","",IF(OR(AND(설정!$B$5&lt;&gt;"",ISNUMBER(SEARCH(설정!$B$5,$AC817))),AND(설정!$B$6&lt;&gt;"",ISNUMBER(SEARCH(설정!$B$6,$AC817))),AND(설정!$B$7&lt;&gt;"",ISNUMBER(SEARCH(설정!$B$7,$AC817)))),"제외","포함"))</f>
        <v/>
      </c>
    </row>
    <row r="818">
      <c r="W818" s="2">
        <f>IF(OR($B$5="",$C$6="",ROW()&lt;$B$5),"",IF(INDEX($A:$U,ROW(),$C$6)="","",INDEX($A:$U,ROW(),$C$6)))</f>
        <v/>
      </c>
      <c r="X818" s="28">
        <f>IF($W818="","",IF(ISNUMBER($W818),IF($W818&gt;=10000000,IFERROR(DATE(INT($W818/10000),MOD(INT($W818/100),100),MOD($W818,100)),""),$W818),IF(ISNUMBER(--SUBSTITUTE(SUBSTITUTE(TRIM($W818),".","-"),"/","-")),IF(--SUBSTITUTE(SUBSTITUTE(TRIM($W818),".","-"),"/","-")&gt;=10000000,IFERROR(DATE(--LEFT(TRIM($W818),4),--MID(TRIM($W818),5,2),--RIGHT(TRIM($W818),2)),""),--SUBSTITUTE(SUBSTITUTE(TRIM($W818),".","-"),"/","-")),IFERROR(--LEFT(SUBSTITUTE(SUBSTITUTE(TRIM($W818),".","-"),"/","-"),10),""))))</f>
        <v/>
      </c>
      <c r="Y818" s="29">
        <f>IF($X818="","",INT($X818))</f>
        <v/>
      </c>
      <c r="Z818" s="30">
        <f>IF(OR($Y818="",$D$6=""),"",IF(INDEX($A:$U,ROW(),$D$6)="",0,IF(ISNUMBER(INDEX($A:$U,ROW(),$D$6)),INDEX($A:$U,ROW(),$D$6),IFERROR(--SUBSTITUTE(SUBSTITUTE(TRIM(INDEX($A:$U,ROW(),$D$6)),",",""),"원",""),0))))</f>
        <v/>
      </c>
      <c r="AA818" s="30">
        <f>IF(OR($Y818="",$E$6=""),"",IF(INDEX($A:$U,ROW(),$E$6)="",0,IF(ISNUMBER(INDEX($A:$U,ROW(),$E$6)),INDEX($A:$U,ROW(),$E$6),IFERROR(--SUBSTITUTE(SUBSTITUTE(TRIM(INDEX($A:$U,ROW(),$E$6)),",",""),"원",""),0))))</f>
        <v/>
      </c>
      <c r="AB818" s="30">
        <f>IF(OR($Y818="",$F$6=""),"",IF(INDEX($A:$U,ROW(),$F$6)="","",IF(ISNUMBER(INDEX($A:$U,ROW(),$F$6)),INDEX($A:$U,ROW(),$F$6),IFERROR(--SUBSTITUTE(SUBSTITUTE(TRIM(INDEX($A:$U,ROW(),$F$6)),",",""),"원",""),""))))</f>
        <v/>
      </c>
      <c r="AC818" s="2">
        <f>IF(OR($Y818="",$G$6=""),"",INDEX($A:$U,ROW(),$G$6)&amp;"")</f>
        <v/>
      </c>
      <c r="AD818" s="2">
        <f>IF($Y818="","",IF(OR(AND(설정!$B$5&lt;&gt;"",ISNUMBER(SEARCH(설정!$B$5,$AC818))),AND(설정!$B$6&lt;&gt;"",ISNUMBER(SEARCH(설정!$B$6,$AC818))),AND(설정!$B$7&lt;&gt;"",ISNUMBER(SEARCH(설정!$B$7,$AC818)))),"제외","포함"))</f>
        <v/>
      </c>
    </row>
    <row r="819">
      <c r="W819" s="2">
        <f>IF(OR($B$5="",$C$6="",ROW()&lt;$B$5),"",IF(INDEX($A:$U,ROW(),$C$6)="","",INDEX($A:$U,ROW(),$C$6)))</f>
        <v/>
      </c>
      <c r="X819" s="28">
        <f>IF($W819="","",IF(ISNUMBER($W819),IF($W819&gt;=10000000,IFERROR(DATE(INT($W819/10000),MOD(INT($W819/100),100),MOD($W819,100)),""),$W819),IF(ISNUMBER(--SUBSTITUTE(SUBSTITUTE(TRIM($W819),".","-"),"/","-")),IF(--SUBSTITUTE(SUBSTITUTE(TRIM($W819),".","-"),"/","-")&gt;=10000000,IFERROR(DATE(--LEFT(TRIM($W819),4),--MID(TRIM($W819),5,2),--RIGHT(TRIM($W819),2)),""),--SUBSTITUTE(SUBSTITUTE(TRIM($W819),".","-"),"/","-")),IFERROR(--LEFT(SUBSTITUTE(SUBSTITUTE(TRIM($W819),".","-"),"/","-"),10),""))))</f>
        <v/>
      </c>
      <c r="Y819" s="29">
        <f>IF($X819="","",INT($X819))</f>
        <v/>
      </c>
      <c r="Z819" s="30">
        <f>IF(OR($Y819="",$D$6=""),"",IF(INDEX($A:$U,ROW(),$D$6)="",0,IF(ISNUMBER(INDEX($A:$U,ROW(),$D$6)),INDEX($A:$U,ROW(),$D$6),IFERROR(--SUBSTITUTE(SUBSTITUTE(TRIM(INDEX($A:$U,ROW(),$D$6)),",",""),"원",""),0))))</f>
        <v/>
      </c>
      <c r="AA819" s="30">
        <f>IF(OR($Y819="",$E$6=""),"",IF(INDEX($A:$U,ROW(),$E$6)="",0,IF(ISNUMBER(INDEX($A:$U,ROW(),$E$6)),INDEX($A:$U,ROW(),$E$6),IFERROR(--SUBSTITUTE(SUBSTITUTE(TRIM(INDEX($A:$U,ROW(),$E$6)),",",""),"원",""),0))))</f>
        <v/>
      </c>
      <c r="AB819" s="30">
        <f>IF(OR($Y819="",$F$6=""),"",IF(INDEX($A:$U,ROW(),$F$6)="","",IF(ISNUMBER(INDEX($A:$U,ROW(),$F$6)),INDEX($A:$U,ROW(),$F$6),IFERROR(--SUBSTITUTE(SUBSTITUTE(TRIM(INDEX($A:$U,ROW(),$F$6)),",",""),"원",""),""))))</f>
        <v/>
      </c>
      <c r="AC819" s="2">
        <f>IF(OR($Y819="",$G$6=""),"",INDEX($A:$U,ROW(),$G$6)&amp;"")</f>
        <v/>
      </c>
      <c r="AD819" s="2">
        <f>IF($Y819="","",IF(OR(AND(설정!$B$5&lt;&gt;"",ISNUMBER(SEARCH(설정!$B$5,$AC819))),AND(설정!$B$6&lt;&gt;"",ISNUMBER(SEARCH(설정!$B$6,$AC819))),AND(설정!$B$7&lt;&gt;"",ISNUMBER(SEARCH(설정!$B$7,$AC819)))),"제외","포함"))</f>
        <v/>
      </c>
    </row>
    <row r="820">
      <c r="W820" s="2">
        <f>IF(OR($B$5="",$C$6="",ROW()&lt;$B$5),"",IF(INDEX($A:$U,ROW(),$C$6)="","",INDEX($A:$U,ROW(),$C$6)))</f>
        <v/>
      </c>
      <c r="X820" s="28">
        <f>IF($W820="","",IF(ISNUMBER($W820),IF($W820&gt;=10000000,IFERROR(DATE(INT($W820/10000),MOD(INT($W820/100),100),MOD($W820,100)),""),$W820),IF(ISNUMBER(--SUBSTITUTE(SUBSTITUTE(TRIM($W820),".","-"),"/","-")),IF(--SUBSTITUTE(SUBSTITUTE(TRIM($W820),".","-"),"/","-")&gt;=10000000,IFERROR(DATE(--LEFT(TRIM($W820),4),--MID(TRIM($W820),5,2),--RIGHT(TRIM($W820),2)),""),--SUBSTITUTE(SUBSTITUTE(TRIM($W820),".","-"),"/","-")),IFERROR(--LEFT(SUBSTITUTE(SUBSTITUTE(TRIM($W820),".","-"),"/","-"),10),""))))</f>
        <v/>
      </c>
      <c r="Y820" s="29">
        <f>IF($X820="","",INT($X820))</f>
        <v/>
      </c>
      <c r="Z820" s="30">
        <f>IF(OR($Y820="",$D$6=""),"",IF(INDEX($A:$U,ROW(),$D$6)="",0,IF(ISNUMBER(INDEX($A:$U,ROW(),$D$6)),INDEX($A:$U,ROW(),$D$6),IFERROR(--SUBSTITUTE(SUBSTITUTE(TRIM(INDEX($A:$U,ROW(),$D$6)),",",""),"원",""),0))))</f>
        <v/>
      </c>
      <c r="AA820" s="30">
        <f>IF(OR($Y820="",$E$6=""),"",IF(INDEX($A:$U,ROW(),$E$6)="",0,IF(ISNUMBER(INDEX($A:$U,ROW(),$E$6)),INDEX($A:$U,ROW(),$E$6),IFERROR(--SUBSTITUTE(SUBSTITUTE(TRIM(INDEX($A:$U,ROW(),$E$6)),",",""),"원",""),0))))</f>
        <v/>
      </c>
      <c r="AB820" s="30">
        <f>IF(OR($Y820="",$F$6=""),"",IF(INDEX($A:$U,ROW(),$F$6)="","",IF(ISNUMBER(INDEX($A:$U,ROW(),$F$6)),INDEX($A:$U,ROW(),$F$6),IFERROR(--SUBSTITUTE(SUBSTITUTE(TRIM(INDEX($A:$U,ROW(),$F$6)),",",""),"원",""),""))))</f>
        <v/>
      </c>
      <c r="AC820" s="2">
        <f>IF(OR($Y820="",$G$6=""),"",INDEX($A:$U,ROW(),$G$6)&amp;"")</f>
        <v/>
      </c>
      <c r="AD820" s="2">
        <f>IF($Y820="","",IF(OR(AND(설정!$B$5&lt;&gt;"",ISNUMBER(SEARCH(설정!$B$5,$AC820))),AND(설정!$B$6&lt;&gt;"",ISNUMBER(SEARCH(설정!$B$6,$AC820))),AND(설정!$B$7&lt;&gt;"",ISNUMBER(SEARCH(설정!$B$7,$AC820)))),"제외","포함"))</f>
        <v/>
      </c>
    </row>
    <row r="821">
      <c r="W821" s="2">
        <f>IF(OR($B$5="",$C$6="",ROW()&lt;$B$5),"",IF(INDEX($A:$U,ROW(),$C$6)="","",INDEX($A:$U,ROW(),$C$6)))</f>
        <v/>
      </c>
      <c r="X821" s="28">
        <f>IF($W821="","",IF(ISNUMBER($W821),IF($W821&gt;=10000000,IFERROR(DATE(INT($W821/10000),MOD(INT($W821/100),100),MOD($W821,100)),""),$W821),IF(ISNUMBER(--SUBSTITUTE(SUBSTITUTE(TRIM($W821),".","-"),"/","-")),IF(--SUBSTITUTE(SUBSTITUTE(TRIM($W821),".","-"),"/","-")&gt;=10000000,IFERROR(DATE(--LEFT(TRIM($W821),4),--MID(TRIM($W821),5,2),--RIGHT(TRIM($W821),2)),""),--SUBSTITUTE(SUBSTITUTE(TRIM($W821),".","-"),"/","-")),IFERROR(--LEFT(SUBSTITUTE(SUBSTITUTE(TRIM($W821),".","-"),"/","-"),10),""))))</f>
        <v/>
      </c>
      <c r="Y821" s="29">
        <f>IF($X821="","",INT($X821))</f>
        <v/>
      </c>
      <c r="Z821" s="30">
        <f>IF(OR($Y821="",$D$6=""),"",IF(INDEX($A:$U,ROW(),$D$6)="",0,IF(ISNUMBER(INDEX($A:$U,ROW(),$D$6)),INDEX($A:$U,ROW(),$D$6),IFERROR(--SUBSTITUTE(SUBSTITUTE(TRIM(INDEX($A:$U,ROW(),$D$6)),",",""),"원",""),0))))</f>
        <v/>
      </c>
      <c r="AA821" s="30">
        <f>IF(OR($Y821="",$E$6=""),"",IF(INDEX($A:$U,ROW(),$E$6)="",0,IF(ISNUMBER(INDEX($A:$U,ROW(),$E$6)),INDEX($A:$U,ROW(),$E$6),IFERROR(--SUBSTITUTE(SUBSTITUTE(TRIM(INDEX($A:$U,ROW(),$E$6)),",",""),"원",""),0))))</f>
        <v/>
      </c>
      <c r="AB821" s="30">
        <f>IF(OR($Y821="",$F$6=""),"",IF(INDEX($A:$U,ROW(),$F$6)="","",IF(ISNUMBER(INDEX($A:$U,ROW(),$F$6)),INDEX($A:$U,ROW(),$F$6),IFERROR(--SUBSTITUTE(SUBSTITUTE(TRIM(INDEX($A:$U,ROW(),$F$6)),",",""),"원",""),""))))</f>
        <v/>
      </c>
      <c r="AC821" s="2">
        <f>IF(OR($Y821="",$G$6=""),"",INDEX($A:$U,ROW(),$G$6)&amp;"")</f>
        <v/>
      </c>
      <c r="AD821" s="2">
        <f>IF($Y821="","",IF(OR(AND(설정!$B$5&lt;&gt;"",ISNUMBER(SEARCH(설정!$B$5,$AC821))),AND(설정!$B$6&lt;&gt;"",ISNUMBER(SEARCH(설정!$B$6,$AC821))),AND(설정!$B$7&lt;&gt;"",ISNUMBER(SEARCH(설정!$B$7,$AC821)))),"제외","포함"))</f>
        <v/>
      </c>
    </row>
    <row r="822">
      <c r="W822" s="2">
        <f>IF(OR($B$5="",$C$6="",ROW()&lt;$B$5),"",IF(INDEX($A:$U,ROW(),$C$6)="","",INDEX($A:$U,ROW(),$C$6)))</f>
        <v/>
      </c>
      <c r="X822" s="28">
        <f>IF($W822="","",IF(ISNUMBER($W822),IF($W822&gt;=10000000,IFERROR(DATE(INT($W822/10000),MOD(INT($W822/100),100),MOD($W822,100)),""),$W822),IF(ISNUMBER(--SUBSTITUTE(SUBSTITUTE(TRIM($W822),".","-"),"/","-")),IF(--SUBSTITUTE(SUBSTITUTE(TRIM($W822),".","-"),"/","-")&gt;=10000000,IFERROR(DATE(--LEFT(TRIM($W822),4),--MID(TRIM($W822),5,2),--RIGHT(TRIM($W822),2)),""),--SUBSTITUTE(SUBSTITUTE(TRIM($W822),".","-"),"/","-")),IFERROR(--LEFT(SUBSTITUTE(SUBSTITUTE(TRIM($W822),".","-"),"/","-"),10),""))))</f>
        <v/>
      </c>
      <c r="Y822" s="29">
        <f>IF($X822="","",INT($X822))</f>
        <v/>
      </c>
      <c r="Z822" s="30">
        <f>IF(OR($Y822="",$D$6=""),"",IF(INDEX($A:$U,ROW(),$D$6)="",0,IF(ISNUMBER(INDEX($A:$U,ROW(),$D$6)),INDEX($A:$U,ROW(),$D$6),IFERROR(--SUBSTITUTE(SUBSTITUTE(TRIM(INDEX($A:$U,ROW(),$D$6)),",",""),"원",""),0))))</f>
        <v/>
      </c>
      <c r="AA822" s="30">
        <f>IF(OR($Y822="",$E$6=""),"",IF(INDEX($A:$U,ROW(),$E$6)="",0,IF(ISNUMBER(INDEX($A:$U,ROW(),$E$6)),INDEX($A:$U,ROW(),$E$6),IFERROR(--SUBSTITUTE(SUBSTITUTE(TRIM(INDEX($A:$U,ROW(),$E$6)),",",""),"원",""),0))))</f>
        <v/>
      </c>
      <c r="AB822" s="30">
        <f>IF(OR($Y822="",$F$6=""),"",IF(INDEX($A:$U,ROW(),$F$6)="","",IF(ISNUMBER(INDEX($A:$U,ROW(),$F$6)),INDEX($A:$U,ROW(),$F$6),IFERROR(--SUBSTITUTE(SUBSTITUTE(TRIM(INDEX($A:$U,ROW(),$F$6)),",",""),"원",""),""))))</f>
        <v/>
      </c>
      <c r="AC822" s="2">
        <f>IF(OR($Y822="",$G$6=""),"",INDEX($A:$U,ROW(),$G$6)&amp;"")</f>
        <v/>
      </c>
      <c r="AD822" s="2">
        <f>IF($Y822="","",IF(OR(AND(설정!$B$5&lt;&gt;"",ISNUMBER(SEARCH(설정!$B$5,$AC822))),AND(설정!$B$6&lt;&gt;"",ISNUMBER(SEARCH(설정!$B$6,$AC822))),AND(설정!$B$7&lt;&gt;"",ISNUMBER(SEARCH(설정!$B$7,$AC822)))),"제외","포함"))</f>
        <v/>
      </c>
    </row>
    <row r="823">
      <c r="W823" s="2">
        <f>IF(OR($B$5="",$C$6="",ROW()&lt;$B$5),"",IF(INDEX($A:$U,ROW(),$C$6)="","",INDEX($A:$U,ROW(),$C$6)))</f>
        <v/>
      </c>
      <c r="X823" s="28">
        <f>IF($W823="","",IF(ISNUMBER($W823),IF($W823&gt;=10000000,IFERROR(DATE(INT($W823/10000),MOD(INT($W823/100),100),MOD($W823,100)),""),$W823),IF(ISNUMBER(--SUBSTITUTE(SUBSTITUTE(TRIM($W823),".","-"),"/","-")),IF(--SUBSTITUTE(SUBSTITUTE(TRIM($W823),".","-"),"/","-")&gt;=10000000,IFERROR(DATE(--LEFT(TRIM($W823),4),--MID(TRIM($W823),5,2),--RIGHT(TRIM($W823),2)),""),--SUBSTITUTE(SUBSTITUTE(TRIM($W823),".","-"),"/","-")),IFERROR(--LEFT(SUBSTITUTE(SUBSTITUTE(TRIM($W823),".","-"),"/","-"),10),""))))</f>
        <v/>
      </c>
      <c r="Y823" s="29">
        <f>IF($X823="","",INT($X823))</f>
        <v/>
      </c>
      <c r="Z823" s="30">
        <f>IF(OR($Y823="",$D$6=""),"",IF(INDEX($A:$U,ROW(),$D$6)="",0,IF(ISNUMBER(INDEX($A:$U,ROW(),$D$6)),INDEX($A:$U,ROW(),$D$6),IFERROR(--SUBSTITUTE(SUBSTITUTE(TRIM(INDEX($A:$U,ROW(),$D$6)),",",""),"원",""),0))))</f>
        <v/>
      </c>
      <c r="AA823" s="30">
        <f>IF(OR($Y823="",$E$6=""),"",IF(INDEX($A:$U,ROW(),$E$6)="",0,IF(ISNUMBER(INDEX($A:$U,ROW(),$E$6)),INDEX($A:$U,ROW(),$E$6),IFERROR(--SUBSTITUTE(SUBSTITUTE(TRIM(INDEX($A:$U,ROW(),$E$6)),",",""),"원",""),0))))</f>
        <v/>
      </c>
      <c r="AB823" s="30">
        <f>IF(OR($Y823="",$F$6=""),"",IF(INDEX($A:$U,ROW(),$F$6)="","",IF(ISNUMBER(INDEX($A:$U,ROW(),$F$6)),INDEX($A:$U,ROW(),$F$6),IFERROR(--SUBSTITUTE(SUBSTITUTE(TRIM(INDEX($A:$U,ROW(),$F$6)),",",""),"원",""),""))))</f>
        <v/>
      </c>
      <c r="AC823" s="2">
        <f>IF(OR($Y823="",$G$6=""),"",INDEX($A:$U,ROW(),$G$6)&amp;"")</f>
        <v/>
      </c>
      <c r="AD823" s="2">
        <f>IF($Y823="","",IF(OR(AND(설정!$B$5&lt;&gt;"",ISNUMBER(SEARCH(설정!$B$5,$AC823))),AND(설정!$B$6&lt;&gt;"",ISNUMBER(SEARCH(설정!$B$6,$AC823))),AND(설정!$B$7&lt;&gt;"",ISNUMBER(SEARCH(설정!$B$7,$AC823)))),"제외","포함"))</f>
        <v/>
      </c>
    </row>
    <row r="824">
      <c r="W824" s="2">
        <f>IF(OR($B$5="",$C$6="",ROW()&lt;$B$5),"",IF(INDEX($A:$U,ROW(),$C$6)="","",INDEX($A:$U,ROW(),$C$6)))</f>
        <v/>
      </c>
      <c r="X824" s="28">
        <f>IF($W824="","",IF(ISNUMBER($W824),IF($W824&gt;=10000000,IFERROR(DATE(INT($W824/10000),MOD(INT($W824/100),100),MOD($W824,100)),""),$W824),IF(ISNUMBER(--SUBSTITUTE(SUBSTITUTE(TRIM($W824),".","-"),"/","-")),IF(--SUBSTITUTE(SUBSTITUTE(TRIM($W824),".","-"),"/","-")&gt;=10000000,IFERROR(DATE(--LEFT(TRIM($W824),4),--MID(TRIM($W824),5,2),--RIGHT(TRIM($W824),2)),""),--SUBSTITUTE(SUBSTITUTE(TRIM($W824),".","-"),"/","-")),IFERROR(--LEFT(SUBSTITUTE(SUBSTITUTE(TRIM($W824),".","-"),"/","-"),10),""))))</f>
        <v/>
      </c>
      <c r="Y824" s="29">
        <f>IF($X824="","",INT($X824))</f>
        <v/>
      </c>
      <c r="Z824" s="30">
        <f>IF(OR($Y824="",$D$6=""),"",IF(INDEX($A:$U,ROW(),$D$6)="",0,IF(ISNUMBER(INDEX($A:$U,ROW(),$D$6)),INDEX($A:$U,ROW(),$D$6),IFERROR(--SUBSTITUTE(SUBSTITUTE(TRIM(INDEX($A:$U,ROW(),$D$6)),",",""),"원",""),0))))</f>
        <v/>
      </c>
      <c r="AA824" s="30">
        <f>IF(OR($Y824="",$E$6=""),"",IF(INDEX($A:$U,ROW(),$E$6)="",0,IF(ISNUMBER(INDEX($A:$U,ROW(),$E$6)),INDEX($A:$U,ROW(),$E$6),IFERROR(--SUBSTITUTE(SUBSTITUTE(TRIM(INDEX($A:$U,ROW(),$E$6)),",",""),"원",""),0))))</f>
        <v/>
      </c>
      <c r="AB824" s="30">
        <f>IF(OR($Y824="",$F$6=""),"",IF(INDEX($A:$U,ROW(),$F$6)="","",IF(ISNUMBER(INDEX($A:$U,ROW(),$F$6)),INDEX($A:$U,ROW(),$F$6),IFERROR(--SUBSTITUTE(SUBSTITUTE(TRIM(INDEX($A:$U,ROW(),$F$6)),",",""),"원",""),""))))</f>
        <v/>
      </c>
      <c r="AC824" s="2">
        <f>IF(OR($Y824="",$G$6=""),"",INDEX($A:$U,ROW(),$G$6)&amp;"")</f>
        <v/>
      </c>
      <c r="AD824" s="2">
        <f>IF($Y824="","",IF(OR(AND(설정!$B$5&lt;&gt;"",ISNUMBER(SEARCH(설정!$B$5,$AC824))),AND(설정!$B$6&lt;&gt;"",ISNUMBER(SEARCH(설정!$B$6,$AC824))),AND(설정!$B$7&lt;&gt;"",ISNUMBER(SEARCH(설정!$B$7,$AC824)))),"제외","포함"))</f>
        <v/>
      </c>
    </row>
    <row r="825">
      <c r="W825" s="2">
        <f>IF(OR($B$5="",$C$6="",ROW()&lt;$B$5),"",IF(INDEX($A:$U,ROW(),$C$6)="","",INDEX($A:$U,ROW(),$C$6)))</f>
        <v/>
      </c>
      <c r="X825" s="28">
        <f>IF($W825="","",IF(ISNUMBER($W825),IF($W825&gt;=10000000,IFERROR(DATE(INT($W825/10000),MOD(INT($W825/100),100),MOD($W825,100)),""),$W825),IF(ISNUMBER(--SUBSTITUTE(SUBSTITUTE(TRIM($W825),".","-"),"/","-")),IF(--SUBSTITUTE(SUBSTITUTE(TRIM($W825),".","-"),"/","-")&gt;=10000000,IFERROR(DATE(--LEFT(TRIM($W825),4),--MID(TRIM($W825),5,2),--RIGHT(TRIM($W825),2)),""),--SUBSTITUTE(SUBSTITUTE(TRIM($W825),".","-"),"/","-")),IFERROR(--LEFT(SUBSTITUTE(SUBSTITUTE(TRIM($W825),".","-"),"/","-"),10),""))))</f>
        <v/>
      </c>
      <c r="Y825" s="29">
        <f>IF($X825="","",INT($X825))</f>
        <v/>
      </c>
      <c r="Z825" s="30">
        <f>IF(OR($Y825="",$D$6=""),"",IF(INDEX($A:$U,ROW(),$D$6)="",0,IF(ISNUMBER(INDEX($A:$U,ROW(),$D$6)),INDEX($A:$U,ROW(),$D$6),IFERROR(--SUBSTITUTE(SUBSTITUTE(TRIM(INDEX($A:$U,ROW(),$D$6)),",",""),"원",""),0))))</f>
        <v/>
      </c>
      <c r="AA825" s="30">
        <f>IF(OR($Y825="",$E$6=""),"",IF(INDEX($A:$U,ROW(),$E$6)="",0,IF(ISNUMBER(INDEX($A:$U,ROW(),$E$6)),INDEX($A:$U,ROW(),$E$6),IFERROR(--SUBSTITUTE(SUBSTITUTE(TRIM(INDEX($A:$U,ROW(),$E$6)),",",""),"원",""),0))))</f>
        <v/>
      </c>
      <c r="AB825" s="30">
        <f>IF(OR($Y825="",$F$6=""),"",IF(INDEX($A:$U,ROW(),$F$6)="","",IF(ISNUMBER(INDEX($A:$U,ROW(),$F$6)),INDEX($A:$U,ROW(),$F$6),IFERROR(--SUBSTITUTE(SUBSTITUTE(TRIM(INDEX($A:$U,ROW(),$F$6)),",",""),"원",""),""))))</f>
        <v/>
      </c>
      <c r="AC825" s="2">
        <f>IF(OR($Y825="",$G$6=""),"",INDEX($A:$U,ROW(),$G$6)&amp;"")</f>
        <v/>
      </c>
      <c r="AD825" s="2">
        <f>IF($Y825="","",IF(OR(AND(설정!$B$5&lt;&gt;"",ISNUMBER(SEARCH(설정!$B$5,$AC825))),AND(설정!$B$6&lt;&gt;"",ISNUMBER(SEARCH(설정!$B$6,$AC825))),AND(설정!$B$7&lt;&gt;"",ISNUMBER(SEARCH(설정!$B$7,$AC825)))),"제외","포함"))</f>
        <v/>
      </c>
    </row>
    <row r="826">
      <c r="W826" s="2">
        <f>IF(OR($B$5="",$C$6="",ROW()&lt;$B$5),"",IF(INDEX($A:$U,ROW(),$C$6)="","",INDEX($A:$U,ROW(),$C$6)))</f>
        <v/>
      </c>
      <c r="X826" s="28">
        <f>IF($W826="","",IF(ISNUMBER($W826),IF($W826&gt;=10000000,IFERROR(DATE(INT($W826/10000),MOD(INT($W826/100),100),MOD($W826,100)),""),$W826),IF(ISNUMBER(--SUBSTITUTE(SUBSTITUTE(TRIM($W826),".","-"),"/","-")),IF(--SUBSTITUTE(SUBSTITUTE(TRIM($W826),".","-"),"/","-")&gt;=10000000,IFERROR(DATE(--LEFT(TRIM($W826),4),--MID(TRIM($W826),5,2),--RIGHT(TRIM($W826),2)),""),--SUBSTITUTE(SUBSTITUTE(TRIM($W826),".","-"),"/","-")),IFERROR(--LEFT(SUBSTITUTE(SUBSTITUTE(TRIM($W826),".","-"),"/","-"),10),""))))</f>
        <v/>
      </c>
      <c r="Y826" s="29">
        <f>IF($X826="","",INT($X826))</f>
        <v/>
      </c>
      <c r="Z826" s="30">
        <f>IF(OR($Y826="",$D$6=""),"",IF(INDEX($A:$U,ROW(),$D$6)="",0,IF(ISNUMBER(INDEX($A:$U,ROW(),$D$6)),INDEX($A:$U,ROW(),$D$6),IFERROR(--SUBSTITUTE(SUBSTITUTE(TRIM(INDEX($A:$U,ROW(),$D$6)),",",""),"원",""),0))))</f>
        <v/>
      </c>
      <c r="AA826" s="30">
        <f>IF(OR($Y826="",$E$6=""),"",IF(INDEX($A:$U,ROW(),$E$6)="",0,IF(ISNUMBER(INDEX($A:$U,ROW(),$E$6)),INDEX($A:$U,ROW(),$E$6),IFERROR(--SUBSTITUTE(SUBSTITUTE(TRIM(INDEX($A:$U,ROW(),$E$6)),",",""),"원",""),0))))</f>
        <v/>
      </c>
      <c r="AB826" s="30">
        <f>IF(OR($Y826="",$F$6=""),"",IF(INDEX($A:$U,ROW(),$F$6)="","",IF(ISNUMBER(INDEX($A:$U,ROW(),$F$6)),INDEX($A:$U,ROW(),$F$6),IFERROR(--SUBSTITUTE(SUBSTITUTE(TRIM(INDEX($A:$U,ROW(),$F$6)),",",""),"원",""),""))))</f>
        <v/>
      </c>
      <c r="AC826" s="2">
        <f>IF(OR($Y826="",$G$6=""),"",INDEX($A:$U,ROW(),$G$6)&amp;"")</f>
        <v/>
      </c>
      <c r="AD826" s="2">
        <f>IF($Y826="","",IF(OR(AND(설정!$B$5&lt;&gt;"",ISNUMBER(SEARCH(설정!$B$5,$AC826))),AND(설정!$B$6&lt;&gt;"",ISNUMBER(SEARCH(설정!$B$6,$AC826))),AND(설정!$B$7&lt;&gt;"",ISNUMBER(SEARCH(설정!$B$7,$AC826)))),"제외","포함"))</f>
        <v/>
      </c>
    </row>
    <row r="827">
      <c r="W827" s="2">
        <f>IF(OR($B$5="",$C$6="",ROW()&lt;$B$5),"",IF(INDEX($A:$U,ROW(),$C$6)="","",INDEX($A:$U,ROW(),$C$6)))</f>
        <v/>
      </c>
      <c r="X827" s="28">
        <f>IF($W827="","",IF(ISNUMBER($W827),IF($W827&gt;=10000000,IFERROR(DATE(INT($W827/10000),MOD(INT($W827/100),100),MOD($W827,100)),""),$W827),IF(ISNUMBER(--SUBSTITUTE(SUBSTITUTE(TRIM($W827),".","-"),"/","-")),IF(--SUBSTITUTE(SUBSTITUTE(TRIM($W827),".","-"),"/","-")&gt;=10000000,IFERROR(DATE(--LEFT(TRIM($W827),4),--MID(TRIM($W827),5,2),--RIGHT(TRIM($W827),2)),""),--SUBSTITUTE(SUBSTITUTE(TRIM($W827),".","-"),"/","-")),IFERROR(--LEFT(SUBSTITUTE(SUBSTITUTE(TRIM($W827),".","-"),"/","-"),10),""))))</f>
        <v/>
      </c>
      <c r="Y827" s="29">
        <f>IF($X827="","",INT($X827))</f>
        <v/>
      </c>
      <c r="Z827" s="30">
        <f>IF(OR($Y827="",$D$6=""),"",IF(INDEX($A:$U,ROW(),$D$6)="",0,IF(ISNUMBER(INDEX($A:$U,ROW(),$D$6)),INDEX($A:$U,ROW(),$D$6),IFERROR(--SUBSTITUTE(SUBSTITUTE(TRIM(INDEX($A:$U,ROW(),$D$6)),",",""),"원",""),0))))</f>
        <v/>
      </c>
      <c r="AA827" s="30">
        <f>IF(OR($Y827="",$E$6=""),"",IF(INDEX($A:$U,ROW(),$E$6)="",0,IF(ISNUMBER(INDEX($A:$U,ROW(),$E$6)),INDEX($A:$U,ROW(),$E$6),IFERROR(--SUBSTITUTE(SUBSTITUTE(TRIM(INDEX($A:$U,ROW(),$E$6)),",",""),"원",""),0))))</f>
        <v/>
      </c>
      <c r="AB827" s="30">
        <f>IF(OR($Y827="",$F$6=""),"",IF(INDEX($A:$U,ROW(),$F$6)="","",IF(ISNUMBER(INDEX($A:$U,ROW(),$F$6)),INDEX($A:$U,ROW(),$F$6),IFERROR(--SUBSTITUTE(SUBSTITUTE(TRIM(INDEX($A:$U,ROW(),$F$6)),",",""),"원",""),""))))</f>
        <v/>
      </c>
      <c r="AC827" s="2">
        <f>IF(OR($Y827="",$G$6=""),"",INDEX($A:$U,ROW(),$G$6)&amp;"")</f>
        <v/>
      </c>
      <c r="AD827" s="2">
        <f>IF($Y827="","",IF(OR(AND(설정!$B$5&lt;&gt;"",ISNUMBER(SEARCH(설정!$B$5,$AC827))),AND(설정!$B$6&lt;&gt;"",ISNUMBER(SEARCH(설정!$B$6,$AC827))),AND(설정!$B$7&lt;&gt;"",ISNUMBER(SEARCH(설정!$B$7,$AC827)))),"제외","포함"))</f>
        <v/>
      </c>
    </row>
    <row r="828">
      <c r="W828" s="2">
        <f>IF(OR($B$5="",$C$6="",ROW()&lt;$B$5),"",IF(INDEX($A:$U,ROW(),$C$6)="","",INDEX($A:$U,ROW(),$C$6)))</f>
        <v/>
      </c>
      <c r="X828" s="28">
        <f>IF($W828="","",IF(ISNUMBER($W828),IF($W828&gt;=10000000,IFERROR(DATE(INT($W828/10000),MOD(INT($W828/100),100),MOD($W828,100)),""),$W828),IF(ISNUMBER(--SUBSTITUTE(SUBSTITUTE(TRIM($W828),".","-"),"/","-")),IF(--SUBSTITUTE(SUBSTITUTE(TRIM($W828),".","-"),"/","-")&gt;=10000000,IFERROR(DATE(--LEFT(TRIM($W828),4),--MID(TRIM($W828),5,2),--RIGHT(TRIM($W828),2)),""),--SUBSTITUTE(SUBSTITUTE(TRIM($W828),".","-"),"/","-")),IFERROR(--LEFT(SUBSTITUTE(SUBSTITUTE(TRIM($W828),".","-"),"/","-"),10),""))))</f>
        <v/>
      </c>
      <c r="Y828" s="29">
        <f>IF($X828="","",INT($X828))</f>
        <v/>
      </c>
      <c r="Z828" s="30">
        <f>IF(OR($Y828="",$D$6=""),"",IF(INDEX($A:$U,ROW(),$D$6)="",0,IF(ISNUMBER(INDEX($A:$U,ROW(),$D$6)),INDEX($A:$U,ROW(),$D$6),IFERROR(--SUBSTITUTE(SUBSTITUTE(TRIM(INDEX($A:$U,ROW(),$D$6)),",",""),"원",""),0))))</f>
        <v/>
      </c>
      <c r="AA828" s="30">
        <f>IF(OR($Y828="",$E$6=""),"",IF(INDEX($A:$U,ROW(),$E$6)="",0,IF(ISNUMBER(INDEX($A:$U,ROW(),$E$6)),INDEX($A:$U,ROW(),$E$6),IFERROR(--SUBSTITUTE(SUBSTITUTE(TRIM(INDEX($A:$U,ROW(),$E$6)),",",""),"원",""),0))))</f>
        <v/>
      </c>
      <c r="AB828" s="30">
        <f>IF(OR($Y828="",$F$6=""),"",IF(INDEX($A:$U,ROW(),$F$6)="","",IF(ISNUMBER(INDEX($A:$U,ROW(),$F$6)),INDEX($A:$U,ROW(),$F$6),IFERROR(--SUBSTITUTE(SUBSTITUTE(TRIM(INDEX($A:$U,ROW(),$F$6)),",",""),"원",""),""))))</f>
        <v/>
      </c>
      <c r="AC828" s="2">
        <f>IF(OR($Y828="",$G$6=""),"",INDEX($A:$U,ROW(),$G$6)&amp;"")</f>
        <v/>
      </c>
      <c r="AD828" s="2">
        <f>IF($Y828="","",IF(OR(AND(설정!$B$5&lt;&gt;"",ISNUMBER(SEARCH(설정!$B$5,$AC828))),AND(설정!$B$6&lt;&gt;"",ISNUMBER(SEARCH(설정!$B$6,$AC828))),AND(설정!$B$7&lt;&gt;"",ISNUMBER(SEARCH(설정!$B$7,$AC828)))),"제외","포함"))</f>
        <v/>
      </c>
    </row>
    <row r="829">
      <c r="W829" s="2">
        <f>IF(OR($B$5="",$C$6="",ROW()&lt;$B$5),"",IF(INDEX($A:$U,ROW(),$C$6)="","",INDEX($A:$U,ROW(),$C$6)))</f>
        <v/>
      </c>
      <c r="X829" s="28">
        <f>IF($W829="","",IF(ISNUMBER($W829),IF($W829&gt;=10000000,IFERROR(DATE(INT($W829/10000),MOD(INT($W829/100),100),MOD($W829,100)),""),$W829),IF(ISNUMBER(--SUBSTITUTE(SUBSTITUTE(TRIM($W829),".","-"),"/","-")),IF(--SUBSTITUTE(SUBSTITUTE(TRIM($W829),".","-"),"/","-")&gt;=10000000,IFERROR(DATE(--LEFT(TRIM($W829),4),--MID(TRIM($W829),5,2),--RIGHT(TRIM($W829),2)),""),--SUBSTITUTE(SUBSTITUTE(TRIM($W829),".","-"),"/","-")),IFERROR(--LEFT(SUBSTITUTE(SUBSTITUTE(TRIM($W829),".","-"),"/","-"),10),""))))</f>
        <v/>
      </c>
      <c r="Y829" s="29">
        <f>IF($X829="","",INT($X829))</f>
        <v/>
      </c>
      <c r="Z829" s="30">
        <f>IF(OR($Y829="",$D$6=""),"",IF(INDEX($A:$U,ROW(),$D$6)="",0,IF(ISNUMBER(INDEX($A:$U,ROW(),$D$6)),INDEX($A:$U,ROW(),$D$6),IFERROR(--SUBSTITUTE(SUBSTITUTE(TRIM(INDEX($A:$U,ROW(),$D$6)),",",""),"원",""),0))))</f>
        <v/>
      </c>
      <c r="AA829" s="30">
        <f>IF(OR($Y829="",$E$6=""),"",IF(INDEX($A:$U,ROW(),$E$6)="",0,IF(ISNUMBER(INDEX($A:$U,ROW(),$E$6)),INDEX($A:$U,ROW(),$E$6),IFERROR(--SUBSTITUTE(SUBSTITUTE(TRIM(INDEX($A:$U,ROW(),$E$6)),",",""),"원",""),0))))</f>
        <v/>
      </c>
      <c r="AB829" s="30">
        <f>IF(OR($Y829="",$F$6=""),"",IF(INDEX($A:$U,ROW(),$F$6)="","",IF(ISNUMBER(INDEX($A:$U,ROW(),$F$6)),INDEX($A:$U,ROW(),$F$6),IFERROR(--SUBSTITUTE(SUBSTITUTE(TRIM(INDEX($A:$U,ROW(),$F$6)),",",""),"원",""),""))))</f>
        <v/>
      </c>
      <c r="AC829" s="2">
        <f>IF(OR($Y829="",$G$6=""),"",INDEX($A:$U,ROW(),$G$6)&amp;"")</f>
        <v/>
      </c>
      <c r="AD829" s="2">
        <f>IF($Y829="","",IF(OR(AND(설정!$B$5&lt;&gt;"",ISNUMBER(SEARCH(설정!$B$5,$AC829))),AND(설정!$B$6&lt;&gt;"",ISNUMBER(SEARCH(설정!$B$6,$AC829))),AND(설정!$B$7&lt;&gt;"",ISNUMBER(SEARCH(설정!$B$7,$AC829)))),"제외","포함"))</f>
        <v/>
      </c>
    </row>
    <row r="830">
      <c r="W830" s="2">
        <f>IF(OR($B$5="",$C$6="",ROW()&lt;$B$5),"",IF(INDEX($A:$U,ROW(),$C$6)="","",INDEX($A:$U,ROW(),$C$6)))</f>
        <v/>
      </c>
      <c r="X830" s="28">
        <f>IF($W830="","",IF(ISNUMBER($W830),IF($W830&gt;=10000000,IFERROR(DATE(INT($W830/10000),MOD(INT($W830/100),100),MOD($W830,100)),""),$W830),IF(ISNUMBER(--SUBSTITUTE(SUBSTITUTE(TRIM($W830),".","-"),"/","-")),IF(--SUBSTITUTE(SUBSTITUTE(TRIM($W830),".","-"),"/","-")&gt;=10000000,IFERROR(DATE(--LEFT(TRIM($W830),4),--MID(TRIM($W830),5,2),--RIGHT(TRIM($W830),2)),""),--SUBSTITUTE(SUBSTITUTE(TRIM($W830),".","-"),"/","-")),IFERROR(--LEFT(SUBSTITUTE(SUBSTITUTE(TRIM($W830),".","-"),"/","-"),10),""))))</f>
        <v/>
      </c>
      <c r="Y830" s="29">
        <f>IF($X830="","",INT($X830))</f>
        <v/>
      </c>
      <c r="Z830" s="30">
        <f>IF(OR($Y830="",$D$6=""),"",IF(INDEX($A:$U,ROW(),$D$6)="",0,IF(ISNUMBER(INDEX($A:$U,ROW(),$D$6)),INDEX($A:$U,ROW(),$D$6),IFERROR(--SUBSTITUTE(SUBSTITUTE(TRIM(INDEX($A:$U,ROW(),$D$6)),",",""),"원",""),0))))</f>
        <v/>
      </c>
      <c r="AA830" s="30">
        <f>IF(OR($Y830="",$E$6=""),"",IF(INDEX($A:$U,ROW(),$E$6)="",0,IF(ISNUMBER(INDEX($A:$U,ROW(),$E$6)),INDEX($A:$U,ROW(),$E$6),IFERROR(--SUBSTITUTE(SUBSTITUTE(TRIM(INDEX($A:$U,ROW(),$E$6)),",",""),"원",""),0))))</f>
        <v/>
      </c>
      <c r="AB830" s="30">
        <f>IF(OR($Y830="",$F$6=""),"",IF(INDEX($A:$U,ROW(),$F$6)="","",IF(ISNUMBER(INDEX($A:$U,ROW(),$F$6)),INDEX($A:$U,ROW(),$F$6),IFERROR(--SUBSTITUTE(SUBSTITUTE(TRIM(INDEX($A:$U,ROW(),$F$6)),",",""),"원",""),""))))</f>
        <v/>
      </c>
      <c r="AC830" s="2">
        <f>IF(OR($Y830="",$G$6=""),"",INDEX($A:$U,ROW(),$G$6)&amp;"")</f>
        <v/>
      </c>
      <c r="AD830" s="2">
        <f>IF($Y830="","",IF(OR(AND(설정!$B$5&lt;&gt;"",ISNUMBER(SEARCH(설정!$B$5,$AC830))),AND(설정!$B$6&lt;&gt;"",ISNUMBER(SEARCH(설정!$B$6,$AC830))),AND(설정!$B$7&lt;&gt;"",ISNUMBER(SEARCH(설정!$B$7,$AC830)))),"제외","포함"))</f>
        <v/>
      </c>
    </row>
    <row r="831">
      <c r="W831" s="2">
        <f>IF(OR($B$5="",$C$6="",ROW()&lt;$B$5),"",IF(INDEX($A:$U,ROW(),$C$6)="","",INDEX($A:$U,ROW(),$C$6)))</f>
        <v/>
      </c>
      <c r="X831" s="28">
        <f>IF($W831="","",IF(ISNUMBER($W831),IF($W831&gt;=10000000,IFERROR(DATE(INT($W831/10000),MOD(INT($W831/100),100),MOD($W831,100)),""),$W831),IF(ISNUMBER(--SUBSTITUTE(SUBSTITUTE(TRIM($W831),".","-"),"/","-")),IF(--SUBSTITUTE(SUBSTITUTE(TRIM($W831),".","-"),"/","-")&gt;=10000000,IFERROR(DATE(--LEFT(TRIM($W831),4),--MID(TRIM($W831),5,2),--RIGHT(TRIM($W831),2)),""),--SUBSTITUTE(SUBSTITUTE(TRIM($W831),".","-"),"/","-")),IFERROR(--LEFT(SUBSTITUTE(SUBSTITUTE(TRIM($W831),".","-"),"/","-"),10),""))))</f>
        <v/>
      </c>
      <c r="Y831" s="29">
        <f>IF($X831="","",INT($X831))</f>
        <v/>
      </c>
      <c r="Z831" s="30">
        <f>IF(OR($Y831="",$D$6=""),"",IF(INDEX($A:$U,ROW(),$D$6)="",0,IF(ISNUMBER(INDEX($A:$U,ROW(),$D$6)),INDEX($A:$U,ROW(),$D$6),IFERROR(--SUBSTITUTE(SUBSTITUTE(TRIM(INDEX($A:$U,ROW(),$D$6)),",",""),"원",""),0))))</f>
        <v/>
      </c>
      <c r="AA831" s="30">
        <f>IF(OR($Y831="",$E$6=""),"",IF(INDEX($A:$U,ROW(),$E$6)="",0,IF(ISNUMBER(INDEX($A:$U,ROW(),$E$6)),INDEX($A:$U,ROW(),$E$6),IFERROR(--SUBSTITUTE(SUBSTITUTE(TRIM(INDEX($A:$U,ROW(),$E$6)),",",""),"원",""),0))))</f>
        <v/>
      </c>
      <c r="AB831" s="30">
        <f>IF(OR($Y831="",$F$6=""),"",IF(INDEX($A:$U,ROW(),$F$6)="","",IF(ISNUMBER(INDEX($A:$U,ROW(),$F$6)),INDEX($A:$U,ROW(),$F$6),IFERROR(--SUBSTITUTE(SUBSTITUTE(TRIM(INDEX($A:$U,ROW(),$F$6)),",",""),"원",""),""))))</f>
        <v/>
      </c>
      <c r="AC831" s="2">
        <f>IF(OR($Y831="",$G$6=""),"",INDEX($A:$U,ROW(),$G$6)&amp;"")</f>
        <v/>
      </c>
      <c r="AD831" s="2">
        <f>IF($Y831="","",IF(OR(AND(설정!$B$5&lt;&gt;"",ISNUMBER(SEARCH(설정!$B$5,$AC831))),AND(설정!$B$6&lt;&gt;"",ISNUMBER(SEARCH(설정!$B$6,$AC831))),AND(설정!$B$7&lt;&gt;"",ISNUMBER(SEARCH(설정!$B$7,$AC831)))),"제외","포함"))</f>
        <v/>
      </c>
    </row>
    <row r="832">
      <c r="W832" s="2">
        <f>IF(OR($B$5="",$C$6="",ROW()&lt;$B$5),"",IF(INDEX($A:$U,ROW(),$C$6)="","",INDEX($A:$U,ROW(),$C$6)))</f>
        <v/>
      </c>
      <c r="X832" s="28">
        <f>IF($W832="","",IF(ISNUMBER($W832),IF($W832&gt;=10000000,IFERROR(DATE(INT($W832/10000),MOD(INT($W832/100),100),MOD($W832,100)),""),$W832),IF(ISNUMBER(--SUBSTITUTE(SUBSTITUTE(TRIM($W832),".","-"),"/","-")),IF(--SUBSTITUTE(SUBSTITUTE(TRIM($W832),".","-"),"/","-")&gt;=10000000,IFERROR(DATE(--LEFT(TRIM($W832),4),--MID(TRIM($W832),5,2),--RIGHT(TRIM($W832),2)),""),--SUBSTITUTE(SUBSTITUTE(TRIM($W832),".","-"),"/","-")),IFERROR(--LEFT(SUBSTITUTE(SUBSTITUTE(TRIM($W832),".","-"),"/","-"),10),""))))</f>
        <v/>
      </c>
      <c r="Y832" s="29">
        <f>IF($X832="","",INT($X832))</f>
        <v/>
      </c>
      <c r="Z832" s="30">
        <f>IF(OR($Y832="",$D$6=""),"",IF(INDEX($A:$U,ROW(),$D$6)="",0,IF(ISNUMBER(INDEX($A:$U,ROW(),$D$6)),INDEX($A:$U,ROW(),$D$6),IFERROR(--SUBSTITUTE(SUBSTITUTE(TRIM(INDEX($A:$U,ROW(),$D$6)),",",""),"원",""),0))))</f>
        <v/>
      </c>
      <c r="AA832" s="30">
        <f>IF(OR($Y832="",$E$6=""),"",IF(INDEX($A:$U,ROW(),$E$6)="",0,IF(ISNUMBER(INDEX($A:$U,ROW(),$E$6)),INDEX($A:$U,ROW(),$E$6),IFERROR(--SUBSTITUTE(SUBSTITUTE(TRIM(INDEX($A:$U,ROW(),$E$6)),",",""),"원",""),0))))</f>
        <v/>
      </c>
      <c r="AB832" s="30">
        <f>IF(OR($Y832="",$F$6=""),"",IF(INDEX($A:$U,ROW(),$F$6)="","",IF(ISNUMBER(INDEX($A:$U,ROW(),$F$6)),INDEX($A:$U,ROW(),$F$6),IFERROR(--SUBSTITUTE(SUBSTITUTE(TRIM(INDEX($A:$U,ROW(),$F$6)),",",""),"원",""),""))))</f>
        <v/>
      </c>
      <c r="AC832" s="2">
        <f>IF(OR($Y832="",$G$6=""),"",INDEX($A:$U,ROW(),$G$6)&amp;"")</f>
        <v/>
      </c>
      <c r="AD832" s="2">
        <f>IF($Y832="","",IF(OR(AND(설정!$B$5&lt;&gt;"",ISNUMBER(SEARCH(설정!$B$5,$AC832))),AND(설정!$B$6&lt;&gt;"",ISNUMBER(SEARCH(설정!$B$6,$AC832))),AND(설정!$B$7&lt;&gt;"",ISNUMBER(SEARCH(설정!$B$7,$AC832)))),"제외","포함"))</f>
        <v/>
      </c>
    </row>
    <row r="833">
      <c r="W833" s="2">
        <f>IF(OR($B$5="",$C$6="",ROW()&lt;$B$5),"",IF(INDEX($A:$U,ROW(),$C$6)="","",INDEX($A:$U,ROW(),$C$6)))</f>
        <v/>
      </c>
      <c r="X833" s="28">
        <f>IF($W833="","",IF(ISNUMBER($W833),IF($W833&gt;=10000000,IFERROR(DATE(INT($W833/10000),MOD(INT($W833/100),100),MOD($W833,100)),""),$W833),IF(ISNUMBER(--SUBSTITUTE(SUBSTITUTE(TRIM($W833),".","-"),"/","-")),IF(--SUBSTITUTE(SUBSTITUTE(TRIM($W833),".","-"),"/","-")&gt;=10000000,IFERROR(DATE(--LEFT(TRIM($W833),4),--MID(TRIM($W833),5,2),--RIGHT(TRIM($W833),2)),""),--SUBSTITUTE(SUBSTITUTE(TRIM($W833),".","-"),"/","-")),IFERROR(--LEFT(SUBSTITUTE(SUBSTITUTE(TRIM($W833),".","-"),"/","-"),10),""))))</f>
        <v/>
      </c>
      <c r="Y833" s="29">
        <f>IF($X833="","",INT($X833))</f>
        <v/>
      </c>
      <c r="Z833" s="30">
        <f>IF(OR($Y833="",$D$6=""),"",IF(INDEX($A:$U,ROW(),$D$6)="",0,IF(ISNUMBER(INDEX($A:$U,ROW(),$D$6)),INDEX($A:$U,ROW(),$D$6),IFERROR(--SUBSTITUTE(SUBSTITUTE(TRIM(INDEX($A:$U,ROW(),$D$6)),",",""),"원",""),0))))</f>
        <v/>
      </c>
      <c r="AA833" s="30">
        <f>IF(OR($Y833="",$E$6=""),"",IF(INDEX($A:$U,ROW(),$E$6)="",0,IF(ISNUMBER(INDEX($A:$U,ROW(),$E$6)),INDEX($A:$U,ROW(),$E$6),IFERROR(--SUBSTITUTE(SUBSTITUTE(TRIM(INDEX($A:$U,ROW(),$E$6)),",",""),"원",""),0))))</f>
        <v/>
      </c>
      <c r="AB833" s="30">
        <f>IF(OR($Y833="",$F$6=""),"",IF(INDEX($A:$U,ROW(),$F$6)="","",IF(ISNUMBER(INDEX($A:$U,ROW(),$F$6)),INDEX($A:$U,ROW(),$F$6),IFERROR(--SUBSTITUTE(SUBSTITUTE(TRIM(INDEX($A:$U,ROW(),$F$6)),",",""),"원",""),""))))</f>
        <v/>
      </c>
      <c r="AC833" s="2">
        <f>IF(OR($Y833="",$G$6=""),"",INDEX($A:$U,ROW(),$G$6)&amp;"")</f>
        <v/>
      </c>
      <c r="AD833" s="2">
        <f>IF($Y833="","",IF(OR(AND(설정!$B$5&lt;&gt;"",ISNUMBER(SEARCH(설정!$B$5,$AC833))),AND(설정!$B$6&lt;&gt;"",ISNUMBER(SEARCH(설정!$B$6,$AC833))),AND(설정!$B$7&lt;&gt;"",ISNUMBER(SEARCH(설정!$B$7,$AC833)))),"제외","포함"))</f>
        <v/>
      </c>
    </row>
    <row r="834">
      <c r="W834" s="2">
        <f>IF(OR($B$5="",$C$6="",ROW()&lt;$B$5),"",IF(INDEX($A:$U,ROW(),$C$6)="","",INDEX($A:$U,ROW(),$C$6)))</f>
        <v/>
      </c>
      <c r="X834" s="28">
        <f>IF($W834="","",IF(ISNUMBER($W834),IF($W834&gt;=10000000,IFERROR(DATE(INT($W834/10000),MOD(INT($W834/100),100),MOD($W834,100)),""),$W834),IF(ISNUMBER(--SUBSTITUTE(SUBSTITUTE(TRIM($W834),".","-"),"/","-")),IF(--SUBSTITUTE(SUBSTITUTE(TRIM($W834),".","-"),"/","-")&gt;=10000000,IFERROR(DATE(--LEFT(TRIM($W834),4),--MID(TRIM($W834),5,2),--RIGHT(TRIM($W834),2)),""),--SUBSTITUTE(SUBSTITUTE(TRIM($W834),".","-"),"/","-")),IFERROR(--LEFT(SUBSTITUTE(SUBSTITUTE(TRIM($W834),".","-"),"/","-"),10),""))))</f>
        <v/>
      </c>
      <c r="Y834" s="29">
        <f>IF($X834="","",INT($X834))</f>
        <v/>
      </c>
      <c r="Z834" s="30">
        <f>IF(OR($Y834="",$D$6=""),"",IF(INDEX($A:$U,ROW(),$D$6)="",0,IF(ISNUMBER(INDEX($A:$U,ROW(),$D$6)),INDEX($A:$U,ROW(),$D$6),IFERROR(--SUBSTITUTE(SUBSTITUTE(TRIM(INDEX($A:$U,ROW(),$D$6)),",",""),"원",""),0))))</f>
        <v/>
      </c>
      <c r="AA834" s="30">
        <f>IF(OR($Y834="",$E$6=""),"",IF(INDEX($A:$U,ROW(),$E$6)="",0,IF(ISNUMBER(INDEX($A:$U,ROW(),$E$6)),INDEX($A:$U,ROW(),$E$6),IFERROR(--SUBSTITUTE(SUBSTITUTE(TRIM(INDEX($A:$U,ROW(),$E$6)),",",""),"원",""),0))))</f>
        <v/>
      </c>
      <c r="AB834" s="30">
        <f>IF(OR($Y834="",$F$6=""),"",IF(INDEX($A:$U,ROW(),$F$6)="","",IF(ISNUMBER(INDEX($A:$U,ROW(),$F$6)),INDEX($A:$U,ROW(),$F$6),IFERROR(--SUBSTITUTE(SUBSTITUTE(TRIM(INDEX($A:$U,ROW(),$F$6)),",",""),"원",""),""))))</f>
        <v/>
      </c>
      <c r="AC834" s="2">
        <f>IF(OR($Y834="",$G$6=""),"",INDEX($A:$U,ROW(),$G$6)&amp;"")</f>
        <v/>
      </c>
      <c r="AD834" s="2">
        <f>IF($Y834="","",IF(OR(AND(설정!$B$5&lt;&gt;"",ISNUMBER(SEARCH(설정!$B$5,$AC834))),AND(설정!$B$6&lt;&gt;"",ISNUMBER(SEARCH(설정!$B$6,$AC834))),AND(설정!$B$7&lt;&gt;"",ISNUMBER(SEARCH(설정!$B$7,$AC834)))),"제외","포함"))</f>
        <v/>
      </c>
    </row>
    <row r="835">
      <c r="W835" s="2">
        <f>IF(OR($B$5="",$C$6="",ROW()&lt;$B$5),"",IF(INDEX($A:$U,ROW(),$C$6)="","",INDEX($A:$U,ROW(),$C$6)))</f>
        <v/>
      </c>
      <c r="X835" s="28">
        <f>IF($W835="","",IF(ISNUMBER($W835),IF($W835&gt;=10000000,IFERROR(DATE(INT($W835/10000),MOD(INT($W835/100),100),MOD($W835,100)),""),$W835),IF(ISNUMBER(--SUBSTITUTE(SUBSTITUTE(TRIM($W835),".","-"),"/","-")),IF(--SUBSTITUTE(SUBSTITUTE(TRIM($W835),".","-"),"/","-")&gt;=10000000,IFERROR(DATE(--LEFT(TRIM($W835),4),--MID(TRIM($W835),5,2),--RIGHT(TRIM($W835),2)),""),--SUBSTITUTE(SUBSTITUTE(TRIM($W835),".","-"),"/","-")),IFERROR(--LEFT(SUBSTITUTE(SUBSTITUTE(TRIM($W835),".","-"),"/","-"),10),""))))</f>
        <v/>
      </c>
      <c r="Y835" s="29">
        <f>IF($X835="","",INT($X835))</f>
        <v/>
      </c>
      <c r="Z835" s="30">
        <f>IF(OR($Y835="",$D$6=""),"",IF(INDEX($A:$U,ROW(),$D$6)="",0,IF(ISNUMBER(INDEX($A:$U,ROW(),$D$6)),INDEX($A:$U,ROW(),$D$6),IFERROR(--SUBSTITUTE(SUBSTITUTE(TRIM(INDEX($A:$U,ROW(),$D$6)),",",""),"원",""),0))))</f>
        <v/>
      </c>
      <c r="AA835" s="30">
        <f>IF(OR($Y835="",$E$6=""),"",IF(INDEX($A:$U,ROW(),$E$6)="",0,IF(ISNUMBER(INDEX($A:$U,ROW(),$E$6)),INDEX($A:$U,ROW(),$E$6),IFERROR(--SUBSTITUTE(SUBSTITUTE(TRIM(INDEX($A:$U,ROW(),$E$6)),",",""),"원",""),0))))</f>
        <v/>
      </c>
      <c r="AB835" s="30">
        <f>IF(OR($Y835="",$F$6=""),"",IF(INDEX($A:$U,ROW(),$F$6)="","",IF(ISNUMBER(INDEX($A:$U,ROW(),$F$6)),INDEX($A:$U,ROW(),$F$6),IFERROR(--SUBSTITUTE(SUBSTITUTE(TRIM(INDEX($A:$U,ROW(),$F$6)),",",""),"원",""),""))))</f>
        <v/>
      </c>
      <c r="AC835" s="2">
        <f>IF(OR($Y835="",$G$6=""),"",INDEX($A:$U,ROW(),$G$6)&amp;"")</f>
        <v/>
      </c>
      <c r="AD835" s="2">
        <f>IF($Y835="","",IF(OR(AND(설정!$B$5&lt;&gt;"",ISNUMBER(SEARCH(설정!$B$5,$AC835))),AND(설정!$B$6&lt;&gt;"",ISNUMBER(SEARCH(설정!$B$6,$AC835))),AND(설정!$B$7&lt;&gt;"",ISNUMBER(SEARCH(설정!$B$7,$AC835)))),"제외","포함"))</f>
        <v/>
      </c>
    </row>
    <row r="836">
      <c r="W836" s="2">
        <f>IF(OR($B$5="",$C$6="",ROW()&lt;$B$5),"",IF(INDEX($A:$U,ROW(),$C$6)="","",INDEX($A:$U,ROW(),$C$6)))</f>
        <v/>
      </c>
      <c r="X836" s="28">
        <f>IF($W836="","",IF(ISNUMBER($W836),IF($W836&gt;=10000000,IFERROR(DATE(INT($W836/10000),MOD(INT($W836/100),100),MOD($W836,100)),""),$W836),IF(ISNUMBER(--SUBSTITUTE(SUBSTITUTE(TRIM($W836),".","-"),"/","-")),IF(--SUBSTITUTE(SUBSTITUTE(TRIM($W836),".","-"),"/","-")&gt;=10000000,IFERROR(DATE(--LEFT(TRIM($W836),4),--MID(TRIM($W836),5,2),--RIGHT(TRIM($W836),2)),""),--SUBSTITUTE(SUBSTITUTE(TRIM($W836),".","-"),"/","-")),IFERROR(--LEFT(SUBSTITUTE(SUBSTITUTE(TRIM($W836),".","-"),"/","-"),10),""))))</f>
        <v/>
      </c>
      <c r="Y836" s="29">
        <f>IF($X836="","",INT($X836))</f>
        <v/>
      </c>
      <c r="Z836" s="30">
        <f>IF(OR($Y836="",$D$6=""),"",IF(INDEX($A:$U,ROW(),$D$6)="",0,IF(ISNUMBER(INDEX($A:$U,ROW(),$D$6)),INDEX($A:$U,ROW(),$D$6),IFERROR(--SUBSTITUTE(SUBSTITUTE(TRIM(INDEX($A:$U,ROW(),$D$6)),",",""),"원",""),0))))</f>
        <v/>
      </c>
      <c r="AA836" s="30">
        <f>IF(OR($Y836="",$E$6=""),"",IF(INDEX($A:$U,ROW(),$E$6)="",0,IF(ISNUMBER(INDEX($A:$U,ROW(),$E$6)),INDEX($A:$U,ROW(),$E$6),IFERROR(--SUBSTITUTE(SUBSTITUTE(TRIM(INDEX($A:$U,ROW(),$E$6)),",",""),"원",""),0))))</f>
        <v/>
      </c>
      <c r="AB836" s="30">
        <f>IF(OR($Y836="",$F$6=""),"",IF(INDEX($A:$U,ROW(),$F$6)="","",IF(ISNUMBER(INDEX($A:$U,ROW(),$F$6)),INDEX($A:$U,ROW(),$F$6),IFERROR(--SUBSTITUTE(SUBSTITUTE(TRIM(INDEX($A:$U,ROW(),$F$6)),",",""),"원",""),""))))</f>
        <v/>
      </c>
      <c r="AC836" s="2">
        <f>IF(OR($Y836="",$G$6=""),"",INDEX($A:$U,ROW(),$G$6)&amp;"")</f>
        <v/>
      </c>
      <c r="AD836" s="2">
        <f>IF($Y836="","",IF(OR(AND(설정!$B$5&lt;&gt;"",ISNUMBER(SEARCH(설정!$B$5,$AC836))),AND(설정!$B$6&lt;&gt;"",ISNUMBER(SEARCH(설정!$B$6,$AC836))),AND(설정!$B$7&lt;&gt;"",ISNUMBER(SEARCH(설정!$B$7,$AC836)))),"제외","포함"))</f>
        <v/>
      </c>
    </row>
    <row r="837">
      <c r="W837" s="2">
        <f>IF(OR($B$5="",$C$6="",ROW()&lt;$B$5),"",IF(INDEX($A:$U,ROW(),$C$6)="","",INDEX($A:$U,ROW(),$C$6)))</f>
        <v/>
      </c>
      <c r="X837" s="28">
        <f>IF($W837="","",IF(ISNUMBER($W837),IF($W837&gt;=10000000,IFERROR(DATE(INT($W837/10000),MOD(INT($W837/100),100),MOD($W837,100)),""),$W837),IF(ISNUMBER(--SUBSTITUTE(SUBSTITUTE(TRIM($W837),".","-"),"/","-")),IF(--SUBSTITUTE(SUBSTITUTE(TRIM($W837),".","-"),"/","-")&gt;=10000000,IFERROR(DATE(--LEFT(TRIM($W837),4),--MID(TRIM($W837),5,2),--RIGHT(TRIM($W837),2)),""),--SUBSTITUTE(SUBSTITUTE(TRIM($W837),".","-"),"/","-")),IFERROR(--LEFT(SUBSTITUTE(SUBSTITUTE(TRIM($W837),".","-"),"/","-"),10),""))))</f>
        <v/>
      </c>
      <c r="Y837" s="29">
        <f>IF($X837="","",INT($X837))</f>
        <v/>
      </c>
      <c r="Z837" s="30">
        <f>IF(OR($Y837="",$D$6=""),"",IF(INDEX($A:$U,ROW(),$D$6)="",0,IF(ISNUMBER(INDEX($A:$U,ROW(),$D$6)),INDEX($A:$U,ROW(),$D$6),IFERROR(--SUBSTITUTE(SUBSTITUTE(TRIM(INDEX($A:$U,ROW(),$D$6)),",",""),"원",""),0))))</f>
        <v/>
      </c>
      <c r="AA837" s="30">
        <f>IF(OR($Y837="",$E$6=""),"",IF(INDEX($A:$U,ROW(),$E$6)="",0,IF(ISNUMBER(INDEX($A:$U,ROW(),$E$6)),INDEX($A:$U,ROW(),$E$6),IFERROR(--SUBSTITUTE(SUBSTITUTE(TRIM(INDEX($A:$U,ROW(),$E$6)),",",""),"원",""),0))))</f>
        <v/>
      </c>
      <c r="AB837" s="30">
        <f>IF(OR($Y837="",$F$6=""),"",IF(INDEX($A:$U,ROW(),$F$6)="","",IF(ISNUMBER(INDEX($A:$U,ROW(),$F$6)),INDEX($A:$U,ROW(),$F$6),IFERROR(--SUBSTITUTE(SUBSTITUTE(TRIM(INDEX($A:$U,ROW(),$F$6)),",",""),"원",""),""))))</f>
        <v/>
      </c>
      <c r="AC837" s="2">
        <f>IF(OR($Y837="",$G$6=""),"",INDEX($A:$U,ROW(),$G$6)&amp;"")</f>
        <v/>
      </c>
      <c r="AD837" s="2">
        <f>IF($Y837="","",IF(OR(AND(설정!$B$5&lt;&gt;"",ISNUMBER(SEARCH(설정!$B$5,$AC837))),AND(설정!$B$6&lt;&gt;"",ISNUMBER(SEARCH(설정!$B$6,$AC837))),AND(설정!$B$7&lt;&gt;"",ISNUMBER(SEARCH(설정!$B$7,$AC837)))),"제외","포함"))</f>
        <v/>
      </c>
    </row>
    <row r="838">
      <c r="W838" s="2">
        <f>IF(OR($B$5="",$C$6="",ROW()&lt;$B$5),"",IF(INDEX($A:$U,ROW(),$C$6)="","",INDEX($A:$U,ROW(),$C$6)))</f>
        <v/>
      </c>
      <c r="X838" s="28">
        <f>IF($W838="","",IF(ISNUMBER($W838),IF($W838&gt;=10000000,IFERROR(DATE(INT($W838/10000),MOD(INT($W838/100),100),MOD($W838,100)),""),$W838),IF(ISNUMBER(--SUBSTITUTE(SUBSTITUTE(TRIM($W838),".","-"),"/","-")),IF(--SUBSTITUTE(SUBSTITUTE(TRIM($W838),".","-"),"/","-")&gt;=10000000,IFERROR(DATE(--LEFT(TRIM($W838),4),--MID(TRIM($W838),5,2),--RIGHT(TRIM($W838),2)),""),--SUBSTITUTE(SUBSTITUTE(TRIM($W838),".","-"),"/","-")),IFERROR(--LEFT(SUBSTITUTE(SUBSTITUTE(TRIM($W838),".","-"),"/","-"),10),""))))</f>
        <v/>
      </c>
      <c r="Y838" s="29">
        <f>IF($X838="","",INT($X838))</f>
        <v/>
      </c>
      <c r="Z838" s="30">
        <f>IF(OR($Y838="",$D$6=""),"",IF(INDEX($A:$U,ROW(),$D$6)="",0,IF(ISNUMBER(INDEX($A:$U,ROW(),$D$6)),INDEX($A:$U,ROW(),$D$6),IFERROR(--SUBSTITUTE(SUBSTITUTE(TRIM(INDEX($A:$U,ROW(),$D$6)),",",""),"원",""),0))))</f>
        <v/>
      </c>
      <c r="AA838" s="30">
        <f>IF(OR($Y838="",$E$6=""),"",IF(INDEX($A:$U,ROW(),$E$6)="",0,IF(ISNUMBER(INDEX($A:$U,ROW(),$E$6)),INDEX($A:$U,ROW(),$E$6),IFERROR(--SUBSTITUTE(SUBSTITUTE(TRIM(INDEX($A:$U,ROW(),$E$6)),",",""),"원",""),0))))</f>
        <v/>
      </c>
      <c r="AB838" s="30">
        <f>IF(OR($Y838="",$F$6=""),"",IF(INDEX($A:$U,ROW(),$F$6)="","",IF(ISNUMBER(INDEX($A:$U,ROW(),$F$6)),INDEX($A:$U,ROW(),$F$6),IFERROR(--SUBSTITUTE(SUBSTITUTE(TRIM(INDEX($A:$U,ROW(),$F$6)),",",""),"원",""),""))))</f>
        <v/>
      </c>
      <c r="AC838" s="2">
        <f>IF(OR($Y838="",$G$6=""),"",INDEX($A:$U,ROW(),$G$6)&amp;"")</f>
        <v/>
      </c>
      <c r="AD838" s="2">
        <f>IF($Y838="","",IF(OR(AND(설정!$B$5&lt;&gt;"",ISNUMBER(SEARCH(설정!$B$5,$AC838))),AND(설정!$B$6&lt;&gt;"",ISNUMBER(SEARCH(설정!$B$6,$AC838))),AND(설정!$B$7&lt;&gt;"",ISNUMBER(SEARCH(설정!$B$7,$AC838)))),"제외","포함"))</f>
        <v/>
      </c>
    </row>
    <row r="839">
      <c r="W839" s="2">
        <f>IF(OR($B$5="",$C$6="",ROW()&lt;$B$5),"",IF(INDEX($A:$U,ROW(),$C$6)="","",INDEX($A:$U,ROW(),$C$6)))</f>
        <v/>
      </c>
      <c r="X839" s="28">
        <f>IF($W839="","",IF(ISNUMBER($W839),IF($W839&gt;=10000000,IFERROR(DATE(INT($W839/10000),MOD(INT($W839/100),100),MOD($W839,100)),""),$W839),IF(ISNUMBER(--SUBSTITUTE(SUBSTITUTE(TRIM($W839),".","-"),"/","-")),IF(--SUBSTITUTE(SUBSTITUTE(TRIM($W839),".","-"),"/","-")&gt;=10000000,IFERROR(DATE(--LEFT(TRIM($W839),4),--MID(TRIM($W839),5,2),--RIGHT(TRIM($W839),2)),""),--SUBSTITUTE(SUBSTITUTE(TRIM($W839),".","-"),"/","-")),IFERROR(--LEFT(SUBSTITUTE(SUBSTITUTE(TRIM($W839),".","-"),"/","-"),10),""))))</f>
        <v/>
      </c>
      <c r="Y839" s="29">
        <f>IF($X839="","",INT($X839))</f>
        <v/>
      </c>
      <c r="Z839" s="30">
        <f>IF(OR($Y839="",$D$6=""),"",IF(INDEX($A:$U,ROW(),$D$6)="",0,IF(ISNUMBER(INDEX($A:$U,ROW(),$D$6)),INDEX($A:$U,ROW(),$D$6),IFERROR(--SUBSTITUTE(SUBSTITUTE(TRIM(INDEX($A:$U,ROW(),$D$6)),",",""),"원",""),0))))</f>
        <v/>
      </c>
      <c r="AA839" s="30">
        <f>IF(OR($Y839="",$E$6=""),"",IF(INDEX($A:$U,ROW(),$E$6)="",0,IF(ISNUMBER(INDEX($A:$U,ROW(),$E$6)),INDEX($A:$U,ROW(),$E$6),IFERROR(--SUBSTITUTE(SUBSTITUTE(TRIM(INDEX($A:$U,ROW(),$E$6)),",",""),"원",""),0))))</f>
        <v/>
      </c>
      <c r="AB839" s="30">
        <f>IF(OR($Y839="",$F$6=""),"",IF(INDEX($A:$U,ROW(),$F$6)="","",IF(ISNUMBER(INDEX($A:$U,ROW(),$F$6)),INDEX($A:$U,ROW(),$F$6),IFERROR(--SUBSTITUTE(SUBSTITUTE(TRIM(INDEX($A:$U,ROW(),$F$6)),",",""),"원",""),""))))</f>
        <v/>
      </c>
      <c r="AC839" s="2">
        <f>IF(OR($Y839="",$G$6=""),"",INDEX($A:$U,ROW(),$G$6)&amp;"")</f>
        <v/>
      </c>
      <c r="AD839" s="2">
        <f>IF($Y839="","",IF(OR(AND(설정!$B$5&lt;&gt;"",ISNUMBER(SEARCH(설정!$B$5,$AC839))),AND(설정!$B$6&lt;&gt;"",ISNUMBER(SEARCH(설정!$B$6,$AC839))),AND(설정!$B$7&lt;&gt;"",ISNUMBER(SEARCH(설정!$B$7,$AC839)))),"제외","포함"))</f>
        <v/>
      </c>
    </row>
    <row r="840">
      <c r="W840" s="2">
        <f>IF(OR($B$5="",$C$6="",ROW()&lt;$B$5),"",IF(INDEX($A:$U,ROW(),$C$6)="","",INDEX($A:$U,ROW(),$C$6)))</f>
        <v/>
      </c>
      <c r="X840" s="28">
        <f>IF($W840="","",IF(ISNUMBER($W840),IF($W840&gt;=10000000,IFERROR(DATE(INT($W840/10000),MOD(INT($W840/100),100),MOD($W840,100)),""),$W840),IF(ISNUMBER(--SUBSTITUTE(SUBSTITUTE(TRIM($W840),".","-"),"/","-")),IF(--SUBSTITUTE(SUBSTITUTE(TRIM($W840),".","-"),"/","-")&gt;=10000000,IFERROR(DATE(--LEFT(TRIM($W840),4),--MID(TRIM($W840),5,2),--RIGHT(TRIM($W840),2)),""),--SUBSTITUTE(SUBSTITUTE(TRIM($W840),".","-"),"/","-")),IFERROR(--LEFT(SUBSTITUTE(SUBSTITUTE(TRIM($W840),".","-"),"/","-"),10),""))))</f>
        <v/>
      </c>
      <c r="Y840" s="29">
        <f>IF($X840="","",INT($X840))</f>
        <v/>
      </c>
      <c r="Z840" s="30">
        <f>IF(OR($Y840="",$D$6=""),"",IF(INDEX($A:$U,ROW(),$D$6)="",0,IF(ISNUMBER(INDEX($A:$U,ROW(),$D$6)),INDEX($A:$U,ROW(),$D$6),IFERROR(--SUBSTITUTE(SUBSTITUTE(TRIM(INDEX($A:$U,ROW(),$D$6)),",",""),"원",""),0))))</f>
        <v/>
      </c>
      <c r="AA840" s="30">
        <f>IF(OR($Y840="",$E$6=""),"",IF(INDEX($A:$U,ROW(),$E$6)="",0,IF(ISNUMBER(INDEX($A:$U,ROW(),$E$6)),INDEX($A:$U,ROW(),$E$6),IFERROR(--SUBSTITUTE(SUBSTITUTE(TRIM(INDEX($A:$U,ROW(),$E$6)),",",""),"원",""),0))))</f>
        <v/>
      </c>
      <c r="AB840" s="30">
        <f>IF(OR($Y840="",$F$6=""),"",IF(INDEX($A:$U,ROW(),$F$6)="","",IF(ISNUMBER(INDEX($A:$U,ROW(),$F$6)),INDEX($A:$U,ROW(),$F$6),IFERROR(--SUBSTITUTE(SUBSTITUTE(TRIM(INDEX($A:$U,ROW(),$F$6)),",",""),"원",""),""))))</f>
        <v/>
      </c>
      <c r="AC840" s="2">
        <f>IF(OR($Y840="",$G$6=""),"",INDEX($A:$U,ROW(),$G$6)&amp;"")</f>
        <v/>
      </c>
      <c r="AD840" s="2">
        <f>IF($Y840="","",IF(OR(AND(설정!$B$5&lt;&gt;"",ISNUMBER(SEARCH(설정!$B$5,$AC840))),AND(설정!$B$6&lt;&gt;"",ISNUMBER(SEARCH(설정!$B$6,$AC840))),AND(설정!$B$7&lt;&gt;"",ISNUMBER(SEARCH(설정!$B$7,$AC840)))),"제외","포함"))</f>
        <v/>
      </c>
    </row>
    <row r="841">
      <c r="W841" s="2">
        <f>IF(OR($B$5="",$C$6="",ROW()&lt;$B$5),"",IF(INDEX($A:$U,ROW(),$C$6)="","",INDEX($A:$U,ROW(),$C$6)))</f>
        <v/>
      </c>
      <c r="X841" s="28">
        <f>IF($W841="","",IF(ISNUMBER($W841),IF($W841&gt;=10000000,IFERROR(DATE(INT($W841/10000),MOD(INT($W841/100),100),MOD($W841,100)),""),$W841),IF(ISNUMBER(--SUBSTITUTE(SUBSTITUTE(TRIM($W841),".","-"),"/","-")),IF(--SUBSTITUTE(SUBSTITUTE(TRIM($W841),".","-"),"/","-")&gt;=10000000,IFERROR(DATE(--LEFT(TRIM($W841),4),--MID(TRIM($W841),5,2),--RIGHT(TRIM($W841),2)),""),--SUBSTITUTE(SUBSTITUTE(TRIM($W841),".","-"),"/","-")),IFERROR(--LEFT(SUBSTITUTE(SUBSTITUTE(TRIM($W841),".","-"),"/","-"),10),""))))</f>
        <v/>
      </c>
      <c r="Y841" s="29">
        <f>IF($X841="","",INT($X841))</f>
        <v/>
      </c>
      <c r="Z841" s="30">
        <f>IF(OR($Y841="",$D$6=""),"",IF(INDEX($A:$U,ROW(),$D$6)="",0,IF(ISNUMBER(INDEX($A:$U,ROW(),$D$6)),INDEX($A:$U,ROW(),$D$6),IFERROR(--SUBSTITUTE(SUBSTITUTE(TRIM(INDEX($A:$U,ROW(),$D$6)),",",""),"원",""),0))))</f>
        <v/>
      </c>
      <c r="AA841" s="30">
        <f>IF(OR($Y841="",$E$6=""),"",IF(INDEX($A:$U,ROW(),$E$6)="",0,IF(ISNUMBER(INDEX($A:$U,ROW(),$E$6)),INDEX($A:$U,ROW(),$E$6),IFERROR(--SUBSTITUTE(SUBSTITUTE(TRIM(INDEX($A:$U,ROW(),$E$6)),",",""),"원",""),0))))</f>
        <v/>
      </c>
      <c r="AB841" s="30">
        <f>IF(OR($Y841="",$F$6=""),"",IF(INDEX($A:$U,ROW(),$F$6)="","",IF(ISNUMBER(INDEX($A:$U,ROW(),$F$6)),INDEX($A:$U,ROW(),$F$6),IFERROR(--SUBSTITUTE(SUBSTITUTE(TRIM(INDEX($A:$U,ROW(),$F$6)),",",""),"원",""),""))))</f>
        <v/>
      </c>
      <c r="AC841" s="2">
        <f>IF(OR($Y841="",$G$6=""),"",INDEX($A:$U,ROW(),$G$6)&amp;"")</f>
        <v/>
      </c>
      <c r="AD841" s="2">
        <f>IF($Y841="","",IF(OR(AND(설정!$B$5&lt;&gt;"",ISNUMBER(SEARCH(설정!$B$5,$AC841))),AND(설정!$B$6&lt;&gt;"",ISNUMBER(SEARCH(설정!$B$6,$AC841))),AND(설정!$B$7&lt;&gt;"",ISNUMBER(SEARCH(설정!$B$7,$AC841)))),"제외","포함"))</f>
        <v/>
      </c>
    </row>
    <row r="842">
      <c r="W842" s="2">
        <f>IF(OR($B$5="",$C$6="",ROW()&lt;$B$5),"",IF(INDEX($A:$U,ROW(),$C$6)="","",INDEX($A:$U,ROW(),$C$6)))</f>
        <v/>
      </c>
      <c r="X842" s="28">
        <f>IF($W842="","",IF(ISNUMBER($W842),IF($W842&gt;=10000000,IFERROR(DATE(INT($W842/10000),MOD(INT($W842/100),100),MOD($W842,100)),""),$W842),IF(ISNUMBER(--SUBSTITUTE(SUBSTITUTE(TRIM($W842),".","-"),"/","-")),IF(--SUBSTITUTE(SUBSTITUTE(TRIM($W842),".","-"),"/","-")&gt;=10000000,IFERROR(DATE(--LEFT(TRIM($W842),4),--MID(TRIM($W842),5,2),--RIGHT(TRIM($W842),2)),""),--SUBSTITUTE(SUBSTITUTE(TRIM($W842),".","-"),"/","-")),IFERROR(--LEFT(SUBSTITUTE(SUBSTITUTE(TRIM($W842),".","-"),"/","-"),10),""))))</f>
        <v/>
      </c>
      <c r="Y842" s="29">
        <f>IF($X842="","",INT($X842))</f>
        <v/>
      </c>
      <c r="Z842" s="30">
        <f>IF(OR($Y842="",$D$6=""),"",IF(INDEX($A:$U,ROW(),$D$6)="",0,IF(ISNUMBER(INDEX($A:$U,ROW(),$D$6)),INDEX($A:$U,ROW(),$D$6),IFERROR(--SUBSTITUTE(SUBSTITUTE(TRIM(INDEX($A:$U,ROW(),$D$6)),",",""),"원",""),0))))</f>
        <v/>
      </c>
      <c r="AA842" s="30">
        <f>IF(OR($Y842="",$E$6=""),"",IF(INDEX($A:$U,ROW(),$E$6)="",0,IF(ISNUMBER(INDEX($A:$U,ROW(),$E$6)),INDEX($A:$U,ROW(),$E$6),IFERROR(--SUBSTITUTE(SUBSTITUTE(TRIM(INDEX($A:$U,ROW(),$E$6)),",",""),"원",""),0))))</f>
        <v/>
      </c>
      <c r="AB842" s="30">
        <f>IF(OR($Y842="",$F$6=""),"",IF(INDEX($A:$U,ROW(),$F$6)="","",IF(ISNUMBER(INDEX($A:$U,ROW(),$F$6)),INDEX($A:$U,ROW(),$F$6),IFERROR(--SUBSTITUTE(SUBSTITUTE(TRIM(INDEX($A:$U,ROW(),$F$6)),",",""),"원",""),""))))</f>
        <v/>
      </c>
      <c r="AC842" s="2">
        <f>IF(OR($Y842="",$G$6=""),"",INDEX($A:$U,ROW(),$G$6)&amp;"")</f>
        <v/>
      </c>
      <c r="AD842" s="2">
        <f>IF($Y842="","",IF(OR(AND(설정!$B$5&lt;&gt;"",ISNUMBER(SEARCH(설정!$B$5,$AC842))),AND(설정!$B$6&lt;&gt;"",ISNUMBER(SEARCH(설정!$B$6,$AC842))),AND(설정!$B$7&lt;&gt;"",ISNUMBER(SEARCH(설정!$B$7,$AC842)))),"제외","포함"))</f>
        <v/>
      </c>
    </row>
    <row r="843">
      <c r="W843" s="2">
        <f>IF(OR($B$5="",$C$6="",ROW()&lt;$B$5),"",IF(INDEX($A:$U,ROW(),$C$6)="","",INDEX($A:$U,ROW(),$C$6)))</f>
        <v/>
      </c>
      <c r="X843" s="28">
        <f>IF($W843="","",IF(ISNUMBER($W843),IF($W843&gt;=10000000,IFERROR(DATE(INT($W843/10000),MOD(INT($W843/100),100),MOD($W843,100)),""),$W843),IF(ISNUMBER(--SUBSTITUTE(SUBSTITUTE(TRIM($W843),".","-"),"/","-")),IF(--SUBSTITUTE(SUBSTITUTE(TRIM($W843),".","-"),"/","-")&gt;=10000000,IFERROR(DATE(--LEFT(TRIM($W843),4),--MID(TRIM($W843),5,2),--RIGHT(TRIM($W843),2)),""),--SUBSTITUTE(SUBSTITUTE(TRIM($W843),".","-"),"/","-")),IFERROR(--LEFT(SUBSTITUTE(SUBSTITUTE(TRIM($W843),".","-"),"/","-"),10),""))))</f>
        <v/>
      </c>
      <c r="Y843" s="29">
        <f>IF($X843="","",INT($X843))</f>
        <v/>
      </c>
      <c r="Z843" s="30">
        <f>IF(OR($Y843="",$D$6=""),"",IF(INDEX($A:$U,ROW(),$D$6)="",0,IF(ISNUMBER(INDEX($A:$U,ROW(),$D$6)),INDEX($A:$U,ROW(),$D$6),IFERROR(--SUBSTITUTE(SUBSTITUTE(TRIM(INDEX($A:$U,ROW(),$D$6)),",",""),"원",""),0))))</f>
        <v/>
      </c>
      <c r="AA843" s="30">
        <f>IF(OR($Y843="",$E$6=""),"",IF(INDEX($A:$U,ROW(),$E$6)="",0,IF(ISNUMBER(INDEX($A:$U,ROW(),$E$6)),INDEX($A:$U,ROW(),$E$6),IFERROR(--SUBSTITUTE(SUBSTITUTE(TRIM(INDEX($A:$U,ROW(),$E$6)),",",""),"원",""),0))))</f>
        <v/>
      </c>
      <c r="AB843" s="30">
        <f>IF(OR($Y843="",$F$6=""),"",IF(INDEX($A:$U,ROW(),$F$6)="","",IF(ISNUMBER(INDEX($A:$U,ROW(),$F$6)),INDEX($A:$U,ROW(),$F$6),IFERROR(--SUBSTITUTE(SUBSTITUTE(TRIM(INDEX($A:$U,ROW(),$F$6)),",",""),"원",""),""))))</f>
        <v/>
      </c>
      <c r="AC843" s="2">
        <f>IF(OR($Y843="",$G$6=""),"",INDEX($A:$U,ROW(),$G$6)&amp;"")</f>
        <v/>
      </c>
      <c r="AD843" s="2">
        <f>IF($Y843="","",IF(OR(AND(설정!$B$5&lt;&gt;"",ISNUMBER(SEARCH(설정!$B$5,$AC843))),AND(설정!$B$6&lt;&gt;"",ISNUMBER(SEARCH(설정!$B$6,$AC843))),AND(설정!$B$7&lt;&gt;"",ISNUMBER(SEARCH(설정!$B$7,$AC843)))),"제외","포함"))</f>
        <v/>
      </c>
    </row>
    <row r="844">
      <c r="W844" s="2">
        <f>IF(OR($B$5="",$C$6="",ROW()&lt;$B$5),"",IF(INDEX($A:$U,ROW(),$C$6)="","",INDEX($A:$U,ROW(),$C$6)))</f>
        <v/>
      </c>
      <c r="X844" s="28">
        <f>IF($W844="","",IF(ISNUMBER($W844),IF($W844&gt;=10000000,IFERROR(DATE(INT($W844/10000),MOD(INT($W844/100),100),MOD($W844,100)),""),$W844),IF(ISNUMBER(--SUBSTITUTE(SUBSTITUTE(TRIM($W844),".","-"),"/","-")),IF(--SUBSTITUTE(SUBSTITUTE(TRIM($W844),".","-"),"/","-")&gt;=10000000,IFERROR(DATE(--LEFT(TRIM($W844),4),--MID(TRIM($W844),5,2),--RIGHT(TRIM($W844),2)),""),--SUBSTITUTE(SUBSTITUTE(TRIM($W844),".","-"),"/","-")),IFERROR(--LEFT(SUBSTITUTE(SUBSTITUTE(TRIM($W844),".","-"),"/","-"),10),""))))</f>
        <v/>
      </c>
      <c r="Y844" s="29">
        <f>IF($X844="","",INT($X844))</f>
        <v/>
      </c>
      <c r="Z844" s="30">
        <f>IF(OR($Y844="",$D$6=""),"",IF(INDEX($A:$U,ROW(),$D$6)="",0,IF(ISNUMBER(INDEX($A:$U,ROW(),$D$6)),INDEX($A:$U,ROW(),$D$6),IFERROR(--SUBSTITUTE(SUBSTITUTE(TRIM(INDEX($A:$U,ROW(),$D$6)),",",""),"원",""),0))))</f>
        <v/>
      </c>
      <c r="AA844" s="30">
        <f>IF(OR($Y844="",$E$6=""),"",IF(INDEX($A:$U,ROW(),$E$6)="",0,IF(ISNUMBER(INDEX($A:$U,ROW(),$E$6)),INDEX($A:$U,ROW(),$E$6),IFERROR(--SUBSTITUTE(SUBSTITUTE(TRIM(INDEX($A:$U,ROW(),$E$6)),",",""),"원",""),0))))</f>
        <v/>
      </c>
      <c r="AB844" s="30">
        <f>IF(OR($Y844="",$F$6=""),"",IF(INDEX($A:$U,ROW(),$F$6)="","",IF(ISNUMBER(INDEX($A:$U,ROW(),$F$6)),INDEX($A:$U,ROW(),$F$6),IFERROR(--SUBSTITUTE(SUBSTITUTE(TRIM(INDEX($A:$U,ROW(),$F$6)),",",""),"원",""),""))))</f>
        <v/>
      </c>
      <c r="AC844" s="2">
        <f>IF(OR($Y844="",$G$6=""),"",INDEX($A:$U,ROW(),$G$6)&amp;"")</f>
        <v/>
      </c>
      <c r="AD844" s="2">
        <f>IF($Y844="","",IF(OR(AND(설정!$B$5&lt;&gt;"",ISNUMBER(SEARCH(설정!$B$5,$AC844))),AND(설정!$B$6&lt;&gt;"",ISNUMBER(SEARCH(설정!$B$6,$AC844))),AND(설정!$B$7&lt;&gt;"",ISNUMBER(SEARCH(설정!$B$7,$AC844)))),"제외","포함"))</f>
        <v/>
      </c>
    </row>
    <row r="845">
      <c r="W845" s="2">
        <f>IF(OR($B$5="",$C$6="",ROW()&lt;$B$5),"",IF(INDEX($A:$U,ROW(),$C$6)="","",INDEX($A:$U,ROW(),$C$6)))</f>
        <v/>
      </c>
      <c r="X845" s="28">
        <f>IF($W845="","",IF(ISNUMBER($W845),IF($W845&gt;=10000000,IFERROR(DATE(INT($W845/10000),MOD(INT($W845/100),100),MOD($W845,100)),""),$W845),IF(ISNUMBER(--SUBSTITUTE(SUBSTITUTE(TRIM($W845),".","-"),"/","-")),IF(--SUBSTITUTE(SUBSTITUTE(TRIM($W845),".","-"),"/","-")&gt;=10000000,IFERROR(DATE(--LEFT(TRIM($W845),4),--MID(TRIM($W845),5,2),--RIGHT(TRIM($W845),2)),""),--SUBSTITUTE(SUBSTITUTE(TRIM($W845),".","-"),"/","-")),IFERROR(--LEFT(SUBSTITUTE(SUBSTITUTE(TRIM($W845),".","-"),"/","-"),10),""))))</f>
        <v/>
      </c>
      <c r="Y845" s="29">
        <f>IF($X845="","",INT($X845))</f>
        <v/>
      </c>
      <c r="Z845" s="30">
        <f>IF(OR($Y845="",$D$6=""),"",IF(INDEX($A:$U,ROW(),$D$6)="",0,IF(ISNUMBER(INDEX($A:$U,ROW(),$D$6)),INDEX($A:$U,ROW(),$D$6),IFERROR(--SUBSTITUTE(SUBSTITUTE(TRIM(INDEX($A:$U,ROW(),$D$6)),",",""),"원",""),0))))</f>
        <v/>
      </c>
      <c r="AA845" s="30">
        <f>IF(OR($Y845="",$E$6=""),"",IF(INDEX($A:$U,ROW(),$E$6)="",0,IF(ISNUMBER(INDEX($A:$U,ROW(),$E$6)),INDEX($A:$U,ROW(),$E$6),IFERROR(--SUBSTITUTE(SUBSTITUTE(TRIM(INDEX($A:$U,ROW(),$E$6)),",",""),"원",""),0))))</f>
        <v/>
      </c>
      <c r="AB845" s="30">
        <f>IF(OR($Y845="",$F$6=""),"",IF(INDEX($A:$U,ROW(),$F$6)="","",IF(ISNUMBER(INDEX($A:$U,ROW(),$F$6)),INDEX($A:$U,ROW(),$F$6),IFERROR(--SUBSTITUTE(SUBSTITUTE(TRIM(INDEX($A:$U,ROW(),$F$6)),",",""),"원",""),""))))</f>
        <v/>
      </c>
      <c r="AC845" s="2">
        <f>IF(OR($Y845="",$G$6=""),"",INDEX($A:$U,ROW(),$G$6)&amp;"")</f>
        <v/>
      </c>
      <c r="AD845" s="2">
        <f>IF($Y845="","",IF(OR(AND(설정!$B$5&lt;&gt;"",ISNUMBER(SEARCH(설정!$B$5,$AC845))),AND(설정!$B$6&lt;&gt;"",ISNUMBER(SEARCH(설정!$B$6,$AC845))),AND(설정!$B$7&lt;&gt;"",ISNUMBER(SEARCH(설정!$B$7,$AC845)))),"제외","포함"))</f>
        <v/>
      </c>
    </row>
    <row r="846">
      <c r="W846" s="2">
        <f>IF(OR($B$5="",$C$6="",ROW()&lt;$B$5),"",IF(INDEX($A:$U,ROW(),$C$6)="","",INDEX($A:$U,ROW(),$C$6)))</f>
        <v/>
      </c>
      <c r="X846" s="28">
        <f>IF($W846="","",IF(ISNUMBER($W846),IF($W846&gt;=10000000,IFERROR(DATE(INT($W846/10000),MOD(INT($W846/100),100),MOD($W846,100)),""),$W846),IF(ISNUMBER(--SUBSTITUTE(SUBSTITUTE(TRIM($W846),".","-"),"/","-")),IF(--SUBSTITUTE(SUBSTITUTE(TRIM($W846),".","-"),"/","-")&gt;=10000000,IFERROR(DATE(--LEFT(TRIM($W846),4),--MID(TRIM($W846),5,2),--RIGHT(TRIM($W846),2)),""),--SUBSTITUTE(SUBSTITUTE(TRIM($W846),".","-"),"/","-")),IFERROR(--LEFT(SUBSTITUTE(SUBSTITUTE(TRIM($W846),".","-"),"/","-"),10),""))))</f>
        <v/>
      </c>
      <c r="Y846" s="29">
        <f>IF($X846="","",INT($X846))</f>
        <v/>
      </c>
      <c r="Z846" s="30">
        <f>IF(OR($Y846="",$D$6=""),"",IF(INDEX($A:$U,ROW(),$D$6)="",0,IF(ISNUMBER(INDEX($A:$U,ROW(),$D$6)),INDEX($A:$U,ROW(),$D$6),IFERROR(--SUBSTITUTE(SUBSTITUTE(TRIM(INDEX($A:$U,ROW(),$D$6)),",",""),"원",""),0))))</f>
        <v/>
      </c>
      <c r="AA846" s="30">
        <f>IF(OR($Y846="",$E$6=""),"",IF(INDEX($A:$U,ROW(),$E$6)="",0,IF(ISNUMBER(INDEX($A:$U,ROW(),$E$6)),INDEX($A:$U,ROW(),$E$6),IFERROR(--SUBSTITUTE(SUBSTITUTE(TRIM(INDEX($A:$U,ROW(),$E$6)),",",""),"원",""),0))))</f>
        <v/>
      </c>
      <c r="AB846" s="30">
        <f>IF(OR($Y846="",$F$6=""),"",IF(INDEX($A:$U,ROW(),$F$6)="","",IF(ISNUMBER(INDEX($A:$U,ROW(),$F$6)),INDEX($A:$U,ROW(),$F$6),IFERROR(--SUBSTITUTE(SUBSTITUTE(TRIM(INDEX($A:$U,ROW(),$F$6)),",",""),"원",""),""))))</f>
        <v/>
      </c>
      <c r="AC846" s="2">
        <f>IF(OR($Y846="",$G$6=""),"",INDEX($A:$U,ROW(),$G$6)&amp;"")</f>
        <v/>
      </c>
      <c r="AD846" s="2">
        <f>IF($Y846="","",IF(OR(AND(설정!$B$5&lt;&gt;"",ISNUMBER(SEARCH(설정!$B$5,$AC846))),AND(설정!$B$6&lt;&gt;"",ISNUMBER(SEARCH(설정!$B$6,$AC846))),AND(설정!$B$7&lt;&gt;"",ISNUMBER(SEARCH(설정!$B$7,$AC846)))),"제외","포함"))</f>
        <v/>
      </c>
    </row>
    <row r="847">
      <c r="W847" s="2">
        <f>IF(OR($B$5="",$C$6="",ROW()&lt;$B$5),"",IF(INDEX($A:$U,ROW(),$C$6)="","",INDEX($A:$U,ROW(),$C$6)))</f>
        <v/>
      </c>
      <c r="X847" s="28">
        <f>IF($W847="","",IF(ISNUMBER($W847),IF($W847&gt;=10000000,IFERROR(DATE(INT($W847/10000),MOD(INT($W847/100),100),MOD($W847,100)),""),$W847),IF(ISNUMBER(--SUBSTITUTE(SUBSTITUTE(TRIM($W847),".","-"),"/","-")),IF(--SUBSTITUTE(SUBSTITUTE(TRIM($W847),".","-"),"/","-")&gt;=10000000,IFERROR(DATE(--LEFT(TRIM($W847),4),--MID(TRIM($W847),5,2),--RIGHT(TRIM($W847),2)),""),--SUBSTITUTE(SUBSTITUTE(TRIM($W847),".","-"),"/","-")),IFERROR(--LEFT(SUBSTITUTE(SUBSTITUTE(TRIM($W847),".","-"),"/","-"),10),""))))</f>
        <v/>
      </c>
      <c r="Y847" s="29">
        <f>IF($X847="","",INT($X847))</f>
        <v/>
      </c>
      <c r="Z847" s="30">
        <f>IF(OR($Y847="",$D$6=""),"",IF(INDEX($A:$U,ROW(),$D$6)="",0,IF(ISNUMBER(INDEX($A:$U,ROW(),$D$6)),INDEX($A:$U,ROW(),$D$6),IFERROR(--SUBSTITUTE(SUBSTITUTE(TRIM(INDEX($A:$U,ROW(),$D$6)),",",""),"원",""),0))))</f>
        <v/>
      </c>
      <c r="AA847" s="30">
        <f>IF(OR($Y847="",$E$6=""),"",IF(INDEX($A:$U,ROW(),$E$6)="",0,IF(ISNUMBER(INDEX($A:$U,ROW(),$E$6)),INDEX($A:$U,ROW(),$E$6),IFERROR(--SUBSTITUTE(SUBSTITUTE(TRIM(INDEX($A:$U,ROW(),$E$6)),",",""),"원",""),0))))</f>
        <v/>
      </c>
      <c r="AB847" s="30">
        <f>IF(OR($Y847="",$F$6=""),"",IF(INDEX($A:$U,ROW(),$F$6)="","",IF(ISNUMBER(INDEX($A:$U,ROW(),$F$6)),INDEX($A:$U,ROW(),$F$6),IFERROR(--SUBSTITUTE(SUBSTITUTE(TRIM(INDEX($A:$U,ROW(),$F$6)),",",""),"원",""),""))))</f>
        <v/>
      </c>
      <c r="AC847" s="2">
        <f>IF(OR($Y847="",$G$6=""),"",INDEX($A:$U,ROW(),$G$6)&amp;"")</f>
        <v/>
      </c>
      <c r="AD847" s="2">
        <f>IF($Y847="","",IF(OR(AND(설정!$B$5&lt;&gt;"",ISNUMBER(SEARCH(설정!$B$5,$AC847))),AND(설정!$B$6&lt;&gt;"",ISNUMBER(SEARCH(설정!$B$6,$AC847))),AND(설정!$B$7&lt;&gt;"",ISNUMBER(SEARCH(설정!$B$7,$AC847)))),"제외","포함"))</f>
        <v/>
      </c>
    </row>
    <row r="848">
      <c r="W848" s="2">
        <f>IF(OR($B$5="",$C$6="",ROW()&lt;$B$5),"",IF(INDEX($A:$U,ROW(),$C$6)="","",INDEX($A:$U,ROW(),$C$6)))</f>
        <v/>
      </c>
      <c r="X848" s="28">
        <f>IF($W848="","",IF(ISNUMBER($W848),IF($W848&gt;=10000000,IFERROR(DATE(INT($W848/10000),MOD(INT($W848/100),100),MOD($W848,100)),""),$W848),IF(ISNUMBER(--SUBSTITUTE(SUBSTITUTE(TRIM($W848),".","-"),"/","-")),IF(--SUBSTITUTE(SUBSTITUTE(TRIM($W848),".","-"),"/","-")&gt;=10000000,IFERROR(DATE(--LEFT(TRIM($W848),4),--MID(TRIM($W848),5,2),--RIGHT(TRIM($W848),2)),""),--SUBSTITUTE(SUBSTITUTE(TRIM($W848),".","-"),"/","-")),IFERROR(--LEFT(SUBSTITUTE(SUBSTITUTE(TRIM($W848),".","-"),"/","-"),10),""))))</f>
        <v/>
      </c>
      <c r="Y848" s="29">
        <f>IF($X848="","",INT($X848))</f>
        <v/>
      </c>
      <c r="Z848" s="30">
        <f>IF(OR($Y848="",$D$6=""),"",IF(INDEX($A:$U,ROW(),$D$6)="",0,IF(ISNUMBER(INDEX($A:$U,ROW(),$D$6)),INDEX($A:$U,ROW(),$D$6),IFERROR(--SUBSTITUTE(SUBSTITUTE(TRIM(INDEX($A:$U,ROW(),$D$6)),",",""),"원",""),0))))</f>
        <v/>
      </c>
      <c r="AA848" s="30">
        <f>IF(OR($Y848="",$E$6=""),"",IF(INDEX($A:$U,ROW(),$E$6)="",0,IF(ISNUMBER(INDEX($A:$U,ROW(),$E$6)),INDEX($A:$U,ROW(),$E$6),IFERROR(--SUBSTITUTE(SUBSTITUTE(TRIM(INDEX($A:$U,ROW(),$E$6)),",",""),"원",""),0))))</f>
        <v/>
      </c>
      <c r="AB848" s="30">
        <f>IF(OR($Y848="",$F$6=""),"",IF(INDEX($A:$U,ROW(),$F$6)="","",IF(ISNUMBER(INDEX($A:$U,ROW(),$F$6)),INDEX($A:$U,ROW(),$F$6),IFERROR(--SUBSTITUTE(SUBSTITUTE(TRIM(INDEX($A:$U,ROW(),$F$6)),",",""),"원",""),""))))</f>
        <v/>
      </c>
      <c r="AC848" s="2">
        <f>IF(OR($Y848="",$G$6=""),"",INDEX($A:$U,ROW(),$G$6)&amp;"")</f>
        <v/>
      </c>
      <c r="AD848" s="2">
        <f>IF($Y848="","",IF(OR(AND(설정!$B$5&lt;&gt;"",ISNUMBER(SEARCH(설정!$B$5,$AC848))),AND(설정!$B$6&lt;&gt;"",ISNUMBER(SEARCH(설정!$B$6,$AC848))),AND(설정!$B$7&lt;&gt;"",ISNUMBER(SEARCH(설정!$B$7,$AC848)))),"제외","포함"))</f>
        <v/>
      </c>
    </row>
    <row r="849">
      <c r="W849" s="2">
        <f>IF(OR($B$5="",$C$6="",ROW()&lt;$B$5),"",IF(INDEX($A:$U,ROW(),$C$6)="","",INDEX($A:$U,ROW(),$C$6)))</f>
        <v/>
      </c>
      <c r="X849" s="28">
        <f>IF($W849="","",IF(ISNUMBER($W849),IF($W849&gt;=10000000,IFERROR(DATE(INT($W849/10000),MOD(INT($W849/100),100),MOD($W849,100)),""),$W849),IF(ISNUMBER(--SUBSTITUTE(SUBSTITUTE(TRIM($W849),".","-"),"/","-")),IF(--SUBSTITUTE(SUBSTITUTE(TRIM($W849),".","-"),"/","-")&gt;=10000000,IFERROR(DATE(--LEFT(TRIM($W849),4),--MID(TRIM($W849),5,2),--RIGHT(TRIM($W849),2)),""),--SUBSTITUTE(SUBSTITUTE(TRIM($W849),".","-"),"/","-")),IFERROR(--LEFT(SUBSTITUTE(SUBSTITUTE(TRIM($W849),".","-"),"/","-"),10),""))))</f>
        <v/>
      </c>
      <c r="Y849" s="29">
        <f>IF($X849="","",INT($X849))</f>
        <v/>
      </c>
      <c r="Z849" s="30">
        <f>IF(OR($Y849="",$D$6=""),"",IF(INDEX($A:$U,ROW(),$D$6)="",0,IF(ISNUMBER(INDEX($A:$U,ROW(),$D$6)),INDEX($A:$U,ROW(),$D$6),IFERROR(--SUBSTITUTE(SUBSTITUTE(TRIM(INDEX($A:$U,ROW(),$D$6)),",",""),"원",""),0))))</f>
        <v/>
      </c>
      <c r="AA849" s="30">
        <f>IF(OR($Y849="",$E$6=""),"",IF(INDEX($A:$U,ROW(),$E$6)="",0,IF(ISNUMBER(INDEX($A:$U,ROW(),$E$6)),INDEX($A:$U,ROW(),$E$6),IFERROR(--SUBSTITUTE(SUBSTITUTE(TRIM(INDEX($A:$U,ROW(),$E$6)),",",""),"원",""),0))))</f>
        <v/>
      </c>
      <c r="AB849" s="30">
        <f>IF(OR($Y849="",$F$6=""),"",IF(INDEX($A:$U,ROW(),$F$6)="","",IF(ISNUMBER(INDEX($A:$U,ROW(),$F$6)),INDEX($A:$U,ROW(),$F$6),IFERROR(--SUBSTITUTE(SUBSTITUTE(TRIM(INDEX($A:$U,ROW(),$F$6)),",",""),"원",""),""))))</f>
        <v/>
      </c>
      <c r="AC849" s="2">
        <f>IF(OR($Y849="",$G$6=""),"",INDEX($A:$U,ROW(),$G$6)&amp;"")</f>
        <v/>
      </c>
      <c r="AD849" s="2">
        <f>IF($Y849="","",IF(OR(AND(설정!$B$5&lt;&gt;"",ISNUMBER(SEARCH(설정!$B$5,$AC849))),AND(설정!$B$6&lt;&gt;"",ISNUMBER(SEARCH(설정!$B$6,$AC849))),AND(설정!$B$7&lt;&gt;"",ISNUMBER(SEARCH(설정!$B$7,$AC849)))),"제외","포함"))</f>
        <v/>
      </c>
    </row>
    <row r="850">
      <c r="W850" s="2">
        <f>IF(OR($B$5="",$C$6="",ROW()&lt;$B$5),"",IF(INDEX($A:$U,ROW(),$C$6)="","",INDEX($A:$U,ROW(),$C$6)))</f>
        <v/>
      </c>
      <c r="X850" s="28">
        <f>IF($W850="","",IF(ISNUMBER($W850),IF($W850&gt;=10000000,IFERROR(DATE(INT($W850/10000),MOD(INT($W850/100),100),MOD($W850,100)),""),$W850),IF(ISNUMBER(--SUBSTITUTE(SUBSTITUTE(TRIM($W850),".","-"),"/","-")),IF(--SUBSTITUTE(SUBSTITUTE(TRIM($W850),".","-"),"/","-")&gt;=10000000,IFERROR(DATE(--LEFT(TRIM($W850),4),--MID(TRIM($W850),5,2),--RIGHT(TRIM($W850),2)),""),--SUBSTITUTE(SUBSTITUTE(TRIM($W850),".","-"),"/","-")),IFERROR(--LEFT(SUBSTITUTE(SUBSTITUTE(TRIM($W850),".","-"),"/","-"),10),""))))</f>
        <v/>
      </c>
      <c r="Y850" s="29">
        <f>IF($X850="","",INT($X850))</f>
        <v/>
      </c>
      <c r="Z850" s="30">
        <f>IF(OR($Y850="",$D$6=""),"",IF(INDEX($A:$U,ROW(),$D$6)="",0,IF(ISNUMBER(INDEX($A:$U,ROW(),$D$6)),INDEX($A:$U,ROW(),$D$6),IFERROR(--SUBSTITUTE(SUBSTITUTE(TRIM(INDEX($A:$U,ROW(),$D$6)),",",""),"원",""),0))))</f>
        <v/>
      </c>
      <c r="AA850" s="30">
        <f>IF(OR($Y850="",$E$6=""),"",IF(INDEX($A:$U,ROW(),$E$6)="",0,IF(ISNUMBER(INDEX($A:$U,ROW(),$E$6)),INDEX($A:$U,ROW(),$E$6),IFERROR(--SUBSTITUTE(SUBSTITUTE(TRIM(INDEX($A:$U,ROW(),$E$6)),",",""),"원",""),0))))</f>
        <v/>
      </c>
      <c r="AB850" s="30">
        <f>IF(OR($Y850="",$F$6=""),"",IF(INDEX($A:$U,ROW(),$F$6)="","",IF(ISNUMBER(INDEX($A:$U,ROW(),$F$6)),INDEX($A:$U,ROW(),$F$6),IFERROR(--SUBSTITUTE(SUBSTITUTE(TRIM(INDEX($A:$U,ROW(),$F$6)),",",""),"원",""),""))))</f>
        <v/>
      </c>
      <c r="AC850" s="2">
        <f>IF(OR($Y850="",$G$6=""),"",INDEX($A:$U,ROW(),$G$6)&amp;"")</f>
        <v/>
      </c>
      <c r="AD850" s="2">
        <f>IF($Y850="","",IF(OR(AND(설정!$B$5&lt;&gt;"",ISNUMBER(SEARCH(설정!$B$5,$AC850))),AND(설정!$B$6&lt;&gt;"",ISNUMBER(SEARCH(설정!$B$6,$AC850))),AND(설정!$B$7&lt;&gt;"",ISNUMBER(SEARCH(설정!$B$7,$AC850)))),"제외","포함"))</f>
        <v/>
      </c>
    </row>
    <row r="851">
      <c r="W851" s="2">
        <f>IF(OR($B$5="",$C$6="",ROW()&lt;$B$5),"",IF(INDEX($A:$U,ROW(),$C$6)="","",INDEX($A:$U,ROW(),$C$6)))</f>
        <v/>
      </c>
      <c r="X851" s="28">
        <f>IF($W851="","",IF(ISNUMBER($W851),IF($W851&gt;=10000000,IFERROR(DATE(INT($W851/10000),MOD(INT($W851/100),100),MOD($W851,100)),""),$W851),IF(ISNUMBER(--SUBSTITUTE(SUBSTITUTE(TRIM($W851),".","-"),"/","-")),IF(--SUBSTITUTE(SUBSTITUTE(TRIM($W851),".","-"),"/","-")&gt;=10000000,IFERROR(DATE(--LEFT(TRIM($W851),4),--MID(TRIM($W851),5,2),--RIGHT(TRIM($W851),2)),""),--SUBSTITUTE(SUBSTITUTE(TRIM($W851),".","-"),"/","-")),IFERROR(--LEFT(SUBSTITUTE(SUBSTITUTE(TRIM($W851),".","-"),"/","-"),10),""))))</f>
        <v/>
      </c>
      <c r="Y851" s="29">
        <f>IF($X851="","",INT($X851))</f>
        <v/>
      </c>
      <c r="Z851" s="30">
        <f>IF(OR($Y851="",$D$6=""),"",IF(INDEX($A:$U,ROW(),$D$6)="",0,IF(ISNUMBER(INDEX($A:$U,ROW(),$D$6)),INDEX($A:$U,ROW(),$D$6),IFERROR(--SUBSTITUTE(SUBSTITUTE(TRIM(INDEX($A:$U,ROW(),$D$6)),",",""),"원",""),0))))</f>
        <v/>
      </c>
      <c r="AA851" s="30">
        <f>IF(OR($Y851="",$E$6=""),"",IF(INDEX($A:$U,ROW(),$E$6)="",0,IF(ISNUMBER(INDEX($A:$U,ROW(),$E$6)),INDEX($A:$U,ROW(),$E$6),IFERROR(--SUBSTITUTE(SUBSTITUTE(TRIM(INDEX($A:$U,ROW(),$E$6)),",",""),"원",""),0))))</f>
        <v/>
      </c>
      <c r="AB851" s="30">
        <f>IF(OR($Y851="",$F$6=""),"",IF(INDEX($A:$U,ROW(),$F$6)="","",IF(ISNUMBER(INDEX($A:$U,ROW(),$F$6)),INDEX($A:$U,ROW(),$F$6),IFERROR(--SUBSTITUTE(SUBSTITUTE(TRIM(INDEX($A:$U,ROW(),$F$6)),",",""),"원",""),""))))</f>
        <v/>
      </c>
      <c r="AC851" s="2">
        <f>IF(OR($Y851="",$G$6=""),"",INDEX($A:$U,ROW(),$G$6)&amp;"")</f>
        <v/>
      </c>
      <c r="AD851" s="2">
        <f>IF($Y851="","",IF(OR(AND(설정!$B$5&lt;&gt;"",ISNUMBER(SEARCH(설정!$B$5,$AC851))),AND(설정!$B$6&lt;&gt;"",ISNUMBER(SEARCH(설정!$B$6,$AC851))),AND(설정!$B$7&lt;&gt;"",ISNUMBER(SEARCH(설정!$B$7,$AC851)))),"제외","포함"))</f>
        <v/>
      </c>
    </row>
    <row r="852">
      <c r="W852" s="2">
        <f>IF(OR($B$5="",$C$6="",ROW()&lt;$B$5),"",IF(INDEX($A:$U,ROW(),$C$6)="","",INDEX($A:$U,ROW(),$C$6)))</f>
        <v/>
      </c>
      <c r="X852" s="28">
        <f>IF($W852="","",IF(ISNUMBER($W852),IF($W852&gt;=10000000,IFERROR(DATE(INT($W852/10000),MOD(INT($W852/100),100),MOD($W852,100)),""),$W852),IF(ISNUMBER(--SUBSTITUTE(SUBSTITUTE(TRIM($W852),".","-"),"/","-")),IF(--SUBSTITUTE(SUBSTITUTE(TRIM($W852),".","-"),"/","-")&gt;=10000000,IFERROR(DATE(--LEFT(TRIM($W852),4),--MID(TRIM($W852),5,2),--RIGHT(TRIM($W852),2)),""),--SUBSTITUTE(SUBSTITUTE(TRIM($W852),".","-"),"/","-")),IFERROR(--LEFT(SUBSTITUTE(SUBSTITUTE(TRIM($W852),".","-"),"/","-"),10),""))))</f>
        <v/>
      </c>
      <c r="Y852" s="29">
        <f>IF($X852="","",INT($X852))</f>
        <v/>
      </c>
      <c r="Z852" s="30">
        <f>IF(OR($Y852="",$D$6=""),"",IF(INDEX($A:$U,ROW(),$D$6)="",0,IF(ISNUMBER(INDEX($A:$U,ROW(),$D$6)),INDEX($A:$U,ROW(),$D$6),IFERROR(--SUBSTITUTE(SUBSTITUTE(TRIM(INDEX($A:$U,ROW(),$D$6)),",",""),"원",""),0))))</f>
        <v/>
      </c>
      <c r="AA852" s="30">
        <f>IF(OR($Y852="",$E$6=""),"",IF(INDEX($A:$U,ROW(),$E$6)="",0,IF(ISNUMBER(INDEX($A:$U,ROW(),$E$6)),INDEX($A:$U,ROW(),$E$6),IFERROR(--SUBSTITUTE(SUBSTITUTE(TRIM(INDEX($A:$U,ROW(),$E$6)),",",""),"원",""),0))))</f>
        <v/>
      </c>
      <c r="AB852" s="30">
        <f>IF(OR($Y852="",$F$6=""),"",IF(INDEX($A:$U,ROW(),$F$6)="","",IF(ISNUMBER(INDEX($A:$U,ROW(),$F$6)),INDEX($A:$U,ROW(),$F$6),IFERROR(--SUBSTITUTE(SUBSTITUTE(TRIM(INDEX($A:$U,ROW(),$F$6)),",",""),"원",""),""))))</f>
        <v/>
      </c>
      <c r="AC852" s="2">
        <f>IF(OR($Y852="",$G$6=""),"",INDEX($A:$U,ROW(),$G$6)&amp;"")</f>
        <v/>
      </c>
      <c r="AD852" s="2">
        <f>IF($Y852="","",IF(OR(AND(설정!$B$5&lt;&gt;"",ISNUMBER(SEARCH(설정!$B$5,$AC852))),AND(설정!$B$6&lt;&gt;"",ISNUMBER(SEARCH(설정!$B$6,$AC852))),AND(설정!$B$7&lt;&gt;"",ISNUMBER(SEARCH(설정!$B$7,$AC852)))),"제외","포함"))</f>
        <v/>
      </c>
    </row>
    <row r="853">
      <c r="W853" s="2">
        <f>IF(OR($B$5="",$C$6="",ROW()&lt;$B$5),"",IF(INDEX($A:$U,ROW(),$C$6)="","",INDEX($A:$U,ROW(),$C$6)))</f>
        <v/>
      </c>
      <c r="X853" s="28">
        <f>IF($W853="","",IF(ISNUMBER($W853),IF($W853&gt;=10000000,IFERROR(DATE(INT($W853/10000),MOD(INT($W853/100),100),MOD($W853,100)),""),$W853),IF(ISNUMBER(--SUBSTITUTE(SUBSTITUTE(TRIM($W853),".","-"),"/","-")),IF(--SUBSTITUTE(SUBSTITUTE(TRIM($W853),".","-"),"/","-")&gt;=10000000,IFERROR(DATE(--LEFT(TRIM($W853),4),--MID(TRIM($W853),5,2),--RIGHT(TRIM($W853),2)),""),--SUBSTITUTE(SUBSTITUTE(TRIM($W853),".","-"),"/","-")),IFERROR(--LEFT(SUBSTITUTE(SUBSTITUTE(TRIM($W853),".","-"),"/","-"),10),""))))</f>
        <v/>
      </c>
      <c r="Y853" s="29">
        <f>IF($X853="","",INT($X853))</f>
        <v/>
      </c>
      <c r="Z853" s="30">
        <f>IF(OR($Y853="",$D$6=""),"",IF(INDEX($A:$U,ROW(),$D$6)="",0,IF(ISNUMBER(INDEX($A:$U,ROW(),$D$6)),INDEX($A:$U,ROW(),$D$6),IFERROR(--SUBSTITUTE(SUBSTITUTE(TRIM(INDEX($A:$U,ROW(),$D$6)),",",""),"원",""),0))))</f>
        <v/>
      </c>
      <c r="AA853" s="30">
        <f>IF(OR($Y853="",$E$6=""),"",IF(INDEX($A:$U,ROW(),$E$6)="",0,IF(ISNUMBER(INDEX($A:$U,ROW(),$E$6)),INDEX($A:$U,ROW(),$E$6),IFERROR(--SUBSTITUTE(SUBSTITUTE(TRIM(INDEX($A:$U,ROW(),$E$6)),",",""),"원",""),0))))</f>
        <v/>
      </c>
      <c r="AB853" s="30">
        <f>IF(OR($Y853="",$F$6=""),"",IF(INDEX($A:$U,ROW(),$F$6)="","",IF(ISNUMBER(INDEX($A:$U,ROW(),$F$6)),INDEX($A:$U,ROW(),$F$6),IFERROR(--SUBSTITUTE(SUBSTITUTE(TRIM(INDEX($A:$U,ROW(),$F$6)),",",""),"원",""),""))))</f>
        <v/>
      </c>
      <c r="AC853" s="2">
        <f>IF(OR($Y853="",$G$6=""),"",INDEX($A:$U,ROW(),$G$6)&amp;"")</f>
        <v/>
      </c>
      <c r="AD853" s="2">
        <f>IF($Y853="","",IF(OR(AND(설정!$B$5&lt;&gt;"",ISNUMBER(SEARCH(설정!$B$5,$AC853))),AND(설정!$B$6&lt;&gt;"",ISNUMBER(SEARCH(설정!$B$6,$AC853))),AND(설정!$B$7&lt;&gt;"",ISNUMBER(SEARCH(설정!$B$7,$AC853)))),"제외","포함"))</f>
        <v/>
      </c>
    </row>
    <row r="854">
      <c r="W854" s="2">
        <f>IF(OR($B$5="",$C$6="",ROW()&lt;$B$5),"",IF(INDEX($A:$U,ROW(),$C$6)="","",INDEX($A:$U,ROW(),$C$6)))</f>
        <v/>
      </c>
      <c r="X854" s="28">
        <f>IF($W854="","",IF(ISNUMBER($W854),IF($W854&gt;=10000000,IFERROR(DATE(INT($W854/10000),MOD(INT($W854/100),100),MOD($W854,100)),""),$W854),IF(ISNUMBER(--SUBSTITUTE(SUBSTITUTE(TRIM($W854),".","-"),"/","-")),IF(--SUBSTITUTE(SUBSTITUTE(TRIM($W854),".","-"),"/","-")&gt;=10000000,IFERROR(DATE(--LEFT(TRIM($W854),4),--MID(TRIM($W854),5,2),--RIGHT(TRIM($W854),2)),""),--SUBSTITUTE(SUBSTITUTE(TRIM($W854),".","-"),"/","-")),IFERROR(--LEFT(SUBSTITUTE(SUBSTITUTE(TRIM($W854),".","-"),"/","-"),10),""))))</f>
        <v/>
      </c>
      <c r="Y854" s="29">
        <f>IF($X854="","",INT($X854))</f>
        <v/>
      </c>
      <c r="Z854" s="30">
        <f>IF(OR($Y854="",$D$6=""),"",IF(INDEX($A:$U,ROW(),$D$6)="",0,IF(ISNUMBER(INDEX($A:$U,ROW(),$D$6)),INDEX($A:$U,ROW(),$D$6),IFERROR(--SUBSTITUTE(SUBSTITUTE(TRIM(INDEX($A:$U,ROW(),$D$6)),",",""),"원",""),0))))</f>
        <v/>
      </c>
      <c r="AA854" s="30">
        <f>IF(OR($Y854="",$E$6=""),"",IF(INDEX($A:$U,ROW(),$E$6)="",0,IF(ISNUMBER(INDEX($A:$U,ROW(),$E$6)),INDEX($A:$U,ROW(),$E$6),IFERROR(--SUBSTITUTE(SUBSTITUTE(TRIM(INDEX($A:$U,ROW(),$E$6)),",",""),"원",""),0))))</f>
        <v/>
      </c>
      <c r="AB854" s="30">
        <f>IF(OR($Y854="",$F$6=""),"",IF(INDEX($A:$U,ROW(),$F$6)="","",IF(ISNUMBER(INDEX($A:$U,ROW(),$F$6)),INDEX($A:$U,ROW(),$F$6),IFERROR(--SUBSTITUTE(SUBSTITUTE(TRIM(INDEX($A:$U,ROW(),$F$6)),",",""),"원",""),""))))</f>
        <v/>
      </c>
      <c r="AC854" s="2">
        <f>IF(OR($Y854="",$G$6=""),"",INDEX($A:$U,ROW(),$G$6)&amp;"")</f>
        <v/>
      </c>
      <c r="AD854" s="2">
        <f>IF($Y854="","",IF(OR(AND(설정!$B$5&lt;&gt;"",ISNUMBER(SEARCH(설정!$B$5,$AC854))),AND(설정!$B$6&lt;&gt;"",ISNUMBER(SEARCH(설정!$B$6,$AC854))),AND(설정!$B$7&lt;&gt;"",ISNUMBER(SEARCH(설정!$B$7,$AC854)))),"제외","포함"))</f>
        <v/>
      </c>
    </row>
    <row r="855">
      <c r="W855" s="2">
        <f>IF(OR($B$5="",$C$6="",ROW()&lt;$B$5),"",IF(INDEX($A:$U,ROW(),$C$6)="","",INDEX($A:$U,ROW(),$C$6)))</f>
        <v/>
      </c>
      <c r="X855" s="28">
        <f>IF($W855="","",IF(ISNUMBER($W855),IF($W855&gt;=10000000,IFERROR(DATE(INT($W855/10000),MOD(INT($W855/100),100),MOD($W855,100)),""),$W855),IF(ISNUMBER(--SUBSTITUTE(SUBSTITUTE(TRIM($W855),".","-"),"/","-")),IF(--SUBSTITUTE(SUBSTITUTE(TRIM($W855),".","-"),"/","-")&gt;=10000000,IFERROR(DATE(--LEFT(TRIM($W855),4),--MID(TRIM($W855),5,2),--RIGHT(TRIM($W855),2)),""),--SUBSTITUTE(SUBSTITUTE(TRIM($W855),".","-"),"/","-")),IFERROR(--LEFT(SUBSTITUTE(SUBSTITUTE(TRIM($W855),".","-"),"/","-"),10),""))))</f>
        <v/>
      </c>
      <c r="Y855" s="29">
        <f>IF($X855="","",INT($X855))</f>
        <v/>
      </c>
      <c r="Z855" s="30">
        <f>IF(OR($Y855="",$D$6=""),"",IF(INDEX($A:$U,ROW(),$D$6)="",0,IF(ISNUMBER(INDEX($A:$U,ROW(),$D$6)),INDEX($A:$U,ROW(),$D$6),IFERROR(--SUBSTITUTE(SUBSTITUTE(TRIM(INDEX($A:$U,ROW(),$D$6)),",",""),"원",""),0))))</f>
        <v/>
      </c>
      <c r="AA855" s="30">
        <f>IF(OR($Y855="",$E$6=""),"",IF(INDEX($A:$U,ROW(),$E$6)="",0,IF(ISNUMBER(INDEX($A:$U,ROW(),$E$6)),INDEX($A:$U,ROW(),$E$6),IFERROR(--SUBSTITUTE(SUBSTITUTE(TRIM(INDEX($A:$U,ROW(),$E$6)),",",""),"원",""),0))))</f>
        <v/>
      </c>
      <c r="AB855" s="30">
        <f>IF(OR($Y855="",$F$6=""),"",IF(INDEX($A:$U,ROW(),$F$6)="","",IF(ISNUMBER(INDEX($A:$U,ROW(),$F$6)),INDEX($A:$U,ROW(),$F$6),IFERROR(--SUBSTITUTE(SUBSTITUTE(TRIM(INDEX($A:$U,ROW(),$F$6)),",",""),"원",""),""))))</f>
        <v/>
      </c>
      <c r="AC855" s="2">
        <f>IF(OR($Y855="",$G$6=""),"",INDEX($A:$U,ROW(),$G$6)&amp;"")</f>
        <v/>
      </c>
      <c r="AD855" s="2">
        <f>IF($Y855="","",IF(OR(AND(설정!$B$5&lt;&gt;"",ISNUMBER(SEARCH(설정!$B$5,$AC855))),AND(설정!$B$6&lt;&gt;"",ISNUMBER(SEARCH(설정!$B$6,$AC855))),AND(설정!$B$7&lt;&gt;"",ISNUMBER(SEARCH(설정!$B$7,$AC855)))),"제외","포함"))</f>
        <v/>
      </c>
    </row>
    <row r="856">
      <c r="W856" s="2">
        <f>IF(OR($B$5="",$C$6="",ROW()&lt;$B$5),"",IF(INDEX($A:$U,ROW(),$C$6)="","",INDEX($A:$U,ROW(),$C$6)))</f>
        <v/>
      </c>
      <c r="X856" s="28">
        <f>IF($W856="","",IF(ISNUMBER($W856),IF($W856&gt;=10000000,IFERROR(DATE(INT($W856/10000),MOD(INT($W856/100),100),MOD($W856,100)),""),$W856),IF(ISNUMBER(--SUBSTITUTE(SUBSTITUTE(TRIM($W856),".","-"),"/","-")),IF(--SUBSTITUTE(SUBSTITUTE(TRIM($W856),".","-"),"/","-")&gt;=10000000,IFERROR(DATE(--LEFT(TRIM($W856),4),--MID(TRIM($W856),5,2),--RIGHT(TRIM($W856),2)),""),--SUBSTITUTE(SUBSTITUTE(TRIM($W856),".","-"),"/","-")),IFERROR(--LEFT(SUBSTITUTE(SUBSTITUTE(TRIM($W856),".","-"),"/","-"),10),""))))</f>
        <v/>
      </c>
      <c r="Y856" s="29">
        <f>IF($X856="","",INT($X856))</f>
        <v/>
      </c>
      <c r="Z856" s="30">
        <f>IF(OR($Y856="",$D$6=""),"",IF(INDEX($A:$U,ROW(),$D$6)="",0,IF(ISNUMBER(INDEX($A:$U,ROW(),$D$6)),INDEX($A:$U,ROW(),$D$6),IFERROR(--SUBSTITUTE(SUBSTITUTE(TRIM(INDEX($A:$U,ROW(),$D$6)),",",""),"원",""),0))))</f>
        <v/>
      </c>
      <c r="AA856" s="30">
        <f>IF(OR($Y856="",$E$6=""),"",IF(INDEX($A:$U,ROW(),$E$6)="",0,IF(ISNUMBER(INDEX($A:$U,ROW(),$E$6)),INDEX($A:$U,ROW(),$E$6),IFERROR(--SUBSTITUTE(SUBSTITUTE(TRIM(INDEX($A:$U,ROW(),$E$6)),",",""),"원",""),0))))</f>
        <v/>
      </c>
      <c r="AB856" s="30">
        <f>IF(OR($Y856="",$F$6=""),"",IF(INDEX($A:$U,ROW(),$F$6)="","",IF(ISNUMBER(INDEX($A:$U,ROW(),$F$6)),INDEX($A:$U,ROW(),$F$6),IFERROR(--SUBSTITUTE(SUBSTITUTE(TRIM(INDEX($A:$U,ROW(),$F$6)),",",""),"원",""),""))))</f>
        <v/>
      </c>
      <c r="AC856" s="2">
        <f>IF(OR($Y856="",$G$6=""),"",INDEX($A:$U,ROW(),$G$6)&amp;"")</f>
        <v/>
      </c>
      <c r="AD856" s="2">
        <f>IF($Y856="","",IF(OR(AND(설정!$B$5&lt;&gt;"",ISNUMBER(SEARCH(설정!$B$5,$AC856))),AND(설정!$B$6&lt;&gt;"",ISNUMBER(SEARCH(설정!$B$6,$AC856))),AND(설정!$B$7&lt;&gt;"",ISNUMBER(SEARCH(설정!$B$7,$AC856)))),"제외","포함"))</f>
        <v/>
      </c>
    </row>
    <row r="857">
      <c r="W857" s="2">
        <f>IF(OR($B$5="",$C$6="",ROW()&lt;$B$5),"",IF(INDEX($A:$U,ROW(),$C$6)="","",INDEX($A:$U,ROW(),$C$6)))</f>
        <v/>
      </c>
      <c r="X857" s="28">
        <f>IF($W857="","",IF(ISNUMBER($W857),IF($W857&gt;=10000000,IFERROR(DATE(INT($W857/10000),MOD(INT($W857/100),100),MOD($W857,100)),""),$W857),IF(ISNUMBER(--SUBSTITUTE(SUBSTITUTE(TRIM($W857),".","-"),"/","-")),IF(--SUBSTITUTE(SUBSTITUTE(TRIM($W857),".","-"),"/","-")&gt;=10000000,IFERROR(DATE(--LEFT(TRIM($W857),4),--MID(TRIM($W857),5,2),--RIGHT(TRIM($W857),2)),""),--SUBSTITUTE(SUBSTITUTE(TRIM($W857),".","-"),"/","-")),IFERROR(--LEFT(SUBSTITUTE(SUBSTITUTE(TRIM($W857),".","-"),"/","-"),10),""))))</f>
        <v/>
      </c>
      <c r="Y857" s="29">
        <f>IF($X857="","",INT($X857))</f>
        <v/>
      </c>
      <c r="Z857" s="30">
        <f>IF(OR($Y857="",$D$6=""),"",IF(INDEX($A:$U,ROW(),$D$6)="",0,IF(ISNUMBER(INDEX($A:$U,ROW(),$D$6)),INDEX($A:$U,ROW(),$D$6),IFERROR(--SUBSTITUTE(SUBSTITUTE(TRIM(INDEX($A:$U,ROW(),$D$6)),",",""),"원",""),0))))</f>
        <v/>
      </c>
      <c r="AA857" s="30">
        <f>IF(OR($Y857="",$E$6=""),"",IF(INDEX($A:$U,ROW(),$E$6)="",0,IF(ISNUMBER(INDEX($A:$U,ROW(),$E$6)),INDEX($A:$U,ROW(),$E$6),IFERROR(--SUBSTITUTE(SUBSTITUTE(TRIM(INDEX($A:$U,ROW(),$E$6)),",",""),"원",""),0))))</f>
        <v/>
      </c>
      <c r="AB857" s="30">
        <f>IF(OR($Y857="",$F$6=""),"",IF(INDEX($A:$U,ROW(),$F$6)="","",IF(ISNUMBER(INDEX($A:$U,ROW(),$F$6)),INDEX($A:$U,ROW(),$F$6),IFERROR(--SUBSTITUTE(SUBSTITUTE(TRIM(INDEX($A:$U,ROW(),$F$6)),",",""),"원",""),""))))</f>
        <v/>
      </c>
      <c r="AC857" s="2">
        <f>IF(OR($Y857="",$G$6=""),"",INDEX($A:$U,ROW(),$G$6)&amp;"")</f>
        <v/>
      </c>
      <c r="AD857" s="2">
        <f>IF($Y857="","",IF(OR(AND(설정!$B$5&lt;&gt;"",ISNUMBER(SEARCH(설정!$B$5,$AC857))),AND(설정!$B$6&lt;&gt;"",ISNUMBER(SEARCH(설정!$B$6,$AC857))),AND(설정!$B$7&lt;&gt;"",ISNUMBER(SEARCH(설정!$B$7,$AC857)))),"제외","포함"))</f>
        <v/>
      </c>
    </row>
    <row r="858">
      <c r="W858" s="2">
        <f>IF(OR($B$5="",$C$6="",ROW()&lt;$B$5),"",IF(INDEX($A:$U,ROW(),$C$6)="","",INDEX($A:$U,ROW(),$C$6)))</f>
        <v/>
      </c>
      <c r="X858" s="28">
        <f>IF($W858="","",IF(ISNUMBER($W858),IF($W858&gt;=10000000,IFERROR(DATE(INT($W858/10000),MOD(INT($W858/100),100),MOD($W858,100)),""),$W858),IF(ISNUMBER(--SUBSTITUTE(SUBSTITUTE(TRIM($W858),".","-"),"/","-")),IF(--SUBSTITUTE(SUBSTITUTE(TRIM($W858),".","-"),"/","-")&gt;=10000000,IFERROR(DATE(--LEFT(TRIM($W858),4),--MID(TRIM($W858),5,2),--RIGHT(TRIM($W858),2)),""),--SUBSTITUTE(SUBSTITUTE(TRIM($W858),".","-"),"/","-")),IFERROR(--LEFT(SUBSTITUTE(SUBSTITUTE(TRIM($W858),".","-"),"/","-"),10),""))))</f>
        <v/>
      </c>
      <c r="Y858" s="29">
        <f>IF($X858="","",INT($X858))</f>
        <v/>
      </c>
      <c r="Z858" s="30">
        <f>IF(OR($Y858="",$D$6=""),"",IF(INDEX($A:$U,ROW(),$D$6)="",0,IF(ISNUMBER(INDEX($A:$U,ROW(),$D$6)),INDEX($A:$U,ROW(),$D$6),IFERROR(--SUBSTITUTE(SUBSTITUTE(TRIM(INDEX($A:$U,ROW(),$D$6)),",",""),"원",""),0))))</f>
        <v/>
      </c>
      <c r="AA858" s="30">
        <f>IF(OR($Y858="",$E$6=""),"",IF(INDEX($A:$U,ROW(),$E$6)="",0,IF(ISNUMBER(INDEX($A:$U,ROW(),$E$6)),INDEX($A:$U,ROW(),$E$6),IFERROR(--SUBSTITUTE(SUBSTITUTE(TRIM(INDEX($A:$U,ROW(),$E$6)),",",""),"원",""),0))))</f>
        <v/>
      </c>
      <c r="AB858" s="30">
        <f>IF(OR($Y858="",$F$6=""),"",IF(INDEX($A:$U,ROW(),$F$6)="","",IF(ISNUMBER(INDEX($A:$U,ROW(),$F$6)),INDEX($A:$U,ROW(),$F$6),IFERROR(--SUBSTITUTE(SUBSTITUTE(TRIM(INDEX($A:$U,ROW(),$F$6)),",",""),"원",""),""))))</f>
        <v/>
      </c>
      <c r="AC858" s="2">
        <f>IF(OR($Y858="",$G$6=""),"",INDEX($A:$U,ROW(),$G$6)&amp;"")</f>
        <v/>
      </c>
      <c r="AD858" s="2">
        <f>IF($Y858="","",IF(OR(AND(설정!$B$5&lt;&gt;"",ISNUMBER(SEARCH(설정!$B$5,$AC858))),AND(설정!$B$6&lt;&gt;"",ISNUMBER(SEARCH(설정!$B$6,$AC858))),AND(설정!$B$7&lt;&gt;"",ISNUMBER(SEARCH(설정!$B$7,$AC858)))),"제외","포함"))</f>
        <v/>
      </c>
    </row>
    <row r="859">
      <c r="W859" s="2">
        <f>IF(OR($B$5="",$C$6="",ROW()&lt;$B$5),"",IF(INDEX($A:$U,ROW(),$C$6)="","",INDEX($A:$U,ROW(),$C$6)))</f>
        <v/>
      </c>
      <c r="X859" s="28">
        <f>IF($W859="","",IF(ISNUMBER($W859),IF($W859&gt;=10000000,IFERROR(DATE(INT($W859/10000),MOD(INT($W859/100),100),MOD($W859,100)),""),$W859),IF(ISNUMBER(--SUBSTITUTE(SUBSTITUTE(TRIM($W859),".","-"),"/","-")),IF(--SUBSTITUTE(SUBSTITUTE(TRIM($W859),".","-"),"/","-")&gt;=10000000,IFERROR(DATE(--LEFT(TRIM($W859),4),--MID(TRIM($W859),5,2),--RIGHT(TRIM($W859),2)),""),--SUBSTITUTE(SUBSTITUTE(TRIM($W859),".","-"),"/","-")),IFERROR(--LEFT(SUBSTITUTE(SUBSTITUTE(TRIM($W859),".","-"),"/","-"),10),""))))</f>
        <v/>
      </c>
      <c r="Y859" s="29">
        <f>IF($X859="","",INT($X859))</f>
        <v/>
      </c>
      <c r="Z859" s="30">
        <f>IF(OR($Y859="",$D$6=""),"",IF(INDEX($A:$U,ROW(),$D$6)="",0,IF(ISNUMBER(INDEX($A:$U,ROW(),$D$6)),INDEX($A:$U,ROW(),$D$6),IFERROR(--SUBSTITUTE(SUBSTITUTE(TRIM(INDEX($A:$U,ROW(),$D$6)),",",""),"원",""),0))))</f>
        <v/>
      </c>
      <c r="AA859" s="30">
        <f>IF(OR($Y859="",$E$6=""),"",IF(INDEX($A:$U,ROW(),$E$6)="",0,IF(ISNUMBER(INDEX($A:$U,ROW(),$E$6)),INDEX($A:$U,ROW(),$E$6),IFERROR(--SUBSTITUTE(SUBSTITUTE(TRIM(INDEX($A:$U,ROW(),$E$6)),",",""),"원",""),0))))</f>
        <v/>
      </c>
      <c r="AB859" s="30">
        <f>IF(OR($Y859="",$F$6=""),"",IF(INDEX($A:$U,ROW(),$F$6)="","",IF(ISNUMBER(INDEX($A:$U,ROW(),$F$6)),INDEX($A:$U,ROW(),$F$6),IFERROR(--SUBSTITUTE(SUBSTITUTE(TRIM(INDEX($A:$U,ROW(),$F$6)),",",""),"원",""),""))))</f>
        <v/>
      </c>
      <c r="AC859" s="2">
        <f>IF(OR($Y859="",$G$6=""),"",INDEX($A:$U,ROW(),$G$6)&amp;"")</f>
        <v/>
      </c>
      <c r="AD859" s="2">
        <f>IF($Y859="","",IF(OR(AND(설정!$B$5&lt;&gt;"",ISNUMBER(SEARCH(설정!$B$5,$AC859))),AND(설정!$B$6&lt;&gt;"",ISNUMBER(SEARCH(설정!$B$6,$AC859))),AND(설정!$B$7&lt;&gt;"",ISNUMBER(SEARCH(설정!$B$7,$AC859)))),"제외","포함"))</f>
        <v/>
      </c>
    </row>
    <row r="860">
      <c r="W860" s="2">
        <f>IF(OR($B$5="",$C$6="",ROW()&lt;$B$5),"",IF(INDEX($A:$U,ROW(),$C$6)="","",INDEX($A:$U,ROW(),$C$6)))</f>
        <v/>
      </c>
      <c r="X860" s="28">
        <f>IF($W860="","",IF(ISNUMBER($W860),IF($W860&gt;=10000000,IFERROR(DATE(INT($W860/10000),MOD(INT($W860/100),100),MOD($W860,100)),""),$W860),IF(ISNUMBER(--SUBSTITUTE(SUBSTITUTE(TRIM($W860),".","-"),"/","-")),IF(--SUBSTITUTE(SUBSTITUTE(TRIM($W860),".","-"),"/","-")&gt;=10000000,IFERROR(DATE(--LEFT(TRIM($W860),4),--MID(TRIM($W860),5,2),--RIGHT(TRIM($W860),2)),""),--SUBSTITUTE(SUBSTITUTE(TRIM($W860),".","-"),"/","-")),IFERROR(--LEFT(SUBSTITUTE(SUBSTITUTE(TRIM($W860),".","-"),"/","-"),10),""))))</f>
        <v/>
      </c>
      <c r="Y860" s="29">
        <f>IF($X860="","",INT($X860))</f>
        <v/>
      </c>
      <c r="Z860" s="30">
        <f>IF(OR($Y860="",$D$6=""),"",IF(INDEX($A:$U,ROW(),$D$6)="",0,IF(ISNUMBER(INDEX($A:$U,ROW(),$D$6)),INDEX($A:$U,ROW(),$D$6),IFERROR(--SUBSTITUTE(SUBSTITUTE(TRIM(INDEX($A:$U,ROW(),$D$6)),",",""),"원",""),0))))</f>
        <v/>
      </c>
      <c r="AA860" s="30">
        <f>IF(OR($Y860="",$E$6=""),"",IF(INDEX($A:$U,ROW(),$E$6)="",0,IF(ISNUMBER(INDEX($A:$U,ROW(),$E$6)),INDEX($A:$U,ROW(),$E$6),IFERROR(--SUBSTITUTE(SUBSTITUTE(TRIM(INDEX($A:$U,ROW(),$E$6)),",",""),"원",""),0))))</f>
        <v/>
      </c>
      <c r="AB860" s="30">
        <f>IF(OR($Y860="",$F$6=""),"",IF(INDEX($A:$U,ROW(),$F$6)="","",IF(ISNUMBER(INDEX($A:$U,ROW(),$F$6)),INDEX($A:$U,ROW(),$F$6),IFERROR(--SUBSTITUTE(SUBSTITUTE(TRIM(INDEX($A:$U,ROW(),$F$6)),",",""),"원",""),""))))</f>
        <v/>
      </c>
      <c r="AC860" s="2">
        <f>IF(OR($Y860="",$G$6=""),"",INDEX($A:$U,ROW(),$G$6)&amp;"")</f>
        <v/>
      </c>
      <c r="AD860" s="2">
        <f>IF($Y860="","",IF(OR(AND(설정!$B$5&lt;&gt;"",ISNUMBER(SEARCH(설정!$B$5,$AC860))),AND(설정!$B$6&lt;&gt;"",ISNUMBER(SEARCH(설정!$B$6,$AC860))),AND(설정!$B$7&lt;&gt;"",ISNUMBER(SEARCH(설정!$B$7,$AC860)))),"제외","포함"))</f>
        <v/>
      </c>
    </row>
    <row r="861">
      <c r="W861" s="2">
        <f>IF(OR($B$5="",$C$6="",ROW()&lt;$B$5),"",IF(INDEX($A:$U,ROW(),$C$6)="","",INDEX($A:$U,ROW(),$C$6)))</f>
        <v/>
      </c>
      <c r="X861" s="28">
        <f>IF($W861="","",IF(ISNUMBER($W861),IF($W861&gt;=10000000,IFERROR(DATE(INT($W861/10000),MOD(INT($W861/100),100),MOD($W861,100)),""),$W861),IF(ISNUMBER(--SUBSTITUTE(SUBSTITUTE(TRIM($W861),".","-"),"/","-")),IF(--SUBSTITUTE(SUBSTITUTE(TRIM($W861),".","-"),"/","-")&gt;=10000000,IFERROR(DATE(--LEFT(TRIM($W861),4),--MID(TRIM($W861),5,2),--RIGHT(TRIM($W861),2)),""),--SUBSTITUTE(SUBSTITUTE(TRIM($W861),".","-"),"/","-")),IFERROR(--LEFT(SUBSTITUTE(SUBSTITUTE(TRIM($W861),".","-"),"/","-"),10),""))))</f>
        <v/>
      </c>
      <c r="Y861" s="29">
        <f>IF($X861="","",INT($X861))</f>
        <v/>
      </c>
      <c r="Z861" s="30">
        <f>IF(OR($Y861="",$D$6=""),"",IF(INDEX($A:$U,ROW(),$D$6)="",0,IF(ISNUMBER(INDEX($A:$U,ROW(),$D$6)),INDEX($A:$U,ROW(),$D$6),IFERROR(--SUBSTITUTE(SUBSTITUTE(TRIM(INDEX($A:$U,ROW(),$D$6)),",",""),"원",""),0))))</f>
        <v/>
      </c>
      <c r="AA861" s="30">
        <f>IF(OR($Y861="",$E$6=""),"",IF(INDEX($A:$U,ROW(),$E$6)="",0,IF(ISNUMBER(INDEX($A:$U,ROW(),$E$6)),INDEX($A:$U,ROW(),$E$6),IFERROR(--SUBSTITUTE(SUBSTITUTE(TRIM(INDEX($A:$U,ROW(),$E$6)),",",""),"원",""),0))))</f>
        <v/>
      </c>
      <c r="AB861" s="30">
        <f>IF(OR($Y861="",$F$6=""),"",IF(INDEX($A:$U,ROW(),$F$6)="","",IF(ISNUMBER(INDEX($A:$U,ROW(),$F$6)),INDEX($A:$U,ROW(),$F$6),IFERROR(--SUBSTITUTE(SUBSTITUTE(TRIM(INDEX($A:$U,ROW(),$F$6)),",",""),"원",""),""))))</f>
        <v/>
      </c>
      <c r="AC861" s="2">
        <f>IF(OR($Y861="",$G$6=""),"",INDEX($A:$U,ROW(),$G$6)&amp;"")</f>
        <v/>
      </c>
      <c r="AD861" s="2">
        <f>IF($Y861="","",IF(OR(AND(설정!$B$5&lt;&gt;"",ISNUMBER(SEARCH(설정!$B$5,$AC861))),AND(설정!$B$6&lt;&gt;"",ISNUMBER(SEARCH(설정!$B$6,$AC861))),AND(설정!$B$7&lt;&gt;"",ISNUMBER(SEARCH(설정!$B$7,$AC861)))),"제외","포함"))</f>
        <v/>
      </c>
    </row>
    <row r="862">
      <c r="W862" s="2">
        <f>IF(OR($B$5="",$C$6="",ROW()&lt;$B$5),"",IF(INDEX($A:$U,ROW(),$C$6)="","",INDEX($A:$U,ROW(),$C$6)))</f>
        <v/>
      </c>
      <c r="X862" s="28">
        <f>IF($W862="","",IF(ISNUMBER($W862),IF($W862&gt;=10000000,IFERROR(DATE(INT($W862/10000),MOD(INT($W862/100),100),MOD($W862,100)),""),$W862),IF(ISNUMBER(--SUBSTITUTE(SUBSTITUTE(TRIM($W862),".","-"),"/","-")),IF(--SUBSTITUTE(SUBSTITUTE(TRIM($W862),".","-"),"/","-")&gt;=10000000,IFERROR(DATE(--LEFT(TRIM($W862),4),--MID(TRIM($W862),5,2),--RIGHT(TRIM($W862),2)),""),--SUBSTITUTE(SUBSTITUTE(TRIM($W862),".","-"),"/","-")),IFERROR(--LEFT(SUBSTITUTE(SUBSTITUTE(TRIM($W862),".","-"),"/","-"),10),""))))</f>
        <v/>
      </c>
      <c r="Y862" s="29">
        <f>IF($X862="","",INT($X862))</f>
        <v/>
      </c>
      <c r="Z862" s="30">
        <f>IF(OR($Y862="",$D$6=""),"",IF(INDEX($A:$U,ROW(),$D$6)="",0,IF(ISNUMBER(INDEX($A:$U,ROW(),$D$6)),INDEX($A:$U,ROW(),$D$6),IFERROR(--SUBSTITUTE(SUBSTITUTE(TRIM(INDEX($A:$U,ROW(),$D$6)),",",""),"원",""),0))))</f>
        <v/>
      </c>
      <c r="AA862" s="30">
        <f>IF(OR($Y862="",$E$6=""),"",IF(INDEX($A:$U,ROW(),$E$6)="",0,IF(ISNUMBER(INDEX($A:$U,ROW(),$E$6)),INDEX($A:$U,ROW(),$E$6),IFERROR(--SUBSTITUTE(SUBSTITUTE(TRIM(INDEX($A:$U,ROW(),$E$6)),",",""),"원",""),0))))</f>
        <v/>
      </c>
      <c r="AB862" s="30">
        <f>IF(OR($Y862="",$F$6=""),"",IF(INDEX($A:$U,ROW(),$F$6)="","",IF(ISNUMBER(INDEX($A:$U,ROW(),$F$6)),INDEX($A:$U,ROW(),$F$6),IFERROR(--SUBSTITUTE(SUBSTITUTE(TRIM(INDEX($A:$U,ROW(),$F$6)),",",""),"원",""),""))))</f>
        <v/>
      </c>
      <c r="AC862" s="2">
        <f>IF(OR($Y862="",$G$6=""),"",INDEX($A:$U,ROW(),$G$6)&amp;"")</f>
        <v/>
      </c>
      <c r="AD862" s="2">
        <f>IF($Y862="","",IF(OR(AND(설정!$B$5&lt;&gt;"",ISNUMBER(SEARCH(설정!$B$5,$AC862))),AND(설정!$B$6&lt;&gt;"",ISNUMBER(SEARCH(설정!$B$6,$AC862))),AND(설정!$B$7&lt;&gt;"",ISNUMBER(SEARCH(설정!$B$7,$AC862)))),"제외","포함"))</f>
        <v/>
      </c>
    </row>
    <row r="863">
      <c r="W863" s="2">
        <f>IF(OR($B$5="",$C$6="",ROW()&lt;$B$5),"",IF(INDEX($A:$U,ROW(),$C$6)="","",INDEX($A:$U,ROW(),$C$6)))</f>
        <v/>
      </c>
      <c r="X863" s="28">
        <f>IF($W863="","",IF(ISNUMBER($W863),IF($W863&gt;=10000000,IFERROR(DATE(INT($W863/10000),MOD(INT($W863/100),100),MOD($W863,100)),""),$W863),IF(ISNUMBER(--SUBSTITUTE(SUBSTITUTE(TRIM($W863),".","-"),"/","-")),IF(--SUBSTITUTE(SUBSTITUTE(TRIM($W863),".","-"),"/","-")&gt;=10000000,IFERROR(DATE(--LEFT(TRIM($W863),4),--MID(TRIM($W863),5,2),--RIGHT(TRIM($W863),2)),""),--SUBSTITUTE(SUBSTITUTE(TRIM($W863),".","-"),"/","-")),IFERROR(--LEFT(SUBSTITUTE(SUBSTITUTE(TRIM($W863),".","-"),"/","-"),10),""))))</f>
        <v/>
      </c>
      <c r="Y863" s="29">
        <f>IF($X863="","",INT($X863))</f>
        <v/>
      </c>
      <c r="Z863" s="30">
        <f>IF(OR($Y863="",$D$6=""),"",IF(INDEX($A:$U,ROW(),$D$6)="",0,IF(ISNUMBER(INDEX($A:$U,ROW(),$D$6)),INDEX($A:$U,ROW(),$D$6),IFERROR(--SUBSTITUTE(SUBSTITUTE(TRIM(INDEX($A:$U,ROW(),$D$6)),",",""),"원",""),0))))</f>
        <v/>
      </c>
      <c r="AA863" s="30">
        <f>IF(OR($Y863="",$E$6=""),"",IF(INDEX($A:$U,ROW(),$E$6)="",0,IF(ISNUMBER(INDEX($A:$U,ROW(),$E$6)),INDEX($A:$U,ROW(),$E$6),IFERROR(--SUBSTITUTE(SUBSTITUTE(TRIM(INDEX($A:$U,ROW(),$E$6)),",",""),"원",""),0))))</f>
        <v/>
      </c>
      <c r="AB863" s="30">
        <f>IF(OR($Y863="",$F$6=""),"",IF(INDEX($A:$U,ROW(),$F$6)="","",IF(ISNUMBER(INDEX($A:$U,ROW(),$F$6)),INDEX($A:$U,ROW(),$F$6),IFERROR(--SUBSTITUTE(SUBSTITUTE(TRIM(INDEX($A:$U,ROW(),$F$6)),",",""),"원",""),""))))</f>
        <v/>
      </c>
      <c r="AC863" s="2">
        <f>IF(OR($Y863="",$G$6=""),"",INDEX($A:$U,ROW(),$G$6)&amp;"")</f>
        <v/>
      </c>
      <c r="AD863" s="2">
        <f>IF($Y863="","",IF(OR(AND(설정!$B$5&lt;&gt;"",ISNUMBER(SEARCH(설정!$B$5,$AC863))),AND(설정!$B$6&lt;&gt;"",ISNUMBER(SEARCH(설정!$B$6,$AC863))),AND(설정!$B$7&lt;&gt;"",ISNUMBER(SEARCH(설정!$B$7,$AC863)))),"제외","포함"))</f>
        <v/>
      </c>
    </row>
    <row r="864">
      <c r="W864" s="2">
        <f>IF(OR($B$5="",$C$6="",ROW()&lt;$B$5),"",IF(INDEX($A:$U,ROW(),$C$6)="","",INDEX($A:$U,ROW(),$C$6)))</f>
        <v/>
      </c>
      <c r="X864" s="28">
        <f>IF($W864="","",IF(ISNUMBER($W864),IF($W864&gt;=10000000,IFERROR(DATE(INT($W864/10000),MOD(INT($W864/100),100),MOD($W864,100)),""),$W864),IF(ISNUMBER(--SUBSTITUTE(SUBSTITUTE(TRIM($W864),".","-"),"/","-")),IF(--SUBSTITUTE(SUBSTITUTE(TRIM($W864),".","-"),"/","-")&gt;=10000000,IFERROR(DATE(--LEFT(TRIM($W864),4),--MID(TRIM($W864),5,2),--RIGHT(TRIM($W864),2)),""),--SUBSTITUTE(SUBSTITUTE(TRIM($W864),".","-"),"/","-")),IFERROR(--LEFT(SUBSTITUTE(SUBSTITUTE(TRIM($W864),".","-"),"/","-"),10),""))))</f>
        <v/>
      </c>
      <c r="Y864" s="29">
        <f>IF($X864="","",INT($X864))</f>
        <v/>
      </c>
      <c r="Z864" s="30">
        <f>IF(OR($Y864="",$D$6=""),"",IF(INDEX($A:$U,ROW(),$D$6)="",0,IF(ISNUMBER(INDEX($A:$U,ROW(),$D$6)),INDEX($A:$U,ROW(),$D$6),IFERROR(--SUBSTITUTE(SUBSTITUTE(TRIM(INDEX($A:$U,ROW(),$D$6)),",",""),"원",""),0))))</f>
        <v/>
      </c>
      <c r="AA864" s="30">
        <f>IF(OR($Y864="",$E$6=""),"",IF(INDEX($A:$U,ROW(),$E$6)="",0,IF(ISNUMBER(INDEX($A:$U,ROW(),$E$6)),INDEX($A:$U,ROW(),$E$6),IFERROR(--SUBSTITUTE(SUBSTITUTE(TRIM(INDEX($A:$U,ROW(),$E$6)),",",""),"원",""),0))))</f>
        <v/>
      </c>
      <c r="AB864" s="30">
        <f>IF(OR($Y864="",$F$6=""),"",IF(INDEX($A:$U,ROW(),$F$6)="","",IF(ISNUMBER(INDEX($A:$U,ROW(),$F$6)),INDEX($A:$U,ROW(),$F$6),IFERROR(--SUBSTITUTE(SUBSTITUTE(TRIM(INDEX($A:$U,ROW(),$F$6)),",",""),"원",""),""))))</f>
        <v/>
      </c>
      <c r="AC864" s="2">
        <f>IF(OR($Y864="",$G$6=""),"",INDEX($A:$U,ROW(),$G$6)&amp;"")</f>
        <v/>
      </c>
      <c r="AD864" s="2">
        <f>IF($Y864="","",IF(OR(AND(설정!$B$5&lt;&gt;"",ISNUMBER(SEARCH(설정!$B$5,$AC864))),AND(설정!$B$6&lt;&gt;"",ISNUMBER(SEARCH(설정!$B$6,$AC864))),AND(설정!$B$7&lt;&gt;"",ISNUMBER(SEARCH(설정!$B$7,$AC864)))),"제외","포함"))</f>
        <v/>
      </c>
    </row>
    <row r="865">
      <c r="W865" s="2">
        <f>IF(OR($B$5="",$C$6="",ROW()&lt;$B$5),"",IF(INDEX($A:$U,ROW(),$C$6)="","",INDEX($A:$U,ROW(),$C$6)))</f>
        <v/>
      </c>
      <c r="X865" s="28">
        <f>IF($W865="","",IF(ISNUMBER($W865),IF($W865&gt;=10000000,IFERROR(DATE(INT($W865/10000),MOD(INT($W865/100),100),MOD($W865,100)),""),$W865),IF(ISNUMBER(--SUBSTITUTE(SUBSTITUTE(TRIM($W865),".","-"),"/","-")),IF(--SUBSTITUTE(SUBSTITUTE(TRIM($W865),".","-"),"/","-")&gt;=10000000,IFERROR(DATE(--LEFT(TRIM($W865),4),--MID(TRIM($W865),5,2),--RIGHT(TRIM($W865),2)),""),--SUBSTITUTE(SUBSTITUTE(TRIM($W865),".","-"),"/","-")),IFERROR(--LEFT(SUBSTITUTE(SUBSTITUTE(TRIM($W865),".","-"),"/","-"),10),""))))</f>
        <v/>
      </c>
      <c r="Y865" s="29">
        <f>IF($X865="","",INT($X865))</f>
        <v/>
      </c>
      <c r="Z865" s="30">
        <f>IF(OR($Y865="",$D$6=""),"",IF(INDEX($A:$U,ROW(),$D$6)="",0,IF(ISNUMBER(INDEX($A:$U,ROW(),$D$6)),INDEX($A:$U,ROW(),$D$6),IFERROR(--SUBSTITUTE(SUBSTITUTE(TRIM(INDEX($A:$U,ROW(),$D$6)),",",""),"원",""),0))))</f>
        <v/>
      </c>
      <c r="AA865" s="30">
        <f>IF(OR($Y865="",$E$6=""),"",IF(INDEX($A:$U,ROW(),$E$6)="",0,IF(ISNUMBER(INDEX($A:$U,ROW(),$E$6)),INDEX($A:$U,ROW(),$E$6),IFERROR(--SUBSTITUTE(SUBSTITUTE(TRIM(INDEX($A:$U,ROW(),$E$6)),",",""),"원",""),0))))</f>
        <v/>
      </c>
      <c r="AB865" s="30">
        <f>IF(OR($Y865="",$F$6=""),"",IF(INDEX($A:$U,ROW(),$F$6)="","",IF(ISNUMBER(INDEX($A:$U,ROW(),$F$6)),INDEX($A:$U,ROW(),$F$6),IFERROR(--SUBSTITUTE(SUBSTITUTE(TRIM(INDEX($A:$U,ROW(),$F$6)),",",""),"원",""),""))))</f>
        <v/>
      </c>
      <c r="AC865" s="2">
        <f>IF(OR($Y865="",$G$6=""),"",INDEX($A:$U,ROW(),$G$6)&amp;"")</f>
        <v/>
      </c>
      <c r="AD865" s="2">
        <f>IF($Y865="","",IF(OR(AND(설정!$B$5&lt;&gt;"",ISNUMBER(SEARCH(설정!$B$5,$AC865))),AND(설정!$B$6&lt;&gt;"",ISNUMBER(SEARCH(설정!$B$6,$AC865))),AND(설정!$B$7&lt;&gt;"",ISNUMBER(SEARCH(설정!$B$7,$AC865)))),"제외","포함"))</f>
        <v/>
      </c>
    </row>
    <row r="866">
      <c r="W866" s="2">
        <f>IF(OR($B$5="",$C$6="",ROW()&lt;$B$5),"",IF(INDEX($A:$U,ROW(),$C$6)="","",INDEX($A:$U,ROW(),$C$6)))</f>
        <v/>
      </c>
      <c r="X866" s="28">
        <f>IF($W866="","",IF(ISNUMBER($W866),IF($W866&gt;=10000000,IFERROR(DATE(INT($W866/10000),MOD(INT($W866/100),100),MOD($W866,100)),""),$W866),IF(ISNUMBER(--SUBSTITUTE(SUBSTITUTE(TRIM($W866),".","-"),"/","-")),IF(--SUBSTITUTE(SUBSTITUTE(TRIM($W866),".","-"),"/","-")&gt;=10000000,IFERROR(DATE(--LEFT(TRIM($W866),4),--MID(TRIM($W866),5,2),--RIGHT(TRIM($W866),2)),""),--SUBSTITUTE(SUBSTITUTE(TRIM($W866),".","-"),"/","-")),IFERROR(--LEFT(SUBSTITUTE(SUBSTITUTE(TRIM($W866),".","-"),"/","-"),10),""))))</f>
        <v/>
      </c>
      <c r="Y866" s="29">
        <f>IF($X866="","",INT($X866))</f>
        <v/>
      </c>
      <c r="Z866" s="30">
        <f>IF(OR($Y866="",$D$6=""),"",IF(INDEX($A:$U,ROW(),$D$6)="",0,IF(ISNUMBER(INDEX($A:$U,ROW(),$D$6)),INDEX($A:$U,ROW(),$D$6),IFERROR(--SUBSTITUTE(SUBSTITUTE(TRIM(INDEX($A:$U,ROW(),$D$6)),",",""),"원",""),0))))</f>
        <v/>
      </c>
      <c r="AA866" s="30">
        <f>IF(OR($Y866="",$E$6=""),"",IF(INDEX($A:$U,ROW(),$E$6)="",0,IF(ISNUMBER(INDEX($A:$U,ROW(),$E$6)),INDEX($A:$U,ROW(),$E$6),IFERROR(--SUBSTITUTE(SUBSTITUTE(TRIM(INDEX($A:$U,ROW(),$E$6)),",",""),"원",""),0))))</f>
        <v/>
      </c>
      <c r="AB866" s="30">
        <f>IF(OR($Y866="",$F$6=""),"",IF(INDEX($A:$U,ROW(),$F$6)="","",IF(ISNUMBER(INDEX($A:$U,ROW(),$F$6)),INDEX($A:$U,ROW(),$F$6),IFERROR(--SUBSTITUTE(SUBSTITUTE(TRIM(INDEX($A:$U,ROW(),$F$6)),",",""),"원",""),""))))</f>
        <v/>
      </c>
      <c r="AC866" s="2">
        <f>IF(OR($Y866="",$G$6=""),"",INDEX($A:$U,ROW(),$G$6)&amp;"")</f>
        <v/>
      </c>
      <c r="AD866" s="2">
        <f>IF($Y866="","",IF(OR(AND(설정!$B$5&lt;&gt;"",ISNUMBER(SEARCH(설정!$B$5,$AC866))),AND(설정!$B$6&lt;&gt;"",ISNUMBER(SEARCH(설정!$B$6,$AC866))),AND(설정!$B$7&lt;&gt;"",ISNUMBER(SEARCH(설정!$B$7,$AC866)))),"제외","포함"))</f>
        <v/>
      </c>
    </row>
    <row r="867">
      <c r="W867" s="2">
        <f>IF(OR($B$5="",$C$6="",ROW()&lt;$B$5),"",IF(INDEX($A:$U,ROW(),$C$6)="","",INDEX($A:$U,ROW(),$C$6)))</f>
        <v/>
      </c>
      <c r="X867" s="28">
        <f>IF($W867="","",IF(ISNUMBER($W867),IF($W867&gt;=10000000,IFERROR(DATE(INT($W867/10000),MOD(INT($W867/100),100),MOD($W867,100)),""),$W867),IF(ISNUMBER(--SUBSTITUTE(SUBSTITUTE(TRIM($W867),".","-"),"/","-")),IF(--SUBSTITUTE(SUBSTITUTE(TRIM($W867),".","-"),"/","-")&gt;=10000000,IFERROR(DATE(--LEFT(TRIM($W867),4),--MID(TRIM($W867),5,2),--RIGHT(TRIM($W867),2)),""),--SUBSTITUTE(SUBSTITUTE(TRIM($W867),".","-"),"/","-")),IFERROR(--LEFT(SUBSTITUTE(SUBSTITUTE(TRIM($W867),".","-"),"/","-"),10),""))))</f>
        <v/>
      </c>
      <c r="Y867" s="29">
        <f>IF($X867="","",INT($X867))</f>
        <v/>
      </c>
      <c r="Z867" s="30">
        <f>IF(OR($Y867="",$D$6=""),"",IF(INDEX($A:$U,ROW(),$D$6)="",0,IF(ISNUMBER(INDEX($A:$U,ROW(),$D$6)),INDEX($A:$U,ROW(),$D$6),IFERROR(--SUBSTITUTE(SUBSTITUTE(TRIM(INDEX($A:$U,ROW(),$D$6)),",",""),"원",""),0))))</f>
        <v/>
      </c>
      <c r="AA867" s="30">
        <f>IF(OR($Y867="",$E$6=""),"",IF(INDEX($A:$U,ROW(),$E$6)="",0,IF(ISNUMBER(INDEX($A:$U,ROW(),$E$6)),INDEX($A:$U,ROW(),$E$6),IFERROR(--SUBSTITUTE(SUBSTITUTE(TRIM(INDEX($A:$U,ROW(),$E$6)),",",""),"원",""),0))))</f>
        <v/>
      </c>
      <c r="AB867" s="30">
        <f>IF(OR($Y867="",$F$6=""),"",IF(INDEX($A:$U,ROW(),$F$6)="","",IF(ISNUMBER(INDEX($A:$U,ROW(),$F$6)),INDEX($A:$U,ROW(),$F$6),IFERROR(--SUBSTITUTE(SUBSTITUTE(TRIM(INDEX($A:$U,ROW(),$F$6)),",",""),"원",""),""))))</f>
        <v/>
      </c>
      <c r="AC867" s="2">
        <f>IF(OR($Y867="",$G$6=""),"",INDEX($A:$U,ROW(),$G$6)&amp;"")</f>
        <v/>
      </c>
      <c r="AD867" s="2">
        <f>IF($Y867="","",IF(OR(AND(설정!$B$5&lt;&gt;"",ISNUMBER(SEARCH(설정!$B$5,$AC867))),AND(설정!$B$6&lt;&gt;"",ISNUMBER(SEARCH(설정!$B$6,$AC867))),AND(설정!$B$7&lt;&gt;"",ISNUMBER(SEARCH(설정!$B$7,$AC867)))),"제외","포함"))</f>
        <v/>
      </c>
    </row>
    <row r="868">
      <c r="W868" s="2">
        <f>IF(OR($B$5="",$C$6="",ROW()&lt;$B$5),"",IF(INDEX($A:$U,ROW(),$C$6)="","",INDEX($A:$U,ROW(),$C$6)))</f>
        <v/>
      </c>
      <c r="X868" s="28">
        <f>IF($W868="","",IF(ISNUMBER($W868),IF($W868&gt;=10000000,IFERROR(DATE(INT($W868/10000),MOD(INT($W868/100),100),MOD($W868,100)),""),$W868),IF(ISNUMBER(--SUBSTITUTE(SUBSTITUTE(TRIM($W868),".","-"),"/","-")),IF(--SUBSTITUTE(SUBSTITUTE(TRIM($W868),".","-"),"/","-")&gt;=10000000,IFERROR(DATE(--LEFT(TRIM($W868),4),--MID(TRIM($W868),5,2),--RIGHT(TRIM($W868),2)),""),--SUBSTITUTE(SUBSTITUTE(TRIM($W868),".","-"),"/","-")),IFERROR(--LEFT(SUBSTITUTE(SUBSTITUTE(TRIM($W868),".","-"),"/","-"),10),""))))</f>
        <v/>
      </c>
      <c r="Y868" s="29">
        <f>IF($X868="","",INT($X868))</f>
        <v/>
      </c>
      <c r="Z868" s="30">
        <f>IF(OR($Y868="",$D$6=""),"",IF(INDEX($A:$U,ROW(),$D$6)="",0,IF(ISNUMBER(INDEX($A:$U,ROW(),$D$6)),INDEX($A:$U,ROW(),$D$6),IFERROR(--SUBSTITUTE(SUBSTITUTE(TRIM(INDEX($A:$U,ROW(),$D$6)),",",""),"원",""),0))))</f>
        <v/>
      </c>
      <c r="AA868" s="30">
        <f>IF(OR($Y868="",$E$6=""),"",IF(INDEX($A:$U,ROW(),$E$6)="",0,IF(ISNUMBER(INDEX($A:$U,ROW(),$E$6)),INDEX($A:$U,ROW(),$E$6),IFERROR(--SUBSTITUTE(SUBSTITUTE(TRIM(INDEX($A:$U,ROW(),$E$6)),",",""),"원",""),0))))</f>
        <v/>
      </c>
      <c r="AB868" s="30">
        <f>IF(OR($Y868="",$F$6=""),"",IF(INDEX($A:$U,ROW(),$F$6)="","",IF(ISNUMBER(INDEX($A:$U,ROW(),$F$6)),INDEX($A:$U,ROW(),$F$6),IFERROR(--SUBSTITUTE(SUBSTITUTE(TRIM(INDEX($A:$U,ROW(),$F$6)),",",""),"원",""),""))))</f>
        <v/>
      </c>
      <c r="AC868" s="2">
        <f>IF(OR($Y868="",$G$6=""),"",INDEX($A:$U,ROW(),$G$6)&amp;"")</f>
        <v/>
      </c>
      <c r="AD868" s="2">
        <f>IF($Y868="","",IF(OR(AND(설정!$B$5&lt;&gt;"",ISNUMBER(SEARCH(설정!$B$5,$AC868))),AND(설정!$B$6&lt;&gt;"",ISNUMBER(SEARCH(설정!$B$6,$AC868))),AND(설정!$B$7&lt;&gt;"",ISNUMBER(SEARCH(설정!$B$7,$AC868)))),"제외","포함"))</f>
        <v/>
      </c>
    </row>
    <row r="869">
      <c r="W869" s="2">
        <f>IF(OR($B$5="",$C$6="",ROW()&lt;$B$5),"",IF(INDEX($A:$U,ROW(),$C$6)="","",INDEX($A:$U,ROW(),$C$6)))</f>
        <v/>
      </c>
      <c r="X869" s="28">
        <f>IF($W869="","",IF(ISNUMBER($W869),IF($W869&gt;=10000000,IFERROR(DATE(INT($W869/10000),MOD(INT($W869/100),100),MOD($W869,100)),""),$W869),IF(ISNUMBER(--SUBSTITUTE(SUBSTITUTE(TRIM($W869),".","-"),"/","-")),IF(--SUBSTITUTE(SUBSTITUTE(TRIM($W869),".","-"),"/","-")&gt;=10000000,IFERROR(DATE(--LEFT(TRIM($W869),4),--MID(TRIM($W869),5,2),--RIGHT(TRIM($W869),2)),""),--SUBSTITUTE(SUBSTITUTE(TRIM($W869),".","-"),"/","-")),IFERROR(--LEFT(SUBSTITUTE(SUBSTITUTE(TRIM($W869),".","-"),"/","-"),10),""))))</f>
        <v/>
      </c>
      <c r="Y869" s="29">
        <f>IF($X869="","",INT($X869))</f>
        <v/>
      </c>
      <c r="Z869" s="30">
        <f>IF(OR($Y869="",$D$6=""),"",IF(INDEX($A:$U,ROW(),$D$6)="",0,IF(ISNUMBER(INDEX($A:$U,ROW(),$D$6)),INDEX($A:$U,ROW(),$D$6),IFERROR(--SUBSTITUTE(SUBSTITUTE(TRIM(INDEX($A:$U,ROW(),$D$6)),",",""),"원",""),0))))</f>
        <v/>
      </c>
      <c r="AA869" s="30">
        <f>IF(OR($Y869="",$E$6=""),"",IF(INDEX($A:$U,ROW(),$E$6)="",0,IF(ISNUMBER(INDEX($A:$U,ROW(),$E$6)),INDEX($A:$U,ROW(),$E$6),IFERROR(--SUBSTITUTE(SUBSTITUTE(TRIM(INDEX($A:$U,ROW(),$E$6)),",",""),"원",""),0))))</f>
        <v/>
      </c>
      <c r="AB869" s="30">
        <f>IF(OR($Y869="",$F$6=""),"",IF(INDEX($A:$U,ROW(),$F$6)="","",IF(ISNUMBER(INDEX($A:$U,ROW(),$F$6)),INDEX($A:$U,ROW(),$F$6),IFERROR(--SUBSTITUTE(SUBSTITUTE(TRIM(INDEX($A:$U,ROW(),$F$6)),",",""),"원",""),""))))</f>
        <v/>
      </c>
      <c r="AC869" s="2">
        <f>IF(OR($Y869="",$G$6=""),"",INDEX($A:$U,ROW(),$G$6)&amp;"")</f>
        <v/>
      </c>
      <c r="AD869" s="2">
        <f>IF($Y869="","",IF(OR(AND(설정!$B$5&lt;&gt;"",ISNUMBER(SEARCH(설정!$B$5,$AC869))),AND(설정!$B$6&lt;&gt;"",ISNUMBER(SEARCH(설정!$B$6,$AC869))),AND(설정!$B$7&lt;&gt;"",ISNUMBER(SEARCH(설정!$B$7,$AC869)))),"제외","포함"))</f>
        <v/>
      </c>
    </row>
    <row r="870">
      <c r="W870" s="2">
        <f>IF(OR($B$5="",$C$6="",ROW()&lt;$B$5),"",IF(INDEX($A:$U,ROW(),$C$6)="","",INDEX($A:$U,ROW(),$C$6)))</f>
        <v/>
      </c>
      <c r="X870" s="28">
        <f>IF($W870="","",IF(ISNUMBER($W870),IF($W870&gt;=10000000,IFERROR(DATE(INT($W870/10000),MOD(INT($W870/100),100),MOD($W870,100)),""),$W870),IF(ISNUMBER(--SUBSTITUTE(SUBSTITUTE(TRIM($W870),".","-"),"/","-")),IF(--SUBSTITUTE(SUBSTITUTE(TRIM($W870),".","-"),"/","-")&gt;=10000000,IFERROR(DATE(--LEFT(TRIM($W870),4),--MID(TRIM($W870),5,2),--RIGHT(TRIM($W870),2)),""),--SUBSTITUTE(SUBSTITUTE(TRIM($W870),".","-"),"/","-")),IFERROR(--LEFT(SUBSTITUTE(SUBSTITUTE(TRIM($W870),".","-"),"/","-"),10),""))))</f>
        <v/>
      </c>
      <c r="Y870" s="29">
        <f>IF($X870="","",INT($X870))</f>
        <v/>
      </c>
      <c r="Z870" s="30">
        <f>IF(OR($Y870="",$D$6=""),"",IF(INDEX($A:$U,ROW(),$D$6)="",0,IF(ISNUMBER(INDEX($A:$U,ROW(),$D$6)),INDEX($A:$U,ROW(),$D$6),IFERROR(--SUBSTITUTE(SUBSTITUTE(TRIM(INDEX($A:$U,ROW(),$D$6)),",",""),"원",""),0))))</f>
        <v/>
      </c>
      <c r="AA870" s="30">
        <f>IF(OR($Y870="",$E$6=""),"",IF(INDEX($A:$U,ROW(),$E$6)="",0,IF(ISNUMBER(INDEX($A:$U,ROW(),$E$6)),INDEX($A:$U,ROW(),$E$6),IFERROR(--SUBSTITUTE(SUBSTITUTE(TRIM(INDEX($A:$U,ROW(),$E$6)),",",""),"원",""),0))))</f>
        <v/>
      </c>
      <c r="AB870" s="30">
        <f>IF(OR($Y870="",$F$6=""),"",IF(INDEX($A:$U,ROW(),$F$6)="","",IF(ISNUMBER(INDEX($A:$U,ROW(),$F$6)),INDEX($A:$U,ROW(),$F$6),IFERROR(--SUBSTITUTE(SUBSTITUTE(TRIM(INDEX($A:$U,ROW(),$F$6)),",",""),"원",""),""))))</f>
        <v/>
      </c>
      <c r="AC870" s="2">
        <f>IF(OR($Y870="",$G$6=""),"",INDEX($A:$U,ROW(),$G$6)&amp;"")</f>
        <v/>
      </c>
      <c r="AD870" s="2">
        <f>IF($Y870="","",IF(OR(AND(설정!$B$5&lt;&gt;"",ISNUMBER(SEARCH(설정!$B$5,$AC870))),AND(설정!$B$6&lt;&gt;"",ISNUMBER(SEARCH(설정!$B$6,$AC870))),AND(설정!$B$7&lt;&gt;"",ISNUMBER(SEARCH(설정!$B$7,$AC870)))),"제외","포함"))</f>
        <v/>
      </c>
    </row>
    <row r="871">
      <c r="W871" s="2">
        <f>IF(OR($B$5="",$C$6="",ROW()&lt;$B$5),"",IF(INDEX($A:$U,ROW(),$C$6)="","",INDEX($A:$U,ROW(),$C$6)))</f>
        <v/>
      </c>
      <c r="X871" s="28">
        <f>IF($W871="","",IF(ISNUMBER($W871),IF($W871&gt;=10000000,IFERROR(DATE(INT($W871/10000),MOD(INT($W871/100),100),MOD($W871,100)),""),$W871),IF(ISNUMBER(--SUBSTITUTE(SUBSTITUTE(TRIM($W871),".","-"),"/","-")),IF(--SUBSTITUTE(SUBSTITUTE(TRIM($W871),".","-"),"/","-")&gt;=10000000,IFERROR(DATE(--LEFT(TRIM($W871),4),--MID(TRIM($W871),5,2),--RIGHT(TRIM($W871),2)),""),--SUBSTITUTE(SUBSTITUTE(TRIM($W871),".","-"),"/","-")),IFERROR(--LEFT(SUBSTITUTE(SUBSTITUTE(TRIM($W871),".","-"),"/","-"),10),""))))</f>
        <v/>
      </c>
      <c r="Y871" s="29">
        <f>IF($X871="","",INT($X871))</f>
        <v/>
      </c>
      <c r="Z871" s="30">
        <f>IF(OR($Y871="",$D$6=""),"",IF(INDEX($A:$U,ROW(),$D$6)="",0,IF(ISNUMBER(INDEX($A:$U,ROW(),$D$6)),INDEX($A:$U,ROW(),$D$6),IFERROR(--SUBSTITUTE(SUBSTITUTE(TRIM(INDEX($A:$U,ROW(),$D$6)),",",""),"원",""),0))))</f>
        <v/>
      </c>
      <c r="AA871" s="30">
        <f>IF(OR($Y871="",$E$6=""),"",IF(INDEX($A:$U,ROW(),$E$6)="",0,IF(ISNUMBER(INDEX($A:$U,ROW(),$E$6)),INDEX($A:$U,ROW(),$E$6),IFERROR(--SUBSTITUTE(SUBSTITUTE(TRIM(INDEX($A:$U,ROW(),$E$6)),",",""),"원",""),0))))</f>
        <v/>
      </c>
      <c r="AB871" s="30">
        <f>IF(OR($Y871="",$F$6=""),"",IF(INDEX($A:$U,ROW(),$F$6)="","",IF(ISNUMBER(INDEX($A:$U,ROW(),$F$6)),INDEX($A:$U,ROW(),$F$6),IFERROR(--SUBSTITUTE(SUBSTITUTE(TRIM(INDEX($A:$U,ROW(),$F$6)),",",""),"원",""),""))))</f>
        <v/>
      </c>
      <c r="AC871" s="2">
        <f>IF(OR($Y871="",$G$6=""),"",INDEX($A:$U,ROW(),$G$6)&amp;"")</f>
        <v/>
      </c>
      <c r="AD871" s="2">
        <f>IF($Y871="","",IF(OR(AND(설정!$B$5&lt;&gt;"",ISNUMBER(SEARCH(설정!$B$5,$AC871))),AND(설정!$B$6&lt;&gt;"",ISNUMBER(SEARCH(설정!$B$6,$AC871))),AND(설정!$B$7&lt;&gt;"",ISNUMBER(SEARCH(설정!$B$7,$AC871)))),"제외","포함"))</f>
        <v/>
      </c>
    </row>
    <row r="872">
      <c r="W872" s="2">
        <f>IF(OR($B$5="",$C$6="",ROW()&lt;$B$5),"",IF(INDEX($A:$U,ROW(),$C$6)="","",INDEX($A:$U,ROW(),$C$6)))</f>
        <v/>
      </c>
      <c r="X872" s="28">
        <f>IF($W872="","",IF(ISNUMBER($W872),IF($W872&gt;=10000000,IFERROR(DATE(INT($W872/10000),MOD(INT($W872/100),100),MOD($W872,100)),""),$W872),IF(ISNUMBER(--SUBSTITUTE(SUBSTITUTE(TRIM($W872),".","-"),"/","-")),IF(--SUBSTITUTE(SUBSTITUTE(TRIM($W872),".","-"),"/","-")&gt;=10000000,IFERROR(DATE(--LEFT(TRIM($W872),4),--MID(TRIM($W872),5,2),--RIGHT(TRIM($W872),2)),""),--SUBSTITUTE(SUBSTITUTE(TRIM($W872),".","-"),"/","-")),IFERROR(--LEFT(SUBSTITUTE(SUBSTITUTE(TRIM($W872),".","-"),"/","-"),10),""))))</f>
        <v/>
      </c>
      <c r="Y872" s="29">
        <f>IF($X872="","",INT($X872))</f>
        <v/>
      </c>
      <c r="Z872" s="30">
        <f>IF(OR($Y872="",$D$6=""),"",IF(INDEX($A:$U,ROW(),$D$6)="",0,IF(ISNUMBER(INDEX($A:$U,ROW(),$D$6)),INDEX($A:$U,ROW(),$D$6),IFERROR(--SUBSTITUTE(SUBSTITUTE(TRIM(INDEX($A:$U,ROW(),$D$6)),",",""),"원",""),0))))</f>
        <v/>
      </c>
      <c r="AA872" s="30">
        <f>IF(OR($Y872="",$E$6=""),"",IF(INDEX($A:$U,ROW(),$E$6)="",0,IF(ISNUMBER(INDEX($A:$U,ROW(),$E$6)),INDEX($A:$U,ROW(),$E$6),IFERROR(--SUBSTITUTE(SUBSTITUTE(TRIM(INDEX($A:$U,ROW(),$E$6)),",",""),"원",""),0))))</f>
        <v/>
      </c>
      <c r="AB872" s="30">
        <f>IF(OR($Y872="",$F$6=""),"",IF(INDEX($A:$U,ROW(),$F$6)="","",IF(ISNUMBER(INDEX($A:$U,ROW(),$F$6)),INDEX($A:$U,ROW(),$F$6),IFERROR(--SUBSTITUTE(SUBSTITUTE(TRIM(INDEX($A:$U,ROW(),$F$6)),",",""),"원",""),""))))</f>
        <v/>
      </c>
      <c r="AC872" s="2">
        <f>IF(OR($Y872="",$G$6=""),"",INDEX($A:$U,ROW(),$G$6)&amp;"")</f>
        <v/>
      </c>
      <c r="AD872" s="2">
        <f>IF($Y872="","",IF(OR(AND(설정!$B$5&lt;&gt;"",ISNUMBER(SEARCH(설정!$B$5,$AC872))),AND(설정!$B$6&lt;&gt;"",ISNUMBER(SEARCH(설정!$B$6,$AC872))),AND(설정!$B$7&lt;&gt;"",ISNUMBER(SEARCH(설정!$B$7,$AC872)))),"제외","포함"))</f>
        <v/>
      </c>
    </row>
    <row r="873">
      <c r="W873" s="2">
        <f>IF(OR($B$5="",$C$6="",ROW()&lt;$B$5),"",IF(INDEX($A:$U,ROW(),$C$6)="","",INDEX($A:$U,ROW(),$C$6)))</f>
        <v/>
      </c>
      <c r="X873" s="28">
        <f>IF($W873="","",IF(ISNUMBER($W873),IF($W873&gt;=10000000,IFERROR(DATE(INT($W873/10000),MOD(INT($W873/100),100),MOD($W873,100)),""),$W873),IF(ISNUMBER(--SUBSTITUTE(SUBSTITUTE(TRIM($W873),".","-"),"/","-")),IF(--SUBSTITUTE(SUBSTITUTE(TRIM($W873),".","-"),"/","-")&gt;=10000000,IFERROR(DATE(--LEFT(TRIM($W873),4),--MID(TRIM($W873),5,2),--RIGHT(TRIM($W873),2)),""),--SUBSTITUTE(SUBSTITUTE(TRIM($W873),".","-"),"/","-")),IFERROR(--LEFT(SUBSTITUTE(SUBSTITUTE(TRIM($W873),".","-"),"/","-"),10),""))))</f>
        <v/>
      </c>
      <c r="Y873" s="29">
        <f>IF($X873="","",INT($X873))</f>
        <v/>
      </c>
      <c r="Z873" s="30">
        <f>IF(OR($Y873="",$D$6=""),"",IF(INDEX($A:$U,ROW(),$D$6)="",0,IF(ISNUMBER(INDEX($A:$U,ROW(),$D$6)),INDEX($A:$U,ROW(),$D$6),IFERROR(--SUBSTITUTE(SUBSTITUTE(TRIM(INDEX($A:$U,ROW(),$D$6)),",",""),"원",""),0))))</f>
        <v/>
      </c>
      <c r="AA873" s="30">
        <f>IF(OR($Y873="",$E$6=""),"",IF(INDEX($A:$U,ROW(),$E$6)="",0,IF(ISNUMBER(INDEX($A:$U,ROW(),$E$6)),INDEX($A:$U,ROW(),$E$6),IFERROR(--SUBSTITUTE(SUBSTITUTE(TRIM(INDEX($A:$U,ROW(),$E$6)),",",""),"원",""),0))))</f>
        <v/>
      </c>
      <c r="AB873" s="30">
        <f>IF(OR($Y873="",$F$6=""),"",IF(INDEX($A:$U,ROW(),$F$6)="","",IF(ISNUMBER(INDEX($A:$U,ROW(),$F$6)),INDEX($A:$U,ROW(),$F$6),IFERROR(--SUBSTITUTE(SUBSTITUTE(TRIM(INDEX($A:$U,ROW(),$F$6)),",",""),"원",""),""))))</f>
        <v/>
      </c>
      <c r="AC873" s="2">
        <f>IF(OR($Y873="",$G$6=""),"",INDEX($A:$U,ROW(),$G$6)&amp;"")</f>
        <v/>
      </c>
      <c r="AD873" s="2">
        <f>IF($Y873="","",IF(OR(AND(설정!$B$5&lt;&gt;"",ISNUMBER(SEARCH(설정!$B$5,$AC873))),AND(설정!$B$6&lt;&gt;"",ISNUMBER(SEARCH(설정!$B$6,$AC873))),AND(설정!$B$7&lt;&gt;"",ISNUMBER(SEARCH(설정!$B$7,$AC873)))),"제외","포함"))</f>
        <v/>
      </c>
    </row>
    <row r="874">
      <c r="W874" s="2">
        <f>IF(OR($B$5="",$C$6="",ROW()&lt;$B$5),"",IF(INDEX($A:$U,ROW(),$C$6)="","",INDEX($A:$U,ROW(),$C$6)))</f>
        <v/>
      </c>
      <c r="X874" s="28">
        <f>IF($W874="","",IF(ISNUMBER($W874),IF($W874&gt;=10000000,IFERROR(DATE(INT($W874/10000),MOD(INT($W874/100),100),MOD($W874,100)),""),$W874),IF(ISNUMBER(--SUBSTITUTE(SUBSTITUTE(TRIM($W874),".","-"),"/","-")),IF(--SUBSTITUTE(SUBSTITUTE(TRIM($W874),".","-"),"/","-")&gt;=10000000,IFERROR(DATE(--LEFT(TRIM($W874),4),--MID(TRIM($W874),5,2),--RIGHT(TRIM($W874),2)),""),--SUBSTITUTE(SUBSTITUTE(TRIM($W874),".","-"),"/","-")),IFERROR(--LEFT(SUBSTITUTE(SUBSTITUTE(TRIM($W874),".","-"),"/","-"),10),""))))</f>
        <v/>
      </c>
      <c r="Y874" s="29">
        <f>IF($X874="","",INT($X874))</f>
        <v/>
      </c>
      <c r="Z874" s="30">
        <f>IF(OR($Y874="",$D$6=""),"",IF(INDEX($A:$U,ROW(),$D$6)="",0,IF(ISNUMBER(INDEX($A:$U,ROW(),$D$6)),INDEX($A:$U,ROW(),$D$6),IFERROR(--SUBSTITUTE(SUBSTITUTE(TRIM(INDEX($A:$U,ROW(),$D$6)),",",""),"원",""),0))))</f>
        <v/>
      </c>
      <c r="AA874" s="30">
        <f>IF(OR($Y874="",$E$6=""),"",IF(INDEX($A:$U,ROW(),$E$6)="",0,IF(ISNUMBER(INDEX($A:$U,ROW(),$E$6)),INDEX($A:$U,ROW(),$E$6),IFERROR(--SUBSTITUTE(SUBSTITUTE(TRIM(INDEX($A:$U,ROW(),$E$6)),",",""),"원",""),0))))</f>
        <v/>
      </c>
      <c r="AB874" s="30">
        <f>IF(OR($Y874="",$F$6=""),"",IF(INDEX($A:$U,ROW(),$F$6)="","",IF(ISNUMBER(INDEX($A:$U,ROW(),$F$6)),INDEX($A:$U,ROW(),$F$6),IFERROR(--SUBSTITUTE(SUBSTITUTE(TRIM(INDEX($A:$U,ROW(),$F$6)),",",""),"원",""),""))))</f>
        <v/>
      </c>
      <c r="AC874" s="2">
        <f>IF(OR($Y874="",$G$6=""),"",INDEX($A:$U,ROW(),$G$6)&amp;"")</f>
        <v/>
      </c>
      <c r="AD874" s="2">
        <f>IF($Y874="","",IF(OR(AND(설정!$B$5&lt;&gt;"",ISNUMBER(SEARCH(설정!$B$5,$AC874))),AND(설정!$B$6&lt;&gt;"",ISNUMBER(SEARCH(설정!$B$6,$AC874))),AND(설정!$B$7&lt;&gt;"",ISNUMBER(SEARCH(설정!$B$7,$AC874)))),"제외","포함"))</f>
        <v/>
      </c>
    </row>
    <row r="875">
      <c r="W875" s="2">
        <f>IF(OR($B$5="",$C$6="",ROW()&lt;$B$5),"",IF(INDEX($A:$U,ROW(),$C$6)="","",INDEX($A:$U,ROW(),$C$6)))</f>
        <v/>
      </c>
      <c r="X875" s="28">
        <f>IF($W875="","",IF(ISNUMBER($W875),IF($W875&gt;=10000000,IFERROR(DATE(INT($W875/10000),MOD(INT($W875/100),100),MOD($W875,100)),""),$W875),IF(ISNUMBER(--SUBSTITUTE(SUBSTITUTE(TRIM($W875),".","-"),"/","-")),IF(--SUBSTITUTE(SUBSTITUTE(TRIM($W875),".","-"),"/","-")&gt;=10000000,IFERROR(DATE(--LEFT(TRIM($W875),4),--MID(TRIM($W875),5,2),--RIGHT(TRIM($W875),2)),""),--SUBSTITUTE(SUBSTITUTE(TRIM($W875),".","-"),"/","-")),IFERROR(--LEFT(SUBSTITUTE(SUBSTITUTE(TRIM($W875),".","-"),"/","-"),10),""))))</f>
        <v/>
      </c>
      <c r="Y875" s="29">
        <f>IF($X875="","",INT($X875))</f>
        <v/>
      </c>
      <c r="Z875" s="30">
        <f>IF(OR($Y875="",$D$6=""),"",IF(INDEX($A:$U,ROW(),$D$6)="",0,IF(ISNUMBER(INDEX($A:$U,ROW(),$D$6)),INDEX($A:$U,ROW(),$D$6),IFERROR(--SUBSTITUTE(SUBSTITUTE(TRIM(INDEX($A:$U,ROW(),$D$6)),",",""),"원",""),0))))</f>
        <v/>
      </c>
      <c r="AA875" s="30">
        <f>IF(OR($Y875="",$E$6=""),"",IF(INDEX($A:$U,ROW(),$E$6)="",0,IF(ISNUMBER(INDEX($A:$U,ROW(),$E$6)),INDEX($A:$U,ROW(),$E$6),IFERROR(--SUBSTITUTE(SUBSTITUTE(TRIM(INDEX($A:$U,ROW(),$E$6)),",",""),"원",""),0))))</f>
        <v/>
      </c>
      <c r="AB875" s="30">
        <f>IF(OR($Y875="",$F$6=""),"",IF(INDEX($A:$U,ROW(),$F$6)="","",IF(ISNUMBER(INDEX($A:$U,ROW(),$F$6)),INDEX($A:$U,ROW(),$F$6),IFERROR(--SUBSTITUTE(SUBSTITUTE(TRIM(INDEX($A:$U,ROW(),$F$6)),",",""),"원",""),""))))</f>
        <v/>
      </c>
      <c r="AC875" s="2">
        <f>IF(OR($Y875="",$G$6=""),"",INDEX($A:$U,ROW(),$G$6)&amp;"")</f>
        <v/>
      </c>
      <c r="AD875" s="2">
        <f>IF($Y875="","",IF(OR(AND(설정!$B$5&lt;&gt;"",ISNUMBER(SEARCH(설정!$B$5,$AC875))),AND(설정!$B$6&lt;&gt;"",ISNUMBER(SEARCH(설정!$B$6,$AC875))),AND(설정!$B$7&lt;&gt;"",ISNUMBER(SEARCH(설정!$B$7,$AC875)))),"제외","포함"))</f>
        <v/>
      </c>
    </row>
    <row r="876">
      <c r="W876" s="2">
        <f>IF(OR($B$5="",$C$6="",ROW()&lt;$B$5),"",IF(INDEX($A:$U,ROW(),$C$6)="","",INDEX($A:$U,ROW(),$C$6)))</f>
        <v/>
      </c>
      <c r="X876" s="28">
        <f>IF($W876="","",IF(ISNUMBER($W876),IF($W876&gt;=10000000,IFERROR(DATE(INT($W876/10000),MOD(INT($W876/100),100),MOD($W876,100)),""),$W876),IF(ISNUMBER(--SUBSTITUTE(SUBSTITUTE(TRIM($W876),".","-"),"/","-")),IF(--SUBSTITUTE(SUBSTITUTE(TRIM($W876),".","-"),"/","-")&gt;=10000000,IFERROR(DATE(--LEFT(TRIM($W876),4),--MID(TRIM($W876),5,2),--RIGHT(TRIM($W876),2)),""),--SUBSTITUTE(SUBSTITUTE(TRIM($W876),".","-"),"/","-")),IFERROR(--LEFT(SUBSTITUTE(SUBSTITUTE(TRIM($W876),".","-"),"/","-"),10),""))))</f>
        <v/>
      </c>
      <c r="Y876" s="29">
        <f>IF($X876="","",INT($X876))</f>
        <v/>
      </c>
      <c r="Z876" s="30">
        <f>IF(OR($Y876="",$D$6=""),"",IF(INDEX($A:$U,ROW(),$D$6)="",0,IF(ISNUMBER(INDEX($A:$U,ROW(),$D$6)),INDEX($A:$U,ROW(),$D$6),IFERROR(--SUBSTITUTE(SUBSTITUTE(TRIM(INDEX($A:$U,ROW(),$D$6)),",",""),"원",""),0))))</f>
        <v/>
      </c>
      <c r="AA876" s="30">
        <f>IF(OR($Y876="",$E$6=""),"",IF(INDEX($A:$U,ROW(),$E$6)="",0,IF(ISNUMBER(INDEX($A:$U,ROW(),$E$6)),INDEX($A:$U,ROW(),$E$6),IFERROR(--SUBSTITUTE(SUBSTITUTE(TRIM(INDEX($A:$U,ROW(),$E$6)),",",""),"원",""),0))))</f>
        <v/>
      </c>
      <c r="AB876" s="30">
        <f>IF(OR($Y876="",$F$6=""),"",IF(INDEX($A:$U,ROW(),$F$6)="","",IF(ISNUMBER(INDEX($A:$U,ROW(),$F$6)),INDEX($A:$U,ROW(),$F$6),IFERROR(--SUBSTITUTE(SUBSTITUTE(TRIM(INDEX($A:$U,ROW(),$F$6)),",",""),"원",""),""))))</f>
        <v/>
      </c>
      <c r="AC876" s="2">
        <f>IF(OR($Y876="",$G$6=""),"",INDEX($A:$U,ROW(),$G$6)&amp;"")</f>
        <v/>
      </c>
      <c r="AD876" s="2">
        <f>IF($Y876="","",IF(OR(AND(설정!$B$5&lt;&gt;"",ISNUMBER(SEARCH(설정!$B$5,$AC876))),AND(설정!$B$6&lt;&gt;"",ISNUMBER(SEARCH(설정!$B$6,$AC876))),AND(설정!$B$7&lt;&gt;"",ISNUMBER(SEARCH(설정!$B$7,$AC876)))),"제외","포함"))</f>
        <v/>
      </c>
    </row>
    <row r="877">
      <c r="W877" s="2">
        <f>IF(OR($B$5="",$C$6="",ROW()&lt;$B$5),"",IF(INDEX($A:$U,ROW(),$C$6)="","",INDEX($A:$U,ROW(),$C$6)))</f>
        <v/>
      </c>
      <c r="X877" s="28">
        <f>IF($W877="","",IF(ISNUMBER($W877),IF($W877&gt;=10000000,IFERROR(DATE(INT($W877/10000),MOD(INT($W877/100),100),MOD($W877,100)),""),$W877),IF(ISNUMBER(--SUBSTITUTE(SUBSTITUTE(TRIM($W877),".","-"),"/","-")),IF(--SUBSTITUTE(SUBSTITUTE(TRIM($W877),".","-"),"/","-")&gt;=10000000,IFERROR(DATE(--LEFT(TRIM($W877),4),--MID(TRIM($W877),5,2),--RIGHT(TRIM($W877),2)),""),--SUBSTITUTE(SUBSTITUTE(TRIM($W877),".","-"),"/","-")),IFERROR(--LEFT(SUBSTITUTE(SUBSTITUTE(TRIM($W877),".","-"),"/","-"),10),""))))</f>
        <v/>
      </c>
      <c r="Y877" s="29">
        <f>IF($X877="","",INT($X877))</f>
        <v/>
      </c>
      <c r="Z877" s="30">
        <f>IF(OR($Y877="",$D$6=""),"",IF(INDEX($A:$U,ROW(),$D$6)="",0,IF(ISNUMBER(INDEX($A:$U,ROW(),$D$6)),INDEX($A:$U,ROW(),$D$6),IFERROR(--SUBSTITUTE(SUBSTITUTE(TRIM(INDEX($A:$U,ROW(),$D$6)),",",""),"원",""),0))))</f>
        <v/>
      </c>
      <c r="AA877" s="30">
        <f>IF(OR($Y877="",$E$6=""),"",IF(INDEX($A:$U,ROW(),$E$6)="",0,IF(ISNUMBER(INDEX($A:$U,ROW(),$E$6)),INDEX($A:$U,ROW(),$E$6),IFERROR(--SUBSTITUTE(SUBSTITUTE(TRIM(INDEX($A:$U,ROW(),$E$6)),",",""),"원",""),0))))</f>
        <v/>
      </c>
      <c r="AB877" s="30">
        <f>IF(OR($Y877="",$F$6=""),"",IF(INDEX($A:$U,ROW(),$F$6)="","",IF(ISNUMBER(INDEX($A:$U,ROW(),$F$6)),INDEX($A:$U,ROW(),$F$6),IFERROR(--SUBSTITUTE(SUBSTITUTE(TRIM(INDEX($A:$U,ROW(),$F$6)),",",""),"원",""),""))))</f>
        <v/>
      </c>
      <c r="AC877" s="2">
        <f>IF(OR($Y877="",$G$6=""),"",INDEX($A:$U,ROW(),$G$6)&amp;"")</f>
        <v/>
      </c>
      <c r="AD877" s="2">
        <f>IF($Y877="","",IF(OR(AND(설정!$B$5&lt;&gt;"",ISNUMBER(SEARCH(설정!$B$5,$AC877))),AND(설정!$B$6&lt;&gt;"",ISNUMBER(SEARCH(설정!$B$6,$AC877))),AND(설정!$B$7&lt;&gt;"",ISNUMBER(SEARCH(설정!$B$7,$AC877)))),"제외","포함"))</f>
        <v/>
      </c>
    </row>
    <row r="878">
      <c r="W878" s="2">
        <f>IF(OR($B$5="",$C$6="",ROW()&lt;$B$5),"",IF(INDEX($A:$U,ROW(),$C$6)="","",INDEX($A:$U,ROW(),$C$6)))</f>
        <v/>
      </c>
      <c r="X878" s="28">
        <f>IF($W878="","",IF(ISNUMBER($W878),IF($W878&gt;=10000000,IFERROR(DATE(INT($W878/10000),MOD(INT($W878/100),100),MOD($W878,100)),""),$W878),IF(ISNUMBER(--SUBSTITUTE(SUBSTITUTE(TRIM($W878),".","-"),"/","-")),IF(--SUBSTITUTE(SUBSTITUTE(TRIM($W878),".","-"),"/","-")&gt;=10000000,IFERROR(DATE(--LEFT(TRIM($W878),4),--MID(TRIM($W878),5,2),--RIGHT(TRIM($W878),2)),""),--SUBSTITUTE(SUBSTITUTE(TRIM($W878),".","-"),"/","-")),IFERROR(--LEFT(SUBSTITUTE(SUBSTITUTE(TRIM($W878),".","-"),"/","-"),10),""))))</f>
        <v/>
      </c>
      <c r="Y878" s="29">
        <f>IF($X878="","",INT($X878))</f>
        <v/>
      </c>
      <c r="Z878" s="30">
        <f>IF(OR($Y878="",$D$6=""),"",IF(INDEX($A:$U,ROW(),$D$6)="",0,IF(ISNUMBER(INDEX($A:$U,ROW(),$D$6)),INDEX($A:$U,ROW(),$D$6),IFERROR(--SUBSTITUTE(SUBSTITUTE(TRIM(INDEX($A:$U,ROW(),$D$6)),",",""),"원",""),0))))</f>
        <v/>
      </c>
      <c r="AA878" s="30">
        <f>IF(OR($Y878="",$E$6=""),"",IF(INDEX($A:$U,ROW(),$E$6)="",0,IF(ISNUMBER(INDEX($A:$U,ROW(),$E$6)),INDEX($A:$U,ROW(),$E$6),IFERROR(--SUBSTITUTE(SUBSTITUTE(TRIM(INDEX($A:$U,ROW(),$E$6)),",",""),"원",""),0))))</f>
        <v/>
      </c>
      <c r="AB878" s="30">
        <f>IF(OR($Y878="",$F$6=""),"",IF(INDEX($A:$U,ROW(),$F$6)="","",IF(ISNUMBER(INDEX($A:$U,ROW(),$F$6)),INDEX($A:$U,ROW(),$F$6),IFERROR(--SUBSTITUTE(SUBSTITUTE(TRIM(INDEX($A:$U,ROW(),$F$6)),",",""),"원",""),""))))</f>
        <v/>
      </c>
      <c r="AC878" s="2">
        <f>IF(OR($Y878="",$G$6=""),"",INDEX($A:$U,ROW(),$G$6)&amp;"")</f>
        <v/>
      </c>
      <c r="AD878" s="2">
        <f>IF($Y878="","",IF(OR(AND(설정!$B$5&lt;&gt;"",ISNUMBER(SEARCH(설정!$B$5,$AC878))),AND(설정!$B$6&lt;&gt;"",ISNUMBER(SEARCH(설정!$B$6,$AC878))),AND(설정!$B$7&lt;&gt;"",ISNUMBER(SEARCH(설정!$B$7,$AC878)))),"제외","포함"))</f>
        <v/>
      </c>
    </row>
    <row r="879">
      <c r="W879" s="2">
        <f>IF(OR($B$5="",$C$6="",ROW()&lt;$B$5),"",IF(INDEX($A:$U,ROW(),$C$6)="","",INDEX($A:$U,ROW(),$C$6)))</f>
        <v/>
      </c>
      <c r="X879" s="28">
        <f>IF($W879="","",IF(ISNUMBER($W879),IF($W879&gt;=10000000,IFERROR(DATE(INT($W879/10000),MOD(INT($W879/100),100),MOD($W879,100)),""),$W879),IF(ISNUMBER(--SUBSTITUTE(SUBSTITUTE(TRIM($W879),".","-"),"/","-")),IF(--SUBSTITUTE(SUBSTITUTE(TRIM($W879),".","-"),"/","-")&gt;=10000000,IFERROR(DATE(--LEFT(TRIM($W879),4),--MID(TRIM($W879),5,2),--RIGHT(TRIM($W879),2)),""),--SUBSTITUTE(SUBSTITUTE(TRIM($W879),".","-"),"/","-")),IFERROR(--LEFT(SUBSTITUTE(SUBSTITUTE(TRIM($W879),".","-"),"/","-"),10),""))))</f>
        <v/>
      </c>
      <c r="Y879" s="29">
        <f>IF($X879="","",INT($X879))</f>
        <v/>
      </c>
      <c r="Z879" s="30">
        <f>IF(OR($Y879="",$D$6=""),"",IF(INDEX($A:$U,ROW(),$D$6)="",0,IF(ISNUMBER(INDEX($A:$U,ROW(),$D$6)),INDEX($A:$U,ROW(),$D$6),IFERROR(--SUBSTITUTE(SUBSTITUTE(TRIM(INDEX($A:$U,ROW(),$D$6)),",",""),"원",""),0))))</f>
        <v/>
      </c>
      <c r="AA879" s="30">
        <f>IF(OR($Y879="",$E$6=""),"",IF(INDEX($A:$U,ROW(),$E$6)="",0,IF(ISNUMBER(INDEX($A:$U,ROW(),$E$6)),INDEX($A:$U,ROW(),$E$6),IFERROR(--SUBSTITUTE(SUBSTITUTE(TRIM(INDEX($A:$U,ROW(),$E$6)),",",""),"원",""),0))))</f>
        <v/>
      </c>
      <c r="AB879" s="30">
        <f>IF(OR($Y879="",$F$6=""),"",IF(INDEX($A:$U,ROW(),$F$6)="","",IF(ISNUMBER(INDEX($A:$U,ROW(),$F$6)),INDEX($A:$U,ROW(),$F$6),IFERROR(--SUBSTITUTE(SUBSTITUTE(TRIM(INDEX($A:$U,ROW(),$F$6)),",",""),"원",""),""))))</f>
        <v/>
      </c>
      <c r="AC879" s="2">
        <f>IF(OR($Y879="",$G$6=""),"",INDEX($A:$U,ROW(),$G$6)&amp;"")</f>
        <v/>
      </c>
      <c r="AD879" s="2">
        <f>IF($Y879="","",IF(OR(AND(설정!$B$5&lt;&gt;"",ISNUMBER(SEARCH(설정!$B$5,$AC879))),AND(설정!$B$6&lt;&gt;"",ISNUMBER(SEARCH(설정!$B$6,$AC879))),AND(설정!$B$7&lt;&gt;"",ISNUMBER(SEARCH(설정!$B$7,$AC879)))),"제외","포함"))</f>
        <v/>
      </c>
    </row>
    <row r="880">
      <c r="W880" s="2">
        <f>IF(OR($B$5="",$C$6="",ROW()&lt;$B$5),"",IF(INDEX($A:$U,ROW(),$C$6)="","",INDEX($A:$U,ROW(),$C$6)))</f>
        <v/>
      </c>
      <c r="X880" s="28">
        <f>IF($W880="","",IF(ISNUMBER($W880),IF($W880&gt;=10000000,IFERROR(DATE(INT($W880/10000),MOD(INT($W880/100),100),MOD($W880,100)),""),$W880),IF(ISNUMBER(--SUBSTITUTE(SUBSTITUTE(TRIM($W880),".","-"),"/","-")),IF(--SUBSTITUTE(SUBSTITUTE(TRIM($W880),".","-"),"/","-")&gt;=10000000,IFERROR(DATE(--LEFT(TRIM($W880),4),--MID(TRIM($W880),5,2),--RIGHT(TRIM($W880),2)),""),--SUBSTITUTE(SUBSTITUTE(TRIM($W880),".","-"),"/","-")),IFERROR(--LEFT(SUBSTITUTE(SUBSTITUTE(TRIM($W880),".","-"),"/","-"),10),""))))</f>
        <v/>
      </c>
      <c r="Y880" s="29">
        <f>IF($X880="","",INT($X880))</f>
        <v/>
      </c>
      <c r="Z880" s="30">
        <f>IF(OR($Y880="",$D$6=""),"",IF(INDEX($A:$U,ROW(),$D$6)="",0,IF(ISNUMBER(INDEX($A:$U,ROW(),$D$6)),INDEX($A:$U,ROW(),$D$6),IFERROR(--SUBSTITUTE(SUBSTITUTE(TRIM(INDEX($A:$U,ROW(),$D$6)),",",""),"원",""),0))))</f>
        <v/>
      </c>
      <c r="AA880" s="30">
        <f>IF(OR($Y880="",$E$6=""),"",IF(INDEX($A:$U,ROW(),$E$6)="",0,IF(ISNUMBER(INDEX($A:$U,ROW(),$E$6)),INDEX($A:$U,ROW(),$E$6),IFERROR(--SUBSTITUTE(SUBSTITUTE(TRIM(INDEX($A:$U,ROW(),$E$6)),",",""),"원",""),0))))</f>
        <v/>
      </c>
      <c r="AB880" s="30">
        <f>IF(OR($Y880="",$F$6=""),"",IF(INDEX($A:$U,ROW(),$F$6)="","",IF(ISNUMBER(INDEX($A:$U,ROW(),$F$6)),INDEX($A:$U,ROW(),$F$6),IFERROR(--SUBSTITUTE(SUBSTITUTE(TRIM(INDEX($A:$U,ROW(),$F$6)),",",""),"원",""),""))))</f>
        <v/>
      </c>
      <c r="AC880" s="2">
        <f>IF(OR($Y880="",$G$6=""),"",INDEX($A:$U,ROW(),$G$6)&amp;"")</f>
        <v/>
      </c>
      <c r="AD880" s="2">
        <f>IF($Y880="","",IF(OR(AND(설정!$B$5&lt;&gt;"",ISNUMBER(SEARCH(설정!$B$5,$AC880))),AND(설정!$B$6&lt;&gt;"",ISNUMBER(SEARCH(설정!$B$6,$AC880))),AND(설정!$B$7&lt;&gt;"",ISNUMBER(SEARCH(설정!$B$7,$AC880)))),"제외","포함"))</f>
        <v/>
      </c>
    </row>
    <row r="881">
      <c r="W881" s="2">
        <f>IF(OR($B$5="",$C$6="",ROW()&lt;$B$5),"",IF(INDEX($A:$U,ROW(),$C$6)="","",INDEX($A:$U,ROW(),$C$6)))</f>
        <v/>
      </c>
      <c r="X881" s="28">
        <f>IF($W881="","",IF(ISNUMBER($W881),IF($W881&gt;=10000000,IFERROR(DATE(INT($W881/10000),MOD(INT($W881/100),100),MOD($W881,100)),""),$W881),IF(ISNUMBER(--SUBSTITUTE(SUBSTITUTE(TRIM($W881),".","-"),"/","-")),IF(--SUBSTITUTE(SUBSTITUTE(TRIM($W881),".","-"),"/","-")&gt;=10000000,IFERROR(DATE(--LEFT(TRIM($W881),4),--MID(TRIM($W881),5,2),--RIGHT(TRIM($W881),2)),""),--SUBSTITUTE(SUBSTITUTE(TRIM($W881),".","-"),"/","-")),IFERROR(--LEFT(SUBSTITUTE(SUBSTITUTE(TRIM($W881),".","-"),"/","-"),10),""))))</f>
        <v/>
      </c>
      <c r="Y881" s="29">
        <f>IF($X881="","",INT($X881))</f>
        <v/>
      </c>
      <c r="Z881" s="30">
        <f>IF(OR($Y881="",$D$6=""),"",IF(INDEX($A:$U,ROW(),$D$6)="",0,IF(ISNUMBER(INDEX($A:$U,ROW(),$D$6)),INDEX($A:$U,ROW(),$D$6),IFERROR(--SUBSTITUTE(SUBSTITUTE(TRIM(INDEX($A:$U,ROW(),$D$6)),",",""),"원",""),0))))</f>
        <v/>
      </c>
      <c r="AA881" s="30">
        <f>IF(OR($Y881="",$E$6=""),"",IF(INDEX($A:$U,ROW(),$E$6)="",0,IF(ISNUMBER(INDEX($A:$U,ROW(),$E$6)),INDEX($A:$U,ROW(),$E$6),IFERROR(--SUBSTITUTE(SUBSTITUTE(TRIM(INDEX($A:$U,ROW(),$E$6)),",",""),"원",""),0))))</f>
        <v/>
      </c>
      <c r="AB881" s="30">
        <f>IF(OR($Y881="",$F$6=""),"",IF(INDEX($A:$U,ROW(),$F$6)="","",IF(ISNUMBER(INDEX($A:$U,ROW(),$F$6)),INDEX($A:$U,ROW(),$F$6),IFERROR(--SUBSTITUTE(SUBSTITUTE(TRIM(INDEX($A:$U,ROW(),$F$6)),",",""),"원",""),""))))</f>
        <v/>
      </c>
      <c r="AC881" s="2">
        <f>IF(OR($Y881="",$G$6=""),"",INDEX($A:$U,ROW(),$G$6)&amp;"")</f>
        <v/>
      </c>
      <c r="AD881" s="2">
        <f>IF($Y881="","",IF(OR(AND(설정!$B$5&lt;&gt;"",ISNUMBER(SEARCH(설정!$B$5,$AC881))),AND(설정!$B$6&lt;&gt;"",ISNUMBER(SEARCH(설정!$B$6,$AC881))),AND(설정!$B$7&lt;&gt;"",ISNUMBER(SEARCH(설정!$B$7,$AC881)))),"제외","포함"))</f>
        <v/>
      </c>
    </row>
    <row r="882">
      <c r="W882" s="2">
        <f>IF(OR($B$5="",$C$6="",ROW()&lt;$B$5),"",IF(INDEX($A:$U,ROW(),$C$6)="","",INDEX($A:$U,ROW(),$C$6)))</f>
        <v/>
      </c>
      <c r="X882" s="28">
        <f>IF($W882="","",IF(ISNUMBER($W882),IF($W882&gt;=10000000,IFERROR(DATE(INT($W882/10000),MOD(INT($W882/100),100),MOD($W882,100)),""),$W882),IF(ISNUMBER(--SUBSTITUTE(SUBSTITUTE(TRIM($W882),".","-"),"/","-")),IF(--SUBSTITUTE(SUBSTITUTE(TRIM($W882),".","-"),"/","-")&gt;=10000000,IFERROR(DATE(--LEFT(TRIM($W882),4),--MID(TRIM($W882),5,2),--RIGHT(TRIM($W882),2)),""),--SUBSTITUTE(SUBSTITUTE(TRIM($W882),".","-"),"/","-")),IFERROR(--LEFT(SUBSTITUTE(SUBSTITUTE(TRIM($W882),".","-"),"/","-"),10),""))))</f>
        <v/>
      </c>
      <c r="Y882" s="29">
        <f>IF($X882="","",INT($X882))</f>
        <v/>
      </c>
      <c r="Z882" s="30">
        <f>IF(OR($Y882="",$D$6=""),"",IF(INDEX($A:$U,ROW(),$D$6)="",0,IF(ISNUMBER(INDEX($A:$U,ROW(),$D$6)),INDEX($A:$U,ROW(),$D$6),IFERROR(--SUBSTITUTE(SUBSTITUTE(TRIM(INDEX($A:$U,ROW(),$D$6)),",",""),"원",""),0))))</f>
        <v/>
      </c>
      <c r="AA882" s="30">
        <f>IF(OR($Y882="",$E$6=""),"",IF(INDEX($A:$U,ROW(),$E$6)="",0,IF(ISNUMBER(INDEX($A:$U,ROW(),$E$6)),INDEX($A:$U,ROW(),$E$6),IFERROR(--SUBSTITUTE(SUBSTITUTE(TRIM(INDEX($A:$U,ROW(),$E$6)),",",""),"원",""),0))))</f>
        <v/>
      </c>
      <c r="AB882" s="30">
        <f>IF(OR($Y882="",$F$6=""),"",IF(INDEX($A:$U,ROW(),$F$6)="","",IF(ISNUMBER(INDEX($A:$U,ROW(),$F$6)),INDEX($A:$U,ROW(),$F$6),IFERROR(--SUBSTITUTE(SUBSTITUTE(TRIM(INDEX($A:$U,ROW(),$F$6)),",",""),"원",""),""))))</f>
        <v/>
      </c>
      <c r="AC882" s="2">
        <f>IF(OR($Y882="",$G$6=""),"",INDEX($A:$U,ROW(),$G$6)&amp;"")</f>
        <v/>
      </c>
      <c r="AD882" s="2">
        <f>IF($Y882="","",IF(OR(AND(설정!$B$5&lt;&gt;"",ISNUMBER(SEARCH(설정!$B$5,$AC882))),AND(설정!$B$6&lt;&gt;"",ISNUMBER(SEARCH(설정!$B$6,$AC882))),AND(설정!$B$7&lt;&gt;"",ISNUMBER(SEARCH(설정!$B$7,$AC882)))),"제외","포함"))</f>
        <v/>
      </c>
    </row>
    <row r="883">
      <c r="W883" s="2">
        <f>IF(OR($B$5="",$C$6="",ROW()&lt;$B$5),"",IF(INDEX($A:$U,ROW(),$C$6)="","",INDEX($A:$U,ROW(),$C$6)))</f>
        <v/>
      </c>
      <c r="X883" s="28">
        <f>IF($W883="","",IF(ISNUMBER($W883),IF($W883&gt;=10000000,IFERROR(DATE(INT($W883/10000),MOD(INT($W883/100),100),MOD($W883,100)),""),$W883),IF(ISNUMBER(--SUBSTITUTE(SUBSTITUTE(TRIM($W883),".","-"),"/","-")),IF(--SUBSTITUTE(SUBSTITUTE(TRIM($W883),".","-"),"/","-")&gt;=10000000,IFERROR(DATE(--LEFT(TRIM($W883),4),--MID(TRIM($W883),5,2),--RIGHT(TRIM($W883),2)),""),--SUBSTITUTE(SUBSTITUTE(TRIM($W883),".","-"),"/","-")),IFERROR(--LEFT(SUBSTITUTE(SUBSTITUTE(TRIM($W883),".","-"),"/","-"),10),""))))</f>
        <v/>
      </c>
      <c r="Y883" s="29">
        <f>IF($X883="","",INT($X883))</f>
        <v/>
      </c>
      <c r="Z883" s="30">
        <f>IF(OR($Y883="",$D$6=""),"",IF(INDEX($A:$U,ROW(),$D$6)="",0,IF(ISNUMBER(INDEX($A:$U,ROW(),$D$6)),INDEX($A:$U,ROW(),$D$6),IFERROR(--SUBSTITUTE(SUBSTITUTE(TRIM(INDEX($A:$U,ROW(),$D$6)),",",""),"원",""),0))))</f>
        <v/>
      </c>
      <c r="AA883" s="30">
        <f>IF(OR($Y883="",$E$6=""),"",IF(INDEX($A:$U,ROW(),$E$6)="",0,IF(ISNUMBER(INDEX($A:$U,ROW(),$E$6)),INDEX($A:$U,ROW(),$E$6),IFERROR(--SUBSTITUTE(SUBSTITUTE(TRIM(INDEX($A:$U,ROW(),$E$6)),",",""),"원",""),0))))</f>
        <v/>
      </c>
      <c r="AB883" s="30">
        <f>IF(OR($Y883="",$F$6=""),"",IF(INDEX($A:$U,ROW(),$F$6)="","",IF(ISNUMBER(INDEX($A:$U,ROW(),$F$6)),INDEX($A:$U,ROW(),$F$6),IFERROR(--SUBSTITUTE(SUBSTITUTE(TRIM(INDEX($A:$U,ROW(),$F$6)),",",""),"원",""),""))))</f>
        <v/>
      </c>
      <c r="AC883" s="2">
        <f>IF(OR($Y883="",$G$6=""),"",INDEX($A:$U,ROW(),$G$6)&amp;"")</f>
        <v/>
      </c>
      <c r="AD883" s="2">
        <f>IF($Y883="","",IF(OR(AND(설정!$B$5&lt;&gt;"",ISNUMBER(SEARCH(설정!$B$5,$AC883))),AND(설정!$B$6&lt;&gt;"",ISNUMBER(SEARCH(설정!$B$6,$AC883))),AND(설정!$B$7&lt;&gt;"",ISNUMBER(SEARCH(설정!$B$7,$AC883)))),"제외","포함"))</f>
        <v/>
      </c>
    </row>
    <row r="884">
      <c r="W884" s="2">
        <f>IF(OR($B$5="",$C$6="",ROW()&lt;$B$5),"",IF(INDEX($A:$U,ROW(),$C$6)="","",INDEX($A:$U,ROW(),$C$6)))</f>
        <v/>
      </c>
      <c r="X884" s="28">
        <f>IF($W884="","",IF(ISNUMBER($W884),IF($W884&gt;=10000000,IFERROR(DATE(INT($W884/10000),MOD(INT($W884/100),100),MOD($W884,100)),""),$W884),IF(ISNUMBER(--SUBSTITUTE(SUBSTITUTE(TRIM($W884),".","-"),"/","-")),IF(--SUBSTITUTE(SUBSTITUTE(TRIM($W884),".","-"),"/","-")&gt;=10000000,IFERROR(DATE(--LEFT(TRIM($W884),4),--MID(TRIM($W884),5,2),--RIGHT(TRIM($W884),2)),""),--SUBSTITUTE(SUBSTITUTE(TRIM($W884),".","-"),"/","-")),IFERROR(--LEFT(SUBSTITUTE(SUBSTITUTE(TRIM($W884),".","-"),"/","-"),10),""))))</f>
        <v/>
      </c>
      <c r="Y884" s="29">
        <f>IF($X884="","",INT($X884))</f>
        <v/>
      </c>
      <c r="Z884" s="30">
        <f>IF(OR($Y884="",$D$6=""),"",IF(INDEX($A:$U,ROW(),$D$6)="",0,IF(ISNUMBER(INDEX($A:$U,ROW(),$D$6)),INDEX($A:$U,ROW(),$D$6),IFERROR(--SUBSTITUTE(SUBSTITUTE(TRIM(INDEX($A:$U,ROW(),$D$6)),",",""),"원",""),0))))</f>
        <v/>
      </c>
      <c r="AA884" s="30">
        <f>IF(OR($Y884="",$E$6=""),"",IF(INDEX($A:$U,ROW(),$E$6)="",0,IF(ISNUMBER(INDEX($A:$U,ROW(),$E$6)),INDEX($A:$U,ROW(),$E$6),IFERROR(--SUBSTITUTE(SUBSTITUTE(TRIM(INDEX($A:$U,ROW(),$E$6)),",",""),"원",""),0))))</f>
        <v/>
      </c>
      <c r="AB884" s="30">
        <f>IF(OR($Y884="",$F$6=""),"",IF(INDEX($A:$U,ROW(),$F$6)="","",IF(ISNUMBER(INDEX($A:$U,ROW(),$F$6)),INDEX($A:$U,ROW(),$F$6),IFERROR(--SUBSTITUTE(SUBSTITUTE(TRIM(INDEX($A:$U,ROW(),$F$6)),",",""),"원",""),""))))</f>
        <v/>
      </c>
      <c r="AC884" s="2">
        <f>IF(OR($Y884="",$G$6=""),"",INDEX($A:$U,ROW(),$G$6)&amp;"")</f>
        <v/>
      </c>
      <c r="AD884" s="2">
        <f>IF($Y884="","",IF(OR(AND(설정!$B$5&lt;&gt;"",ISNUMBER(SEARCH(설정!$B$5,$AC884))),AND(설정!$B$6&lt;&gt;"",ISNUMBER(SEARCH(설정!$B$6,$AC884))),AND(설정!$B$7&lt;&gt;"",ISNUMBER(SEARCH(설정!$B$7,$AC884)))),"제외","포함"))</f>
        <v/>
      </c>
    </row>
    <row r="885">
      <c r="W885" s="2">
        <f>IF(OR($B$5="",$C$6="",ROW()&lt;$B$5),"",IF(INDEX($A:$U,ROW(),$C$6)="","",INDEX($A:$U,ROW(),$C$6)))</f>
        <v/>
      </c>
      <c r="X885" s="28">
        <f>IF($W885="","",IF(ISNUMBER($W885),IF($W885&gt;=10000000,IFERROR(DATE(INT($W885/10000),MOD(INT($W885/100),100),MOD($W885,100)),""),$W885),IF(ISNUMBER(--SUBSTITUTE(SUBSTITUTE(TRIM($W885),".","-"),"/","-")),IF(--SUBSTITUTE(SUBSTITUTE(TRIM($W885),".","-"),"/","-")&gt;=10000000,IFERROR(DATE(--LEFT(TRIM($W885),4),--MID(TRIM($W885),5,2),--RIGHT(TRIM($W885),2)),""),--SUBSTITUTE(SUBSTITUTE(TRIM($W885),".","-"),"/","-")),IFERROR(--LEFT(SUBSTITUTE(SUBSTITUTE(TRIM($W885),".","-"),"/","-"),10),""))))</f>
        <v/>
      </c>
      <c r="Y885" s="29">
        <f>IF($X885="","",INT($X885))</f>
        <v/>
      </c>
      <c r="Z885" s="30">
        <f>IF(OR($Y885="",$D$6=""),"",IF(INDEX($A:$U,ROW(),$D$6)="",0,IF(ISNUMBER(INDEX($A:$U,ROW(),$D$6)),INDEX($A:$U,ROW(),$D$6),IFERROR(--SUBSTITUTE(SUBSTITUTE(TRIM(INDEX($A:$U,ROW(),$D$6)),",",""),"원",""),0))))</f>
        <v/>
      </c>
      <c r="AA885" s="30">
        <f>IF(OR($Y885="",$E$6=""),"",IF(INDEX($A:$U,ROW(),$E$6)="",0,IF(ISNUMBER(INDEX($A:$U,ROW(),$E$6)),INDEX($A:$U,ROW(),$E$6),IFERROR(--SUBSTITUTE(SUBSTITUTE(TRIM(INDEX($A:$U,ROW(),$E$6)),",",""),"원",""),0))))</f>
        <v/>
      </c>
      <c r="AB885" s="30">
        <f>IF(OR($Y885="",$F$6=""),"",IF(INDEX($A:$U,ROW(),$F$6)="","",IF(ISNUMBER(INDEX($A:$U,ROW(),$F$6)),INDEX($A:$U,ROW(),$F$6),IFERROR(--SUBSTITUTE(SUBSTITUTE(TRIM(INDEX($A:$U,ROW(),$F$6)),",",""),"원",""),""))))</f>
        <v/>
      </c>
      <c r="AC885" s="2">
        <f>IF(OR($Y885="",$G$6=""),"",INDEX($A:$U,ROW(),$G$6)&amp;"")</f>
        <v/>
      </c>
      <c r="AD885" s="2">
        <f>IF($Y885="","",IF(OR(AND(설정!$B$5&lt;&gt;"",ISNUMBER(SEARCH(설정!$B$5,$AC885))),AND(설정!$B$6&lt;&gt;"",ISNUMBER(SEARCH(설정!$B$6,$AC885))),AND(설정!$B$7&lt;&gt;"",ISNUMBER(SEARCH(설정!$B$7,$AC885)))),"제외","포함"))</f>
        <v/>
      </c>
    </row>
    <row r="886">
      <c r="W886" s="2">
        <f>IF(OR($B$5="",$C$6="",ROW()&lt;$B$5),"",IF(INDEX($A:$U,ROW(),$C$6)="","",INDEX($A:$U,ROW(),$C$6)))</f>
        <v/>
      </c>
      <c r="X886" s="28">
        <f>IF($W886="","",IF(ISNUMBER($W886),IF($W886&gt;=10000000,IFERROR(DATE(INT($W886/10000),MOD(INT($W886/100),100),MOD($W886,100)),""),$W886),IF(ISNUMBER(--SUBSTITUTE(SUBSTITUTE(TRIM($W886),".","-"),"/","-")),IF(--SUBSTITUTE(SUBSTITUTE(TRIM($W886),".","-"),"/","-")&gt;=10000000,IFERROR(DATE(--LEFT(TRIM($W886),4),--MID(TRIM($W886),5,2),--RIGHT(TRIM($W886),2)),""),--SUBSTITUTE(SUBSTITUTE(TRIM($W886),".","-"),"/","-")),IFERROR(--LEFT(SUBSTITUTE(SUBSTITUTE(TRIM($W886),".","-"),"/","-"),10),""))))</f>
        <v/>
      </c>
      <c r="Y886" s="29">
        <f>IF($X886="","",INT($X886))</f>
        <v/>
      </c>
      <c r="Z886" s="30">
        <f>IF(OR($Y886="",$D$6=""),"",IF(INDEX($A:$U,ROW(),$D$6)="",0,IF(ISNUMBER(INDEX($A:$U,ROW(),$D$6)),INDEX($A:$U,ROW(),$D$6),IFERROR(--SUBSTITUTE(SUBSTITUTE(TRIM(INDEX($A:$U,ROW(),$D$6)),",",""),"원",""),0))))</f>
        <v/>
      </c>
      <c r="AA886" s="30">
        <f>IF(OR($Y886="",$E$6=""),"",IF(INDEX($A:$U,ROW(),$E$6)="",0,IF(ISNUMBER(INDEX($A:$U,ROW(),$E$6)),INDEX($A:$U,ROW(),$E$6),IFERROR(--SUBSTITUTE(SUBSTITUTE(TRIM(INDEX($A:$U,ROW(),$E$6)),",",""),"원",""),0))))</f>
        <v/>
      </c>
      <c r="AB886" s="30">
        <f>IF(OR($Y886="",$F$6=""),"",IF(INDEX($A:$U,ROW(),$F$6)="","",IF(ISNUMBER(INDEX($A:$U,ROW(),$F$6)),INDEX($A:$U,ROW(),$F$6),IFERROR(--SUBSTITUTE(SUBSTITUTE(TRIM(INDEX($A:$U,ROW(),$F$6)),",",""),"원",""),""))))</f>
        <v/>
      </c>
      <c r="AC886" s="2">
        <f>IF(OR($Y886="",$G$6=""),"",INDEX($A:$U,ROW(),$G$6)&amp;"")</f>
        <v/>
      </c>
      <c r="AD886" s="2">
        <f>IF($Y886="","",IF(OR(AND(설정!$B$5&lt;&gt;"",ISNUMBER(SEARCH(설정!$B$5,$AC886))),AND(설정!$B$6&lt;&gt;"",ISNUMBER(SEARCH(설정!$B$6,$AC886))),AND(설정!$B$7&lt;&gt;"",ISNUMBER(SEARCH(설정!$B$7,$AC886)))),"제외","포함"))</f>
        <v/>
      </c>
    </row>
    <row r="887">
      <c r="W887" s="2">
        <f>IF(OR($B$5="",$C$6="",ROW()&lt;$B$5),"",IF(INDEX($A:$U,ROW(),$C$6)="","",INDEX($A:$U,ROW(),$C$6)))</f>
        <v/>
      </c>
      <c r="X887" s="28">
        <f>IF($W887="","",IF(ISNUMBER($W887),IF($W887&gt;=10000000,IFERROR(DATE(INT($W887/10000),MOD(INT($W887/100),100),MOD($W887,100)),""),$W887),IF(ISNUMBER(--SUBSTITUTE(SUBSTITUTE(TRIM($W887),".","-"),"/","-")),IF(--SUBSTITUTE(SUBSTITUTE(TRIM($W887),".","-"),"/","-")&gt;=10000000,IFERROR(DATE(--LEFT(TRIM($W887),4),--MID(TRIM($W887),5,2),--RIGHT(TRIM($W887),2)),""),--SUBSTITUTE(SUBSTITUTE(TRIM($W887),".","-"),"/","-")),IFERROR(--LEFT(SUBSTITUTE(SUBSTITUTE(TRIM($W887),".","-"),"/","-"),10),""))))</f>
        <v/>
      </c>
      <c r="Y887" s="29">
        <f>IF($X887="","",INT($X887))</f>
        <v/>
      </c>
      <c r="Z887" s="30">
        <f>IF(OR($Y887="",$D$6=""),"",IF(INDEX($A:$U,ROW(),$D$6)="",0,IF(ISNUMBER(INDEX($A:$U,ROW(),$D$6)),INDEX($A:$U,ROW(),$D$6),IFERROR(--SUBSTITUTE(SUBSTITUTE(TRIM(INDEX($A:$U,ROW(),$D$6)),",",""),"원",""),0))))</f>
        <v/>
      </c>
      <c r="AA887" s="30">
        <f>IF(OR($Y887="",$E$6=""),"",IF(INDEX($A:$U,ROW(),$E$6)="",0,IF(ISNUMBER(INDEX($A:$U,ROW(),$E$6)),INDEX($A:$U,ROW(),$E$6),IFERROR(--SUBSTITUTE(SUBSTITUTE(TRIM(INDEX($A:$U,ROW(),$E$6)),",",""),"원",""),0))))</f>
        <v/>
      </c>
      <c r="AB887" s="30">
        <f>IF(OR($Y887="",$F$6=""),"",IF(INDEX($A:$U,ROW(),$F$6)="","",IF(ISNUMBER(INDEX($A:$U,ROW(),$F$6)),INDEX($A:$U,ROW(),$F$6),IFERROR(--SUBSTITUTE(SUBSTITUTE(TRIM(INDEX($A:$U,ROW(),$F$6)),",",""),"원",""),""))))</f>
        <v/>
      </c>
      <c r="AC887" s="2">
        <f>IF(OR($Y887="",$G$6=""),"",INDEX($A:$U,ROW(),$G$6)&amp;"")</f>
        <v/>
      </c>
      <c r="AD887" s="2">
        <f>IF($Y887="","",IF(OR(AND(설정!$B$5&lt;&gt;"",ISNUMBER(SEARCH(설정!$B$5,$AC887))),AND(설정!$B$6&lt;&gt;"",ISNUMBER(SEARCH(설정!$B$6,$AC887))),AND(설정!$B$7&lt;&gt;"",ISNUMBER(SEARCH(설정!$B$7,$AC887)))),"제외","포함"))</f>
        <v/>
      </c>
    </row>
    <row r="888">
      <c r="W888" s="2">
        <f>IF(OR($B$5="",$C$6="",ROW()&lt;$B$5),"",IF(INDEX($A:$U,ROW(),$C$6)="","",INDEX($A:$U,ROW(),$C$6)))</f>
        <v/>
      </c>
      <c r="X888" s="28">
        <f>IF($W888="","",IF(ISNUMBER($W888),IF($W888&gt;=10000000,IFERROR(DATE(INT($W888/10000),MOD(INT($W888/100),100),MOD($W888,100)),""),$W888),IF(ISNUMBER(--SUBSTITUTE(SUBSTITUTE(TRIM($W888),".","-"),"/","-")),IF(--SUBSTITUTE(SUBSTITUTE(TRIM($W888),".","-"),"/","-")&gt;=10000000,IFERROR(DATE(--LEFT(TRIM($W888),4),--MID(TRIM($W888),5,2),--RIGHT(TRIM($W888),2)),""),--SUBSTITUTE(SUBSTITUTE(TRIM($W888),".","-"),"/","-")),IFERROR(--LEFT(SUBSTITUTE(SUBSTITUTE(TRIM($W888),".","-"),"/","-"),10),""))))</f>
        <v/>
      </c>
      <c r="Y888" s="29">
        <f>IF($X888="","",INT($X888))</f>
        <v/>
      </c>
      <c r="Z888" s="30">
        <f>IF(OR($Y888="",$D$6=""),"",IF(INDEX($A:$U,ROW(),$D$6)="",0,IF(ISNUMBER(INDEX($A:$U,ROW(),$D$6)),INDEX($A:$U,ROW(),$D$6),IFERROR(--SUBSTITUTE(SUBSTITUTE(TRIM(INDEX($A:$U,ROW(),$D$6)),",",""),"원",""),0))))</f>
        <v/>
      </c>
      <c r="AA888" s="30">
        <f>IF(OR($Y888="",$E$6=""),"",IF(INDEX($A:$U,ROW(),$E$6)="",0,IF(ISNUMBER(INDEX($A:$U,ROW(),$E$6)),INDEX($A:$U,ROW(),$E$6),IFERROR(--SUBSTITUTE(SUBSTITUTE(TRIM(INDEX($A:$U,ROW(),$E$6)),",",""),"원",""),0))))</f>
        <v/>
      </c>
      <c r="AB888" s="30">
        <f>IF(OR($Y888="",$F$6=""),"",IF(INDEX($A:$U,ROW(),$F$6)="","",IF(ISNUMBER(INDEX($A:$U,ROW(),$F$6)),INDEX($A:$U,ROW(),$F$6),IFERROR(--SUBSTITUTE(SUBSTITUTE(TRIM(INDEX($A:$U,ROW(),$F$6)),",",""),"원",""),""))))</f>
        <v/>
      </c>
      <c r="AC888" s="2">
        <f>IF(OR($Y888="",$G$6=""),"",INDEX($A:$U,ROW(),$G$6)&amp;"")</f>
        <v/>
      </c>
      <c r="AD888" s="2">
        <f>IF($Y888="","",IF(OR(AND(설정!$B$5&lt;&gt;"",ISNUMBER(SEARCH(설정!$B$5,$AC888))),AND(설정!$B$6&lt;&gt;"",ISNUMBER(SEARCH(설정!$B$6,$AC888))),AND(설정!$B$7&lt;&gt;"",ISNUMBER(SEARCH(설정!$B$7,$AC888)))),"제외","포함"))</f>
        <v/>
      </c>
    </row>
    <row r="889">
      <c r="W889" s="2">
        <f>IF(OR($B$5="",$C$6="",ROW()&lt;$B$5),"",IF(INDEX($A:$U,ROW(),$C$6)="","",INDEX($A:$U,ROW(),$C$6)))</f>
        <v/>
      </c>
      <c r="X889" s="28">
        <f>IF($W889="","",IF(ISNUMBER($W889),IF($W889&gt;=10000000,IFERROR(DATE(INT($W889/10000),MOD(INT($W889/100),100),MOD($W889,100)),""),$W889),IF(ISNUMBER(--SUBSTITUTE(SUBSTITUTE(TRIM($W889),".","-"),"/","-")),IF(--SUBSTITUTE(SUBSTITUTE(TRIM($W889),".","-"),"/","-")&gt;=10000000,IFERROR(DATE(--LEFT(TRIM($W889),4),--MID(TRIM($W889),5,2),--RIGHT(TRIM($W889),2)),""),--SUBSTITUTE(SUBSTITUTE(TRIM($W889),".","-"),"/","-")),IFERROR(--LEFT(SUBSTITUTE(SUBSTITUTE(TRIM($W889),".","-"),"/","-"),10),""))))</f>
        <v/>
      </c>
      <c r="Y889" s="29">
        <f>IF($X889="","",INT($X889))</f>
        <v/>
      </c>
      <c r="Z889" s="30">
        <f>IF(OR($Y889="",$D$6=""),"",IF(INDEX($A:$U,ROW(),$D$6)="",0,IF(ISNUMBER(INDEX($A:$U,ROW(),$D$6)),INDEX($A:$U,ROW(),$D$6),IFERROR(--SUBSTITUTE(SUBSTITUTE(TRIM(INDEX($A:$U,ROW(),$D$6)),",",""),"원",""),0))))</f>
        <v/>
      </c>
      <c r="AA889" s="30">
        <f>IF(OR($Y889="",$E$6=""),"",IF(INDEX($A:$U,ROW(),$E$6)="",0,IF(ISNUMBER(INDEX($A:$U,ROW(),$E$6)),INDEX($A:$U,ROW(),$E$6),IFERROR(--SUBSTITUTE(SUBSTITUTE(TRIM(INDEX($A:$U,ROW(),$E$6)),",",""),"원",""),0))))</f>
        <v/>
      </c>
      <c r="AB889" s="30">
        <f>IF(OR($Y889="",$F$6=""),"",IF(INDEX($A:$U,ROW(),$F$6)="","",IF(ISNUMBER(INDEX($A:$U,ROW(),$F$6)),INDEX($A:$U,ROW(),$F$6),IFERROR(--SUBSTITUTE(SUBSTITUTE(TRIM(INDEX($A:$U,ROW(),$F$6)),",",""),"원",""),""))))</f>
        <v/>
      </c>
      <c r="AC889" s="2">
        <f>IF(OR($Y889="",$G$6=""),"",INDEX($A:$U,ROW(),$G$6)&amp;"")</f>
        <v/>
      </c>
      <c r="AD889" s="2">
        <f>IF($Y889="","",IF(OR(AND(설정!$B$5&lt;&gt;"",ISNUMBER(SEARCH(설정!$B$5,$AC889))),AND(설정!$B$6&lt;&gt;"",ISNUMBER(SEARCH(설정!$B$6,$AC889))),AND(설정!$B$7&lt;&gt;"",ISNUMBER(SEARCH(설정!$B$7,$AC889)))),"제외","포함"))</f>
        <v/>
      </c>
    </row>
    <row r="890">
      <c r="W890" s="2">
        <f>IF(OR($B$5="",$C$6="",ROW()&lt;$B$5),"",IF(INDEX($A:$U,ROW(),$C$6)="","",INDEX($A:$U,ROW(),$C$6)))</f>
        <v/>
      </c>
      <c r="X890" s="28">
        <f>IF($W890="","",IF(ISNUMBER($W890),IF($W890&gt;=10000000,IFERROR(DATE(INT($W890/10000),MOD(INT($W890/100),100),MOD($W890,100)),""),$W890),IF(ISNUMBER(--SUBSTITUTE(SUBSTITUTE(TRIM($W890),".","-"),"/","-")),IF(--SUBSTITUTE(SUBSTITUTE(TRIM($W890),".","-"),"/","-")&gt;=10000000,IFERROR(DATE(--LEFT(TRIM($W890),4),--MID(TRIM($W890),5,2),--RIGHT(TRIM($W890),2)),""),--SUBSTITUTE(SUBSTITUTE(TRIM($W890),".","-"),"/","-")),IFERROR(--LEFT(SUBSTITUTE(SUBSTITUTE(TRIM($W890),".","-"),"/","-"),10),""))))</f>
        <v/>
      </c>
      <c r="Y890" s="29">
        <f>IF($X890="","",INT($X890))</f>
        <v/>
      </c>
      <c r="Z890" s="30">
        <f>IF(OR($Y890="",$D$6=""),"",IF(INDEX($A:$U,ROW(),$D$6)="",0,IF(ISNUMBER(INDEX($A:$U,ROW(),$D$6)),INDEX($A:$U,ROW(),$D$6),IFERROR(--SUBSTITUTE(SUBSTITUTE(TRIM(INDEX($A:$U,ROW(),$D$6)),",",""),"원",""),0))))</f>
        <v/>
      </c>
      <c r="AA890" s="30">
        <f>IF(OR($Y890="",$E$6=""),"",IF(INDEX($A:$U,ROW(),$E$6)="",0,IF(ISNUMBER(INDEX($A:$U,ROW(),$E$6)),INDEX($A:$U,ROW(),$E$6),IFERROR(--SUBSTITUTE(SUBSTITUTE(TRIM(INDEX($A:$U,ROW(),$E$6)),",",""),"원",""),0))))</f>
        <v/>
      </c>
      <c r="AB890" s="30">
        <f>IF(OR($Y890="",$F$6=""),"",IF(INDEX($A:$U,ROW(),$F$6)="","",IF(ISNUMBER(INDEX($A:$U,ROW(),$F$6)),INDEX($A:$U,ROW(),$F$6),IFERROR(--SUBSTITUTE(SUBSTITUTE(TRIM(INDEX($A:$U,ROW(),$F$6)),",",""),"원",""),""))))</f>
        <v/>
      </c>
      <c r="AC890" s="2">
        <f>IF(OR($Y890="",$G$6=""),"",INDEX($A:$U,ROW(),$G$6)&amp;"")</f>
        <v/>
      </c>
      <c r="AD890" s="2">
        <f>IF($Y890="","",IF(OR(AND(설정!$B$5&lt;&gt;"",ISNUMBER(SEARCH(설정!$B$5,$AC890))),AND(설정!$B$6&lt;&gt;"",ISNUMBER(SEARCH(설정!$B$6,$AC890))),AND(설정!$B$7&lt;&gt;"",ISNUMBER(SEARCH(설정!$B$7,$AC890)))),"제외","포함"))</f>
        <v/>
      </c>
    </row>
    <row r="891">
      <c r="W891" s="2">
        <f>IF(OR($B$5="",$C$6="",ROW()&lt;$B$5),"",IF(INDEX($A:$U,ROW(),$C$6)="","",INDEX($A:$U,ROW(),$C$6)))</f>
        <v/>
      </c>
      <c r="X891" s="28">
        <f>IF($W891="","",IF(ISNUMBER($W891),IF($W891&gt;=10000000,IFERROR(DATE(INT($W891/10000),MOD(INT($W891/100),100),MOD($W891,100)),""),$W891),IF(ISNUMBER(--SUBSTITUTE(SUBSTITUTE(TRIM($W891),".","-"),"/","-")),IF(--SUBSTITUTE(SUBSTITUTE(TRIM($W891),".","-"),"/","-")&gt;=10000000,IFERROR(DATE(--LEFT(TRIM($W891),4),--MID(TRIM($W891),5,2),--RIGHT(TRIM($W891),2)),""),--SUBSTITUTE(SUBSTITUTE(TRIM($W891),".","-"),"/","-")),IFERROR(--LEFT(SUBSTITUTE(SUBSTITUTE(TRIM($W891),".","-"),"/","-"),10),""))))</f>
        <v/>
      </c>
      <c r="Y891" s="29">
        <f>IF($X891="","",INT($X891))</f>
        <v/>
      </c>
      <c r="Z891" s="30">
        <f>IF(OR($Y891="",$D$6=""),"",IF(INDEX($A:$U,ROW(),$D$6)="",0,IF(ISNUMBER(INDEX($A:$U,ROW(),$D$6)),INDEX($A:$U,ROW(),$D$6),IFERROR(--SUBSTITUTE(SUBSTITUTE(TRIM(INDEX($A:$U,ROW(),$D$6)),",",""),"원",""),0))))</f>
        <v/>
      </c>
      <c r="AA891" s="30">
        <f>IF(OR($Y891="",$E$6=""),"",IF(INDEX($A:$U,ROW(),$E$6)="",0,IF(ISNUMBER(INDEX($A:$U,ROW(),$E$6)),INDEX($A:$U,ROW(),$E$6),IFERROR(--SUBSTITUTE(SUBSTITUTE(TRIM(INDEX($A:$U,ROW(),$E$6)),",",""),"원",""),0))))</f>
        <v/>
      </c>
      <c r="AB891" s="30">
        <f>IF(OR($Y891="",$F$6=""),"",IF(INDEX($A:$U,ROW(),$F$6)="","",IF(ISNUMBER(INDEX($A:$U,ROW(),$F$6)),INDEX($A:$U,ROW(),$F$6),IFERROR(--SUBSTITUTE(SUBSTITUTE(TRIM(INDEX($A:$U,ROW(),$F$6)),",",""),"원",""),""))))</f>
        <v/>
      </c>
      <c r="AC891" s="2">
        <f>IF(OR($Y891="",$G$6=""),"",INDEX($A:$U,ROW(),$G$6)&amp;"")</f>
        <v/>
      </c>
      <c r="AD891" s="2">
        <f>IF($Y891="","",IF(OR(AND(설정!$B$5&lt;&gt;"",ISNUMBER(SEARCH(설정!$B$5,$AC891))),AND(설정!$B$6&lt;&gt;"",ISNUMBER(SEARCH(설정!$B$6,$AC891))),AND(설정!$B$7&lt;&gt;"",ISNUMBER(SEARCH(설정!$B$7,$AC891)))),"제외","포함"))</f>
        <v/>
      </c>
    </row>
    <row r="892">
      <c r="W892" s="2">
        <f>IF(OR($B$5="",$C$6="",ROW()&lt;$B$5),"",IF(INDEX($A:$U,ROW(),$C$6)="","",INDEX($A:$U,ROW(),$C$6)))</f>
        <v/>
      </c>
      <c r="X892" s="28">
        <f>IF($W892="","",IF(ISNUMBER($W892),IF($W892&gt;=10000000,IFERROR(DATE(INT($W892/10000),MOD(INT($W892/100),100),MOD($W892,100)),""),$W892),IF(ISNUMBER(--SUBSTITUTE(SUBSTITUTE(TRIM($W892),".","-"),"/","-")),IF(--SUBSTITUTE(SUBSTITUTE(TRIM($W892),".","-"),"/","-")&gt;=10000000,IFERROR(DATE(--LEFT(TRIM($W892),4),--MID(TRIM($W892),5,2),--RIGHT(TRIM($W892),2)),""),--SUBSTITUTE(SUBSTITUTE(TRIM($W892),".","-"),"/","-")),IFERROR(--LEFT(SUBSTITUTE(SUBSTITUTE(TRIM($W892),".","-"),"/","-"),10),""))))</f>
        <v/>
      </c>
      <c r="Y892" s="29">
        <f>IF($X892="","",INT($X892))</f>
        <v/>
      </c>
      <c r="Z892" s="30">
        <f>IF(OR($Y892="",$D$6=""),"",IF(INDEX($A:$U,ROW(),$D$6)="",0,IF(ISNUMBER(INDEX($A:$U,ROW(),$D$6)),INDEX($A:$U,ROW(),$D$6),IFERROR(--SUBSTITUTE(SUBSTITUTE(TRIM(INDEX($A:$U,ROW(),$D$6)),",",""),"원",""),0))))</f>
        <v/>
      </c>
      <c r="AA892" s="30">
        <f>IF(OR($Y892="",$E$6=""),"",IF(INDEX($A:$U,ROW(),$E$6)="",0,IF(ISNUMBER(INDEX($A:$U,ROW(),$E$6)),INDEX($A:$U,ROW(),$E$6),IFERROR(--SUBSTITUTE(SUBSTITUTE(TRIM(INDEX($A:$U,ROW(),$E$6)),",",""),"원",""),0))))</f>
        <v/>
      </c>
      <c r="AB892" s="30">
        <f>IF(OR($Y892="",$F$6=""),"",IF(INDEX($A:$U,ROW(),$F$6)="","",IF(ISNUMBER(INDEX($A:$U,ROW(),$F$6)),INDEX($A:$U,ROW(),$F$6),IFERROR(--SUBSTITUTE(SUBSTITUTE(TRIM(INDEX($A:$U,ROW(),$F$6)),",",""),"원",""),""))))</f>
        <v/>
      </c>
      <c r="AC892" s="2">
        <f>IF(OR($Y892="",$G$6=""),"",INDEX($A:$U,ROW(),$G$6)&amp;"")</f>
        <v/>
      </c>
      <c r="AD892" s="2">
        <f>IF($Y892="","",IF(OR(AND(설정!$B$5&lt;&gt;"",ISNUMBER(SEARCH(설정!$B$5,$AC892))),AND(설정!$B$6&lt;&gt;"",ISNUMBER(SEARCH(설정!$B$6,$AC892))),AND(설정!$B$7&lt;&gt;"",ISNUMBER(SEARCH(설정!$B$7,$AC892)))),"제외","포함"))</f>
        <v/>
      </c>
    </row>
    <row r="893">
      <c r="W893" s="2">
        <f>IF(OR($B$5="",$C$6="",ROW()&lt;$B$5),"",IF(INDEX($A:$U,ROW(),$C$6)="","",INDEX($A:$U,ROW(),$C$6)))</f>
        <v/>
      </c>
      <c r="X893" s="28">
        <f>IF($W893="","",IF(ISNUMBER($W893),IF($W893&gt;=10000000,IFERROR(DATE(INT($W893/10000),MOD(INT($W893/100),100),MOD($W893,100)),""),$W893),IF(ISNUMBER(--SUBSTITUTE(SUBSTITUTE(TRIM($W893),".","-"),"/","-")),IF(--SUBSTITUTE(SUBSTITUTE(TRIM($W893),".","-"),"/","-")&gt;=10000000,IFERROR(DATE(--LEFT(TRIM($W893),4),--MID(TRIM($W893),5,2),--RIGHT(TRIM($W893),2)),""),--SUBSTITUTE(SUBSTITUTE(TRIM($W893),".","-"),"/","-")),IFERROR(--LEFT(SUBSTITUTE(SUBSTITUTE(TRIM($W893),".","-"),"/","-"),10),""))))</f>
        <v/>
      </c>
      <c r="Y893" s="29">
        <f>IF($X893="","",INT($X893))</f>
        <v/>
      </c>
      <c r="Z893" s="30">
        <f>IF(OR($Y893="",$D$6=""),"",IF(INDEX($A:$U,ROW(),$D$6)="",0,IF(ISNUMBER(INDEX($A:$U,ROW(),$D$6)),INDEX($A:$U,ROW(),$D$6),IFERROR(--SUBSTITUTE(SUBSTITUTE(TRIM(INDEX($A:$U,ROW(),$D$6)),",",""),"원",""),0))))</f>
        <v/>
      </c>
      <c r="AA893" s="30">
        <f>IF(OR($Y893="",$E$6=""),"",IF(INDEX($A:$U,ROW(),$E$6)="",0,IF(ISNUMBER(INDEX($A:$U,ROW(),$E$6)),INDEX($A:$U,ROW(),$E$6),IFERROR(--SUBSTITUTE(SUBSTITUTE(TRIM(INDEX($A:$U,ROW(),$E$6)),",",""),"원",""),0))))</f>
        <v/>
      </c>
      <c r="AB893" s="30">
        <f>IF(OR($Y893="",$F$6=""),"",IF(INDEX($A:$U,ROW(),$F$6)="","",IF(ISNUMBER(INDEX($A:$U,ROW(),$F$6)),INDEX($A:$U,ROW(),$F$6),IFERROR(--SUBSTITUTE(SUBSTITUTE(TRIM(INDEX($A:$U,ROW(),$F$6)),",",""),"원",""),""))))</f>
        <v/>
      </c>
      <c r="AC893" s="2">
        <f>IF(OR($Y893="",$G$6=""),"",INDEX($A:$U,ROW(),$G$6)&amp;"")</f>
        <v/>
      </c>
      <c r="AD893" s="2">
        <f>IF($Y893="","",IF(OR(AND(설정!$B$5&lt;&gt;"",ISNUMBER(SEARCH(설정!$B$5,$AC893))),AND(설정!$B$6&lt;&gt;"",ISNUMBER(SEARCH(설정!$B$6,$AC893))),AND(설정!$B$7&lt;&gt;"",ISNUMBER(SEARCH(설정!$B$7,$AC893)))),"제외","포함"))</f>
        <v/>
      </c>
    </row>
    <row r="894">
      <c r="W894" s="2">
        <f>IF(OR($B$5="",$C$6="",ROW()&lt;$B$5),"",IF(INDEX($A:$U,ROW(),$C$6)="","",INDEX($A:$U,ROW(),$C$6)))</f>
        <v/>
      </c>
      <c r="X894" s="28">
        <f>IF($W894="","",IF(ISNUMBER($W894),IF($W894&gt;=10000000,IFERROR(DATE(INT($W894/10000),MOD(INT($W894/100),100),MOD($W894,100)),""),$W894),IF(ISNUMBER(--SUBSTITUTE(SUBSTITUTE(TRIM($W894),".","-"),"/","-")),IF(--SUBSTITUTE(SUBSTITUTE(TRIM($W894),".","-"),"/","-")&gt;=10000000,IFERROR(DATE(--LEFT(TRIM($W894),4),--MID(TRIM($W894),5,2),--RIGHT(TRIM($W894),2)),""),--SUBSTITUTE(SUBSTITUTE(TRIM($W894),".","-"),"/","-")),IFERROR(--LEFT(SUBSTITUTE(SUBSTITUTE(TRIM($W894),".","-"),"/","-"),10),""))))</f>
        <v/>
      </c>
      <c r="Y894" s="29">
        <f>IF($X894="","",INT($X894))</f>
        <v/>
      </c>
      <c r="Z894" s="30">
        <f>IF(OR($Y894="",$D$6=""),"",IF(INDEX($A:$U,ROW(),$D$6)="",0,IF(ISNUMBER(INDEX($A:$U,ROW(),$D$6)),INDEX($A:$U,ROW(),$D$6),IFERROR(--SUBSTITUTE(SUBSTITUTE(TRIM(INDEX($A:$U,ROW(),$D$6)),",",""),"원",""),0))))</f>
        <v/>
      </c>
      <c r="AA894" s="30">
        <f>IF(OR($Y894="",$E$6=""),"",IF(INDEX($A:$U,ROW(),$E$6)="",0,IF(ISNUMBER(INDEX($A:$U,ROW(),$E$6)),INDEX($A:$U,ROW(),$E$6),IFERROR(--SUBSTITUTE(SUBSTITUTE(TRIM(INDEX($A:$U,ROW(),$E$6)),",",""),"원",""),0))))</f>
        <v/>
      </c>
      <c r="AB894" s="30">
        <f>IF(OR($Y894="",$F$6=""),"",IF(INDEX($A:$U,ROW(),$F$6)="","",IF(ISNUMBER(INDEX($A:$U,ROW(),$F$6)),INDEX($A:$U,ROW(),$F$6),IFERROR(--SUBSTITUTE(SUBSTITUTE(TRIM(INDEX($A:$U,ROW(),$F$6)),",",""),"원",""),""))))</f>
        <v/>
      </c>
      <c r="AC894" s="2">
        <f>IF(OR($Y894="",$G$6=""),"",INDEX($A:$U,ROW(),$G$6)&amp;"")</f>
        <v/>
      </c>
      <c r="AD894" s="2">
        <f>IF($Y894="","",IF(OR(AND(설정!$B$5&lt;&gt;"",ISNUMBER(SEARCH(설정!$B$5,$AC894))),AND(설정!$B$6&lt;&gt;"",ISNUMBER(SEARCH(설정!$B$6,$AC894))),AND(설정!$B$7&lt;&gt;"",ISNUMBER(SEARCH(설정!$B$7,$AC894)))),"제외","포함"))</f>
        <v/>
      </c>
    </row>
    <row r="895">
      <c r="W895" s="2">
        <f>IF(OR($B$5="",$C$6="",ROW()&lt;$B$5),"",IF(INDEX($A:$U,ROW(),$C$6)="","",INDEX($A:$U,ROW(),$C$6)))</f>
        <v/>
      </c>
      <c r="X895" s="28">
        <f>IF($W895="","",IF(ISNUMBER($W895),IF($W895&gt;=10000000,IFERROR(DATE(INT($W895/10000),MOD(INT($W895/100),100),MOD($W895,100)),""),$W895),IF(ISNUMBER(--SUBSTITUTE(SUBSTITUTE(TRIM($W895),".","-"),"/","-")),IF(--SUBSTITUTE(SUBSTITUTE(TRIM($W895),".","-"),"/","-")&gt;=10000000,IFERROR(DATE(--LEFT(TRIM($W895),4),--MID(TRIM($W895),5,2),--RIGHT(TRIM($W895),2)),""),--SUBSTITUTE(SUBSTITUTE(TRIM($W895),".","-"),"/","-")),IFERROR(--LEFT(SUBSTITUTE(SUBSTITUTE(TRIM($W895),".","-"),"/","-"),10),""))))</f>
        <v/>
      </c>
      <c r="Y895" s="29">
        <f>IF($X895="","",INT($X895))</f>
        <v/>
      </c>
      <c r="Z895" s="30">
        <f>IF(OR($Y895="",$D$6=""),"",IF(INDEX($A:$U,ROW(),$D$6)="",0,IF(ISNUMBER(INDEX($A:$U,ROW(),$D$6)),INDEX($A:$U,ROW(),$D$6),IFERROR(--SUBSTITUTE(SUBSTITUTE(TRIM(INDEX($A:$U,ROW(),$D$6)),",",""),"원",""),0))))</f>
        <v/>
      </c>
      <c r="AA895" s="30">
        <f>IF(OR($Y895="",$E$6=""),"",IF(INDEX($A:$U,ROW(),$E$6)="",0,IF(ISNUMBER(INDEX($A:$U,ROW(),$E$6)),INDEX($A:$U,ROW(),$E$6),IFERROR(--SUBSTITUTE(SUBSTITUTE(TRIM(INDEX($A:$U,ROW(),$E$6)),",",""),"원",""),0))))</f>
        <v/>
      </c>
      <c r="AB895" s="30">
        <f>IF(OR($Y895="",$F$6=""),"",IF(INDEX($A:$U,ROW(),$F$6)="","",IF(ISNUMBER(INDEX($A:$U,ROW(),$F$6)),INDEX($A:$U,ROW(),$F$6),IFERROR(--SUBSTITUTE(SUBSTITUTE(TRIM(INDEX($A:$U,ROW(),$F$6)),",",""),"원",""),""))))</f>
        <v/>
      </c>
      <c r="AC895" s="2">
        <f>IF(OR($Y895="",$G$6=""),"",INDEX($A:$U,ROW(),$G$6)&amp;"")</f>
        <v/>
      </c>
      <c r="AD895" s="2">
        <f>IF($Y895="","",IF(OR(AND(설정!$B$5&lt;&gt;"",ISNUMBER(SEARCH(설정!$B$5,$AC895))),AND(설정!$B$6&lt;&gt;"",ISNUMBER(SEARCH(설정!$B$6,$AC895))),AND(설정!$B$7&lt;&gt;"",ISNUMBER(SEARCH(설정!$B$7,$AC895)))),"제외","포함"))</f>
        <v/>
      </c>
    </row>
    <row r="896">
      <c r="W896" s="2">
        <f>IF(OR($B$5="",$C$6="",ROW()&lt;$B$5),"",IF(INDEX($A:$U,ROW(),$C$6)="","",INDEX($A:$U,ROW(),$C$6)))</f>
        <v/>
      </c>
      <c r="X896" s="28">
        <f>IF($W896="","",IF(ISNUMBER($W896),IF($W896&gt;=10000000,IFERROR(DATE(INT($W896/10000),MOD(INT($W896/100),100),MOD($W896,100)),""),$W896),IF(ISNUMBER(--SUBSTITUTE(SUBSTITUTE(TRIM($W896),".","-"),"/","-")),IF(--SUBSTITUTE(SUBSTITUTE(TRIM($W896),".","-"),"/","-")&gt;=10000000,IFERROR(DATE(--LEFT(TRIM($W896),4),--MID(TRIM($W896),5,2),--RIGHT(TRIM($W896),2)),""),--SUBSTITUTE(SUBSTITUTE(TRIM($W896),".","-"),"/","-")),IFERROR(--LEFT(SUBSTITUTE(SUBSTITUTE(TRIM($W896),".","-"),"/","-"),10),""))))</f>
        <v/>
      </c>
      <c r="Y896" s="29">
        <f>IF($X896="","",INT($X896))</f>
        <v/>
      </c>
      <c r="Z896" s="30">
        <f>IF(OR($Y896="",$D$6=""),"",IF(INDEX($A:$U,ROW(),$D$6)="",0,IF(ISNUMBER(INDEX($A:$U,ROW(),$D$6)),INDEX($A:$U,ROW(),$D$6),IFERROR(--SUBSTITUTE(SUBSTITUTE(TRIM(INDEX($A:$U,ROW(),$D$6)),",",""),"원",""),0))))</f>
        <v/>
      </c>
      <c r="AA896" s="30">
        <f>IF(OR($Y896="",$E$6=""),"",IF(INDEX($A:$U,ROW(),$E$6)="",0,IF(ISNUMBER(INDEX($A:$U,ROW(),$E$6)),INDEX($A:$U,ROW(),$E$6),IFERROR(--SUBSTITUTE(SUBSTITUTE(TRIM(INDEX($A:$U,ROW(),$E$6)),",",""),"원",""),0))))</f>
        <v/>
      </c>
      <c r="AB896" s="30">
        <f>IF(OR($Y896="",$F$6=""),"",IF(INDEX($A:$U,ROW(),$F$6)="","",IF(ISNUMBER(INDEX($A:$U,ROW(),$F$6)),INDEX($A:$U,ROW(),$F$6),IFERROR(--SUBSTITUTE(SUBSTITUTE(TRIM(INDEX($A:$U,ROW(),$F$6)),",",""),"원",""),""))))</f>
        <v/>
      </c>
      <c r="AC896" s="2">
        <f>IF(OR($Y896="",$G$6=""),"",INDEX($A:$U,ROW(),$G$6)&amp;"")</f>
        <v/>
      </c>
      <c r="AD896" s="2">
        <f>IF($Y896="","",IF(OR(AND(설정!$B$5&lt;&gt;"",ISNUMBER(SEARCH(설정!$B$5,$AC896))),AND(설정!$B$6&lt;&gt;"",ISNUMBER(SEARCH(설정!$B$6,$AC896))),AND(설정!$B$7&lt;&gt;"",ISNUMBER(SEARCH(설정!$B$7,$AC896)))),"제외","포함"))</f>
        <v/>
      </c>
    </row>
    <row r="897">
      <c r="W897" s="2">
        <f>IF(OR($B$5="",$C$6="",ROW()&lt;$B$5),"",IF(INDEX($A:$U,ROW(),$C$6)="","",INDEX($A:$U,ROW(),$C$6)))</f>
        <v/>
      </c>
      <c r="X897" s="28">
        <f>IF($W897="","",IF(ISNUMBER($W897),IF($W897&gt;=10000000,IFERROR(DATE(INT($W897/10000),MOD(INT($W897/100),100),MOD($W897,100)),""),$W897),IF(ISNUMBER(--SUBSTITUTE(SUBSTITUTE(TRIM($W897),".","-"),"/","-")),IF(--SUBSTITUTE(SUBSTITUTE(TRIM($W897),".","-"),"/","-")&gt;=10000000,IFERROR(DATE(--LEFT(TRIM($W897),4),--MID(TRIM($W897),5,2),--RIGHT(TRIM($W897),2)),""),--SUBSTITUTE(SUBSTITUTE(TRIM($W897),".","-"),"/","-")),IFERROR(--LEFT(SUBSTITUTE(SUBSTITUTE(TRIM($W897),".","-"),"/","-"),10),""))))</f>
        <v/>
      </c>
      <c r="Y897" s="29">
        <f>IF($X897="","",INT($X897))</f>
        <v/>
      </c>
      <c r="Z897" s="30">
        <f>IF(OR($Y897="",$D$6=""),"",IF(INDEX($A:$U,ROW(),$D$6)="",0,IF(ISNUMBER(INDEX($A:$U,ROW(),$D$6)),INDEX($A:$U,ROW(),$D$6),IFERROR(--SUBSTITUTE(SUBSTITUTE(TRIM(INDEX($A:$U,ROW(),$D$6)),",",""),"원",""),0))))</f>
        <v/>
      </c>
      <c r="AA897" s="30">
        <f>IF(OR($Y897="",$E$6=""),"",IF(INDEX($A:$U,ROW(),$E$6)="",0,IF(ISNUMBER(INDEX($A:$U,ROW(),$E$6)),INDEX($A:$U,ROW(),$E$6),IFERROR(--SUBSTITUTE(SUBSTITUTE(TRIM(INDEX($A:$U,ROW(),$E$6)),",",""),"원",""),0))))</f>
        <v/>
      </c>
      <c r="AB897" s="30">
        <f>IF(OR($Y897="",$F$6=""),"",IF(INDEX($A:$U,ROW(),$F$6)="","",IF(ISNUMBER(INDEX($A:$U,ROW(),$F$6)),INDEX($A:$U,ROW(),$F$6),IFERROR(--SUBSTITUTE(SUBSTITUTE(TRIM(INDEX($A:$U,ROW(),$F$6)),",",""),"원",""),""))))</f>
        <v/>
      </c>
      <c r="AC897" s="2">
        <f>IF(OR($Y897="",$G$6=""),"",INDEX($A:$U,ROW(),$G$6)&amp;"")</f>
        <v/>
      </c>
      <c r="AD897" s="2">
        <f>IF($Y897="","",IF(OR(AND(설정!$B$5&lt;&gt;"",ISNUMBER(SEARCH(설정!$B$5,$AC897))),AND(설정!$B$6&lt;&gt;"",ISNUMBER(SEARCH(설정!$B$6,$AC897))),AND(설정!$B$7&lt;&gt;"",ISNUMBER(SEARCH(설정!$B$7,$AC897)))),"제외","포함"))</f>
        <v/>
      </c>
    </row>
    <row r="898">
      <c r="W898" s="2">
        <f>IF(OR($B$5="",$C$6="",ROW()&lt;$B$5),"",IF(INDEX($A:$U,ROW(),$C$6)="","",INDEX($A:$U,ROW(),$C$6)))</f>
        <v/>
      </c>
      <c r="X898" s="28">
        <f>IF($W898="","",IF(ISNUMBER($W898),IF($W898&gt;=10000000,IFERROR(DATE(INT($W898/10000),MOD(INT($W898/100),100),MOD($W898,100)),""),$W898),IF(ISNUMBER(--SUBSTITUTE(SUBSTITUTE(TRIM($W898),".","-"),"/","-")),IF(--SUBSTITUTE(SUBSTITUTE(TRIM($W898),".","-"),"/","-")&gt;=10000000,IFERROR(DATE(--LEFT(TRIM($W898),4),--MID(TRIM($W898),5,2),--RIGHT(TRIM($W898),2)),""),--SUBSTITUTE(SUBSTITUTE(TRIM($W898),".","-"),"/","-")),IFERROR(--LEFT(SUBSTITUTE(SUBSTITUTE(TRIM($W898),".","-"),"/","-"),10),""))))</f>
        <v/>
      </c>
      <c r="Y898" s="29">
        <f>IF($X898="","",INT($X898))</f>
        <v/>
      </c>
      <c r="Z898" s="30">
        <f>IF(OR($Y898="",$D$6=""),"",IF(INDEX($A:$U,ROW(),$D$6)="",0,IF(ISNUMBER(INDEX($A:$U,ROW(),$D$6)),INDEX($A:$U,ROW(),$D$6),IFERROR(--SUBSTITUTE(SUBSTITUTE(TRIM(INDEX($A:$U,ROW(),$D$6)),",",""),"원",""),0))))</f>
        <v/>
      </c>
      <c r="AA898" s="30">
        <f>IF(OR($Y898="",$E$6=""),"",IF(INDEX($A:$U,ROW(),$E$6)="",0,IF(ISNUMBER(INDEX($A:$U,ROW(),$E$6)),INDEX($A:$U,ROW(),$E$6),IFERROR(--SUBSTITUTE(SUBSTITUTE(TRIM(INDEX($A:$U,ROW(),$E$6)),",",""),"원",""),0))))</f>
        <v/>
      </c>
      <c r="AB898" s="30">
        <f>IF(OR($Y898="",$F$6=""),"",IF(INDEX($A:$U,ROW(),$F$6)="","",IF(ISNUMBER(INDEX($A:$U,ROW(),$F$6)),INDEX($A:$U,ROW(),$F$6),IFERROR(--SUBSTITUTE(SUBSTITUTE(TRIM(INDEX($A:$U,ROW(),$F$6)),",",""),"원",""),""))))</f>
        <v/>
      </c>
      <c r="AC898" s="2">
        <f>IF(OR($Y898="",$G$6=""),"",INDEX($A:$U,ROW(),$G$6)&amp;"")</f>
        <v/>
      </c>
      <c r="AD898" s="2">
        <f>IF($Y898="","",IF(OR(AND(설정!$B$5&lt;&gt;"",ISNUMBER(SEARCH(설정!$B$5,$AC898))),AND(설정!$B$6&lt;&gt;"",ISNUMBER(SEARCH(설정!$B$6,$AC898))),AND(설정!$B$7&lt;&gt;"",ISNUMBER(SEARCH(설정!$B$7,$AC898)))),"제외","포함"))</f>
        <v/>
      </c>
    </row>
    <row r="899">
      <c r="W899" s="2">
        <f>IF(OR($B$5="",$C$6="",ROW()&lt;$B$5),"",IF(INDEX($A:$U,ROW(),$C$6)="","",INDEX($A:$U,ROW(),$C$6)))</f>
        <v/>
      </c>
      <c r="X899" s="28">
        <f>IF($W899="","",IF(ISNUMBER($W899),IF($W899&gt;=10000000,IFERROR(DATE(INT($W899/10000),MOD(INT($W899/100),100),MOD($W899,100)),""),$W899),IF(ISNUMBER(--SUBSTITUTE(SUBSTITUTE(TRIM($W899),".","-"),"/","-")),IF(--SUBSTITUTE(SUBSTITUTE(TRIM($W899),".","-"),"/","-")&gt;=10000000,IFERROR(DATE(--LEFT(TRIM($W899),4),--MID(TRIM($W899),5,2),--RIGHT(TRIM($W899),2)),""),--SUBSTITUTE(SUBSTITUTE(TRIM($W899),".","-"),"/","-")),IFERROR(--LEFT(SUBSTITUTE(SUBSTITUTE(TRIM($W899),".","-"),"/","-"),10),""))))</f>
        <v/>
      </c>
      <c r="Y899" s="29">
        <f>IF($X899="","",INT($X899))</f>
        <v/>
      </c>
      <c r="Z899" s="30">
        <f>IF(OR($Y899="",$D$6=""),"",IF(INDEX($A:$U,ROW(),$D$6)="",0,IF(ISNUMBER(INDEX($A:$U,ROW(),$D$6)),INDEX($A:$U,ROW(),$D$6),IFERROR(--SUBSTITUTE(SUBSTITUTE(TRIM(INDEX($A:$U,ROW(),$D$6)),",",""),"원",""),0))))</f>
        <v/>
      </c>
      <c r="AA899" s="30">
        <f>IF(OR($Y899="",$E$6=""),"",IF(INDEX($A:$U,ROW(),$E$6)="",0,IF(ISNUMBER(INDEX($A:$U,ROW(),$E$6)),INDEX($A:$U,ROW(),$E$6),IFERROR(--SUBSTITUTE(SUBSTITUTE(TRIM(INDEX($A:$U,ROW(),$E$6)),",",""),"원",""),0))))</f>
        <v/>
      </c>
      <c r="AB899" s="30">
        <f>IF(OR($Y899="",$F$6=""),"",IF(INDEX($A:$U,ROW(),$F$6)="","",IF(ISNUMBER(INDEX($A:$U,ROW(),$F$6)),INDEX($A:$U,ROW(),$F$6),IFERROR(--SUBSTITUTE(SUBSTITUTE(TRIM(INDEX($A:$U,ROW(),$F$6)),",",""),"원",""),""))))</f>
        <v/>
      </c>
      <c r="AC899" s="2">
        <f>IF(OR($Y899="",$G$6=""),"",INDEX($A:$U,ROW(),$G$6)&amp;"")</f>
        <v/>
      </c>
      <c r="AD899" s="2">
        <f>IF($Y899="","",IF(OR(AND(설정!$B$5&lt;&gt;"",ISNUMBER(SEARCH(설정!$B$5,$AC899))),AND(설정!$B$6&lt;&gt;"",ISNUMBER(SEARCH(설정!$B$6,$AC899))),AND(설정!$B$7&lt;&gt;"",ISNUMBER(SEARCH(설정!$B$7,$AC899)))),"제외","포함"))</f>
        <v/>
      </c>
    </row>
    <row r="900">
      <c r="W900" s="2">
        <f>IF(OR($B$5="",$C$6="",ROW()&lt;$B$5),"",IF(INDEX($A:$U,ROW(),$C$6)="","",INDEX($A:$U,ROW(),$C$6)))</f>
        <v/>
      </c>
      <c r="X900" s="28">
        <f>IF($W900="","",IF(ISNUMBER($W900),IF($W900&gt;=10000000,IFERROR(DATE(INT($W900/10000),MOD(INT($W900/100),100),MOD($W900,100)),""),$W900),IF(ISNUMBER(--SUBSTITUTE(SUBSTITUTE(TRIM($W900),".","-"),"/","-")),IF(--SUBSTITUTE(SUBSTITUTE(TRIM($W900),".","-"),"/","-")&gt;=10000000,IFERROR(DATE(--LEFT(TRIM($W900),4),--MID(TRIM($W900),5,2),--RIGHT(TRIM($W900),2)),""),--SUBSTITUTE(SUBSTITUTE(TRIM($W900),".","-"),"/","-")),IFERROR(--LEFT(SUBSTITUTE(SUBSTITUTE(TRIM($W900),".","-"),"/","-"),10),""))))</f>
        <v/>
      </c>
      <c r="Y900" s="29">
        <f>IF($X900="","",INT($X900))</f>
        <v/>
      </c>
      <c r="Z900" s="30">
        <f>IF(OR($Y900="",$D$6=""),"",IF(INDEX($A:$U,ROW(),$D$6)="",0,IF(ISNUMBER(INDEX($A:$U,ROW(),$D$6)),INDEX($A:$U,ROW(),$D$6),IFERROR(--SUBSTITUTE(SUBSTITUTE(TRIM(INDEX($A:$U,ROW(),$D$6)),",",""),"원",""),0))))</f>
        <v/>
      </c>
      <c r="AA900" s="30">
        <f>IF(OR($Y900="",$E$6=""),"",IF(INDEX($A:$U,ROW(),$E$6)="",0,IF(ISNUMBER(INDEX($A:$U,ROW(),$E$6)),INDEX($A:$U,ROW(),$E$6),IFERROR(--SUBSTITUTE(SUBSTITUTE(TRIM(INDEX($A:$U,ROW(),$E$6)),",",""),"원",""),0))))</f>
        <v/>
      </c>
      <c r="AB900" s="30">
        <f>IF(OR($Y900="",$F$6=""),"",IF(INDEX($A:$U,ROW(),$F$6)="","",IF(ISNUMBER(INDEX($A:$U,ROW(),$F$6)),INDEX($A:$U,ROW(),$F$6),IFERROR(--SUBSTITUTE(SUBSTITUTE(TRIM(INDEX($A:$U,ROW(),$F$6)),",",""),"원",""),""))))</f>
        <v/>
      </c>
      <c r="AC900" s="2">
        <f>IF(OR($Y900="",$G$6=""),"",INDEX($A:$U,ROW(),$G$6)&amp;"")</f>
        <v/>
      </c>
      <c r="AD900" s="2">
        <f>IF($Y900="","",IF(OR(AND(설정!$B$5&lt;&gt;"",ISNUMBER(SEARCH(설정!$B$5,$AC900))),AND(설정!$B$6&lt;&gt;"",ISNUMBER(SEARCH(설정!$B$6,$AC900))),AND(설정!$B$7&lt;&gt;"",ISNUMBER(SEARCH(설정!$B$7,$AC900)))),"제외","포함"))</f>
        <v/>
      </c>
    </row>
    <row r="901">
      <c r="W901" s="2">
        <f>IF(OR($B$5="",$C$6="",ROW()&lt;$B$5),"",IF(INDEX($A:$U,ROW(),$C$6)="","",INDEX($A:$U,ROW(),$C$6)))</f>
        <v/>
      </c>
      <c r="X901" s="28">
        <f>IF($W901="","",IF(ISNUMBER($W901),IF($W901&gt;=10000000,IFERROR(DATE(INT($W901/10000),MOD(INT($W901/100),100),MOD($W901,100)),""),$W901),IF(ISNUMBER(--SUBSTITUTE(SUBSTITUTE(TRIM($W901),".","-"),"/","-")),IF(--SUBSTITUTE(SUBSTITUTE(TRIM($W901),".","-"),"/","-")&gt;=10000000,IFERROR(DATE(--LEFT(TRIM($W901),4),--MID(TRIM($W901),5,2),--RIGHT(TRIM($W901),2)),""),--SUBSTITUTE(SUBSTITUTE(TRIM($W901),".","-"),"/","-")),IFERROR(--LEFT(SUBSTITUTE(SUBSTITUTE(TRIM($W901),".","-"),"/","-"),10),""))))</f>
        <v/>
      </c>
      <c r="Y901" s="29">
        <f>IF($X901="","",INT($X901))</f>
        <v/>
      </c>
      <c r="Z901" s="30">
        <f>IF(OR($Y901="",$D$6=""),"",IF(INDEX($A:$U,ROW(),$D$6)="",0,IF(ISNUMBER(INDEX($A:$U,ROW(),$D$6)),INDEX($A:$U,ROW(),$D$6),IFERROR(--SUBSTITUTE(SUBSTITUTE(TRIM(INDEX($A:$U,ROW(),$D$6)),",",""),"원",""),0))))</f>
        <v/>
      </c>
      <c r="AA901" s="30">
        <f>IF(OR($Y901="",$E$6=""),"",IF(INDEX($A:$U,ROW(),$E$6)="",0,IF(ISNUMBER(INDEX($A:$U,ROW(),$E$6)),INDEX($A:$U,ROW(),$E$6),IFERROR(--SUBSTITUTE(SUBSTITUTE(TRIM(INDEX($A:$U,ROW(),$E$6)),",",""),"원",""),0))))</f>
        <v/>
      </c>
      <c r="AB901" s="30">
        <f>IF(OR($Y901="",$F$6=""),"",IF(INDEX($A:$U,ROW(),$F$6)="","",IF(ISNUMBER(INDEX($A:$U,ROW(),$F$6)),INDEX($A:$U,ROW(),$F$6),IFERROR(--SUBSTITUTE(SUBSTITUTE(TRIM(INDEX($A:$U,ROW(),$F$6)),",",""),"원",""),""))))</f>
        <v/>
      </c>
      <c r="AC901" s="2">
        <f>IF(OR($Y901="",$G$6=""),"",INDEX($A:$U,ROW(),$G$6)&amp;"")</f>
        <v/>
      </c>
      <c r="AD901" s="2">
        <f>IF($Y901="","",IF(OR(AND(설정!$B$5&lt;&gt;"",ISNUMBER(SEARCH(설정!$B$5,$AC901))),AND(설정!$B$6&lt;&gt;"",ISNUMBER(SEARCH(설정!$B$6,$AC901))),AND(설정!$B$7&lt;&gt;"",ISNUMBER(SEARCH(설정!$B$7,$AC901)))),"제외","포함"))</f>
        <v/>
      </c>
    </row>
    <row r="902">
      <c r="W902" s="2">
        <f>IF(OR($B$5="",$C$6="",ROW()&lt;$B$5),"",IF(INDEX($A:$U,ROW(),$C$6)="","",INDEX($A:$U,ROW(),$C$6)))</f>
        <v/>
      </c>
      <c r="X902" s="28">
        <f>IF($W902="","",IF(ISNUMBER($W902),IF($W902&gt;=10000000,IFERROR(DATE(INT($W902/10000),MOD(INT($W902/100),100),MOD($W902,100)),""),$W902),IF(ISNUMBER(--SUBSTITUTE(SUBSTITUTE(TRIM($W902),".","-"),"/","-")),IF(--SUBSTITUTE(SUBSTITUTE(TRIM($W902),".","-"),"/","-")&gt;=10000000,IFERROR(DATE(--LEFT(TRIM($W902),4),--MID(TRIM($W902),5,2),--RIGHT(TRIM($W902),2)),""),--SUBSTITUTE(SUBSTITUTE(TRIM($W902),".","-"),"/","-")),IFERROR(--LEFT(SUBSTITUTE(SUBSTITUTE(TRIM($W902),".","-"),"/","-"),10),""))))</f>
        <v/>
      </c>
      <c r="Y902" s="29">
        <f>IF($X902="","",INT($X902))</f>
        <v/>
      </c>
      <c r="Z902" s="30">
        <f>IF(OR($Y902="",$D$6=""),"",IF(INDEX($A:$U,ROW(),$D$6)="",0,IF(ISNUMBER(INDEX($A:$U,ROW(),$D$6)),INDEX($A:$U,ROW(),$D$6),IFERROR(--SUBSTITUTE(SUBSTITUTE(TRIM(INDEX($A:$U,ROW(),$D$6)),",",""),"원",""),0))))</f>
        <v/>
      </c>
      <c r="AA902" s="30">
        <f>IF(OR($Y902="",$E$6=""),"",IF(INDEX($A:$U,ROW(),$E$6)="",0,IF(ISNUMBER(INDEX($A:$U,ROW(),$E$6)),INDEX($A:$U,ROW(),$E$6),IFERROR(--SUBSTITUTE(SUBSTITUTE(TRIM(INDEX($A:$U,ROW(),$E$6)),",",""),"원",""),0))))</f>
        <v/>
      </c>
      <c r="AB902" s="30">
        <f>IF(OR($Y902="",$F$6=""),"",IF(INDEX($A:$U,ROW(),$F$6)="","",IF(ISNUMBER(INDEX($A:$U,ROW(),$F$6)),INDEX($A:$U,ROW(),$F$6),IFERROR(--SUBSTITUTE(SUBSTITUTE(TRIM(INDEX($A:$U,ROW(),$F$6)),",",""),"원",""),""))))</f>
        <v/>
      </c>
      <c r="AC902" s="2">
        <f>IF(OR($Y902="",$G$6=""),"",INDEX($A:$U,ROW(),$G$6)&amp;"")</f>
        <v/>
      </c>
      <c r="AD902" s="2">
        <f>IF($Y902="","",IF(OR(AND(설정!$B$5&lt;&gt;"",ISNUMBER(SEARCH(설정!$B$5,$AC902))),AND(설정!$B$6&lt;&gt;"",ISNUMBER(SEARCH(설정!$B$6,$AC902))),AND(설정!$B$7&lt;&gt;"",ISNUMBER(SEARCH(설정!$B$7,$AC902)))),"제외","포함"))</f>
        <v/>
      </c>
    </row>
    <row r="903">
      <c r="W903" s="2">
        <f>IF(OR($B$5="",$C$6="",ROW()&lt;$B$5),"",IF(INDEX($A:$U,ROW(),$C$6)="","",INDEX($A:$U,ROW(),$C$6)))</f>
        <v/>
      </c>
      <c r="X903" s="28">
        <f>IF($W903="","",IF(ISNUMBER($W903),IF($W903&gt;=10000000,IFERROR(DATE(INT($W903/10000),MOD(INT($W903/100),100),MOD($W903,100)),""),$W903),IF(ISNUMBER(--SUBSTITUTE(SUBSTITUTE(TRIM($W903),".","-"),"/","-")),IF(--SUBSTITUTE(SUBSTITUTE(TRIM($W903),".","-"),"/","-")&gt;=10000000,IFERROR(DATE(--LEFT(TRIM($W903),4),--MID(TRIM($W903),5,2),--RIGHT(TRIM($W903),2)),""),--SUBSTITUTE(SUBSTITUTE(TRIM($W903),".","-"),"/","-")),IFERROR(--LEFT(SUBSTITUTE(SUBSTITUTE(TRIM($W903),".","-"),"/","-"),10),""))))</f>
        <v/>
      </c>
      <c r="Y903" s="29">
        <f>IF($X903="","",INT($X903))</f>
        <v/>
      </c>
      <c r="Z903" s="30">
        <f>IF(OR($Y903="",$D$6=""),"",IF(INDEX($A:$U,ROW(),$D$6)="",0,IF(ISNUMBER(INDEX($A:$U,ROW(),$D$6)),INDEX($A:$U,ROW(),$D$6),IFERROR(--SUBSTITUTE(SUBSTITUTE(TRIM(INDEX($A:$U,ROW(),$D$6)),",",""),"원",""),0))))</f>
        <v/>
      </c>
      <c r="AA903" s="30">
        <f>IF(OR($Y903="",$E$6=""),"",IF(INDEX($A:$U,ROW(),$E$6)="",0,IF(ISNUMBER(INDEX($A:$U,ROW(),$E$6)),INDEX($A:$U,ROW(),$E$6),IFERROR(--SUBSTITUTE(SUBSTITUTE(TRIM(INDEX($A:$U,ROW(),$E$6)),",",""),"원",""),0))))</f>
        <v/>
      </c>
      <c r="AB903" s="30">
        <f>IF(OR($Y903="",$F$6=""),"",IF(INDEX($A:$U,ROW(),$F$6)="","",IF(ISNUMBER(INDEX($A:$U,ROW(),$F$6)),INDEX($A:$U,ROW(),$F$6),IFERROR(--SUBSTITUTE(SUBSTITUTE(TRIM(INDEX($A:$U,ROW(),$F$6)),",",""),"원",""),""))))</f>
        <v/>
      </c>
      <c r="AC903" s="2">
        <f>IF(OR($Y903="",$G$6=""),"",INDEX($A:$U,ROW(),$G$6)&amp;"")</f>
        <v/>
      </c>
      <c r="AD903" s="2">
        <f>IF($Y903="","",IF(OR(AND(설정!$B$5&lt;&gt;"",ISNUMBER(SEARCH(설정!$B$5,$AC903))),AND(설정!$B$6&lt;&gt;"",ISNUMBER(SEARCH(설정!$B$6,$AC903))),AND(설정!$B$7&lt;&gt;"",ISNUMBER(SEARCH(설정!$B$7,$AC903)))),"제외","포함"))</f>
        <v/>
      </c>
    </row>
    <row r="904">
      <c r="W904" s="2">
        <f>IF(OR($B$5="",$C$6="",ROW()&lt;$B$5),"",IF(INDEX($A:$U,ROW(),$C$6)="","",INDEX($A:$U,ROW(),$C$6)))</f>
        <v/>
      </c>
      <c r="X904" s="28">
        <f>IF($W904="","",IF(ISNUMBER($W904),IF($W904&gt;=10000000,IFERROR(DATE(INT($W904/10000),MOD(INT($W904/100),100),MOD($W904,100)),""),$W904),IF(ISNUMBER(--SUBSTITUTE(SUBSTITUTE(TRIM($W904),".","-"),"/","-")),IF(--SUBSTITUTE(SUBSTITUTE(TRIM($W904),".","-"),"/","-")&gt;=10000000,IFERROR(DATE(--LEFT(TRIM($W904),4),--MID(TRIM($W904),5,2),--RIGHT(TRIM($W904),2)),""),--SUBSTITUTE(SUBSTITUTE(TRIM($W904),".","-"),"/","-")),IFERROR(--LEFT(SUBSTITUTE(SUBSTITUTE(TRIM($W904),".","-"),"/","-"),10),""))))</f>
        <v/>
      </c>
      <c r="Y904" s="29">
        <f>IF($X904="","",INT($X904))</f>
        <v/>
      </c>
      <c r="Z904" s="30">
        <f>IF(OR($Y904="",$D$6=""),"",IF(INDEX($A:$U,ROW(),$D$6)="",0,IF(ISNUMBER(INDEX($A:$U,ROW(),$D$6)),INDEX($A:$U,ROW(),$D$6),IFERROR(--SUBSTITUTE(SUBSTITUTE(TRIM(INDEX($A:$U,ROW(),$D$6)),",",""),"원",""),0))))</f>
        <v/>
      </c>
      <c r="AA904" s="30">
        <f>IF(OR($Y904="",$E$6=""),"",IF(INDEX($A:$U,ROW(),$E$6)="",0,IF(ISNUMBER(INDEX($A:$U,ROW(),$E$6)),INDEX($A:$U,ROW(),$E$6),IFERROR(--SUBSTITUTE(SUBSTITUTE(TRIM(INDEX($A:$U,ROW(),$E$6)),",",""),"원",""),0))))</f>
        <v/>
      </c>
      <c r="AB904" s="30">
        <f>IF(OR($Y904="",$F$6=""),"",IF(INDEX($A:$U,ROW(),$F$6)="","",IF(ISNUMBER(INDEX($A:$U,ROW(),$F$6)),INDEX($A:$U,ROW(),$F$6),IFERROR(--SUBSTITUTE(SUBSTITUTE(TRIM(INDEX($A:$U,ROW(),$F$6)),",",""),"원",""),""))))</f>
        <v/>
      </c>
      <c r="AC904" s="2">
        <f>IF(OR($Y904="",$G$6=""),"",INDEX($A:$U,ROW(),$G$6)&amp;"")</f>
        <v/>
      </c>
      <c r="AD904" s="2">
        <f>IF($Y904="","",IF(OR(AND(설정!$B$5&lt;&gt;"",ISNUMBER(SEARCH(설정!$B$5,$AC904))),AND(설정!$B$6&lt;&gt;"",ISNUMBER(SEARCH(설정!$B$6,$AC904))),AND(설정!$B$7&lt;&gt;"",ISNUMBER(SEARCH(설정!$B$7,$AC904)))),"제외","포함"))</f>
        <v/>
      </c>
    </row>
    <row r="905">
      <c r="W905" s="2">
        <f>IF(OR($B$5="",$C$6="",ROW()&lt;$B$5),"",IF(INDEX($A:$U,ROW(),$C$6)="","",INDEX($A:$U,ROW(),$C$6)))</f>
        <v/>
      </c>
      <c r="X905" s="28">
        <f>IF($W905="","",IF(ISNUMBER($W905),IF($W905&gt;=10000000,IFERROR(DATE(INT($W905/10000),MOD(INT($W905/100),100),MOD($W905,100)),""),$W905),IF(ISNUMBER(--SUBSTITUTE(SUBSTITUTE(TRIM($W905),".","-"),"/","-")),IF(--SUBSTITUTE(SUBSTITUTE(TRIM($W905),".","-"),"/","-")&gt;=10000000,IFERROR(DATE(--LEFT(TRIM($W905),4),--MID(TRIM($W905),5,2),--RIGHT(TRIM($W905),2)),""),--SUBSTITUTE(SUBSTITUTE(TRIM($W905),".","-"),"/","-")),IFERROR(--LEFT(SUBSTITUTE(SUBSTITUTE(TRIM($W905),".","-"),"/","-"),10),""))))</f>
        <v/>
      </c>
      <c r="Y905" s="29">
        <f>IF($X905="","",INT($X905))</f>
        <v/>
      </c>
      <c r="Z905" s="30">
        <f>IF(OR($Y905="",$D$6=""),"",IF(INDEX($A:$U,ROW(),$D$6)="",0,IF(ISNUMBER(INDEX($A:$U,ROW(),$D$6)),INDEX($A:$U,ROW(),$D$6),IFERROR(--SUBSTITUTE(SUBSTITUTE(TRIM(INDEX($A:$U,ROW(),$D$6)),",",""),"원",""),0))))</f>
        <v/>
      </c>
      <c r="AA905" s="30">
        <f>IF(OR($Y905="",$E$6=""),"",IF(INDEX($A:$U,ROW(),$E$6)="",0,IF(ISNUMBER(INDEX($A:$U,ROW(),$E$6)),INDEX($A:$U,ROW(),$E$6),IFERROR(--SUBSTITUTE(SUBSTITUTE(TRIM(INDEX($A:$U,ROW(),$E$6)),",",""),"원",""),0))))</f>
        <v/>
      </c>
      <c r="AB905" s="30">
        <f>IF(OR($Y905="",$F$6=""),"",IF(INDEX($A:$U,ROW(),$F$6)="","",IF(ISNUMBER(INDEX($A:$U,ROW(),$F$6)),INDEX($A:$U,ROW(),$F$6),IFERROR(--SUBSTITUTE(SUBSTITUTE(TRIM(INDEX($A:$U,ROW(),$F$6)),",",""),"원",""),""))))</f>
        <v/>
      </c>
      <c r="AC905" s="2">
        <f>IF(OR($Y905="",$G$6=""),"",INDEX($A:$U,ROW(),$G$6)&amp;"")</f>
        <v/>
      </c>
      <c r="AD905" s="2">
        <f>IF($Y905="","",IF(OR(AND(설정!$B$5&lt;&gt;"",ISNUMBER(SEARCH(설정!$B$5,$AC905))),AND(설정!$B$6&lt;&gt;"",ISNUMBER(SEARCH(설정!$B$6,$AC905))),AND(설정!$B$7&lt;&gt;"",ISNUMBER(SEARCH(설정!$B$7,$AC905)))),"제외","포함"))</f>
        <v/>
      </c>
    </row>
    <row r="906">
      <c r="W906" s="2">
        <f>IF(OR($B$5="",$C$6="",ROW()&lt;$B$5),"",IF(INDEX($A:$U,ROW(),$C$6)="","",INDEX($A:$U,ROW(),$C$6)))</f>
        <v/>
      </c>
      <c r="X906" s="28">
        <f>IF($W906="","",IF(ISNUMBER($W906),IF($W906&gt;=10000000,IFERROR(DATE(INT($W906/10000),MOD(INT($W906/100),100),MOD($W906,100)),""),$W906),IF(ISNUMBER(--SUBSTITUTE(SUBSTITUTE(TRIM($W906),".","-"),"/","-")),IF(--SUBSTITUTE(SUBSTITUTE(TRIM($W906),".","-"),"/","-")&gt;=10000000,IFERROR(DATE(--LEFT(TRIM($W906),4),--MID(TRIM($W906),5,2),--RIGHT(TRIM($W906),2)),""),--SUBSTITUTE(SUBSTITUTE(TRIM($W906),".","-"),"/","-")),IFERROR(--LEFT(SUBSTITUTE(SUBSTITUTE(TRIM($W906),".","-"),"/","-"),10),""))))</f>
        <v/>
      </c>
      <c r="Y906" s="29">
        <f>IF($X906="","",INT($X906))</f>
        <v/>
      </c>
      <c r="Z906" s="30">
        <f>IF(OR($Y906="",$D$6=""),"",IF(INDEX($A:$U,ROW(),$D$6)="",0,IF(ISNUMBER(INDEX($A:$U,ROW(),$D$6)),INDEX($A:$U,ROW(),$D$6),IFERROR(--SUBSTITUTE(SUBSTITUTE(TRIM(INDEX($A:$U,ROW(),$D$6)),",",""),"원",""),0))))</f>
        <v/>
      </c>
      <c r="AA906" s="30">
        <f>IF(OR($Y906="",$E$6=""),"",IF(INDEX($A:$U,ROW(),$E$6)="",0,IF(ISNUMBER(INDEX($A:$U,ROW(),$E$6)),INDEX($A:$U,ROW(),$E$6),IFERROR(--SUBSTITUTE(SUBSTITUTE(TRIM(INDEX($A:$U,ROW(),$E$6)),",",""),"원",""),0))))</f>
        <v/>
      </c>
      <c r="AB906" s="30">
        <f>IF(OR($Y906="",$F$6=""),"",IF(INDEX($A:$U,ROW(),$F$6)="","",IF(ISNUMBER(INDEX($A:$U,ROW(),$F$6)),INDEX($A:$U,ROW(),$F$6),IFERROR(--SUBSTITUTE(SUBSTITUTE(TRIM(INDEX($A:$U,ROW(),$F$6)),",",""),"원",""),""))))</f>
        <v/>
      </c>
      <c r="AC906" s="2">
        <f>IF(OR($Y906="",$G$6=""),"",INDEX($A:$U,ROW(),$G$6)&amp;"")</f>
        <v/>
      </c>
      <c r="AD906" s="2">
        <f>IF($Y906="","",IF(OR(AND(설정!$B$5&lt;&gt;"",ISNUMBER(SEARCH(설정!$B$5,$AC906))),AND(설정!$B$6&lt;&gt;"",ISNUMBER(SEARCH(설정!$B$6,$AC906))),AND(설정!$B$7&lt;&gt;"",ISNUMBER(SEARCH(설정!$B$7,$AC906)))),"제외","포함"))</f>
        <v/>
      </c>
    </row>
    <row r="907">
      <c r="W907" s="2">
        <f>IF(OR($B$5="",$C$6="",ROW()&lt;$B$5),"",IF(INDEX($A:$U,ROW(),$C$6)="","",INDEX($A:$U,ROW(),$C$6)))</f>
        <v/>
      </c>
      <c r="X907" s="28">
        <f>IF($W907="","",IF(ISNUMBER($W907),IF($W907&gt;=10000000,IFERROR(DATE(INT($W907/10000),MOD(INT($W907/100),100),MOD($W907,100)),""),$W907),IF(ISNUMBER(--SUBSTITUTE(SUBSTITUTE(TRIM($W907),".","-"),"/","-")),IF(--SUBSTITUTE(SUBSTITUTE(TRIM($W907),".","-"),"/","-")&gt;=10000000,IFERROR(DATE(--LEFT(TRIM($W907),4),--MID(TRIM($W907),5,2),--RIGHT(TRIM($W907),2)),""),--SUBSTITUTE(SUBSTITUTE(TRIM($W907),".","-"),"/","-")),IFERROR(--LEFT(SUBSTITUTE(SUBSTITUTE(TRIM($W907),".","-"),"/","-"),10),""))))</f>
        <v/>
      </c>
      <c r="Y907" s="29">
        <f>IF($X907="","",INT($X907))</f>
        <v/>
      </c>
      <c r="Z907" s="30">
        <f>IF(OR($Y907="",$D$6=""),"",IF(INDEX($A:$U,ROW(),$D$6)="",0,IF(ISNUMBER(INDEX($A:$U,ROW(),$D$6)),INDEX($A:$U,ROW(),$D$6),IFERROR(--SUBSTITUTE(SUBSTITUTE(TRIM(INDEX($A:$U,ROW(),$D$6)),",",""),"원",""),0))))</f>
        <v/>
      </c>
      <c r="AA907" s="30">
        <f>IF(OR($Y907="",$E$6=""),"",IF(INDEX($A:$U,ROW(),$E$6)="",0,IF(ISNUMBER(INDEX($A:$U,ROW(),$E$6)),INDEX($A:$U,ROW(),$E$6),IFERROR(--SUBSTITUTE(SUBSTITUTE(TRIM(INDEX($A:$U,ROW(),$E$6)),",",""),"원",""),0))))</f>
        <v/>
      </c>
      <c r="AB907" s="30">
        <f>IF(OR($Y907="",$F$6=""),"",IF(INDEX($A:$U,ROW(),$F$6)="","",IF(ISNUMBER(INDEX($A:$U,ROW(),$F$6)),INDEX($A:$U,ROW(),$F$6),IFERROR(--SUBSTITUTE(SUBSTITUTE(TRIM(INDEX($A:$U,ROW(),$F$6)),",",""),"원",""),""))))</f>
        <v/>
      </c>
      <c r="AC907" s="2">
        <f>IF(OR($Y907="",$G$6=""),"",INDEX($A:$U,ROW(),$G$6)&amp;"")</f>
        <v/>
      </c>
      <c r="AD907" s="2">
        <f>IF($Y907="","",IF(OR(AND(설정!$B$5&lt;&gt;"",ISNUMBER(SEARCH(설정!$B$5,$AC907))),AND(설정!$B$6&lt;&gt;"",ISNUMBER(SEARCH(설정!$B$6,$AC907))),AND(설정!$B$7&lt;&gt;"",ISNUMBER(SEARCH(설정!$B$7,$AC907)))),"제외","포함"))</f>
        <v/>
      </c>
    </row>
    <row r="908">
      <c r="W908" s="2">
        <f>IF(OR($B$5="",$C$6="",ROW()&lt;$B$5),"",IF(INDEX($A:$U,ROW(),$C$6)="","",INDEX($A:$U,ROW(),$C$6)))</f>
        <v/>
      </c>
      <c r="X908" s="28">
        <f>IF($W908="","",IF(ISNUMBER($W908),IF($W908&gt;=10000000,IFERROR(DATE(INT($W908/10000),MOD(INT($W908/100),100),MOD($W908,100)),""),$W908),IF(ISNUMBER(--SUBSTITUTE(SUBSTITUTE(TRIM($W908),".","-"),"/","-")),IF(--SUBSTITUTE(SUBSTITUTE(TRIM($W908),".","-"),"/","-")&gt;=10000000,IFERROR(DATE(--LEFT(TRIM($W908),4),--MID(TRIM($W908),5,2),--RIGHT(TRIM($W908),2)),""),--SUBSTITUTE(SUBSTITUTE(TRIM($W908),".","-"),"/","-")),IFERROR(--LEFT(SUBSTITUTE(SUBSTITUTE(TRIM($W908),".","-"),"/","-"),10),""))))</f>
        <v/>
      </c>
      <c r="Y908" s="29">
        <f>IF($X908="","",INT($X908))</f>
        <v/>
      </c>
      <c r="Z908" s="30">
        <f>IF(OR($Y908="",$D$6=""),"",IF(INDEX($A:$U,ROW(),$D$6)="",0,IF(ISNUMBER(INDEX($A:$U,ROW(),$D$6)),INDEX($A:$U,ROW(),$D$6),IFERROR(--SUBSTITUTE(SUBSTITUTE(TRIM(INDEX($A:$U,ROW(),$D$6)),",",""),"원",""),0))))</f>
        <v/>
      </c>
      <c r="AA908" s="30">
        <f>IF(OR($Y908="",$E$6=""),"",IF(INDEX($A:$U,ROW(),$E$6)="",0,IF(ISNUMBER(INDEX($A:$U,ROW(),$E$6)),INDEX($A:$U,ROW(),$E$6),IFERROR(--SUBSTITUTE(SUBSTITUTE(TRIM(INDEX($A:$U,ROW(),$E$6)),",",""),"원",""),0))))</f>
        <v/>
      </c>
      <c r="AB908" s="30">
        <f>IF(OR($Y908="",$F$6=""),"",IF(INDEX($A:$U,ROW(),$F$6)="","",IF(ISNUMBER(INDEX($A:$U,ROW(),$F$6)),INDEX($A:$U,ROW(),$F$6),IFERROR(--SUBSTITUTE(SUBSTITUTE(TRIM(INDEX($A:$U,ROW(),$F$6)),",",""),"원",""),""))))</f>
        <v/>
      </c>
      <c r="AC908" s="2">
        <f>IF(OR($Y908="",$G$6=""),"",INDEX($A:$U,ROW(),$G$6)&amp;"")</f>
        <v/>
      </c>
      <c r="AD908" s="2">
        <f>IF($Y908="","",IF(OR(AND(설정!$B$5&lt;&gt;"",ISNUMBER(SEARCH(설정!$B$5,$AC908))),AND(설정!$B$6&lt;&gt;"",ISNUMBER(SEARCH(설정!$B$6,$AC908))),AND(설정!$B$7&lt;&gt;"",ISNUMBER(SEARCH(설정!$B$7,$AC908)))),"제외","포함"))</f>
        <v/>
      </c>
    </row>
    <row r="909">
      <c r="W909" s="2">
        <f>IF(OR($B$5="",$C$6="",ROW()&lt;$B$5),"",IF(INDEX($A:$U,ROW(),$C$6)="","",INDEX($A:$U,ROW(),$C$6)))</f>
        <v/>
      </c>
      <c r="X909" s="28">
        <f>IF($W909="","",IF(ISNUMBER($W909),IF($W909&gt;=10000000,IFERROR(DATE(INT($W909/10000),MOD(INT($W909/100),100),MOD($W909,100)),""),$W909),IF(ISNUMBER(--SUBSTITUTE(SUBSTITUTE(TRIM($W909),".","-"),"/","-")),IF(--SUBSTITUTE(SUBSTITUTE(TRIM($W909),".","-"),"/","-")&gt;=10000000,IFERROR(DATE(--LEFT(TRIM($W909),4),--MID(TRIM($W909),5,2),--RIGHT(TRIM($W909),2)),""),--SUBSTITUTE(SUBSTITUTE(TRIM($W909),".","-"),"/","-")),IFERROR(--LEFT(SUBSTITUTE(SUBSTITUTE(TRIM($W909),".","-"),"/","-"),10),""))))</f>
        <v/>
      </c>
      <c r="Y909" s="29">
        <f>IF($X909="","",INT($X909))</f>
        <v/>
      </c>
      <c r="Z909" s="30">
        <f>IF(OR($Y909="",$D$6=""),"",IF(INDEX($A:$U,ROW(),$D$6)="",0,IF(ISNUMBER(INDEX($A:$U,ROW(),$D$6)),INDEX($A:$U,ROW(),$D$6),IFERROR(--SUBSTITUTE(SUBSTITUTE(TRIM(INDEX($A:$U,ROW(),$D$6)),",",""),"원",""),0))))</f>
        <v/>
      </c>
      <c r="AA909" s="30">
        <f>IF(OR($Y909="",$E$6=""),"",IF(INDEX($A:$U,ROW(),$E$6)="",0,IF(ISNUMBER(INDEX($A:$U,ROW(),$E$6)),INDEX($A:$U,ROW(),$E$6),IFERROR(--SUBSTITUTE(SUBSTITUTE(TRIM(INDEX($A:$U,ROW(),$E$6)),",",""),"원",""),0))))</f>
        <v/>
      </c>
      <c r="AB909" s="30">
        <f>IF(OR($Y909="",$F$6=""),"",IF(INDEX($A:$U,ROW(),$F$6)="","",IF(ISNUMBER(INDEX($A:$U,ROW(),$F$6)),INDEX($A:$U,ROW(),$F$6),IFERROR(--SUBSTITUTE(SUBSTITUTE(TRIM(INDEX($A:$U,ROW(),$F$6)),",",""),"원",""),""))))</f>
        <v/>
      </c>
      <c r="AC909" s="2">
        <f>IF(OR($Y909="",$G$6=""),"",INDEX($A:$U,ROW(),$G$6)&amp;"")</f>
        <v/>
      </c>
      <c r="AD909" s="2">
        <f>IF($Y909="","",IF(OR(AND(설정!$B$5&lt;&gt;"",ISNUMBER(SEARCH(설정!$B$5,$AC909))),AND(설정!$B$6&lt;&gt;"",ISNUMBER(SEARCH(설정!$B$6,$AC909))),AND(설정!$B$7&lt;&gt;"",ISNUMBER(SEARCH(설정!$B$7,$AC909)))),"제외","포함"))</f>
        <v/>
      </c>
    </row>
    <row r="910">
      <c r="W910" s="2">
        <f>IF(OR($B$5="",$C$6="",ROW()&lt;$B$5),"",IF(INDEX($A:$U,ROW(),$C$6)="","",INDEX($A:$U,ROW(),$C$6)))</f>
        <v/>
      </c>
      <c r="X910" s="28">
        <f>IF($W910="","",IF(ISNUMBER($W910),IF($W910&gt;=10000000,IFERROR(DATE(INT($W910/10000),MOD(INT($W910/100),100),MOD($W910,100)),""),$W910),IF(ISNUMBER(--SUBSTITUTE(SUBSTITUTE(TRIM($W910),".","-"),"/","-")),IF(--SUBSTITUTE(SUBSTITUTE(TRIM($W910),".","-"),"/","-")&gt;=10000000,IFERROR(DATE(--LEFT(TRIM($W910),4),--MID(TRIM($W910),5,2),--RIGHT(TRIM($W910),2)),""),--SUBSTITUTE(SUBSTITUTE(TRIM($W910),".","-"),"/","-")),IFERROR(--LEFT(SUBSTITUTE(SUBSTITUTE(TRIM($W910),".","-"),"/","-"),10),""))))</f>
        <v/>
      </c>
      <c r="Y910" s="29">
        <f>IF($X910="","",INT($X910))</f>
        <v/>
      </c>
      <c r="Z910" s="30">
        <f>IF(OR($Y910="",$D$6=""),"",IF(INDEX($A:$U,ROW(),$D$6)="",0,IF(ISNUMBER(INDEX($A:$U,ROW(),$D$6)),INDEX($A:$U,ROW(),$D$6),IFERROR(--SUBSTITUTE(SUBSTITUTE(TRIM(INDEX($A:$U,ROW(),$D$6)),",",""),"원",""),0))))</f>
        <v/>
      </c>
      <c r="AA910" s="30">
        <f>IF(OR($Y910="",$E$6=""),"",IF(INDEX($A:$U,ROW(),$E$6)="",0,IF(ISNUMBER(INDEX($A:$U,ROW(),$E$6)),INDEX($A:$U,ROW(),$E$6),IFERROR(--SUBSTITUTE(SUBSTITUTE(TRIM(INDEX($A:$U,ROW(),$E$6)),",",""),"원",""),0))))</f>
        <v/>
      </c>
      <c r="AB910" s="30">
        <f>IF(OR($Y910="",$F$6=""),"",IF(INDEX($A:$U,ROW(),$F$6)="","",IF(ISNUMBER(INDEX($A:$U,ROW(),$F$6)),INDEX($A:$U,ROW(),$F$6),IFERROR(--SUBSTITUTE(SUBSTITUTE(TRIM(INDEX($A:$U,ROW(),$F$6)),",",""),"원",""),""))))</f>
        <v/>
      </c>
      <c r="AC910" s="2">
        <f>IF(OR($Y910="",$G$6=""),"",INDEX($A:$U,ROW(),$G$6)&amp;"")</f>
        <v/>
      </c>
      <c r="AD910" s="2">
        <f>IF($Y910="","",IF(OR(AND(설정!$B$5&lt;&gt;"",ISNUMBER(SEARCH(설정!$B$5,$AC910))),AND(설정!$B$6&lt;&gt;"",ISNUMBER(SEARCH(설정!$B$6,$AC910))),AND(설정!$B$7&lt;&gt;"",ISNUMBER(SEARCH(설정!$B$7,$AC910)))),"제외","포함"))</f>
        <v/>
      </c>
    </row>
    <row r="911">
      <c r="W911" s="2">
        <f>IF(OR($B$5="",$C$6="",ROW()&lt;$B$5),"",IF(INDEX($A:$U,ROW(),$C$6)="","",INDEX($A:$U,ROW(),$C$6)))</f>
        <v/>
      </c>
      <c r="X911" s="28">
        <f>IF($W911="","",IF(ISNUMBER($W911),IF($W911&gt;=10000000,IFERROR(DATE(INT($W911/10000),MOD(INT($W911/100),100),MOD($W911,100)),""),$W911),IF(ISNUMBER(--SUBSTITUTE(SUBSTITUTE(TRIM($W911),".","-"),"/","-")),IF(--SUBSTITUTE(SUBSTITUTE(TRIM($W911),".","-"),"/","-")&gt;=10000000,IFERROR(DATE(--LEFT(TRIM($W911),4),--MID(TRIM($W911),5,2),--RIGHT(TRIM($W911),2)),""),--SUBSTITUTE(SUBSTITUTE(TRIM($W911),".","-"),"/","-")),IFERROR(--LEFT(SUBSTITUTE(SUBSTITUTE(TRIM($W911),".","-"),"/","-"),10),""))))</f>
        <v/>
      </c>
      <c r="Y911" s="29">
        <f>IF($X911="","",INT($X911))</f>
        <v/>
      </c>
      <c r="Z911" s="30">
        <f>IF(OR($Y911="",$D$6=""),"",IF(INDEX($A:$U,ROW(),$D$6)="",0,IF(ISNUMBER(INDEX($A:$U,ROW(),$D$6)),INDEX($A:$U,ROW(),$D$6),IFERROR(--SUBSTITUTE(SUBSTITUTE(TRIM(INDEX($A:$U,ROW(),$D$6)),",",""),"원",""),0))))</f>
        <v/>
      </c>
      <c r="AA911" s="30">
        <f>IF(OR($Y911="",$E$6=""),"",IF(INDEX($A:$U,ROW(),$E$6)="",0,IF(ISNUMBER(INDEX($A:$U,ROW(),$E$6)),INDEX($A:$U,ROW(),$E$6),IFERROR(--SUBSTITUTE(SUBSTITUTE(TRIM(INDEX($A:$U,ROW(),$E$6)),",",""),"원",""),0))))</f>
        <v/>
      </c>
      <c r="AB911" s="30">
        <f>IF(OR($Y911="",$F$6=""),"",IF(INDEX($A:$U,ROW(),$F$6)="","",IF(ISNUMBER(INDEX($A:$U,ROW(),$F$6)),INDEX($A:$U,ROW(),$F$6),IFERROR(--SUBSTITUTE(SUBSTITUTE(TRIM(INDEX($A:$U,ROW(),$F$6)),",",""),"원",""),""))))</f>
        <v/>
      </c>
      <c r="AC911" s="2">
        <f>IF(OR($Y911="",$G$6=""),"",INDEX($A:$U,ROW(),$G$6)&amp;"")</f>
        <v/>
      </c>
      <c r="AD911" s="2">
        <f>IF($Y911="","",IF(OR(AND(설정!$B$5&lt;&gt;"",ISNUMBER(SEARCH(설정!$B$5,$AC911))),AND(설정!$B$6&lt;&gt;"",ISNUMBER(SEARCH(설정!$B$6,$AC911))),AND(설정!$B$7&lt;&gt;"",ISNUMBER(SEARCH(설정!$B$7,$AC911)))),"제외","포함"))</f>
        <v/>
      </c>
    </row>
    <row r="912">
      <c r="W912" s="2">
        <f>IF(OR($B$5="",$C$6="",ROW()&lt;$B$5),"",IF(INDEX($A:$U,ROW(),$C$6)="","",INDEX($A:$U,ROW(),$C$6)))</f>
        <v/>
      </c>
      <c r="X912" s="28">
        <f>IF($W912="","",IF(ISNUMBER($W912),IF($W912&gt;=10000000,IFERROR(DATE(INT($W912/10000),MOD(INT($W912/100),100),MOD($W912,100)),""),$W912),IF(ISNUMBER(--SUBSTITUTE(SUBSTITUTE(TRIM($W912),".","-"),"/","-")),IF(--SUBSTITUTE(SUBSTITUTE(TRIM($W912),".","-"),"/","-")&gt;=10000000,IFERROR(DATE(--LEFT(TRIM($W912),4),--MID(TRIM($W912),5,2),--RIGHT(TRIM($W912),2)),""),--SUBSTITUTE(SUBSTITUTE(TRIM($W912),".","-"),"/","-")),IFERROR(--LEFT(SUBSTITUTE(SUBSTITUTE(TRIM($W912),".","-"),"/","-"),10),""))))</f>
        <v/>
      </c>
      <c r="Y912" s="29">
        <f>IF($X912="","",INT($X912))</f>
        <v/>
      </c>
      <c r="Z912" s="30">
        <f>IF(OR($Y912="",$D$6=""),"",IF(INDEX($A:$U,ROW(),$D$6)="",0,IF(ISNUMBER(INDEX($A:$U,ROW(),$D$6)),INDEX($A:$U,ROW(),$D$6),IFERROR(--SUBSTITUTE(SUBSTITUTE(TRIM(INDEX($A:$U,ROW(),$D$6)),",",""),"원",""),0))))</f>
        <v/>
      </c>
      <c r="AA912" s="30">
        <f>IF(OR($Y912="",$E$6=""),"",IF(INDEX($A:$U,ROW(),$E$6)="",0,IF(ISNUMBER(INDEX($A:$U,ROW(),$E$6)),INDEX($A:$U,ROW(),$E$6),IFERROR(--SUBSTITUTE(SUBSTITUTE(TRIM(INDEX($A:$U,ROW(),$E$6)),",",""),"원",""),0))))</f>
        <v/>
      </c>
      <c r="AB912" s="30">
        <f>IF(OR($Y912="",$F$6=""),"",IF(INDEX($A:$U,ROW(),$F$6)="","",IF(ISNUMBER(INDEX($A:$U,ROW(),$F$6)),INDEX($A:$U,ROW(),$F$6),IFERROR(--SUBSTITUTE(SUBSTITUTE(TRIM(INDEX($A:$U,ROW(),$F$6)),",",""),"원",""),""))))</f>
        <v/>
      </c>
      <c r="AC912" s="2">
        <f>IF(OR($Y912="",$G$6=""),"",INDEX($A:$U,ROW(),$G$6)&amp;"")</f>
        <v/>
      </c>
      <c r="AD912" s="2">
        <f>IF($Y912="","",IF(OR(AND(설정!$B$5&lt;&gt;"",ISNUMBER(SEARCH(설정!$B$5,$AC912))),AND(설정!$B$6&lt;&gt;"",ISNUMBER(SEARCH(설정!$B$6,$AC912))),AND(설정!$B$7&lt;&gt;"",ISNUMBER(SEARCH(설정!$B$7,$AC912)))),"제외","포함"))</f>
        <v/>
      </c>
    </row>
    <row r="913">
      <c r="W913" s="2">
        <f>IF(OR($B$5="",$C$6="",ROW()&lt;$B$5),"",IF(INDEX($A:$U,ROW(),$C$6)="","",INDEX($A:$U,ROW(),$C$6)))</f>
        <v/>
      </c>
      <c r="X913" s="28">
        <f>IF($W913="","",IF(ISNUMBER($W913),IF($W913&gt;=10000000,IFERROR(DATE(INT($W913/10000),MOD(INT($W913/100),100),MOD($W913,100)),""),$W913),IF(ISNUMBER(--SUBSTITUTE(SUBSTITUTE(TRIM($W913),".","-"),"/","-")),IF(--SUBSTITUTE(SUBSTITUTE(TRIM($W913),".","-"),"/","-")&gt;=10000000,IFERROR(DATE(--LEFT(TRIM($W913),4),--MID(TRIM($W913),5,2),--RIGHT(TRIM($W913),2)),""),--SUBSTITUTE(SUBSTITUTE(TRIM($W913),".","-"),"/","-")),IFERROR(--LEFT(SUBSTITUTE(SUBSTITUTE(TRIM($W913),".","-"),"/","-"),10),""))))</f>
        <v/>
      </c>
      <c r="Y913" s="29">
        <f>IF($X913="","",INT($X913))</f>
        <v/>
      </c>
      <c r="Z913" s="30">
        <f>IF(OR($Y913="",$D$6=""),"",IF(INDEX($A:$U,ROW(),$D$6)="",0,IF(ISNUMBER(INDEX($A:$U,ROW(),$D$6)),INDEX($A:$U,ROW(),$D$6),IFERROR(--SUBSTITUTE(SUBSTITUTE(TRIM(INDEX($A:$U,ROW(),$D$6)),",",""),"원",""),0))))</f>
        <v/>
      </c>
      <c r="AA913" s="30">
        <f>IF(OR($Y913="",$E$6=""),"",IF(INDEX($A:$U,ROW(),$E$6)="",0,IF(ISNUMBER(INDEX($A:$U,ROW(),$E$6)),INDEX($A:$U,ROW(),$E$6),IFERROR(--SUBSTITUTE(SUBSTITUTE(TRIM(INDEX($A:$U,ROW(),$E$6)),",",""),"원",""),0))))</f>
        <v/>
      </c>
      <c r="AB913" s="30">
        <f>IF(OR($Y913="",$F$6=""),"",IF(INDEX($A:$U,ROW(),$F$6)="","",IF(ISNUMBER(INDEX($A:$U,ROW(),$F$6)),INDEX($A:$U,ROW(),$F$6),IFERROR(--SUBSTITUTE(SUBSTITUTE(TRIM(INDEX($A:$U,ROW(),$F$6)),",",""),"원",""),""))))</f>
        <v/>
      </c>
      <c r="AC913" s="2">
        <f>IF(OR($Y913="",$G$6=""),"",INDEX($A:$U,ROW(),$G$6)&amp;"")</f>
        <v/>
      </c>
      <c r="AD913" s="2">
        <f>IF($Y913="","",IF(OR(AND(설정!$B$5&lt;&gt;"",ISNUMBER(SEARCH(설정!$B$5,$AC913))),AND(설정!$B$6&lt;&gt;"",ISNUMBER(SEARCH(설정!$B$6,$AC913))),AND(설정!$B$7&lt;&gt;"",ISNUMBER(SEARCH(설정!$B$7,$AC913)))),"제외","포함"))</f>
        <v/>
      </c>
    </row>
    <row r="914">
      <c r="W914" s="2">
        <f>IF(OR($B$5="",$C$6="",ROW()&lt;$B$5),"",IF(INDEX($A:$U,ROW(),$C$6)="","",INDEX($A:$U,ROW(),$C$6)))</f>
        <v/>
      </c>
      <c r="X914" s="28">
        <f>IF($W914="","",IF(ISNUMBER($W914),IF($W914&gt;=10000000,IFERROR(DATE(INT($W914/10000),MOD(INT($W914/100),100),MOD($W914,100)),""),$W914),IF(ISNUMBER(--SUBSTITUTE(SUBSTITUTE(TRIM($W914),".","-"),"/","-")),IF(--SUBSTITUTE(SUBSTITUTE(TRIM($W914),".","-"),"/","-")&gt;=10000000,IFERROR(DATE(--LEFT(TRIM($W914),4),--MID(TRIM($W914),5,2),--RIGHT(TRIM($W914),2)),""),--SUBSTITUTE(SUBSTITUTE(TRIM($W914),".","-"),"/","-")),IFERROR(--LEFT(SUBSTITUTE(SUBSTITUTE(TRIM($W914),".","-"),"/","-"),10),""))))</f>
        <v/>
      </c>
      <c r="Y914" s="29">
        <f>IF($X914="","",INT($X914))</f>
        <v/>
      </c>
      <c r="Z914" s="30">
        <f>IF(OR($Y914="",$D$6=""),"",IF(INDEX($A:$U,ROW(),$D$6)="",0,IF(ISNUMBER(INDEX($A:$U,ROW(),$D$6)),INDEX($A:$U,ROW(),$D$6),IFERROR(--SUBSTITUTE(SUBSTITUTE(TRIM(INDEX($A:$U,ROW(),$D$6)),",",""),"원",""),0))))</f>
        <v/>
      </c>
      <c r="AA914" s="30">
        <f>IF(OR($Y914="",$E$6=""),"",IF(INDEX($A:$U,ROW(),$E$6)="",0,IF(ISNUMBER(INDEX($A:$U,ROW(),$E$6)),INDEX($A:$U,ROW(),$E$6),IFERROR(--SUBSTITUTE(SUBSTITUTE(TRIM(INDEX($A:$U,ROW(),$E$6)),",",""),"원",""),0))))</f>
        <v/>
      </c>
      <c r="AB914" s="30">
        <f>IF(OR($Y914="",$F$6=""),"",IF(INDEX($A:$U,ROW(),$F$6)="","",IF(ISNUMBER(INDEX($A:$U,ROW(),$F$6)),INDEX($A:$U,ROW(),$F$6),IFERROR(--SUBSTITUTE(SUBSTITUTE(TRIM(INDEX($A:$U,ROW(),$F$6)),",",""),"원",""),""))))</f>
        <v/>
      </c>
      <c r="AC914" s="2">
        <f>IF(OR($Y914="",$G$6=""),"",INDEX($A:$U,ROW(),$G$6)&amp;"")</f>
        <v/>
      </c>
      <c r="AD914" s="2">
        <f>IF($Y914="","",IF(OR(AND(설정!$B$5&lt;&gt;"",ISNUMBER(SEARCH(설정!$B$5,$AC914))),AND(설정!$B$6&lt;&gt;"",ISNUMBER(SEARCH(설정!$B$6,$AC914))),AND(설정!$B$7&lt;&gt;"",ISNUMBER(SEARCH(설정!$B$7,$AC914)))),"제외","포함"))</f>
        <v/>
      </c>
    </row>
    <row r="915">
      <c r="W915" s="2">
        <f>IF(OR($B$5="",$C$6="",ROW()&lt;$B$5),"",IF(INDEX($A:$U,ROW(),$C$6)="","",INDEX($A:$U,ROW(),$C$6)))</f>
        <v/>
      </c>
      <c r="X915" s="28">
        <f>IF($W915="","",IF(ISNUMBER($W915),IF($W915&gt;=10000000,IFERROR(DATE(INT($W915/10000),MOD(INT($W915/100),100),MOD($W915,100)),""),$W915),IF(ISNUMBER(--SUBSTITUTE(SUBSTITUTE(TRIM($W915),".","-"),"/","-")),IF(--SUBSTITUTE(SUBSTITUTE(TRIM($W915),".","-"),"/","-")&gt;=10000000,IFERROR(DATE(--LEFT(TRIM($W915),4),--MID(TRIM($W915),5,2),--RIGHT(TRIM($W915),2)),""),--SUBSTITUTE(SUBSTITUTE(TRIM($W915),".","-"),"/","-")),IFERROR(--LEFT(SUBSTITUTE(SUBSTITUTE(TRIM($W915),".","-"),"/","-"),10),""))))</f>
        <v/>
      </c>
      <c r="Y915" s="29">
        <f>IF($X915="","",INT($X915))</f>
        <v/>
      </c>
      <c r="Z915" s="30">
        <f>IF(OR($Y915="",$D$6=""),"",IF(INDEX($A:$U,ROW(),$D$6)="",0,IF(ISNUMBER(INDEX($A:$U,ROW(),$D$6)),INDEX($A:$U,ROW(),$D$6),IFERROR(--SUBSTITUTE(SUBSTITUTE(TRIM(INDEX($A:$U,ROW(),$D$6)),",",""),"원",""),0))))</f>
        <v/>
      </c>
      <c r="AA915" s="30">
        <f>IF(OR($Y915="",$E$6=""),"",IF(INDEX($A:$U,ROW(),$E$6)="",0,IF(ISNUMBER(INDEX($A:$U,ROW(),$E$6)),INDEX($A:$U,ROW(),$E$6),IFERROR(--SUBSTITUTE(SUBSTITUTE(TRIM(INDEX($A:$U,ROW(),$E$6)),",",""),"원",""),0))))</f>
        <v/>
      </c>
      <c r="AB915" s="30">
        <f>IF(OR($Y915="",$F$6=""),"",IF(INDEX($A:$U,ROW(),$F$6)="","",IF(ISNUMBER(INDEX($A:$U,ROW(),$F$6)),INDEX($A:$U,ROW(),$F$6),IFERROR(--SUBSTITUTE(SUBSTITUTE(TRIM(INDEX($A:$U,ROW(),$F$6)),",",""),"원",""),""))))</f>
        <v/>
      </c>
      <c r="AC915" s="2">
        <f>IF(OR($Y915="",$G$6=""),"",INDEX($A:$U,ROW(),$G$6)&amp;"")</f>
        <v/>
      </c>
      <c r="AD915" s="2">
        <f>IF($Y915="","",IF(OR(AND(설정!$B$5&lt;&gt;"",ISNUMBER(SEARCH(설정!$B$5,$AC915))),AND(설정!$B$6&lt;&gt;"",ISNUMBER(SEARCH(설정!$B$6,$AC915))),AND(설정!$B$7&lt;&gt;"",ISNUMBER(SEARCH(설정!$B$7,$AC915)))),"제외","포함"))</f>
        <v/>
      </c>
    </row>
    <row r="916">
      <c r="W916" s="2">
        <f>IF(OR($B$5="",$C$6="",ROW()&lt;$B$5),"",IF(INDEX($A:$U,ROW(),$C$6)="","",INDEX($A:$U,ROW(),$C$6)))</f>
        <v/>
      </c>
      <c r="X916" s="28">
        <f>IF($W916="","",IF(ISNUMBER($W916),IF($W916&gt;=10000000,IFERROR(DATE(INT($W916/10000),MOD(INT($W916/100),100),MOD($W916,100)),""),$W916),IF(ISNUMBER(--SUBSTITUTE(SUBSTITUTE(TRIM($W916),".","-"),"/","-")),IF(--SUBSTITUTE(SUBSTITUTE(TRIM($W916),".","-"),"/","-")&gt;=10000000,IFERROR(DATE(--LEFT(TRIM($W916),4),--MID(TRIM($W916),5,2),--RIGHT(TRIM($W916),2)),""),--SUBSTITUTE(SUBSTITUTE(TRIM($W916),".","-"),"/","-")),IFERROR(--LEFT(SUBSTITUTE(SUBSTITUTE(TRIM($W916),".","-"),"/","-"),10),""))))</f>
        <v/>
      </c>
      <c r="Y916" s="29">
        <f>IF($X916="","",INT($X916))</f>
        <v/>
      </c>
      <c r="Z916" s="30">
        <f>IF(OR($Y916="",$D$6=""),"",IF(INDEX($A:$U,ROW(),$D$6)="",0,IF(ISNUMBER(INDEX($A:$U,ROW(),$D$6)),INDEX($A:$U,ROW(),$D$6),IFERROR(--SUBSTITUTE(SUBSTITUTE(TRIM(INDEX($A:$U,ROW(),$D$6)),",",""),"원",""),0))))</f>
        <v/>
      </c>
      <c r="AA916" s="30">
        <f>IF(OR($Y916="",$E$6=""),"",IF(INDEX($A:$U,ROW(),$E$6)="",0,IF(ISNUMBER(INDEX($A:$U,ROW(),$E$6)),INDEX($A:$U,ROW(),$E$6),IFERROR(--SUBSTITUTE(SUBSTITUTE(TRIM(INDEX($A:$U,ROW(),$E$6)),",",""),"원",""),0))))</f>
        <v/>
      </c>
      <c r="AB916" s="30">
        <f>IF(OR($Y916="",$F$6=""),"",IF(INDEX($A:$U,ROW(),$F$6)="","",IF(ISNUMBER(INDEX($A:$U,ROW(),$F$6)),INDEX($A:$U,ROW(),$F$6),IFERROR(--SUBSTITUTE(SUBSTITUTE(TRIM(INDEX($A:$U,ROW(),$F$6)),",",""),"원",""),""))))</f>
        <v/>
      </c>
      <c r="AC916" s="2">
        <f>IF(OR($Y916="",$G$6=""),"",INDEX($A:$U,ROW(),$G$6)&amp;"")</f>
        <v/>
      </c>
      <c r="AD916" s="2">
        <f>IF($Y916="","",IF(OR(AND(설정!$B$5&lt;&gt;"",ISNUMBER(SEARCH(설정!$B$5,$AC916))),AND(설정!$B$6&lt;&gt;"",ISNUMBER(SEARCH(설정!$B$6,$AC916))),AND(설정!$B$7&lt;&gt;"",ISNUMBER(SEARCH(설정!$B$7,$AC916)))),"제외","포함"))</f>
        <v/>
      </c>
    </row>
    <row r="917">
      <c r="W917" s="2">
        <f>IF(OR($B$5="",$C$6="",ROW()&lt;$B$5),"",IF(INDEX($A:$U,ROW(),$C$6)="","",INDEX($A:$U,ROW(),$C$6)))</f>
        <v/>
      </c>
      <c r="X917" s="28">
        <f>IF($W917="","",IF(ISNUMBER($W917),IF($W917&gt;=10000000,IFERROR(DATE(INT($W917/10000),MOD(INT($W917/100),100),MOD($W917,100)),""),$W917),IF(ISNUMBER(--SUBSTITUTE(SUBSTITUTE(TRIM($W917),".","-"),"/","-")),IF(--SUBSTITUTE(SUBSTITUTE(TRIM($W917),".","-"),"/","-")&gt;=10000000,IFERROR(DATE(--LEFT(TRIM($W917),4),--MID(TRIM($W917),5,2),--RIGHT(TRIM($W917),2)),""),--SUBSTITUTE(SUBSTITUTE(TRIM($W917),".","-"),"/","-")),IFERROR(--LEFT(SUBSTITUTE(SUBSTITUTE(TRIM($W917),".","-"),"/","-"),10),""))))</f>
        <v/>
      </c>
      <c r="Y917" s="29">
        <f>IF($X917="","",INT($X917))</f>
        <v/>
      </c>
      <c r="Z917" s="30">
        <f>IF(OR($Y917="",$D$6=""),"",IF(INDEX($A:$U,ROW(),$D$6)="",0,IF(ISNUMBER(INDEX($A:$U,ROW(),$D$6)),INDEX($A:$U,ROW(),$D$6),IFERROR(--SUBSTITUTE(SUBSTITUTE(TRIM(INDEX($A:$U,ROW(),$D$6)),",",""),"원",""),0))))</f>
        <v/>
      </c>
      <c r="AA917" s="30">
        <f>IF(OR($Y917="",$E$6=""),"",IF(INDEX($A:$U,ROW(),$E$6)="",0,IF(ISNUMBER(INDEX($A:$U,ROW(),$E$6)),INDEX($A:$U,ROW(),$E$6),IFERROR(--SUBSTITUTE(SUBSTITUTE(TRIM(INDEX($A:$U,ROW(),$E$6)),",",""),"원",""),0))))</f>
        <v/>
      </c>
      <c r="AB917" s="30">
        <f>IF(OR($Y917="",$F$6=""),"",IF(INDEX($A:$U,ROW(),$F$6)="","",IF(ISNUMBER(INDEX($A:$U,ROW(),$F$6)),INDEX($A:$U,ROW(),$F$6),IFERROR(--SUBSTITUTE(SUBSTITUTE(TRIM(INDEX($A:$U,ROW(),$F$6)),",",""),"원",""),""))))</f>
        <v/>
      </c>
      <c r="AC917" s="2">
        <f>IF(OR($Y917="",$G$6=""),"",INDEX($A:$U,ROW(),$G$6)&amp;"")</f>
        <v/>
      </c>
      <c r="AD917" s="2">
        <f>IF($Y917="","",IF(OR(AND(설정!$B$5&lt;&gt;"",ISNUMBER(SEARCH(설정!$B$5,$AC917))),AND(설정!$B$6&lt;&gt;"",ISNUMBER(SEARCH(설정!$B$6,$AC917))),AND(설정!$B$7&lt;&gt;"",ISNUMBER(SEARCH(설정!$B$7,$AC917)))),"제외","포함"))</f>
        <v/>
      </c>
    </row>
    <row r="918">
      <c r="W918" s="2">
        <f>IF(OR($B$5="",$C$6="",ROW()&lt;$B$5),"",IF(INDEX($A:$U,ROW(),$C$6)="","",INDEX($A:$U,ROW(),$C$6)))</f>
        <v/>
      </c>
      <c r="X918" s="28">
        <f>IF($W918="","",IF(ISNUMBER($W918),IF($W918&gt;=10000000,IFERROR(DATE(INT($W918/10000),MOD(INT($W918/100),100),MOD($W918,100)),""),$W918),IF(ISNUMBER(--SUBSTITUTE(SUBSTITUTE(TRIM($W918),".","-"),"/","-")),IF(--SUBSTITUTE(SUBSTITUTE(TRIM($W918),".","-"),"/","-")&gt;=10000000,IFERROR(DATE(--LEFT(TRIM($W918),4),--MID(TRIM($W918),5,2),--RIGHT(TRIM($W918),2)),""),--SUBSTITUTE(SUBSTITUTE(TRIM($W918),".","-"),"/","-")),IFERROR(--LEFT(SUBSTITUTE(SUBSTITUTE(TRIM($W918),".","-"),"/","-"),10),""))))</f>
        <v/>
      </c>
      <c r="Y918" s="29">
        <f>IF($X918="","",INT($X918))</f>
        <v/>
      </c>
      <c r="Z918" s="30">
        <f>IF(OR($Y918="",$D$6=""),"",IF(INDEX($A:$U,ROW(),$D$6)="",0,IF(ISNUMBER(INDEX($A:$U,ROW(),$D$6)),INDEX($A:$U,ROW(),$D$6),IFERROR(--SUBSTITUTE(SUBSTITUTE(TRIM(INDEX($A:$U,ROW(),$D$6)),",",""),"원",""),0))))</f>
        <v/>
      </c>
      <c r="AA918" s="30">
        <f>IF(OR($Y918="",$E$6=""),"",IF(INDEX($A:$U,ROW(),$E$6)="",0,IF(ISNUMBER(INDEX($A:$U,ROW(),$E$6)),INDEX($A:$U,ROW(),$E$6),IFERROR(--SUBSTITUTE(SUBSTITUTE(TRIM(INDEX($A:$U,ROW(),$E$6)),",",""),"원",""),0))))</f>
        <v/>
      </c>
      <c r="AB918" s="30">
        <f>IF(OR($Y918="",$F$6=""),"",IF(INDEX($A:$U,ROW(),$F$6)="","",IF(ISNUMBER(INDEX($A:$U,ROW(),$F$6)),INDEX($A:$U,ROW(),$F$6),IFERROR(--SUBSTITUTE(SUBSTITUTE(TRIM(INDEX($A:$U,ROW(),$F$6)),",",""),"원",""),""))))</f>
        <v/>
      </c>
      <c r="AC918" s="2">
        <f>IF(OR($Y918="",$G$6=""),"",INDEX($A:$U,ROW(),$G$6)&amp;"")</f>
        <v/>
      </c>
      <c r="AD918" s="2">
        <f>IF($Y918="","",IF(OR(AND(설정!$B$5&lt;&gt;"",ISNUMBER(SEARCH(설정!$B$5,$AC918))),AND(설정!$B$6&lt;&gt;"",ISNUMBER(SEARCH(설정!$B$6,$AC918))),AND(설정!$B$7&lt;&gt;"",ISNUMBER(SEARCH(설정!$B$7,$AC918)))),"제외","포함"))</f>
        <v/>
      </c>
    </row>
    <row r="919">
      <c r="W919" s="2">
        <f>IF(OR($B$5="",$C$6="",ROW()&lt;$B$5),"",IF(INDEX($A:$U,ROW(),$C$6)="","",INDEX($A:$U,ROW(),$C$6)))</f>
        <v/>
      </c>
      <c r="X919" s="28">
        <f>IF($W919="","",IF(ISNUMBER($W919),IF($W919&gt;=10000000,IFERROR(DATE(INT($W919/10000),MOD(INT($W919/100),100),MOD($W919,100)),""),$W919),IF(ISNUMBER(--SUBSTITUTE(SUBSTITUTE(TRIM($W919),".","-"),"/","-")),IF(--SUBSTITUTE(SUBSTITUTE(TRIM($W919),".","-"),"/","-")&gt;=10000000,IFERROR(DATE(--LEFT(TRIM($W919),4),--MID(TRIM($W919),5,2),--RIGHT(TRIM($W919),2)),""),--SUBSTITUTE(SUBSTITUTE(TRIM($W919),".","-"),"/","-")),IFERROR(--LEFT(SUBSTITUTE(SUBSTITUTE(TRIM($W919),".","-"),"/","-"),10),""))))</f>
        <v/>
      </c>
      <c r="Y919" s="29">
        <f>IF($X919="","",INT($X919))</f>
        <v/>
      </c>
      <c r="Z919" s="30">
        <f>IF(OR($Y919="",$D$6=""),"",IF(INDEX($A:$U,ROW(),$D$6)="",0,IF(ISNUMBER(INDEX($A:$U,ROW(),$D$6)),INDEX($A:$U,ROW(),$D$6),IFERROR(--SUBSTITUTE(SUBSTITUTE(TRIM(INDEX($A:$U,ROW(),$D$6)),",",""),"원",""),0))))</f>
        <v/>
      </c>
      <c r="AA919" s="30">
        <f>IF(OR($Y919="",$E$6=""),"",IF(INDEX($A:$U,ROW(),$E$6)="",0,IF(ISNUMBER(INDEX($A:$U,ROW(),$E$6)),INDEX($A:$U,ROW(),$E$6),IFERROR(--SUBSTITUTE(SUBSTITUTE(TRIM(INDEX($A:$U,ROW(),$E$6)),",",""),"원",""),0))))</f>
        <v/>
      </c>
      <c r="AB919" s="30">
        <f>IF(OR($Y919="",$F$6=""),"",IF(INDEX($A:$U,ROW(),$F$6)="","",IF(ISNUMBER(INDEX($A:$U,ROW(),$F$6)),INDEX($A:$U,ROW(),$F$6),IFERROR(--SUBSTITUTE(SUBSTITUTE(TRIM(INDEX($A:$U,ROW(),$F$6)),",",""),"원",""),""))))</f>
        <v/>
      </c>
      <c r="AC919" s="2">
        <f>IF(OR($Y919="",$G$6=""),"",INDEX($A:$U,ROW(),$G$6)&amp;"")</f>
        <v/>
      </c>
      <c r="AD919" s="2">
        <f>IF($Y919="","",IF(OR(AND(설정!$B$5&lt;&gt;"",ISNUMBER(SEARCH(설정!$B$5,$AC919))),AND(설정!$B$6&lt;&gt;"",ISNUMBER(SEARCH(설정!$B$6,$AC919))),AND(설정!$B$7&lt;&gt;"",ISNUMBER(SEARCH(설정!$B$7,$AC919)))),"제외","포함"))</f>
        <v/>
      </c>
    </row>
    <row r="920">
      <c r="W920" s="2">
        <f>IF(OR($B$5="",$C$6="",ROW()&lt;$B$5),"",IF(INDEX($A:$U,ROW(),$C$6)="","",INDEX($A:$U,ROW(),$C$6)))</f>
        <v/>
      </c>
      <c r="X920" s="28">
        <f>IF($W920="","",IF(ISNUMBER($W920),IF($W920&gt;=10000000,IFERROR(DATE(INT($W920/10000),MOD(INT($W920/100),100),MOD($W920,100)),""),$W920),IF(ISNUMBER(--SUBSTITUTE(SUBSTITUTE(TRIM($W920),".","-"),"/","-")),IF(--SUBSTITUTE(SUBSTITUTE(TRIM($W920),".","-"),"/","-")&gt;=10000000,IFERROR(DATE(--LEFT(TRIM($W920),4),--MID(TRIM($W920),5,2),--RIGHT(TRIM($W920),2)),""),--SUBSTITUTE(SUBSTITUTE(TRIM($W920),".","-"),"/","-")),IFERROR(--LEFT(SUBSTITUTE(SUBSTITUTE(TRIM($W920),".","-"),"/","-"),10),""))))</f>
        <v/>
      </c>
      <c r="Y920" s="29">
        <f>IF($X920="","",INT($X920))</f>
        <v/>
      </c>
      <c r="Z920" s="30">
        <f>IF(OR($Y920="",$D$6=""),"",IF(INDEX($A:$U,ROW(),$D$6)="",0,IF(ISNUMBER(INDEX($A:$U,ROW(),$D$6)),INDEX($A:$U,ROW(),$D$6),IFERROR(--SUBSTITUTE(SUBSTITUTE(TRIM(INDEX($A:$U,ROW(),$D$6)),",",""),"원",""),0))))</f>
        <v/>
      </c>
      <c r="AA920" s="30">
        <f>IF(OR($Y920="",$E$6=""),"",IF(INDEX($A:$U,ROW(),$E$6)="",0,IF(ISNUMBER(INDEX($A:$U,ROW(),$E$6)),INDEX($A:$U,ROW(),$E$6),IFERROR(--SUBSTITUTE(SUBSTITUTE(TRIM(INDEX($A:$U,ROW(),$E$6)),",",""),"원",""),0))))</f>
        <v/>
      </c>
      <c r="AB920" s="30">
        <f>IF(OR($Y920="",$F$6=""),"",IF(INDEX($A:$U,ROW(),$F$6)="","",IF(ISNUMBER(INDEX($A:$U,ROW(),$F$6)),INDEX($A:$U,ROW(),$F$6),IFERROR(--SUBSTITUTE(SUBSTITUTE(TRIM(INDEX($A:$U,ROW(),$F$6)),",",""),"원",""),""))))</f>
        <v/>
      </c>
      <c r="AC920" s="2">
        <f>IF(OR($Y920="",$G$6=""),"",INDEX($A:$U,ROW(),$G$6)&amp;"")</f>
        <v/>
      </c>
      <c r="AD920" s="2">
        <f>IF($Y920="","",IF(OR(AND(설정!$B$5&lt;&gt;"",ISNUMBER(SEARCH(설정!$B$5,$AC920))),AND(설정!$B$6&lt;&gt;"",ISNUMBER(SEARCH(설정!$B$6,$AC920))),AND(설정!$B$7&lt;&gt;"",ISNUMBER(SEARCH(설정!$B$7,$AC920)))),"제외","포함"))</f>
        <v/>
      </c>
    </row>
    <row r="921">
      <c r="W921" s="2">
        <f>IF(OR($B$5="",$C$6="",ROW()&lt;$B$5),"",IF(INDEX($A:$U,ROW(),$C$6)="","",INDEX($A:$U,ROW(),$C$6)))</f>
        <v/>
      </c>
      <c r="X921" s="28">
        <f>IF($W921="","",IF(ISNUMBER($W921),IF($W921&gt;=10000000,IFERROR(DATE(INT($W921/10000),MOD(INT($W921/100),100),MOD($W921,100)),""),$W921),IF(ISNUMBER(--SUBSTITUTE(SUBSTITUTE(TRIM($W921),".","-"),"/","-")),IF(--SUBSTITUTE(SUBSTITUTE(TRIM($W921),".","-"),"/","-")&gt;=10000000,IFERROR(DATE(--LEFT(TRIM($W921),4),--MID(TRIM($W921),5,2),--RIGHT(TRIM($W921),2)),""),--SUBSTITUTE(SUBSTITUTE(TRIM($W921),".","-"),"/","-")),IFERROR(--LEFT(SUBSTITUTE(SUBSTITUTE(TRIM($W921),".","-"),"/","-"),10),""))))</f>
        <v/>
      </c>
      <c r="Y921" s="29">
        <f>IF($X921="","",INT($X921))</f>
        <v/>
      </c>
      <c r="Z921" s="30">
        <f>IF(OR($Y921="",$D$6=""),"",IF(INDEX($A:$U,ROW(),$D$6)="",0,IF(ISNUMBER(INDEX($A:$U,ROW(),$D$6)),INDEX($A:$U,ROW(),$D$6),IFERROR(--SUBSTITUTE(SUBSTITUTE(TRIM(INDEX($A:$U,ROW(),$D$6)),",",""),"원",""),0))))</f>
        <v/>
      </c>
      <c r="AA921" s="30">
        <f>IF(OR($Y921="",$E$6=""),"",IF(INDEX($A:$U,ROW(),$E$6)="",0,IF(ISNUMBER(INDEX($A:$U,ROW(),$E$6)),INDEX($A:$U,ROW(),$E$6),IFERROR(--SUBSTITUTE(SUBSTITUTE(TRIM(INDEX($A:$U,ROW(),$E$6)),",",""),"원",""),0))))</f>
        <v/>
      </c>
      <c r="AB921" s="30">
        <f>IF(OR($Y921="",$F$6=""),"",IF(INDEX($A:$U,ROW(),$F$6)="","",IF(ISNUMBER(INDEX($A:$U,ROW(),$F$6)),INDEX($A:$U,ROW(),$F$6),IFERROR(--SUBSTITUTE(SUBSTITUTE(TRIM(INDEX($A:$U,ROW(),$F$6)),",",""),"원",""),""))))</f>
        <v/>
      </c>
      <c r="AC921" s="2">
        <f>IF(OR($Y921="",$G$6=""),"",INDEX($A:$U,ROW(),$G$6)&amp;"")</f>
        <v/>
      </c>
      <c r="AD921" s="2">
        <f>IF($Y921="","",IF(OR(AND(설정!$B$5&lt;&gt;"",ISNUMBER(SEARCH(설정!$B$5,$AC921))),AND(설정!$B$6&lt;&gt;"",ISNUMBER(SEARCH(설정!$B$6,$AC921))),AND(설정!$B$7&lt;&gt;"",ISNUMBER(SEARCH(설정!$B$7,$AC921)))),"제외","포함"))</f>
        <v/>
      </c>
    </row>
    <row r="922">
      <c r="W922" s="2">
        <f>IF(OR($B$5="",$C$6="",ROW()&lt;$B$5),"",IF(INDEX($A:$U,ROW(),$C$6)="","",INDEX($A:$U,ROW(),$C$6)))</f>
        <v/>
      </c>
      <c r="X922" s="28">
        <f>IF($W922="","",IF(ISNUMBER($W922),IF($W922&gt;=10000000,IFERROR(DATE(INT($W922/10000),MOD(INT($W922/100),100),MOD($W922,100)),""),$W922),IF(ISNUMBER(--SUBSTITUTE(SUBSTITUTE(TRIM($W922),".","-"),"/","-")),IF(--SUBSTITUTE(SUBSTITUTE(TRIM($W922),".","-"),"/","-")&gt;=10000000,IFERROR(DATE(--LEFT(TRIM($W922),4),--MID(TRIM($W922),5,2),--RIGHT(TRIM($W922),2)),""),--SUBSTITUTE(SUBSTITUTE(TRIM($W922),".","-"),"/","-")),IFERROR(--LEFT(SUBSTITUTE(SUBSTITUTE(TRIM($W922),".","-"),"/","-"),10),""))))</f>
        <v/>
      </c>
      <c r="Y922" s="29">
        <f>IF($X922="","",INT($X922))</f>
        <v/>
      </c>
      <c r="Z922" s="30">
        <f>IF(OR($Y922="",$D$6=""),"",IF(INDEX($A:$U,ROW(),$D$6)="",0,IF(ISNUMBER(INDEX($A:$U,ROW(),$D$6)),INDEX($A:$U,ROW(),$D$6),IFERROR(--SUBSTITUTE(SUBSTITUTE(TRIM(INDEX($A:$U,ROW(),$D$6)),",",""),"원",""),0))))</f>
        <v/>
      </c>
      <c r="AA922" s="30">
        <f>IF(OR($Y922="",$E$6=""),"",IF(INDEX($A:$U,ROW(),$E$6)="",0,IF(ISNUMBER(INDEX($A:$U,ROW(),$E$6)),INDEX($A:$U,ROW(),$E$6),IFERROR(--SUBSTITUTE(SUBSTITUTE(TRIM(INDEX($A:$U,ROW(),$E$6)),",",""),"원",""),0))))</f>
        <v/>
      </c>
      <c r="AB922" s="30">
        <f>IF(OR($Y922="",$F$6=""),"",IF(INDEX($A:$U,ROW(),$F$6)="","",IF(ISNUMBER(INDEX($A:$U,ROW(),$F$6)),INDEX($A:$U,ROW(),$F$6),IFERROR(--SUBSTITUTE(SUBSTITUTE(TRIM(INDEX($A:$U,ROW(),$F$6)),",",""),"원",""),""))))</f>
        <v/>
      </c>
      <c r="AC922" s="2">
        <f>IF(OR($Y922="",$G$6=""),"",INDEX($A:$U,ROW(),$G$6)&amp;"")</f>
        <v/>
      </c>
      <c r="AD922" s="2">
        <f>IF($Y922="","",IF(OR(AND(설정!$B$5&lt;&gt;"",ISNUMBER(SEARCH(설정!$B$5,$AC922))),AND(설정!$B$6&lt;&gt;"",ISNUMBER(SEARCH(설정!$B$6,$AC922))),AND(설정!$B$7&lt;&gt;"",ISNUMBER(SEARCH(설정!$B$7,$AC922)))),"제외","포함"))</f>
        <v/>
      </c>
    </row>
    <row r="923">
      <c r="W923" s="2">
        <f>IF(OR($B$5="",$C$6="",ROW()&lt;$B$5),"",IF(INDEX($A:$U,ROW(),$C$6)="","",INDEX($A:$U,ROW(),$C$6)))</f>
        <v/>
      </c>
      <c r="X923" s="28">
        <f>IF($W923="","",IF(ISNUMBER($W923),IF($W923&gt;=10000000,IFERROR(DATE(INT($W923/10000),MOD(INT($W923/100),100),MOD($W923,100)),""),$W923),IF(ISNUMBER(--SUBSTITUTE(SUBSTITUTE(TRIM($W923),".","-"),"/","-")),IF(--SUBSTITUTE(SUBSTITUTE(TRIM($W923),".","-"),"/","-")&gt;=10000000,IFERROR(DATE(--LEFT(TRIM($W923),4),--MID(TRIM($W923),5,2),--RIGHT(TRIM($W923),2)),""),--SUBSTITUTE(SUBSTITUTE(TRIM($W923),".","-"),"/","-")),IFERROR(--LEFT(SUBSTITUTE(SUBSTITUTE(TRIM($W923),".","-"),"/","-"),10),""))))</f>
        <v/>
      </c>
      <c r="Y923" s="29">
        <f>IF($X923="","",INT($X923))</f>
        <v/>
      </c>
      <c r="Z923" s="30">
        <f>IF(OR($Y923="",$D$6=""),"",IF(INDEX($A:$U,ROW(),$D$6)="",0,IF(ISNUMBER(INDEX($A:$U,ROW(),$D$6)),INDEX($A:$U,ROW(),$D$6),IFERROR(--SUBSTITUTE(SUBSTITUTE(TRIM(INDEX($A:$U,ROW(),$D$6)),",",""),"원",""),0))))</f>
        <v/>
      </c>
      <c r="AA923" s="30">
        <f>IF(OR($Y923="",$E$6=""),"",IF(INDEX($A:$U,ROW(),$E$6)="",0,IF(ISNUMBER(INDEX($A:$U,ROW(),$E$6)),INDEX($A:$U,ROW(),$E$6),IFERROR(--SUBSTITUTE(SUBSTITUTE(TRIM(INDEX($A:$U,ROW(),$E$6)),",",""),"원",""),0))))</f>
        <v/>
      </c>
      <c r="AB923" s="30">
        <f>IF(OR($Y923="",$F$6=""),"",IF(INDEX($A:$U,ROW(),$F$6)="","",IF(ISNUMBER(INDEX($A:$U,ROW(),$F$6)),INDEX($A:$U,ROW(),$F$6),IFERROR(--SUBSTITUTE(SUBSTITUTE(TRIM(INDEX($A:$U,ROW(),$F$6)),",",""),"원",""),""))))</f>
        <v/>
      </c>
      <c r="AC923" s="2">
        <f>IF(OR($Y923="",$G$6=""),"",INDEX($A:$U,ROW(),$G$6)&amp;"")</f>
        <v/>
      </c>
      <c r="AD923" s="2">
        <f>IF($Y923="","",IF(OR(AND(설정!$B$5&lt;&gt;"",ISNUMBER(SEARCH(설정!$B$5,$AC923))),AND(설정!$B$6&lt;&gt;"",ISNUMBER(SEARCH(설정!$B$6,$AC923))),AND(설정!$B$7&lt;&gt;"",ISNUMBER(SEARCH(설정!$B$7,$AC923)))),"제외","포함"))</f>
        <v/>
      </c>
    </row>
    <row r="924">
      <c r="W924" s="2">
        <f>IF(OR($B$5="",$C$6="",ROW()&lt;$B$5),"",IF(INDEX($A:$U,ROW(),$C$6)="","",INDEX($A:$U,ROW(),$C$6)))</f>
        <v/>
      </c>
      <c r="X924" s="28">
        <f>IF($W924="","",IF(ISNUMBER($W924),IF($W924&gt;=10000000,IFERROR(DATE(INT($W924/10000),MOD(INT($W924/100),100),MOD($W924,100)),""),$W924),IF(ISNUMBER(--SUBSTITUTE(SUBSTITUTE(TRIM($W924),".","-"),"/","-")),IF(--SUBSTITUTE(SUBSTITUTE(TRIM($W924),".","-"),"/","-")&gt;=10000000,IFERROR(DATE(--LEFT(TRIM($W924),4),--MID(TRIM($W924),5,2),--RIGHT(TRIM($W924),2)),""),--SUBSTITUTE(SUBSTITUTE(TRIM($W924),".","-"),"/","-")),IFERROR(--LEFT(SUBSTITUTE(SUBSTITUTE(TRIM($W924),".","-"),"/","-"),10),""))))</f>
        <v/>
      </c>
      <c r="Y924" s="29">
        <f>IF($X924="","",INT($X924))</f>
        <v/>
      </c>
      <c r="Z924" s="30">
        <f>IF(OR($Y924="",$D$6=""),"",IF(INDEX($A:$U,ROW(),$D$6)="",0,IF(ISNUMBER(INDEX($A:$U,ROW(),$D$6)),INDEX($A:$U,ROW(),$D$6),IFERROR(--SUBSTITUTE(SUBSTITUTE(TRIM(INDEX($A:$U,ROW(),$D$6)),",",""),"원",""),0))))</f>
        <v/>
      </c>
      <c r="AA924" s="30">
        <f>IF(OR($Y924="",$E$6=""),"",IF(INDEX($A:$U,ROW(),$E$6)="",0,IF(ISNUMBER(INDEX($A:$U,ROW(),$E$6)),INDEX($A:$U,ROW(),$E$6),IFERROR(--SUBSTITUTE(SUBSTITUTE(TRIM(INDEX($A:$U,ROW(),$E$6)),",",""),"원",""),0))))</f>
        <v/>
      </c>
      <c r="AB924" s="30">
        <f>IF(OR($Y924="",$F$6=""),"",IF(INDEX($A:$U,ROW(),$F$6)="","",IF(ISNUMBER(INDEX($A:$U,ROW(),$F$6)),INDEX($A:$U,ROW(),$F$6),IFERROR(--SUBSTITUTE(SUBSTITUTE(TRIM(INDEX($A:$U,ROW(),$F$6)),",",""),"원",""),""))))</f>
        <v/>
      </c>
      <c r="AC924" s="2">
        <f>IF(OR($Y924="",$G$6=""),"",INDEX($A:$U,ROW(),$G$6)&amp;"")</f>
        <v/>
      </c>
      <c r="AD924" s="2">
        <f>IF($Y924="","",IF(OR(AND(설정!$B$5&lt;&gt;"",ISNUMBER(SEARCH(설정!$B$5,$AC924))),AND(설정!$B$6&lt;&gt;"",ISNUMBER(SEARCH(설정!$B$6,$AC924))),AND(설정!$B$7&lt;&gt;"",ISNUMBER(SEARCH(설정!$B$7,$AC924)))),"제외","포함"))</f>
        <v/>
      </c>
    </row>
    <row r="925">
      <c r="W925" s="2">
        <f>IF(OR($B$5="",$C$6="",ROW()&lt;$B$5),"",IF(INDEX($A:$U,ROW(),$C$6)="","",INDEX($A:$U,ROW(),$C$6)))</f>
        <v/>
      </c>
      <c r="X925" s="28">
        <f>IF($W925="","",IF(ISNUMBER($W925),IF($W925&gt;=10000000,IFERROR(DATE(INT($W925/10000),MOD(INT($W925/100),100),MOD($W925,100)),""),$W925),IF(ISNUMBER(--SUBSTITUTE(SUBSTITUTE(TRIM($W925),".","-"),"/","-")),IF(--SUBSTITUTE(SUBSTITUTE(TRIM($W925),".","-"),"/","-")&gt;=10000000,IFERROR(DATE(--LEFT(TRIM($W925),4),--MID(TRIM($W925),5,2),--RIGHT(TRIM($W925),2)),""),--SUBSTITUTE(SUBSTITUTE(TRIM($W925),".","-"),"/","-")),IFERROR(--LEFT(SUBSTITUTE(SUBSTITUTE(TRIM($W925),".","-"),"/","-"),10),""))))</f>
        <v/>
      </c>
      <c r="Y925" s="29">
        <f>IF($X925="","",INT($X925))</f>
        <v/>
      </c>
      <c r="Z925" s="30">
        <f>IF(OR($Y925="",$D$6=""),"",IF(INDEX($A:$U,ROW(),$D$6)="",0,IF(ISNUMBER(INDEX($A:$U,ROW(),$D$6)),INDEX($A:$U,ROW(),$D$6),IFERROR(--SUBSTITUTE(SUBSTITUTE(TRIM(INDEX($A:$U,ROW(),$D$6)),",",""),"원",""),0))))</f>
        <v/>
      </c>
      <c r="AA925" s="30">
        <f>IF(OR($Y925="",$E$6=""),"",IF(INDEX($A:$U,ROW(),$E$6)="",0,IF(ISNUMBER(INDEX($A:$U,ROW(),$E$6)),INDEX($A:$U,ROW(),$E$6),IFERROR(--SUBSTITUTE(SUBSTITUTE(TRIM(INDEX($A:$U,ROW(),$E$6)),",",""),"원",""),0))))</f>
        <v/>
      </c>
      <c r="AB925" s="30">
        <f>IF(OR($Y925="",$F$6=""),"",IF(INDEX($A:$U,ROW(),$F$6)="","",IF(ISNUMBER(INDEX($A:$U,ROW(),$F$6)),INDEX($A:$U,ROW(),$F$6),IFERROR(--SUBSTITUTE(SUBSTITUTE(TRIM(INDEX($A:$U,ROW(),$F$6)),",",""),"원",""),""))))</f>
        <v/>
      </c>
      <c r="AC925" s="2">
        <f>IF(OR($Y925="",$G$6=""),"",INDEX($A:$U,ROW(),$G$6)&amp;"")</f>
        <v/>
      </c>
      <c r="AD925" s="2">
        <f>IF($Y925="","",IF(OR(AND(설정!$B$5&lt;&gt;"",ISNUMBER(SEARCH(설정!$B$5,$AC925))),AND(설정!$B$6&lt;&gt;"",ISNUMBER(SEARCH(설정!$B$6,$AC925))),AND(설정!$B$7&lt;&gt;"",ISNUMBER(SEARCH(설정!$B$7,$AC925)))),"제외","포함"))</f>
        <v/>
      </c>
    </row>
    <row r="926">
      <c r="W926" s="2">
        <f>IF(OR($B$5="",$C$6="",ROW()&lt;$B$5),"",IF(INDEX($A:$U,ROW(),$C$6)="","",INDEX($A:$U,ROW(),$C$6)))</f>
        <v/>
      </c>
      <c r="X926" s="28">
        <f>IF($W926="","",IF(ISNUMBER($W926),IF($W926&gt;=10000000,IFERROR(DATE(INT($W926/10000),MOD(INT($W926/100),100),MOD($W926,100)),""),$W926),IF(ISNUMBER(--SUBSTITUTE(SUBSTITUTE(TRIM($W926),".","-"),"/","-")),IF(--SUBSTITUTE(SUBSTITUTE(TRIM($W926),".","-"),"/","-")&gt;=10000000,IFERROR(DATE(--LEFT(TRIM($W926),4),--MID(TRIM($W926),5,2),--RIGHT(TRIM($W926),2)),""),--SUBSTITUTE(SUBSTITUTE(TRIM($W926),".","-"),"/","-")),IFERROR(--LEFT(SUBSTITUTE(SUBSTITUTE(TRIM($W926),".","-"),"/","-"),10),""))))</f>
        <v/>
      </c>
      <c r="Y926" s="29">
        <f>IF($X926="","",INT($X926))</f>
        <v/>
      </c>
      <c r="Z926" s="30">
        <f>IF(OR($Y926="",$D$6=""),"",IF(INDEX($A:$U,ROW(),$D$6)="",0,IF(ISNUMBER(INDEX($A:$U,ROW(),$D$6)),INDEX($A:$U,ROW(),$D$6),IFERROR(--SUBSTITUTE(SUBSTITUTE(TRIM(INDEX($A:$U,ROW(),$D$6)),",",""),"원",""),0))))</f>
        <v/>
      </c>
      <c r="AA926" s="30">
        <f>IF(OR($Y926="",$E$6=""),"",IF(INDEX($A:$U,ROW(),$E$6)="",0,IF(ISNUMBER(INDEX($A:$U,ROW(),$E$6)),INDEX($A:$U,ROW(),$E$6),IFERROR(--SUBSTITUTE(SUBSTITUTE(TRIM(INDEX($A:$U,ROW(),$E$6)),",",""),"원",""),0))))</f>
        <v/>
      </c>
      <c r="AB926" s="30">
        <f>IF(OR($Y926="",$F$6=""),"",IF(INDEX($A:$U,ROW(),$F$6)="","",IF(ISNUMBER(INDEX($A:$U,ROW(),$F$6)),INDEX($A:$U,ROW(),$F$6),IFERROR(--SUBSTITUTE(SUBSTITUTE(TRIM(INDEX($A:$U,ROW(),$F$6)),",",""),"원",""),""))))</f>
        <v/>
      </c>
      <c r="AC926" s="2">
        <f>IF(OR($Y926="",$G$6=""),"",INDEX($A:$U,ROW(),$G$6)&amp;"")</f>
        <v/>
      </c>
      <c r="AD926" s="2">
        <f>IF($Y926="","",IF(OR(AND(설정!$B$5&lt;&gt;"",ISNUMBER(SEARCH(설정!$B$5,$AC926))),AND(설정!$B$6&lt;&gt;"",ISNUMBER(SEARCH(설정!$B$6,$AC926))),AND(설정!$B$7&lt;&gt;"",ISNUMBER(SEARCH(설정!$B$7,$AC926)))),"제외","포함"))</f>
        <v/>
      </c>
    </row>
    <row r="927">
      <c r="W927" s="2">
        <f>IF(OR($B$5="",$C$6="",ROW()&lt;$B$5),"",IF(INDEX($A:$U,ROW(),$C$6)="","",INDEX($A:$U,ROW(),$C$6)))</f>
        <v/>
      </c>
      <c r="X927" s="28">
        <f>IF($W927="","",IF(ISNUMBER($W927),IF($W927&gt;=10000000,IFERROR(DATE(INT($W927/10000),MOD(INT($W927/100),100),MOD($W927,100)),""),$W927),IF(ISNUMBER(--SUBSTITUTE(SUBSTITUTE(TRIM($W927),".","-"),"/","-")),IF(--SUBSTITUTE(SUBSTITUTE(TRIM($W927),".","-"),"/","-")&gt;=10000000,IFERROR(DATE(--LEFT(TRIM($W927),4),--MID(TRIM($W927),5,2),--RIGHT(TRIM($W927),2)),""),--SUBSTITUTE(SUBSTITUTE(TRIM($W927),".","-"),"/","-")),IFERROR(--LEFT(SUBSTITUTE(SUBSTITUTE(TRIM($W927),".","-"),"/","-"),10),""))))</f>
        <v/>
      </c>
      <c r="Y927" s="29">
        <f>IF($X927="","",INT($X927))</f>
        <v/>
      </c>
      <c r="Z927" s="30">
        <f>IF(OR($Y927="",$D$6=""),"",IF(INDEX($A:$U,ROW(),$D$6)="",0,IF(ISNUMBER(INDEX($A:$U,ROW(),$D$6)),INDEX($A:$U,ROW(),$D$6),IFERROR(--SUBSTITUTE(SUBSTITUTE(TRIM(INDEX($A:$U,ROW(),$D$6)),",",""),"원",""),0))))</f>
        <v/>
      </c>
      <c r="AA927" s="30">
        <f>IF(OR($Y927="",$E$6=""),"",IF(INDEX($A:$U,ROW(),$E$6)="",0,IF(ISNUMBER(INDEX($A:$U,ROW(),$E$6)),INDEX($A:$U,ROW(),$E$6),IFERROR(--SUBSTITUTE(SUBSTITUTE(TRIM(INDEX($A:$U,ROW(),$E$6)),",",""),"원",""),0))))</f>
        <v/>
      </c>
      <c r="AB927" s="30">
        <f>IF(OR($Y927="",$F$6=""),"",IF(INDEX($A:$U,ROW(),$F$6)="","",IF(ISNUMBER(INDEX($A:$U,ROW(),$F$6)),INDEX($A:$U,ROW(),$F$6),IFERROR(--SUBSTITUTE(SUBSTITUTE(TRIM(INDEX($A:$U,ROW(),$F$6)),",",""),"원",""),""))))</f>
        <v/>
      </c>
      <c r="AC927" s="2">
        <f>IF(OR($Y927="",$G$6=""),"",INDEX($A:$U,ROW(),$G$6)&amp;"")</f>
        <v/>
      </c>
      <c r="AD927" s="2">
        <f>IF($Y927="","",IF(OR(AND(설정!$B$5&lt;&gt;"",ISNUMBER(SEARCH(설정!$B$5,$AC927))),AND(설정!$B$6&lt;&gt;"",ISNUMBER(SEARCH(설정!$B$6,$AC927))),AND(설정!$B$7&lt;&gt;"",ISNUMBER(SEARCH(설정!$B$7,$AC927)))),"제외","포함"))</f>
        <v/>
      </c>
    </row>
    <row r="928">
      <c r="W928" s="2">
        <f>IF(OR($B$5="",$C$6="",ROW()&lt;$B$5),"",IF(INDEX($A:$U,ROW(),$C$6)="","",INDEX($A:$U,ROW(),$C$6)))</f>
        <v/>
      </c>
      <c r="X928" s="28">
        <f>IF($W928="","",IF(ISNUMBER($W928),IF($W928&gt;=10000000,IFERROR(DATE(INT($W928/10000),MOD(INT($W928/100),100),MOD($W928,100)),""),$W928),IF(ISNUMBER(--SUBSTITUTE(SUBSTITUTE(TRIM($W928),".","-"),"/","-")),IF(--SUBSTITUTE(SUBSTITUTE(TRIM($W928),".","-"),"/","-")&gt;=10000000,IFERROR(DATE(--LEFT(TRIM($W928),4),--MID(TRIM($W928),5,2),--RIGHT(TRIM($W928),2)),""),--SUBSTITUTE(SUBSTITUTE(TRIM($W928),".","-"),"/","-")),IFERROR(--LEFT(SUBSTITUTE(SUBSTITUTE(TRIM($W928),".","-"),"/","-"),10),""))))</f>
        <v/>
      </c>
      <c r="Y928" s="29">
        <f>IF($X928="","",INT($X928))</f>
        <v/>
      </c>
      <c r="Z928" s="30">
        <f>IF(OR($Y928="",$D$6=""),"",IF(INDEX($A:$U,ROW(),$D$6)="",0,IF(ISNUMBER(INDEX($A:$U,ROW(),$D$6)),INDEX($A:$U,ROW(),$D$6),IFERROR(--SUBSTITUTE(SUBSTITUTE(TRIM(INDEX($A:$U,ROW(),$D$6)),",",""),"원",""),0))))</f>
        <v/>
      </c>
      <c r="AA928" s="30">
        <f>IF(OR($Y928="",$E$6=""),"",IF(INDEX($A:$U,ROW(),$E$6)="",0,IF(ISNUMBER(INDEX($A:$U,ROW(),$E$6)),INDEX($A:$U,ROW(),$E$6),IFERROR(--SUBSTITUTE(SUBSTITUTE(TRIM(INDEX($A:$U,ROW(),$E$6)),",",""),"원",""),0))))</f>
        <v/>
      </c>
      <c r="AB928" s="30">
        <f>IF(OR($Y928="",$F$6=""),"",IF(INDEX($A:$U,ROW(),$F$6)="","",IF(ISNUMBER(INDEX($A:$U,ROW(),$F$6)),INDEX($A:$U,ROW(),$F$6),IFERROR(--SUBSTITUTE(SUBSTITUTE(TRIM(INDEX($A:$U,ROW(),$F$6)),",",""),"원",""),""))))</f>
        <v/>
      </c>
      <c r="AC928" s="2">
        <f>IF(OR($Y928="",$G$6=""),"",INDEX($A:$U,ROW(),$G$6)&amp;"")</f>
        <v/>
      </c>
      <c r="AD928" s="2">
        <f>IF($Y928="","",IF(OR(AND(설정!$B$5&lt;&gt;"",ISNUMBER(SEARCH(설정!$B$5,$AC928))),AND(설정!$B$6&lt;&gt;"",ISNUMBER(SEARCH(설정!$B$6,$AC928))),AND(설정!$B$7&lt;&gt;"",ISNUMBER(SEARCH(설정!$B$7,$AC928)))),"제외","포함"))</f>
        <v/>
      </c>
    </row>
    <row r="929">
      <c r="W929" s="2">
        <f>IF(OR($B$5="",$C$6="",ROW()&lt;$B$5),"",IF(INDEX($A:$U,ROW(),$C$6)="","",INDEX($A:$U,ROW(),$C$6)))</f>
        <v/>
      </c>
      <c r="X929" s="28">
        <f>IF($W929="","",IF(ISNUMBER($W929),IF($W929&gt;=10000000,IFERROR(DATE(INT($W929/10000),MOD(INT($W929/100),100),MOD($W929,100)),""),$W929),IF(ISNUMBER(--SUBSTITUTE(SUBSTITUTE(TRIM($W929),".","-"),"/","-")),IF(--SUBSTITUTE(SUBSTITUTE(TRIM($W929),".","-"),"/","-")&gt;=10000000,IFERROR(DATE(--LEFT(TRIM($W929),4),--MID(TRIM($W929),5,2),--RIGHT(TRIM($W929),2)),""),--SUBSTITUTE(SUBSTITUTE(TRIM($W929),".","-"),"/","-")),IFERROR(--LEFT(SUBSTITUTE(SUBSTITUTE(TRIM($W929),".","-"),"/","-"),10),""))))</f>
        <v/>
      </c>
      <c r="Y929" s="29">
        <f>IF($X929="","",INT($X929))</f>
        <v/>
      </c>
      <c r="Z929" s="30">
        <f>IF(OR($Y929="",$D$6=""),"",IF(INDEX($A:$U,ROW(),$D$6)="",0,IF(ISNUMBER(INDEX($A:$U,ROW(),$D$6)),INDEX($A:$U,ROW(),$D$6),IFERROR(--SUBSTITUTE(SUBSTITUTE(TRIM(INDEX($A:$U,ROW(),$D$6)),",",""),"원",""),0))))</f>
        <v/>
      </c>
      <c r="AA929" s="30">
        <f>IF(OR($Y929="",$E$6=""),"",IF(INDEX($A:$U,ROW(),$E$6)="",0,IF(ISNUMBER(INDEX($A:$U,ROW(),$E$6)),INDEX($A:$U,ROW(),$E$6),IFERROR(--SUBSTITUTE(SUBSTITUTE(TRIM(INDEX($A:$U,ROW(),$E$6)),",",""),"원",""),0))))</f>
        <v/>
      </c>
      <c r="AB929" s="30">
        <f>IF(OR($Y929="",$F$6=""),"",IF(INDEX($A:$U,ROW(),$F$6)="","",IF(ISNUMBER(INDEX($A:$U,ROW(),$F$6)),INDEX($A:$U,ROW(),$F$6),IFERROR(--SUBSTITUTE(SUBSTITUTE(TRIM(INDEX($A:$U,ROW(),$F$6)),",",""),"원",""),""))))</f>
        <v/>
      </c>
      <c r="AC929" s="2">
        <f>IF(OR($Y929="",$G$6=""),"",INDEX($A:$U,ROW(),$G$6)&amp;"")</f>
        <v/>
      </c>
      <c r="AD929" s="2">
        <f>IF($Y929="","",IF(OR(AND(설정!$B$5&lt;&gt;"",ISNUMBER(SEARCH(설정!$B$5,$AC929))),AND(설정!$B$6&lt;&gt;"",ISNUMBER(SEARCH(설정!$B$6,$AC929))),AND(설정!$B$7&lt;&gt;"",ISNUMBER(SEARCH(설정!$B$7,$AC929)))),"제외","포함"))</f>
        <v/>
      </c>
    </row>
    <row r="930">
      <c r="W930" s="2">
        <f>IF(OR($B$5="",$C$6="",ROW()&lt;$B$5),"",IF(INDEX($A:$U,ROW(),$C$6)="","",INDEX($A:$U,ROW(),$C$6)))</f>
        <v/>
      </c>
      <c r="X930" s="28">
        <f>IF($W930="","",IF(ISNUMBER($W930),IF($W930&gt;=10000000,IFERROR(DATE(INT($W930/10000),MOD(INT($W930/100),100),MOD($W930,100)),""),$W930),IF(ISNUMBER(--SUBSTITUTE(SUBSTITUTE(TRIM($W930),".","-"),"/","-")),IF(--SUBSTITUTE(SUBSTITUTE(TRIM($W930),".","-"),"/","-")&gt;=10000000,IFERROR(DATE(--LEFT(TRIM($W930),4),--MID(TRIM($W930),5,2),--RIGHT(TRIM($W930),2)),""),--SUBSTITUTE(SUBSTITUTE(TRIM($W930),".","-"),"/","-")),IFERROR(--LEFT(SUBSTITUTE(SUBSTITUTE(TRIM($W930),".","-"),"/","-"),10),""))))</f>
        <v/>
      </c>
      <c r="Y930" s="29">
        <f>IF($X930="","",INT($X930))</f>
        <v/>
      </c>
      <c r="Z930" s="30">
        <f>IF(OR($Y930="",$D$6=""),"",IF(INDEX($A:$U,ROW(),$D$6)="",0,IF(ISNUMBER(INDEX($A:$U,ROW(),$D$6)),INDEX($A:$U,ROW(),$D$6),IFERROR(--SUBSTITUTE(SUBSTITUTE(TRIM(INDEX($A:$U,ROW(),$D$6)),",",""),"원",""),0))))</f>
        <v/>
      </c>
      <c r="AA930" s="30">
        <f>IF(OR($Y930="",$E$6=""),"",IF(INDEX($A:$U,ROW(),$E$6)="",0,IF(ISNUMBER(INDEX($A:$U,ROW(),$E$6)),INDEX($A:$U,ROW(),$E$6),IFERROR(--SUBSTITUTE(SUBSTITUTE(TRIM(INDEX($A:$U,ROW(),$E$6)),",",""),"원",""),0))))</f>
        <v/>
      </c>
      <c r="AB930" s="30">
        <f>IF(OR($Y930="",$F$6=""),"",IF(INDEX($A:$U,ROW(),$F$6)="","",IF(ISNUMBER(INDEX($A:$U,ROW(),$F$6)),INDEX($A:$U,ROW(),$F$6),IFERROR(--SUBSTITUTE(SUBSTITUTE(TRIM(INDEX($A:$U,ROW(),$F$6)),",",""),"원",""),""))))</f>
        <v/>
      </c>
      <c r="AC930" s="2">
        <f>IF(OR($Y930="",$G$6=""),"",INDEX($A:$U,ROW(),$G$6)&amp;"")</f>
        <v/>
      </c>
      <c r="AD930" s="2">
        <f>IF($Y930="","",IF(OR(AND(설정!$B$5&lt;&gt;"",ISNUMBER(SEARCH(설정!$B$5,$AC930))),AND(설정!$B$6&lt;&gt;"",ISNUMBER(SEARCH(설정!$B$6,$AC930))),AND(설정!$B$7&lt;&gt;"",ISNUMBER(SEARCH(설정!$B$7,$AC930)))),"제외","포함"))</f>
        <v/>
      </c>
    </row>
    <row r="931">
      <c r="W931" s="2">
        <f>IF(OR($B$5="",$C$6="",ROW()&lt;$B$5),"",IF(INDEX($A:$U,ROW(),$C$6)="","",INDEX($A:$U,ROW(),$C$6)))</f>
        <v/>
      </c>
      <c r="X931" s="28">
        <f>IF($W931="","",IF(ISNUMBER($W931),IF($W931&gt;=10000000,IFERROR(DATE(INT($W931/10000),MOD(INT($W931/100),100),MOD($W931,100)),""),$W931),IF(ISNUMBER(--SUBSTITUTE(SUBSTITUTE(TRIM($W931),".","-"),"/","-")),IF(--SUBSTITUTE(SUBSTITUTE(TRIM($W931),".","-"),"/","-")&gt;=10000000,IFERROR(DATE(--LEFT(TRIM($W931),4),--MID(TRIM($W931),5,2),--RIGHT(TRIM($W931),2)),""),--SUBSTITUTE(SUBSTITUTE(TRIM($W931),".","-"),"/","-")),IFERROR(--LEFT(SUBSTITUTE(SUBSTITUTE(TRIM($W931),".","-"),"/","-"),10),""))))</f>
        <v/>
      </c>
      <c r="Y931" s="29">
        <f>IF($X931="","",INT($X931))</f>
        <v/>
      </c>
      <c r="Z931" s="30">
        <f>IF(OR($Y931="",$D$6=""),"",IF(INDEX($A:$U,ROW(),$D$6)="",0,IF(ISNUMBER(INDEX($A:$U,ROW(),$D$6)),INDEX($A:$U,ROW(),$D$6),IFERROR(--SUBSTITUTE(SUBSTITUTE(TRIM(INDEX($A:$U,ROW(),$D$6)),",",""),"원",""),0))))</f>
        <v/>
      </c>
      <c r="AA931" s="30">
        <f>IF(OR($Y931="",$E$6=""),"",IF(INDEX($A:$U,ROW(),$E$6)="",0,IF(ISNUMBER(INDEX($A:$U,ROW(),$E$6)),INDEX($A:$U,ROW(),$E$6),IFERROR(--SUBSTITUTE(SUBSTITUTE(TRIM(INDEX($A:$U,ROW(),$E$6)),",",""),"원",""),0))))</f>
        <v/>
      </c>
      <c r="AB931" s="30">
        <f>IF(OR($Y931="",$F$6=""),"",IF(INDEX($A:$U,ROW(),$F$6)="","",IF(ISNUMBER(INDEX($A:$U,ROW(),$F$6)),INDEX($A:$U,ROW(),$F$6),IFERROR(--SUBSTITUTE(SUBSTITUTE(TRIM(INDEX($A:$U,ROW(),$F$6)),",",""),"원",""),""))))</f>
        <v/>
      </c>
      <c r="AC931" s="2">
        <f>IF(OR($Y931="",$G$6=""),"",INDEX($A:$U,ROW(),$G$6)&amp;"")</f>
        <v/>
      </c>
      <c r="AD931" s="2">
        <f>IF($Y931="","",IF(OR(AND(설정!$B$5&lt;&gt;"",ISNUMBER(SEARCH(설정!$B$5,$AC931))),AND(설정!$B$6&lt;&gt;"",ISNUMBER(SEARCH(설정!$B$6,$AC931))),AND(설정!$B$7&lt;&gt;"",ISNUMBER(SEARCH(설정!$B$7,$AC931)))),"제외","포함"))</f>
        <v/>
      </c>
    </row>
    <row r="932">
      <c r="W932" s="2">
        <f>IF(OR($B$5="",$C$6="",ROW()&lt;$B$5),"",IF(INDEX($A:$U,ROW(),$C$6)="","",INDEX($A:$U,ROW(),$C$6)))</f>
        <v/>
      </c>
      <c r="X932" s="28">
        <f>IF($W932="","",IF(ISNUMBER($W932),IF($W932&gt;=10000000,IFERROR(DATE(INT($W932/10000),MOD(INT($W932/100),100),MOD($W932,100)),""),$W932),IF(ISNUMBER(--SUBSTITUTE(SUBSTITUTE(TRIM($W932),".","-"),"/","-")),IF(--SUBSTITUTE(SUBSTITUTE(TRIM($W932),".","-"),"/","-")&gt;=10000000,IFERROR(DATE(--LEFT(TRIM($W932),4),--MID(TRIM($W932),5,2),--RIGHT(TRIM($W932),2)),""),--SUBSTITUTE(SUBSTITUTE(TRIM($W932),".","-"),"/","-")),IFERROR(--LEFT(SUBSTITUTE(SUBSTITUTE(TRIM($W932),".","-"),"/","-"),10),""))))</f>
        <v/>
      </c>
      <c r="Y932" s="29">
        <f>IF($X932="","",INT($X932))</f>
        <v/>
      </c>
      <c r="Z932" s="30">
        <f>IF(OR($Y932="",$D$6=""),"",IF(INDEX($A:$U,ROW(),$D$6)="",0,IF(ISNUMBER(INDEX($A:$U,ROW(),$D$6)),INDEX($A:$U,ROW(),$D$6),IFERROR(--SUBSTITUTE(SUBSTITUTE(TRIM(INDEX($A:$U,ROW(),$D$6)),",",""),"원",""),0))))</f>
        <v/>
      </c>
      <c r="AA932" s="30">
        <f>IF(OR($Y932="",$E$6=""),"",IF(INDEX($A:$U,ROW(),$E$6)="",0,IF(ISNUMBER(INDEX($A:$U,ROW(),$E$6)),INDEX($A:$U,ROW(),$E$6),IFERROR(--SUBSTITUTE(SUBSTITUTE(TRIM(INDEX($A:$U,ROW(),$E$6)),",",""),"원",""),0))))</f>
        <v/>
      </c>
      <c r="AB932" s="30">
        <f>IF(OR($Y932="",$F$6=""),"",IF(INDEX($A:$U,ROW(),$F$6)="","",IF(ISNUMBER(INDEX($A:$U,ROW(),$F$6)),INDEX($A:$U,ROW(),$F$6),IFERROR(--SUBSTITUTE(SUBSTITUTE(TRIM(INDEX($A:$U,ROW(),$F$6)),",",""),"원",""),""))))</f>
        <v/>
      </c>
      <c r="AC932" s="2">
        <f>IF(OR($Y932="",$G$6=""),"",INDEX($A:$U,ROW(),$G$6)&amp;"")</f>
        <v/>
      </c>
      <c r="AD932" s="2">
        <f>IF($Y932="","",IF(OR(AND(설정!$B$5&lt;&gt;"",ISNUMBER(SEARCH(설정!$B$5,$AC932))),AND(설정!$B$6&lt;&gt;"",ISNUMBER(SEARCH(설정!$B$6,$AC932))),AND(설정!$B$7&lt;&gt;"",ISNUMBER(SEARCH(설정!$B$7,$AC932)))),"제외","포함"))</f>
        <v/>
      </c>
    </row>
    <row r="933">
      <c r="W933" s="2">
        <f>IF(OR($B$5="",$C$6="",ROW()&lt;$B$5),"",IF(INDEX($A:$U,ROW(),$C$6)="","",INDEX($A:$U,ROW(),$C$6)))</f>
        <v/>
      </c>
      <c r="X933" s="28">
        <f>IF($W933="","",IF(ISNUMBER($W933),IF($W933&gt;=10000000,IFERROR(DATE(INT($W933/10000),MOD(INT($W933/100),100),MOD($W933,100)),""),$W933),IF(ISNUMBER(--SUBSTITUTE(SUBSTITUTE(TRIM($W933),".","-"),"/","-")),IF(--SUBSTITUTE(SUBSTITUTE(TRIM($W933),".","-"),"/","-")&gt;=10000000,IFERROR(DATE(--LEFT(TRIM($W933),4),--MID(TRIM($W933),5,2),--RIGHT(TRIM($W933),2)),""),--SUBSTITUTE(SUBSTITUTE(TRIM($W933),".","-"),"/","-")),IFERROR(--LEFT(SUBSTITUTE(SUBSTITUTE(TRIM($W933),".","-"),"/","-"),10),""))))</f>
        <v/>
      </c>
      <c r="Y933" s="29">
        <f>IF($X933="","",INT($X933))</f>
        <v/>
      </c>
      <c r="Z933" s="30">
        <f>IF(OR($Y933="",$D$6=""),"",IF(INDEX($A:$U,ROW(),$D$6)="",0,IF(ISNUMBER(INDEX($A:$U,ROW(),$D$6)),INDEX($A:$U,ROW(),$D$6),IFERROR(--SUBSTITUTE(SUBSTITUTE(TRIM(INDEX($A:$U,ROW(),$D$6)),",",""),"원",""),0))))</f>
        <v/>
      </c>
      <c r="AA933" s="30">
        <f>IF(OR($Y933="",$E$6=""),"",IF(INDEX($A:$U,ROW(),$E$6)="",0,IF(ISNUMBER(INDEX($A:$U,ROW(),$E$6)),INDEX($A:$U,ROW(),$E$6),IFERROR(--SUBSTITUTE(SUBSTITUTE(TRIM(INDEX($A:$U,ROW(),$E$6)),",",""),"원",""),0))))</f>
        <v/>
      </c>
      <c r="AB933" s="30">
        <f>IF(OR($Y933="",$F$6=""),"",IF(INDEX($A:$U,ROW(),$F$6)="","",IF(ISNUMBER(INDEX($A:$U,ROW(),$F$6)),INDEX($A:$U,ROW(),$F$6),IFERROR(--SUBSTITUTE(SUBSTITUTE(TRIM(INDEX($A:$U,ROW(),$F$6)),",",""),"원",""),""))))</f>
        <v/>
      </c>
      <c r="AC933" s="2">
        <f>IF(OR($Y933="",$G$6=""),"",INDEX($A:$U,ROW(),$G$6)&amp;"")</f>
        <v/>
      </c>
      <c r="AD933" s="2">
        <f>IF($Y933="","",IF(OR(AND(설정!$B$5&lt;&gt;"",ISNUMBER(SEARCH(설정!$B$5,$AC933))),AND(설정!$B$6&lt;&gt;"",ISNUMBER(SEARCH(설정!$B$6,$AC933))),AND(설정!$B$7&lt;&gt;"",ISNUMBER(SEARCH(설정!$B$7,$AC933)))),"제외","포함"))</f>
        <v/>
      </c>
    </row>
    <row r="934">
      <c r="W934" s="2">
        <f>IF(OR($B$5="",$C$6="",ROW()&lt;$B$5),"",IF(INDEX($A:$U,ROW(),$C$6)="","",INDEX($A:$U,ROW(),$C$6)))</f>
        <v/>
      </c>
      <c r="X934" s="28">
        <f>IF($W934="","",IF(ISNUMBER($W934),IF($W934&gt;=10000000,IFERROR(DATE(INT($W934/10000),MOD(INT($W934/100),100),MOD($W934,100)),""),$W934),IF(ISNUMBER(--SUBSTITUTE(SUBSTITUTE(TRIM($W934),".","-"),"/","-")),IF(--SUBSTITUTE(SUBSTITUTE(TRIM($W934),".","-"),"/","-")&gt;=10000000,IFERROR(DATE(--LEFT(TRIM($W934),4),--MID(TRIM($W934),5,2),--RIGHT(TRIM($W934),2)),""),--SUBSTITUTE(SUBSTITUTE(TRIM($W934),".","-"),"/","-")),IFERROR(--LEFT(SUBSTITUTE(SUBSTITUTE(TRIM($W934),".","-"),"/","-"),10),""))))</f>
        <v/>
      </c>
      <c r="Y934" s="29">
        <f>IF($X934="","",INT($X934))</f>
        <v/>
      </c>
      <c r="Z934" s="30">
        <f>IF(OR($Y934="",$D$6=""),"",IF(INDEX($A:$U,ROW(),$D$6)="",0,IF(ISNUMBER(INDEX($A:$U,ROW(),$D$6)),INDEX($A:$U,ROW(),$D$6),IFERROR(--SUBSTITUTE(SUBSTITUTE(TRIM(INDEX($A:$U,ROW(),$D$6)),",",""),"원",""),0))))</f>
        <v/>
      </c>
      <c r="AA934" s="30">
        <f>IF(OR($Y934="",$E$6=""),"",IF(INDEX($A:$U,ROW(),$E$6)="",0,IF(ISNUMBER(INDEX($A:$U,ROW(),$E$6)),INDEX($A:$U,ROW(),$E$6),IFERROR(--SUBSTITUTE(SUBSTITUTE(TRIM(INDEX($A:$U,ROW(),$E$6)),",",""),"원",""),0))))</f>
        <v/>
      </c>
      <c r="AB934" s="30">
        <f>IF(OR($Y934="",$F$6=""),"",IF(INDEX($A:$U,ROW(),$F$6)="","",IF(ISNUMBER(INDEX($A:$U,ROW(),$F$6)),INDEX($A:$U,ROW(),$F$6),IFERROR(--SUBSTITUTE(SUBSTITUTE(TRIM(INDEX($A:$U,ROW(),$F$6)),",",""),"원",""),""))))</f>
        <v/>
      </c>
      <c r="AC934" s="2">
        <f>IF(OR($Y934="",$G$6=""),"",INDEX($A:$U,ROW(),$G$6)&amp;"")</f>
        <v/>
      </c>
      <c r="AD934" s="2">
        <f>IF($Y934="","",IF(OR(AND(설정!$B$5&lt;&gt;"",ISNUMBER(SEARCH(설정!$B$5,$AC934))),AND(설정!$B$6&lt;&gt;"",ISNUMBER(SEARCH(설정!$B$6,$AC934))),AND(설정!$B$7&lt;&gt;"",ISNUMBER(SEARCH(설정!$B$7,$AC934)))),"제외","포함"))</f>
        <v/>
      </c>
    </row>
    <row r="935">
      <c r="W935" s="2">
        <f>IF(OR($B$5="",$C$6="",ROW()&lt;$B$5),"",IF(INDEX($A:$U,ROW(),$C$6)="","",INDEX($A:$U,ROW(),$C$6)))</f>
        <v/>
      </c>
      <c r="X935" s="28">
        <f>IF($W935="","",IF(ISNUMBER($W935),IF($W935&gt;=10000000,IFERROR(DATE(INT($W935/10000),MOD(INT($W935/100),100),MOD($W935,100)),""),$W935),IF(ISNUMBER(--SUBSTITUTE(SUBSTITUTE(TRIM($W935),".","-"),"/","-")),IF(--SUBSTITUTE(SUBSTITUTE(TRIM($W935),".","-"),"/","-")&gt;=10000000,IFERROR(DATE(--LEFT(TRIM($W935),4),--MID(TRIM($W935),5,2),--RIGHT(TRIM($W935),2)),""),--SUBSTITUTE(SUBSTITUTE(TRIM($W935),".","-"),"/","-")),IFERROR(--LEFT(SUBSTITUTE(SUBSTITUTE(TRIM($W935),".","-"),"/","-"),10),""))))</f>
        <v/>
      </c>
      <c r="Y935" s="29">
        <f>IF($X935="","",INT($X935))</f>
        <v/>
      </c>
      <c r="Z935" s="30">
        <f>IF(OR($Y935="",$D$6=""),"",IF(INDEX($A:$U,ROW(),$D$6)="",0,IF(ISNUMBER(INDEX($A:$U,ROW(),$D$6)),INDEX($A:$U,ROW(),$D$6),IFERROR(--SUBSTITUTE(SUBSTITUTE(TRIM(INDEX($A:$U,ROW(),$D$6)),",",""),"원",""),0))))</f>
        <v/>
      </c>
      <c r="AA935" s="30">
        <f>IF(OR($Y935="",$E$6=""),"",IF(INDEX($A:$U,ROW(),$E$6)="",0,IF(ISNUMBER(INDEX($A:$U,ROW(),$E$6)),INDEX($A:$U,ROW(),$E$6),IFERROR(--SUBSTITUTE(SUBSTITUTE(TRIM(INDEX($A:$U,ROW(),$E$6)),",",""),"원",""),0))))</f>
        <v/>
      </c>
      <c r="AB935" s="30">
        <f>IF(OR($Y935="",$F$6=""),"",IF(INDEX($A:$U,ROW(),$F$6)="","",IF(ISNUMBER(INDEX($A:$U,ROW(),$F$6)),INDEX($A:$U,ROW(),$F$6),IFERROR(--SUBSTITUTE(SUBSTITUTE(TRIM(INDEX($A:$U,ROW(),$F$6)),",",""),"원",""),""))))</f>
        <v/>
      </c>
      <c r="AC935" s="2">
        <f>IF(OR($Y935="",$G$6=""),"",INDEX($A:$U,ROW(),$G$6)&amp;"")</f>
        <v/>
      </c>
      <c r="AD935" s="2">
        <f>IF($Y935="","",IF(OR(AND(설정!$B$5&lt;&gt;"",ISNUMBER(SEARCH(설정!$B$5,$AC935))),AND(설정!$B$6&lt;&gt;"",ISNUMBER(SEARCH(설정!$B$6,$AC935))),AND(설정!$B$7&lt;&gt;"",ISNUMBER(SEARCH(설정!$B$7,$AC935)))),"제외","포함"))</f>
        <v/>
      </c>
    </row>
    <row r="936">
      <c r="W936" s="2">
        <f>IF(OR($B$5="",$C$6="",ROW()&lt;$B$5),"",IF(INDEX($A:$U,ROW(),$C$6)="","",INDEX($A:$U,ROW(),$C$6)))</f>
        <v/>
      </c>
      <c r="X936" s="28">
        <f>IF($W936="","",IF(ISNUMBER($W936),IF($W936&gt;=10000000,IFERROR(DATE(INT($W936/10000),MOD(INT($W936/100),100),MOD($W936,100)),""),$W936),IF(ISNUMBER(--SUBSTITUTE(SUBSTITUTE(TRIM($W936),".","-"),"/","-")),IF(--SUBSTITUTE(SUBSTITUTE(TRIM($W936),".","-"),"/","-")&gt;=10000000,IFERROR(DATE(--LEFT(TRIM($W936),4),--MID(TRIM($W936),5,2),--RIGHT(TRIM($W936),2)),""),--SUBSTITUTE(SUBSTITUTE(TRIM($W936),".","-"),"/","-")),IFERROR(--LEFT(SUBSTITUTE(SUBSTITUTE(TRIM($W936),".","-"),"/","-"),10),""))))</f>
        <v/>
      </c>
      <c r="Y936" s="29">
        <f>IF($X936="","",INT($X936))</f>
        <v/>
      </c>
      <c r="Z936" s="30">
        <f>IF(OR($Y936="",$D$6=""),"",IF(INDEX($A:$U,ROW(),$D$6)="",0,IF(ISNUMBER(INDEX($A:$U,ROW(),$D$6)),INDEX($A:$U,ROW(),$D$6),IFERROR(--SUBSTITUTE(SUBSTITUTE(TRIM(INDEX($A:$U,ROW(),$D$6)),",",""),"원",""),0))))</f>
        <v/>
      </c>
      <c r="AA936" s="30">
        <f>IF(OR($Y936="",$E$6=""),"",IF(INDEX($A:$U,ROW(),$E$6)="",0,IF(ISNUMBER(INDEX($A:$U,ROW(),$E$6)),INDEX($A:$U,ROW(),$E$6),IFERROR(--SUBSTITUTE(SUBSTITUTE(TRIM(INDEX($A:$U,ROW(),$E$6)),",",""),"원",""),0))))</f>
        <v/>
      </c>
      <c r="AB936" s="30">
        <f>IF(OR($Y936="",$F$6=""),"",IF(INDEX($A:$U,ROW(),$F$6)="","",IF(ISNUMBER(INDEX($A:$U,ROW(),$F$6)),INDEX($A:$U,ROW(),$F$6),IFERROR(--SUBSTITUTE(SUBSTITUTE(TRIM(INDEX($A:$U,ROW(),$F$6)),",",""),"원",""),""))))</f>
        <v/>
      </c>
      <c r="AC936" s="2">
        <f>IF(OR($Y936="",$G$6=""),"",INDEX($A:$U,ROW(),$G$6)&amp;"")</f>
        <v/>
      </c>
      <c r="AD936" s="2">
        <f>IF($Y936="","",IF(OR(AND(설정!$B$5&lt;&gt;"",ISNUMBER(SEARCH(설정!$B$5,$AC936))),AND(설정!$B$6&lt;&gt;"",ISNUMBER(SEARCH(설정!$B$6,$AC936))),AND(설정!$B$7&lt;&gt;"",ISNUMBER(SEARCH(설정!$B$7,$AC936)))),"제외","포함"))</f>
        <v/>
      </c>
    </row>
    <row r="937">
      <c r="W937" s="2">
        <f>IF(OR($B$5="",$C$6="",ROW()&lt;$B$5),"",IF(INDEX($A:$U,ROW(),$C$6)="","",INDEX($A:$U,ROW(),$C$6)))</f>
        <v/>
      </c>
      <c r="X937" s="28">
        <f>IF($W937="","",IF(ISNUMBER($W937),IF($W937&gt;=10000000,IFERROR(DATE(INT($W937/10000),MOD(INT($W937/100),100),MOD($W937,100)),""),$W937),IF(ISNUMBER(--SUBSTITUTE(SUBSTITUTE(TRIM($W937),".","-"),"/","-")),IF(--SUBSTITUTE(SUBSTITUTE(TRIM($W937),".","-"),"/","-")&gt;=10000000,IFERROR(DATE(--LEFT(TRIM($W937),4),--MID(TRIM($W937),5,2),--RIGHT(TRIM($W937),2)),""),--SUBSTITUTE(SUBSTITUTE(TRIM($W937),".","-"),"/","-")),IFERROR(--LEFT(SUBSTITUTE(SUBSTITUTE(TRIM($W937),".","-"),"/","-"),10),""))))</f>
        <v/>
      </c>
      <c r="Y937" s="29">
        <f>IF($X937="","",INT($X937))</f>
        <v/>
      </c>
      <c r="Z937" s="30">
        <f>IF(OR($Y937="",$D$6=""),"",IF(INDEX($A:$U,ROW(),$D$6)="",0,IF(ISNUMBER(INDEX($A:$U,ROW(),$D$6)),INDEX($A:$U,ROW(),$D$6),IFERROR(--SUBSTITUTE(SUBSTITUTE(TRIM(INDEX($A:$U,ROW(),$D$6)),",",""),"원",""),0))))</f>
        <v/>
      </c>
      <c r="AA937" s="30">
        <f>IF(OR($Y937="",$E$6=""),"",IF(INDEX($A:$U,ROW(),$E$6)="",0,IF(ISNUMBER(INDEX($A:$U,ROW(),$E$6)),INDEX($A:$U,ROW(),$E$6),IFERROR(--SUBSTITUTE(SUBSTITUTE(TRIM(INDEX($A:$U,ROW(),$E$6)),",",""),"원",""),0))))</f>
        <v/>
      </c>
      <c r="AB937" s="30">
        <f>IF(OR($Y937="",$F$6=""),"",IF(INDEX($A:$U,ROW(),$F$6)="","",IF(ISNUMBER(INDEX($A:$U,ROW(),$F$6)),INDEX($A:$U,ROW(),$F$6),IFERROR(--SUBSTITUTE(SUBSTITUTE(TRIM(INDEX($A:$U,ROW(),$F$6)),",",""),"원",""),""))))</f>
        <v/>
      </c>
      <c r="AC937" s="2">
        <f>IF(OR($Y937="",$G$6=""),"",INDEX($A:$U,ROW(),$G$6)&amp;"")</f>
        <v/>
      </c>
      <c r="AD937" s="2">
        <f>IF($Y937="","",IF(OR(AND(설정!$B$5&lt;&gt;"",ISNUMBER(SEARCH(설정!$B$5,$AC937))),AND(설정!$B$6&lt;&gt;"",ISNUMBER(SEARCH(설정!$B$6,$AC937))),AND(설정!$B$7&lt;&gt;"",ISNUMBER(SEARCH(설정!$B$7,$AC937)))),"제외","포함"))</f>
        <v/>
      </c>
    </row>
    <row r="938">
      <c r="W938" s="2">
        <f>IF(OR($B$5="",$C$6="",ROW()&lt;$B$5),"",IF(INDEX($A:$U,ROW(),$C$6)="","",INDEX($A:$U,ROW(),$C$6)))</f>
        <v/>
      </c>
      <c r="X938" s="28">
        <f>IF($W938="","",IF(ISNUMBER($W938),IF($W938&gt;=10000000,IFERROR(DATE(INT($W938/10000),MOD(INT($W938/100),100),MOD($W938,100)),""),$W938),IF(ISNUMBER(--SUBSTITUTE(SUBSTITUTE(TRIM($W938),".","-"),"/","-")),IF(--SUBSTITUTE(SUBSTITUTE(TRIM($W938),".","-"),"/","-")&gt;=10000000,IFERROR(DATE(--LEFT(TRIM($W938),4),--MID(TRIM($W938),5,2),--RIGHT(TRIM($W938),2)),""),--SUBSTITUTE(SUBSTITUTE(TRIM($W938),".","-"),"/","-")),IFERROR(--LEFT(SUBSTITUTE(SUBSTITUTE(TRIM($W938),".","-"),"/","-"),10),""))))</f>
        <v/>
      </c>
      <c r="Y938" s="29">
        <f>IF($X938="","",INT($X938))</f>
        <v/>
      </c>
      <c r="Z938" s="30">
        <f>IF(OR($Y938="",$D$6=""),"",IF(INDEX($A:$U,ROW(),$D$6)="",0,IF(ISNUMBER(INDEX($A:$U,ROW(),$D$6)),INDEX($A:$U,ROW(),$D$6),IFERROR(--SUBSTITUTE(SUBSTITUTE(TRIM(INDEX($A:$U,ROW(),$D$6)),",",""),"원",""),0))))</f>
        <v/>
      </c>
      <c r="AA938" s="30">
        <f>IF(OR($Y938="",$E$6=""),"",IF(INDEX($A:$U,ROW(),$E$6)="",0,IF(ISNUMBER(INDEX($A:$U,ROW(),$E$6)),INDEX($A:$U,ROW(),$E$6),IFERROR(--SUBSTITUTE(SUBSTITUTE(TRIM(INDEX($A:$U,ROW(),$E$6)),",",""),"원",""),0))))</f>
        <v/>
      </c>
      <c r="AB938" s="30">
        <f>IF(OR($Y938="",$F$6=""),"",IF(INDEX($A:$U,ROW(),$F$6)="","",IF(ISNUMBER(INDEX($A:$U,ROW(),$F$6)),INDEX($A:$U,ROW(),$F$6),IFERROR(--SUBSTITUTE(SUBSTITUTE(TRIM(INDEX($A:$U,ROW(),$F$6)),",",""),"원",""),""))))</f>
        <v/>
      </c>
      <c r="AC938" s="2">
        <f>IF(OR($Y938="",$G$6=""),"",INDEX($A:$U,ROW(),$G$6)&amp;"")</f>
        <v/>
      </c>
      <c r="AD938" s="2">
        <f>IF($Y938="","",IF(OR(AND(설정!$B$5&lt;&gt;"",ISNUMBER(SEARCH(설정!$B$5,$AC938))),AND(설정!$B$6&lt;&gt;"",ISNUMBER(SEARCH(설정!$B$6,$AC938))),AND(설정!$B$7&lt;&gt;"",ISNUMBER(SEARCH(설정!$B$7,$AC938)))),"제외","포함"))</f>
        <v/>
      </c>
    </row>
    <row r="939">
      <c r="W939" s="2">
        <f>IF(OR($B$5="",$C$6="",ROW()&lt;$B$5),"",IF(INDEX($A:$U,ROW(),$C$6)="","",INDEX($A:$U,ROW(),$C$6)))</f>
        <v/>
      </c>
      <c r="X939" s="28">
        <f>IF($W939="","",IF(ISNUMBER($W939),IF($W939&gt;=10000000,IFERROR(DATE(INT($W939/10000),MOD(INT($W939/100),100),MOD($W939,100)),""),$W939),IF(ISNUMBER(--SUBSTITUTE(SUBSTITUTE(TRIM($W939),".","-"),"/","-")),IF(--SUBSTITUTE(SUBSTITUTE(TRIM($W939),".","-"),"/","-")&gt;=10000000,IFERROR(DATE(--LEFT(TRIM($W939),4),--MID(TRIM($W939),5,2),--RIGHT(TRIM($W939),2)),""),--SUBSTITUTE(SUBSTITUTE(TRIM($W939),".","-"),"/","-")),IFERROR(--LEFT(SUBSTITUTE(SUBSTITUTE(TRIM($W939),".","-"),"/","-"),10),""))))</f>
        <v/>
      </c>
      <c r="Y939" s="29">
        <f>IF($X939="","",INT($X939))</f>
        <v/>
      </c>
      <c r="Z939" s="30">
        <f>IF(OR($Y939="",$D$6=""),"",IF(INDEX($A:$U,ROW(),$D$6)="",0,IF(ISNUMBER(INDEX($A:$U,ROW(),$D$6)),INDEX($A:$U,ROW(),$D$6),IFERROR(--SUBSTITUTE(SUBSTITUTE(TRIM(INDEX($A:$U,ROW(),$D$6)),",",""),"원",""),0))))</f>
        <v/>
      </c>
      <c r="AA939" s="30">
        <f>IF(OR($Y939="",$E$6=""),"",IF(INDEX($A:$U,ROW(),$E$6)="",0,IF(ISNUMBER(INDEX($A:$U,ROW(),$E$6)),INDEX($A:$U,ROW(),$E$6),IFERROR(--SUBSTITUTE(SUBSTITUTE(TRIM(INDEX($A:$U,ROW(),$E$6)),",",""),"원",""),0))))</f>
        <v/>
      </c>
      <c r="AB939" s="30">
        <f>IF(OR($Y939="",$F$6=""),"",IF(INDEX($A:$U,ROW(),$F$6)="","",IF(ISNUMBER(INDEX($A:$U,ROW(),$F$6)),INDEX($A:$U,ROW(),$F$6),IFERROR(--SUBSTITUTE(SUBSTITUTE(TRIM(INDEX($A:$U,ROW(),$F$6)),",",""),"원",""),""))))</f>
        <v/>
      </c>
      <c r="AC939" s="2">
        <f>IF(OR($Y939="",$G$6=""),"",INDEX($A:$U,ROW(),$G$6)&amp;"")</f>
        <v/>
      </c>
      <c r="AD939" s="2">
        <f>IF($Y939="","",IF(OR(AND(설정!$B$5&lt;&gt;"",ISNUMBER(SEARCH(설정!$B$5,$AC939))),AND(설정!$B$6&lt;&gt;"",ISNUMBER(SEARCH(설정!$B$6,$AC939))),AND(설정!$B$7&lt;&gt;"",ISNUMBER(SEARCH(설정!$B$7,$AC939)))),"제외","포함"))</f>
        <v/>
      </c>
    </row>
    <row r="940">
      <c r="W940" s="2">
        <f>IF(OR($B$5="",$C$6="",ROW()&lt;$B$5),"",IF(INDEX($A:$U,ROW(),$C$6)="","",INDEX($A:$U,ROW(),$C$6)))</f>
        <v/>
      </c>
      <c r="X940" s="28">
        <f>IF($W940="","",IF(ISNUMBER($W940),IF($W940&gt;=10000000,IFERROR(DATE(INT($W940/10000),MOD(INT($W940/100),100),MOD($W940,100)),""),$W940),IF(ISNUMBER(--SUBSTITUTE(SUBSTITUTE(TRIM($W940),".","-"),"/","-")),IF(--SUBSTITUTE(SUBSTITUTE(TRIM($W940),".","-"),"/","-")&gt;=10000000,IFERROR(DATE(--LEFT(TRIM($W940),4),--MID(TRIM($W940),5,2),--RIGHT(TRIM($W940),2)),""),--SUBSTITUTE(SUBSTITUTE(TRIM($W940),".","-"),"/","-")),IFERROR(--LEFT(SUBSTITUTE(SUBSTITUTE(TRIM($W940),".","-"),"/","-"),10),""))))</f>
        <v/>
      </c>
      <c r="Y940" s="29">
        <f>IF($X940="","",INT($X940))</f>
        <v/>
      </c>
      <c r="Z940" s="30">
        <f>IF(OR($Y940="",$D$6=""),"",IF(INDEX($A:$U,ROW(),$D$6)="",0,IF(ISNUMBER(INDEX($A:$U,ROW(),$D$6)),INDEX($A:$U,ROW(),$D$6),IFERROR(--SUBSTITUTE(SUBSTITUTE(TRIM(INDEX($A:$U,ROW(),$D$6)),",",""),"원",""),0))))</f>
        <v/>
      </c>
      <c r="AA940" s="30">
        <f>IF(OR($Y940="",$E$6=""),"",IF(INDEX($A:$U,ROW(),$E$6)="",0,IF(ISNUMBER(INDEX($A:$U,ROW(),$E$6)),INDEX($A:$U,ROW(),$E$6),IFERROR(--SUBSTITUTE(SUBSTITUTE(TRIM(INDEX($A:$U,ROW(),$E$6)),",",""),"원",""),0))))</f>
        <v/>
      </c>
      <c r="AB940" s="30">
        <f>IF(OR($Y940="",$F$6=""),"",IF(INDEX($A:$U,ROW(),$F$6)="","",IF(ISNUMBER(INDEX($A:$U,ROW(),$F$6)),INDEX($A:$U,ROW(),$F$6),IFERROR(--SUBSTITUTE(SUBSTITUTE(TRIM(INDEX($A:$U,ROW(),$F$6)),",",""),"원",""),""))))</f>
        <v/>
      </c>
      <c r="AC940" s="2">
        <f>IF(OR($Y940="",$G$6=""),"",INDEX($A:$U,ROW(),$G$6)&amp;"")</f>
        <v/>
      </c>
      <c r="AD940" s="2">
        <f>IF($Y940="","",IF(OR(AND(설정!$B$5&lt;&gt;"",ISNUMBER(SEARCH(설정!$B$5,$AC940))),AND(설정!$B$6&lt;&gt;"",ISNUMBER(SEARCH(설정!$B$6,$AC940))),AND(설정!$B$7&lt;&gt;"",ISNUMBER(SEARCH(설정!$B$7,$AC940)))),"제외","포함"))</f>
        <v/>
      </c>
    </row>
    <row r="941">
      <c r="W941" s="2">
        <f>IF(OR($B$5="",$C$6="",ROW()&lt;$B$5),"",IF(INDEX($A:$U,ROW(),$C$6)="","",INDEX($A:$U,ROW(),$C$6)))</f>
        <v/>
      </c>
      <c r="X941" s="28">
        <f>IF($W941="","",IF(ISNUMBER($W941),IF($W941&gt;=10000000,IFERROR(DATE(INT($W941/10000),MOD(INT($W941/100),100),MOD($W941,100)),""),$W941),IF(ISNUMBER(--SUBSTITUTE(SUBSTITUTE(TRIM($W941),".","-"),"/","-")),IF(--SUBSTITUTE(SUBSTITUTE(TRIM($W941),".","-"),"/","-")&gt;=10000000,IFERROR(DATE(--LEFT(TRIM($W941),4),--MID(TRIM($W941),5,2),--RIGHT(TRIM($W941),2)),""),--SUBSTITUTE(SUBSTITUTE(TRIM($W941),".","-"),"/","-")),IFERROR(--LEFT(SUBSTITUTE(SUBSTITUTE(TRIM($W941),".","-"),"/","-"),10),""))))</f>
        <v/>
      </c>
      <c r="Y941" s="29">
        <f>IF($X941="","",INT($X941))</f>
        <v/>
      </c>
      <c r="Z941" s="30">
        <f>IF(OR($Y941="",$D$6=""),"",IF(INDEX($A:$U,ROW(),$D$6)="",0,IF(ISNUMBER(INDEX($A:$U,ROW(),$D$6)),INDEX($A:$U,ROW(),$D$6),IFERROR(--SUBSTITUTE(SUBSTITUTE(TRIM(INDEX($A:$U,ROW(),$D$6)),",",""),"원",""),0))))</f>
        <v/>
      </c>
      <c r="AA941" s="30">
        <f>IF(OR($Y941="",$E$6=""),"",IF(INDEX($A:$U,ROW(),$E$6)="",0,IF(ISNUMBER(INDEX($A:$U,ROW(),$E$6)),INDEX($A:$U,ROW(),$E$6),IFERROR(--SUBSTITUTE(SUBSTITUTE(TRIM(INDEX($A:$U,ROW(),$E$6)),",",""),"원",""),0))))</f>
        <v/>
      </c>
      <c r="AB941" s="30">
        <f>IF(OR($Y941="",$F$6=""),"",IF(INDEX($A:$U,ROW(),$F$6)="","",IF(ISNUMBER(INDEX($A:$U,ROW(),$F$6)),INDEX($A:$U,ROW(),$F$6),IFERROR(--SUBSTITUTE(SUBSTITUTE(TRIM(INDEX($A:$U,ROW(),$F$6)),",",""),"원",""),""))))</f>
        <v/>
      </c>
      <c r="AC941" s="2">
        <f>IF(OR($Y941="",$G$6=""),"",INDEX($A:$U,ROW(),$G$6)&amp;"")</f>
        <v/>
      </c>
      <c r="AD941" s="2">
        <f>IF($Y941="","",IF(OR(AND(설정!$B$5&lt;&gt;"",ISNUMBER(SEARCH(설정!$B$5,$AC941))),AND(설정!$B$6&lt;&gt;"",ISNUMBER(SEARCH(설정!$B$6,$AC941))),AND(설정!$B$7&lt;&gt;"",ISNUMBER(SEARCH(설정!$B$7,$AC941)))),"제외","포함"))</f>
        <v/>
      </c>
    </row>
    <row r="942">
      <c r="W942" s="2">
        <f>IF(OR($B$5="",$C$6="",ROW()&lt;$B$5),"",IF(INDEX($A:$U,ROW(),$C$6)="","",INDEX($A:$U,ROW(),$C$6)))</f>
        <v/>
      </c>
      <c r="X942" s="28">
        <f>IF($W942="","",IF(ISNUMBER($W942),IF($W942&gt;=10000000,IFERROR(DATE(INT($W942/10000),MOD(INT($W942/100),100),MOD($W942,100)),""),$W942),IF(ISNUMBER(--SUBSTITUTE(SUBSTITUTE(TRIM($W942),".","-"),"/","-")),IF(--SUBSTITUTE(SUBSTITUTE(TRIM($W942),".","-"),"/","-")&gt;=10000000,IFERROR(DATE(--LEFT(TRIM($W942),4),--MID(TRIM($W942),5,2),--RIGHT(TRIM($W942),2)),""),--SUBSTITUTE(SUBSTITUTE(TRIM($W942),".","-"),"/","-")),IFERROR(--LEFT(SUBSTITUTE(SUBSTITUTE(TRIM($W942),".","-"),"/","-"),10),""))))</f>
        <v/>
      </c>
      <c r="Y942" s="29">
        <f>IF($X942="","",INT($X942))</f>
        <v/>
      </c>
      <c r="Z942" s="30">
        <f>IF(OR($Y942="",$D$6=""),"",IF(INDEX($A:$U,ROW(),$D$6)="",0,IF(ISNUMBER(INDEX($A:$U,ROW(),$D$6)),INDEX($A:$U,ROW(),$D$6),IFERROR(--SUBSTITUTE(SUBSTITUTE(TRIM(INDEX($A:$U,ROW(),$D$6)),",",""),"원",""),0))))</f>
        <v/>
      </c>
      <c r="AA942" s="30">
        <f>IF(OR($Y942="",$E$6=""),"",IF(INDEX($A:$U,ROW(),$E$6)="",0,IF(ISNUMBER(INDEX($A:$U,ROW(),$E$6)),INDEX($A:$U,ROW(),$E$6),IFERROR(--SUBSTITUTE(SUBSTITUTE(TRIM(INDEX($A:$U,ROW(),$E$6)),",",""),"원",""),0))))</f>
        <v/>
      </c>
      <c r="AB942" s="30">
        <f>IF(OR($Y942="",$F$6=""),"",IF(INDEX($A:$U,ROW(),$F$6)="","",IF(ISNUMBER(INDEX($A:$U,ROW(),$F$6)),INDEX($A:$U,ROW(),$F$6),IFERROR(--SUBSTITUTE(SUBSTITUTE(TRIM(INDEX($A:$U,ROW(),$F$6)),",",""),"원",""),""))))</f>
        <v/>
      </c>
      <c r="AC942" s="2">
        <f>IF(OR($Y942="",$G$6=""),"",INDEX($A:$U,ROW(),$G$6)&amp;"")</f>
        <v/>
      </c>
      <c r="AD942" s="2">
        <f>IF($Y942="","",IF(OR(AND(설정!$B$5&lt;&gt;"",ISNUMBER(SEARCH(설정!$B$5,$AC942))),AND(설정!$B$6&lt;&gt;"",ISNUMBER(SEARCH(설정!$B$6,$AC942))),AND(설정!$B$7&lt;&gt;"",ISNUMBER(SEARCH(설정!$B$7,$AC942)))),"제외","포함"))</f>
        <v/>
      </c>
    </row>
    <row r="943">
      <c r="W943" s="2">
        <f>IF(OR($B$5="",$C$6="",ROW()&lt;$B$5),"",IF(INDEX($A:$U,ROW(),$C$6)="","",INDEX($A:$U,ROW(),$C$6)))</f>
        <v/>
      </c>
      <c r="X943" s="28">
        <f>IF($W943="","",IF(ISNUMBER($W943),IF($W943&gt;=10000000,IFERROR(DATE(INT($W943/10000),MOD(INT($W943/100),100),MOD($W943,100)),""),$W943),IF(ISNUMBER(--SUBSTITUTE(SUBSTITUTE(TRIM($W943),".","-"),"/","-")),IF(--SUBSTITUTE(SUBSTITUTE(TRIM($W943),".","-"),"/","-")&gt;=10000000,IFERROR(DATE(--LEFT(TRIM($W943),4),--MID(TRIM($W943),5,2),--RIGHT(TRIM($W943),2)),""),--SUBSTITUTE(SUBSTITUTE(TRIM($W943),".","-"),"/","-")),IFERROR(--LEFT(SUBSTITUTE(SUBSTITUTE(TRIM($W943),".","-"),"/","-"),10),""))))</f>
        <v/>
      </c>
      <c r="Y943" s="29">
        <f>IF($X943="","",INT($X943))</f>
        <v/>
      </c>
      <c r="Z943" s="30">
        <f>IF(OR($Y943="",$D$6=""),"",IF(INDEX($A:$U,ROW(),$D$6)="",0,IF(ISNUMBER(INDEX($A:$U,ROW(),$D$6)),INDEX($A:$U,ROW(),$D$6),IFERROR(--SUBSTITUTE(SUBSTITUTE(TRIM(INDEX($A:$U,ROW(),$D$6)),",",""),"원",""),0))))</f>
        <v/>
      </c>
      <c r="AA943" s="30">
        <f>IF(OR($Y943="",$E$6=""),"",IF(INDEX($A:$U,ROW(),$E$6)="",0,IF(ISNUMBER(INDEX($A:$U,ROW(),$E$6)),INDEX($A:$U,ROW(),$E$6),IFERROR(--SUBSTITUTE(SUBSTITUTE(TRIM(INDEX($A:$U,ROW(),$E$6)),",",""),"원",""),0))))</f>
        <v/>
      </c>
      <c r="AB943" s="30">
        <f>IF(OR($Y943="",$F$6=""),"",IF(INDEX($A:$U,ROW(),$F$6)="","",IF(ISNUMBER(INDEX($A:$U,ROW(),$F$6)),INDEX($A:$U,ROW(),$F$6),IFERROR(--SUBSTITUTE(SUBSTITUTE(TRIM(INDEX($A:$U,ROW(),$F$6)),",",""),"원",""),""))))</f>
        <v/>
      </c>
      <c r="AC943" s="2">
        <f>IF(OR($Y943="",$G$6=""),"",INDEX($A:$U,ROW(),$G$6)&amp;"")</f>
        <v/>
      </c>
      <c r="AD943" s="2">
        <f>IF($Y943="","",IF(OR(AND(설정!$B$5&lt;&gt;"",ISNUMBER(SEARCH(설정!$B$5,$AC943))),AND(설정!$B$6&lt;&gt;"",ISNUMBER(SEARCH(설정!$B$6,$AC943))),AND(설정!$B$7&lt;&gt;"",ISNUMBER(SEARCH(설정!$B$7,$AC943)))),"제외","포함"))</f>
        <v/>
      </c>
    </row>
    <row r="944">
      <c r="W944" s="2">
        <f>IF(OR($B$5="",$C$6="",ROW()&lt;$B$5),"",IF(INDEX($A:$U,ROW(),$C$6)="","",INDEX($A:$U,ROW(),$C$6)))</f>
        <v/>
      </c>
      <c r="X944" s="28">
        <f>IF($W944="","",IF(ISNUMBER($W944),IF($W944&gt;=10000000,IFERROR(DATE(INT($W944/10000),MOD(INT($W944/100),100),MOD($W944,100)),""),$W944),IF(ISNUMBER(--SUBSTITUTE(SUBSTITUTE(TRIM($W944),".","-"),"/","-")),IF(--SUBSTITUTE(SUBSTITUTE(TRIM($W944),".","-"),"/","-")&gt;=10000000,IFERROR(DATE(--LEFT(TRIM($W944),4),--MID(TRIM($W944),5,2),--RIGHT(TRIM($W944),2)),""),--SUBSTITUTE(SUBSTITUTE(TRIM($W944),".","-"),"/","-")),IFERROR(--LEFT(SUBSTITUTE(SUBSTITUTE(TRIM($W944),".","-"),"/","-"),10),""))))</f>
        <v/>
      </c>
      <c r="Y944" s="29">
        <f>IF($X944="","",INT($X944))</f>
        <v/>
      </c>
      <c r="Z944" s="30">
        <f>IF(OR($Y944="",$D$6=""),"",IF(INDEX($A:$U,ROW(),$D$6)="",0,IF(ISNUMBER(INDEX($A:$U,ROW(),$D$6)),INDEX($A:$U,ROW(),$D$6),IFERROR(--SUBSTITUTE(SUBSTITUTE(TRIM(INDEX($A:$U,ROW(),$D$6)),",",""),"원",""),0))))</f>
        <v/>
      </c>
      <c r="AA944" s="30">
        <f>IF(OR($Y944="",$E$6=""),"",IF(INDEX($A:$U,ROW(),$E$6)="",0,IF(ISNUMBER(INDEX($A:$U,ROW(),$E$6)),INDEX($A:$U,ROW(),$E$6),IFERROR(--SUBSTITUTE(SUBSTITUTE(TRIM(INDEX($A:$U,ROW(),$E$6)),",",""),"원",""),0))))</f>
        <v/>
      </c>
      <c r="AB944" s="30">
        <f>IF(OR($Y944="",$F$6=""),"",IF(INDEX($A:$U,ROW(),$F$6)="","",IF(ISNUMBER(INDEX($A:$U,ROW(),$F$6)),INDEX($A:$U,ROW(),$F$6),IFERROR(--SUBSTITUTE(SUBSTITUTE(TRIM(INDEX($A:$U,ROW(),$F$6)),",",""),"원",""),""))))</f>
        <v/>
      </c>
      <c r="AC944" s="2">
        <f>IF(OR($Y944="",$G$6=""),"",INDEX($A:$U,ROW(),$G$6)&amp;"")</f>
        <v/>
      </c>
      <c r="AD944" s="2">
        <f>IF($Y944="","",IF(OR(AND(설정!$B$5&lt;&gt;"",ISNUMBER(SEARCH(설정!$B$5,$AC944))),AND(설정!$B$6&lt;&gt;"",ISNUMBER(SEARCH(설정!$B$6,$AC944))),AND(설정!$B$7&lt;&gt;"",ISNUMBER(SEARCH(설정!$B$7,$AC944)))),"제외","포함"))</f>
        <v/>
      </c>
    </row>
    <row r="945">
      <c r="W945" s="2">
        <f>IF(OR($B$5="",$C$6="",ROW()&lt;$B$5),"",IF(INDEX($A:$U,ROW(),$C$6)="","",INDEX($A:$U,ROW(),$C$6)))</f>
        <v/>
      </c>
      <c r="X945" s="28">
        <f>IF($W945="","",IF(ISNUMBER($W945),IF($W945&gt;=10000000,IFERROR(DATE(INT($W945/10000),MOD(INT($W945/100),100),MOD($W945,100)),""),$W945),IF(ISNUMBER(--SUBSTITUTE(SUBSTITUTE(TRIM($W945),".","-"),"/","-")),IF(--SUBSTITUTE(SUBSTITUTE(TRIM($W945),".","-"),"/","-")&gt;=10000000,IFERROR(DATE(--LEFT(TRIM($W945),4),--MID(TRIM($W945),5,2),--RIGHT(TRIM($W945),2)),""),--SUBSTITUTE(SUBSTITUTE(TRIM($W945),".","-"),"/","-")),IFERROR(--LEFT(SUBSTITUTE(SUBSTITUTE(TRIM($W945),".","-"),"/","-"),10),""))))</f>
        <v/>
      </c>
      <c r="Y945" s="29">
        <f>IF($X945="","",INT($X945))</f>
        <v/>
      </c>
      <c r="Z945" s="30">
        <f>IF(OR($Y945="",$D$6=""),"",IF(INDEX($A:$U,ROW(),$D$6)="",0,IF(ISNUMBER(INDEX($A:$U,ROW(),$D$6)),INDEX($A:$U,ROW(),$D$6),IFERROR(--SUBSTITUTE(SUBSTITUTE(TRIM(INDEX($A:$U,ROW(),$D$6)),",",""),"원",""),0))))</f>
        <v/>
      </c>
      <c r="AA945" s="30">
        <f>IF(OR($Y945="",$E$6=""),"",IF(INDEX($A:$U,ROW(),$E$6)="",0,IF(ISNUMBER(INDEX($A:$U,ROW(),$E$6)),INDEX($A:$U,ROW(),$E$6),IFERROR(--SUBSTITUTE(SUBSTITUTE(TRIM(INDEX($A:$U,ROW(),$E$6)),",",""),"원",""),0))))</f>
        <v/>
      </c>
      <c r="AB945" s="30">
        <f>IF(OR($Y945="",$F$6=""),"",IF(INDEX($A:$U,ROW(),$F$6)="","",IF(ISNUMBER(INDEX($A:$U,ROW(),$F$6)),INDEX($A:$U,ROW(),$F$6),IFERROR(--SUBSTITUTE(SUBSTITUTE(TRIM(INDEX($A:$U,ROW(),$F$6)),",",""),"원",""),""))))</f>
        <v/>
      </c>
      <c r="AC945" s="2">
        <f>IF(OR($Y945="",$G$6=""),"",INDEX($A:$U,ROW(),$G$6)&amp;"")</f>
        <v/>
      </c>
      <c r="AD945" s="2">
        <f>IF($Y945="","",IF(OR(AND(설정!$B$5&lt;&gt;"",ISNUMBER(SEARCH(설정!$B$5,$AC945))),AND(설정!$B$6&lt;&gt;"",ISNUMBER(SEARCH(설정!$B$6,$AC945))),AND(설정!$B$7&lt;&gt;"",ISNUMBER(SEARCH(설정!$B$7,$AC945)))),"제외","포함"))</f>
        <v/>
      </c>
    </row>
    <row r="946">
      <c r="W946" s="2">
        <f>IF(OR($B$5="",$C$6="",ROW()&lt;$B$5),"",IF(INDEX($A:$U,ROW(),$C$6)="","",INDEX($A:$U,ROW(),$C$6)))</f>
        <v/>
      </c>
      <c r="X946" s="28">
        <f>IF($W946="","",IF(ISNUMBER($W946),IF($W946&gt;=10000000,IFERROR(DATE(INT($W946/10000),MOD(INT($W946/100),100),MOD($W946,100)),""),$W946),IF(ISNUMBER(--SUBSTITUTE(SUBSTITUTE(TRIM($W946),".","-"),"/","-")),IF(--SUBSTITUTE(SUBSTITUTE(TRIM($W946),".","-"),"/","-")&gt;=10000000,IFERROR(DATE(--LEFT(TRIM($W946),4),--MID(TRIM($W946),5,2),--RIGHT(TRIM($W946),2)),""),--SUBSTITUTE(SUBSTITUTE(TRIM($W946),".","-"),"/","-")),IFERROR(--LEFT(SUBSTITUTE(SUBSTITUTE(TRIM($W946),".","-"),"/","-"),10),""))))</f>
        <v/>
      </c>
      <c r="Y946" s="29">
        <f>IF($X946="","",INT($X946))</f>
        <v/>
      </c>
      <c r="Z946" s="30">
        <f>IF(OR($Y946="",$D$6=""),"",IF(INDEX($A:$U,ROW(),$D$6)="",0,IF(ISNUMBER(INDEX($A:$U,ROW(),$D$6)),INDEX($A:$U,ROW(),$D$6),IFERROR(--SUBSTITUTE(SUBSTITUTE(TRIM(INDEX($A:$U,ROW(),$D$6)),",",""),"원",""),0))))</f>
        <v/>
      </c>
      <c r="AA946" s="30">
        <f>IF(OR($Y946="",$E$6=""),"",IF(INDEX($A:$U,ROW(),$E$6)="",0,IF(ISNUMBER(INDEX($A:$U,ROW(),$E$6)),INDEX($A:$U,ROW(),$E$6),IFERROR(--SUBSTITUTE(SUBSTITUTE(TRIM(INDEX($A:$U,ROW(),$E$6)),",",""),"원",""),0))))</f>
        <v/>
      </c>
      <c r="AB946" s="30">
        <f>IF(OR($Y946="",$F$6=""),"",IF(INDEX($A:$U,ROW(),$F$6)="","",IF(ISNUMBER(INDEX($A:$U,ROW(),$F$6)),INDEX($A:$U,ROW(),$F$6),IFERROR(--SUBSTITUTE(SUBSTITUTE(TRIM(INDEX($A:$U,ROW(),$F$6)),",",""),"원",""),""))))</f>
        <v/>
      </c>
      <c r="AC946" s="2">
        <f>IF(OR($Y946="",$G$6=""),"",INDEX($A:$U,ROW(),$G$6)&amp;"")</f>
        <v/>
      </c>
      <c r="AD946" s="2">
        <f>IF($Y946="","",IF(OR(AND(설정!$B$5&lt;&gt;"",ISNUMBER(SEARCH(설정!$B$5,$AC946))),AND(설정!$B$6&lt;&gt;"",ISNUMBER(SEARCH(설정!$B$6,$AC946))),AND(설정!$B$7&lt;&gt;"",ISNUMBER(SEARCH(설정!$B$7,$AC946)))),"제외","포함"))</f>
        <v/>
      </c>
    </row>
    <row r="947">
      <c r="W947" s="2">
        <f>IF(OR($B$5="",$C$6="",ROW()&lt;$B$5),"",IF(INDEX($A:$U,ROW(),$C$6)="","",INDEX($A:$U,ROW(),$C$6)))</f>
        <v/>
      </c>
      <c r="X947" s="28">
        <f>IF($W947="","",IF(ISNUMBER($W947),IF($W947&gt;=10000000,IFERROR(DATE(INT($W947/10000),MOD(INT($W947/100),100),MOD($W947,100)),""),$W947),IF(ISNUMBER(--SUBSTITUTE(SUBSTITUTE(TRIM($W947),".","-"),"/","-")),IF(--SUBSTITUTE(SUBSTITUTE(TRIM($W947),".","-"),"/","-")&gt;=10000000,IFERROR(DATE(--LEFT(TRIM($W947),4),--MID(TRIM($W947),5,2),--RIGHT(TRIM($W947),2)),""),--SUBSTITUTE(SUBSTITUTE(TRIM($W947),".","-"),"/","-")),IFERROR(--LEFT(SUBSTITUTE(SUBSTITUTE(TRIM($W947),".","-"),"/","-"),10),""))))</f>
        <v/>
      </c>
      <c r="Y947" s="29">
        <f>IF($X947="","",INT($X947))</f>
        <v/>
      </c>
      <c r="Z947" s="30">
        <f>IF(OR($Y947="",$D$6=""),"",IF(INDEX($A:$U,ROW(),$D$6)="",0,IF(ISNUMBER(INDEX($A:$U,ROW(),$D$6)),INDEX($A:$U,ROW(),$D$6),IFERROR(--SUBSTITUTE(SUBSTITUTE(TRIM(INDEX($A:$U,ROW(),$D$6)),",",""),"원",""),0))))</f>
        <v/>
      </c>
      <c r="AA947" s="30">
        <f>IF(OR($Y947="",$E$6=""),"",IF(INDEX($A:$U,ROW(),$E$6)="",0,IF(ISNUMBER(INDEX($A:$U,ROW(),$E$6)),INDEX($A:$U,ROW(),$E$6),IFERROR(--SUBSTITUTE(SUBSTITUTE(TRIM(INDEX($A:$U,ROW(),$E$6)),",",""),"원",""),0))))</f>
        <v/>
      </c>
      <c r="AB947" s="30">
        <f>IF(OR($Y947="",$F$6=""),"",IF(INDEX($A:$U,ROW(),$F$6)="","",IF(ISNUMBER(INDEX($A:$U,ROW(),$F$6)),INDEX($A:$U,ROW(),$F$6),IFERROR(--SUBSTITUTE(SUBSTITUTE(TRIM(INDEX($A:$U,ROW(),$F$6)),",",""),"원",""),""))))</f>
        <v/>
      </c>
      <c r="AC947" s="2">
        <f>IF(OR($Y947="",$G$6=""),"",INDEX($A:$U,ROW(),$G$6)&amp;"")</f>
        <v/>
      </c>
      <c r="AD947" s="2">
        <f>IF($Y947="","",IF(OR(AND(설정!$B$5&lt;&gt;"",ISNUMBER(SEARCH(설정!$B$5,$AC947))),AND(설정!$B$6&lt;&gt;"",ISNUMBER(SEARCH(설정!$B$6,$AC947))),AND(설정!$B$7&lt;&gt;"",ISNUMBER(SEARCH(설정!$B$7,$AC947)))),"제외","포함"))</f>
        <v/>
      </c>
    </row>
    <row r="948">
      <c r="W948" s="2">
        <f>IF(OR($B$5="",$C$6="",ROW()&lt;$B$5),"",IF(INDEX($A:$U,ROW(),$C$6)="","",INDEX($A:$U,ROW(),$C$6)))</f>
        <v/>
      </c>
      <c r="X948" s="28">
        <f>IF($W948="","",IF(ISNUMBER($W948),IF($W948&gt;=10000000,IFERROR(DATE(INT($W948/10000),MOD(INT($W948/100),100),MOD($W948,100)),""),$W948),IF(ISNUMBER(--SUBSTITUTE(SUBSTITUTE(TRIM($W948),".","-"),"/","-")),IF(--SUBSTITUTE(SUBSTITUTE(TRIM($W948),".","-"),"/","-")&gt;=10000000,IFERROR(DATE(--LEFT(TRIM($W948),4),--MID(TRIM($W948),5,2),--RIGHT(TRIM($W948),2)),""),--SUBSTITUTE(SUBSTITUTE(TRIM($W948),".","-"),"/","-")),IFERROR(--LEFT(SUBSTITUTE(SUBSTITUTE(TRIM($W948),".","-"),"/","-"),10),""))))</f>
        <v/>
      </c>
      <c r="Y948" s="29">
        <f>IF($X948="","",INT($X948))</f>
        <v/>
      </c>
      <c r="Z948" s="30">
        <f>IF(OR($Y948="",$D$6=""),"",IF(INDEX($A:$U,ROW(),$D$6)="",0,IF(ISNUMBER(INDEX($A:$U,ROW(),$D$6)),INDEX($A:$U,ROW(),$D$6),IFERROR(--SUBSTITUTE(SUBSTITUTE(TRIM(INDEX($A:$U,ROW(),$D$6)),",",""),"원",""),0))))</f>
        <v/>
      </c>
      <c r="AA948" s="30">
        <f>IF(OR($Y948="",$E$6=""),"",IF(INDEX($A:$U,ROW(),$E$6)="",0,IF(ISNUMBER(INDEX($A:$U,ROW(),$E$6)),INDEX($A:$U,ROW(),$E$6),IFERROR(--SUBSTITUTE(SUBSTITUTE(TRIM(INDEX($A:$U,ROW(),$E$6)),",",""),"원",""),0))))</f>
        <v/>
      </c>
      <c r="AB948" s="30">
        <f>IF(OR($Y948="",$F$6=""),"",IF(INDEX($A:$U,ROW(),$F$6)="","",IF(ISNUMBER(INDEX($A:$U,ROW(),$F$6)),INDEX($A:$U,ROW(),$F$6),IFERROR(--SUBSTITUTE(SUBSTITUTE(TRIM(INDEX($A:$U,ROW(),$F$6)),",",""),"원",""),""))))</f>
        <v/>
      </c>
      <c r="AC948" s="2">
        <f>IF(OR($Y948="",$G$6=""),"",INDEX($A:$U,ROW(),$G$6)&amp;"")</f>
        <v/>
      </c>
      <c r="AD948" s="2">
        <f>IF($Y948="","",IF(OR(AND(설정!$B$5&lt;&gt;"",ISNUMBER(SEARCH(설정!$B$5,$AC948))),AND(설정!$B$6&lt;&gt;"",ISNUMBER(SEARCH(설정!$B$6,$AC948))),AND(설정!$B$7&lt;&gt;"",ISNUMBER(SEARCH(설정!$B$7,$AC948)))),"제외","포함"))</f>
        <v/>
      </c>
    </row>
    <row r="949">
      <c r="W949" s="2">
        <f>IF(OR($B$5="",$C$6="",ROW()&lt;$B$5),"",IF(INDEX($A:$U,ROW(),$C$6)="","",INDEX($A:$U,ROW(),$C$6)))</f>
        <v/>
      </c>
      <c r="X949" s="28">
        <f>IF($W949="","",IF(ISNUMBER($W949),IF($W949&gt;=10000000,IFERROR(DATE(INT($W949/10000),MOD(INT($W949/100),100),MOD($W949,100)),""),$W949),IF(ISNUMBER(--SUBSTITUTE(SUBSTITUTE(TRIM($W949),".","-"),"/","-")),IF(--SUBSTITUTE(SUBSTITUTE(TRIM($W949),".","-"),"/","-")&gt;=10000000,IFERROR(DATE(--LEFT(TRIM($W949),4),--MID(TRIM($W949),5,2),--RIGHT(TRIM($W949),2)),""),--SUBSTITUTE(SUBSTITUTE(TRIM($W949),".","-"),"/","-")),IFERROR(--LEFT(SUBSTITUTE(SUBSTITUTE(TRIM($W949),".","-"),"/","-"),10),""))))</f>
        <v/>
      </c>
      <c r="Y949" s="29">
        <f>IF($X949="","",INT($X949))</f>
        <v/>
      </c>
      <c r="Z949" s="30">
        <f>IF(OR($Y949="",$D$6=""),"",IF(INDEX($A:$U,ROW(),$D$6)="",0,IF(ISNUMBER(INDEX($A:$U,ROW(),$D$6)),INDEX($A:$U,ROW(),$D$6),IFERROR(--SUBSTITUTE(SUBSTITUTE(TRIM(INDEX($A:$U,ROW(),$D$6)),",",""),"원",""),0))))</f>
        <v/>
      </c>
      <c r="AA949" s="30">
        <f>IF(OR($Y949="",$E$6=""),"",IF(INDEX($A:$U,ROW(),$E$6)="",0,IF(ISNUMBER(INDEX($A:$U,ROW(),$E$6)),INDEX($A:$U,ROW(),$E$6),IFERROR(--SUBSTITUTE(SUBSTITUTE(TRIM(INDEX($A:$U,ROW(),$E$6)),",",""),"원",""),0))))</f>
        <v/>
      </c>
      <c r="AB949" s="30">
        <f>IF(OR($Y949="",$F$6=""),"",IF(INDEX($A:$U,ROW(),$F$6)="","",IF(ISNUMBER(INDEX($A:$U,ROW(),$F$6)),INDEX($A:$U,ROW(),$F$6),IFERROR(--SUBSTITUTE(SUBSTITUTE(TRIM(INDEX($A:$U,ROW(),$F$6)),",",""),"원",""),""))))</f>
        <v/>
      </c>
      <c r="AC949" s="2">
        <f>IF(OR($Y949="",$G$6=""),"",INDEX($A:$U,ROW(),$G$6)&amp;"")</f>
        <v/>
      </c>
      <c r="AD949" s="2">
        <f>IF($Y949="","",IF(OR(AND(설정!$B$5&lt;&gt;"",ISNUMBER(SEARCH(설정!$B$5,$AC949))),AND(설정!$B$6&lt;&gt;"",ISNUMBER(SEARCH(설정!$B$6,$AC949))),AND(설정!$B$7&lt;&gt;"",ISNUMBER(SEARCH(설정!$B$7,$AC949)))),"제외","포함"))</f>
        <v/>
      </c>
    </row>
    <row r="950">
      <c r="W950" s="2">
        <f>IF(OR($B$5="",$C$6="",ROW()&lt;$B$5),"",IF(INDEX($A:$U,ROW(),$C$6)="","",INDEX($A:$U,ROW(),$C$6)))</f>
        <v/>
      </c>
      <c r="X950" s="28">
        <f>IF($W950="","",IF(ISNUMBER($W950),IF($W950&gt;=10000000,IFERROR(DATE(INT($W950/10000),MOD(INT($W950/100),100),MOD($W950,100)),""),$W950),IF(ISNUMBER(--SUBSTITUTE(SUBSTITUTE(TRIM($W950),".","-"),"/","-")),IF(--SUBSTITUTE(SUBSTITUTE(TRIM($W950),".","-"),"/","-")&gt;=10000000,IFERROR(DATE(--LEFT(TRIM($W950),4),--MID(TRIM($W950),5,2),--RIGHT(TRIM($W950),2)),""),--SUBSTITUTE(SUBSTITUTE(TRIM($W950),".","-"),"/","-")),IFERROR(--LEFT(SUBSTITUTE(SUBSTITUTE(TRIM($W950),".","-"),"/","-"),10),""))))</f>
        <v/>
      </c>
      <c r="Y950" s="29">
        <f>IF($X950="","",INT($X950))</f>
        <v/>
      </c>
      <c r="Z950" s="30">
        <f>IF(OR($Y950="",$D$6=""),"",IF(INDEX($A:$U,ROW(),$D$6)="",0,IF(ISNUMBER(INDEX($A:$U,ROW(),$D$6)),INDEX($A:$U,ROW(),$D$6),IFERROR(--SUBSTITUTE(SUBSTITUTE(TRIM(INDEX($A:$U,ROW(),$D$6)),",",""),"원",""),0))))</f>
        <v/>
      </c>
      <c r="AA950" s="30">
        <f>IF(OR($Y950="",$E$6=""),"",IF(INDEX($A:$U,ROW(),$E$6)="",0,IF(ISNUMBER(INDEX($A:$U,ROW(),$E$6)),INDEX($A:$U,ROW(),$E$6),IFERROR(--SUBSTITUTE(SUBSTITUTE(TRIM(INDEX($A:$U,ROW(),$E$6)),",",""),"원",""),0))))</f>
        <v/>
      </c>
      <c r="AB950" s="30">
        <f>IF(OR($Y950="",$F$6=""),"",IF(INDEX($A:$U,ROW(),$F$6)="","",IF(ISNUMBER(INDEX($A:$U,ROW(),$F$6)),INDEX($A:$U,ROW(),$F$6),IFERROR(--SUBSTITUTE(SUBSTITUTE(TRIM(INDEX($A:$U,ROW(),$F$6)),",",""),"원",""),""))))</f>
        <v/>
      </c>
      <c r="AC950" s="2">
        <f>IF(OR($Y950="",$G$6=""),"",INDEX($A:$U,ROW(),$G$6)&amp;"")</f>
        <v/>
      </c>
      <c r="AD950" s="2">
        <f>IF($Y950="","",IF(OR(AND(설정!$B$5&lt;&gt;"",ISNUMBER(SEARCH(설정!$B$5,$AC950))),AND(설정!$B$6&lt;&gt;"",ISNUMBER(SEARCH(설정!$B$6,$AC950))),AND(설정!$B$7&lt;&gt;"",ISNUMBER(SEARCH(설정!$B$7,$AC950)))),"제외","포함"))</f>
        <v/>
      </c>
    </row>
    <row r="951">
      <c r="W951" s="2">
        <f>IF(OR($B$5="",$C$6="",ROW()&lt;$B$5),"",IF(INDEX($A:$U,ROW(),$C$6)="","",INDEX($A:$U,ROW(),$C$6)))</f>
        <v/>
      </c>
      <c r="X951" s="28">
        <f>IF($W951="","",IF(ISNUMBER($W951),IF($W951&gt;=10000000,IFERROR(DATE(INT($W951/10000),MOD(INT($W951/100),100),MOD($W951,100)),""),$W951),IF(ISNUMBER(--SUBSTITUTE(SUBSTITUTE(TRIM($W951),".","-"),"/","-")),IF(--SUBSTITUTE(SUBSTITUTE(TRIM($W951),".","-"),"/","-")&gt;=10000000,IFERROR(DATE(--LEFT(TRIM($W951),4),--MID(TRIM($W951),5,2),--RIGHT(TRIM($W951),2)),""),--SUBSTITUTE(SUBSTITUTE(TRIM($W951),".","-"),"/","-")),IFERROR(--LEFT(SUBSTITUTE(SUBSTITUTE(TRIM($W951),".","-"),"/","-"),10),""))))</f>
        <v/>
      </c>
      <c r="Y951" s="29">
        <f>IF($X951="","",INT($X951))</f>
        <v/>
      </c>
      <c r="Z951" s="30">
        <f>IF(OR($Y951="",$D$6=""),"",IF(INDEX($A:$U,ROW(),$D$6)="",0,IF(ISNUMBER(INDEX($A:$U,ROW(),$D$6)),INDEX($A:$U,ROW(),$D$6),IFERROR(--SUBSTITUTE(SUBSTITUTE(TRIM(INDEX($A:$U,ROW(),$D$6)),",",""),"원",""),0))))</f>
        <v/>
      </c>
      <c r="AA951" s="30">
        <f>IF(OR($Y951="",$E$6=""),"",IF(INDEX($A:$U,ROW(),$E$6)="",0,IF(ISNUMBER(INDEX($A:$U,ROW(),$E$6)),INDEX($A:$U,ROW(),$E$6),IFERROR(--SUBSTITUTE(SUBSTITUTE(TRIM(INDEX($A:$U,ROW(),$E$6)),",",""),"원",""),0))))</f>
        <v/>
      </c>
      <c r="AB951" s="30">
        <f>IF(OR($Y951="",$F$6=""),"",IF(INDEX($A:$U,ROW(),$F$6)="","",IF(ISNUMBER(INDEX($A:$U,ROW(),$F$6)),INDEX($A:$U,ROW(),$F$6),IFERROR(--SUBSTITUTE(SUBSTITUTE(TRIM(INDEX($A:$U,ROW(),$F$6)),",",""),"원",""),""))))</f>
        <v/>
      </c>
      <c r="AC951" s="2">
        <f>IF(OR($Y951="",$G$6=""),"",INDEX($A:$U,ROW(),$G$6)&amp;"")</f>
        <v/>
      </c>
      <c r="AD951" s="2">
        <f>IF($Y951="","",IF(OR(AND(설정!$B$5&lt;&gt;"",ISNUMBER(SEARCH(설정!$B$5,$AC951))),AND(설정!$B$6&lt;&gt;"",ISNUMBER(SEARCH(설정!$B$6,$AC951))),AND(설정!$B$7&lt;&gt;"",ISNUMBER(SEARCH(설정!$B$7,$AC951)))),"제외","포함"))</f>
        <v/>
      </c>
    </row>
    <row r="952">
      <c r="W952" s="2">
        <f>IF(OR($B$5="",$C$6="",ROW()&lt;$B$5),"",IF(INDEX($A:$U,ROW(),$C$6)="","",INDEX($A:$U,ROW(),$C$6)))</f>
        <v/>
      </c>
      <c r="X952" s="28">
        <f>IF($W952="","",IF(ISNUMBER($W952),IF($W952&gt;=10000000,IFERROR(DATE(INT($W952/10000),MOD(INT($W952/100),100),MOD($W952,100)),""),$W952),IF(ISNUMBER(--SUBSTITUTE(SUBSTITUTE(TRIM($W952),".","-"),"/","-")),IF(--SUBSTITUTE(SUBSTITUTE(TRIM($W952),".","-"),"/","-")&gt;=10000000,IFERROR(DATE(--LEFT(TRIM($W952),4),--MID(TRIM($W952),5,2),--RIGHT(TRIM($W952),2)),""),--SUBSTITUTE(SUBSTITUTE(TRIM($W952),".","-"),"/","-")),IFERROR(--LEFT(SUBSTITUTE(SUBSTITUTE(TRIM($W952),".","-"),"/","-"),10),""))))</f>
        <v/>
      </c>
      <c r="Y952" s="29">
        <f>IF($X952="","",INT($X952))</f>
        <v/>
      </c>
      <c r="Z952" s="30">
        <f>IF(OR($Y952="",$D$6=""),"",IF(INDEX($A:$U,ROW(),$D$6)="",0,IF(ISNUMBER(INDEX($A:$U,ROW(),$D$6)),INDEX($A:$U,ROW(),$D$6),IFERROR(--SUBSTITUTE(SUBSTITUTE(TRIM(INDEX($A:$U,ROW(),$D$6)),",",""),"원",""),0))))</f>
        <v/>
      </c>
      <c r="AA952" s="30">
        <f>IF(OR($Y952="",$E$6=""),"",IF(INDEX($A:$U,ROW(),$E$6)="",0,IF(ISNUMBER(INDEX($A:$U,ROW(),$E$6)),INDEX($A:$U,ROW(),$E$6),IFERROR(--SUBSTITUTE(SUBSTITUTE(TRIM(INDEX($A:$U,ROW(),$E$6)),",",""),"원",""),0))))</f>
        <v/>
      </c>
      <c r="AB952" s="30">
        <f>IF(OR($Y952="",$F$6=""),"",IF(INDEX($A:$U,ROW(),$F$6)="","",IF(ISNUMBER(INDEX($A:$U,ROW(),$F$6)),INDEX($A:$U,ROW(),$F$6),IFERROR(--SUBSTITUTE(SUBSTITUTE(TRIM(INDEX($A:$U,ROW(),$F$6)),",",""),"원",""),""))))</f>
        <v/>
      </c>
      <c r="AC952" s="2">
        <f>IF(OR($Y952="",$G$6=""),"",INDEX($A:$U,ROW(),$G$6)&amp;"")</f>
        <v/>
      </c>
      <c r="AD952" s="2">
        <f>IF($Y952="","",IF(OR(AND(설정!$B$5&lt;&gt;"",ISNUMBER(SEARCH(설정!$B$5,$AC952))),AND(설정!$B$6&lt;&gt;"",ISNUMBER(SEARCH(설정!$B$6,$AC952))),AND(설정!$B$7&lt;&gt;"",ISNUMBER(SEARCH(설정!$B$7,$AC952)))),"제외","포함"))</f>
        <v/>
      </c>
    </row>
    <row r="953">
      <c r="W953" s="2">
        <f>IF(OR($B$5="",$C$6="",ROW()&lt;$B$5),"",IF(INDEX($A:$U,ROW(),$C$6)="","",INDEX($A:$U,ROW(),$C$6)))</f>
        <v/>
      </c>
      <c r="X953" s="28">
        <f>IF($W953="","",IF(ISNUMBER($W953),IF($W953&gt;=10000000,IFERROR(DATE(INT($W953/10000),MOD(INT($W953/100),100),MOD($W953,100)),""),$W953),IF(ISNUMBER(--SUBSTITUTE(SUBSTITUTE(TRIM($W953),".","-"),"/","-")),IF(--SUBSTITUTE(SUBSTITUTE(TRIM($W953),".","-"),"/","-")&gt;=10000000,IFERROR(DATE(--LEFT(TRIM($W953),4),--MID(TRIM($W953),5,2),--RIGHT(TRIM($W953),2)),""),--SUBSTITUTE(SUBSTITUTE(TRIM($W953),".","-"),"/","-")),IFERROR(--LEFT(SUBSTITUTE(SUBSTITUTE(TRIM($W953),".","-"),"/","-"),10),""))))</f>
        <v/>
      </c>
      <c r="Y953" s="29">
        <f>IF($X953="","",INT($X953))</f>
        <v/>
      </c>
      <c r="Z953" s="30">
        <f>IF(OR($Y953="",$D$6=""),"",IF(INDEX($A:$U,ROW(),$D$6)="",0,IF(ISNUMBER(INDEX($A:$U,ROW(),$D$6)),INDEX($A:$U,ROW(),$D$6),IFERROR(--SUBSTITUTE(SUBSTITUTE(TRIM(INDEX($A:$U,ROW(),$D$6)),",",""),"원",""),0))))</f>
        <v/>
      </c>
      <c r="AA953" s="30">
        <f>IF(OR($Y953="",$E$6=""),"",IF(INDEX($A:$U,ROW(),$E$6)="",0,IF(ISNUMBER(INDEX($A:$U,ROW(),$E$6)),INDEX($A:$U,ROW(),$E$6),IFERROR(--SUBSTITUTE(SUBSTITUTE(TRIM(INDEX($A:$U,ROW(),$E$6)),",",""),"원",""),0))))</f>
        <v/>
      </c>
      <c r="AB953" s="30">
        <f>IF(OR($Y953="",$F$6=""),"",IF(INDEX($A:$U,ROW(),$F$6)="","",IF(ISNUMBER(INDEX($A:$U,ROW(),$F$6)),INDEX($A:$U,ROW(),$F$6),IFERROR(--SUBSTITUTE(SUBSTITUTE(TRIM(INDEX($A:$U,ROW(),$F$6)),",",""),"원",""),""))))</f>
        <v/>
      </c>
      <c r="AC953" s="2">
        <f>IF(OR($Y953="",$G$6=""),"",INDEX($A:$U,ROW(),$G$6)&amp;"")</f>
        <v/>
      </c>
      <c r="AD953" s="2">
        <f>IF($Y953="","",IF(OR(AND(설정!$B$5&lt;&gt;"",ISNUMBER(SEARCH(설정!$B$5,$AC953))),AND(설정!$B$6&lt;&gt;"",ISNUMBER(SEARCH(설정!$B$6,$AC953))),AND(설정!$B$7&lt;&gt;"",ISNUMBER(SEARCH(설정!$B$7,$AC953)))),"제외","포함"))</f>
        <v/>
      </c>
    </row>
    <row r="954">
      <c r="W954" s="2">
        <f>IF(OR($B$5="",$C$6="",ROW()&lt;$B$5),"",IF(INDEX($A:$U,ROW(),$C$6)="","",INDEX($A:$U,ROW(),$C$6)))</f>
        <v/>
      </c>
      <c r="X954" s="28">
        <f>IF($W954="","",IF(ISNUMBER($W954),IF($W954&gt;=10000000,IFERROR(DATE(INT($W954/10000),MOD(INT($W954/100),100),MOD($W954,100)),""),$W954),IF(ISNUMBER(--SUBSTITUTE(SUBSTITUTE(TRIM($W954),".","-"),"/","-")),IF(--SUBSTITUTE(SUBSTITUTE(TRIM($W954),".","-"),"/","-")&gt;=10000000,IFERROR(DATE(--LEFT(TRIM($W954),4),--MID(TRIM($W954),5,2),--RIGHT(TRIM($W954),2)),""),--SUBSTITUTE(SUBSTITUTE(TRIM($W954),".","-"),"/","-")),IFERROR(--LEFT(SUBSTITUTE(SUBSTITUTE(TRIM($W954),".","-"),"/","-"),10),""))))</f>
        <v/>
      </c>
      <c r="Y954" s="29">
        <f>IF($X954="","",INT($X954))</f>
        <v/>
      </c>
      <c r="Z954" s="30">
        <f>IF(OR($Y954="",$D$6=""),"",IF(INDEX($A:$U,ROW(),$D$6)="",0,IF(ISNUMBER(INDEX($A:$U,ROW(),$D$6)),INDEX($A:$U,ROW(),$D$6),IFERROR(--SUBSTITUTE(SUBSTITUTE(TRIM(INDEX($A:$U,ROW(),$D$6)),",",""),"원",""),0))))</f>
        <v/>
      </c>
      <c r="AA954" s="30">
        <f>IF(OR($Y954="",$E$6=""),"",IF(INDEX($A:$U,ROW(),$E$6)="",0,IF(ISNUMBER(INDEX($A:$U,ROW(),$E$6)),INDEX($A:$U,ROW(),$E$6),IFERROR(--SUBSTITUTE(SUBSTITUTE(TRIM(INDEX($A:$U,ROW(),$E$6)),",",""),"원",""),0))))</f>
        <v/>
      </c>
      <c r="AB954" s="30">
        <f>IF(OR($Y954="",$F$6=""),"",IF(INDEX($A:$U,ROW(),$F$6)="","",IF(ISNUMBER(INDEX($A:$U,ROW(),$F$6)),INDEX($A:$U,ROW(),$F$6),IFERROR(--SUBSTITUTE(SUBSTITUTE(TRIM(INDEX($A:$U,ROW(),$F$6)),",",""),"원",""),""))))</f>
        <v/>
      </c>
      <c r="AC954" s="2">
        <f>IF(OR($Y954="",$G$6=""),"",INDEX($A:$U,ROW(),$G$6)&amp;"")</f>
        <v/>
      </c>
      <c r="AD954" s="2">
        <f>IF($Y954="","",IF(OR(AND(설정!$B$5&lt;&gt;"",ISNUMBER(SEARCH(설정!$B$5,$AC954))),AND(설정!$B$6&lt;&gt;"",ISNUMBER(SEARCH(설정!$B$6,$AC954))),AND(설정!$B$7&lt;&gt;"",ISNUMBER(SEARCH(설정!$B$7,$AC954)))),"제외","포함"))</f>
        <v/>
      </c>
    </row>
    <row r="955">
      <c r="W955" s="2">
        <f>IF(OR($B$5="",$C$6="",ROW()&lt;$B$5),"",IF(INDEX($A:$U,ROW(),$C$6)="","",INDEX($A:$U,ROW(),$C$6)))</f>
        <v/>
      </c>
      <c r="X955" s="28">
        <f>IF($W955="","",IF(ISNUMBER($W955),IF($W955&gt;=10000000,IFERROR(DATE(INT($W955/10000),MOD(INT($W955/100),100),MOD($W955,100)),""),$W955),IF(ISNUMBER(--SUBSTITUTE(SUBSTITUTE(TRIM($W955),".","-"),"/","-")),IF(--SUBSTITUTE(SUBSTITUTE(TRIM($W955),".","-"),"/","-")&gt;=10000000,IFERROR(DATE(--LEFT(TRIM($W955),4),--MID(TRIM($W955),5,2),--RIGHT(TRIM($W955),2)),""),--SUBSTITUTE(SUBSTITUTE(TRIM($W955),".","-"),"/","-")),IFERROR(--LEFT(SUBSTITUTE(SUBSTITUTE(TRIM($W955),".","-"),"/","-"),10),""))))</f>
        <v/>
      </c>
      <c r="Y955" s="29">
        <f>IF($X955="","",INT($X955))</f>
        <v/>
      </c>
      <c r="Z955" s="30">
        <f>IF(OR($Y955="",$D$6=""),"",IF(INDEX($A:$U,ROW(),$D$6)="",0,IF(ISNUMBER(INDEX($A:$U,ROW(),$D$6)),INDEX($A:$U,ROW(),$D$6),IFERROR(--SUBSTITUTE(SUBSTITUTE(TRIM(INDEX($A:$U,ROW(),$D$6)),",",""),"원",""),0))))</f>
        <v/>
      </c>
      <c r="AA955" s="30">
        <f>IF(OR($Y955="",$E$6=""),"",IF(INDEX($A:$U,ROW(),$E$6)="",0,IF(ISNUMBER(INDEX($A:$U,ROW(),$E$6)),INDEX($A:$U,ROW(),$E$6),IFERROR(--SUBSTITUTE(SUBSTITUTE(TRIM(INDEX($A:$U,ROW(),$E$6)),",",""),"원",""),0))))</f>
        <v/>
      </c>
      <c r="AB955" s="30">
        <f>IF(OR($Y955="",$F$6=""),"",IF(INDEX($A:$U,ROW(),$F$6)="","",IF(ISNUMBER(INDEX($A:$U,ROW(),$F$6)),INDEX($A:$U,ROW(),$F$6),IFERROR(--SUBSTITUTE(SUBSTITUTE(TRIM(INDEX($A:$U,ROW(),$F$6)),",",""),"원",""),""))))</f>
        <v/>
      </c>
      <c r="AC955" s="2">
        <f>IF(OR($Y955="",$G$6=""),"",INDEX($A:$U,ROW(),$G$6)&amp;"")</f>
        <v/>
      </c>
      <c r="AD955" s="2">
        <f>IF($Y955="","",IF(OR(AND(설정!$B$5&lt;&gt;"",ISNUMBER(SEARCH(설정!$B$5,$AC955))),AND(설정!$B$6&lt;&gt;"",ISNUMBER(SEARCH(설정!$B$6,$AC955))),AND(설정!$B$7&lt;&gt;"",ISNUMBER(SEARCH(설정!$B$7,$AC955)))),"제외","포함"))</f>
        <v/>
      </c>
    </row>
    <row r="956">
      <c r="W956" s="2">
        <f>IF(OR($B$5="",$C$6="",ROW()&lt;$B$5),"",IF(INDEX($A:$U,ROW(),$C$6)="","",INDEX($A:$U,ROW(),$C$6)))</f>
        <v/>
      </c>
      <c r="X956" s="28">
        <f>IF($W956="","",IF(ISNUMBER($W956),IF($W956&gt;=10000000,IFERROR(DATE(INT($W956/10000),MOD(INT($W956/100),100),MOD($W956,100)),""),$W956),IF(ISNUMBER(--SUBSTITUTE(SUBSTITUTE(TRIM($W956),".","-"),"/","-")),IF(--SUBSTITUTE(SUBSTITUTE(TRIM($W956),".","-"),"/","-")&gt;=10000000,IFERROR(DATE(--LEFT(TRIM($W956),4),--MID(TRIM($W956),5,2),--RIGHT(TRIM($W956),2)),""),--SUBSTITUTE(SUBSTITUTE(TRIM($W956),".","-"),"/","-")),IFERROR(--LEFT(SUBSTITUTE(SUBSTITUTE(TRIM($W956),".","-"),"/","-"),10),""))))</f>
        <v/>
      </c>
      <c r="Y956" s="29">
        <f>IF($X956="","",INT($X956))</f>
        <v/>
      </c>
      <c r="Z956" s="30">
        <f>IF(OR($Y956="",$D$6=""),"",IF(INDEX($A:$U,ROW(),$D$6)="",0,IF(ISNUMBER(INDEX($A:$U,ROW(),$D$6)),INDEX($A:$U,ROW(),$D$6),IFERROR(--SUBSTITUTE(SUBSTITUTE(TRIM(INDEX($A:$U,ROW(),$D$6)),",",""),"원",""),0))))</f>
        <v/>
      </c>
      <c r="AA956" s="30">
        <f>IF(OR($Y956="",$E$6=""),"",IF(INDEX($A:$U,ROW(),$E$6)="",0,IF(ISNUMBER(INDEX($A:$U,ROW(),$E$6)),INDEX($A:$U,ROW(),$E$6),IFERROR(--SUBSTITUTE(SUBSTITUTE(TRIM(INDEX($A:$U,ROW(),$E$6)),",",""),"원",""),0))))</f>
        <v/>
      </c>
      <c r="AB956" s="30">
        <f>IF(OR($Y956="",$F$6=""),"",IF(INDEX($A:$U,ROW(),$F$6)="","",IF(ISNUMBER(INDEX($A:$U,ROW(),$F$6)),INDEX($A:$U,ROW(),$F$6),IFERROR(--SUBSTITUTE(SUBSTITUTE(TRIM(INDEX($A:$U,ROW(),$F$6)),",",""),"원",""),""))))</f>
        <v/>
      </c>
      <c r="AC956" s="2">
        <f>IF(OR($Y956="",$G$6=""),"",INDEX($A:$U,ROW(),$G$6)&amp;"")</f>
        <v/>
      </c>
      <c r="AD956" s="2">
        <f>IF($Y956="","",IF(OR(AND(설정!$B$5&lt;&gt;"",ISNUMBER(SEARCH(설정!$B$5,$AC956))),AND(설정!$B$6&lt;&gt;"",ISNUMBER(SEARCH(설정!$B$6,$AC956))),AND(설정!$B$7&lt;&gt;"",ISNUMBER(SEARCH(설정!$B$7,$AC956)))),"제외","포함"))</f>
        <v/>
      </c>
    </row>
    <row r="957">
      <c r="W957" s="2">
        <f>IF(OR($B$5="",$C$6="",ROW()&lt;$B$5),"",IF(INDEX($A:$U,ROW(),$C$6)="","",INDEX($A:$U,ROW(),$C$6)))</f>
        <v/>
      </c>
      <c r="X957" s="28">
        <f>IF($W957="","",IF(ISNUMBER($W957),IF($W957&gt;=10000000,IFERROR(DATE(INT($W957/10000),MOD(INT($W957/100),100),MOD($W957,100)),""),$W957),IF(ISNUMBER(--SUBSTITUTE(SUBSTITUTE(TRIM($W957),".","-"),"/","-")),IF(--SUBSTITUTE(SUBSTITUTE(TRIM($W957),".","-"),"/","-")&gt;=10000000,IFERROR(DATE(--LEFT(TRIM($W957),4),--MID(TRIM($W957),5,2),--RIGHT(TRIM($W957),2)),""),--SUBSTITUTE(SUBSTITUTE(TRIM($W957),".","-"),"/","-")),IFERROR(--LEFT(SUBSTITUTE(SUBSTITUTE(TRIM($W957),".","-"),"/","-"),10),""))))</f>
        <v/>
      </c>
      <c r="Y957" s="29">
        <f>IF($X957="","",INT($X957))</f>
        <v/>
      </c>
      <c r="Z957" s="30">
        <f>IF(OR($Y957="",$D$6=""),"",IF(INDEX($A:$U,ROW(),$D$6)="",0,IF(ISNUMBER(INDEX($A:$U,ROW(),$D$6)),INDEX($A:$U,ROW(),$D$6),IFERROR(--SUBSTITUTE(SUBSTITUTE(TRIM(INDEX($A:$U,ROW(),$D$6)),",",""),"원",""),0))))</f>
        <v/>
      </c>
      <c r="AA957" s="30">
        <f>IF(OR($Y957="",$E$6=""),"",IF(INDEX($A:$U,ROW(),$E$6)="",0,IF(ISNUMBER(INDEX($A:$U,ROW(),$E$6)),INDEX($A:$U,ROW(),$E$6),IFERROR(--SUBSTITUTE(SUBSTITUTE(TRIM(INDEX($A:$U,ROW(),$E$6)),",",""),"원",""),0))))</f>
        <v/>
      </c>
      <c r="AB957" s="30">
        <f>IF(OR($Y957="",$F$6=""),"",IF(INDEX($A:$U,ROW(),$F$6)="","",IF(ISNUMBER(INDEX($A:$U,ROW(),$F$6)),INDEX($A:$U,ROW(),$F$6),IFERROR(--SUBSTITUTE(SUBSTITUTE(TRIM(INDEX($A:$U,ROW(),$F$6)),",",""),"원",""),""))))</f>
        <v/>
      </c>
      <c r="AC957" s="2">
        <f>IF(OR($Y957="",$G$6=""),"",INDEX($A:$U,ROW(),$G$6)&amp;"")</f>
        <v/>
      </c>
      <c r="AD957" s="2">
        <f>IF($Y957="","",IF(OR(AND(설정!$B$5&lt;&gt;"",ISNUMBER(SEARCH(설정!$B$5,$AC957))),AND(설정!$B$6&lt;&gt;"",ISNUMBER(SEARCH(설정!$B$6,$AC957))),AND(설정!$B$7&lt;&gt;"",ISNUMBER(SEARCH(설정!$B$7,$AC957)))),"제외","포함"))</f>
        <v/>
      </c>
    </row>
    <row r="958">
      <c r="W958" s="2">
        <f>IF(OR($B$5="",$C$6="",ROW()&lt;$B$5),"",IF(INDEX($A:$U,ROW(),$C$6)="","",INDEX($A:$U,ROW(),$C$6)))</f>
        <v/>
      </c>
      <c r="X958" s="28">
        <f>IF($W958="","",IF(ISNUMBER($W958),IF($W958&gt;=10000000,IFERROR(DATE(INT($W958/10000),MOD(INT($W958/100),100),MOD($W958,100)),""),$W958),IF(ISNUMBER(--SUBSTITUTE(SUBSTITUTE(TRIM($W958),".","-"),"/","-")),IF(--SUBSTITUTE(SUBSTITUTE(TRIM($W958),".","-"),"/","-")&gt;=10000000,IFERROR(DATE(--LEFT(TRIM($W958),4),--MID(TRIM($W958),5,2),--RIGHT(TRIM($W958),2)),""),--SUBSTITUTE(SUBSTITUTE(TRIM($W958),".","-"),"/","-")),IFERROR(--LEFT(SUBSTITUTE(SUBSTITUTE(TRIM($W958),".","-"),"/","-"),10),""))))</f>
        <v/>
      </c>
      <c r="Y958" s="29">
        <f>IF($X958="","",INT($X958))</f>
        <v/>
      </c>
      <c r="Z958" s="30">
        <f>IF(OR($Y958="",$D$6=""),"",IF(INDEX($A:$U,ROW(),$D$6)="",0,IF(ISNUMBER(INDEX($A:$U,ROW(),$D$6)),INDEX($A:$U,ROW(),$D$6),IFERROR(--SUBSTITUTE(SUBSTITUTE(TRIM(INDEX($A:$U,ROW(),$D$6)),",",""),"원",""),0))))</f>
        <v/>
      </c>
      <c r="AA958" s="30">
        <f>IF(OR($Y958="",$E$6=""),"",IF(INDEX($A:$U,ROW(),$E$6)="",0,IF(ISNUMBER(INDEX($A:$U,ROW(),$E$6)),INDEX($A:$U,ROW(),$E$6),IFERROR(--SUBSTITUTE(SUBSTITUTE(TRIM(INDEX($A:$U,ROW(),$E$6)),",",""),"원",""),0))))</f>
        <v/>
      </c>
      <c r="AB958" s="30">
        <f>IF(OR($Y958="",$F$6=""),"",IF(INDEX($A:$U,ROW(),$F$6)="","",IF(ISNUMBER(INDEX($A:$U,ROW(),$F$6)),INDEX($A:$U,ROW(),$F$6),IFERROR(--SUBSTITUTE(SUBSTITUTE(TRIM(INDEX($A:$U,ROW(),$F$6)),",",""),"원",""),""))))</f>
        <v/>
      </c>
      <c r="AC958" s="2">
        <f>IF(OR($Y958="",$G$6=""),"",INDEX($A:$U,ROW(),$G$6)&amp;"")</f>
        <v/>
      </c>
      <c r="AD958" s="2">
        <f>IF($Y958="","",IF(OR(AND(설정!$B$5&lt;&gt;"",ISNUMBER(SEARCH(설정!$B$5,$AC958))),AND(설정!$B$6&lt;&gt;"",ISNUMBER(SEARCH(설정!$B$6,$AC958))),AND(설정!$B$7&lt;&gt;"",ISNUMBER(SEARCH(설정!$B$7,$AC958)))),"제외","포함"))</f>
        <v/>
      </c>
    </row>
    <row r="959">
      <c r="W959" s="2">
        <f>IF(OR($B$5="",$C$6="",ROW()&lt;$B$5),"",IF(INDEX($A:$U,ROW(),$C$6)="","",INDEX($A:$U,ROW(),$C$6)))</f>
        <v/>
      </c>
      <c r="X959" s="28">
        <f>IF($W959="","",IF(ISNUMBER($W959),IF($W959&gt;=10000000,IFERROR(DATE(INT($W959/10000),MOD(INT($W959/100),100),MOD($W959,100)),""),$W959),IF(ISNUMBER(--SUBSTITUTE(SUBSTITUTE(TRIM($W959),".","-"),"/","-")),IF(--SUBSTITUTE(SUBSTITUTE(TRIM($W959),".","-"),"/","-")&gt;=10000000,IFERROR(DATE(--LEFT(TRIM($W959),4),--MID(TRIM($W959),5,2),--RIGHT(TRIM($W959),2)),""),--SUBSTITUTE(SUBSTITUTE(TRIM($W959),".","-"),"/","-")),IFERROR(--LEFT(SUBSTITUTE(SUBSTITUTE(TRIM($W959),".","-"),"/","-"),10),""))))</f>
        <v/>
      </c>
      <c r="Y959" s="29">
        <f>IF($X959="","",INT($X959))</f>
        <v/>
      </c>
      <c r="Z959" s="30">
        <f>IF(OR($Y959="",$D$6=""),"",IF(INDEX($A:$U,ROW(),$D$6)="",0,IF(ISNUMBER(INDEX($A:$U,ROW(),$D$6)),INDEX($A:$U,ROW(),$D$6),IFERROR(--SUBSTITUTE(SUBSTITUTE(TRIM(INDEX($A:$U,ROW(),$D$6)),",",""),"원",""),0))))</f>
        <v/>
      </c>
      <c r="AA959" s="30">
        <f>IF(OR($Y959="",$E$6=""),"",IF(INDEX($A:$U,ROW(),$E$6)="",0,IF(ISNUMBER(INDEX($A:$U,ROW(),$E$6)),INDEX($A:$U,ROW(),$E$6),IFERROR(--SUBSTITUTE(SUBSTITUTE(TRIM(INDEX($A:$U,ROW(),$E$6)),",",""),"원",""),0))))</f>
        <v/>
      </c>
      <c r="AB959" s="30">
        <f>IF(OR($Y959="",$F$6=""),"",IF(INDEX($A:$U,ROW(),$F$6)="","",IF(ISNUMBER(INDEX($A:$U,ROW(),$F$6)),INDEX($A:$U,ROW(),$F$6),IFERROR(--SUBSTITUTE(SUBSTITUTE(TRIM(INDEX($A:$U,ROW(),$F$6)),",",""),"원",""),""))))</f>
        <v/>
      </c>
      <c r="AC959" s="2">
        <f>IF(OR($Y959="",$G$6=""),"",INDEX($A:$U,ROW(),$G$6)&amp;"")</f>
        <v/>
      </c>
      <c r="AD959" s="2">
        <f>IF($Y959="","",IF(OR(AND(설정!$B$5&lt;&gt;"",ISNUMBER(SEARCH(설정!$B$5,$AC959))),AND(설정!$B$6&lt;&gt;"",ISNUMBER(SEARCH(설정!$B$6,$AC959))),AND(설정!$B$7&lt;&gt;"",ISNUMBER(SEARCH(설정!$B$7,$AC959)))),"제외","포함"))</f>
        <v/>
      </c>
    </row>
    <row r="960">
      <c r="W960" s="2">
        <f>IF(OR($B$5="",$C$6="",ROW()&lt;$B$5),"",IF(INDEX($A:$U,ROW(),$C$6)="","",INDEX($A:$U,ROW(),$C$6)))</f>
        <v/>
      </c>
      <c r="X960" s="28">
        <f>IF($W960="","",IF(ISNUMBER($W960),IF($W960&gt;=10000000,IFERROR(DATE(INT($W960/10000),MOD(INT($W960/100),100),MOD($W960,100)),""),$W960),IF(ISNUMBER(--SUBSTITUTE(SUBSTITUTE(TRIM($W960),".","-"),"/","-")),IF(--SUBSTITUTE(SUBSTITUTE(TRIM($W960),".","-"),"/","-")&gt;=10000000,IFERROR(DATE(--LEFT(TRIM($W960),4),--MID(TRIM($W960),5,2),--RIGHT(TRIM($W960),2)),""),--SUBSTITUTE(SUBSTITUTE(TRIM($W960),".","-"),"/","-")),IFERROR(--LEFT(SUBSTITUTE(SUBSTITUTE(TRIM($W960),".","-"),"/","-"),10),""))))</f>
        <v/>
      </c>
      <c r="Y960" s="29">
        <f>IF($X960="","",INT($X960))</f>
        <v/>
      </c>
      <c r="Z960" s="30">
        <f>IF(OR($Y960="",$D$6=""),"",IF(INDEX($A:$U,ROW(),$D$6)="",0,IF(ISNUMBER(INDEX($A:$U,ROW(),$D$6)),INDEX($A:$U,ROW(),$D$6),IFERROR(--SUBSTITUTE(SUBSTITUTE(TRIM(INDEX($A:$U,ROW(),$D$6)),",",""),"원",""),0))))</f>
        <v/>
      </c>
      <c r="AA960" s="30">
        <f>IF(OR($Y960="",$E$6=""),"",IF(INDEX($A:$U,ROW(),$E$6)="",0,IF(ISNUMBER(INDEX($A:$U,ROW(),$E$6)),INDEX($A:$U,ROW(),$E$6),IFERROR(--SUBSTITUTE(SUBSTITUTE(TRIM(INDEX($A:$U,ROW(),$E$6)),",",""),"원",""),0))))</f>
        <v/>
      </c>
      <c r="AB960" s="30">
        <f>IF(OR($Y960="",$F$6=""),"",IF(INDEX($A:$U,ROW(),$F$6)="","",IF(ISNUMBER(INDEX($A:$U,ROW(),$F$6)),INDEX($A:$U,ROW(),$F$6),IFERROR(--SUBSTITUTE(SUBSTITUTE(TRIM(INDEX($A:$U,ROW(),$F$6)),",",""),"원",""),""))))</f>
        <v/>
      </c>
      <c r="AC960" s="2">
        <f>IF(OR($Y960="",$G$6=""),"",INDEX($A:$U,ROW(),$G$6)&amp;"")</f>
        <v/>
      </c>
      <c r="AD960" s="2">
        <f>IF($Y960="","",IF(OR(AND(설정!$B$5&lt;&gt;"",ISNUMBER(SEARCH(설정!$B$5,$AC960))),AND(설정!$B$6&lt;&gt;"",ISNUMBER(SEARCH(설정!$B$6,$AC960))),AND(설정!$B$7&lt;&gt;"",ISNUMBER(SEARCH(설정!$B$7,$AC960)))),"제외","포함"))</f>
        <v/>
      </c>
    </row>
    <row r="961">
      <c r="W961" s="2">
        <f>IF(OR($B$5="",$C$6="",ROW()&lt;$B$5),"",IF(INDEX($A:$U,ROW(),$C$6)="","",INDEX($A:$U,ROW(),$C$6)))</f>
        <v/>
      </c>
      <c r="X961" s="28">
        <f>IF($W961="","",IF(ISNUMBER($W961),IF($W961&gt;=10000000,IFERROR(DATE(INT($W961/10000),MOD(INT($W961/100),100),MOD($W961,100)),""),$W961),IF(ISNUMBER(--SUBSTITUTE(SUBSTITUTE(TRIM($W961),".","-"),"/","-")),IF(--SUBSTITUTE(SUBSTITUTE(TRIM($W961),".","-"),"/","-")&gt;=10000000,IFERROR(DATE(--LEFT(TRIM($W961),4),--MID(TRIM($W961),5,2),--RIGHT(TRIM($W961),2)),""),--SUBSTITUTE(SUBSTITUTE(TRIM($W961),".","-"),"/","-")),IFERROR(--LEFT(SUBSTITUTE(SUBSTITUTE(TRIM($W961),".","-"),"/","-"),10),""))))</f>
        <v/>
      </c>
      <c r="Y961" s="29">
        <f>IF($X961="","",INT($X961))</f>
        <v/>
      </c>
      <c r="Z961" s="30">
        <f>IF(OR($Y961="",$D$6=""),"",IF(INDEX($A:$U,ROW(),$D$6)="",0,IF(ISNUMBER(INDEX($A:$U,ROW(),$D$6)),INDEX($A:$U,ROW(),$D$6),IFERROR(--SUBSTITUTE(SUBSTITUTE(TRIM(INDEX($A:$U,ROW(),$D$6)),",",""),"원",""),0))))</f>
        <v/>
      </c>
      <c r="AA961" s="30">
        <f>IF(OR($Y961="",$E$6=""),"",IF(INDEX($A:$U,ROW(),$E$6)="",0,IF(ISNUMBER(INDEX($A:$U,ROW(),$E$6)),INDEX($A:$U,ROW(),$E$6),IFERROR(--SUBSTITUTE(SUBSTITUTE(TRIM(INDEX($A:$U,ROW(),$E$6)),",",""),"원",""),0))))</f>
        <v/>
      </c>
      <c r="AB961" s="30">
        <f>IF(OR($Y961="",$F$6=""),"",IF(INDEX($A:$U,ROW(),$F$6)="","",IF(ISNUMBER(INDEX($A:$U,ROW(),$F$6)),INDEX($A:$U,ROW(),$F$6),IFERROR(--SUBSTITUTE(SUBSTITUTE(TRIM(INDEX($A:$U,ROW(),$F$6)),",",""),"원",""),""))))</f>
        <v/>
      </c>
      <c r="AC961" s="2">
        <f>IF(OR($Y961="",$G$6=""),"",INDEX($A:$U,ROW(),$G$6)&amp;"")</f>
        <v/>
      </c>
      <c r="AD961" s="2">
        <f>IF($Y961="","",IF(OR(AND(설정!$B$5&lt;&gt;"",ISNUMBER(SEARCH(설정!$B$5,$AC961))),AND(설정!$B$6&lt;&gt;"",ISNUMBER(SEARCH(설정!$B$6,$AC961))),AND(설정!$B$7&lt;&gt;"",ISNUMBER(SEARCH(설정!$B$7,$AC961)))),"제외","포함"))</f>
        <v/>
      </c>
    </row>
    <row r="962">
      <c r="W962" s="2">
        <f>IF(OR($B$5="",$C$6="",ROW()&lt;$B$5),"",IF(INDEX($A:$U,ROW(),$C$6)="","",INDEX($A:$U,ROW(),$C$6)))</f>
        <v/>
      </c>
      <c r="X962" s="28">
        <f>IF($W962="","",IF(ISNUMBER($W962),IF($W962&gt;=10000000,IFERROR(DATE(INT($W962/10000),MOD(INT($W962/100),100),MOD($W962,100)),""),$W962),IF(ISNUMBER(--SUBSTITUTE(SUBSTITUTE(TRIM($W962),".","-"),"/","-")),IF(--SUBSTITUTE(SUBSTITUTE(TRIM($W962),".","-"),"/","-")&gt;=10000000,IFERROR(DATE(--LEFT(TRIM($W962),4),--MID(TRIM($W962),5,2),--RIGHT(TRIM($W962),2)),""),--SUBSTITUTE(SUBSTITUTE(TRIM($W962),".","-"),"/","-")),IFERROR(--LEFT(SUBSTITUTE(SUBSTITUTE(TRIM($W962),".","-"),"/","-"),10),""))))</f>
        <v/>
      </c>
      <c r="Y962" s="29">
        <f>IF($X962="","",INT($X962))</f>
        <v/>
      </c>
      <c r="Z962" s="30">
        <f>IF(OR($Y962="",$D$6=""),"",IF(INDEX($A:$U,ROW(),$D$6)="",0,IF(ISNUMBER(INDEX($A:$U,ROW(),$D$6)),INDEX($A:$U,ROW(),$D$6),IFERROR(--SUBSTITUTE(SUBSTITUTE(TRIM(INDEX($A:$U,ROW(),$D$6)),",",""),"원",""),0))))</f>
        <v/>
      </c>
      <c r="AA962" s="30">
        <f>IF(OR($Y962="",$E$6=""),"",IF(INDEX($A:$U,ROW(),$E$6)="",0,IF(ISNUMBER(INDEX($A:$U,ROW(),$E$6)),INDEX($A:$U,ROW(),$E$6),IFERROR(--SUBSTITUTE(SUBSTITUTE(TRIM(INDEX($A:$U,ROW(),$E$6)),",",""),"원",""),0))))</f>
        <v/>
      </c>
      <c r="AB962" s="30">
        <f>IF(OR($Y962="",$F$6=""),"",IF(INDEX($A:$U,ROW(),$F$6)="","",IF(ISNUMBER(INDEX($A:$U,ROW(),$F$6)),INDEX($A:$U,ROW(),$F$6),IFERROR(--SUBSTITUTE(SUBSTITUTE(TRIM(INDEX($A:$U,ROW(),$F$6)),",",""),"원",""),""))))</f>
        <v/>
      </c>
      <c r="AC962" s="2">
        <f>IF(OR($Y962="",$G$6=""),"",INDEX($A:$U,ROW(),$G$6)&amp;"")</f>
        <v/>
      </c>
      <c r="AD962" s="2">
        <f>IF($Y962="","",IF(OR(AND(설정!$B$5&lt;&gt;"",ISNUMBER(SEARCH(설정!$B$5,$AC962))),AND(설정!$B$6&lt;&gt;"",ISNUMBER(SEARCH(설정!$B$6,$AC962))),AND(설정!$B$7&lt;&gt;"",ISNUMBER(SEARCH(설정!$B$7,$AC962)))),"제외","포함"))</f>
        <v/>
      </c>
    </row>
    <row r="963">
      <c r="W963" s="2">
        <f>IF(OR($B$5="",$C$6="",ROW()&lt;$B$5),"",IF(INDEX($A:$U,ROW(),$C$6)="","",INDEX($A:$U,ROW(),$C$6)))</f>
        <v/>
      </c>
      <c r="X963" s="28">
        <f>IF($W963="","",IF(ISNUMBER($W963),IF($W963&gt;=10000000,IFERROR(DATE(INT($W963/10000),MOD(INT($W963/100),100),MOD($W963,100)),""),$W963),IF(ISNUMBER(--SUBSTITUTE(SUBSTITUTE(TRIM($W963),".","-"),"/","-")),IF(--SUBSTITUTE(SUBSTITUTE(TRIM($W963),".","-"),"/","-")&gt;=10000000,IFERROR(DATE(--LEFT(TRIM($W963),4),--MID(TRIM($W963),5,2),--RIGHT(TRIM($W963),2)),""),--SUBSTITUTE(SUBSTITUTE(TRIM($W963),".","-"),"/","-")),IFERROR(--LEFT(SUBSTITUTE(SUBSTITUTE(TRIM($W963),".","-"),"/","-"),10),""))))</f>
        <v/>
      </c>
      <c r="Y963" s="29">
        <f>IF($X963="","",INT($X963))</f>
        <v/>
      </c>
      <c r="Z963" s="30">
        <f>IF(OR($Y963="",$D$6=""),"",IF(INDEX($A:$U,ROW(),$D$6)="",0,IF(ISNUMBER(INDEX($A:$U,ROW(),$D$6)),INDEX($A:$U,ROW(),$D$6),IFERROR(--SUBSTITUTE(SUBSTITUTE(TRIM(INDEX($A:$U,ROW(),$D$6)),",",""),"원",""),0))))</f>
        <v/>
      </c>
      <c r="AA963" s="30">
        <f>IF(OR($Y963="",$E$6=""),"",IF(INDEX($A:$U,ROW(),$E$6)="",0,IF(ISNUMBER(INDEX($A:$U,ROW(),$E$6)),INDEX($A:$U,ROW(),$E$6),IFERROR(--SUBSTITUTE(SUBSTITUTE(TRIM(INDEX($A:$U,ROW(),$E$6)),",",""),"원",""),0))))</f>
        <v/>
      </c>
      <c r="AB963" s="30">
        <f>IF(OR($Y963="",$F$6=""),"",IF(INDEX($A:$U,ROW(),$F$6)="","",IF(ISNUMBER(INDEX($A:$U,ROW(),$F$6)),INDEX($A:$U,ROW(),$F$6),IFERROR(--SUBSTITUTE(SUBSTITUTE(TRIM(INDEX($A:$U,ROW(),$F$6)),",",""),"원",""),""))))</f>
        <v/>
      </c>
      <c r="AC963" s="2">
        <f>IF(OR($Y963="",$G$6=""),"",INDEX($A:$U,ROW(),$G$6)&amp;"")</f>
        <v/>
      </c>
      <c r="AD963" s="2">
        <f>IF($Y963="","",IF(OR(AND(설정!$B$5&lt;&gt;"",ISNUMBER(SEARCH(설정!$B$5,$AC963))),AND(설정!$B$6&lt;&gt;"",ISNUMBER(SEARCH(설정!$B$6,$AC963))),AND(설정!$B$7&lt;&gt;"",ISNUMBER(SEARCH(설정!$B$7,$AC963)))),"제외","포함"))</f>
        <v/>
      </c>
    </row>
    <row r="964">
      <c r="W964" s="2">
        <f>IF(OR($B$5="",$C$6="",ROW()&lt;$B$5),"",IF(INDEX($A:$U,ROW(),$C$6)="","",INDEX($A:$U,ROW(),$C$6)))</f>
        <v/>
      </c>
      <c r="X964" s="28">
        <f>IF($W964="","",IF(ISNUMBER($W964),IF($W964&gt;=10000000,IFERROR(DATE(INT($W964/10000),MOD(INT($W964/100),100),MOD($W964,100)),""),$W964),IF(ISNUMBER(--SUBSTITUTE(SUBSTITUTE(TRIM($W964),".","-"),"/","-")),IF(--SUBSTITUTE(SUBSTITUTE(TRIM($W964),".","-"),"/","-")&gt;=10000000,IFERROR(DATE(--LEFT(TRIM($W964),4),--MID(TRIM($W964),5,2),--RIGHT(TRIM($W964),2)),""),--SUBSTITUTE(SUBSTITUTE(TRIM($W964),".","-"),"/","-")),IFERROR(--LEFT(SUBSTITUTE(SUBSTITUTE(TRIM($W964),".","-"),"/","-"),10),""))))</f>
        <v/>
      </c>
      <c r="Y964" s="29">
        <f>IF($X964="","",INT($X964))</f>
        <v/>
      </c>
      <c r="Z964" s="30">
        <f>IF(OR($Y964="",$D$6=""),"",IF(INDEX($A:$U,ROW(),$D$6)="",0,IF(ISNUMBER(INDEX($A:$U,ROW(),$D$6)),INDEX($A:$U,ROW(),$D$6),IFERROR(--SUBSTITUTE(SUBSTITUTE(TRIM(INDEX($A:$U,ROW(),$D$6)),",",""),"원",""),0))))</f>
        <v/>
      </c>
      <c r="AA964" s="30">
        <f>IF(OR($Y964="",$E$6=""),"",IF(INDEX($A:$U,ROW(),$E$6)="",0,IF(ISNUMBER(INDEX($A:$U,ROW(),$E$6)),INDEX($A:$U,ROW(),$E$6),IFERROR(--SUBSTITUTE(SUBSTITUTE(TRIM(INDEX($A:$U,ROW(),$E$6)),",",""),"원",""),0))))</f>
        <v/>
      </c>
      <c r="AB964" s="30">
        <f>IF(OR($Y964="",$F$6=""),"",IF(INDEX($A:$U,ROW(),$F$6)="","",IF(ISNUMBER(INDEX($A:$U,ROW(),$F$6)),INDEX($A:$U,ROW(),$F$6),IFERROR(--SUBSTITUTE(SUBSTITUTE(TRIM(INDEX($A:$U,ROW(),$F$6)),",",""),"원",""),""))))</f>
        <v/>
      </c>
      <c r="AC964" s="2">
        <f>IF(OR($Y964="",$G$6=""),"",INDEX($A:$U,ROW(),$G$6)&amp;"")</f>
        <v/>
      </c>
      <c r="AD964" s="2">
        <f>IF($Y964="","",IF(OR(AND(설정!$B$5&lt;&gt;"",ISNUMBER(SEARCH(설정!$B$5,$AC964))),AND(설정!$B$6&lt;&gt;"",ISNUMBER(SEARCH(설정!$B$6,$AC964))),AND(설정!$B$7&lt;&gt;"",ISNUMBER(SEARCH(설정!$B$7,$AC964)))),"제외","포함"))</f>
        <v/>
      </c>
    </row>
    <row r="965">
      <c r="W965" s="2">
        <f>IF(OR($B$5="",$C$6="",ROW()&lt;$B$5),"",IF(INDEX($A:$U,ROW(),$C$6)="","",INDEX($A:$U,ROW(),$C$6)))</f>
        <v/>
      </c>
      <c r="X965" s="28">
        <f>IF($W965="","",IF(ISNUMBER($W965),IF($W965&gt;=10000000,IFERROR(DATE(INT($W965/10000),MOD(INT($W965/100),100),MOD($W965,100)),""),$W965),IF(ISNUMBER(--SUBSTITUTE(SUBSTITUTE(TRIM($W965),".","-"),"/","-")),IF(--SUBSTITUTE(SUBSTITUTE(TRIM($W965),".","-"),"/","-")&gt;=10000000,IFERROR(DATE(--LEFT(TRIM($W965),4),--MID(TRIM($W965),5,2),--RIGHT(TRIM($W965),2)),""),--SUBSTITUTE(SUBSTITUTE(TRIM($W965),".","-"),"/","-")),IFERROR(--LEFT(SUBSTITUTE(SUBSTITUTE(TRIM($W965),".","-"),"/","-"),10),""))))</f>
        <v/>
      </c>
      <c r="Y965" s="29">
        <f>IF($X965="","",INT($X965))</f>
        <v/>
      </c>
      <c r="Z965" s="30">
        <f>IF(OR($Y965="",$D$6=""),"",IF(INDEX($A:$U,ROW(),$D$6)="",0,IF(ISNUMBER(INDEX($A:$U,ROW(),$D$6)),INDEX($A:$U,ROW(),$D$6),IFERROR(--SUBSTITUTE(SUBSTITUTE(TRIM(INDEX($A:$U,ROW(),$D$6)),",",""),"원",""),0))))</f>
        <v/>
      </c>
      <c r="AA965" s="30">
        <f>IF(OR($Y965="",$E$6=""),"",IF(INDEX($A:$U,ROW(),$E$6)="",0,IF(ISNUMBER(INDEX($A:$U,ROW(),$E$6)),INDEX($A:$U,ROW(),$E$6),IFERROR(--SUBSTITUTE(SUBSTITUTE(TRIM(INDEX($A:$U,ROW(),$E$6)),",",""),"원",""),0))))</f>
        <v/>
      </c>
      <c r="AB965" s="30">
        <f>IF(OR($Y965="",$F$6=""),"",IF(INDEX($A:$U,ROW(),$F$6)="","",IF(ISNUMBER(INDEX($A:$U,ROW(),$F$6)),INDEX($A:$U,ROW(),$F$6),IFERROR(--SUBSTITUTE(SUBSTITUTE(TRIM(INDEX($A:$U,ROW(),$F$6)),",",""),"원",""),""))))</f>
        <v/>
      </c>
      <c r="AC965" s="2">
        <f>IF(OR($Y965="",$G$6=""),"",INDEX($A:$U,ROW(),$G$6)&amp;"")</f>
        <v/>
      </c>
      <c r="AD965" s="2">
        <f>IF($Y965="","",IF(OR(AND(설정!$B$5&lt;&gt;"",ISNUMBER(SEARCH(설정!$B$5,$AC965))),AND(설정!$B$6&lt;&gt;"",ISNUMBER(SEARCH(설정!$B$6,$AC965))),AND(설정!$B$7&lt;&gt;"",ISNUMBER(SEARCH(설정!$B$7,$AC965)))),"제외","포함"))</f>
        <v/>
      </c>
    </row>
    <row r="966">
      <c r="W966" s="2">
        <f>IF(OR($B$5="",$C$6="",ROW()&lt;$B$5),"",IF(INDEX($A:$U,ROW(),$C$6)="","",INDEX($A:$U,ROW(),$C$6)))</f>
        <v/>
      </c>
      <c r="X966" s="28">
        <f>IF($W966="","",IF(ISNUMBER($W966),IF($W966&gt;=10000000,IFERROR(DATE(INT($W966/10000),MOD(INT($W966/100),100),MOD($W966,100)),""),$W966),IF(ISNUMBER(--SUBSTITUTE(SUBSTITUTE(TRIM($W966),".","-"),"/","-")),IF(--SUBSTITUTE(SUBSTITUTE(TRIM($W966),".","-"),"/","-")&gt;=10000000,IFERROR(DATE(--LEFT(TRIM($W966),4),--MID(TRIM($W966),5,2),--RIGHT(TRIM($W966),2)),""),--SUBSTITUTE(SUBSTITUTE(TRIM($W966),".","-"),"/","-")),IFERROR(--LEFT(SUBSTITUTE(SUBSTITUTE(TRIM($W966),".","-"),"/","-"),10),""))))</f>
        <v/>
      </c>
      <c r="Y966" s="29">
        <f>IF($X966="","",INT($X966))</f>
        <v/>
      </c>
      <c r="Z966" s="30">
        <f>IF(OR($Y966="",$D$6=""),"",IF(INDEX($A:$U,ROW(),$D$6)="",0,IF(ISNUMBER(INDEX($A:$U,ROW(),$D$6)),INDEX($A:$U,ROW(),$D$6),IFERROR(--SUBSTITUTE(SUBSTITUTE(TRIM(INDEX($A:$U,ROW(),$D$6)),",",""),"원",""),0))))</f>
        <v/>
      </c>
      <c r="AA966" s="30">
        <f>IF(OR($Y966="",$E$6=""),"",IF(INDEX($A:$U,ROW(),$E$6)="",0,IF(ISNUMBER(INDEX($A:$U,ROW(),$E$6)),INDEX($A:$U,ROW(),$E$6),IFERROR(--SUBSTITUTE(SUBSTITUTE(TRIM(INDEX($A:$U,ROW(),$E$6)),",",""),"원",""),0))))</f>
        <v/>
      </c>
      <c r="AB966" s="30">
        <f>IF(OR($Y966="",$F$6=""),"",IF(INDEX($A:$U,ROW(),$F$6)="","",IF(ISNUMBER(INDEX($A:$U,ROW(),$F$6)),INDEX($A:$U,ROW(),$F$6),IFERROR(--SUBSTITUTE(SUBSTITUTE(TRIM(INDEX($A:$U,ROW(),$F$6)),",",""),"원",""),""))))</f>
        <v/>
      </c>
      <c r="AC966" s="2">
        <f>IF(OR($Y966="",$G$6=""),"",INDEX($A:$U,ROW(),$G$6)&amp;"")</f>
        <v/>
      </c>
      <c r="AD966" s="2">
        <f>IF($Y966="","",IF(OR(AND(설정!$B$5&lt;&gt;"",ISNUMBER(SEARCH(설정!$B$5,$AC966))),AND(설정!$B$6&lt;&gt;"",ISNUMBER(SEARCH(설정!$B$6,$AC966))),AND(설정!$B$7&lt;&gt;"",ISNUMBER(SEARCH(설정!$B$7,$AC966)))),"제외","포함"))</f>
        <v/>
      </c>
    </row>
    <row r="967">
      <c r="W967" s="2">
        <f>IF(OR($B$5="",$C$6="",ROW()&lt;$B$5),"",IF(INDEX($A:$U,ROW(),$C$6)="","",INDEX($A:$U,ROW(),$C$6)))</f>
        <v/>
      </c>
      <c r="X967" s="28">
        <f>IF($W967="","",IF(ISNUMBER($W967),IF($W967&gt;=10000000,IFERROR(DATE(INT($W967/10000),MOD(INT($W967/100),100),MOD($W967,100)),""),$W967),IF(ISNUMBER(--SUBSTITUTE(SUBSTITUTE(TRIM($W967),".","-"),"/","-")),IF(--SUBSTITUTE(SUBSTITUTE(TRIM($W967),".","-"),"/","-")&gt;=10000000,IFERROR(DATE(--LEFT(TRIM($W967),4),--MID(TRIM($W967),5,2),--RIGHT(TRIM($W967),2)),""),--SUBSTITUTE(SUBSTITUTE(TRIM($W967),".","-"),"/","-")),IFERROR(--LEFT(SUBSTITUTE(SUBSTITUTE(TRIM($W967),".","-"),"/","-"),10),""))))</f>
        <v/>
      </c>
      <c r="Y967" s="29">
        <f>IF($X967="","",INT($X967))</f>
        <v/>
      </c>
      <c r="Z967" s="30">
        <f>IF(OR($Y967="",$D$6=""),"",IF(INDEX($A:$U,ROW(),$D$6)="",0,IF(ISNUMBER(INDEX($A:$U,ROW(),$D$6)),INDEX($A:$U,ROW(),$D$6),IFERROR(--SUBSTITUTE(SUBSTITUTE(TRIM(INDEX($A:$U,ROW(),$D$6)),",",""),"원",""),0))))</f>
        <v/>
      </c>
      <c r="AA967" s="30">
        <f>IF(OR($Y967="",$E$6=""),"",IF(INDEX($A:$U,ROW(),$E$6)="",0,IF(ISNUMBER(INDEX($A:$U,ROW(),$E$6)),INDEX($A:$U,ROW(),$E$6),IFERROR(--SUBSTITUTE(SUBSTITUTE(TRIM(INDEX($A:$U,ROW(),$E$6)),",",""),"원",""),0))))</f>
        <v/>
      </c>
      <c r="AB967" s="30">
        <f>IF(OR($Y967="",$F$6=""),"",IF(INDEX($A:$U,ROW(),$F$6)="","",IF(ISNUMBER(INDEX($A:$U,ROW(),$F$6)),INDEX($A:$U,ROW(),$F$6),IFERROR(--SUBSTITUTE(SUBSTITUTE(TRIM(INDEX($A:$U,ROW(),$F$6)),",",""),"원",""),""))))</f>
        <v/>
      </c>
      <c r="AC967" s="2">
        <f>IF(OR($Y967="",$G$6=""),"",INDEX($A:$U,ROW(),$G$6)&amp;"")</f>
        <v/>
      </c>
      <c r="AD967" s="2">
        <f>IF($Y967="","",IF(OR(AND(설정!$B$5&lt;&gt;"",ISNUMBER(SEARCH(설정!$B$5,$AC967))),AND(설정!$B$6&lt;&gt;"",ISNUMBER(SEARCH(설정!$B$6,$AC967))),AND(설정!$B$7&lt;&gt;"",ISNUMBER(SEARCH(설정!$B$7,$AC967)))),"제외","포함"))</f>
        <v/>
      </c>
    </row>
    <row r="968">
      <c r="W968" s="2">
        <f>IF(OR($B$5="",$C$6="",ROW()&lt;$B$5),"",IF(INDEX($A:$U,ROW(),$C$6)="","",INDEX($A:$U,ROW(),$C$6)))</f>
        <v/>
      </c>
      <c r="X968" s="28">
        <f>IF($W968="","",IF(ISNUMBER($W968),IF($W968&gt;=10000000,IFERROR(DATE(INT($W968/10000),MOD(INT($W968/100),100),MOD($W968,100)),""),$W968),IF(ISNUMBER(--SUBSTITUTE(SUBSTITUTE(TRIM($W968),".","-"),"/","-")),IF(--SUBSTITUTE(SUBSTITUTE(TRIM($W968),".","-"),"/","-")&gt;=10000000,IFERROR(DATE(--LEFT(TRIM($W968),4),--MID(TRIM($W968),5,2),--RIGHT(TRIM($W968),2)),""),--SUBSTITUTE(SUBSTITUTE(TRIM($W968),".","-"),"/","-")),IFERROR(--LEFT(SUBSTITUTE(SUBSTITUTE(TRIM($W968),".","-"),"/","-"),10),""))))</f>
        <v/>
      </c>
      <c r="Y968" s="29">
        <f>IF($X968="","",INT($X968))</f>
        <v/>
      </c>
      <c r="Z968" s="30">
        <f>IF(OR($Y968="",$D$6=""),"",IF(INDEX($A:$U,ROW(),$D$6)="",0,IF(ISNUMBER(INDEX($A:$U,ROW(),$D$6)),INDEX($A:$U,ROW(),$D$6),IFERROR(--SUBSTITUTE(SUBSTITUTE(TRIM(INDEX($A:$U,ROW(),$D$6)),",",""),"원",""),0))))</f>
        <v/>
      </c>
      <c r="AA968" s="30">
        <f>IF(OR($Y968="",$E$6=""),"",IF(INDEX($A:$U,ROW(),$E$6)="",0,IF(ISNUMBER(INDEX($A:$U,ROW(),$E$6)),INDEX($A:$U,ROW(),$E$6),IFERROR(--SUBSTITUTE(SUBSTITUTE(TRIM(INDEX($A:$U,ROW(),$E$6)),",",""),"원",""),0))))</f>
        <v/>
      </c>
      <c r="AB968" s="30">
        <f>IF(OR($Y968="",$F$6=""),"",IF(INDEX($A:$U,ROW(),$F$6)="","",IF(ISNUMBER(INDEX($A:$U,ROW(),$F$6)),INDEX($A:$U,ROW(),$F$6),IFERROR(--SUBSTITUTE(SUBSTITUTE(TRIM(INDEX($A:$U,ROW(),$F$6)),",",""),"원",""),""))))</f>
        <v/>
      </c>
      <c r="AC968" s="2">
        <f>IF(OR($Y968="",$G$6=""),"",INDEX($A:$U,ROW(),$G$6)&amp;"")</f>
        <v/>
      </c>
      <c r="AD968" s="2">
        <f>IF($Y968="","",IF(OR(AND(설정!$B$5&lt;&gt;"",ISNUMBER(SEARCH(설정!$B$5,$AC968))),AND(설정!$B$6&lt;&gt;"",ISNUMBER(SEARCH(설정!$B$6,$AC968))),AND(설정!$B$7&lt;&gt;"",ISNUMBER(SEARCH(설정!$B$7,$AC968)))),"제외","포함"))</f>
        <v/>
      </c>
    </row>
    <row r="969">
      <c r="W969" s="2">
        <f>IF(OR($B$5="",$C$6="",ROW()&lt;$B$5),"",IF(INDEX($A:$U,ROW(),$C$6)="","",INDEX($A:$U,ROW(),$C$6)))</f>
        <v/>
      </c>
      <c r="X969" s="28">
        <f>IF($W969="","",IF(ISNUMBER($W969),IF($W969&gt;=10000000,IFERROR(DATE(INT($W969/10000),MOD(INT($W969/100),100),MOD($W969,100)),""),$W969),IF(ISNUMBER(--SUBSTITUTE(SUBSTITUTE(TRIM($W969),".","-"),"/","-")),IF(--SUBSTITUTE(SUBSTITUTE(TRIM($W969),".","-"),"/","-")&gt;=10000000,IFERROR(DATE(--LEFT(TRIM($W969),4),--MID(TRIM($W969),5,2),--RIGHT(TRIM($W969),2)),""),--SUBSTITUTE(SUBSTITUTE(TRIM($W969),".","-"),"/","-")),IFERROR(--LEFT(SUBSTITUTE(SUBSTITUTE(TRIM($W969),".","-"),"/","-"),10),""))))</f>
        <v/>
      </c>
      <c r="Y969" s="29">
        <f>IF($X969="","",INT($X969))</f>
        <v/>
      </c>
      <c r="Z969" s="30">
        <f>IF(OR($Y969="",$D$6=""),"",IF(INDEX($A:$U,ROW(),$D$6)="",0,IF(ISNUMBER(INDEX($A:$U,ROW(),$D$6)),INDEX($A:$U,ROW(),$D$6),IFERROR(--SUBSTITUTE(SUBSTITUTE(TRIM(INDEX($A:$U,ROW(),$D$6)),",",""),"원",""),0))))</f>
        <v/>
      </c>
      <c r="AA969" s="30">
        <f>IF(OR($Y969="",$E$6=""),"",IF(INDEX($A:$U,ROW(),$E$6)="",0,IF(ISNUMBER(INDEX($A:$U,ROW(),$E$6)),INDEX($A:$U,ROW(),$E$6),IFERROR(--SUBSTITUTE(SUBSTITUTE(TRIM(INDEX($A:$U,ROW(),$E$6)),",",""),"원",""),0))))</f>
        <v/>
      </c>
      <c r="AB969" s="30">
        <f>IF(OR($Y969="",$F$6=""),"",IF(INDEX($A:$U,ROW(),$F$6)="","",IF(ISNUMBER(INDEX($A:$U,ROW(),$F$6)),INDEX($A:$U,ROW(),$F$6),IFERROR(--SUBSTITUTE(SUBSTITUTE(TRIM(INDEX($A:$U,ROW(),$F$6)),",",""),"원",""),""))))</f>
        <v/>
      </c>
      <c r="AC969" s="2">
        <f>IF(OR($Y969="",$G$6=""),"",INDEX($A:$U,ROW(),$G$6)&amp;"")</f>
        <v/>
      </c>
      <c r="AD969" s="2">
        <f>IF($Y969="","",IF(OR(AND(설정!$B$5&lt;&gt;"",ISNUMBER(SEARCH(설정!$B$5,$AC969))),AND(설정!$B$6&lt;&gt;"",ISNUMBER(SEARCH(설정!$B$6,$AC969))),AND(설정!$B$7&lt;&gt;"",ISNUMBER(SEARCH(설정!$B$7,$AC969)))),"제외","포함"))</f>
        <v/>
      </c>
    </row>
    <row r="970">
      <c r="W970" s="2">
        <f>IF(OR($B$5="",$C$6="",ROW()&lt;$B$5),"",IF(INDEX($A:$U,ROW(),$C$6)="","",INDEX($A:$U,ROW(),$C$6)))</f>
        <v/>
      </c>
      <c r="X970" s="28">
        <f>IF($W970="","",IF(ISNUMBER($W970),IF($W970&gt;=10000000,IFERROR(DATE(INT($W970/10000),MOD(INT($W970/100),100),MOD($W970,100)),""),$W970),IF(ISNUMBER(--SUBSTITUTE(SUBSTITUTE(TRIM($W970),".","-"),"/","-")),IF(--SUBSTITUTE(SUBSTITUTE(TRIM($W970),".","-"),"/","-")&gt;=10000000,IFERROR(DATE(--LEFT(TRIM($W970),4),--MID(TRIM($W970),5,2),--RIGHT(TRIM($W970),2)),""),--SUBSTITUTE(SUBSTITUTE(TRIM($W970),".","-"),"/","-")),IFERROR(--LEFT(SUBSTITUTE(SUBSTITUTE(TRIM($W970),".","-"),"/","-"),10),""))))</f>
        <v/>
      </c>
      <c r="Y970" s="29">
        <f>IF($X970="","",INT($X970))</f>
        <v/>
      </c>
      <c r="Z970" s="30">
        <f>IF(OR($Y970="",$D$6=""),"",IF(INDEX($A:$U,ROW(),$D$6)="",0,IF(ISNUMBER(INDEX($A:$U,ROW(),$D$6)),INDEX($A:$U,ROW(),$D$6),IFERROR(--SUBSTITUTE(SUBSTITUTE(TRIM(INDEX($A:$U,ROW(),$D$6)),",",""),"원",""),0))))</f>
        <v/>
      </c>
      <c r="AA970" s="30">
        <f>IF(OR($Y970="",$E$6=""),"",IF(INDEX($A:$U,ROW(),$E$6)="",0,IF(ISNUMBER(INDEX($A:$U,ROW(),$E$6)),INDEX($A:$U,ROW(),$E$6),IFERROR(--SUBSTITUTE(SUBSTITUTE(TRIM(INDEX($A:$U,ROW(),$E$6)),",",""),"원",""),0))))</f>
        <v/>
      </c>
      <c r="AB970" s="30">
        <f>IF(OR($Y970="",$F$6=""),"",IF(INDEX($A:$U,ROW(),$F$6)="","",IF(ISNUMBER(INDEX($A:$U,ROW(),$F$6)),INDEX($A:$U,ROW(),$F$6),IFERROR(--SUBSTITUTE(SUBSTITUTE(TRIM(INDEX($A:$U,ROW(),$F$6)),",",""),"원",""),""))))</f>
        <v/>
      </c>
      <c r="AC970" s="2">
        <f>IF(OR($Y970="",$G$6=""),"",INDEX($A:$U,ROW(),$G$6)&amp;"")</f>
        <v/>
      </c>
      <c r="AD970" s="2">
        <f>IF($Y970="","",IF(OR(AND(설정!$B$5&lt;&gt;"",ISNUMBER(SEARCH(설정!$B$5,$AC970))),AND(설정!$B$6&lt;&gt;"",ISNUMBER(SEARCH(설정!$B$6,$AC970))),AND(설정!$B$7&lt;&gt;"",ISNUMBER(SEARCH(설정!$B$7,$AC970)))),"제외","포함"))</f>
        <v/>
      </c>
    </row>
    <row r="971">
      <c r="W971" s="2">
        <f>IF(OR($B$5="",$C$6="",ROW()&lt;$B$5),"",IF(INDEX($A:$U,ROW(),$C$6)="","",INDEX($A:$U,ROW(),$C$6)))</f>
        <v/>
      </c>
      <c r="X971" s="28">
        <f>IF($W971="","",IF(ISNUMBER($W971),IF($W971&gt;=10000000,IFERROR(DATE(INT($W971/10000),MOD(INT($W971/100),100),MOD($W971,100)),""),$W971),IF(ISNUMBER(--SUBSTITUTE(SUBSTITUTE(TRIM($W971),".","-"),"/","-")),IF(--SUBSTITUTE(SUBSTITUTE(TRIM($W971),".","-"),"/","-")&gt;=10000000,IFERROR(DATE(--LEFT(TRIM($W971),4),--MID(TRIM($W971),5,2),--RIGHT(TRIM($W971),2)),""),--SUBSTITUTE(SUBSTITUTE(TRIM($W971),".","-"),"/","-")),IFERROR(--LEFT(SUBSTITUTE(SUBSTITUTE(TRIM($W971),".","-"),"/","-"),10),""))))</f>
        <v/>
      </c>
      <c r="Y971" s="29">
        <f>IF($X971="","",INT($X971))</f>
        <v/>
      </c>
      <c r="Z971" s="30">
        <f>IF(OR($Y971="",$D$6=""),"",IF(INDEX($A:$U,ROW(),$D$6)="",0,IF(ISNUMBER(INDEX($A:$U,ROW(),$D$6)),INDEX($A:$U,ROW(),$D$6),IFERROR(--SUBSTITUTE(SUBSTITUTE(TRIM(INDEX($A:$U,ROW(),$D$6)),",",""),"원",""),0))))</f>
        <v/>
      </c>
      <c r="AA971" s="30">
        <f>IF(OR($Y971="",$E$6=""),"",IF(INDEX($A:$U,ROW(),$E$6)="",0,IF(ISNUMBER(INDEX($A:$U,ROW(),$E$6)),INDEX($A:$U,ROW(),$E$6),IFERROR(--SUBSTITUTE(SUBSTITUTE(TRIM(INDEX($A:$U,ROW(),$E$6)),",",""),"원",""),0))))</f>
        <v/>
      </c>
      <c r="AB971" s="30">
        <f>IF(OR($Y971="",$F$6=""),"",IF(INDEX($A:$U,ROW(),$F$6)="","",IF(ISNUMBER(INDEX($A:$U,ROW(),$F$6)),INDEX($A:$U,ROW(),$F$6),IFERROR(--SUBSTITUTE(SUBSTITUTE(TRIM(INDEX($A:$U,ROW(),$F$6)),",",""),"원",""),""))))</f>
        <v/>
      </c>
      <c r="AC971" s="2">
        <f>IF(OR($Y971="",$G$6=""),"",INDEX($A:$U,ROW(),$G$6)&amp;"")</f>
        <v/>
      </c>
      <c r="AD971" s="2">
        <f>IF($Y971="","",IF(OR(AND(설정!$B$5&lt;&gt;"",ISNUMBER(SEARCH(설정!$B$5,$AC971))),AND(설정!$B$6&lt;&gt;"",ISNUMBER(SEARCH(설정!$B$6,$AC971))),AND(설정!$B$7&lt;&gt;"",ISNUMBER(SEARCH(설정!$B$7,$AC971)))),"제외","포함"))</f>
        <v/>
      </c>
    </row>
    <row r="972">
      <c r="W972" s="2">
        <f>IF(OR($B$5="",$C$6="",ROW()&lt;$B$5),"",IF(INDEX($A:$U,ROW(),$C$6)="","",INDEX($A:$U,ROW(),$C$6)))</f>
        <v/>
      </c>
      <c r="X972" s="28">
        <f>IF($W972="","",IF(ISNUMBER($W972),IF($W972&gt;=10000000,IFERROR(DATE(INT($W972/10000),MOD(INT($W972/100),100),MOD($W972,100)),""),$W972),IF(ISNUMBER(--SUBSTITUTE(SUBSTITUTE(TRIM($W972),".","-"),"/","-")),IF(--SUBSTITUTE(SUBSTITUTE(TRIM($W972),".","-"),"/","-")&gt;=10000000,IFERROR(DATE(--LEFT(TRIM($W972),4),--MID(TRIM($W972),5,2),--RIGHT(TRIM($W972),2)),""),--SUBSTITUTE(SUBSTITUTE(TRIM($W972),".","-"),"/","-")),IFERROR(--LEFT(SUBSTITUTE(SUBSTITUTE(TRIM($W972),".","-"),"/","-"),10),""))))</f>
        <v/>
      </c>
      <c r="Y972" s="29">
        <f>IF($X972="","",INT($X972))</f>
        <v/>
      </c>
      <c r="Z972" s="30">
        <f>IF(OR($Y972="",$D$6=""),"",IF(INDEX($A:$U,ROW(),$D$6)="",0,IF(ISNUMBER(INDEX($A:$U,ROW(),$D$6)),INDEX($A:$U,ROW(),$D$6),IFERROR(--SUBSTITUTE(SUBSTITUTE(TRIM(INDEX($A:$U,ROW(),$D$6)),",",""),"원",""),0))))</f>
        <v/>
      </c>
      <c r="AA972" s="30">
        <f>IF(OR($Y972="",$E$6=""),"",IF(INDEX($A:$U,ROW(),$E$6)="",0,IF(ISNUMBER(INDEX($A:$U,ROW(),$E$6)),INDEX($A:$U,ROW(),$E$6),IFERROR(--SUBSTITUTE(SUBSTITUTE(TRIM(INDEX($A:$U,ROW(),$E$6)),",",""),"원",""),0))))</f>
        <v/>
      </c>
      <c r="AB972" s="30">
        <f>IF(OR($Y972="",$F$6=""),"",IF(INDEX($A:$U,ROW(),$F$6)="","",IF(ISNUMBER(INDEX($A:$U,ROW(),$F$6)),INDEX($A:$U,ROW(),$F$6),IFERROR(--SUBSTITUTE(SUBSTITUTE(TRIM(INDEX($A:$U,ROW(),$F$6)),",",""),"원",""),""))))</f>
        <v/>
      </c>
      <c r="AC972" s="2">
        <f>IF(OR($Y972="",$G$6=""),"",INDEX($A:$U,ROW(),$G$6)&amp;"")</f>
        <v/>
      </c>
      <c r="AD972" s="2">
        <f>IF($Y972="","",IF(OR(AND(설정!$B$5&lt;&gt;"",ISNUMBER(SEARCH(설정!$B$5,$AC972))),AND(설정!$B$6&lt;&gt;"",ISNUMBER(SEARCH(설정!$B$6,$AC972))),AND(설정!$B$7&lt;&gt;"",ISNUMBER(SEARCH(설정!$B$7,$AC972)))),"제외","포함"))</f>
        <v/>
      </c>
    </row>
    <row r="973">
      <c r="W973" s="2">
        <f>IF(OR($B$5="",$C$6="",ROW()&lt;$B$5),"",IF(INDEX($A:$U,ROW(),$C$6)="","",INDEX($A:$U,ROW(),$C$6)))</f>
        <v/>
      </c>
      <c r="X973" s="28">
        <f>IF($W973="","",IF(ISNUMBER($W973),IF($W973&gt;=10000000,IFERROR(DATE(INT($W973/10000),MOD(INT($W973/100),100),MOD($W973,100)),""),$W973),IF(ISNUMBER(--SUBSTITUTE(SUBSTITUTE(TRIM($W973),".","-"),"/","-")),IF(--SUBSTITUTE(SUBSTITUTE(TRIM($W973),".","-"),"/","-")&gt;=10000000,IFERROR(DATE(--LEFT(TRIM($W973),4),--MID(TRIM($W973),5,2),--RIGHT(TRIM($W973),2)),""),--SUBSTITUTE(SUBSTITUTE(TRIM($W973),".","-"),"/","-")),IFERROR(--LEFT(SUBSTITUTE(SUBSTITUTE(TRIM($W973),".","-"),"/","-"),10),""))))</f>
        <v/>
      </c>
      <c r="Y973" s="29">
        <f>IF($X973="","",INT($X973))</f>
        <v/>
      </c>
      <c r="Z973" s="30">
        <f>IF(OR($Y973="",$D$6=""),"",IF(INDEX($A:$U,ROW(),$D$6)="",0,IF(ISNUMBER(INDEX($A:$U,ROW(),$D$6)),INDEX($A:$U,ROW(),$D$6),IFERROR(--SUBSTITUTE(SUBSTITUTE(TRIM(INDEX($A:$U,ROW(),$D$6)),",",""),"원",""),0))))</f>
        <v/>
      </c>
      <c r="AA973" s="30">
        <f>IF(OR($Y973="",$E$6=""),"",IF(INDEX($A:$U,ROW(),$E$6)="",0,IF(ISNUMBER(INDEX($A:$U,ROW(),$E$6)),INDEX($A:$U,ROW(),$E$6),IFERROR(--SUBSTITUTE(SUBSTITUTE(TRIM(INDEX($A:$U,ROW(),$E$6)),",",""),"원",""),0))))</f>
        <v/>
      </c>
      <c r="AB973" s="30">
        <f>IF(OR($Y973="",$F$6=""),"",IF(INDEX($A:$U,ROW(),$F$6)="","",IF(ISNUMBER(INDEX($A:$U,ROW(),$F$6)),INDEX($A:$U,ROW(),$F$6),IFERROR(--SUBSTITUTE(SUBSTITUTE(TRIM(INDEX($A:$U,ROW(),$F$6)),",",""),"원",""),""))))</f>
        <v/>
      </c>
      <c r="AC973" s="2">
        <f>IF(OR($Y973="",$G$6=""),"",INDEX($A:$U,ROW(),$G$6)&amp;"")</f>
        <v/>
      </c>
      <c r="AD973" s="2">
        <f>IF($Y973="","",IF(OR(AND(설정!$B$5&lt;&gt;"",ISNUMBER(SEARCH(설정!$B$5,$AC973))),AND(설정!$B$6&lt;&gt;"",ISNUMBER(SEARCH(설정!$B$6,$AC973))),AND(설정!$B$7&lt;&gt;"",ISNUMBER(SEARCH(설정!$B$7,$AC973)))),"제외","포함"))</f>
        <v/>
      </c>
    </row>
    <row r="974">
      <c r="W974" s="2">
        <f>IF(OR($B$5="",$C$6="",ROW()&lt;$B$5),"",IF(INDEX($A:$U,ROW(),$C$6)="","",INDEX($A:$U,ROW(),$C$6)))</f>
        <v/>
      </c>
      <c r="X974" s="28">
        <f>IF($W974="","",IF(ISNUMBER($W974),IF($W974&gt;=10000000,IFERROR(DATE(INT($W974/10000),MOD(INT($W974/100),100),MOD($W974,100)),""),$W974),IF(ISNUMBER(--SUBSTITUTE(SUBSTITUTE(TRIM($W974),".","-"),"/","-")),IF(--SUBSTITUTE(SUBSTITUTE(TRIM($W974),".","-"),"/","-")&gt;=10000000,IFERROR(DATE(--LEFT(TRIM($W974),4),--MID(TRIM($W974),5,2),--RIGHT(TRIM($W974),2)),""),--SUBSTITUTE(SUBSTITUTE(TRIM($W974),".","-"),"/","-")),IFERROR(--LEFT(SUBSTITUTE(SUBSTITUTE(TRIM($W974),".","-"),"/","-"),10),""))))</f>
        <v/>
      </c>
      <c r="Y974" s="29">
        <f>IF($X974="","",INT($X974))</f>
        <v/>
      </c>
      <c r="Z974" s="30">
        <f>IF(OR($Y974="",$D$6=""),"",IF(INDEX($A:$U,ROW(),$D$6)="",0,IF(ISNUMBER(INDEX($A:$U,ROW(),$D$6)),INDEX($A:$U,ROW(),$D$6),IFERROR(--SUBSTITUTE(SUBSTITUTE(TRIM(INDEX($A:$U,ROW(),$D$6)),",",""),"원",""),0))))</f>
        <v/>
      </c>
      <c r="AA974" s="30">
        <f>IF(OR($Y974="",$E$6=""),"",IF(INDEX($A:$U,ROW(),$E$6)="",0,IF(ISNUMBER(INDEX($A:$U,ROW(),$E$6)),INDEX($A:$U,ROW(),$E$6),IFERROR(--SUBSTITUTE(SUBSTITUTE(TRIM(INDEX($A:$U,ROW(),$E$6)),",",""),"원",""),0))))</f>
        <v/>
      </c>
      <c r="AB974" s="30">
        <f>IF(OR($Y974="",$F$6=""),"",IF(INDEX($A:$U,ROW(),$F$6)="","",IF(ISNUMBER(INDEX($A:$U,ROW(),$F$6)),INDEX($A:$U,ROW(),$F$6),IFERROR(--SUBSTITUTE(SUBSTITUTE(TRIM(INDEX($A:$U,ROW(),$F$6)),",",""),"원",""),""))))</f>
        <v/>
      </c>
      <c r="AC974" s="2">
        <f>IF(OR($Y974="",$G$6=""),"",INDEX($A:$U,ROW(),$G$6)&amp;"")</f>
        <v/>
      </c>
      <c r="AD974" s="2">
        <f>IF($Y974="","",IF(OR(AND(설정!$B$5&lt;&gt;"",ISNUMBER(SEARCH(설정!$B$5,$AC974))),AND(설정!$B$6&lt;&gt;"",ISNUMBER(SEARCH(설정!$B$6,$AC974))),AND(설정!$B$7&lt;&gt;"",ISNUMBER(SEARCH(설정!$B$7,$AC974)))),"제외","포함"))</f>
        <v/>
      </c>
    </row>
    <row r="975">
      <c r="W975" s="2">
        <f>IF(OR($B$5="",$C$6="",ROW()&lt;$B$5),"",IF(INDEX($A:$U,ROW(),$C$6)="","",INDEX($A:$U,ROW(),$C$6)))</f>
        <v/>
      </c>
      <c r="X975" s="28">
        <f>IF($W975="","",IF(ISNUMBER($W975),IF($W975&gt;=10000000,IFERROR(DATE(INT($W975/10000),MOD(INT($W975/100),100),MOD($W975,100)),""),$W975),IF(ISNUMBER(--SUBSTITUTE(SUBSTITUTE(TRIM($W975),".","-"),"/","-")),IF(--SUBSTITUTE(SUBSTITUTE(TRIM($W975),".","-"),"/","-")&gt;=10000000,IFERROR(DATE(--LEFT(TRIM($W975),4),--MID(TRIM($W975),5,2),--RIGHT(TRIM($W975),2)),""),--SUBSTITUTE(SUBSTITUTE(TRIM($W975),".","-"),"/","-")),IFERROR(--LEFT(SUBSTITUTE(SUBSTITUTE(TRIM($W975),".","-"),"/","-"),10),""))))</f>
        <v/>
      </c>
      <c r="Y975" s="29">
        <f>IF($X975="","",INT($X975))</f>
        <v/>
      </c>
      <c r="Z975" s="30">
        <f>IF(OR($Y975="",$D$6=""),"",IF(INDEX($A:$U,ROW(),$D$6)="",0,IF(ISNUMBER(INDEX($A:$U,ROW(),$D$6)),INDEX($A:$U,ROW(),$D$6),IFERROR(--SUBSTITUTE(SUBSTITUTE(TRIM(INDEX($A:$U,ROW(),$D$6)),",",""),"원",""),0))))</f>
        <v/>
      </c>
      <c r="AA975" s="30">
        <f>IF(OR($Y975="",$E$6=""),"",IF(INDEX($A:$U,ROW(),$E$6)="",0,IF(ISNUMBER(INDEX($A:$U,ROW(),$E$6)),INDEX($A:$U,ROW(),$E$6),IFERROR(--SUBSTITUTE(SUBSTITUTE(TRIM(INDEX($A:$U,ROW(),$E$6)),",",""),"원",""),0))))</f>
        <v/>
      </c>
      <c r="AB975" s="30">
        <f>IF(OR($Y975="",$F$6=""),"",IF(INDEX($A:$U,ROW(),$F$6)="","",IF(ISNUMBER(INDEX($A:$U,ROW(),$F$6)),INDEX($A:$U,ROW(),$F$6),IFERROR(--SUBSTITUTE(SUBSTITUTE(TRIM(INDEX($A:$U,ROW(),$F$6)),",",""),"원",""),""))))</f>
        <v/>
      </c>
      <c r="AC975" s="2">
        <f>IF(OR($Y975="",$G$6=""),"",INDEX($A:$U,ROW(),$G$6)&amp;"")</f>
        <v/>
      </c>
      <c r="AD975" s="2">
        <f>IF($Y975="","",IF(OR(AND(설정!$B$5&lt;&gt;"",ISNUMBER(SEARCH(설정!$B$5,$AC975))),AND(설정!$B$6&lt;&gt;"",ISNUMBER(SEARCH(설정!$B$6,$AC975))),AND(설정!$B$7&lt;&gt;"",ISNUMBER(SEARCH(설정!$B$7,$AC975)))),"제외","포함"))</f>
        <v/>
      </c>
    </row>
    <row r="976">
      <c r="W976" s="2">
        <f>IF(OR($B$5="",$C$6="",ROW()&lt;$B$5),"",IF(INDEX($A:$U,ROW(),$C$6)="","",INDEX($A:$U,ROW(),$C$6)))</f>
        <v/>
      </c>
      <c r="X976" s="28">
        <f>IF($W976="","",IF(ISNUMBER($W976),IF($W976&gt;=10000000,IFERROR(DATE(INT($W976/10000),MOD(INT($W976/100),100),MOD($W976,100)),""),$W976),IF(ISNUMBER(--SUBSTITUTE(SUBSTITUTE(TRIM($W976),".","-"),"/","-")),IF(--SUBSTITUTE(SUBSTITUTE(TRIM($W976),".","-"),"/","-")&gt;=10000000,IFERROR(DATE(--LEFT(TRIM($W976),4),--MID(TRIM($W976),5,2),--RIGHT(TRIM($W976),2)),""),--SUBSTITUTE(SUBSTITUTE(TRIM($W976),".","-"),"/","-")),IFERROR(--LEFT(SUBSTITUTE(SUBSTITUTE(TRIM($W976),".","-"),"/","-"),10),""))))</f>
        <v/>
      </c>
      <c r="Y976" s="29">
        <f>IF($X976="","",INT($X976))</f>
        <v/>
      </c>
      <c r="Z976" s="30">
        <f>IF(OR($Y976="",$D$6=""),"",IF(INDEX($A:$U,ROW(),$D$6)="",0,IF(ISNUMBER(INDEX($A:$U,ROW(),$D$6)),INDEX($A:$U,ROW(),$D$6),IFERROR(--SUBSTITUTE(SUBSTITUTE(TRIM(INDEX($A:$U,ROW(),$D$6)),",",""),"원",""),0))))</f>
        <v/>
      </c>
      <c r="AA976" s="30">
        <f>IF(OR($Y976="",$E$6=""),"",IF(INDEX($A:$U,ROW(),$E$6)="",0,IF(ISNUMBER(INDEX($A:$U,ROW(),$E$6)),INDEX($A:$U,ROW(),$E$6),IFERROR(--SUBSTITUTE(SUBSTITUTE(TRIM(INDEX($A:$U,ROW(),$E$6)),",",""),"원",""),0))))</f>
        <v/>
      </c>
      <c r="AB976" s="30">
        <f>IF(OR($Y976="",$F$6=""),"",IF(INDEX($A:$U,ROW(),$F$6)="","",IF(ISNUMBER(INDEX($A:$U,ROW(),$F$6)),INDEX($A:$U,ROW(),$F$6),IFERROR(--SUBSTITUTE(SUBSTITUTE(TRIM(INDEX($A:$U,ROW(),$F$6)),",",""),"원",""),""))))</f>
        <v/>
      </c>
      <c r="AC976" s="2">
        <f>IF(OR($Y976="",$G$6=""),"",INDEX($A:$U,ROW(),$G$6)&amp;"")</f>
        <v/>
      </c>
      <c r="AD976" s="2">
        <f>IF($Y976="","",IF(OR(AND(설정!$B$5&lt;&gt;"",ISNUMBER(SEARCH(설정!$B$5,$AC976))),AND(설정!$B$6&lt;&gt;"",ISNUMBER(SEARCH(설정!$B$6,$AC976))),AND(설정!$B$7&lt;&gt;"",ISNUMBER(SEARCH(설정!$B$7,$AC976)))),"제외","포함"))</f>
        <v/>
      </c>
    </row>
    <row r="977">
      <c r="W977" s="2">
        <f>IF(OR($B$5="",$C$6="",ROW()&lt;$B$5),"",IF(INDEX($A:$U,ROW(),$C$6)="","",INDEX($A:$U,ROW(),$C$6)))</f>
        <v/>
      </c>
      <c r="X977" s="28">
        <f>IF($W977="","",IF(ISNUMBER($W977),IF($W977&gt;=10000000,IFERROR(DATE(INT($W977/10000),MOD(INT($W977/100),100),MOD($W977,100)),""),$W977),IF(ISNUMBER(--SUBSTITUTE(SUBSTITUTE(TRIM($W977),".","-"),"/","-")),IF(--SUBSTITUTE(SUBSTITUTE(TRIM($W977),".","-"),"/","-")&gt;=10000000,IFERROR(DATE(--LEFT(TRIM($W977),4),--MID(TRIM($W977),5,2),--RIGHT(TRIM($W977),2)),""),--SUBSTITUTE(SUBSTITUTE(TRIM($W977),".","-"),"/","-")),IFERROR(--LEFT(SUBSTITUTE(SUBSTITUTE(TRIM($W977),".","-"),"/","-"),10),""))))</f>
        <v/>
      </c>
      <c r="Y977" s="29">
        <f>IF($X977="","",INT($X977))</f>
        <v/>
      </c>
      <c r="Z977" s="30">
        <f>IF(OR($Y977="",$D$6=""),"",IF(INDEX($A:$U,ROW(),$D$6)="",0,IF(ISNUMBER(INDEX($A:$U,ROW(),$D$6)),INDEX($A:$U,ROW(),$D$6),IFERROR(--SUBSTITUTE(SUBSTITUTE(TRIM(INDEX($A:$U,ROW(),$D$6)),",",""),"원",""),0))))</f>
        <v/>
      </c>
      <c r="AA977" s="30">
        <f>IF(OR($Y977="",$E$6=""),"",IF(INDEX($A:$U,ROW(),$E$6)="",0,IF(ISNUMBER(INDEX($A:$U,ROW(),$E$6)),INDEX($A:$U,ROW(),$E$6),IFERROR(--SUBSTITUTE(SUBSTITUTE(TRIM(INDEX($A:$U,ROW(),$E$6)),",",""),"원",""),0))))</f>
        <v/>
      </c>
      <c r="AB977" s="30">
        <f>IF(OR($Y977="",$F$6=""),"",IF(INDEX($A:$U,ROW(),$F$6)="","",IF(ISNUMBER(INDEX($A:$U,ROW(),$F$6)),INDEX($A:$U,ROW(),$F$6),IFERROR(--SUBSTITUTE(SUBSTITUTE(TRIM(INDEX($A:$U,ROW(),$F$6)),",",""),"원",""),""))))</f>
        <v/>
      </c>
      <c r="AC977" s="2">
        <f>IF(OR($Y977="",$G$6=""),"",INDEX($A:$U,ROW(),$G$6)&amp;"")</f>
        <v/>
      </c>
      <c r="AD977" s="2">
        <f>IF($Y977="","",IF(OR(AND(설정!$B$5&lt;&gt;"",ISNUMBER(SEARCH(설정!$B$5,$AC977))),AND(설정!$B$6&lt;&gt;"",ISNUMBER(SEARCH(설정!$B$6,$AC977))),AND(설정!$B$7&lt;&gt;"",ISNUMBER(SEARCH(설정!$B$7,$AC977)))),"제외","포함"))</f>
        <v/>
      </c>
    </row>
    <row r="978">
      <c r="W978" s="2">
        <f>IF(OR($B$5="",$C$6="",ROW()&lt;$B$5),"",IF(INDEX($A:$U,ROW(),$C$6)="","",INDEX($A:$U,ROW(),$C$6)))</f>
        <v/>
      </c>
      <c r="X978" s="28">
        <f>IF($W978="","",IF(ISNUMBER($W978),IF($W978&gt;=10000000,IFERROR(DATE(INT($W978/10000),MOD(INT($W978/100),100),MOD($W978,100)),""),$W978),IF(ISNUMBER(--SUBSTITUTE(SUBSTITUTE(TRIM($W978),".","-"),"/","-")),IF(--SUBSTITUTE(SUBSTITUTE(TRIM($W978),".","-"),"/","-")&gt;=10000000,IFERROR(DATE(--LEFT(TRIM($W978),4),--MID(TRIM($W978),5,2),--RIGHT(TRIM($W978),2)),""),--SUBSTITUTE(SUBSTITUTE(TRIM($W978),".","-"),"/","-")),IFERROR(--LEFT(SUBSTITUTE(SUBSTITUTE(TRIM($W978),".","-"),"/","-"),10),""))))</f>
        <v/>
      </c>
      <c r="Y978" s="29">
        <f>IF($X978="","",INT($X978))</f>
        <v/>
      </c>
      <c r="Z978" s="30">
        <f>IF(OR($Y978="",$D$6=""),"",IF(INDEX($A:$U,ROW(),$D$6)="",0,IF(ISNUMBER(INDEX($A:$U,ROW(),$D$6)),INDEX($A:$U,ROW(),$D$6),IFERROR(--SUBSTITUTE(SUBSTITUTE(TRIM(INDEX($A:$U,ROW(),$D$6)),",",""),"원",""),0))))</f>
        <v/>
      </c>
      <c r="AA978" s="30">
        <f>IF(OR($Y978="",$E$6=""),"",IF(INDEX($A:$U,ROW(),$E$6)="",0,IF(ISNUMBER(INDEX($A:$U,ROW(),$E$6)),INDEX($A:$U,ROW(),$E$6),IFERROR(--SUBSTITUTE(SUBSTITUTE(TRIM(INDEX($A:$U,ROW(),$E$6)),",",""),"원",""),0))))</f>
        <v/>
      </c>
      <c r="AB978" s="30">
        <f>IF(OR($Y978="",$F$6=""),"",IF(INDEX($A:$U,ROW(),$F$6)="","",IF(ISNUMBER(INDEX($A:$U,ROW(),$F$6)),INDEX($A:$U,ROW(),$F$6),IFERROR(--SUBSTITUTE(SUBSTITUTE(TRIM(INDEX($A:$U,ROW(),$F$6)),",",""),"원",""),""))))</f>
        <v/>
      </c>
      <c r="AC978" s="2">
        <f>IF(OR($Y978="",$G$6=""),"",INDEX($A:$U,ROW(),$G$6)&amp;"")</f>
        <v/>
      </c>
      <c r="AD978" s="2">
        <f>IF($Y978="","",IF(OR(AND(설정!$B$5&lt;&gt;"",ISNUMBER(SEARCH(설정!$B$5,$AC978))),AND(설정!$B$6&lt;&gt;"",ISNUMBER(SEARCH(설정!$B$6,$AC978))),AND(설정!$B$7&lt;&gt;"",ISNUMBER(SEARCH(설정!$B$7,$AC978)))),"제외","포함"))</f>
        <v/>
      </c>
    </row>
    <row r="979">
      <c r="W979" s="2">
        <f>IF(OR($B$5="",$C$6="",ROW()&lt;$B$5),"",IF(INDEX($A:$U,ROW(),$C$6)="","",INDEX($A:$U,ROW(),$C$6)))</f>
        <v/>
      </c>
      <c r="X979" s="28">
        <f>IF($W979="","",IF(ISNUMBER($W979),IF($W979&gt;=10000000,IFERROR(DATE(INT($W979/10000),MOD(INT($W979/100),100),MOD($W979,100)),""),$W979),IF(ISNUMBER(--SUBSTITUTE(SUBSTITUTE(TRIM($W979),".","-"),"/","-")),IF(--SUBSTITUTE(SUBSTITUTE(TRIM($W979),".","-"),"/","-")&gt;=10000000,IFERROR(DATE(--LEFT(TRIM($W979),4),--MID(TRIM($W979),5,2),--RIGHT(TRIM($W979),2)),""),--SUBSTITUTE(SUBSTITUTE(TRIM($W979),".","-"),"/","-")),IFERROR(--LEFT(SUBSTITUTE(SUBSTITUTE(TRIM($W979),".","-"),"/","-"),10),""))))</f>
        <v/>
      </c>
      <c r="Y979" s="29">
        <f>IF($X979="","",INT($X979))</f>
        <v/>
      </c>
      <c r="Z979" s="30">
        <f>IF(OR($Y979="",$D$6=""),"",IF(INDEX($A:$U,ROW(),$D$6)="",0,IF(ISNUMBER(INDEX($A:$U,ROW(),$D$6)),INDEX($A:$U,ROW(),$D$6),IFERROR(--SUBSTITUTE(SUBSTITUTE(TRIM(INDEX($A:$U,ROW(),$D$6)),",",""),"원",""),0))))</f>
        <v/>
      </c>
      <c r="AA979" s="30">
        <f>IF(OR($Y979="",$E$6=""),"",IF(INDEX($A:$U,ROW(),$E$6)="",0,IF(ISNUMBER(INDEX($A:$U,ROW(),$E$6)),INDEX($A:$U,ROW(),$E$6),IFERROR(--SUBSTITUTE(SUBSTITUTE(TRIM(INDEX($A:$U,ROW(),$E$6)),",",""),"원",""),0))))</f>
        <v/>
      </c>
      <c r="AB979" s="30">
        <f>IF(OR($Y979="",$F$6=""),"",IF(INDEX($A:$U,ROW(),$F$6)="","",IF(ISNUMBER(INDEX($A:$U,ROW(),$F$6)),INDEX($A:$U,ROW(),$F$6),IFERROR(--SUBSTITUTE(SUBSTITUTE(TRIM(INDEX($A:$U,ROW(),$F$6)),",",""),"원",""),""))))</f>
        <v/>
      </c>
      <c r="AC979" s="2">
        <f>IF(OR($Y979="",$G$6=""),"",INDEX($A:$U,ROW(),$G$6)&amp;"")</f>
        <v/>
      </c>
      <c r="AD979" s="2">
        <f>IF($Y979="","",IF(OR(AND(설정!$B$5&lt;&gt;"",ISNUMBER(SEARCH(설정!$B$5,$AC979))),AND(설정!$B$6&lt;&gt;"",ISNUMBER(SEARCH(설정!$B$6,$AC979))),AND(설정!$B$7&lt;&gt;"",ISNUMBER(SEARCH(설정!$B$7,$AC979)))),"제외","포함"))</f>
        <v/>
      </c>
    </row>
    <row r="980">
      <c r="W980" s="2">
        <f>IF(OR($B$5="",$C$6="",ROW()&lt;$B$5),"",IF(INDEX($A:$U,ROW(),$C$6)="","",INDEX($A:$U,ROW(),$C$6)))</f>
        <v/>
      </c>
      <c r="X980" s="28">
        <f>IF($W980="","",IF(ISNUMBER($W980),IF($W980&gt;=10000000,IFERROR(DATE(INT($W980/10000),MOD(INT($W980/100),100),MOD($W980,100)),""),$W980),IF(ISNUMBER(--SUBSTITUTE(SUBSTITUTE(TRIM($W980),".","-"),"/","-")),IF(--SUBSTITUTE(SUBSTITUTE(TRIM($W980),".","-"),"/","-")&gt;=10000000,IFERROR(DATE(--LEFT(TRIM($W980),4),--MID(TRIM($W980),5,2),--RIGHT(TRIM($W980),2)),""),--SUBSTITUTE(SUBSTITUTE(TRIM($W980),".","-"),"/","-")),IFERROR(--LEFT(SUBSTITUTE(SUBSTITUTE(TRIM($W980),".","-"),"/","-"),10),""))))</f>
        <v/>
      </c>
      <c r="Y980" s="29">
        <f>IF($X980="","",INT($X980))</f>
        <v/>
      </c>
      <c r="Z980" s="30">
        <f>IF(OR($Y980="",$D$6=""),"",IF(INDEX($A:$U,ROW(),$D$6)="",0,IF(ISNUMBER(INDEX($A:$U,ROW(),$D$6)),INDEX($A:$U,ROW(),$D$6),IFERROR(--SUBSTITUTE(SUBSTITUTE(TRIM(INDEX($A:$U,ROW(),$D$6)),",",""),"원",""),0))))</f>
        <v/>
      </c>
      <c r="AA980" s="30">
        <f>IF(OR($Y980="",$E$6=""),"",IF(INDEX($A:$U,ROW(),$E$6)="",0,IF(ISNUMBER(INDEX($A:$U,ROW(),$E$6)),INDEX($A:$U,ROW(),$E$6),IFERROR(--SUBSTITUTE(SUBSTITUTE(TRIM(INDEX($A:$U,ROW(),$E$6)),",",""),"원",""),0))))</f>
        <v/>
      </c>
      <c r="AB980" s="30">
        <f>IF(OR($Y980="",$F$6=""),"",IF(INDEX($A:$U,ROW(),$F$6)="","",IF(ISNUMBER(INDEX($A:$U,ROW(),$F$6)),INDEX($A:$U,ROW(),$F$6),IFERROR(--SUBSTITUTE(SUBSTITUTE(TRIM(INDEX($A:$U,ROW(),$F$6)),",",""),"원",""),""))))</f>
        <v/>
      </c>
      <c r="AC980" s="2">
        <f>IF(OR($Y980="",$G$6=""),"",INDEX($A:$U,ROW(),$G$6)&amp;"")</f>
        <v/>
      </c>
      <c r="AD980" s="2">
        <f>IF($Y980="","",IF(OR(AND(설정!$B$5&lt;&gt;"",ISNUMBER(SEARCH(설정!$B$5,$AC980))),AND(설정!$B$6&lt;&gt;"",ISNUMBER(SEARCH(설정!$B$6,$AC980))),AND(설정!$B$7&lt;&gt;"",ISNUMBER(SEARCH(설정!$B$7,$AC980)))),"제외","포함"))</f>
        <v/>
      </c>
    </row>
    <row r="981">
      <c r="W981" s="2">
        <f>IF(OR($B$5="",$C$6="",ROW()&lt;$B$5),"",IF(INDEX($A:$U,ROW(),$C$6)="","",INDEX($A:$U,ROW(),$C$6)))</f>
        <v/>
      </c>
      <c r="X981" s="28">
        <f>IF($W981="","",IF(ISNUMBER($W981),IF($W981&gt;=10000000,IFERROR(DATE(INT($W981/10000),MOD(INT($W981/100),100),MOD($W981,100)),""),$W981),IF(ISNUMBER(--SUBSTITUTE(SUBSTITUTE(TRIM($W981),".","-"),"/","-")),IF(--SUBSTITUTE(SUBSTITUTE(TRIM($W981),".","-"),"/","-")&gt;=10000000,IFERROR(DATE(--LEFT(TRIM($W981),4),--MID(TRIM($W981),5,2),--RIGHT(TRIM($W981),2)),""),--SUBSTITUTE(SUBSTITUTE(TRIM($W981),".","-"),"/","-")),IFERROR(--LEFT(SUBSTITUTE(SUBSTITUTE(TRIM($W981),".","-"),"/","-"),10),""))))</f>
        <v/>
      </c>
      <c r="Y981" s="29">
        <f>IF($X981="","",INT($X981))</f>
        <v/>
      </c>
      <c r="Z981" s="30">
        <f>IF(OR($Y981="",$D$6=""),"",IF(INDEX($A:$U,ROW(),$D$6)="",0,IF(ISNUMBER(INDEX($A:$U,ROW(),$D$6)),INDEX($A:$U,ROW(),$D$6),IFERROR(--SUBSTITUTE(SUBSTITUTE(TRIM(INDEX($A:$U,ROW(),$D$6)),",",""),"원",""),0))))</f>
        <v/>
      </c>
      <c r="AA981" s="30">
        <f>IF(OR($Y981="",$E$6=""),"",IF(INDEX($A:$U,ROW(),$E$6)="",0,IF(ISNUMBER(INDEX($A:$U,ROW(),$E$6)),INDEX($A:$U,ROW(),$E$6),IFERROR(--SUBSTITUTE(SUBSTITUTE(TRIM(INDEX($A:$U,ROW(),$E$6)),",",""),"원",""),0))))</f>
        <v/>
      </c>
      <c r="AB981" s="30">
        <f>IF(OR($Y981="",$F$6=""),"",IF(INDEX($A:$U,ROW(),$F$6)="","",IF(ISNUMBER(INDEX($A:$U,ROW(),$F$6)),INDEX($A:$U,ROW(),$F$6),IFERROR(--SUBSTITUTE(SUBSTITUTE(TRIM(INDEX($A:$U,ROW(),$F$6)),",",""),"원",""),""))))</f>
        <v/>
      </c>
      <c r="AC981" s="2">
        <f>IF(OR($Y981="",$G$6=""),"",INDEX($A:$U,ROW(),$G$6)&amp;"")</f>
        <v/>
      </c>
      <c r="AD981" s="2">
        <f>IF($Y981="","",IF(OR(AND(설정!$B$5&lt;&gt;"",ISNUMBER(SEARCH(설정!$B$5,$AC981))),AND(설정!$B$6&lt;&gt;"",ISNUMBER(SEARCH(설정!$B$6,$AC981))),AND(설정!$B$7&lt;&gt;"",ISNUMBER(SEARCH(설정!$B$7,$AC981)))),"제외","포함"))</f>
        <v/>
      </c>
    </row>
    <row r="982">
      <c r="W982" s="2">
        <f>IF(OR($B$5="",$C$6="",ROW()&lt;$B$5),"",IF(INDEX($A:$U,ROW(),$C$6)="","",INDEX($A:$U,ROW(),$C$6)))</f>
        <v/>
      </c>
      <c r="X982" s="28">
        <f>IF($W982="","",IF(ISNUMBER($W982),IF($W982&gt;=10000000,IFERROR(DATE(INT($W982/10000),MOD(INT($W982/100),100),MOD($W982,100)),""),$W982),IF(ISNUMBER(--SUBSTITUTE(SUBSTITUTE(TRIM($W982),".","-"),"/","-")),IF(--SUBSTITUTE(SUBSTITUTE(TRIM($W982),".","-"),"/","-")&gt;=10000000,IFERROR(DATE(--LEFT(TRIM($W982),4),--MID(TRIM($W982),5,2),--RIGHT(TRIM($W982),2)),""),--SUBSTITUTE(SUBSTITUTE(TRIM($W982),".","-"),"/","-")),IFERROR(--LEFT(SUBSTITUTE(SUBSTITUTE(TRIM($W982),".","-"),"/","-"),10),""))))</f>
        <v/>
      </c>
      <c r="Y982" s="29">
        <f>IF($X982="","",INT($X982))</f>
        <v/>
      </c>
      <c r="Z982" s="30">
        <f>IF(OR($Y982="",$D$6=""),"",IF(INDEX($A:$U,ROW(),$D$6)="",0,IF(ISNUMBER(INDEX($A:$U,ROW(),$D$6)),INDEX($A:$U,ROW(),$D$6),IFERROR(--SUBSTITUTE(SUBSTITUTE(TRIM(INDEX($A:$U,ROW(),$D$6)),",",""),"원",""),0))))</f>
        <v/>
      </c>
      <c r="AA982" s="30">
        <f>IF(OR($Y982="",$E$6=""),"",IF(INDEX($A:$U,ROW(),$E$6)="",0,IF(ISNUMBER(INDEX($A:$U,ROW(),$E$6)),INDEX($A:$U,ROW(),$E$6),IFERROR(--SUBSTITUTE(SUBSTITUTE(TRIM(INDEX($A:$U,ROW(),$E$6)),",",""),"원",""),0))))</f>
        <v/>
      </c>
      <c r="AB982" s="30">
        <f>IF(OR($Y982="",$F$6=""),"",IF(INDEX($A:$U,ROW(),$F$6)="","",IF(ISNUMBER(INDEX($A:$U,ROW(),$F$6)),INDEX($A:$U,ROW(),$F$6),IFERROR(--SUBSTITUTE(SUBSTITUTE(TRIM(INDEX($A:$U,ROW(),$F$6)),",",""),"원",""),""))))</f>
        <v/>
      </c>
      <c r="AC982" s="2">
        <f>IF(OR($Y982="",$G$6=""),"",INDEX($A:$U,ROW(),$G$6)&amp;"")</f>
        <v/>
      </c>
      <c r="AD982" s="2">
        <f>IF($Y982="","",IF(OR(AND(설정!$B$5&lt;&gt;"",ISNUMBER(SEARCH(설정!$B$5,$AC982))),AND(설정!$B$6&lt;&gt;"",ISNUMBER(SEARCH(설정!$B$6,$AC982))),AND(설정!$B$7&lt;&gt;"",ISNUMBER(SEARCH(설정!$B$7,$AC982)))),"제외","포함"))</f>
        <v/>
      </c>
    </row>
    <row r="983">
      <c r="W983" s="2">
        <f>IF(OR($B$5="",$C$6="",ROW()&lt;$B$5),"",IF(INDEX($A:$U,ROW(),$C$6)="","",INDEX($A:$U,ROW(),$C$6)))</f>
        <v/>
      </c>
      <c r="X983" s="28">
        <f>IF($W983="","",IF(ISNUMBER($W983),IF($W983&gt;=10000000,IFERROR(DATE(INT($W983/10000),MOD(INT($W983/100),100),MOD($W983,100)),""),$W983),IF(ISNUMBER(--SUBSTITUTE(SUBSTITUTE(TRIM($W983),".","-"),"/","-")),IF(--SUBSTITUTE(SUBSTITUTE(TRIM($W983),".","-"),"/","-")&gt;=10000000,IFERROR(DATE(--LEFT(TRIM($W983),4),--MID(TRIM($W983),5,2),--RIGHT(TRIM($W983),2)),""),--SUBSTITUTE(SUBSTITUTE(TRIM($W983),".","-"),"/","-")),IFERROR(--LEFT(SUBSTITUTE(SUBSTITUTE(TRIM($W983),".","-"),"/","-"),10),""))))</f>
        <v/>
      </c>
      <c r="Y983" s="29">
        <f>IF($X983="","",INT($X983))</f>
        <v/>
      </c>
      <c r="Z983" s="30">
        <f>IF(OR($Y983="",$D$6=""),"",IF(INDEX($A:$U,ROW(),$D$6)="",0,IF(ISNUMBER(INDEX($A:$U,ROW(),$D$6)),INDEX($A:$U,ROW(),$D$6),IFERROR(--SUBSTITUTE(SUBSTITUTE(TRIM(INDEX($A:$U,ROW(),$D$6)),",",""),"원",""),0))))</f>
        <v/>
      </c>
      <c r="AA983" s="30">
        <f>IF(OR($Y983="",$E$6=""),"",IF(INDEX($A:$U,ROW(),$E$6)="",0,IF(ISNUMBER(INDEX($A:$U,ROW(),$E$6)),INDEX($A:$U,ROW(),$E$6),IFERROR(--SUBSTITUTE(SUBSTITUTE(TRIM(INDEX($A:$U,ROW(),$E$6)),",",""),"원",""),0))))</f>
        <v/>
      </c>
      <c r="AB983" s="30">
        <f>IF(OR($Y983="",$F$6=""),"",IF(INDEX($A:$U,ROW(),$F$6)="","",IF(ISNUMBER(INDEX($A:$U,ROW(),$F$6)),INDEX($A:$U,ROW(),$F$6),IFERROR(--SUBSTITUTE(SUBSTITUTE(TRIM(INDEX($A:$U,ROW(),$F$6)),",",""),"원",""),""))))</f>
        <v/>
      </c>
      <c r="AC983" s="2">
        <f>IF(OR($Y983="",$G$6=""),"",INDEX($A:$U,ROW(),$G$6)&amp;"")</f>
        <v/>
      </c>
      <c r="AD983" s="2">
        <f>IF($Y983="","",IF(OR(AND(설정!$B$5&lt;&gt;"",ISNUMBER(SEARCH(설정!$B$5,$AC983))),AND(설정!$B$6&lt;&gt;"",ISNUMBER(SEARCH(설정!$B$6,$AC983))),AND(설정!$B$7&lt;&gt;"",ISNUMBER(SEARCH(설정!$B$7,$AC983)))),"제외","포함"))</f>
        <v/>
      </c>
    </row>
    <row r="984">
      <c r="W984" s="2">
        <f>IF(OR($B$5="",$C$6="",ROW()&lt;$B$5),"",IF(INDEX($A:$U,ROW(),$C$6)="","",INDEX($A:$U,ROW(),$C$6)))</f>
        <v/>
      </c>
      <c r="X984" s="28">
        <f>IF($W984="","",IF(ISNUMBER($W984),IF($W984&gt;=10000000,IFERROR(DATE(INT($W984/10000),MOD(INT($W984/100),100),MOD($W984,100)),""),$W984),IF(ISNUMBER(--SUBSTITUTE(SUBSTITUTE(TRIM($W984),".","-"),"/","-")),IF(--SUBSTITUTE(SUBSTITUTE(TRIM($W984),".","-"),"/","-")&gt;=10000000,IFERROR(DATE(--LEFT(TRIM($W984),4),--MID(TRIM($W984),5,2),--RIGHT(TRIM($W984),2)),""),--SUBSTITUTE(SUBSTITUTE(TRIM($W984),".","-"),"/","-")),IFERROR(--LEFT(SUBSTITUTE(SUBSTITUTE(TRIM($W984),".","-"),"/","-"),10),""))))</f>
        <v/>
      </c>
      <c r="Y984" s="29">
        <f>IF($X984="","",INT($X984))</f>
        <v/>
      </c>
      <c r="Z984" s="30">
        <f>IF(OR($Y984="",$D$6=""),"",IF(INDEX($A:$U,ROW(),$D$6)="",0,IF(ISNUMBER(INDEX($A:$U,ROW(),$D$6)),INDEX($A:$U,ROW(),$D$6),IFERROR(--SUBSTITUTE(SUBSTITUTE(TRIM(INDEX($A:$U,ROW(),$D$6)),",",""),"원",""),0))))</f>
        <v/>
      </c>
      <c r="AA984" s="30">
        <f>IF(OR($Y984="",$E$6=""),"",IF(INDEX($A:$U,ROW(),$E$6)="",0,IF(ISNUMBER(INDEX($A:$U,ROW(),$E$6)),INDEX($A:$U,ROW(),$E$6),IFERROR(--SUBSTITUTE(SUBSTITUTE(TRIM(INDEX($A:$U,ROW(),$E$6)),",",""),"원",""),0))))</f>
        <v/>
      </c>
      <c r="AB984" s="30">
        <f>IF(OR($Y984="",$F$6=""),"",IF(INDEX($A:$U,ROW(),$F$6)="","",IF(ISNUMBER(INDEX($A:$U,ROW(),$F$6)),INDEX($A:$U,ROW(),$F$6),IFERROR(--SUBSTITUTE(SUBSTITUTE(TRIM(INDEX($A:$U,ROW(),$F$6)),",",""),"원",""),""))))</f>
        <v/>
      </c>
      <c r="AC984" s="2">
        <f>IF(OR($Y984="",$G$6=""),"",INDEX($A:$U,ROW(),$G$6)&amp;"")</f>
        <v/>
      </c>
      <c r="AD984" s="2">
        <f>IF($Y984="","",IF(OR(AND(설정!$B$5&lt;&gt;"",ISNUMBER(SEARCH(설정!$B$5,$AC984))),AND(설정!$B$6&lt;&gt;"",ISNUMBER(SEARCH(설정!$B$6,$AC984))),AND(설정!$B$7&lt;&gt;"",ISNUMBER(SEARCH(설정!$B$7,$AC984)))),"제외","포함"))</f>
        <v/>
      </c>
    </row>
    <row r="985">
      <c r="W985" s="2">
        <f>IF(OR($B$5="",$C$6="",ROW()&lt;$B$5),"",IF(INDEX($A:$U,ROW(),$C$6)="","",INDEX($A:$U,ROW(),$C$6)))</f>
        <v/>
      </c>
      <c r="X985" s="28">
        <f>IF($W985="","",IF(ISNUMBER($W985),IF($W985&gt;=10000000,IFERROR(DATE(INT($W985/10000),MOD(INT($W985/100),100),MOD($W985,100)),""),$W985),IF(ISNUMBER(--SUBSTITUTE(SUBSTITUTE(TRIM($W985),".","-"),"/","-")),IF(--SUBSTITUTE(SUBSTITUTE(TRIM($W985),".","-"),"/","-")&gt;=10000000,IFERROR(DATE(--LEFT(TRIM($W985),4),--MID(TRIM($W985),5,2),--RIGHT(TRIM($W985),2)),""),--SUBSTITUTE(SUBSTITUTE(TRIM($W985),".","-"),"/","-")),IFERROR(--LEFT(SUBSTITUTE(SUBSTITUTE(TRIM($W985),".","-"),"/","-"),10),""))))</f>
        <v/>
      </c>
      <c r="Y985" s="29">
        <f>IF($X985="","",INT($X985))</f>
        <v/>
      </c>
      <c r="Z985" s="30">
        <f>IF(OR($Y985="",$D$6=""),"",IF(INDEX($A:$U,ROW(),$D$6)="",0,IF(ISNUMBER(INDEX($A:$U,ROW(),$D$6)),INDEX($A:$U,ROW(),$D$6),IFERROR(--SUBSTITUTE(SUBSTITUTE(TRIM(INDEX($A:$U,ROW(),$D$6)),",",""),"원",""),0))))</f>
        <v/>
      </c>
      <c r="AA985" s="30">
        <f>IF(OR($Y985="",$E$6=""),"",IF(INDEX($A:$U,ROW(),$E$6)="",0,IF(ISNUMBER(INDEX($A:$U,ROW(),$E$6)),INDEX($A:$U,ROW(),$E$6),IFERROR(--SUBSTITUTE(SUBSTITUTE(TRIM(INDEX($A:$U,ROW(),$E$6)),",",""),"원",""),0))))</f>
        <v/>
      </c>
      <c r="AB985" s="30">
        <f>IF(OR($Y985="",$F$6=""),"",IF(INDEX($A:$U,ROW(),$F$6)="","",IF(ISNUMBER(INDEX($A:$U,ROW(),$F$6)),INDEX($A:$U,ROW(),$F$6),IFERROR(--SUBSTITUTE(SUBSTITUTE(TRIM(INDEX($A:$U,ROW(),$F$6)),",",""),"원",""),""))))</f>
        <v/>
      </c>
      <c r="AC985" s="2">
        <f>IF(OR($Y985="",$G$6=""),"",INDEX($A:$U,ROW(),$G$6)&amp;"")</f>
        <v/>
      </c>
      <c r="AD985" s="2">
        <f>IF($Y985="","",IF(OR(AND(설정!$B$5&lt;&gt;"",ISNUMBER(SEARCH(설정!$B$5,$AC985))),AND(설정!$B$6&lt;&gt;"",ISNUMBER(SEARCH(설정!$B$6,$AC985))),AND(설정!$B$7&lt;&gt;"",ISNUMBER(SEARCH(설정!$B$7,$AC985)))),"제외","포함"))</f>
        <v/>
      </c>
    </row>
    <row r="986">
      <c r="W986" s="2">
        <f>IF(OR($B$5="",$C$6="",ROW()&lt;$B$5),"",IF(INDEX($A:$U,ROW(),$C$6)="","",INDEX($A:$U,ROW(),$C$6)))</f>
        <v/>
      </c>
      <c r="X986" s="28">
        <f>IF($W986="","",IF(ISNUMBER($W986),IF($W986&gt;=10000000,IFERROR(DATE(INT($W986/10000),MOD(INT($W986/100),100),MOD($W986,100)),""),$W986),IF(ISNUMBER(--SUBSTITUTE(SUBSTITUTE(TRIM($W986),".","-"),"/","-")),IF(--SUBSTITUTE(SUBSTITUTE(TRIM($W986),".","-"),"/","-")&gt;=10000000,IFERROR(DATE(--LEFT(TRIM($W986),4),--MID(TRIM($W986),5,2),--RIGHT(TRIM($W986),2)),""),--SUBSTITUTE(SUBSTITUTE(TRIM($W986),".","-"),"/","-")),IFERROR(--LEFT(SUBSTITUTE(SUBSTITUTE(TRIM($W986),".","-"),"/","-"),10),""))))</f>
        <v/>
      </c>
      <c r="Y986" s="29">
        <f>IF($X986="","",INT($X986))</f>
        <v/>
      </c>
      <c r="Z986" s="30">
        <f>IF(OR($Y986="",$D$6=""),"",IF(INDEX($A:$U,ROW(),$D$6)="",0,IF(ISNUMBER(INDEX($A:$U,ROW(),$D$6)),INDEX($A:$U,ROW(),$D$6),IFERROR(--SUBSTITUTE(SUBSTITUTE(TRIM(INDEX($A:$U,ROW(),$D$6)),",",""),"원",""),0))))</f>
        <v/>
      </c>
      <c r="AA986" s="30">
        <f>IF(OR($Y986="",$E$6=""),"",IF(INDEX($A:$U,ROW(),$E$6)="",0,IF(ISNUMBER(INDEX($A:$U,ROW(),$E$6)),INDEX($A:$U,ROW(),$E$6),IFERROR(--SUBSTITUTE(SUBSTITUTE(TRIM(INDEX($A:$U,ROW(),$E$6)),",",""),"원",""),0))))</f>
        <v/>
      </c>
      <c r="AB986" s="30">
        <f>IF(OR($Y986="",$F$6=""),"",IF(INDEX($A:$U,ROW(),$F$6)="","",IF(ISNUMBER(INDEX($A:$U,ROW(),$F$6)),INDEX($A:$U,ROW(),$F$6),IFERROR(--SUBSTITUTE(SUBSTITUTE(TRIM(INDEX($A:$U,ROW(),$F$6)),",",""),"원",""),""))))</f>
        <v/>
      </c>
      <c r="AC986" s="2">
        <f>IF(OR($Y986="",$G$6=""),"",INDEX($A:$U,ROW(),$G$6)&amp;"")</f>
        <v/>
      </c>
      <c r="AD986" s="2">
        <f>IF($Y986="","",IF(OR(AND(설정!$B$5&lt;&gt;"",ISNUMBER(SEARCH(설정!$B$5,$AC986))),AND(설정!$B$6&lt;&gt;"",ISNUMBER(SEARCH(설정!$B$6,$AC986))),AND(설정!$B$7&lt;&gt;"",ISNUMBER(SEARCH(설정!$B$7,$AC986)))),"제외","포함"))</f>
        <v/>
      </c>
    </row>
    <row r="987">
      <c r="W987" s="2">
        <f>IF(OR($B$5="",$C$6="",ROW()&lt;$B$5),"",IF(INDEX($A:$U,ROW(),$C$6)="","",INDEX($A:$U,ROW(),$C$6)))</f>
        <v/>
      </c>
      <c r="X987" s="28">
        <f>IF($W987="","",IF(ISNUMBER($W987),IF($W987&gt;=10000000,IFERROR(DATE(INT($W987/10000),MOD(INT($W987/100),100),MOD($W987,100)),""),$W987),IF(ISNUMBER(--SUBSTITUTE(SUBSTITUTE(TRIM($W987),".","-"),"/","-")),IF(--SUBSTITUTE(SUBSTITUTE(TRIM($W987),".","-"),"/","-")&gt;=10000000,IFERROR(DATE(--LEFT(TRIM($W987),4),--MID(TRIM($W987),5,2),--RIGHT(TRIM($W987),2)),""),--SUBSTITUTE(SUBSTITUTE(TRIM($W987),".","-"),"/","-")),IFERROR(--LEFT(SUBSTITUTE(SUBSTITUTE(TRIM($W987),".","-"),"/","-"),10),""))))</f>
        <v/>
      </c>
      <c r="Y987" s="29">
        <f>IF($X987="","",INT($X987))</f>
        <v/>
      </c>
      <c r="Z987" s="30">
        <f>IF(OR($Y987="",$D$6=""),"",IF(INDEX($A:$U,ROW(),$D$6)="",0,IF(ISNUMBER(INDEX($A:$U,ROW(),$D$6)),INDEX($A:$U,ROW(),$D$6),IFERROR(--SUBSTITUTE(SUBSTITUTE(TRIM(INDEX($A:$U,ROW(),$D$6)),",",""),"원",""),0))))</f>
        <v/>
      </c>
      <c r="AA987" s="30">
        <f>IF(OR($Y987="",$E$6=""),"",IF(INDEX($A:$U,ROW(),$E$6)="",0,IF(ISNUMBER(INDEX($A:$U,ROW(),$E$6)),INDEX($A:$U,ROW(),$E$6),IFERROR(--SUBSTITUTE(SUBSTITUTE(TRIM(INDEX($A:$U,ROW(),$E$6)),",",""),"원",""),0))))</f>
        <v/>
      </c>
      <c r="AB987" s="30">
        <f>IF(OR($Y987="",$F$6=""),"",IF(INDEX($A:$U,ROW(),$F$6)="","",IF(ISNUMBER(INDEX($A:$U,ROW(),$F$6)),INDEX($A:$U,ROW(),$F$6),IFERROR(--SUBSTITUTE(SUBSTITUTE(TRIM(INDEX($A:$U,ROW(),$F$6)),",",""),"원",""),""))))</f>
        <v/>
      </c>
      <c r="AC987" s="2">
        <f>IF(OR($Y987="",$G$6=""),"",INDEX($A:$U,ROW(),$G$6)&amp;"")</f>
        <v/>
      </c>
      <c r="AD987" s="2">
        <f>IF($Y987="","",IF(OR(AND(설정!$B$5&lt;&gt;"",ISNUMBER(SEARCH(설정!$B$5,$AC987))),AND(설정!$B$6&lt;&gt;"",ISNUMBER(SEARCH(설정!$B$6,$AC987))),AND(설정!$B$7&lt;&gt;"",ISNUMBER(SEARCH(설정!$B$7,$AC987)))),"제외","포함"))</f>
        <v/>
      </c>
    </row>
    <row r="988">
      <c r="W988" s="2">
        <f>IF(OR($B$5="",$C$6="",ROW()&lt;$B$5),"",IF(INDEX($A:$U,ROW(),$C$6)="","",INDEX($A:$U,ROW(),$C$6)))</f>
        <v/>
      </c>
      <c r="X988" s="28">
        <f>IF($W988="","",IF(ISNUMBER($W988),IF($W988&gt;=10000000,IFERROR(DATE(INT($W988/10000),MOD(INT($W988/100),100),MOD($W988,100)),""),$W988),IF(ISNUMBER(--SUBSTITUTE(SUBSTITUTE(TRIM($W988),".","-"),"/","-")),IF(--SUBSTITUTE(SUBSTITUTE(TRIM($W988),".","-"),"/","-")&gt;=10000000,IFERROR(DATE(--LEFT(TRIM($W988),4),--MID(TRIM($W988),5,2),--RIGHT(TRIM($W988),2)),""),--SUBSTITUTE(SUBSTITUTE(TRIM($W988),".","-"),"/","-")),IFERROR(--LEFT(SUBSTITUTE(SUBSTITUTE(TRIM($W988),".","-"),"/","-"),10),""))))</f>
        <v/>
      </c>
      <c r="Y988" s="29">
        <f>IF($X988="","",INT($X988))</f>
        <v/>
      </c>
      <c r="Z988" s="30">
        <f>IF(OR($Y988="",$D$6=""),"",IF(INDEX($A:$U,ROW(),$D$6)="",0,IF(ISNUMBER(INDEX($A:$U,ROW(),$D$6)),INDEX($A:$U,ROW(),$D$6),IFERROR(--SUBSTITUTE(SUBSTITUTE(TRIM(INDEX($A:$U,ROW(),$D$6)),",",""),"원",""),0))))</f>
        <v/>
      </c>
      <c r="AA988" s="30">
        <f>IF(OR($Y988="",$E$6=""),"",IF(INDEX($A:$U,ROW(),$E$6)="",0,IF(ISNUMBER(INDEX($A:$U,ROW(),$E$6)),INDEX($A:$U,ROW(),$E$6),IFERROR(--SUBSTITUTE(SUBSTITUTE(TRIM(INDEX($A:$U,ROW(),$E$6)),",",""),"원",""),0))))</f>
        <v/>
      </c>
      <c r="AB988" s="30">
        <f>IF(OR($Y988="",$F$6=""),"",IF(INDEX($A:$U,ROW(),$F$6)="","",IF(ISNUMBER(INDEX($A:$U,ROW(),$F$6)),INDEX($A:$U,ROW(),$F$6),IFERROR(--SUBSTITUTE(SUBSTITUTE(TRIM(INDEX($A:$U,ROW(),$F$6)),",",""),"원",""),""))))</f>
        <v/>
      </c>
      <c r="AC988" s="2">
        <f>IF(OR($Y988="",$G$6=""),"",INDEX($A:$U,ROW(),$G$6)&amp;"")</f>
        <v/>
      </c>
      <c r="AD988" s="2">
        <f>IF($Y988="","",IF(OR(AND(설정!$B$5&lt;&gt;"",ISNUMBER(SEARCH(설정!$B$5,$AC988))),AND(설정!$B$6&lt;&gt;"",ISNUMBER(SEARCH(설정!$B$6,$AC988))),AND(설정!$B$7&lt;&gt;"",ISNUMBER(SEARCH(설정!$B$7,$AC988)))),"제외","포함"))</f>
        <v/>
      </c>
    </row>
    <row r="989">
      <c r="W989" s="2">
        <f>IF(OR($B$5="",$C$6="",ROW()&lt;$B$5),"",IF(INDEX($A:$U,ROW(),$C$6)="","",INDEX($A:$U,ROW(),$C$6)))</f>
        <v/>
      </c>
      <c r="X989" s="28">
        <f>IF($W989="","",IF(ISNUMBER($W989),IF($W989&gt;=10000000,IFERROR(DATE(INT($W989/10000),MOD(INT($W989/100),100),MOD($W989,100)),""),$W989),IF(ISNUMBER(--SUBSTITUTE(SUBSTITUTE(TRIM($W989),".","-"),"/","-")),IF(--SUBSTITUTE(SUBSTITUTE(TRIM($W989),".","-"),"/","-")&gt;=10000000,IFERROR(DATE(--LEFT(TRIM($W989),4),--MID(TRIM($W989),5,2),--RIGHT(TRIM($W989),2)),""),--SUBSTITUTE(SUBSTITUTE(TRIM($W989),".","-"),"/","-")),IFERROR(--LEFT(SUBSTITUTE(SUBSTITUTE(TRIM($W989),".","-"),"/","-"),10),""))))</f>
        <v/>
      </c>
      <c r="Y989" s="29">
        <f>IF($X989="","",INT($X989))</f>
        <v/>
      </c>
      <c r="Z989" s="30">
        <f>IF(OR($Y989="",$D$6=""),"",IF(INDEX($A:$U,ROW(),$D$6)="",0,IF(ISNUMBER(INDEX($A:$U,ROW(),$D$6)),INDEX($A:$U,ROW(),$D$6),IFERROR(--SUBSTITUTE(SUBSTITUTE(TRIM(INDEX($A:$U,ROW(),$D$6)),",",""),"원",""),0))))</f>
        <v/>
      </c>
      <c r="AA989" s="30">
        <f>IF(OR($Y989="",$E$6=""),"",IF(INDEX($A:$U,ROW(),$E$6)="",0,IF(ISNUMBER(INDEX($A:$U,ROW(),$E$6)),INDEX($A:$U,ROW(),$E$6),IFERROR(--SUBSTITUTE(SUBSTITUTE(TRIM(INDEX($A:$U,ROW(),$E$6)),",",""),"원",""),0))))</f>
        <v/>
      </c>
      <c r="AB989" s="30">
        <f>IF(OR($Y989="",$F$6=""),"",IF(INDEX($A:$U,ROW(),$F$6)="","",IF(ISNUMBER(INDEX($A:$U,ROW(),$F$6)),INDEX($A:$U,ROW(),$F$6),IFERROR(--SUBSTITUTE(SUBSTITUTE(TRIM(INDEX($A:$U,ROW(),$F$6)),",",""),"원",""),""))))</f>
        <v/>
      </c>
      <c r="AC989" s="2">
        <f>IF(OR($Y989="",$G$6=""),"",INDEX($A:$U,ROW(),$G$6)&amp;"")</f>
        <v/>
      </c>
      <c r="AD989" s="2">
        <f>IF($Y989="","",IF(OR(AND(설정!$B$5&lt;&gt;"",ISNUMBER(SEARCH(설정!$B$5,$AC989))),AND(설정!$B$6&lt;&gt;"",ISNUMBER(SEARCH(설정!$B$6,$AC989))),AND(설정!$B$7&lt;&gt;"",ISNUMBER(SEARCH(설정!$B$7,$AC989)))),"제외","포함"))</f>
        <v/>
      </c>
    </row>
    <row r="990">
      <c r="W990" s="2">
        <f>IF(OR($B$5="",$C$6="",ROW()&lt;$B$5),"",IF(INDEX($A:$U,ROW(),$C$6)="","",INDEX($A:$U,ROW(),$C$6)))</f>
        <v/>
      </c>
      <c r="X990" s="28">
        <f>IF($W990="","",IF(ISNUMBER($W990),IF($W990&gt;=10000000,IFERROR(DATE(INT($W990/10000),MOD(INT($W990/100),100),MOD($W990,100)),""),$W990),IF(ISNUMBER(--SUBSTITUTE(SUBSTITUTE(TRIM($W990),".","-"),"/","-")),IF(--SUBSTITUTE(SUBSTITUTE(TRIM($W990),".","-"),"/","-")&gt;=10000000,IFERROR(DATE(--LEFT(TRIM($W990),4),--MID(TRIM($W990),5,2),--RIGHT(TRIM($W990),2)),""),--SUBSTITUTE(SUBSTITUTE(TRIM($W990),".","-"),"/","-")),IFERROR(--LEFT(SUBSTITUTE(SUBSTITUTE(TRIM($W990),".","-"),"/","-"),10),""))))</f>
        <v/>
      </c>
      <c r="Y990" s="29">
        <f>IF($X990="","",INT($X990))</f>
        <v/>
      </c>
      <c r="Z990" s="30">
        <f>IF(OR($Y990="",$D$6=""),"",IF(INDEX($A:$U,ROW(),$D$6)="",0,IF(ISNUMBER(INDEX($A:$U,ROW(),$D$6)),INDEX($A:$U,ROW(),$D$6),IFERROR(--SUBSTITUTE(SUBSTITUTE(TRIM(INDEX($A:$U,ROW(),$D$6)),",",""),"원",""),0))))</f>
        <v/>
      </c>
      <c r="AA990" s="30">
        <f>IF(OR($Y990="",$E$6=""),"",IF(INDEX($A:$U,ROW(),$E$6)="",0,IF(ISNUMBER(INDEX($A:$U,ROW(),$E$6)),INDEX($A:$U,ROW(),$E$6),IFERROR(--SUBSTITUTE(SUBSTITUTE(TRIM(INDEX($A:$U,ROW(),$E$6)),",",""),"원",""),0))))</f>
        <v/>
      </c>
      <c r="AB990" s="30">
        <f>IF(OR($Y990="",$F$6=""),"",IF(INDEX($A:$U,ROW(),$F$6)="","",IF(ISNUMBER(INDEX($A:$U,ROW(),$F$6)),INDEX($A:$U,ROW(),$F$6),IFERROR(--SUBSTITUTE(SUBSTITUTE(TRIM(INDEX($A:$U,ROW(),$F$6)),",",""),"원",""),""))))</f>
        <v/>
      </c>
      <c r="AC990" s="2">
        <f>IF(OR($Y990="",$G$6=""),"",INDEX($A:$U,ROW(),$G$6)&amp;"")</f>
        <v/>
      </c>
      <c r="AD990" s="2">
        <f>IF($Y990="","",IF(OR(AND(설정!$B$5&lt;&gt;"",ISNUMBER(SEARCH(설정!$B$5,$AC990))),AND(설정!$B$6&lt;&gt;"",ISNUMBER(SEARCH(설정!$B$6,$AC990))),AND(설정!$B$7&lt;&gt;"",ISNUMBER(SEARCH(설정!$B$7,$AC990)))),"제외","포함"))</f>
        <v/>
      </c>
    </row>
    <row r="991">
      <c r="W991" s="2">
        <f>IF(OR($B$5="",$C$6="",ROW()&lt;$B$5),"",IF(INDEX($A:$U,ROW(),$C$6)="","",INDEX($A:$U,ROW(),$C$6)))</f>
        <v/>
      </c>
      <c r="X991" s="28">
        <f>IF($W991="","",IF(ISNUMBER($W991),IF($W991&gt;=10000000,IFERROR(DATE(INT($W991/10000),MOD(INT($W991/100),100),MOD($W991,100)),""),$W991),IF(ISNUMBER(--SUBSTITUTE(SUBSTITUTE(TRIM($W991),".","-"),"/","-")),IF(--SUBSTITUTE(SUBSTITUTE(TRIM($W991),".","-"),"/","-")&gt;=10000000,IFERROR(DATE(--LEFT(TRIM($W991),4),--MID(TRIM($W991),5,2),--RIGHT(TRIM($W991),2)),""),--SUBSTITUTE(SUBSTITUTE(TRIM($W991),".","-"),"/","-")),IFERROR(--LEFT(SUBSTITUTE(SUBSTITUTE(TRIM($W991),".","-"),"/","-"),10),""))))</f>
        <v/>
      </c>
      <c r="Y991" s="29">
        <f>IF($X991="","",INT($X991))</f>
        <v/>
      </c>
      <c r="Z991" s="30">
        <f>IF(OR($Y991="",$D$6=""),"",IF(INDEX($A:$U,ROW(),$D$6)="",0,IF(ISNUMBER(INDEX($A:$U,ROW(),$D$6)),INDEX($A:$U,ROW(),$D$6),IFERROR(--SUBSTITUTE(SUBSTITUTE(TRIM(INDEX($A:$U,ROW(),$D$6)),",",""),"원",""),0))))</f>
        <v/>
      </c>
      <c r="AA991" s="30">
        <f>IF(OR($Y991="",$E$6=""),"",IF(INDEX($A:$U,ROW(),$E$6)="",0,IF(ISNUMBER(INDEX($A:$U,ROW(),$E$6)),INDEX($A:$U,ROW(),$E$6),IFERROR(--SUBSTITUTE(SUBSTITUTE(TRIM(INDEX($A:$U,ROW(),$E$6)),",",""),"원",""),0))))</f>
        <v/>
      </c>
      <c r="AB991" s="30">
        <f>IF(OR($Y991="",$F$6=""),"",IF(INDEX($A:$U,ROW(),$F$6)="","",IF(ISNUMBER(INDEX($A:$U,ROW(),$F$6)),INDEX($A:$U,ROW(),$F$6),IFERROR(--SUBSTITUTE(SUBSTITUTE(TRIM(INDEX($A:$U,ROW(),$F$6)),",",""),"원",""),""))))</f>
        <v/>
      </c>
      <c r="AC991" s="2">
        <f>IF(OR($Y991="",$G$6=""),"",INDEX($A:$U,ROW(),$G$6)&amp;"")</f>
        <v/>
      </c>
      <c r="AD991" s="2">
        <f>IF($Y991="","",IF(OR(AND(설정!$B$5&lt;&gt;"",ISNUMBER(SEARCH(설정!$B$5,$AC991))),AND(설정!$B$6&lt;&gt;"",ISNUMBER(SEARCH(설정!$B$6,$AC991))),AND(설정!$B$7&lt;&gt;"",ISNUMBER(SEARCH(설정!$B$7,$AC991)))),"제외","포함"))</f>
        <v/>
      </c>
    </row>
    <row r="992">
      <c r="W992" s="2">
        <f>IF(OR($B$5="",$C$6="",ROW()&lt;$B$5),"",IF(INDEX($A:$U,ROW(),$C$6)="","",INDEX($A:$U,ROW(),$C$6)))</f>
        <v/>
      </c>
      <c r="X992" s="28">
        <f>IF($W992="","",IF(ISNUMBER($W992),IF($W992&gt;=10000000,IFERROR(DATE(INT($W992/10000),MOD(INT($W992/100),100),MOD($W992,100)),""),$W992),IF(ISNUMBER(--SUBSTITUTE(SUBSTITUTE(TRIM($W992),".","-"),"/","-")),IF(--SUBSTITUTE(SUBSTITUTE(TRIM($W992),".","-"),"/","-")&gt;=10000000,IFERROR(DATE(--LEFT(TRIM($W992),4),--MID(TRIM($W992),5,2),--RIGHT(TRIM($W992),2)),""),--SUBSTITUTE(SUBSTITUTE(TRIM($W992),".","-"),"/","-")),IFERROR(--LEFT(SUBSTITUTE(SUBSTITUTE(TRIM($W992),".","-"),"/","-"),10),""))))</f>
        <v/>
      </c>
      <c r="Y992" s="29">
        <f>IF($X992="","",INT($X992))</f>
        <v/>
      </c>
      <c r="Z992" s="30">
        <f>IF(OR($Y992="",$D$6=""),"",IF(INDEX($A:$U,ROW(),$D$6)="",0,IF(ISNUMBER(INDEX($A:$U,ROW(),$D$6)),INDEX($A:$U,ROW(),$D$6),IFERROR(--SUBSTITUTE(SUBSTITUTE(TRIM(INDEX($A:$U,ROW(),$D$6)),",",""),"원",""),0))))</f>
        <v/>
      </c>
      <c r="AA992" s="30">
        <f>IF(OR($Y992="",$E$6=""),"",IF(INDEX($A:$U,ROW(),$E$6)="",0,IF(ISNUMBER(INDEX($A:$U,ROW(),$E$6)),INDEX($A:$U,ROW(),$E$6),IFERROR(--SUBSTITUTE(SUBSTITUTE(TRIM(INDEX($A:$U,ROW(),$E$6)),",",""),"원",""),0))))</f>
        <v/>
      </c>
      <c r="AB992" s="30">
        <f>IF(OR($Y992="",$F$6=""),"",IF(INDEX($A:$U,ROW(),$F$6)="","",IF(ISNUMBER(INDEX($A:$U,ROW(),$F$6)),INDEX($A:$U,ROW(),$F$6),IFERROR(--SUBSTITUTE(SUBSTITUTE(TRIM(INDEX($A:$U,ROW(),$F$6)),",",""),"원",""),""))))</f>
        <v/>
      </c>
      <c r="AC992" s="2">
        <f>IF(OR($Y992="",$G$6=""),"",INDEX($A:$U,ROW(),$G$6)&amp;"")</f>
        <v/>
      </c>
      <c r="AD992" s="2">
        <f>IF($Y992="","",IF(OR(AND(설정!$B$5&lt;&gt;"",ISNUMBER(SEARCH(설정!$B$5,$AC992))),AND(설정!$B$6&lt;&gt;"",ISNUMBER(SEARCH(설정!$B$6,$AC992))),AND(설정!$B$7&lt;&gt;"",ISNUMBER(SEARCH(설정!$B$7,$AC992)))),"제외","포함"))</f>
        <v/>
      </c>
    </row>
    <row r="993">
      <c r="W993" s="2">
        <f>IF(OR($B$5="",$C$6="",ROW()&lt;$B$5),"",IF(INDEX($A:$U,ROW(),$C$6)="","",INDEX($A:$U,ROW(),$C$6)))</f>
        <v/>
      </c>
      <c r="X993" s="28">
        <f>IF($W993="","",IF(ISNUMBER($W993),IF($W993&gt;=10000000,IFERROR(DATE(INT($W993/10000),MOD(INT($W993/100),100),MOD($W993,100)),""),$W993),IF(ISNUMBER(--SUBSTITUTE(SUBSTITUTE(TRIM($W993),".","-"),"/","-")),IF(--SUBSTITUTE(SUBSTITUTE(TRIM($W993),".","-"),"/","-")&gt;=10000000,IFERROR(DATE(--LEFT(TRIM($W993),4),--MID(TRIM($W993),5,2),--RIGHT(TRIM($W993),2)),""),--SUBSTITUTE(SUBSTITUTE(TRIM($W993),".","-"),"/","-")),IFERROR(--LEFT(SUBSTITUTE(SUBSTITUTE(TRIM($W993),".","-"),"/","-"),10),""))))</f>
        <v/>
      </c>
      <c r="Y993" s="29">
        <f>IF($X993="","",INT($X993))</f>
        <v/>
      </c>
      <c r="Z993" s="30">
        <f>IF(OR($Y993="",$D$6=""),"",IF(INDEX($A:$U,ROW(),$D$6)="",0,IF(ISNUMBER(INDEX($A:$U,ROW(),$D$6)),INDEX($A:$U,ROW(),$D$6),IFERROR(--SUBSTITUTE(SUBSTITUTE(TRIM(INDEX($A:$U,ROW(),$D$6)),",",""),"원",""),0))))</f>
        <v/>
      </c>
      <c r="AA993" s="30">
        <f>IF(OR($Y993="",$E$6=""),"",IF(INDEX($A:$U,ROW(),$E$6)="",0,IF(ISNUMBER(INDEX($A:$U,ROW(),$E$6)),INDEX($A:$U,ROW(),$E$6),IFERROR(--SUBSTITUTE(SUBSTITUTE(TRIM(INDEX($A:$U,ROW(),$E$6)),",",""),"원",""),0))))</f>
        <v/>
      </c>
      <c r="AB993" s="30">
        <f>IF(OR($Y993="",$F$6=""),"",IF(INDEX($A:$U,ROW(),$F$6)="","",IF(ISNUMBER(INDEX($A:$U,ROW(),$F$6)),INDEX($A:$U,ROW(),$F$6),IFERROR(--SUBSTITUTE(SUBSTITUTE(TRIM(INDEX($A:$U,ROW(),$F$6)),",",""),"원",""),""))))</f>
        <v/>
      </c>
      <c r="AC993" s="2">
        <f>IF(OR($Y993="",$G$6=""),"",INDEX($A:$U,ROW(),$G$6)&amp;"")</f>
        <v/>
      </c>
      <c r="AD993" s="2">
        <f>IF($Y993="","",IF(OR(AND(설정!$B$5&lt;&gt;"",ISNUMBER(SEARCH(설정!$B$5,$AC993))),AND(설정!$B$6&lt;&gt;"",ISNUMBER(SEARCH(설정!$B$6,$AC993))),AND(설정!$B$7&lt;&gt;"",ISNUMBER(SEARCH(설정!$B$7,$AC993)))),"제외","포함"))</f>
        <v/>
      </c>
    </row>
    <row r="994">
      <c r="W994" s="2">
        <f>IF(OR($B$5="",$C$6="",ROW()&lt;$B$5),"",IF(INDEX($A:$U,ROW(),$C$6)="","",INDEX($A:$U,ROW(),$C$6)))</f>
        <v/>
      </c>
      <c r="X994" s="28">
        <f>IF($W994="","",IF(ISNUMBER($W994),IF($W994&gt;=10000000,IFERROR(DATE(INT($W994/10000),MOD(INT($W994/100),100),MOD($W994,100)),""),$W994),IF(ISNUMBER(--SUBSTITUTE(SUBSTITUTE(TRIM($W994),".","-"),"/","-")),IF(--SUBSTITUTE(SUBSTITUTE(TRIM($W994),".","-"),"/","-")&gt;=10000000,IFERROR(DATE(--LEFT(TRIM($W994),4),--MID(TRIM($W994),5,2),--RIGHT(TRIM($W994),2)),""),--SUBSTITUTE(SUBSTITUTE(TRIM($W994),".","-"),"/","-")),IFERROR(--LEFT(SUBSTITUTE(SUBSTITUTE(TRIM($W994),".","-"),"/","-"),10),""))))</f>
        <v/>
      </c>
      <c r="Y994" s="29">
        <f>IF($X994="","",INT($X994))</f>
        <v/>
      </c>
      <c r="Z994" s="30">
        <f>IF(OR($Y994="",$D$6=""),"",IF(INDEX($A:$U,ROW(),$D$6)="",0,IF(ISNUMBER(INDEX($A:$U,ROW(),$D$6)),INDEX($A:$U,ROW(),$D$6),IFERROR(--SUBSTITUTE(SUBSTITUTE(TRIM(INDEX($A:$U,ROW(),$D$6)),",",""),"원",""),0))))</f>
        <v/>
      </c>
      <c r="AA994" s="30">
        <f>IF(OR($Y994="",$E$6=""),"",IF(INDEX($A:$U,ROW(),$E$6)="",0,IF(ISNUMBER(INDEX($A:$U,ROW(),$E$6)),INDEX($A:$U,ROW(),$E$6),IFERROR(--SUBSTITUTE(SUBSTITUTE(TRIM(INDEX($A:$U,ROW(),$E$6)),",",""),"원",""),0))))</f>
        <v/>
      </c>
      <c r="AB994" s="30">
        <f>IF(OR($Y994="",$F$6=""),"",IF(INDEX($A:$U,ROW(),$F$6)="","",IF(ISNUMBER(INDEX($A:$U,ROW(),$F$6)),INDEX($A:$U,ROW(),$F$6),IFERROR(--SUBSTITUTE(SUBSTITUTE(TRIM(INDEX($A:$U,ROW(),$F$6)),",",""),"원",""),""))))</f>
        <v/>
      </c>
      <c r="AC994" s="2">
        <f>IF(OR($Y994="",$G$6=""),"",INDEX($A:$U,ROW(),$G$6)&amp;"")</f>
        <v/>
      </c>
      <c r="AD994" s="2">
        <f>IF($Y994="","",IF(OR(AND(설정!$B$5&lt;&gt;"",ISNUMBER(SEARCH(설정!$B$5,$AC994))),AND(설정!$B$6&lt;&gt;"",ISNUMBER(SEARCH(설정!$B$6,$AC994))),AND(설정!$B$7&lt;&gt;"",ISNUMBER(SEARCH(설정!$B$7,$AC994)))),"제외","포함"))</f>
        <v/>
      </c>
    </row>
    <row r="995">
      <c r="W995" s="2">
        <f>IF(OR($B$5="",$C$6="",ROW()&lt;$B$5),"",IF(INDEX($A:$U,ROW(),$C$6)="","",INDEX($A:$U,ROW(),$C$6)))</f>
        <v/>
      </c>
      <c r="X995" s="28">
        <f>IF($W995="","",IF(ISNUMBER($W995),IF($W995&gt;=10000000,IFERROR(DATE(INT($W995/10000),MOD(INT($W995/100),100),MOD($W995,100)),""),$W995),IF(ISNUMBER(--SUBSTITUTE(SUBSTITUTE(TRIM($W995),".","-"),"/","-")),IF(--SUBSTITUTE(SUBSTITUTE(TRIM($W995),".","-"),"/","-")&gt;=10000000,IFERROR(DATE(--LEFT(TRIM($W995),4),--MID(TRIM($W995),5,2),--RIGHT(TRIM($W995),2)),""),--SUBSTITUTE(SUBSTITUTE(TRIM($W995),".","-"),"/","-")),IFERROR(--LEFT(SUBSTITUTE(SUBSTITUTE(TRIM($W995),".","-"),"/","-"),10),""))))</f>
        <v/>
      </c>
      <c r="Y995" s="29">
        <f>IF($X995="","",INT($X995))</f>
        <v/>
      </c>
      <c r="Z995" s="30">
        <f>IF(OR($Y995="",$D$6=""),"",IF(INDEX($A:$U,ROW(),$D$6)="",0,IF(ISNUMBER(INDEX($A:$U,ROW(),$D$6)),INDEX($A:$U,ROW(),$D$6),IFERROR(--SUBSTITUTE(SUBSTITUTE(TRIM(INDEX($A:$U,ROW(),$D$6)),",",""),"원",""),0))))</f>
        <v/>
      </c>
      <c r="AA995" s="30">
        <f>IF(OR($Y995="",$E$6=""),"",IF(INDEX($A:$U,ROW(),$E$6)="",0,IF(ISNUMBER(INDEX($A:$U,ROW(),$E$6)),INDEX($A:$U,ROW(),$E$6),IFERROR(--SUBSTITUTE(SUBSTITUTE(TRIM(INDEX($A:$U,ROW(),$E$6)),",",""),"원",""),0))))</f>
        <v/>
      </c>
      <c r="AB995" s="30">
        <f>IF(OR($Y995="",$F$6=""),"",IF(INDEX($A:$U,ROW(),$F$6)="","",IF(ISNUMBER(INDEX($A:$U,ROW(),$F$6)),INDEX($A:$U,ROW(),$F$6),IFERROR(--SUBSTITUTE(SUBSTITUTE(TRIM(INDEX($A:$U,ROW(),$F$6)),",",""),"원",""),""))))</f>
        <v/>
      </c>
      <c r="AC995" s="2">
        <f>IF(OR($Y995="",$G$6=""),"",INDEX($A:$U,ROW(),$G$6)&amp;"")</f>
        <v/>
      </c>
      <c r="AD995" s="2">
        <f>IF($Y995="","",IF(OR(AND(설정!$B$5&lt;&gt;"",ISNUMBER(SEARCH(설정!$B$5,$AC995))),AND(설정!$B$6&lt;&gt;"",ISNUMBER(SEARCH(설정!$B$6,$AC995))),AND(설정!$B$7&lt;&gt;"",ISNUMBER(SEARCH(설정!$B$7,$AC995)))),"제외","포함"))</f>
        <v/>
      </c>
    </row>
    <row r="996">
      <c r="W996" s="2">
        <f>IF(OR($B$5="",$C$6="",ROW()&lt;$B$5),"",IF(INDEX($A:$U,ROW(),$C$6)="","",INDEX($A:$U,ROW(),$C$6)))</f>
        <v/>
      </c>
      <c r="X996" s="28">
        <f>IF($W996="","",IF(ISNUMBER($W996),IF($W996&gt;=10000000,IFERROR(DATE(INT($W996/10000),MOD(INT($W996/100),100),MOD($W996,100)),""),$W996),IF(ISNUMBER(--SUBSTITUTE(SUBSTITUTE(TRIM($W996),".","-"),"/","-")),IF(--SUBSTITUTE(SUBSTITUTE(TRIM($W996),".","-"),"/","-")&gt;=10000000,IFERROR(DATE(--LEFT(TRIM($W996),4),--MID(TRIM($W996),5,2),--RIGHT(TRIM($W996),2)),""),--SUBSTITUTE(SUBSTITUTE(TRIM($W996),".","-"),"/","-")),IFERROR(--LEFT(SUBSTITUTE(SUBSTITUTE(TRIM($W996),".","-"),"/","-"),10),""))))</f>
        <v/>
      </c>
      <c r="Y996" s="29">
        <f>IF($X996="","",INT($X996))</f>
        <v/>
      </c>
      <c r="Z996" s="30">
        <f>IF(OR($Y996="",$D$6=""),"",IF(INDEX($A:$U,ROW(),$D$6)="",0,IF(ISNUMBER(INDEX($A:$U,ROW(),$D$6)),INDEX($A:$U,ROW(),$D$6),IFERROR(--SUBSTITUTE(SUBSTITUTE(TRIM(INDEX($A:$U,ROW(),$D$6)),",",""),"원",""),0))))</f>
        <v/>
      </c>
      <c r="AA996" s="30">
        <f>IF(OR($Y996="",$E$6=""),"",IF(INDEX($A:$U,ROW(),$E$6)="",0,IF(ISNUMBER(INDEX($A:$U,ROW(),$E$6)),INDEX($A:$U,ROW(),$E$6),IFERROR(--SUBSTITUTE(SUBSTITUTE(TRIM(INDEX($A:$U,ROW(),$E$6)),",",""),"원",""),0))))</f>
        <v/>
      </c>
      <c r="AB996" s="30">
        <f>IF(OR($Y996="",$F$6=""),"",IF(INDEX($A:$U,ROW(),$F$6)="","",IF(ISNUMBER(INDEX($A:$U,ROW(),$F$6)),INDEX($A:$U,ROW(),$F$6),IFERROR(--SUBSTITUTE(SUBSTITUTE(TRIM(INDEX($A:$U,ROW(),$F$6)),",",""),"원",""),""))))</f>
        <v/>
      </c>
      <c r="AC996" s="2">
        <f>IF(OR($Y996="",$G$6=""),"",INDEX($A:$U,ROW(),$G$6)&amp;"")</f>
        <v/>
      </c>
      <c r="AD996" s="2">
        <f>IF($Y996="","",IF(OR(AND(설정!$B$5&lt;&gt;"",ISNUMBER(SEARCH(설정!$B$5,$AC996))),AND(설정!$B$6&lt;&gt;"",ISNUMBER(SEARCH(설정!$B$6,$AC996))),AND(설정!$B$7&lt;&gt;"",ISNUMBER(SEARCH(설정!$B$7,$AC996)))),"제외","포함"))</f>
        <v/>
      </c>
    </row>
    <row r="997">
      <c r="W997" s="2">
        <f>IF(OR($B$5="",$C$6="",ROW()&lt;$B$5),"",IF(INDEX($A:$U,ROW(),$C$6)="","",INDEX($A:$U,ROW(),$C$6)))</f>
        <v/>
      </c>
      <c r="X997" s="28">
        <f>IF($W997="","",IF(ISNUMBER($W997),IF($W997&gt;=10000000,IFERROR(DATE(INT($W997/10000),MOD(INT($W997/100),100),MOD($W997,100)),""),$W997),IF(ISNUMBER(--SUBSTITUTE(SUBSTITUTE(TRIM($W997),".","-"),"/","-")),IF(--SUBSTITUTE(SUBSTITUTE(TRIM($W997),".","-"),"/","-")&gt;=10000000,IFERROR(DATE(--LEFT(TRIM($W997),4),--MID(TRIM($W997),5,2),--RIGHT(TRIM($W997),2)),""),--SUBSTITUTE(SUBSTITUTE(TRIM($W997),".","-"),"/","-")),IFERROR(--LEFT(SUBSTITUTE(SUBSTITUTE(TRIM($W997),".","-"),"/","-"),10),""))))</f>
        <v/>
      </c>
      <c r="Y997" s="29">
        <f>IF($X997="","",INT($X997))</f>
        <v/>
      </c>
      <c r="Z997" s="30">
        <f>IF(OR($Y997="",$D$6=""),"",IF(INDEX($A:$U,ROW(),$D$6)="",0,IF(ISNUMBER(INDEX($A:$U,ROW(),$D$6)),INDEX($A:$U,ROW(),$D$6),IFERROR(--SUBSTITUTE(SUBSTITUTE(TRIM(INDEX($A:$U,ROW(),$D$6)),",",""),"원",""),0))))</f>
        <v/>
      </c>
      <c r="AA997" s="30">
        <f>IF(OR($Y997="",$E$6=""),"",IF(INDEX($A:$U,ROW(),$E$6)="",0,IF(ISNUMBER(INDEX($A:$U,ROW(),$E$6)),INDEX($A:$U,ROW(),$E$6),IFERROR(--SUBSTITUTE(SUBSTITUTE(TRIM(INDEX($A:$U,ROW(),$E$6)),",",""),"원",""),0))))</f>
        <v/>
      </c>
      <c r="AB997" s="30">
        <f>IF(OR($Y997="",$F$6=""),"",IF(INDEX($A:$U,ROW(),$F$6)="","",IF(ISNUMBER(INDEX($A:$U,ROW(),$F$6)),INDEX($A:$U,ROW(),$F$6),IFERROR(--SUBSTITUTE(SUBSTITUTE(TRIM(INDEX($A:$U,ROW(),$F$6)),",",""),"원",""),""))))</f>
        <v/>
      </c>
      <c r="AC997" s="2">
        <f>IF(OR($Y997="",$G$6=""),"",INDEX($A:$U,ROW(),$G$6)&amp;"")</f>
        <v/>
      </c>
      <c r="AD997" s="2">
        <f>IF($Y997="","",IF(OR(AND(설정!$B$5&lt;&gt;"",ISNUMBER(SEARCH(설정!$B$5,$AC997))),AND(설정!$B$6&lt;&gt;"",ISNUMBER(SEARCH(설정!$B$6,$AC997))),AND(설정!$B$7&lt;&gt;"",ISNUMBER(SEARCH(설정!$B$7,$AC997)))),"제외","포함"))</f>
        <v/>
      </c>
    </row>
    <row r="998">
      <c r="W998" s="2">
        <f>IF(OR($B$5="",$C$6="",ROW()&lt;$B$5),"",IF(INDEX($A:$U,ROW(),$C$6)="","",INDEX($A:$U,ROW(),$C$6)))</f>
        <v/>
      </c>
      <c r="X998" s="28">
        <f>IF($W998="","",IF(ISNUMBER($W998),IF($W998&gt;=10000000,IFERROR(DATE(INT($W998/10000),MOD(INT($W998/100),100),MOD($W998,100)),""),$W998),IF(ISNUMBER(--SUBSTITUTE(SUBSTITUTE(TRIM($W998),".","-"),"/","-")),IF(--SUBSTITUTE(SUBSTITUTE(TRIM($W998),".","-"),"/","-")&gt;=10000000,IFERROR(DATE(--LEFT(TRIM($W998),4),--MID(TRIM($W998),5,2),--RIGHT(TRIM($W998),2)),""),--SUBSTITUTE(SUBSTITUTE(TRIM($W998),".","-"),"/","-")),IFERROR(--LEFT(SUBSTITUTE(SUBSTITUTE(TRIM($W998),".","-"),"/","-"),10),""))))</f>
        <v/>
      </c>
      <c r="Y998" s="29">
        <f>IF($X998="","",INT($X998))</f>
        <v/>
      </c>
      <c r="Z998" s="30">
        <f>IF(OR($Y998="",$D$6=""),"",IF(INDEX($A:$U,ROW(),$D$6)="",0,IF(ISNUMBER(INDEX($A:$U,ROW(),$D$6)),INDEX($A:$U,ROW(),$D$6),IFERROR(--SUBSTITUTE(SUBSTITUTE(TRIM(INDEX($A:$U,ROW(),$D$6)),",",""),"원",""),0))))</f>
        <v/>
      </c>
      <c r="AA998" s="30">
        <f>IF(OR($Y998="",$E$6=""),"",IF(INDEX($A:$U,ROW(),$E$6)="",0,IF(ISNUMBER(INDEX($A:$U,ROW(),$E$6)),INDEX($A:$U,ROW(),$E$6),IFERROR(--SUBSTITUTE(SUBSTITUTE(TRIM(INDEX($A:$U,ROW(),$E$6)),",",""),"원",""),0))))</f>
        <v/>
      </c>
      <c r="AB998" s="30">
        <f>IF(OR($Y998="",$F$6=""),"",IF(INDEX($A:$U,ROW(),$F$6)="","",IF(ISNUMBER(INDEX($A:$U,ROW(),$F$6)),INDEX($A:$U,ROW(),$F$6),IFERROR(--SUBSTITUTE(SUBSTITUTE(TRIM(INDEX($A:$U,ROW(),$F$6)),",",""),"원",""),""))))</f>
        <v/>
      </c>
      <c r="AC998" s="2">
        <f>IF(OR($Y998="",$G$6=""),"",INDEX($A:$U,ROW(),$G$6)&amp;"")</f>
        <v/>
      </c>
      <c r="AD998" s="2">
        <f>IF($Y998="","",IF(OR(AND(설정!$B$5&lt;&gt;"",ISNUMBER(SEARCH(설정!$B$5,$AC998))),AND(설정!$B$6&lt;&gt;"",ISNUMBER(SEARCH(설정!$B$6,$AC998))),AND(설정!$B$7&lt;&gt;"",ISNUMBER(SEARCH(설정!$B$7,$AC998)))),"제외","포함"))</f>
        <v/>
      </c>
    </row>
    <row r="999">
      <c r="W999" s="2">
        <f>IF(OR($B$5="",$C$6="",ROW()&lt;$B$5),"",IF(INDEX($A:$U,ROW(),$C$6)="","",INDEX($A:$U,ROW(),$C$6)))</f>
        <v/>
      </c>
      <c r="X999" s="28">
        <f>IF($W999="","",IF(ISNUMBER($W999),IF($W999&gt;=10000000,IFERROR(DATE(INT($W999/10000),MOD(INT($W999/100),100),MOD($W999,100)),""),$W999),IF(ISNUMBER(--SUBSTITUTE(SUBSTITUTE(TRIM($W999),".","-"),"/","-")),IF(--SUBSTITUTE(SUBSTITUTE(TRIM($W999),".","-"),"/","-")&gt;=10000000,IFERROR(DATE(--LEFT(TRIM($W999),4),--MID(TRIM($W999),5,2),--RIGHT(TRIM($W999),2)),""),--SUBSTITUTE(SUBSTITUTE(TRIM($W999),".","-"),"/","-")),IFERROR(--LEFT(SUBSTITUTE(SUBSTITUTE(TRIM($W999),".","-"),"/","-"),10),""))))</f>
        <v/>
      </c>
      <c r="Y999" s="29">
        <f>IF($X999="","",INT($X999))</f>
        <v/>
      </c>
      <c r="Z999" s="30">
        <f>IF(OR($Y999="",$D$6=""),"",IF(INDEX($A:$U,ROW(),$D$6)="",0,IF(ISNUMBER(INDEX($A:$U,ROW(),$D$6)),INDEX($A:$U,ROW(),$D$6),IFERROR(--SUBSTITUTE(SUBSTITUTE(TRIM(INDEX($A:$U,ROW(),$D$6)),",",""),"원",""),0))))</f>
        <v/>
      </c>
      <c r="AA999" s="30">
        <f>IF(OR($Y999="",$E$6=""),"",IF(INDEX($A:$U,ROW(),$E$6)="",0,IF(ISNUMBER(INDEX($A:$U,ROW(),$E$6)),INDEX($A:$U,ROW(),$E$6),IFERROR(--SUBSTITUTE(SUBSTITUTE(TRIM(INDEX($A:$U,ROW(),$E$6)),",",""),"원",""),0))))</f>
        <v/>
      </c>
      <c r="AB999" s="30">
        <f>IF(OR($Y999="",$F$6=""),"",IF(INDEX($A:$U,ROW(),$F$6)="","",IF(ISNUMBER(INDEX($A:$U,ROW(),$F$6)),INDEX($A:$U,ROW(),$F$6),IFERROR(--SUBSTITUTE(SUBSTITUTE(TRIM(INDEX($A:$U,ROW(),$F$6)),",",""),"원",""),""))))</f>
        <v/>
      </c>
      <c r="AC999" s="2">
        <f>IF(OR($Y999="",$G$6=""),"",INDEX($A:$U,ROW(),$G$6)&amp;"")</f>
        <v/>
      </c>
      <c r="AD999" s="2">
        <f>IF($Y999="","",IF(OR(AND(설정!$B$5&lt;&gt;"",ISNUMBER(SEARCH(설정!$B$5,$AC999))),AND(설정!$B$6&lt;&gt;"",ISNUMBER(SEARCH(설정!$B$6,$AC999))),AND(설정!$B$7&lt;&gt;"",ISNUMBER(SEARCH(설정!$B$7,$AC999)))),"제외","포함"))</f>
        <v/>
      </c>
    </row>
    <row r="1000">
      <c r="W1000" s="2">
        <f>IF(OR($B$5="",$C$6="",ROW()&lt;$B$5),"",IF(INDEX($A:$U,ROW(),$C$6)="","",INDEX($A:$U,ROW(),$C$6)))</f>
        <v/>
      </c>
      <c r="X1000" s="28">
        <f>IF($W1000="","",IF(ISNUMBER($W1000),IF($W1000&gt;=10000000,IFERROR(DATE(INT($W1000/10000),MOD(INT($W1000/100),100),MOD($W1000,100)),""),$W1000),IF(ISNUMBER(--SUBSTITUTE(SUBSTITUTE(TRIM($W1000),".","-"),"/","-")),IF(--SUBSTITUTE(SUBSTITUTE(TRIM($W1000),".","-"),"/","-")&gt;=10000000,IFERROR(DATE(--LEFT(TRIM($W1000),4),--MID(TRIM($W1000),5,2),--RIGHT(TRIM($W1000),2)),""),--SUBSTITUTE(SUBSTITUTE(TRIM($W1000),".","-"),"/","-")),IFERROR(--LEFT(SUBSTITUTE(SUBSTITUTE(TRIM($W1000),".","-"),"/","-"),10),""))))</f>
        <v/>
      </c>
      <c r="Y1000" s="29">
        <f>IF($X1000="","",INT($X1000))</f>
        <v/>
      </c>
      <c r="Z1000" s="30">
        <f>IF(OR($Y1000="",$D$6=""),"",IF(INDEX($A:$U,ROW(),$D$6)="",0,IF(ISNUMBER(INDEX($A:$U,ROW(),$D$6)),INDEX($A:$U,ROW(),$D$6),IFERROR(--SUBSTITUTE(SUBSTITUTE(TRIM(INDEX($A:$U,ROW(),$D$6)),",",""),"원",""),0))))</f>
        <v/>
      </c>
      <c r="AA1000" s="30">
        <f>IF(OR($Y1000="",$E$6=""),"",IF(INDEX($A:$U,ROW(),$E$6)="",0,IF(ISNUMBER(INDEX($A:$U,ROW(),$E$6)),INDEX($A:$U,ROW(),$E$6),IFERROR(--SUBSTITUTE(SUBSTITUTE(TRIM(INDEX($A:$U,ROW(),$E$6)),",",""),"원",""),0))))</f>
        <v/>
      </c>
      <c r="AB1000" s="30">
        <f>IF(OR($Y1000="",$F$6=""),"",IF(INDEX($A:$U,ROW(),$F$6)="","",IF(ISNUMBER(INDEX($A:$U,ROW(),$F$6)),INDEX($A:$U,ROW(),$F$6),IFERROR(--SUBSTITUTE(SUBSTITUTE(TRIM(INDEX($A:$U,ROW(),$F$6)),",",""),"원",""),""))))</f>
        <v/>
      </c>
      <c r="AC1000" s="2">
        <f>IF(OR($Y1000="",$G$6=""),"",INDEX($A:$U,ROW(),$G$6)&amp;"")</f>
        <v/>
      </c>
      <c r="AD1000" s="2">
        <f>IF($Y1000="","",IF(OR(AND(설정!$B$5&lt;&gt;"",ISNUMBER(SEARCH(설정!$B$5,$AC1000))),AND(설정!$B$6&lt;&gt;"",ISNUMBER(SEARCH(설정!$B$6,$AC1000))),AND(설정!$B$7&lt;&gt;"",ISNUMBER(SEARCH(설정!$B$7,$AC1000)))),"제외","포함"))</f>
        <v/>
      </c>
    </row>
    <row r="1001">
      <c r="W1001" s="2">
        <f>IF(OR($B$5="",$C$6="",ROW()&lt;$B$5),"",IF(INDEX($A:$U,ROW(),$C$6)="","",INDEX($A:$U,ROW(),$C$6)))</f>
        <v/>
      </c>
      <c r="X1001" s="28">
        <f>IF($W1001="","",IF(ISNUMBER($W1001),IF($W1001&gt;=10000000,IFERROR(DATE(INT($W1001/10000),MOD(INT($W1001/100),100),MOD($W1001,100)),""),$W1001),IF(ISNUMBER(--SUBSTITUTE(SUBSTITUTE(TRIM($W1001),".","-"),"/","-")),IF(--SUBSTITUTE(SUBSTITUTE(TRIM($W1001),".","-"),"/","-")&gt;=10000000,IFERROR(DATE(--LEFT(TRIM($W1001),4),--MID(TRIM($W1001),5,2),--RIGHT(TRIM($W1001),2)),""),--SUBSTITUTE(SUBSTITUTE(TRIM($W1001),".","-"),"/","-")),IFERROR(--LEFT(SUBSTITUTE(SUBSTITUTE(TRIM($W1001),".","-"),"/","-"),10),""))))</f>
        <v/>
      </c>
      <c r="Y1001" s="29">
        <f>IF($X1001="","",INT($X1001))</f>
        <v/>
      </c>
      <c r="Z1001" s="30">
        <f>IF(OR($Y1001="",$D$6=""),"",IF(INDEX($A:$U,ROW(),$D$6)="",0,IF(ISNUMBER(INDEX($A:$U,ROW(),$D$6)),INDEX($A:$U,ROW(),$D$6),IFERROR(--SUBSTITUTE(SUBSTITUTE(TRIM(INDEX($A:$U,ROW(),$D$6)),",",""),"원",""),0))))</f>
        <v/>
      </c>
      <c r="AA1001" s="30">
        <f>IF(OR($Y1001="",$E$6=""),"",IF(INDEX($A:$U,ROW(),$E$6)="",0,IF(ISNUMBER(INDEX($A:$U,ROW(),$E$6)),INDEX($A:$U,ROW(),$E$6),IFERROR(--SUBSTITUTE(SUBSTITUTE(TRIM(INDEX($A:$U,ROW(),$E$6)),",",""),"원",""),0))))</f>
        <v/>
      </c>
      <c r="AB1001" s="30">
        <f>IF(OR($Y1001="",$F$6=""),"",IF(INDEX($A:$U,ROW(),$F$6)="","",IF(ISNUMBER(INDEX($A:$U,ROW(),$F$6)),INDEX($A:$U,ROW(),$F$6),IFERROR(--SUBSTITUTE(SUBSTITUTE(TRIM(INDEX($A:$U,ROW(),$F$6)),",",""),"원",""),""))))</f>
        <v/>
      </c>
      <c r="AC1001" s="2">
        <f>IF(OR($Y1001="",$G$6=""),"",INDEX($A:$U,ROW(),$G$6)&amp;"")</f>
        <v/>
      </c>
      <c r="AD1001" s="2">
        <f>IF($Y1001="","",IF(OR(AND(설정!$B$5&lt;&gt;"",ISNUMBER(SEARCH(설정!$B$5,$AC1001))),AND(설정!$B$6&lt;&gt;"",ISNUMBER(SEARCH(설정!$B$6,$AC1001))),AND(설정!$B$7&lt;&gt;"",ISNUMBER(SEARCH(설정!$B$7,$AC1001)))),"제외","포함"))</f>
        <v/>
      </c>
    </row>
    <row r="1002">
      <c r="W1002" s="2">
        <f>IF(OR($B$5="",$C$6="",ROW()&lt;$B$5),"",IF(INDEX($A:$U,ROW(),$C$6)="","",INDEX($A:$U,ROW(),$C$6)))</f>
        <v/>
      </c>
      <c r="X1002" s="28">
        <f>IF($W1002="","",IF(ISNUMBER($W1002),IF($W1002&gt;=10000000,IFERROR(DATE(INT($W1002/10000),MOD(INT($W1002/100),100),MOD($W1002,100)),""),$W1002),IF(ISNUMBER(--SUBSTITUTE(SUBSTITUTE(TRIM($W1002),".","-"),"/","-")),IF(--SUBSTITUTE(SUBSTITUTE(TRIM($W1002),".","-"),"/","-")&gt;=10000000,IFERROR(DATE(--LEFT(TRIM($W1002),4),--MID(TRIM($W1002),5,2),--RIGHT(TRIM($W1002),2)),""),--SUBSTITUTE(SUBSTITUTE(TRIM($W1002),".","-"),"/","-")),IFERROR(--LEFT(SUBSTITUTE(SUBSTITUTE(TRIM($W1002),".","-"),"/","-"),10),""))))</f>
        <v/>
      </c>
      <c r="Y1002" s="29">
        <f>IF($X1002="","",INT($X1002))</f>
        <v/>
      </c>
      <c r="Z1002" s="30">
        <f>IF(OR($Y1002="",$D$6=""),"",IF(INDEX($A:$U,ROW(),$D$6)="",0,IF(ISNUMBER(INDEX($A:$U,ROW(),$D$6)),INDEX($A:$U,ROW(),$D$6),IFERROR(--SUBSTITUTE(SUBSTITUTE(TRIM(INDEX($A:$U,ROW(),$D$6)),",",""),"원",""),0))))</f>
        <v/>
      </c>
      <c r="AA1002" s="30">
        <f>IF(OR($Y1002="",$E$6=""),"",IF(INDEX($A:$U,ROW(),$E$6)="",0,IF(ISNUMBER(INDEX($A:$U,ROW(),$E$6)),INDEX($A:$U,ROW(),$E$6),IFERROR(--SUBSTITUTE(SUBSTITUTE(TRIM(INDEX($A:$U,ROW(),$E$6)),",",""),"원",""),0))))</f>
        <v/>
      </c>
      <c r="AB1002" s="30">
        <f>IF(OR($Y1002="",$F$6=""),"",IF(INDEX($A:$U,ROW(),$F$6)="","",IF(ISNUMBER(INDEX($A:$U,ROW(),$F$6)),INDEX($A:$U,ROW(),$F$6),IFERROR(--SUBSTITUTE(SUBSTITUTE(TRIM(INDEX($A:$U,ROW(),$F$6)),",",""),"원",""),""))))</f>
        <v/>
      </c>
      <c r="AC1002" s="2">
        <f>IF(OR($Y1002="",$G$6=""),"",INDEX($A:$U,ROW(),$G$6)&amp;"")</f>
        <v/>
      </c>
      <c r="AD1002" s="2">
        <f>IF($Y1002="","",IF(OR(AND(설정!$B$5&lt;&gt;"",ISNUMBER(SEARCH(설정!$B$5,$AC1002))),AND(설정!$B$6&lt;&gt;"",ISNUMBER(SEARCH(설정!$B$6,$AC1002))),AND(설정!$B$7&lt;&gt;"",ISNUMBER(SEARCH(설정!$B$7,$AC1002)))),"제외","포함"))</f>
        <v/>
      </c>
    </row>
    <row r="1003">
      <c r="W1003" s="2">
        <f>IF(OR($B$5="",$C$6="",ROW()&lt;$B$5),"",IF(INDEX($A:$U,ROW(),$C$6)="","",INDEX($A:$U,ROW(),$C$6)))</f>
        <v/>
      </c>
      <c r="X1003" s="28">
        <f>IF($W1003="","",IF(ISNUMBER($W1003),IF($W1003&gt;=10000000,IFERROR(DATE(INT($W1003/10000),MOD(INT($W1003/100),100),MOD($W1003,100)),""),$W1003),IF(ISNUMBER(--SUBSTITUTE(SUBSTITUTE(TRIM($W1003),".","-"),"/","-")),IF(--SUBSTITUTE(SUBSTITUTE(TRIM($W1003),".","-"),"/","-")&gt;=10000000,IFERROR(DATE(--LEFT(TRIM($W1003),4),--MID(TRIM($W1003),5,2),--RIGHT(TRIM($W1003),2)),""),--SUBSTITUTE(SUBSTITUTE(TRIM($W1003),".","-"),"/","-")),IFERROR(--LEFT(SUBSTITUTE(SUBSTITUTE(TRIM($W1003),".","-"),"/","-"),10),""))))</f>
        <v/>
      </c>
      <c r="Y1003" s="29">
        <f>IF($X1003="","",INT($X1003))</f>
        <v/>
      </c>
      <c r="Z1003" s="30">
        <f>IF(OR($Y1003="",$D$6=""),"",IF(INDEX($A:$U,ROW(),$D$6)="",0,IF(ISNUMBER(INDEX($A:$U,ROW(),$D$6)),INDEX($A:$U,ROW(),$D$6),IFERROR(--SUBSTITUTE(SUBSTITUTE(TRIM(INDEX($A:$U,ROW(),$D$6)),",",""),"원",""),0))))</f>
        <v/>
      </c>
      <c r="AA1003" s="30">
        <f>IF(OR($Y1003="",$E$6=""),"",IF(INDEX($A:$U,ROW(),$E$6)="",0,IF(ISNUMBER(INDEX($A:$U,ROW(),$E$6)),INDEX($A:$U,ROW(),$E$6),IFERROR(--SUBSTITUTE(SUBSTITUTE(TRIM(INDEX($A:$U,ROW(),$E$6)),",",""),"원",""),0))))</f>
        <v/>
      </c>
      <c r="AB1003" s="30">
        <f>IF(OR($Y1003="",$F$6=""),"",IF(INDEX($A:$U,ROW(),$F$6)="","",IF(ISNUMBER(INDEX($A:$U,ROW(),$F$6)),INDEX($A:$U,ROW(),$F$6),IFERROR(--SUBSTITUTE(SUBSTITUTE(TRIM(INDEX($A:$U,ROW(),$F$6)),",",""),"원",""),""))))</f>
        <v/>
      </c>
      <c r="AC1003" s="2">
        <f>IF(OR($Y1003="",$G$6=""),"",INDEX($A:$U,ROW(),$G$6)&amp;"")</f>
        <v/>
      </c>
      <c r="AD1003" s="2">
        <f>IF($Y1003="","",IF(OR(AND(설정!$B$5&lt;&gt;"",ISNUMBER(SEARCH(설정!$B$5,$AC1003))),AND(설정!$B$6&lt;&gt;"",ISNUMBER(SEARCH(설정!$B$6,$AC1003))),AND(설정!$B$7&lt;&gt;"",ISNUMBER(SEARCH(설정!$B$7,$AC1003)))),"제외","포함"))</f>
        <v/>
      </c>
    </row>
    <row r="1004">
      <c r="W1004" s="2">
        <f>IF(OR($B$5="",$C$6="",ROW()&lt;$B$5),"",IF(INDEX($A:$U,ROW(),$C$6)="","",INDEX($A:$U,ROW(),$C$6)))</f>
        <v/>
      </c>
      <c r="X1004" s="28">
        <f>IF($W1004="","",IF(ISNUMBER($W1004),IF($W1004&gt;=10000000,IFERROR(DATE(INT($W1004/10000),MOD(INT($W1004/100),100),MOD($W1004,100)),""),$W1004),IF(ISNUMBER(--SUBSTITUTE(SUBSTITUTE(TRIM($W1004),".","-"),"/","-")),IF(--SUBSTITUTE(SUBSTITUTE(TRIM($W1004),".","-"),"/","-")&gt;=10000000,IFERROR(DATE(--LEFT(TRIM($W1004),4),--MID(TRIM($W1004),5,2),--RIGHT(TRIM($W1004),2)),""),--SUBSTITUTE(SUBSTITUTE(TRIM($W1004),".","-"),"/","-")),IFERROR(--LEFT(SUBSTITUTE(SUBSTITUTE(TRIM($W1004),".","-"),"/","-"),10),""))))</f>
        <v/>
      </c>
      <c r="Y1004" s="29">
        <f>IF($X1004="","",INT($X1004))</f>
        <v/>
      </c>
      <c r="Z1004" s="30">
        <f>IF(OR($Y1004="",$D$6=""),"",IF(INDEX($A:$U,ROW(),$D$6)="",0,IF(ISNUMBER(INDEX($A:$U,ROW(),$D$6)),INDEX($A:$U,ROW(),$D$6),IFERROR(--SUBSTITUTE(SUBSTITUTE(TRIM(INDEX($A:$U,ROW(),$D$6)),",",""),"원",""),0))))</f>
        <v/>
      </c>
      <c r="AA1004" s="30">
        <f>IF(OR($Y1004="",$E$6=""),"",IF(INDEX($A:$U,ROW(),$E$6)="",0,IF(ISNUMBER(INDEX($A:$U,ROW(),$E$6)),INDEX($A:$U,ROW(),$E$6),IFERROR(--SUBSTITUTE(SUBSTITUTE(TRIM(INDEX($A:$U,ROW(),$E$6)),",",""),"원",""),0))))</f>
        <v/>
      </c>
      <c r="AB1004" s="30">
        <f>IF(OR($Y1004="",$F$6=""),"",IF(INDEX($A:$U,ROW(),$F$6)="","",IF(ISNUMBER(INDEX($A:$U,ROW(),$F$6)),INDEX($A:$U,ROW(),$F$6),IFERROR(--SUBSTITUTE(SUBSTITUTE(TRIM(INDEX($A:$U,ROW(),$F$6)),",",""),"원",""),""))))</f>
        <v/>
      </c>
      <c r="AC1004" s="2">
        <f>IF(OR($Y1004="",$G$6=""),"",INDEX($A:$U,ROW(),$G$6)&amp;"")</f>
        <v/>
      </c>
      <c r="AD1004" s="2">
        <f>IF($Y1004="","",IF(OR(AND(설정!$B$5&lt;&gt;"",ISNUMBER(SEARCH(설정!$B$5,$AC1004))),AND(설정!$B$6&lt;&gt;"",ISNUMBER(SEARCH(설정!$B$6,$AC1004))),AND(설정!$B$7&lt;&gt;"",ISNUMBER(SEARCH(설정!$B$7,$AC1004)))),"제외","포함"))</f>
        <v/>
      </c>
    </row>
    <row r="1005">
      <c r="W1005" s="2">
        <f>IF(OR($B$5="",$C$6="",ROW()&lt;$B$5),"",IF(INDEX($A:$U,ROW(),$C$6)="","",INDEX($A:$U,ROW(),$C$6)))</f>
        <v/>
      </c>
      <c r="X1005" s="28">
        <f>IF($W1005="","",IF(ISNUMBER($W1005),IF($W1005&gt;=10000000,IFERROR(DATE(INT($W1005/10000),MOD(INT($W1005/100),100),MOD($W1005,100)),""),$W1005),IF(ISNUMBER(--SUBSTITUTE(SUBSTITUTE(TRIM($W1005),".","-"),"/","-")),IF(--SUBSTITUTE(SUBSTITUTE(TRIM($W1005),".","-"),"/","-")&gt;=10000000,IFERROR(DATE(--LEFT(TRIM($W1005),4),--MID(TRIM($W1005),5,2),--RIGHT(TRIM($W1005),2)),""),--SUBSTITUTE(SUBSTITUTE(TRIM($W1005),".","-"),"/","-")),IFERROR(--LEFT(SUBSTITUTE(SUBSTITUTE(TRIM($W1005),".","-"),"/","-"),10),""))))</f>
        <v/>
      </c>
      <c r="Y1005" s="29">
        <f>IF($X1005="","",INT($X1005))</f>
        <v/>
      </c>
      <c r="Z1005" s="30">
        <f>IF(OR($Y1005="",$D$6=""),"",IF(INDEX($A:$U,ROW(),$D$6)="",0,IF(ISNUMBER(INDEX($A:$U,ROW(),$D$6)),INDEX($A:$U,ROW(),$D$6),IFERROR(--SUBSTITUTE(SUBSTITUTE(TRIM(INDEX($A:$U,ROW(),$D$6)),",",""),"원",""),0))))</f>
        <v/>
      </c>
      <c r="AA1005" s="30">
        <f>IF(OR($Y1005="",$E$6=""),"",IF(INDEX($A:$U,ROW(),$E$6)="",0,IF(ISNUMBER(INDEX($A:$U,ROW(),$E$6)),INDEX($A:$U,ROW(),$E$6),IFERROR(--SUBSTITUTE(SUBSTITUTE(TRIM(INDEX($A:$U,ROW(),$E$6)),",",""),"원",""),0))))</f>
        <v/>
      </c>
      <c r="AB1005" s="30">
        <f>IF(OR($Y1005="",$F$6=""),"",IF(INDEX($A:$U,ROW(),$F$6)="","",IF(ISNUMBER(INDEX($A:$U,ROW(),$F$6)),INDEX($A:$U,ROW(),$F$6),IFERROR(--SUBSTITUTE(SUBSTITUTE(TRIM(INDEX($A:$U,ROW(),$F$6)),",",""),"원",""),""))))</f>
        <v/>
      </c>
      <c r="AC1005" s="2">
        <f>IF(OR($Y1005="",$G$6=""),"",INDEX($A:$U,ROW(),$G$6)&amp;"")</f>
        <v/>
      </c>
      <c r="AD1005" s="2">
        <f>IF($Y1005="","",IF(OR(AND(설정!$B$5&lt;&gt;"",ISNUMBER(SEARCH(설정!$B$5,$AC1005))),AND(설정!$B$6&lt;&gt;"",ISNUMBER(SEARCH(설정!$B$6,$AC1005))),AND(설정!$B$7&lt;&gt;"",ISNUMBER(SEARCH(설정!$B$7,$AC1005)))),"제외","포함"))</f>
        <v/>
      </c>
    </row>
    <row r="1006">
      <c r="W1006" s="2">
        <f>IF(OR($B$5="",$C$6="",ROW()&lt;$B$5),"",IF(INDEX($A:$U,ROW(),$C$6)="","",INDEX($A:$U,ROW(),$C$6)))</f>
        <v/>
      </c>
      <c r="X1006" s="28">
        <f>IF($W1006="","",IF(ISNUMBER($W1006),IF($W1006&gt;=10000000,IFERROR(DATE(INT($W1006/10000),MOD(INT($W1006/100),100),MOD($W1006,100)),""),$W1006),IF(ISNUMBER(--SUBSTITUTE(SUBSTITUTE(TRIM($W1006),".","-"),"/","-")),IF(--SUBSTITUTE(SUBSTITUTE(TRIM($W1006),".","-"),"/","-")&gt;=10000000,IFERROR(DATE(--LEFT(TRIM($W1006),4),--MID(TRIM($W1006),5,2),--RIGHT(TRIM($W1006),2)),""),--SUBSTITUTE(SUBSTITUTE(TRIM($W1006),".","-"),"/","-")),IFERROR(--LEFT(SUBSTITUTE(SUBSTITUTE(TRIM($W1006),".","-"),"/","-"),10),""))))</f>
        <v/>
      </c>
      <c r="Y1006" s="29">
        <f>IF($X1006="","",INT($X1006))</f>
        <v/>
      </c>
      <c r="Z1006" s="30">
        <f>IF(OR($Y1006="",$D$6=""),"",IF(INDEX($A:$U,ROW(),$D$6)="",0,IF(ISNUMBER(INDEX($A:$U,ROW(),$D$6)),INDEX($A:$U,ROW(),$D$6),IFERROR(--SUBSTITUTE(SUBSTITUTE(TRIM(INDEX($A:$U,ROW(),$D$6)),",",""),"원",""),0))))</f>
        <v/>
      </c>
      <c r="AA1006" s="30">
        <f>IF(OR($Y1006="",$E$6=""),"",IF(INDEX($A:$U,ROW(),$E$6)="",0,IF(ISNUMBER(INDEX($A:$U,ROW(),$E$6)),INDEX($A:$U,ROW(),$E$6),IFERROR(--SUBSTITUTE(SUBSTITUTE(TRIM(INDEX($A:$U,ROW(),$E$6)),",",""),"원",""),0))))</f>
        <v/>
      </c>
      <c r="AB1006" s="30">
        <f>IF(OR($Y1006="",$F$6=""),"",IF(INDEX($A:$U,ROW(),$F$6)="","",IF(ISNUMBER(INDEX($A:$U,ROW(),$F$6)),INDEX($A:$U,ROW(),$F$6),IFERROR(--SUBSTITUTE(SUBSTITUTE(TRIM(INDEX($A:$U,ROW(),$F$6)),",",""),"원",""),""))))</f>
        <v/>
      </c>
      <c r="AC1006" s="2">
        <f>IF(OR($Y1006="",$G$6=""),"",INDEX($A:$U,ROW(),$G$6)&amp;"")</f>
        <v/>
      </c>
      <c r="AD1006" s="2">
        <f>IF($Y1006="","",IF(OR(AND(설정!$B$5&lt;&gt;"",ISNUMBER(SEARCH(설정!$B$5,$AC1006))),AND(설정!$B$6&lt;&gt;"",ISNUMBER(SEARCH(설정!$B$6,$AC1006))),AND(설정!$B$7&lt;&gt;"",ISNUMBER(SEARCH(설정!$B$7,$AC1006)))),"제외","포함"))</f>
        <v/>
      </c>
    </row>
    <row r="1007">
      <c r="W1007" s="2">
        <f>IF(OR($B$5="",$C$6="",ROW()&lt;$B$5),"",IF(INDEX($A:$U,ROW(),$C$6)="","",INDEX($A:$U,ROW(),$C$6)))</f>
        <v/>
      </c>
      <c r="X1007" s="28">
        <f>IF($W1007="","",IF(ISNUMBER($W1007),IF($W1007&gt;=10000000,IFERROR(DATE(INT($W1007/10000),MOD(INT($W1007/100),100),MOD($W1007,100)),""),$W1007),IF(ISNUMBER(--SUBSTITUTE(SUBSTITUTE(TRIM($W1007),".","-"),"/","-")),IF(--SUBSTITUTE(SUBSTITUTE(TRIM($W1007),".","-"),"/","-")&gt;=10000000,IFERROR(DATE(--LEFT(TRIM($W1007),4),--MID(TRIM($W1007),5,2),--RIGHT(TRIM($W1007),2)),""),--SUBSTITUTE(SUBSTITUTE(TRIM($W1007),".","-"),"/","-")),IFERROR(--LEFT(SUBSTITUTE(SUBSTITUTE(TRIM($W1007),".","-"),"/","-"),10),""))))</f>
        <v/>
      </c>
      <c r="Y1007" s="29">
        <f>IF($X1007="","",INT($X1007))</f>
        <v/>
      </c>
      <c r="Z1007" s="30">
        <f>IF(OR($Y1007="",$D$6=""),"",IF(INDEX($A:$U,ROW(),$D$6)="",0,IF(ISNUMBER(INDEX($A:$U,ROW(),$D$6)),INDEX($A:$U,ROW(),$D$6),IFERROR(--SUBSTITUTE(SUBSTITUTE(TRIM(INDEX($A:$U,ROW(),$D$6)),",",""),"원",""),0))))</f>
        <v/>
      </c>
      <c r="AA1007" s="30">
        <f>IF(OR($Y1007="",$E$6=""),"",IF(INDEX($A:$U,ROW(),$E$6)="",0,IF(ISNUMBER(INDEX($A:$U,ROW(),$E$6)),INDEX($A:$U,ROW(),$E$6),IFERROR(--SUBSTITUTE(SUBSTITUTE(TRIM(INDEX($A:$U,ROW(),$E$6)),",",""),"원",""),0))))</f>
        <v/>
      </c>
      <c r="AB1007" s="30">
        <f>IF(OR($Y1007="",$F$6=""),"",IF(INDEX($A:$U,ROW(),$F$6)="","",IF(ISNUMBER(INDEX($A:$U,ROW(),$F$6)),INDEX($A:$U,ROW(),$F$6),IFERROR(--SUBSTITUTE(SUBSTITUTE(TRIM(INDEX($A:$U,ROW(),$F$6)),",",""),"원",""),""))))</f>
        <v/>
      </c>
      <c r="AC1007" s="2">
        <f>IF(OR($Y1007="",$G$6=""),"",INDEX($A:$U,ROW(),$G$6)&amp;"")</f>
        <v/>
      </c>
      <c r="AD1007" s="2">
        <f>IF($Y1007="","",IF(OR(AND(설정!$B$5&lt;&gt;"",ISNUMBER(SEARCH(설정!$B$5,$AC1007))),AND(설정!$B$6&lt;&gt;"",ISNUMBER(SEARCH(설정!$B$6,$AC1007))),AND(설정!$B$7&lt;&gt;"",ISNUMBER(SEARCH(설정!$B$7,$AC1007)))),"제외","포함"))</f>
        <v/>
      </c>
    </row>
    <row r="1008">
      <c r="W1008" s="2">
        <f>IF(OR($B$5="",$C$6="",ROW()&lt;$B$5),"",IF(INDEX($A:$U,ROW(),$C$6)="","",INDEX($A:$U,ROW(),$C$6)))</f>
        <v/>
      </c>
      <c r="X1008" s="28">
        <f>IF($W1008="","",IF(ISNUMBER($W1008),IF($W1008&gt;=10000000,IFERROR(DATE(INT($W1008/10000),MOD(INT($W1008/100),100),MOD($W1008,100)),""),$W1008),IF(ISNUMBER(--SUBSTITUTE(SUBSTITUTE(TRIM($W1008),".","-"),"/","-")),IF(--SUBSTITUTE(SUBSTITUTE(TRIM($W1008),".","-"),"/","-")&gt;=10000000,IFERROR(DATE(--LEFT(TRIM($W1008),4),--MID(TRIM($W1008),5,2),--RIGHT(TRIM($W1008),2)),""),--SUBSTITUTE(SUBSTITUTE(TRIM($W1008),".","-"),"/","-")),IFERROR(--LEFT(SUBSTITUTE(SUBSTITUTE(TRIM($W1008),".","-"),"/","-"),10),""))))</f>
        <v/>
      </c>
      <c r="Y1008" s="29">
        <f>IF($X1008="","",INT($X1008))</f>
        <v/>
      </c>
      <c r="Z1008" s="30">
        <f>IF(OR($Y1008="",$D$6=""),"",IF(INDEX($A:$U,ROW(),$D$6)="",0,IF(ISNUMBER(INDEX($A:$U,ROW(),$D$6)),INDEX($A:$U,ROW(),$D$6),IFERROR(--SUBSTITUTE(SUBSTITUTE(TRIM(INDEX($A:$U,ROW(),$D$6)),",",""),"원",""),0))))</f>
        <v/>
      </c>
      <c r="AA1008" s="30">
        <f>IF(OR($Y1008="",$E$6=""),"",IF(INDEX($A:$U,ROW(),$E$6)="",0,IF(ISNUMBER(INDEX($A:$U,ROW(),$E$6)),INDEX($A:$U,ROW(),$E$6),IFERROR(--SUBSTITUTE(SUBSTITUTE(TRIM(INDEX($A:$U,ROW(),$E$6)),",",""),"원",""),0))))</f>
        <v/>
      </c>
      <c r="AB1008" s="30">
        <f>IF(OR($Y1008="",$F$6=""),"",IF(INDEX($A:$U,ROW(),$F$6)="","",IF(ISNUMBER(INDEX($A:$U,ROW(),$F$6)),INDEX($A:$U,ROW(),$F$6),IFERROR(--SUBSTITUTE(SUBSTITUTE(TRIM(INDEX($A:$U,ROW(),$F$6)),",",""),"원",""),""))))</f>
        <v/>
      </c>
      <c r="AC1008" s="2">
        <f>IF(OR($Y1008="",$G$6=""),"",INDEX($A:$U,ROW(),$G$6)&amp;"")</f>
        <v/>
      </c>
      <c r="AD1008" s="2">
        <f>IF($Y1008="","",IF(OR(AND(설정!$B$5&lt;&gt;"",ISNUMBER(SEARCH(설정!$B$5,$AC1008))),AND(설정!$B$6&lt;&gt;"",ISNUMBER(SEARCH(설정!$B$6,$AC1008))),AND(설정!$B$7&lt;&gt;"",ISNUMBER(SEARCH(설정!$B$7,$AC1008)))),"제외","포함"))</f>
        <v/>
      </c>
    </row>
    <row r="1009">
      <c r="W1009" s="2">
        <f>IF(OR($B$5="",$C$6="",ROW()&lt;$B$5),"",IF(INDEX($A:$U,ROW(),$C$6)="","",INDEX($A:$U,ROW(),$C$6)))</f>
        <v/>
      </c>
      <c r="X1009" s="28">
        <f>IF($W1009="","",IF(ISNUMBER($W1009),IF($W1009&gt;=10000000,IFERROR(DATE(INT($W1009/10000),MOD(INT($W1009/100),100),MOD($W1009,100)),""),$W1009),IF(ISNUMBER(--SUBSTITUTE(SUBSTITUTE(TRIM($W1009),".","-"),"/","-")),IF(--SUBSTITUTE(SUBSTITUTE(TRIM($W1009),".","-"),"/","-")&gt;=10000000,IFERROR(DATE(--LEFT(TRIM($W1009),4),--MID(TRIM($W1009),5,2),--RIGHT(TRIM($W1009),2)),""),--SUBSTITUTE(SUBSTITUTE(TRIM($W1009),".","-"),"/","-")),IFERROR(--LEFT(SUBSTITUTE(SUBSTITUTE(TRIM($W1009),".","-"),"/","-"),10),""))))</f>
        <v/>
      </c>
      <c r="Y1009" s="29">
        <f>IF($X1009="","",INT($X1009))</f>
        <v/>
      </c>
      <c r="Z1009" s="30">
        <f>IF(OR($Y1009="",$D$6=""),"",IF(INDEX($A:$U,ROW(),$D$6)="",0,IF(ISNUMBER(INDEX($A:$U,ROW(),$D$6)),INDEX($A:$U,ROW(),$D$6),IFERROR(--SUBSTITUTE(SUBSTITUTE(TRIM(INDEX($A:$U,ROW(),$D$6)),",",""),"원",""),0))))</f>
        <v/>
      </c>
      <c r="AA1009" s="30">
        <f>IF(OR($Y1009="",$E$6=""),"",IF(INDEX($A:$U,ROW(),$E$6)="",0,IF(ISNUMBER(INDEX($A:$U,ROW(),$E$6)),INDEX($A:$U,ROW(),$E$6),IFERROR(--SUBSTITUTE(SUBSTITUTE(TRIM(INDEX($A:$U,ROW(),$E$6)),",",""),"원",""),0))))</f>
        <v/>
      </c>
      <c r="AB1009" s="30">
        <f>IF(OR($Y1009="",$F$6=""),"",IF(INDEX($A:$U,ROW(),$F$6)="","",IF(ISNUMBER(INDEX($A:$U,ROW(),$F$6)),INDEX($A:$U,ROW(),$F$6),IFERROR(--SUBSTITUTE(SUBSTITUTE(TRIM(INDEX($A:$U,ROW(),$F$6)),",",""),"원",""),""))))</f>
        <v/>
      </c>
      <c r="AC1009" s="2">
        <f>IF(OR($Y1009="",$G$6=""),"",INDEX($A:$U,ROW(),$G$6)&amp;"")</f>
        <v/>
      </c>
      <c r="AD1009" s="2">
        <f>IF($Y1009="","",IF(OR(AND(설정!$B$5&lt;&gt;"",ISNUMBER(SEARCH(설정!$B$5,$AC1009))),AND(설정!$B$6&lt;&gt;"",ISNUMBER(SEARCH(설정!$B$6,$AC1009))),AND(설정!$B$7&lt;&gt;"",ISNUMBER(SEARCH(설정!$B$7,$AC1009)))),"제외","포함"))</f>
        <v/>
      </c>
    </row>
    <row r="1010">
      <c r="W1010" s="2">
        <f>IF(OR($B$5="",$C$6="",ROW()&lt;$B$5),"",IF(INDEX($A:$U,ROW(),$C$6)="","",INDEX($A:$U,ROW(),$C$6)))</f>
        <v/>
      </c>
      <c r="X1010" s="28">
        <f>IF($W1010="","",IF(ISNUMBER($W1010),IF($W1010&gt;=10000000,IFERROR(DATE(INT($W1010/10000),MOD(INT($W1010/100),100),MOD($W1010,100)),""),$W1010),IF(ISNUMBER(--SUBSTITUTE(SUBSTITUTE(TRIM($W1010),".","-"),"/","-")),IF(--SUBSTITUTE(SUBSTITUTE(TRIM($W1010),".","-"),"/","-")&gt;=10000000,IFERROR(DATE(--LEFT(TRIM($W1010),4),--MID(TRIM($W1010),5,2),--RIGHT(TRIM($W1010),2)),""),--SUBSTITUTE(SUBSTITUTE(TRIM($W1010),".","-"),"/","-")),IFERROR(--LEFT(SUBSTITUTE(SUBSTITUTE(TRIM($W1010),".","-"),"/","-"),10),""))))</f>
        <v/>
      </c>
      <c r="Y1010" s="29">
        <f>IF($X1010="","",INT($X1010))</f>
        <v/>
      </c>
      <c r="Z1010" s="30">
        <f>IF(OR($Y1010="",$D$6=""),"",IF(INDEX($A:$U,ROW(),$D$6)="",0,IF(ISNUMBER(INDEX($A:$U,ROW(),$D$6)),INDEX($A:$U,ROW(),$D$6),IFERROR(--SUBSTITUTE(SUBSTITUTE(TRIM(INDEX($A:$U,ROW(),$D$6)),",",""),"원",""),0))))</f>
        <v/>
      </c>
      <c r="AA1010" s="30">
        <f>IF(OR($Y1010="",$E$6=""),"",IF(INDEX($A:$U,ROW(),$E$6)="",0,IF(ISNUMBER(INDEX($A:$U,ROW(),$E$6)),INDEX($A:$U,ROW(),$E$6),IFERROR(--SUBSTITUTE(SUBSTITUTE(TRIM(INDEX($A:$U,ROW(),$E$6)),",",""),"원",""),0))))</f>
        <v/>
      </c>
      <c r="AB1010" s="30">
        <f>IF(OR($Y1010="",$F$6=""),"",IF(INDEX($A:$U,ROW(),$F$6)="","",IF(ISNUMBER(INDEX($A:$U,ROW(),$F$6)),INDEX($A:$U,ROW(),$F$6),IFERROR(--SUBSTITUTE(SUBSTITUTE(TRIM(INDEX($A:$U,ROW(),$F$6)),",",""),"원",""),""))))</f>
        <v/>
      </c>
      <c r="AC1010" s="2">
        <f>IF(OR($Y1010="",$G$6=""),"",INDEX($A:$U,ROW(),$G$6)&amp;"")</f>
        <v/>
      </c>
      <c r="AD1010" s="2">
        <f>IF($Y1010="","",IF(OR(AND(설정!$B$5&lt;&gt;"",ISNUMBER(SEARCH(설정!$B$5,$AC1010))),AND(설정!$B$6&lt;&gt;"",ISNUMBER(SEARCH(설정!$B$6,$AC1010))),AND(설정!$B$7&lt;&gt;"",ISNUMBER(SEARCH(설정!$B$7,$AC1010)))),"제외","포함"))</f>
        <v/>
      </c>
    </row>
    <row r="1011">
      <c r="W1011" s="2">
        <f>IF(OR($B$5="",$C$6="",ROW()&lt;$B$5),"",IF(INDEX($A:$U,ROW(),$C$6)="","",INDEX($A:$U,ROW(),$C$6)))</f>
        <v/>
      </c>
      <c r="X1011" s="28">
        <f>IF($W1011="","",IF(ISNUMBER($W1011),IF($W1011&gt;=10000000,IFERROR(DATE(INT($W1011/10000),MOD(INT($W1011/100),100),MOD($W1011,100)),""),$W1011),IF(ISNUMBER(--SUBSTITUTE(SUBSTITUTE(TRIM($W1011),".","-"),"/","-")),IF(--SUBSTITUTE(SUBSTITUTE(TRIM($W1011),".","-"),"/","-")&gt;=10000000,IFERROR(DATE(--LEFT(TRIM($W1011),4),--MID(TRIM($W1011),5,2),--RIGHT(TRIM($W1011),2)),""),--SUBSTITUTE(SUBSTITUTE(TRIM($W1011),".","-"),"/","-")),IFERROR(--LEFT(SUBSTITUTE(SUBSTITUTE(TRIM($W1011),".","-"),"/","-"),10),""))))</f>
        <v/>
      </c>
      <c r="Y1011" s="29">
        <f>IF($X1011="","",INT($X1011))</f>
        <v/>
      </c>
      <c r="Z1011" s="30">
        <f>IF(OR($Y1011="",$D$6=""),"",IF(INDEX($A:$U,ROW(),$D$6)="",0,IF(ISNUMBER(INDEX($A:$U,ROW(),$D$6)),INDEX($A:$U,ROW(),$D$6),IFERROR(--SUBSTITUTE(SUBSTITUTE(TRIM(INDEX($A:$U,ROW(),$D$6)),",",""),"원",""),0))))</f>
        <v/>
      </c>
      <c r="AA1011" s="30">
        <f>IF(OR($Y1011="",$E$6=""),"",IF(INDEX($A:$U,ROW(),$E$6)="",0,IF(ISNUMBER(INDEX($A:$U,ROW(),$E$6)),INDEX($A:$U,ROW(),$E$6),IFERROR(--SUBSTITUTE(SUBSTITUTE(TRIM(INDEX($A:$U,ROW(),$E$6)),",",""),"원",""),0))))</f>
        <v/>
      </c>
      <c r="AB1011" s="30">
        <f>IF(OR($Y1011="",$F$6=""),"",IF(INDEX($A:$U,ROW(),$F$6)="","",IF(ISNUMBER(INDEX($A:$U,ROW(),$F$6)),INDEX($A:$U,ROW(),$F$6),IFERROR(--SUBSTITUTE(SUBSTITUTE(TRIM(INDEX($A:$U,ROW(),$F$6)),",",""),"원",""),""))))</f>
        <v/>
      </c>
      <c r="AC1011" s="2">
        <f>IF(OR($Y1011="",$G$6=""),"",INDEX($A:$U,ROW(),$G$6)&amp;"")</f>
        <v/>
      </c>
      <c r="AD1011" s="2">
        <f>IF($Y1011="","",IF(OR(AND(설정!$B$5&lt;&gt;"",ISNUMBER(SEARCH(설정!$B$5,$AC1011))),AND(설정!$B$6&lt;&gt;"",ISNUMBER(SEARCH(설정!$B$6,$AC1011))),AND(설정!$B$7&lt;&gt;"",ISNUMBER(SEARCH(설정!$B$7,$AC1011)))),"제외","포함"))</f>
        <v/>
      </c>
    </row>
    <row r="1012">
      <c r="W1012" s="2">
        <f>IF(OR($B$5="",$C$6="",ROW()&lt;$B$5),"",IF(INDEX($A:$U,ROW(),$C$6)="","",INDEX($A:$U,ROW(),$C$6)))</f>
        <v/>
      </c>
      <c r="X1012" s="28">
        <f>IF($W1012="","",IF(ISNUMBER($W1012),IF($W1012&gt;=10000000,IFERROR(DATE(INT($W1012/10000),MOD(INT($W1012/100),100),MOD($W1012,100)),""),$W1012),IF(ISNUMBER(--SUBSTITUTE(SUBSTITUTE(TRIM($W1012),".","-"),"/","-")),IF(--SUBSTITUTE(SUBSTITUTE(TRIM($W1012),".","-"),"/","-")&gt;=10000000,IFERROR(DATE(--LEFT(TRIM($W1012),4),--MID(TRIM($W1012),5,2),--RIGHT(TRIM($W1012),2)),""),--SUBSTITUTE(SUBSTITUTE(TRIM($W1012),".","-"),"/","-")),IFERROR(--LEFT(SUBSTITUTE(SUBSTITUTE(TRIM($W1012),".","-"),"/","-"),10),""))))</f>
        <v/>
      </c>
      <c r="Y1012" s="29">
        <f>IF($X1012="","",INT($X1012))</f>
        <v/>
      </c>
      <c r="Z1012" s="30">
        <f>IF(OR($Y1012="",$D$6=""),"",IF(INDEX($A:$U,ROW(),$D$6)="",0,IF(ISNUMBER(INDEX($A:$U,ROW(),$D$6)),INDEX($A:$U,ROW(),$D$6),IFERROR(--SUBSTITUTE(SUBSTITUTE(TRIM(INDEX($A:$U,ROW(),$D$6)),",",""),"원",""),0))))</f>
        <v/>
      </c>
      <c r="AA1012" s="30">
        <f>IF(OR($Y1012="",$E$6=""),"",IF(INDEX($A:$U,ROW(),$E$6)="",0,IF(ISNUMBER(INDEX($A:$U,ROW(),$E$6)),INDEX($A:$U,ROW(),$E$6),IFERROR(--SUBSTITUTE(SUBSTITUTE(TRIM(INDEX($A:$U,ROW(),$E$6)),",",""),"원",""),0))))</f>
        <v/>
      </c>
      <c r="AB1012" s="30">
        <f>IF(OR($Y1012="",$F$6=""),"",IF(INDEX($A:$U,ROW(),$F$6)="","",IF(ISNUMBER(INDEX($A:$U,ROW(),$F$6)),INDEX($A:$U,ROW(),$F$6),IFERROR(--SUBSTITUTE(SUBSTITUTE(TRIM(INDEX($A:$U,ROW(),$F$6)),",",""),"원",""),""))))</f>
        <v/>
      </c>
      <c r="AC1012" s="2">
        <f>IF(OR($Y1012="",$G$6=""),"",INDEX($A:$U,ROW(),$G$6)&amp;"")</f>
        <v/>
      </c>
      <c r="AD1012" s="2">
        <f>IF($Y1012="","",IF(OR(AND(설정!$B$5&lt;&gt;"",ISNUMBER(SEARCH(설정!$B$5,$AC1012))),AND(설정!$B$6&lt;&gt;"",ISNUMBER(SEARCH(설정!$B$6,$AC1012))),AND(설정!$B$7&lt;&gt;"",ISNUMBER(SEARCH(설정!$B$7,$AC1012)))),"제외","포함"))</f>
        <v/>
      </c>
    </row>
    <row r="1013">
      <c r="W1013" s="2">
        <f>IF(OR($B$5="",$C$6="",ROW()&lt;$B$5),"",IF(INDEX($A:$U,ROW(),$C$6)="","",INDEX($A:$U,ROW(),$C$6)))</f>
        <v/>
      </c>
      <c r="X1013" s="28">
        <f>IF($W1013="","",IF(ISNUMBER($W1013),IF($W1013&gt;=10000000,IFERROR(DATE(INT($W1013/10000),MOD(INT($W1013/100),100),MOD($W1013,100)),""),$W1013),IF(ISNUMBER(--SUBSTITUTE(SUBSTITUTE(TRIM($W1013),".","-"),"/","-")),IF(--SUBSTITUTE(SUBSTITUTE(TRIM($W1013),".","-"),"/","-")&gt;=10000000,IFERROR(DATE(--LEFT(TRIM($W1013),4),--MID(TRIM($W1013),5,2),--RIGHT(TRIM($W1013),2)),""),--SUBSTITUTE(SUBSTITUTE(TRIM($W1013),".","-"),"/","-")),IFERROR(--LEFT(SUBSTITUTE(SUBSTITUTE(TRIM($W1013),".","-"),"/","-"),10),""))))</f>
        <v/>
      </c>
      <c r="Y1013" s="29">
        <f>IF($X1013="","",INT($X1013))</f>
        <v/>
      </c>
      <c r="Z1013" s="30">
        <f>IF(OR($Y1013="",$D$6=""),"",IF(INDEX($A:$U,ROW(),$D$6)="",0,IF(ISNUMBER(INDEX($A:$U,ROW(),$D$6)),INDEX($A:$U,ROW(),$D$6),IFERROR(--SUBSTITUTE(SUBSTITUTE(TRIM(INDEX($A:$U,ROW(),$D$6)),",",""),"원",""),0))))</f>
        <v/>
      </c>
      <c r="AA1013" s="30">
        <f>IF(OR($Y1013="",$E$6=""),"",IF(INDEX($A:$U,ROW(),$E$6)="",0,IF(ISNUMBER(INDEX($A:$U,ROW(),$E$6)),INDEX($A:$U,ROW(),$E$6),IFERROR(--SUBSTITUTE(SUBSTITUTE(TRIM(INDEX($A:$U,ROW(),$E$6)),",",""),"원",""),0))))</f>
        <v/>
      </c>
      <c r="AB1013" s="30">
        <f>IF(OR($Y1013="",$F$6=""),"",IF(INDEX($A:$U,ROW(),$F$6)="","",IF(ISNUMBER(INDEX($A:$U,ROW(),$F$6)),INDEX($A:$U,ROW(),$F$6),IFERROR(--SUBSTITUTE(SUBSTITUTE(TRIM(INDEX($A:$U,ROW(),$F$6)),",",""),"원",""),""))))</f>
        <v/>
      </c>
      <c r="AC1013" s="2">
        <f>IF(OR($Y1013="",$G$6=""),"",INDEX($A:$U,ROW(),$G$6)&amp;"")</f>
        <v/>
      </c>
      <c r="AD1013" s="2">
        <f>IF($Y1013="","",IF(OR(AND(설정!$B$5&lt;&gt;"",ISNUMBER(SEARCH(설정!$B$5,$AC1013))),AND(설정!$B$6&lt;&gt;"",ISNUMBER(SEARCH(설정!$B$6,$AC1013))),AND(설정!$B$7&lt;&gt;"",ISNUMBER(SEARCH(설정!$B$7,$AC1013)))),"제외","포함"))</f>
        <v/>
      </c>
    </row>
    <row r="1014">
      <c r="W1014" s="2">
        <f>IF(OR($B$5="",$C$6="",ROW()&lt;$B$5),"",IF(INDEX($A:$U,ROW(),$C$6)="","",INDEX($A:$U,ROW(),$C$6)))</f>
        <v/>
      </c>
      <c r="X1014" s="28">
        <f>IF($W1014="","",IF(ISNUMBER($W1014),IF($W1014&gt;=10000000,IFERROR(DATE(INT($W1014/10000),MOD(INT($W1014/100),100),MOD($W1014,100)),""),$W1014),IF(ISNUMBER(--SUBSTITUTE(SUBSTITUTE(TRIM($W1014),".","-"),"/","-")),IF(--SUBSTITUTE(SUBSTITUTE(TRIM($W1014),".","-"),"/","-")&gt;=10000000,IFERROR(DATE(--LEFT(TRIM($W1014),4),--MID(TRIM($W1014),5,2),--RIGHT(TRIM($W1014),2)),""),--SUBSTITUTE(SUBSTITUTE(TRIM($W1014),".","-"),"/","-")),IFERROR(--LEFT(SUBSTITUTE(SUBSTITUTE(TRIM($W1014),".","-"),"/","-"),10),""))))</f>
        <v/>
      </c>
      <c r="Y1014" s="29">
        <f>IF($X1014="","",INT($X1014))</f>
        <v/>
      </c>
      <c r="Z1014" s="30">
        <f>IF(OR($Y1014="",$D$6=""),"",IF(INDEX($A:$U,ROW(),$D$6)="",0,IF(ISNUMBER(INDEX($A:$U,ROW(),$D$6)),INDEX($A:$U,ROW(),$D$6),IFERROR(--SUBSTITUTE(SUBSTITUTE(TRIM(INDEX($A:$U,ROW(),$D$6)),",",""),"원",""),0))))</f>
        <v/>
      </c>
      <c r="AA1014" s="30">
        <f>IF(OR($Y1014="",$E$6=""),"",IF(INDEX($A:$U,ROW(),$E$6)="",0,IF(ISNUMBER(INDEX($A:$U,ROW(),$E$6)),INDEX($A:$U,ROW(),$E$6),IFERROR(--SUBSTITUTE(SUBSTITUTE(TRIM(INDEX($A:$U,ROW(),$E$6)),",",""),"원",""),0))))</f>
        <v/>
      </c>
      <c r="AB1014" s="30">
        <f>IF(OR($Y1014="",$F$6=""),"",IF(INDEX($A:$U,ROW(),$F$6)="","",IF(ISNUMBER(INDEX($A:$U,ROW(),$F$6)),INDEX($A:$U,ROW(),$F$6),IFERROR(--SUBSTITUTE(SUBSTITUTE(TRIM(INDEX($A:$U,ROW(),$F$6)),",",""),"원",""),""))))</f>
        <v/>
      </c>
      <c r="AC1014" s="2">
        <f>IF(OR($Y1014="",$G$6=""),"",INDEX($A:$U,ROW(),$G$6)&amp;"")</f>
        <v/>
      </c>
      <c r="AD1014" s="2">
        <f>IF($Y1014="","",IF(OR(AND(설정!$B$5&lt;&gt;"",ISNUMBER(SEARCH(설정!$B$5,$AC1014))),AND(설정!$B$6&lt;&gt;"",ISNUMBER(SEARCH(설정!$B$6,$AC1014))),AND(설정!$B$7&lt;&gt;"",ISNUMBER(SEARCH(설정!$B$7,$AC1014)))),"제외","포함"))</f>
        <v/>
      </c>
    </row>
    <row r="1015">
      <c r="W1015" s="2">
        <f>IF(OR($B$5="",$C$6="",ROW()&lt;$B$5),"",IF(INDEX($A:$U,ROW(),$C$6)="","",INDEX($A:$U,ROW(),$C$6)))</f>
        <v/>
      </c>
      <c r="X1015" s="28">
        <f>IF($W1015="","",IF(ISNUMBER($W1015),IF($W1015&gt;=10000000,IFERROR(DATE(INT($W1015/10000),MOD(INT($W1015/100),100),MOD($W1015,100)),""),$W1015),IF(ISNUMBER(--SUBSTITUTE(SUBSTITUTE(TRIM($W1015),".","-"),"/","-")),IF(--SUBSTITUTE(SUBSTITUTE(TRIM($W1015),".","-"),"/","-")&gt;=10000000,IFERROR(DATE(--LEFT(TRIM($W1015),4),--MID(TRIM($W1015),5,2),--RIGHT(TRIM($W1015),2)),""),--SUBSTITUTE(SUBSTITUTE(TRIM($W1015),".","-"),"/","-")),IFERROR(--LEFT(SUBSTITUTE(SUBSTITUTE(TRIM($W1015),".","-"),"/","-"),10),""))))</f>
        <v/>
      </c>
      <c r="Y1015" s="29">
        <f>IF($X1015="","",INT($X1015))</f>
        <v/>
      </c>
      <c r="Z1015" s="30">
        <f>IF(OR($Y1015="",$D$6=""),"",IF(INDEX($A:$U,ROW(),$D$6)="",0,IF(ISNUMBER(INDEX($A:$U,ROW(),$D$6)),INDEX($A:$U,ROW(),$D$6),IFERROR(--SUBSTITUTE(SUBSTITUTE(TRIM(INDEX($A:$U,ROW(),$D$6)),",",""),"원",""),0))))</f>
        <v/>
      </c>
      <c r="AA1015" s="30">
        <f>IF(OR($Y1015="",$E$6=""),"",IF(INDEX($A:$U,ROW(),$E$6)="",0,IF(ISNUMBER(INDEX($A:$U,ROW(),$E$6)),INDEX($A:$U,ROW(),$E$6),IFERROR(--SUBSTITUTE(SUBSTITUTE(TRIM(INDEX($A:$U,ROW(),$E$6)),",",""),"원",""),0))))</f>
        <v/>
      </c>
      <c r="AB1015" s="30">
        <f>IF(OR($Y1015="",$F$6=""),"",IF(INDEX($A:$U,ROW(),$F$6)="","",IF(ISNUMBER(INDEX($A:$U,ROW(),$F$6)),INDEX($A:$U,ROW(),$F$6),IFERROR(--SUBSTITUTE(SUBSTITUTE(TRIM(INDEX($A:$U,ROW(),$F$6)),",",""),"원",""),""))))</f>
        <v/>
      </c>
      <c r="AC1015" s="2">
        <f>IF(OR($Y1015="",$G$6=""),"",INDEX($A:$U,ROW(),$G$6)&amp;"")</f>
        <v/>
      </c>
      <c r="AD1015" s="2">
        <f>IF($Y1015="","",IF(OR(AND(설정!$B$5&lt;&gt;"",ISNUMBER(SEARCH(설정!$B$5,$AC1015))),AND(설정!$B$6&lt;&gt;"",ISNUMBER(SEARCH(설정!$B$6,$AC1015))),AND(설정!$B$7&lt;&gt;"",ISNUMBER(SEARCH(설정!$B$7,$AC1015)))),"제외","포함"))</f>
        <v/>
      </c>
    </row>
    <row r="1016">
      <c r="W1016" s="2">
        <f>IF(OR($B$5="",$C$6="",ROW()&lt;$B$5),"",IF(INDEX($A:$U,ROW(),$C$6)="","",INDEX($A:$U,ROW(),$C$6)))</f>
        <v/>
      </c>
      <c r="X1016" s="28">
        <f>IF($W1016="","",IF(ISNUMBER($W1016),IF($W1016&gt;=10000000,IFERROR(DATE(INT($W1016/10000),MOD(INT($W1016/100),100),MOD($W1016,100)),""),$W1016),IF(ISNUMBER(--SUBSTITUTE(SUBSTITUTE(TRIM($W1016),".","-"),"/","-")),IF(--SUBSTITUTE(SUBSTITUTE(TRIM($W1016),".","-"),"/","-")&gt;=10000000,IFERROR(DATE(--LEFT(TRIM($W1016),4),--MID(TRIM($W1016),5,2),--RIGHT(TRIM($W1016),2)),""),--SUBSTITUTE(SUBSTITUTE(TRIM($W1016),".","-"),"/","-")),IFERROR(--LEFT(SUBSTITUTE(SUBSTITUTE(TRIM($W1016),".","-"),"/","-"),10),""))))</f>
        <v/>
      </c>
      <c r="Y1016" s="29">
        <f>IF($X1016="","",INT($X1016))</f>
        <v/>
      </c>
      <c r="Z1016" s="30">
        <f>IF(OR($Y1016="",$D$6=""),"",IF(INDEX($A:$U,ROW(),$D$6)="",0,IF(ISNUMBER(INDEX($A:$U,ROW(),$D$6)),INDEX($A:$U,ROW(),$D$6),IFERROR(--SUBSTITUTE(SUBSTITUTE(TRIM(INDEX($A:$U,ROW(),$D$6)),",",""),"원",""),0))))</f>
        <v/>
      </c>
      <c r="AA1016" s="30">
        <f>IF(OR($Y1016="",$E$6=""),"",IF(INDEX($A:$U,ROW(),$E$6)="",0,IF(ISNUMBER(INDEX($A:$U,ROW(),$E$6)),INDEX($A:$U,ROW(),$E$6),IFERROR(--SUBSTITUTE(SUBSTITUTE(TRIM(INDEX($A:$U,ROW(),$E$6)),",",""),"원",""),0))))</f>
        <v/>
      </c>
      <c r="AB1016" s="30">
        <f>IF(OR($Y1016="",$F$6=""),"",IF(INDEX($A:$U,ROW(),$F$6)="","",IF(ISNUMBER(INDEX($A:$U,ROW(),$F$6)),INDEX($A:$U,ROW(),$F$6),IFERROR(--SUBSTITUTE(SUBSTITUTE(TRIM(INDEX($A:$U,ROW(),$F$6)),",",""),"원",""),""))))</f>
        <v/>
      </c>
      <c r="AC1016" s="2">
        <f>IF(OR($Y1016="",$G$6=""),"",INDEX($A:$U,ROW(),$G$6)&amp;"")</f>
        <v/>
      </c>
      <c r="AD1016" s="2">
        <f>IF($Y1016="","",IF(OR(AND(설정!$B$5&lt;&gt;"",ISNUMBER(SEARCH(설정!$B$5,$AC1016))),AND(설정!$B$6&lt;&gt;"",ISNUMBER(SEARCH(설정!$B$6,$AC1016))),AND(설정!$B$7&lt;&gt;"",ISNUMBER(SEARCH(설정!$B$7,$AC1016)))),"제외","포함"))</f>
        <v/>
      </c>
    </row>
    <row r="1017">
      <c r="W1017" s="2">
        <f>IF(OR($B$5="",$C$6="",ROW()&lt;$B$5),"",IF(INDEX($A:$U,ROW(),$C$6)="","",INDEX($A:$U,ROW(),$C$6)))</f>
        <v/>
      </c>
      <c r="X1017" s="28">
        <f>IF($W1017="","",IF(ISNUMBER($W1017),IF($W1017&gt;=10000000,IFERROR(DATE(INT($W1017/10000),MOD(INT($W1017/100),100),MOD($W1017,100)),""),$W1017),IF(ISNUMBER(--SUBSTITUTE(SUBSTITUTE(TRIM($W1017),".","-"),"/","-")),IF(--SUBSTITUTE(SUBSTITUTE(TRIM($W1017),".","-"),"/","-")&gt;=10000000,IFERROR(DATE(--LEFT(TRIM($W1017),4),--MID(TRIM($W1017),5,2),--RIGHT(TRIM($W1017),2)),""),--SUBSTITUTE(SUBSTITUTE(TRIM($W1017),".","-"),"/","-")),IFERROR(--LEFT(SUBSTITUTE(SUBSTITUTE(TRIM($W1017),".","-"),"/","-"),10),""))))</f>
        <v/>
      </c>
      <c r="Y1017" s="29">
        <f>IF($X1017="","",INT($X1017))</f>
        <v/>
      </c>
      <c r="Z1017" s="30">
        <f>IF(OR($Y1017="",$D$6=""),"",IF(INDEX($A:$U,ROW(),$D$6)="",0,IF(ISNUMBER(INDEX($A:$U,ROW(),$D$6)),INDEX($A:$U,ROW(),$D$6),IFERROR(--SUBSTITUTE(SUBSTITUTE(TRIM(INDEX($A:$U,ROW(),$D$6)),",",""),"원",""),0))))</f>
        <v/>
      </c>
      <c r="AA1017" s="30">
        <f>IF(OR($Y1017="",$E$6=""),"",IF(INDEX($A:$U,ROW(),$E$6)="",0,IF(ISNUMBER(INDEX($A:$U,ROW(),$E$6)),INDEX($A:$U,ROW(),$E$6),IFERROR(--SUBSTITUTE(SUBSTITUTE(TRIM(INDEX($A:$U,ROW(),$E$6)),",",""),"원",""),0))))</f>
        <v/>
      </c>
      <c r="AB1017" s="30">
        <f>IF(OR($Y1017="",$F$6=""),"",IF(INDEX($A:$U,ROW(),$F$6)="","",IF(ISNUMBER(INDEX($A:$U,ROW(),$F$6)),INDEX($A:$U,ROW(),$F$6),IFERROR(--SUBSTITUTE(SUBSTITUTE(TRIM(INDEX($A:$U,ROW(),$F$6)),",",""),"원",""),""))))</f>
        <v/>
      </c>
      <c r="AC1017" s="2">
        <f>IF(OR($Y1017="",$G$6=""),"",INDEX($A:$U,ROW(),$G$6)&amp;"")</f>
        <v/>
      </c>
      <c r="AD1017" s="2">
        <f>IF($Y1017="","",IF(OR(AND(설정!$B$5&lt;&gt;"",ISNUMBER(SEARCH(설정!$B$5,$AC1017))),AND(설정!$B$6&lt;&gt;"",ISNUMBER(SEARCH(설정!$B$6,$AC1017))),AND(설정!$B$7&lt;&gt;"",ISNUMBER(SEARCH(설정!$B$7,$AC1017)))),"제외","포함"))</f>
        <v/>
      </c>
    </row>
    <row r="1018">
      <c r="W1018" s="2">
        <f>IF(OR($B$5="",$C$6="",ROW()&lt;$B$5),"",IF(INDEX($A:$U,ROW(),$C$6)="","",INDEX($A:$U,ROW(),$C$6)))</f>
        <v/>
      </c>
      <c r="X1018" s="28">
        <f>IF($W1018="","",IF(ISNUMBER($W1018),IF($W1018&gt;=10000000,IFERROR(DATE(INT($W1018/10000),MOD(INT($W1018/100),100),MOD($W1018,100)),""),$W1018),IF(ISNUMBER(--SUBSTITUTE(SUBSTITUTE(TRIM($W1018),".","-"),"/","-")),IF(--SUBSTITUTE(SUBSTITUTE(TRIM($W1018),".","-"),"/","-")&gt;=10000000,IFERROR(DATE(--LEFT(TRIM($W1018),4),--MID(TRIM($W1018),5,2),--RIGHT(TRIM($W1018),2)),""),--SUBSTITUTE(SUBSTITUTE(TRIM($W1018),".","-"),"/","-")),IFERROR(--LEFT(SUBSTITUTE(SUBSTITUTE(TRIM($W1018),".","-"),"/","-"),10),""))))</f>
        <v/>
      </c>
      <c r="Y1018" s="29">
        <f>IF($X1018="","",INT($X1018))</f>
        <v/>
      </c>
      <c r="Z1018" s="30">
        <f>IF(OR($Y1018="",$D$6=""),"",IF(INDEX($A:$U,ROW(),$D$6)="",0,IF(ISNUMBER(INDEX($A:$U,ROW(),$D$6)),INDEX($A:$U,ROW(),$D$6),IFERROR(--SUBSTITUTE(SUBSTITUTE(TRIM(INDEX($A:$U,ROW(),$D$6)),",",""),"원",""),0))))</f>
        <v/>
      </c>
      <c r="AA1018" s="30">
        <f>IF(OR($Y1018="",$E$6=""),"",IF(INDEX($A:$U,ROW(),$E$6)="",0,IF(ISNUMBER(INDEX($A:$U,ROW(),$E$6)),INDEX($A:$U,ROW(),$E$6),IFERROR(--SUBSTITUTE(SUBSTITUTE(TRIM(INDEX($A:$U,ROW(),$E$6)),",",""),"원",""),0))))</f>
        <v/>
      </c>
      <c r="AB1018" s="30">
        <f>IF(OR($Y1018="",$F$6=""),"",IF(INDEX($A:$U,ROW(),$F$6)="","",IF(ISNUMBER(INDEX($A:$U,ROW(),$F$6)),INDEX($A:$U,ROW(),$F$6),IFERROR(--SUBSTITUTE(SUBSTITUTE(TRIM(INDEX($A:$U,ROW(),$F$6)),",",""),"원",""),""))))</f>
        <v/>
      </c>
      <c r="AC1018" s="2">
        <f>IF(OR($Y1018="",$G$6=""),"",INDEX($A:$U,ROW(),$G$6)&amp;"")</f>
        <v/>
      </c>
      <c r="AD1018" s="2">
        <f>IF($Y1018="","",IF(OR(AND(설정!$B$5&lt;&gt;"",ISNUMBER(SEARCH(설정!$B$5,$AC1018))),AND(설정!$B$6&lt;&gt;"",ISNUMBER(SEARCH(설정!$B$6,$AC1018))),AND(설정!$B$7&lt;&gt;"",ISNUMBER(SEARCH(설정!$B$7,$AC1018)))),"제외","포함"))</f>
        <v/>
      </c>
    </row>
    <row r="1019">
      <c r="W1019" s="2">
        <f>IF(OR($B$5="",$C$6="",ROW()&lt;$B$5),"",IF(INDEX($A:$U,ROW(),$C$6)="","",INDEX($A:$U,ROW(),$C$6)))</f>
        <v/>
      </c>
      <c r="X1019" s="28">
        <f>IF($W1019="","",IF(ISNUMBER($W1019),IF($W1019&gt;=10000000,IFERROR(DATE(INT($W1019/10000),MOD(INT($W1019/100),100),MOD($W1019,100)),""),$W1019),IF(ISNUMBER(--SUBSTITUTE(SUBSTITUTE(TRIM($W1019),".","-"),"/","-")),IF(--SUBSTITUTE(SUBSTITUTE(TRIM($W1019),".","-"),"/","-")&gt;=10000000,IFERROR(DATE(--LEFT(TRIM($W1019),4),--MID(TRIM($W1019),5,2),--RIGHT(TRIM($W1019),2)),""),--SUBSTITUTE(SUBSTITUTE(TRIM($W1019),".","-"),"/","-")),IFERROR(--LEFT(SUBSTITUTE(SUBSTITUTE(TRIM($W1019),".","-"),"/","-"),10),""))))</f>
        <v/>
      </c>
      <c r="Y1019" s="29">
        <f>IF($X1019="","",INT($X1019))</f>
        <v/>
      </c>
      <c r="Z1019" s="30">
        <f>IF(OR($Y1019="",$D$6=""),"",IF(INDEX($A:$U,ROW(),$D$6)="",0,IF(ISNUMBER(INDEX($A:$U,ROW(),$D$6)),INDEX($A:$U,ROW(),$D$6),IFERROR(--SUBSTITUTE(SUBSTITUTE(TRIM(INDEX($A:$U,ROW(),$D$6)),",",""),"원",""),0))))</f>
        <v/>
      </c>
      <c r="AA1019" s="30">
        <f>IF(OR($Y1019="",$E$6=""),"",IF(INDEX($A:$U,ROW(),$E$6)="",0,IF(ISNUMBER(INDEX($A:$U,ROW(),$E$6)),INDEX($A:$U,ROW(),$E$6),IFERROR(--SUBSTITUTE(SUBSTITUTE(TRIM(INDEX($A:$U,ROW(),$E$6)),",",""),"원",""),0))))</f>
        <v/>
      </c>
      <c r="AB1019" s="30">
        <f>IF(OR($Y1019="",$F$6=""),"",IF(INDEX($A:$U,ROW(),$F$6)="","",IF(ISNUMBER(INDEX($A:$U,ROW(),$F$6)),INDEX($A:$U,ROW(),$F$6),IFERROR(--SUBSTITUTE(SUBSTITUTE(TRIM(INDEX($A:$U,ROW(),$F$6)),",",""),"원",""),""))))</f>
        <v/>
      </c>
      <c r="AC1019" s="2">
        <f>IF(OR($Y1019="",$G$6=""),"",INDEX($A:$U,ROW(),$G$6)&amp;"")</f>
        <v/>
      </c>
      <c r="AD1019" s="2">
        <f>IF($Y1019="","",IF(OR(AND(설정!$B$5&lt;&gt;"",ISNUMBER(SEARCH(설정!$B$5,$AC1019))),AND(설정!$B$6&lt;&gt;"",ISNUMBER(SEARCH(설정!$B$6,$AC1019))),AND(설정!$B$7&lt;&gt;"",ISNUMBER(SEARCH(설정!$B$7,$AC1019)))),"제외","포함"))</f>
        <v/>
      </c>
    </row>
    <row r="1020">
      <c r="W1020" s="2">
        <f>IF(OR($B$5="",$C$6="",ROW()&lt;$B$5),"",IF(INDEX($A:$U,ROW(),$C$6)="","",INDEX($A:$U,ROW(),$C$6)))</f>
        <v/>
      </c>
      <c r="X1020" s="28">
        <f>IF($W1020="","",IF(ISNUMBER($W1020),IF($W1020&gt;=10000000,IFERROR(DATE(INT($W1020/10000),MOD(INT($W1020/100),100),MOD($W1020,100)),""),$W1020),IF(ISNUMBER(--SUBSTITUTE(SUBSTITUTE(TRIM($W1020),".","-"),"/","-")),IF(--SUBSTITUTE(SUBSTITUTE(TRIM($W1020),".","-"),"/","-")&gt;=10000000,IFERROR(DATE(--LEFT(TRIM($W1020),4),--MID(TRIM($W1020),5,2),--RIGHT(TRIM($W1020),2)),""),--SUBSTITUTE(SUBSTITUTE(TRIM($W1020),".","-"),"/","-")),IFERROR(--LEFT(SUBSTITUTE(SUBSTITUTE(TRIM($W1020),".","-"),"/","-"),10),""))))</f>
        <v/>
      </c>
      <c r="Y1020" s="29">
        <f>IF($X1020="","",INT($X1020))</f>
        <v/>
      </c>
      <c r="Z1020" s="30">
        <f>IF(OR($Y1020="",$D$6=""),"",IF(INDEX($A:$U,ROW(),$D$6)="",0,IF(ISNUMBER(INDEX($A:$U,ROW(),$D$6)),INDEX($A:$U,ROW(),$D$6),IFERROR(--SUBSTITUTE(SUBSTITUTE(TRIM(INDEX($A:$U,ROW(),$D$6)),",",""),"원",""),0))))</f>
        <v/>
      </c>
      <c r="AA1020" s="30">
        <f>IF(OR($Y1020="",$E$6=""),"",IF(INDEX($A:$U,ROW(),$E$6)="",0,IF(ISNUMBER(INDEX($A:$U,ROW(),$E$6)),INDEX($A:$U,ROW(),$E$6),IFERROR(--SUBSTITUTE(SUBSTITUTE(TRIM(INDEX($A:$U,ROW(),$E$6)),",",""),"원",""),0))))</f>
        <v/>
      </c>
      <c r="AB1020" s="30">
        <f>IF(OR($Y1020="",$F$6=""),"",IF(INDEX($A:$U,ROW(),$F$6)="","",IF(ISNUMBER(INDEX($A:$U,ROW(),$F$6)),INDEX($A:$U,ROW(),$F$6),IFERROR(--SUBSTITUTE(SUBSTITUTE(TRIM(INDEX($A:$U,ROW(),$F$6)),",",""),"원",""),""))))</f>
        <v/>
      </c>
      <c r="AC1020" s="2">
        <f>IF(OR($Y1020="",$G$6=""),"",INDEX($A:$U,ROW(),$G$6)&amp;"")</f>
        <v/>
      </c>
      <c r="AD1020" s="2">
        <f>IF($Y1020="","",IF(OR(AND(설정!$B$5&lt;&gt;"",ISNUMBER(SEARCH(설정!$B$5,$AC1020))),AND(설정!$B$6&lt;&gt;"",ISNUMBER(SEARCH(설정!$B$6,$AC1020))),AND(설정!$B$7&lt;&gt;"",ISNUMBER(SEARCH(설정!$B$7,$AC1020)))),"제외","포함"))</f>
        <v/>
      </c>
    </row>
    <row r="1021">
      <c r="W1021" s="2">
        <f>IF(OR($B$5="",$C$6="",ROW()&lt;$B$5),"",IF(INDEX($A:$U,ROW(),$C$6)="","",INDEX($A:$U,ROW(),$C$6)))</f>
        <v/>
      </c>
      <c r="X1021" s="28">
        <f>IF($W1021="","",IF(ISNUMBER($W1021),IF($W1021&gt;=10000000,IFERROR(DATE(INT($W1021/10000),MOD(INT($W1021/100),100),MOD($W1021,100)),""),$W1021),IF(ISNUMBER(--SUBSTITUTE(SUBSTITUTE(TRIM($W1021),".","-"),"/","-")),IF(--SUBSTITUTE(SUBSTITUTE(TRIM($W1021),".","-"),"/","-")&gt;=10000000,IFERROR(DATE(--LEFT(TRIM($W1021),4),--MID(TRIM($W1021),5,2),--RIGHT(TRIM($W1021),2)),""),--SUBSTITUTE(SUBSTITUTE(TRIM($W1021),".","-"),"/","-")),IFERROR(--LEFT(SUBSTITUTE(SUBSTITUTE(TRIM($W1021),".","-"),"/","-"),10),""))))</f>
        <v/>
      </c>
      <c r="Y1021" s="29">
        <f>IF($X1021="","",INT($X1021))</f>
        <v/>
      </c>
      <c r="Z1021" s="30">
        <f>IF(OR($Y1021="",$D$6=""),"",IF(INDEX($A:$U,ROW(),$D$6)="",0,IF(ISNUMBER(INDEX($A:$U,ROW(),$D$6)),INDEX($A:$U,ROW(),$D$6),IFERROR(--SUBSTITUTE(SUBSTITUTE(TRIM(INDEX($A:$U,ROW(),$D$6)),",",""),"원",""),0))))</f>
        <v/>
      </c>
      <c r="AA1021" s="30">
        <f>IF(OR($Y1021="",$E$6=""),"",IF(INDEX($A:$U,ROW(),$E$6)="",0,IF(ISNUMBER(INDEX($A:$U,ROW(),$E$6)),INDEX($A:$U,ROW(),$E$6),IFERROR(--SUBSTITUTE(SUBSTITUTE(TRIM(INDEX($A:$U,ROW(),$E$6)),",",""),"원",""),0))))</f>
        <v/>
      </c>
      <c r="AB1021" s="30">
        <f>IF(OR($Y1021="",$F$6=""),"",IF(INDEX($A:$U,ROW(),$F$6)="","",IF(ISNUMBER(INDEX($A:$U,ROW(),$F$6)),INDEX($A:$U,ROW(),$F$6),IFERROR(--SUBSTITUTE(SUBSTITUTE(TRIM(INDEX($A:$U,ROW(),$F$6)),",",""),"원",""),""))))</f>
        <v/>
      </c>
      <c r="AC1021" s="2">
        <f>IF(OR($Y1021="",$G$6=""),"",INDEX($A:$U,ROW(),$G$6)&amp;"")</f>
        <v/>
      </c>
      <c r="AD1021" s="2">
        <f>IF($Y1021="","",IF(OR(AND(설정!$B$5&lt;&gt;"",ISNUMBER(SEARCH(설정!$B$5,$AC1021))),AND(설정!$B$6&lt;&gt;"",ISNUMBER(SEARCH(설정!$B$6,$AC1021))),AND(설정!$B$7&lt;&gt;"",ISNUMBER(SEARCH(설정!$B$7,$AC1021)))),"제외","포함"))</f>
        <v/>
      </c>
    </row>
    <row r="1022">
      <c r="W1022" s="2">
        <f>IF(OR($B$5="",$C$6="",ROW()&lt;$B$5),"",IF(INDEX($A:$U,ROW(),$C$6)="","",INDEX($A:$U,ROW(),$C$6)))</f>
        <v/>
      </c>
      <c r="X1022" s="28">
        <f>IF($W1022="","",IF(ISNUMBER($W1022),IF($W1022&gt;=10000000,IFERROR(DATE(INT($W1022/10000),MOD(INT($W1022/100),100),MOD($W1022,100)),""),$W1022),IF(ISNUMBER(--SUBSTITUTE(SUBSTITUTE(TRIM($W1022),".","-"),"/","-")),IF(--SUBSTITUTE(SUBSTITUTE(TRIM($W1022),".","-"),"/","-")&gt;=10000000,IFERROR(DATE(--LEFT(TRIM($W1022),4),--MID(TRIM($W1022),5,2),--RIGHT(TRIM($W1022),2)),""),--SUBSTITUTE(SUBSTITUTE(TRIM($W1022),".","-"),"/","-")),IFERROR(--LEFT(SUBSTITUTE(SUBSTITUTE(TRIM($W1022),".","-"),"/","-"),10),""))))</f>
        <v/>
      </c>
      <c r="Y1022" s="29">
        <f>IF($X1022="","",INT($X1022))</f>
        <v/>
      </c>
      <c r="Z1022" s="30">
        <f>IF(OR($Y1022="",$D$6=""),"",IF(INDEX($A:$U,ROW(),$D$6)="",0,IF(ISNUMBER(INDEX($A:$U,ROW(),$D$6)),INDEX($A:$U,ROW(),$D$6),IFERROR(--SUBSTITUTE(SUBSTITUTE(TRIM(INDEX($A:$U,ROW(),$D$6)),",",""),"원",""),0))))</f>
        <v/>
      </c>
      <c r="AA1022" s="30">
        <f>IF(OR($Y1022="",$E$6=""),"",IF(INDEX($A:$U,ROW(),$E$6)="",0,IF(ISNUMBER(INDEX($A:$U,ROW(),$E$6)),INDEX($A:$U,ROW(),$E$6),IFERROR(--SUBSTITUTE(SUBSTITUTE(TRIM(INDEX($A:$U,ROW(),$E$6)),",",""),"원",""),0))))</f>
        <v/>
      </c>
      <c r="AB1022" s="30">
        <f>IF(OR($Y1022="",$F$6=""),"",IF(INDEX($A:$U,ROW(),$F$6)="","",IF(ISNUMBER(INDEX($A:$U,ROW(),$F$6)),INDEX($A:$U,ROW(),$F$6),IFERROR(--SUBSTITUTE(SUBSTITUTE(TRIM(INDEX($A:$U,ROW(),$F$6)),",",""),"원",""),""))))</f>
        <v/>
      </c>
      <c r="AC1022" s="2">
        <f>IF(OR($Y1022="",$G$6=""),"",INDEX($A:$U,ROW(),$G$6)&amp;"")</f>
        <v/>
      </c>
      <c r="AD1022" s="2">
        <f>IF($Y1022="","",IF(OR(AND(설정!$B$5&lt;&gt;"",ISNUMBER(SEARCH(설정!$B$5,$AC1022))),AND(설정!$B$6&lt;&gt;"",ISNUMBER(SEARCH(설정!$B$6,$AC1022))),AND(설정!$B$7&lt;&gt;"",ISNUMBER(SEARCH(설정!$B$7,$AC1022)))),"제외","포함"))</f>
        <v/>
      </c>
    </row>
    <row r="1023">
      <c r="W1023" s="2">
        <f>IF(OR($B$5="",$C$6="",ROW()&lt;$B$5),"",IF(INDEX($A:$U,ROW(),$C$6)="","",INDEX($A:$U,ROW(),$C$6)))</f>
        <v/>
      </c>
      <c r="X1023" s="28">
        <f>IF($W1023="","",IF(ISNUMBER($W1023),IF($W1023&gt;=10000000,IFERROR(DATE(INT($W1023/10000),MOD(INT($W1023/100),100),MOD($W1023,100)),""),$W1023),IF(ISNUMBER(--SUBSTITUTE(SUBSTITUTE(TRIM($W1023),".","-"),"/","-")),IF(--SUBSTITUTE(SUBSTITUTE(TRIM($W1023),".","-"),"/","-")&gt;=10000000,IFERROR(DATE(--LEFT(TRIM($W1023),4),--MID(TRIM($W1023),5,2),--RIGHT(TRIM($W1023),2)),""),--SUBSTITUTE(SUBSTITUTE(TRIM($W1023),".","-"),"/","-")),IFERROR(--LEFT(SUBSTITUTE(SUBSTITUTE(TRIM($W1023),".","-"),"/","-"),10),""))))</f>
        <v/>
      </c>
      <c r="Y1023" s="29">
        <f>IF($X1023="","",INT($X1023))</f>
        <v/>
      </c>
      <c r="Z1023" s="30">
        <f>IF(OR($Y1023="",$D$6=""),"",IF(INDEX($A:$U,ROW(),$D$6)="",0,IF(ISNUMBER(INDEX($A:$U,ROW(),$D$6)),INDEX($A:$U,ROW(),$D$6),IFERROR(--SUBSTITUTE(SUBSTITUTE(TRIM(INDEX($A:$U,ROW(),$D$6)),",",""),"원",""),0))))</f>
        <v/>
      </c>
      <c r="AA1023" s="30">
        <f>IF(OR($Y1023="",$E$6=""),"",IF(INDEX($A:$U,ROW(),$E$6)="",0,IF(ISNUMBER(INDEX($A:$U,ROW(),$E$6)),INDEX($A:$U,ROW(),$E$6),IFERROR(--SUBSTITUTE(SUBSTITUTE(TRIM(INDEX($A:$U,ROW(),$E$6)),",",""),"원",""),0))))</f>
        <v/>
      </c>
      <c r="AB1023" s="30">
        <f>IF(OR($Y1023="",$F$6=""),"",IF(INDEX($A:$U,ROW(),$F$6)="","",IF(ISNUMBER(INDEX($A:$U,ROW(),$F$6)),INDEX($A:$U,ROW(),$F$6),IFERROR(--SUBSTITUTE(SUBSTITUTE(TRIM(INDEX($A:$U,ROW(),$F$6)),",",""),"원",""),""))))</f>
        <v/>
      </c>
      <c r="AC1023" s="2">
        <f>IF(OR($Y1023="",$G$6=""),"",INDEX($A:$U,ROW(),$G$6)&amp;"")</f>
        <v/>
      </c>
      <c r="AD1023" s="2">
        <f>IF($Y1023="","",IF(OR(AND(설정!$B$5&lt;&gt;"",ISNUMBER(SEARCH(설정!$B$5,$AC1023))),AND(설정!$B$6&lt;&gt;"",ISNUMBER(SEARCH(설정!$B$6,$AC1023))),AND(설정!$B$7&lt;&gt;"",ISNUMBER(SEARCH(설정!$B$7,$AC1023)))),"제외","포함"))</f>
        <v/>
      </c>
    </row>
    <row r="1024">
      <c r="W1024" s="2">
        <f>IF(OR($B$5="",$C$6="",ROW()&lt;$B$5),"",IF(INDEX($A:$U,ROW(),$C$6)="","",INDEX($A:$U,ROW(),$C$6)))</f>
        <v/>
      </c>
      <c r="X1024" s="28">
        <f>IF($W1024="","",IF(ISNUMBER($W1024),IF($W1024&gt;=10000000,IFERROR(DATE(INT($W1024/10000),MOD(INT($W1024/100),100),MOD($W1024,100)),""),$W1024),IF(ISNUMBER(--SUBSTITUTE(SUBSTITUTE(TRIM($W1024),".","-"),"/","-")),IF(--SUBSTITUTE(SUBSTITUTE(TRIM($W1024),".","-"),"/","-")&gt;=10000000,IFERROR(DATE(--LEFT(TRIM($W1024),4),--MID(TRIM($W1024),5,2),--RIGHT(TRIM($W1024),2)),""),--SUBSTITUTE(SUBSTITUTE(TRIM($W1024),".","-"),"/","-")),IFERROR(--LEFT(SUBSTITUTE(SUBSTITUTE(TRIM($W1024),".","-"),"/","-"),10),""))))</f>
        <v/>
      </c>
      <c r="Y1024" s="29">
        <f>IF($X1024="","",INT($X1024))</f>
        <v/>
      </c>
      <c r="Z1024" s="30">
        <f>IF(OR($Y1024="",$D$6=""),"",IF(INDEX($A:$U,ROW(),$D$6)="",0,IF(ISNUMBER(INDEX($A:$U,ROW(),$D$6)),INDEX($A:$U,ROW(),$D$6),IFERROR(--SUBSTITUTE(SUBSTITUTE(TRIM(INDEX($A:$U,ROW(),$D$6)),",",""),"원",""),0))))</f>
        <v/>
      </c>
      <c r="AA1024" s="30">
        <f>IF(OR($Y1024="",$E$6=""),"",IF(INDEX($A:$U,ROW(),$E$6)="",0,IF(ISNUMBER(INDEX($A:$U,ROW(),$E$6)),INDEX($A:$U,ROW(),$E$6),IFERROR(--SUBSTITUTE(SUBSTITUTE(TRIM(INDEX($A:$U,ROW(),$E$6)),",",""),"원",""),0))))</f>
        <v/>
      </c>
      <c r="AB1024" s="30">
        <f>IF(OR($Y1024="",$F$6=""),"",IF(INDEX($A:$U,ROW(),$F$6)="","",IF(ISNUMBER(INDEX($A:$U,ROW(),$F$6)),INDEX($A:$U,ROW(),$F$6),IFERROR(--SUBSTITUTE(SUBSTITUTE(TRIM(INDEX($A:$U,ROW(),$F$6)),",",""),"원",""),""))))</f>
        <v/>
      </c>
      <c r="AC1024" s="2">
        <f>IF(OR($Y1024="",$G$6=""),"",INDEX($A:$U,ROW(),$G$6)&amp;"")</f>
        <v/>
      </c>
      <c r="AD1024" s="2">
        <f>IF($Y1024="","",IF(OR(AND(설정!$B$5&lt;&gt;"",ISNUMBER(SEARCH(설정!$B$5,$AC1024))),AND(설정!$B$6&lt;&gt;"",ISNUMBER(SEARCH(설정!$B$6,$AC1024))),AND(설정!$B$7&lt;&gt;"",ISNUMBER(SEARCH(설정!$B$7,$AC1024)))),"제외","포함"))</f>
        <v/>
      </c>
    </row>
    <row r="1025">
      <c r="W1025" s="2">
        <f>IF(OR($B$5="",$C$6="",ROW()&lt;$B$5),"",IF(INDEX($A:$U,ROW(),$C$6)="","",INDEX($A:$U,ROW(),$C$6)))</f>
        <v/>
      </c>
      <c r="X1025" s="28">
        <f>IF($W1025="","",IF(ISNUMBER($W1025),IF($W1025&gt;=10000000,IFERROR(DATE(INT($W1025/10000),MOD(INT($W1025/100),100),MOD($W1025,100)),""),$W1025),IF(ISNUMBER(--SUBSTITUTE(SUBSTITUTE(TRIM($W1025),".","-"),"/","-")),IF(--SUBSTITUTE(SUBSTITUTE(TRIM($W1025),".","-"),"/","-")&gt;=10000000,IFERROR(DATE(--LEFT(TRIM($W1025),4),--MID(TRIM($W1025),5,2),--RIGHT(TRIM($W1025),2)),""),--SUBSTITUTE(SUBSTITUTE(TRIM($W1025),".","-"),"/","-")),IFERROR(--LEFT(SUBSTITUTE(SUBSTITUTE(TRIM($W1025),".","-"),"/","-"),10),""))))</f>
        <v/>
      </c>
      <c r="Y1025" s="29">
        <f>IF($X1025="","",INT($X1025))</f>
        <v/>
      </c>
      <c r="Z1025" s="30">
        <f>IF(OR($Y1025="",$D$6=""),"",IF(INDEX($A:$U,ROW(),$D$6)="",0,IF(ISNUMBER(INDEX($A:$U,ROW(),$D$6)),INDEX($A:$U,ROW(),$D$6),IFERROR(--SUBSTITUTE(SUBSTITUTE(TRIM(INDEX($A:$U,ROW(),$D$6)),",",""),"원",""),0))))</f>
        <v/>
      </c>
      <c r="AA1025" s="30">
        <f>IF(OR($Y1025="",$E$6=""),"",IF(INDEX($A:$U,ROW(),$E$6)="",0,IF(ISNUMBER(INDEX($A:$U,ROW(),$E$6)),INDEX($A:$U,ROW(),$E$6),IFERROR(--SUBSTITUTE(SUBSTITUTE(TRIM(INDEX($A:$U,ROW(),$E$6)),",",""),"원",""),0))))</f>
        <v/>
      </c>
      <c r="AB1025" s="30">
        <f>IF(OR($Y1025="",$F$6=""),"",IF(INDEX($A:$U,ROW(),$F$6)="","",IF(ISNUMBER(INDEX($A:$U,ROW(),$F$6)),INDEX($A:$U,ROW(),$F$6),IFERROR(--SUBSTITUTE(SUBSTITUTE(TRIM(INDEX($A:$U,ROW(),$F$6)),",",""),"원",""),""))))</f>
        <v/>
      </c>
      <c r="AC1025" s="2">
        <f>IF(OR($Y1025="",$G$6=""),"",INDEX($A:$U,ROW(),$G$6)&amp;"")</f>
        <v/>
      </c>
      <c r="AD1025" s="2">
        <f>IF($Y1025="","",IF(OR(AND(설정!$B$5&lt;&gt;"",ISNUMBER(SEARCH(설정!$B$5,$AC1025))),AND(설정!$B$6&lt;&gt;"",ISNUMBER(SEARCH(설정!$B$6,$AC1025))),AND(설정!$B$7&lt;&gt;"",ISNUMBER(SEARCH(설정!$B$7,$AC1025)))),"제외","포함"))</f>
        <v/>
      </c>
    </row>
    <row r="1026">
      <c r="W1026" s="2">
        <f>IF(OR($B$5="",$C$6="",ROW()&lt;$B$5),"",IF(INDEX($A:$U,ROW(),$C$6)="","",INDEX($A:$U,ROW(),$C$6)))</f>
        <v/>
      </c>
      <c r="X1026" s="28">
        <f>IF($W1026="","",IF(ISNUMBER($W1026),IF($W1026&gt;=10000000,IFERROR(DATE(INT($W1026/10000),MOD(INT($W1026/100),100),MOD($W1026,100)),""),$W1026),IF(ISNUMBER(--SUBSTITUTE(SUBSTITUTE(TRIM($W1026),".","-"),"/","-")),IF(--SUBSTITUTE(SUBSTITUTE(TRIM($W1026),".","-"),"/","-")&gt;=10000000,IFERROR(DATE(--LEFT(TRIM($W1026),4),--MID(TRIM($W1026),5,2),--RIGHT(TRIM($W1026),2)),""),--SUBSTITUTE(SUBSTITUTE(TRIM($W1026),".","-"),"/","-")),IFERROR(--LEFT(SUBSTITUTE(SUBSTITUTE(TRIM($W1026),".","-"),"/","-"),10),""))))</f>
        <v/>
      </c>
      <c r="Y1026" s="29">
        <f>IF($X1026="","",INT($X1026))</f>
        <v/>
      </c>
      <c r="Z1026" s="30">
        <f>IF(OR($Y1026="",$D$6=""),"",IF(INDEX($A:$U,ROW(),$D$6)="",0,IF(ISNUMBER(INDEX($A:$U,ROW(),$D$6)),INDEX($A:$U,ROW(),$D$6),IFERROR(--SUBSTITUTE(SUBSTITUTE(TRIM(INDEX($A:$U,ROW(),$D$6)),",",""),"원",""),0))))</f>
        <v/>
      </c>
      <c r="AA1026" s="30">
        <f>IF(OR($Y1026="",$E$6=""),"",IF(INDEX($A:$U,ROW(),$E$6)="",0,IF(ISNUMBER(INDEX($A:$U,ROW(),$E$6)),INDEX($A:$U,ROW(),$E$6),IFERROR(--SUBSTITUTE(SUBSTITUTE(TRIM(INDEX($A:$U,ROW(),$E$6)),",",""),"원",""),0))))</f>
        <v/>
      </c>
      <c r="AB1026" s="30">
        <f>IF(OR($Y1026="",$F$6=""),"",IF(INDEX($A:$U,ROW(),$F$6)="","",IF(ISNUMBER(INDEX($A:$U,ROW(),$F$6)),INDEX($A:$U,ROW(),$F$6),IFERROR(--SUBSTITUTE(SUBSTITUTE(TRIM(INDEX($A:$U,ROW(),$F$6)),",",""),"원",""),""))))</f>
        <v/>
      </c>
      <c r="AC1026" s="2">
        <f>IF(OR($Y1026="",$G$6=""),"",INDEX($A:$U,ROW(),$G$6)&amp;"")</f>
        <v/>
      </c>
      <c r="AD1026" s="2">
        <f>IF($Y1026="","",IF(OR(AND(설정!$B$5&lt;&gt;"",ISNUMBER(SEARCH(설정!$B$5,$AC1026))),AND(설정!$B$6&lt;&gt;"",ISNUMBER(SEARCH(설정!$B$6,$AC1026))),AND(설정!$B$7&lt;&gt;"",ISNUMBER(SEARCH(설정!$B$7,$AC1026)))),"제외","포함"))</f>
        <v/>
      </c>
    </row>
    <row r="1027">
      <c r="W1027" s="2">
        <f>IF(OR($B$5="",$C$6="",ROW()&lt;$B$5),"",IF(INDEX($A:$U,ROW(),$C$6)="","",INDEX($A:$U,ROW(),$C$6)))</f>
        <v/>
      </c>
      <c r="X1027" s="28">
        <f>IF($W1027="","",IF(ISNUMBER($W1027),IF($W1027&gt;=10000000,IFERROR(DATE(INT($W1027/10000),MOD(INT($W1027/100),100),MOD($W1027,100)),""),$W1027),IF(ISNUMBER(--SUBSTITUTE(SUBSTITUTE(TRIM($W1027),".","-"),"/","-")),IF(--SUBSTITUTE(SUBSTITUTE(TRIM($W1027),".","-"),"/","-")&gt;=10000000,IFERROR(DATE(--LEFT(TRIM($W1027),4),--MID(TRIM($W1027),5,2),--RIGHT(TRIM($W1027),2)),""),--SUBSTITUTE(SUBSTITUTE(TRIM($W1027),".","-"),"/","-")),IFERROR(--LEFT(SUBSTITUTE(SUBSTITUTE(TRIM($W1027),".","-"),"/","-"),10),""))))</f>
        <v/>
      </c>
      <c r="Y1027" s="29">
        <f>IF($X1027="","",INT($X1027))</f>
        <v/>
      </c>
      <c r="Z1027" s="30">
        <f>IF(OR($Y1027="",$D$6=""),"",IF(INDEX($A:$U,ROW(),$D$6)="",0,IF(ISNUMBER(INDEX($A:$U,ROW(),$D$6)),INDEX($A:$U,ROW(),$D$6),IFERROR(--SUBSTITUTE(SUBSTITUTE(TRIM(INDEX($A:$U,ROW(),$D$6)),",",""),"원",""),0))))</f>
        <v/>
      </c>
      <c r="AA1027" s="30">
        <f>IF(OR($Y1027="",$E$6=""),"",IF(INDEX($A:$U,ROW(),$E$6)="",0,IF(ISNUMBER(INDEX($A:$U,ROW(),$E$6)),INDEX($A:$U,ROW(),$E$6),IFERROR(--SUBSTITUTE(SUBSTITUTE(TRIM(INDEX($A:$U,ROW(),$E$6)),",",""),"원",""),0))))</f>
        <v/>
      </c>
      <c r="AB1027" s="30">
        <f>IF(OR($Y1027="",$F$6=""),"",IF(INDEX($A:$U,ROW(),$F$6)="","",IF(ISNUMBER(INDEX($A:$U,ROW(),$F$6)),INDEX($A:$U,ROW(),$F$6),IFERROR(--SUBSTITUTE(SUBSTITUTE(TRIM(INDEX($A:$U,ROW(),$F$6)),",",""),"원",""),""))))</f>
        <v/>
      </c>
      <c r="AC1027" s="2">
        <f>IF(OR($Y1027="",$G$6=""),"",INDEX($A:$U,ROW(),$G$6)&amp;"")</f>
        <v/>
      </c>
      <c r="AD1027" s="2">
        <f>IF($Y1027="","",IF(OR(AND(설정!$B$5&lt;&gt;"",ISNUMBER(SEARCH(설정!$B$5,$AC1027))),AND(설정!$B$6&lt;&gt;"",ISNUMBER(SEARCH(설정!$B$6,$AC1027))),AND(설정!$B$7&lt;&gt;"",ISNUMBER(SEARCH(설정!$B$7,$AC1027)))),"제외","포함"))</f>
        <v/>
      </c>
    </row>
    <row r="1028">
      <c r="W1028" s="2">
        <f>IF(OR($B$5="",$C$6="",ROW()&lt;$B$5),"",IF(INDEX($A:$U,ROW(),$C$6)="","",INDEX($A:$U,ROW(),$C$6)))</f>
        <v/>
      </c>
      <c r="X1028" s="28">
        <f>IF($W1028="","",IF(ISNUMBER($W1028),IF($W1028&gt;=10000000,IFERROR(DATE(INT($W1028/10000),MOD(INT($W1028/100),100),MOD($W1028,100)),""),$W1028),IF(ISNUMBER(--SUBSTITUTE(SUBSTITUTE(TRIM($W1028),".","-"),"/","-")),IF(--SUBSTITUTE(SUBSTITUTE(TRIM($W1028),".","-"),"/","-")&gt;=10000000,IFERROR(DATE(--LEFT(TRIM($W1028),4),--MID(TRIM($W1028),5,2),--RIGHT(TRIM($W1028),2)),""),--SUBSTITUTE(SUBSTITUTE(TRIM($W1028),".","-"),"/","-")),IFERROR(--LEFT(SUBSTITUTE(SUBSTITUTE(TRIM($W1028),".","-"),"/","-"),10),""))))</f>
        <v/>
      </c>
      <c r="Y1028" s="29">
        <f>IF($X1028="","",INT($X1028))</f>
        <v/>
      </c>
      <c r="Z1028" s="30">
        <f>IF(OR($Y1028="",$D$6=""),"",IF(INDEX($A:$U,ROW(),$D$6)="",0,IF(ISNUMBER(INDEX($A:$U,ROW(),$D$6)),INDEX($A:$U,ROW(),$D$6),IFERROR(--SUBSTITUTE(SUBSTITUTE(TRIM(INDEX($A:$U,ROW(),$D$6)),",",""),"원",""),0))))</f>
        <v/>
      </c>
      <c r="AA1028" s="30">
        <f>IF(OR($Y1028="",$E$6=""),"",IF(INDEX($A:$U,ROW(),$E$6)="",0,IF(ISNUMBER(INDEX($A:$U,ROW(),$E$6)),INDEX($A:$U,ROW(),$E$6),IFERROR(--SUBSTITUTE(SUBSTITUTE(TRIM(INDEX($A:$U,ROW(),$E$6)),",",""),"원",""),0))))</f>
        <v/>
      </c>
      <c r="AB1028" s="30">
        <f>IF(OR($Y1028="",$F$6=""),"",IF(INDEX($A:$U,ROW(),$F$6)="","",IF(ISNUMBER(INDEX($A:$U,ROW(),$F$6)),INDEX($A:$U,ROW(),$F$6),IFERROR(--SUBSTITUTE(SUBSTITUTE(TRIM(INDEX($A:$U,ROW(),$F$6)),",",""),"원",""),""))))</f>
        <v/>
      </c>
      <c r="AC1028" s="2">
        <f>IF(OR($Y1028="",$G$6=""),"",INDEX($A:$U,ROW(),$G$6)&amp;"")</f>
        <v/>
      </c>
      <c r="AD1028" s="2">
        <f>IF($Y1028="","",IF(OR(AND(설정!$B$5&lt;&gt;"",ISNUMBER(SEARCH(설정!$B$5,$AC1028))),AND(설정!$B$6&lt;&gt;"",ISNUMBER(SEARCH(설정!$B$6,$AC1028))),AND(설정!$B$7&lt;&gt;"",ISNUMBER(SEARCH(설정!$B$7,$AC1028)))),"제외","포함"))</f>
        <v/>
      </c>
    </row>
    <row r="1029">
      <c r="W1029" s="2">
        <f>IF(OR($B$5="",$C$6="",ROW()&lt;$B$5),"",IF(INDEX($A:$U,ROW(),$C$6)="","",INDEX($A:$U,ROW(),$C$6)))</f>
        <v/>
      </c>
      <c r="X1029" s="28">
        <f>IF($W1029="","",IF(ISNUMBER($W1029),IF($W1029&gt;=10000000,IFERROR(DATE(INT($W1029/10000),MOD(INT($W1029/100),100),MOD($W1029,100)),""),$W1029),IF(ISNUMBER(--SUBSTITUTE(SUBSTITUTE(TRIM($W1029),".","-"),"/","-")),IF(--SUBSTITUTE(SUBSTITUTE(TRIM($W1029),".","-"),"/","-")&gt;=10000000,IFERROR(DATE(--LEFT(TRIM($W1029),4),--MID(TRIM($W1029),5,2),--RIGHT(TRIM($W1029),2)),""),--SUBSTITUTE(SUBSTITUTE(TRIM($W1029),".","-"),"/","-")),IFERROR(--LEFT(SUBSTITUTE(SUBSTITUTE(TRIM($W1029),".","-"),"/","-"),10),""))))</f>
        <v/>
      </c>
      <c r="Y1029" s="29">
        <f>IF($X1029="","",INT($X1029))</f>
        <v/>
      </c>
      <c r="Z1029" s="30">
        <f>IF(OR($Y1029="",$D$6=""),"",IF(INDEX($A:$U,ROW(),$D$6)="",0,IF(ISNUMBER(INDEX($A:$U,ROW(),$D$6)),INDEX($A:$U,ROW(),$D$6),IFERROR(--SUBSTITUTE(SUBSTITUTE(TRIM(INDEX($A:$U,ROW(),$D$6)),",",""),"원",""),0))))</f>
        <v/>
      </c>
      <c r="AA1029" s="30">
        <f>IF(OR($Y1029="",$E$6=""),"",IF(INDEX($A:$U,ROW(),$E$6)="",0,IF(ISNUMBER(INDEX($A:$U,ROW(),$E$6)),INDEX($A:$U,ROW(),$E$6),IFERROR(--SUBSTITUTE(SUBSTITUTE(TRIM(INDEX($A:$U,ROW(),$E$6)),",",""),"원",""),0))))</f>
        <v/>
      </c>
      <c r="AB1029" s="30">
        <f>IF(OR($Y1029="",$F$6=""),"",IF(INDEX($A:$U,ROW(),$F$6)="","",IF(ISNUMBER(INDEX($A:$U,ROW(),$F$6)),INDEX($A:$U,ROW(),$F$6),IFERROR(--SUBSTITUTE(SUBSTITUTE(TRIM(INDEX($A:$U,ROW(),$F$6)),",",""),"원",""),""))))</f>
        <v/>
      </c>
      <c r="AC1029" s="2">
        <f>IF(OR($Y1029="",$G$6=""),"",INDEX($A:$U,ROW(),$G$6)&amp;"")</f>
        <v/>
      </c>
      <c r="AD1029" s="2">
        <f>IF($Y1029="","",IF(OR(AND(설정!$B$5&lt;&gt;"",ISNUMBER(SEARCH(설정!$B$5,$AC1029))),AND(설정!$B$6&lt;&gt;"",ISNUMBER(SEARCH(설정!$B$6,$AC1029))),AND(설정!$B$7&lt;&gt;"",ISNUMBER(SEARCH(설정!$B$7,$AC1029)))),"제외","포함"))</f>
        <v/>
      </c>
    </row>
    <row r="1030">
      <c r="W1030" s="2">
        <f>IF(OR($B$5="",$C$6="",ROW()&lt;$B$5),"",IF(INDEX($A:$U,ROW(),$C$6)="","",INDEX($A:$U,ROW(),$C$6)))</f>
        <v/>
      </c>
      <c r="X1030" s="28">
        <f>IF($W1030="","",IF(ISNUMBER($W1030),IF($W1030&gt;=10000000,IFERROR(DATE(INT($W1030/10000),MOD(INT($W1030/100),100),MOD($W1030,100)),""),$W1030),IF(ISNUMBER(--SUBSTITUTE(SUBSTITUTE(TRIM($W1030),".","-"),"/","-")),IF(--SUBSTITUTE(SUBSTITUTE(TRIM($W1030),".","-"),"/","-")&gt;=10000000,IFERROR(DATE(--LEFT(TRIM($W1030),4),--MID(TRIM($W1030),5,2),--RIGHT(TRIM($W1030),2)),""),--SUBSTITUTE(SUBSTITUTE(TRIM($W1030),".","-"),"/","-")),IFERROR(--LEFT(SUBSTITUTE(SUBSTITUTE(TRIM($W1030),".","-"),"/","-"),10),""))))</f>
        <v/>
      </c>
      <c r="Y1030" s="29">
        <f>IF($X1030="","",INT($X1030))</f>
        <v/>
      </c>
      <c r="Z1030" s="30">
        <f>IF(OR($Y1030="",$D$6=""),"",IF(INDEX($A:$U,ROW(),$D$6)="",0,IF(ISNUMBER(INDEX($A:$U,ROW(),$D$6)),INDEX($A:$U,ROW(),$D$6),IFERROR(--SUBSTITUTE(SUBSTITUTE(TRIM(INDEX($A:$U,ROW(),$D$6)),",",""),"원",""),0))))</f>
        <v/>
      </c>
      <c r="AA1030" s="30">
        <f>IF(OR($Y1030="",$E$6=""),"",IF(INDEX($A:$U,ROW(),$E$6)="",0,IF(ISNUMBER(INDEX($A:$U,ROW(),$E$6)),INDEX($A:$U,ROW(),$E$6),IFERROR(--SUBSTITUTE(SUBSTITUTE(TRIM(INDEX($A:$U,ROW(),$E$6)),",",""),"원",""),0))))</f>
        <v/>
      </c>
      <c r="AB1030" s="30">
        <f>IF(OR($Y1030="",$F$6=""),"",IF(INDEX($A:$U,ROW(),$F$6)="","",IF(ISNUMBER(INDEX($A:$U,ROW(),$F$6)),INDEX($A:$U,ROW(),$F$6),IFERROR(--SUBSTITUTE(SUBSTITUTE(TRIM(INDEX($A:$U,ROW(),$F$6)),",",""),"원",""),""))))</f>
        <v/>
      </c>
      <c r="AC1030" s="2">
        <f>IF(OR($Y1030="",$G$6=""),"",INDEX($A:$U,ROW(),$G$6)&amp;"")</f>
        <v/>
      </c>
      <c r="AD1030" s="2">
        <f>IF($Y1030="","",IF(OR(AND(설정!$B$5&lt;&gt;"",ISNUMBER(SEARCH(설정!$B$5,$AC1030))),AND(설정!$B$6&lt;&gt;"",ISNUMBER(SEARCH(설정!$B$6,$AC1030))),AND(설정!$B$7&lt;&gt;"",ISNUMBER(SEARCH(설정!$B$7,$AC1030)))),"제외","포함"))</f>
        <v/>
      </c>
    </row>
    <row r="1031">
      <c r="W1031" s="2">
        <f>IF(OR($B$5="",$C$6="",ROW()&lt;$B$5),"",IF(INDEX($A:$U,ROW(),$C$6)="","",INDEX($A:$U,ROW(),$C$6)))</f>
        <v/>
      </c>
      <c r="X1031" s="28">
        <f>IF($W1031="","",IF(ISNUMBER($W1031),IF($W1031&gt;=10000000,IFERROR(DATE(INT($W1031/10000),MOD(INT($W1031/100),100),MOD($W1031,100)),""),$W1031),IF(ISNUMBER(--SUBSTITUTE(SUBSTITUTE(TRIM($W1031),".","-"),"/","-")),IF(--SUBSTITUTE(SUBSTITUTE(TRIM($W1031),".","-"),"/","-")&gt;=10000000,IFERROR(DATE(--LEFT(TRIM($W1031),4),--MID(TRIM($W1031),5,2),--RIGHT(TRIM($W1031),2)),""),--SUBSTITUTE(SUBSTITUTE(TRIM($W1031),".","-"),"/","-")),IFERROR(--LEFT(SUBSTITUTE(SUBSTITUTE(TRIM($W1031),".","-"),"/","-"),10),""))))</f>
        <v/>
      </c>
      <c r="Y1031" s="29">
        <f>IF($X1031="","",INT($X1031))</f>
        <v/>
      </c>
      <c r="Z1031" s="30">
        <f>IF(OR($Y1031="",$D$6=""),"",IF(INDEX($A:$U,ROW(),$D$6)="",0,IF(ISNUMBER(INDEX($A:$U,ROW(),$D$6)),INDEX($A:$U,ROW(),$D$6),IFERROR(--SUBSTITUTE(SUBSTITUTE(TRIM(INDEX($A:$U,ROW(),$D$6)),",",""),"원",""),0))))</f>
        <v/>
      </c>
      <c r="AA1031" s="30">
        <f>IF(OR($Y1031="",$E$6=""),"",IF(INDEX($A:$U,ROW(),$E$6)="",0,IF(ISNUMBER(INDEX($A:$U,ROW(),$E$6)),INDEX($A:$U,ROW(),$E$6),IFERROR(--SUBSTITUTE(SUBSTITUTE(TRIM(INDEX($A:$U,ROW(),$E$6)),",",""),"원",""),0))))</f>
        <v/>
      </c>
      <c r="AB1031" s="30">
        <f>IF(OR($Y1031="",$F$6=""),"",IF(INDEX($A:$U,ROW(),$F$6)="","",IF(ISNUMBER(INDEX($A:$U,ROW(),$F$6)),INDEX($A:$U,ROW(),$F$6),IFERROR(--SUBSTITUTE(SUBSTITUTE(TRIM(INDEX($A:$U,ROW(),$F$6)),",",""),"원",""),""))))</f>
        <v/>
      </c>
      <c r="AC1031" s="2">
        <f>IF(OR($Y1031="",$G$6=""),"",INDEX($A:$U,ROW(),$G$6)&amp;"")</f>
        <v/>
      </c>
      <c r="AD1031" s="2">
        <f>IF($Y1031="","",IF(OR(AND(설정!$B$5&lt;&gt;"",ISNUMBER(SEARCH(설정!$B$5,$AC1031))),AND(설정!$B$6&lt;&gt;"",ISNUMBER(SEARCH(설정!$B$6,$AC1031))),AND(설정!$B$7&lt;&gt;"",ISNUMBER(SEARCH(설정!$B$7,$AC1031)))),"제외","포함"))</f>
        <v/>
      </c>
    </row>
    <row r="1032">
      <c r="W1032" s="2">
        <f>IF(OR($B$5="",$C$6="",ROW()&lt;$B$5),"",IF(INDEX($A:$U,ROW(),$C$6)="","",INDEX($A:$U,ROW(),$C$6)))</f>
        <v/>
      </c>
      <c r="X1032" s="28">
        <f>IF($W1032="","",IF(ISNUMBER($W1032),IF($W1032&gt;=10000000,IFERROR(DATE(INT($W1032/10000),MOD(INT($W1032/100),100),MOD($W1032,100)),""),$W1032),IF(ISNUMBER(--SUBSTITUTE(SUBSTITUTE(TRIM($W1032),".","-"),"/","-")),IF(--SUBSTITUTE(SUBSTITUTE(TRIM($W1032),".","-"),"/","-")&gt;=10000000,IFERROR(DATE(--LEFT(TRIM($W1032),4),--MID(TRIM($W1032),5,2),--RIGHT(TRIM($W1032),2)),""),--SUBSTITUTE(SUBSTITUTE(TRIM($W1032),".","-"),"/","-")),IFERROR(--LEFT(SUBSTITUTE(SUBSTITUTE(TRIM($W1032),".","-"),"/","-"),10),""))))</f>
        <v/>
      </c>
      <c r="Y1032" s="29">
        <f>IF($X1032="","",INT($X1032))</f>
        <v/>
      </c>
      <c r="Z1032" s="30">
        <f>IF(OR($Y1032="",$D$6=""),"",IF(INDEX($A:$U,ROW(),$D$6)="",0,IF(ISNUMBER(INDEX($A:$U,ROW(),$D$6)),INDEX($A:$U,ROW(),$D$6),IFERROR(--SUBSTITUTE(SUBSTITUTE(TRIM(INDEX($A:$U,ROW(),$D$6)),",",""),"원",""),0))))</f>
        <v/>
      </c>
      <c r="AA1032" s="30">
        <f>IF(OR($Y1032="",$E$6=""),"",IF(INDEX($A:$U,ROW(),$E$6)="",0,IF(ISNUMBER(INDEX($A:$U,ROW(),$E$6)),INDEX($A:$U,ROW(),$E$6),IFERROR(--SUBSTITUTE(SUBSTITUTE(TRIM(INDEX($A:$U,ROW(),$E$6)),",",""),"원",""),0))))</f>
        <v/>
      </c>
      <c r="AB1032" s="30">
        <f>IF(OR($Y1032="",$F$6=""),"",IF(INDEX($A:$U,ROW(),$F$6)="","",IF(ISNUMBER(INDEX($A:$U,ROW(),$F$6)),INDEX($A:$U,ROW(),$F$6),IFERROR(--SUBSTITUTE(SUBSTITUTE(TRIM(INDEX($A:$U,ROW(),$F$6)),",",""),"원",""),""))))</f>
        <v/>
      </c>
      <c r="AC1032" s="2">
        <f>IF(OR($Y1032="",$G$6=""),"",INDEX($A:$U,ROW(),$G$6)&amp;"")</f>
        <v/>
      </c>
      <c r="AD1032" s="2">
        <f>IF($Y1032="","",IF(OR(AND(설정!$B$5&lt;&gt;"",ISNUMBER(SEARCH(설정!$B$5,$AC1032))),AND(설정!$B$6&lt;&gt;"",ISNUMBER(SEARCH(설정!$B$6,$AC1032))),AND(설정!$B$7&lt;&gt;"",ISNUMBER(SEARCH(설정!$B$7,$AC1032)))),"제외","포함"))</f>
        <v/>
      </c>
    </row>
    <row r="1033">
      <c r="W1033" s="2">
        <f>IF(OR($B$5="",$C$6="",ROW()&lt;$B$5),"",IF(INDEX($A:$U,ROW(),$C$6)="","",INDEX($A:$U,ROW(),$C$6)))</f>
        <v/>
      </c>
      <c r="X1033" s="28">
        <f>IF($W1033="","",IF(ISNUMBER($W1033),IF($W1033&gt;=10000000,IFERROR(DATE(INT($W1033/10000),MOD(INT($W1033/100),100),MOD($W1033,100)),""),$W1033),IF(ISNUMBER(--SUBSTITUTE(SUBSTITUTE(TRIM($W1033),".","-"),"/","-")),IF(--SUBSTITUTE(SUBSTITUTE(TRIM($W1033),".","-"),"/","-")&gt;=10000000,IFERROR(DATE(--LEFT(TRIM($W1033),4),--MID(TRIM($W1033),5,2),--RIGHT(TRIM($W1033),2)),""),--SUBSTITUTE(SUBSTITUTE(TRIM($W1033),".","-"),"/","-")),IFERROR(--LEFT(SUBSTITUTE(SUBSTITUTE(TRIM($W1033),".","-"),"/","-"),10),""))))</f>
        <v/>
      </c>
      <c r="Y1033" s="29">
        <f>IF($X1033="","",INT($X1033))</f>
        <v/>
      </c>
      <c r="Z1033" s="30">
        <f>IF(OR($Y1033="",$D$6=""),"",IF(INDEX($A:$U,ROW(),$D$6)="",0,IF(ISNUMBER(INDEX($A:$U,ROW(),$D$6)),INDEX($A:$U,ROW(),$D$6),IFERROR(--SUBSTITUTE(SUBSTITUTE(TRIM(INDEX($A:$U,ROW(),$D$6)),",",""),"원",""),0))))</f>
        <v/>
      </c>
      <c r="AA1033" s="30">
        <f>IF(OR($Y1033="",$E$6=""),"",IF(INDEX($A:$U,ROW(),$E$6)="",0,IF(ISNUMBER(INDEX($A:$U,ROW(),$E$6)),INDEX($A:$U,ROW(),$E$6),IFERROR(--SUBSTITUTE(SUBSTITUTE(TRIM(INDEX($A:$U,ROW(),$E$6)),",",""),"원",""),0))))</f>
        <v/>
      </c>
      <c r="AB1033" s="30">
        <f>IF(OR($Y1033="",$F$6=""),"",IF(INDEX($A:$U,ROW(),$F$6)="","",IF(ISNUMBER(INDEX($A:$U,ROW(),$F$6)),INDEX($A:$U,ROW(),$F$6),IFERROR(--SUBSTITUTE(SUBSTITUTE(TRIM(INDEX($A:$U,ROW(),$F$6)),",",""),"원",""),""))))</f>
        <v/>
      </c>
      <c r="AC1033" s="2">
        <f>IF(OR($Y1033="",$G$6=""),"",INDEX($A:$U,ROW(),$G$6)&amp;"")</f>
        <v/>
      </c>
      <c r="AD1033" s="2">
        <f>IF($Y1033="","",IF(OR(AND(설정!$B$5&lt;&gt;"",ISNUMBER(SEARCH(설정!$B$5,$AC1033))),AND(설정!$B$6&lt;&gt;"",ISNUMBER(SEARCH(설정!$B$6,$AC1033))),AND(설정!$B$7&lt;&gt;"",ISNUMBER(SEARCH(설정!$B$7,$AC1033)))),"제외","포함"))</f>
        <v/>
      </c>
    </row>
    <row r="1034">
      <c r="W1034" s="2">
        <f>IF(OR($B$5="",$C$6="",ROW()&lt;$B$5),"",IF(INDEX($A:$U,ROW(),$C$6)="","",INDEX($A:$U,ROW(),$C$6)))</f>
        <v/>
      </c>
      <c r="X1034" s="28">
        <f>IF($W1034="","",IF(ISNUMBER($W1034),IF($W1034&gt;=10000000,IFERROR(DATE(INT($W1034/10000),MOD(INT($W1034/100),100),MOD($W1034,100)),""),$W1034),IF(ISNUMBER(--SUBSTITUTE(SUBSTITUTE(TRIM($W1034),".","-"),"/","-")),IF(--SUBSTITUTE(SUBSTITUTE(TRIM($W1034),".","-"),"/","-")&gt;=10000000,IFERROR(DATE(--LEFT(TRIM($W1034),4),--MID(TRIM($W1034),5,2),--RIGHT(TRIM($W1034),2)),""),--SUBSTITUTE(SUBSTITUTE(TRIM($W1034),".","-"),"/","-")),IFERROR(--LEFT(SUBSTITUTE(SUBSTITUTE(TRIM($W1034),".","-"),"/","-"),10),""))))</f>
        <v/>
      </c>
      <c r="Y1034" s="29">
        <f>IF($X1034="","",INT($X1034))</f>
        <v/>
      </c>
      <c r="Z1034" s="30">
        <f>IF(OR($Y1034="",$D$6=""),"",IF(INDEX($A:$U,ROW(),$D$6)="",0,IF(ISNUMBER(INDEX($A:$U,ROW(),$D$6)),INDEX($A:$U,ROW(),$D$6),IFERROR(--SUBSTITUTE(SUBSTITUTE(TRIM(INDEX($A:$U,ROW(),$D$6)),",",""),"원",""),0))))</f>
        <v/>
      </c>
      <c r="AA1034" s="30">
        <f>IF(OR($Y1034="",$E$6=""),"",IF(INDEX($A:$U,ROW(),$E$6)="",0,IF(ISNUMBER(INDEX($A:$U,ROW(),$E$6)),INDEX($A:$U,ROW(),$E$6),IFERROR(--SUBSTITUTE(SUBSTITUTE(TRIM(INDEX($A:$U,ROW(),$E$6)),",",""),"원",""),0))))</f>
        <v/>
      </c>
      <c r="AB1034" s="30">
        <f>IF(OR($Y1034="",$F$6=""),"",IF(INDEX($A:$U,ROW(),$F$6)="","",IF(ISNUMBER(INDEX($A:$U,ROW(),$F$6)),INDEX($A:$U,ROW(),$F$6),IFERROR(--SUBSTITUTE(SUBSTITUTE(TRIM(INDEX($A:$U,ROW(),$F$6)),",",""),"원",""),""))))</f>
        <v/>
      </c>
      <c r="AC1034" s="2">
        <f>IF(OR($Y1034="",$G$6=""),"",INDEX($A:$U,ROW(),$G$6)&amp;"")</f>
        <v/>
      </c>
      <c r="AD1034" s="2">
        <f>IF($Y1034="","",IF(OR(AND(설정!$B$5&lt;&gt;"",ISNUMBER(SEARCH(설정!$B$5,$AC1034))),AND(설정!$B$6&lt;&gt;"",ISNUMBER(SEARCH(설정!$B$6,$AC1034))),AND(설정!$B$7&lt;&gt;"",ISNUMBER(SEARCH(설정!$B$7,$AC1034)))),"제외","포함"))</f>
        <v/>
      </c>
    </row>
    <row r="1035">
      <c r="W1035" s="2">
        <f>IF(OR($B$5="",$C$6="",ROW()&lt;$B$5),"",IF(INDEX($A:$U,ROW(),$C$6)="","",INDEX($A:$U,ROW(),$C$6)))</f>
        <v/>
      </c>
      <c r="X1035" s="28">
        <f>IF($W1035="","",IF(ISNUMBER($W1035),IF($W1035&gt;=10000000,IFERROR(DATE(INT($W1035/10000),MOD(INT($W1035/100),100),MOD($W1035,100)),""),$W1035),IF(ISNUMBER(--SUBSTITUTE(SUBSTITUTE(TRIM($W1035),".","-"),"/","-")),IF(--SUBSTITUTE(SUBSTITUTE(TRIM($W1035),".","-"),"/","-")&gt;=10000000,IFERROR(DATE(--LEFT(TRIM($W1035),4),--MID(TRIM($W1035),5,2),--RIGHT(TRIM($W1035),2)),""),--SUBSTITUTE(SUBSTITUTE(TRIM($W1035),".","-"),"/","-")),IFERROR(--LEFT(SUBSTITUTE(SUBSTITUTE(TRIM($W1035),".","-"),"/","-"),10),""))))</f>
        <v/>
      </c>
      <c r="Y1035" s="29">
        <f>IF($X1035="","",INT($X1035))</f>
        <v/>
      </c>
      <c r="Z1035" s="30">
        <f>IF(OR($Y1035="",$D$6=""),"",IF(INDEX($A:$U,ROW(),$D$6)="",0,IF(ISNUMBER(INDEX($A:$U,ROW(),$D$6)),INDEX($A:$U,ROW(),$D$6),IFERROR(--SUBSTITUTE(SUBSTITUTE(TRIM(INDEX($A:$U,ROW(),$D$6)),",",""),"원",""),0))))</f>
        <v/>
      </c>
      <c r="AA1035" s="30">
        <f>IF(OR($Y1035="",$E$6=""),"",IF(INDEX($A:$U,ROW(),$E$6)="",0,IF(ISNUMBER(INDEX($A:$U,ROW(),$E$6)),INDEX($A:$U,ROW(),$E$6),IFERROR(--SUBSTITUTE(SUBSTITUTE(TRIM(INDEX($A:$U,ROW(),$E$6)),",",""),"원",""),0))))</f>
        <v/>
      </c>
      <c r="AB1035" s="30">
        <f>IF(OR($Y1035="",$F$6=""),"",IF(INDEX($A:$U,ROW(),$F$6)="","",IF(ISNUMBER(INDEX($A:$U,ROW(),$F$6)),INDEX($A:$U,ROW(),$F$6),IFERROR(--SUBSTITUTE(SUBSTITUTE(TRIM(INDEX($A:$U,ROW(),$F$6)),",",""),"원",""),""))))</f>
        <v/>
      </c>
      <c r="AC1035" s="2">
        <f>IF(OR($Y1035="",$G$6=""),"",INDEX($A:$U,ROW(),$G$6)&amp;"")</f>
        <v/>
      </c>
      <c r="AD1035" s="2">
        <f>IF($Y1035="","",IF(OR(AND(설정!$B$5&lt;&gt;"",ISNUMBER(SEARCH(설정!$B$5,$AC1035))),AND(설정!$B$6&lt;&gt;"",ISNUMBER(SEARCH(설정!$B$6,$AC1035))),AND(설정!$B$7&lt;&gt;"",ISNUMBER(SEARCH(설정!$B$7,$AC1035)))),"제외","포함"))</f>
        <v/>
      </c>
    </row>
    <row r="1036">
      <c r="W1036" s="2">
        <f>IF(OR($B$5="",$C$6="",ROW()&lt;$B$5),"",IF(INDEX($A:$U,ROW(),$C$6)="","",INDEX($A:$U,ROW(),$C$6)))</f>
        <v/>
      </c>
      <c r="X1036" s="28">
        <f>IF($W1036="","",IF(ISNUMBER($W1036),IF($W1036&gt;=10000000,IFERROR(DATE(INT($W1036/10000),MOD(INT($W1036/100),100),MOD($W1036,100)),""),$W1036),IF(ISNUMBER(--SUBSTITUTE(SUBSTITUTE(TRIM($W1036),".","-"),"/","-")),IF(--SUBSTITUTE(SUBSTITUTE(TRIM($W1036),".","-"),"/","-")&gt;=10000000,IFERROR(DATE(--LEFT(TRIM($W1036),4),--MID(TRIM($W1036),5,2),--RIGHT(TRIM($W1036),2)),""),--SUBSTITUTE(SUBSTITUTE(TRIM($W1036),".","-"),"/","-")),IFERROR(--LEFT(SUBSTITUTE(SUBSTITUTE(TRIM($W1036),".","-"),"/","-"),10),""))))</f>
        <v/>
      </c>
      <c r="Y1036" s="29">
        <f>IF($X1036="","",INT($X1036))</f>
        <v/>
      </c>
      <c r="Z1036" s="30">
        <f>IF(OR($Y1036="",$D$6=""),"",IF(INDEX($A:$U,ROW(),$D$6)="",0,IF(ISNUMBER(INDEX($A:$U,ROW(),$D$6)),INDEX($A:$U,ROW(),$D$6),IFERROR(--SUBSTITUTE(SUBSTITUTE(TRIM(INDEX($A:$U,ROW(),$D$6)),",",""),"원",""),0))))</f>
        <v/>
      </c>
      <c r="AA1036" s="30">
        <f>IF(OR($Y1036="",$E$6=""),"",IF(INDEX($A:$U,ROW(),$E$6)="",0,IF(ISNUMBER(INDEX($A:$U,ROW(),$E$6)),INDEX($A:$U,ROW(),$E$6),IFERROR(--SUBSTITUTE(SUBSTITUTE(TRIM(INDEX($A:$U,ROW(),$E$6)),",",""),"원",""),0))))</f>
        <v/>
      </c>
      <c r="AB1036" s="30">
        <f>IF(OR($Y1036="",$F$6=""),"",IF(INDEX($A:$U,ROW(),$F$6)="","",IF(ISNUMBER(INDEX($A:$U,ROW(),$F$6)),INDEX($A:$U,ROW(),$F$6),IFERROR(--SUBSTITUTE(SUBSTITUTE(TRIM(INDEX($A:$U,ROW(),$F$6)),",",""),"원",""),""))))</f>
        <v/>
      </c>
      <c r="AC1036" s="2">
        <f>IF(OR($Y1036="",$G$6=""),"",INDEX($A:$U,ROW(),$G$6)&amp;"")</f>
        <v/>
      </c>
      <c r="AD1036" s="2">
        <f>IF($Y1036="","",IF(OR(AND(설정!$B$5&lt;&gt;"",ISNUMBER(SEARCH(설정!$B$5,$AC1036))),AND(설정!$B$6&lt;&gt;"",ISNUMBER(SEARCH(설정!$B$6,$AC1036))),AND(설정!$B$7&lt;&gt;"",ISNUMBER(SEARCH(설정!$B$7,$AC1036)))),"제외","포함"))</f>
        <v/>
      </c>
    </row>
    <row r="1037">
      <c r="W1037" s="2">
        <f>IF(OR($B$5="",$C$6="",ROW()&lt;$B$5),"",IF(INDEX($A:$U,ROW(),$C$6)="","",INDEX($A:$U,ROW(),$C$6)))</f>
        <v/>
      </c>
      <c r="X1037" s="28">
        <f>IF($W1037="","",IF(ISNUMBER($W1037),IF($W1037&gt;=10000000,IFERROR(DATE(INT($W1037/10000),MOD(INT($W1037/100),100),MOD($W1037,100)),""),$W1037),IF(ISNUMBER(--SUBSTITUTE(SUBSTITUTE(TRIM($W1037),".","-"),"/","-")),IF(--SUBSTITUTE(SUBSTITUTE(TRIM($W1037),".","-"),"/","-")&gt;=10000000,IFERROR(DATE(--LEFT(TRIM($W1037),4),--MID(TRIM($W1037),5,2),--RIGHT(TRIM($W1037),2)),""),--SUBSTITUTE(SUBSTITUTE(TRIM($W1037),".","-"),"/","-")),IFERROR(--LEFT(SUBSTITUTE(SUBSTITUTE(TRIM($W1037),".","-"),"/","-"),10),""))))</f>
        <v/>
      </c>
      <c r="Y1037" s="29">
        <f>IF($X1037="","",INT($X1037))</f>
        <v/>
      </c>
      <c r="Z1037" s="30">
        <f>IF(OR($Y1037="",$D$6=""),"",IF(INDEX($A:$U,ROW(),$D$6)="",0,IF(ISNUMBER(INDEX($A:$U,ROW(),$D$6)),INDEX($A:$U,ROW(),$D$6),IFERROR(--SUBSTITUTE(SUBSTITUTE(TRIM(INDEX($A:$U,ROW(),$D$6)),",",""),"원",""),0))))</f>
        <v/>
      </c>
      <c r="AA1037" s="30">
        <f>IF(OR($Y1037="",$E$6=""),"",IF(INDEX($A:$U,ROW(),$E$6)="",0,IF(ISNUMBER(INDEX($A:$U,ROW(),$E$6)),INDEX($A:$U,ROW(),$E$6),IFERROR(--SUBSTITUTE(SUBSTITUTE(TRIM(INDEX($A:$U,ROW(),$E$6)),",",""),"원",""),0))))</f>
        <v/>
      </c>
      <c r="AB1037" s="30">
        <f>IF(OR($Y1037="",$F$6=""),"",IF(INDEX($A:$U,ROW(),$F$6)="","",IF(ISNUMBER(INDEX($A:$U,ROW(),$F$6)),INDEX($A:$U,ROW(),$F$6),IFERROR(--SUBSTITUTE(SUBSTITUTE(TRIM(INDEX($A:$U,ROW(),$F$6)),",",""),"원",""),""))))</f>
        <v/>
      </c>
      <c r="AC1037" s="2">
        <f>IF(OR($Y1037="",$G$6=""),"",INDEX($A:$U,ROW(),$G$6)&amp;"")</f>
        <v/>
      </c>
      <c r="AD1037" s="2">
        <f>IF($Y1037="","",IF(OR(AND(설정!$B$5&lt;&gt;"",ISNUMBER(SEARCH(설정!$B$5,$AC1037))),AND(설정!$B$6&lt;&gt;"",ISNUMBER(SEARCH(설정!$B$6,$AC1037))),AND(설정!$B$7&lt;&gt;"",ISNUMBER(SEARCH(설정!$B$7,$AC1037)))),"제외","포함"))</f>
        <v/>
      </c>
    </row>
    <row r="1038">
      <c r="W1038" s="2">
        <f>IF(OR($B$5="",$C$6="",ROW()&lt;$B$5),"",IF(INDEX($A:$U,ROW(),$C$6)="","",INDEX($A:$U,ROW(),$C$6)))</f>
        <v/>
      </c>
      <c r="X1038" s="28">
        <f>IF($W1038="","",IF(ISNUMBER($W1038),IF($W1038&gt;=10000000,IFERROR(DATE(INT($W1038/10000),MOD(INT($W1038/100),100),MOD($W1038,100)),""),$W1038),IF(ISNUMBER(--SUBSTITUTE(SUBSTITUTE(TRIM($W1038),".","-"),"/","-")),IF(--SUBSTITUTE(SUBSTITUTE(TRIM($W1038),".","-"),"/","-")&gt;=10000000,IFERROR(DATE(--LEFT(TRIM($W1038),4),--MID(TRIM($W1038),5,2),--RIGHT(TRIM($W1038),2)),""),--SUBSTITUTE(SUBSTITUTE(TRIM($W1038),".","-"),"/","-")),IFERROR(--LEFT(SUBSTITUTE(SUBSTITUTE(TRIM($W1038),".","-"),"/","-"),10),""))))</f>
        <v/>
      </c>
      <c r="Y1038" s="29">
        <f>IF($X1038="","",INT($X1038))</f>
        <v/>
      </c>
      <c r="Z1038" s="30">
        <f>IF(OR($Y1038="",$D$6=""),"",IF(INDEX($A:$U,ROW(),$D$6)="",0,IF(ISNUMBER(INDEX($A:$U,ROW(),$D$6)),INDEX($A:$U,ROW(),$D$6),IFERROR(--SUBSTITUTE(SUBSTITUTE(TRIM(INDEX($A:$U,ROW(),$D$6)),",",""),"원",""),0))))</f>
        <v/>
      </c>
      <c r="AA1038" s="30">
        <f>IF(OR($Y1038="",$E$6=""),"",IF(INDEX($A:$U,ROW(),$E$6)="",0,IF(ISNUMBER(INDEX($A:$U,ROW(),$E$6)),INDEX($A:$U,ROW(),$E$6),IFERROR(--SUBSTITUTE(SUBSTITUTE(TRIM(INDEX($A:$U,ROW(),$E$6)),",",""),"원",""),0))))</f>
        <v/>
      </c>
      <c r="AB1038" s="30">
        <f>IF(OR($Y1038="",$F$6=""),"",IF(INDEX($A:$U,ROW(),$F$6)="","",IF(ISNUMBER(INDEX($A:$U,ROW(),$F$6)),INDEX($A:$U,ROW(),$F$6),IFERROR(--SUBSTITUTE(SUBSTITUTE(TRIM(INDEX($A:$U,ROW(),$F$6)),",",""),"원",""),""))))</f>
        <v/>
      </c>
      <c r="AC1038" s="2">
        <f>IF(OR($Y1038="",$G$6=""),"",INDEX($A:$U,ROW(),$G$6)&amp;"")</f>
        <v/>
      </c>
      <c r="AD1038" s="2">
        <f>IF($Y1038="","",IF(OR(AND(설정!$B$5&lt;&gt;"",ISNUMBER(SEARCH(설정!$B$5,$AC1038))),AND(설정!$B$6&lt;&gt;"",ISNUMBER(SEARCH(설정!$B$6,$AC1038))),AND(설정!$B$7&lt;&gt;"",ISNUMBER(SEARCH(설정!$B$7,$AC1038)))),"제외","포함"))</f>
        <v/>
      </c>
    </row>
    <row r="1039">
      <c r="W1039" s="2">
        <f>IF(OR($B$5="",$C$6="",ROW()&lt;$B$5),"",IF(INDEX($A:$U,ROW(),$C$6)="","",INDEX($A:$U,ROW(),$C$6)))</f>
        <v/>
      </c>
      <c r="X1039" s="28">
        <f>IF($W1039="","",IF(ISNUMBER($W1039),IF($W1039&gt;=10000000,IFERROR(DATE(INT($W1039/10000),MOD(INT($W1039/100),100),MOD($W1039,100)),""),$W1039),IF(ISNUMBER(--SUBSTITUTE(SUBSTITUTE(TRIM($W1039),".","-"),"/","-")),IF(--SUBSTITUTE(SUBSTITUTE(TRIM($W1039),".","-"),"/","-")&gt;=10000000,IFERROR(DATE(--LEFT(TRIM($W1039),4),--MID(TRIM($W1039),5,2),--RIGHT(TRIM($W1039),2)),""),--SUBSTITUTE(SUBSTITUTE(TRIM($W1039),".","-"),"/","-")),IFERROR(--LEFT(SUBSTITUTE(SUBSTITUTE(TRIM($W1039),".","-"),"/","-"),10),""))))</f>
        <v/>
      </c>
      <c r="Y1039" s="29">
        <f>IF($X1039="","",INT($X1039))</f>
        <v/>
      </c>
      <c r="Z1039" s="30">
        <f>IF(OR($Y1039="",$D$6=""),"",IF(INDEX($A:$U,ROW(),$D$6)="",0,IF(ISNUMBER(INDEX($A:$U,ROW(),$D$6)),INDEX($A:$U,ROW(),$D$6),IFERROR(--SUBSTITUTE(SUBSTITUTE(TRIM(INDEX($A:$U,ROW(),$D$6)),",",""),"원",""),0))))</f>
        <v/>
      </c>
      <c r="AA1039" s="30">
        <f>IF(OR($Y1039="",$E$6=""),"",IF(INDEX($A:$U,ROW(),$E$6)="",0,IF(ISNUMBER(INDEX($A:$U,ROW(),$E$6)),INDEX($A:$U,ROW(),$E$6),IFERROR(--SUBSTITUTE(SUBSTITUTE(TRIM(INDEX($A:$U,ROW(),$E$6)),",",""),"원",""),0))))</f>
        <v/>
      </c>
      <c r="AB1039" s="30">
        <f>IF(OR($Y1039="",$F$6=""),"",IF(INDEX($A:$U,ROW(),$F$6)="","",IF(ISNUMBER(INDEX($A:$U,ROW(),$F$6)),INDEX($A:$U,ROW(),$F$6),IFERROR(--SUBSTITUTE(SUBSTITUTE(TRIM(INDEX($A:$U,ROW(),$F$6)),",",""),"원",""),""))))</f>
        <v/>
      </c>
      <c r="AC1039" s="2">
        <f>IF(OR($Y1039="",$G$6=""),"",INDEX($A:$U,ROW(),$G$6)&amp;"")</f>
        <v/>
      </c>
      <c r="AD1039" s="2">
        <f>IF($Y1039="","",IF(OR(AND(설정!$B$5&lt;&gt;"",ISNUMBER(SEARCH(설정!$B$5,$AC1039))),AND(설정!$B$6&lt;&gt;"",ISNUMBER(SEARCH(설정!$B$6,$AC1039))),AND(설정!$B$7&lt;&gt;"",ISNUMBER(SEARCH(설정!$B$7,$AC1039)))),"제외","포함"))</f>
        <v/>
      </c>
    </row>
    <row r="1040">
      <c r="W1040" s="2">
        <f>IF(OR($B$5="",$C$6="",ROW()&lt;$B$5),"",IF(INDEX($A:$U,ROW(),$C$6)="","",INDEX($A:$U,ROW(),$C$6)))</f>
        <v/>
      </c>
      <c r="X1040" s="28">
        <f>IF($W1040="","",IF(ISNUMBER($W1040),IF($W1040&gt;=10000000,IFERROR(DATE(INT($W1040/10000),MOD(INT($W1040/100),100),MOD($W1040,100)),""),$W1040),IF(ISNUMBER(--SUBSTITUTE(SUBSTITUTE(TRIM($W1040),".","-"),"/","-")),IF(--SUBSTITUTE(SUBSTITUTE(TRIM($W1040),".","-"),"/","-")&gt;=10000000,IFERROR(DATE(--LEFT(TRIM($W1040),4),--MID(TRIM($W1040),5,2),--RIGHT(TRIM($W1040),2)),""),--SUBSTITUTE(SUBSTITUTE(TRIM($W1040),".","-"),"/","-")),IFERROR(--LEFT(SUBSTITUTE(SUBSTITUTE(TRIM($W1040),".","-"),"/","-"),10),""))))</f>
        <v/>
      </c>
      <c r="Y1040" s="29">
        <f>IF($X1040="","",INT($X1040))</f>
        <v/>
      </c>
      <c r="Z1040" s="30">
        <f>IF(OR($Y1040="",$D$6=""),"",IF(INDEX($A:$U,ROW(),$D$6)="",0,IF(ISNUMBER(INDEX($A:$U,ROW(),$D$6)),INDEX($A:$U,ROW(),$D$6),IFERROR(--SUBSTITUTE(SUBSTITUTE(TRIM(INDEX($A:$U,ROW(),$D$6)),",",""),"원",""),0))))</f>
        <v/>
      </c>
      <c r="AA1040" s="30">
        <f>IF(OR($Y1040="",$E$6=""),"",IF(INDEX($A:$U,ROW(),$E$6)="",0,IF(ISNUMBER(INDEX($A:$U,ROW(),$E$6)),INDEX($A:$U,ROW(),$E$6),IFERROR(--SUBSTITUTE(SUBSTITUTE(TRIM(INDEX($A:$U,ROW(),$E$6)),",",""),"원",""),0))))</f>
        <v/>
      </c>
      <c r="AB1040" s="30">
        <f>IF(OR($Y1040="",$F$6=""),"",IF(INDEX($A:$U,ROW(),$F$6)="","",IF(ISNUMBER(INDEX($A:$U,ROW(),$F$6)),INDEX($A:$U,ROW(),$F$6),IFERROR(--SUBSTITUTE(SUBSTITUTE(TRIM(INDEX($A:$U,ROW(),$F$6)),",",""),"원",""),""))))</f>
        <v/>
      </c>
      <c r="AC1040" s="2">
        <f>IF(OR($Y1040="",$G$6=""),"",INDEX($A:$U,ROW(),$G$6)&amp;"")</f>
        <v/>
      </c>
      <c r="AD1040" s="2">
        <f>IF($Y1040="","",IF(OR(AND(설정!$B$5&lt;&gt;"",ISNUMBER(SEARCH(설정!$B$5,$AC1040))),AND(설정!$B$6&lt;&gt;"",ISNUMBER(SEARCH(설정!$B$6,$AC1040))),AND(설정!$B$7&lt;&gt;"",ISNUMBER(SEARCH(설정!$B$7,$AC1040)))),"제외","포함"))</f>
        <v/>
      </c>
    </row>
    <row r="1041">
      <c r="W1041" s="2">
        <f>IF(OR($B$5="",$C$6="",ROW()&lt;$B$5),"",IF(INDEX($A:$U,ROW(),$C$6)="","",INDEX($A:$U,ROW(),$C$6)))</f>
        <v/>
      </c>
      <c r="X1041" s="28">
        <f>IF($W1041="","",IF(ISNUMBER($W1041),IF($W1041&gt;=10000000,IFERROR(DATE(INT($W1041/10000),MOD(INT($W1041/100),100),MOD($W1041,100)),""),$W1041),IF(ISNUMBER(--SUBSTITUTE(SUBSTITUTE(TRIM($W1041),".","-"),"/","-")),IF(--SUBSTITUTE(SUBSTITUTE(TRIM($W1041),".","-"),"/","-")&gt;=10000000,IFERROR(DATE(--LEFT(TRIM($W1041),4),--MID(TRIM($W1041),5,2),--RIGHT(TRIM($W1041),2)),""),--SUBSTITUTE(SUBSTITUTE(TRIM($W1041),".","-"),"/","-")),IFERROR(--LEFT(SUBSTITUTE(SUBSTITUTE(TRIM($W1041),".","-"),"/","-"),10),""))))</f>
        <v/>
      </c>
      <c r="Y1041" s="29">
        <f>IF($X1041="","",INT($X1041))</f>
        <v/>
      </c>
      <c r="Z1041" s="30">
        <f>IF(OR($Y1041="",$D$6=""),"",IF(INDEX($A:$U,ROW(),$D$6)="",0,IF(ISNUMBER(INDEX($A:$U,ROW(),$D$6)),INDEX($A:$U,ROW(),$D$6),IFERROR(--SUBSTITUTE(SUBSTITUTE(TRIM(INDEX($A:$U,ROW(),$D$6)),",",""),"원",""),0))))</f>
        <v/>
      </c>
      <c r="AA1041" s="30">
        <f>IF(OR($Y1041="",$E$6=""),"",IF(INDEX($A:$U,ROW(),$E$6)="",0,IF(ISNUMBER(INDEX($A:$U,ROW(),$E$6)),INDEX($A:$U,ROW(),$E$6),IFERROR(--SUBSTITUTE(SUBSTITUTE(TRIM(INDEX($A:$U,ROW(),$E$6)),",",""),"원",""),0))))</f>
        <v/>
      </c>
      <c r="AB1041" s="30">
        <f>IF(OR($Y1041="",$F$6=""),"",IF(INDEX($A:$U,ROW(),$F$6)="","",IF(ISNUMBER(INDEX($A:$U,ROW(),$F$6)),INDEX($A:$U,ROW(),$F$6),IFERROR(--SUBSTITUTE(SUBSTITUTE(TRIM(INDEX($A:$U,ROW(),$F$6)),",",""),"원",""),""))))</f>
        <v/>
      </c>
      <c r="AC1041" s="2">
        <f>IF(OR($Y1041="",$G$6=""),"",INDEX($A:$U,ROW(),$G$6)&amp;"")</f>
        <v/>
      </c>
      <c r="AD1041" s="2">
        <f>IF($Y1041="","",IF(OR(AND(설정!$B$5&lt;&gt;"",ISNUMBER(SEARCH(설정!$B$5,$AC1041))),AND(설정!$B$6&lt;&gt;"",ISNUMBER(SEARCH(설정!$B$6,$AC1041))),AND(설정!$B$7&lt;&gt;"",ISNUMBER(SEARCH(설정!$B$7,$AC1041)))),"제외","포함"))</f>
        <v/>
      </c>
    </row>
    <row r="1042">
      <c r="W1042" s="2">
        <f>IF(OR($B$5="",$C$6="",ROW()&lt;$B$5),"",IF(INDEX($A:$U,ROW(),$C$6)="","",INDEX($A:$U,ROW(),$C$6)))</f>
        <v/>
      </c>
      <c r="X1042" s="28">
        <f>IF($W1042="","",IF(ISNUMBER($W1042),IF($W1042&gt;=10000000,IFERROR(DATE(INT($W1042/10000),MOD(INT($W1042/100),100),MOD($W1042,100)),""),$W1042),IF(ISNUMBER(--SUBSTITUTE(SUBSTITUTE(TRIM($W1042),".","-"),"/","-")),IF(--SUBSTITUTE(SUBSTITUTE(TRIM($W1042),".","-"),"/","-")&gt;=10000000,IFERROR(DATE(--LEFT(TRIM($W1042),4),--MID(TRIM($W1042),5,2),--RIGHT(TRIM($W1042),2)),""),--SUBSTITUTE(SUBSTITUTE(TRIM($W1042),".","-"),"/","-")),IFERROR(--LEFT(SUBSTITUTE(SUBSTITUTE(TRIM($W1042),".","-"),"/","-"),10),""))))</f>
        <v/>
      </c>
      <c r="Y1042" s="29">
        <f>IF($X1042="","",INT($X1042))</f>
        <v/>
      </c>
      <c r="Z1042" s="30">
        <f>IF(OR($Y1042="",$D$6=""),"",IF(INDEX($A:$U,ROW(),$D$6)="",0,IF(ISNUMBER(INDEX($A:$U,ROW(),$D$6)),INDEX($A:$U,ROW(),$D$6),IFERROR(--SUBSTITUTE(SUBSTITUTE(TRIM(INDEX($A:$U,ROW(),$D$6)),",",""),"원",""),0))))</f>
        <v/>
      </c>
      <c r="AA1042" s="30">
        <f>IF(OR($Y1042="",$E$6=""),"",IF(INDEX($A:$U,ROW(),$E$6)="",0,IF(ISNUMBER(INDEX($A:$U,ROW(),$E$6)),INDEX($A:$U,ROW(),$E$6),IFERROR(--SUBSTITUTE(SUBSTITUTE(TRIM(INDEX($A:$U,ROW(),$E$6)),",",""),"원",""),0))))</f>
        <v/>
      </c>
      <c r="AB1042" s="30">
        <f>IF(OR($Y1042="",$F$6=""),"",IF(INDEX($A:$U,ROW(),$F$6)="","",IF(ISNUMBER(INDEX($A:$U,ROW(),$F$6)),INDEX($A:$U,ROW(),$F$6),IFERROR(--SUBSTITUTE(SUBSTITUTE(TRIM(INDEX($A:$U,ROW(),$F$6)),",",""),"원",""),""))))</f>
        <v/>
      </c>
      <c r="AC1042" s="2">
        <f>IF(OR($Y1042="",$G$6=""),"",INDEX($A:$U,ROW(),$G$6)&amp;"")</f>
        <v/>
      </c>
      <c r="AD1042" s="2">
        <f>IF($Y1042="","",IF(OR(AND(설정!$B$5&lt;&gt;"",ISNUMBER(SEARCH(설정!$B$5,$AC1042))),AND(설정!$B$6&lt;&gt;"",ISNUMBER(SEARCH(설정!$B$6,$AC1042))),AND(설정!$B$7&lt;&gt;"",ISNUMBER(SEARCH(설정!$B$7,$AC1042)))),"제외","포함"))</f>
        <v/>
      </c>
    </row>
    <row r="1043">
      <c r="W1043" s="2">
        <f>IF(OR($B$5="",$C$6="",ROW()&lt;$B$5),"",IF(INDEX($A:$U,ROW(),$C$6)="","",INDEX($A:$U,ROW(),$C$6)))</f>
        <v/>
      </c>
      <c r="X1043" s="28">
        <f>IF($W1043="","",IF(ISNUMBER($W1043),IF($W1043&gt;=10000000,IFERROR(DATE(INT($W1043/10000),MOD(INT($W1043/100),100),MOD($W1043,100)),""),$W1043),IF(ISNUMBER(--SUBSTITUTE(SUBSTITUTE(TRIM($W1043),".","-"),"/","-")),IF(--SUBSTITUTE(SUBSTITUTE(TRIM($W1043),".","-"),"/","-")&gt;=10000000,IFERROR(DATE(--LEFT(TRIM($W1043),4),--MID(TRIM($W1043),5,2),--RIGHT(TRIM($W1043),2)),""),--SUBSTITUTE(SUBSTITUTE(TRIM($W1043),".","-"),"/","-")),IFERROR(--LEFT(SUBSTITUTE(SUBSTITUTE(TRIM($W1043),".","-"),"/","-"),10),""))))</f>
        <v/>
      </c>
      <c r="Y1043" s="29">
        <f>IF($X1043="","",INT($X1043))</f>
        <v/>
      </c>
      <c r="Z1043" s="30">
        <f>IF(OR($Y1043="",$D$6=""),"",IF(INDEX($A:$U,ROW(),$D$6)="",0,IF(ISNUMBER(INDEX($A:$U,ROW(),$D$6)),INDEX($A:$U,ROW(),$D$6),IFERROR(--SUBSTITUTE(SUBSTITUTE(TRIM(INDEX($A:$U,ROW(),$D$6)),",",""),"원",""),0))))</f>
        <v/>
      </c>
      <c r="AA1043" s="30">
        <f>IF(OR($Y1043="",$E$6=""),"",IF(INDEX($A:$U,ROW(),$E$6)="",0,IF(ISNUMBER(INDEX($A:$U,ROW(),$E$6)),INDEX($A:$U,ROW(),$E$6),IFERROR(--SUBSTITUTE(SUBSTITUTE(TRIM(INDEX($A:$U,ROW(),$E$6)),",",""),"원",""),0))))</f>
        <v/>
      </c>
      <c r="AB1043" s="30">
        <f>IF(OR($Y1043="",$F$6=""),"",IF(INDEX($A:$U,ROW(),$F$6)="","",IF(ISNUMBER(INDEX($A:$U,ROW(),$F$6)),INDEX($A:$U,ROW(),$F$6),IFERROR(--SUBSTITUTE(SUBSTITUTE(TRIM(INDEX($A:$U,ROW(),$F$6)),",",""),"원",""),""))))</f>
        <v/>
      </c>
      <c r="AC1043" s="2">
        <f>IF(OR($Y1043="",$G$6=""),"",INDEX($A:$U,ROW(),$G$6)&amp;"")</f>
        <v/>
      </c>
      <c r="AD1043" s="2">
        <f>IF($Y1043="","",IF(OR(AND(설정!$B$5&lt;&gt;"",ISNUMBER(SEARCH(설정!$B$5,$AC1043))),AND(설정!$B$6&lt;&gt;"",ISNUMBER(SEARCH(설정!$B$6,$AC1043))),AND(설정!$B$7&lt;&gt;"",ISNUMBER(SEARCH(설정!$B$7,$AC1043)))),"제외","포함"))</f>
        <v/>
      </c>
    </row>
    <row r="1044">
      <c r="W1044" s="2">
        <f>IF(OR($B$5="",$C$6="",ROW()&lt;$B$5),"",IF(INDEX($A:$U,ROW(),$C$6)="","",INDEX($A:$U,ROW(),$C$6)))</f>
        <v/>
      </c>
      <c r="X1044" s="28">
        <f>IF($W1044="","",IF(ISNUMBER($W1044),IF($W1044&gt;=10000000,IFERROR(DATE(INT($W1044/10000),MOD(INT($W1044/100),100),MOD($W1044,100)),""),$W1044),IF(ISNUMBER(--SUBSTITUTE(SUBSTITUTE(TRIM($W1044),".","-"),"/","-")),IF(--SUBSTITUTE(SUBSTITUTE(TRIM($W1044),".","-"),"/","-")&gt;=10000000,IFERROR(DATE(--LEFT(TRIM($W1044),4),--MID(TRIM($W1044),5,2),--RIGHT(TRIM($W1044),2)),""),--SUBSTITUTE(SUBSTITUTE(TRIM($W1044),".","-"),"/","-")),IFERROR(--LEFT(SUBSTITUTE(SUBSTITUTE(TRIM($W1044),".","-"),"/","-"),10),""))))</f>
        <v/>
      </c>
      <c r="Y1044" s="29">
        <f>IF($X1044="","",INT($X1044))</f>
        <v/>
      </c>
      <c r="Z1044" s="30">
        <f>IF(OR($Y1044="",$D$6=""),"",IF(INDEX($A:$U,ROW(),$D$6)="",0,IF(ISNUMBER(INDEX($A:$U,ROW(),$D$6)),INDEX($A:$U,ROW(),$D$6),IFERROR(--SUBSTITUTE(SUBSTITUTE(TRIM(INDEX($A:$U,ROW(),$D$6)),",",""),"원",""),0))))</f>
        <v/>
      </c>
      <c r="AA1044" s="30">
        <f>IF(OR($Y1044="",$E$6=""),"",IF(INDEX($A:$U,ROW(),$E$6)="",0,IF(ISNUMBER(INDEX($A:$U,ROW(),$E$6)),INDEX($A:$U,ROW(),$E$6),IFERROR(--SUBSTITUTE(SUBSTITUTE(TRIM(INDEX($A:$U,ROW(),$E$6)),",",""),"원",""),0))))</f>
        <v/>
      </c>
      <c r="AB1044" s="30">
        <f>IF(OR($Y1044="",$F$6=""),"",IF(INDEX($A:$U,ROW(),$F$6)="","",IF(ISNUMBER(INDEX($A:$U,ROW(),$F$6)),INDEX($A:$U,ROW(),$F$6),IFERROR(--SUBSTITUTE(SUBSTITUTE(TRIM(INDEX($A:$U,ROW(),$F$6)),",",""),"원",""),""))))</f>
        <v/>
      </c>
      <c r="AC1044" s="2">
        <f>IF(OR($Y1044="",$G$6=""),"",INDEX($A:$U,ROW(),$G$6)&amp;"")</f>
        <v/>
      </c>
      <c r="AD1044" s="2">
        <f>IF($Y1044="","",IF(OR(AND(설정!$B$5&lt;&gt;"",ISNUMBER(SEARCH(설정!$B$5,$AC1044))),AND(설정!$B$6&lt;&gt;"",ISNUMBER(SEARCH(설정!$B$6,$AC1044))),AND(설정!$B$7&lt;&gt;"",ISNUMBER(SEARCH(설정!$B$7,$AC1044)))),"제외","포함"))</f>
        <v/>
      </c>
    </row>
    <row r="1045">
      <c r="W1045" s="2">
        <f>IF(OR($B$5="",$C$6="",ROW()&lt;$B$5),"",IF(INDEX($A:$U,ROW(),$C$6)="","",INDEX($A:$U,ROW(),$C$6)))</f>
        <v/>
      </c>
      <c r="X1045" s="28">
        <f>IF($W1045="","",IF(ISNUMBER($W1045),IF($W1045&gt;=10000000,IFERROR(DATE(INT($W1045/10000),MOD(INT($W1045/100),100),MOD($W1045,100)),""),$W1045),IF(ISNUMBER(--SUBSTITUTE(SUBSTITUTE(TRIM($W1045),".","-"),"/","-")),IF(--SUBSTITUTE(SUBSTITUTE(TRIM($W1045),".","-"),"/","-")&gt;=10000000,IFERROR(DATE(--LEFT(TRIM($W1045),4),--MID(TRIM($W1045),5,2),--RIGHT(TRIM($W1045),2)),""),--SUBSTITUTE(SUBSTITUTE(TRIM($W1045),".","-"),"/","-")),IFERROR(--LEFT(SUBSTITUTE(SUBSTITUTE(TRIM($W1045),".","-"),"/","-"),10),""))))</f>
        <v/>
      </c>
      <c r="Y1045" s="29">
        <f>IF($X1045="","",INT($X1045))</f>
        <v/>
      </c>
      <c r="Z1045" s="30">
        <f>IF(OR($Y1045="",$D$6=""),"",IF(INDEX($A:$U,ROW(),$D$6)="",0,IF(ISNUMBER(INDEX($A:$U,ROW(),$D$6)),INDEX($A:$U,ROW(),$D$6),IFERROR(--SUBSTITUTE(SUBSTITUTE(TRIM(INDEX($A:$U,ROW(),$D$6)),",",""),"원",""),0))))</f>
        <v/>
      </c>
      <c r="AA1045" s="30">
        <f>IF(OR($Y1045="",$E$6=""),"",IF(INDEX($A:$U,ROW(),$E$6)="",0,IF(ISNUMBER(INDEX($A:$U,ROW(),$E$6)),INDEX($A:$U,ROW(),$E$6),IFERROR(--SUBSTITUTE(SUBSTITUTE(TRIM(INDEX($A:$U,ROW(),$E$6)),",",""),"원",""),0))))</f>
        <v/>
      </c>
      <c r="AB1045" s="30">
        <f>IF(OR($Y1045="",$F$6=""),"",IF(INDEX($A:$U,ROW(),$F$6)="","",IF(ISNUMBER(INDEX($A:$U,ROW(),$F$6)),INDEX($A:$U,ROW(),$F$6),IFERROR(--SUBSTITUTE(SUBSTITUTE(TRIM(INDEX($A:$U,ROW(),$F$6)),",",""),"원",""),""))))</f>
        <v/>
      </c>
      <c r="AC1045" s="2">
        <f>IF(OR($Y1045="",$G$6=""),"",INDEX($A:$U,ROW(),$G$6)&amp;"")</f>
        <v/>
      </c>
      <c r="AD1045" s="2">
        <f>IF($Y1045="","",IF(OR(AND(설정!$B$5&lt;&gt;"",ISNUMBER(SEARCH(설정!$B$5,$AC1045))),AND(설정!$B$6&lt;&gt;"",ISNUMBER(SEARCH(설정!$B$6,$AC1045))),AND(설정!$B$7&lt;&gt;"",ISNUMBER(SEARCH(설정!$B$7,$AC1045)))),"제외","포함"))</f>
        <v/>
      </c>
    </row>
    <row r="1046">
      <c r="W1046" s="2">
        <f>IF(OR($B$5="",$C$6="",ROW()&lt;$B$5),"",IF(INDEX($A:$U,ROW(),$C$6)="","",INDEX($A:$U,ROW(),$C$6)))</f>
        <v/>
      </c>
      <c r="X1046" s="28">
        <f>IF($W1046="","",IF(ISNUMBER($W1046),IF($W1046&gt;=10000000,IFERROR(DATE(INT($W1046/10000),MOD(INT($W1046/100),100),MOD($W1046,100)),""),$W1046),IF(ISNUMBER(--SUBSTITUTE(SUBSTITUTE(TRIM($W1046),".","-"),"/","-")),IF(--SUBSTITUTE(SUBSTITUTE(TRIM($W1046),".","-"),"/","-")&gt;=10000000,IFERROR(DATE(--LEFT(TRIM($W1046),4),--MID(TRIM($W1046),5,2),--RIGHT(TRIM($W1046),2)),""),--SUBSTITUTE(SUBSTITUTE(TRIM($W1046),".","-"),"/","-")),IFERROR(--LEFT(SUBSTITUTE(SUBSTITUTE(TRIM($W1046),".","-"),"/","-"),10),""))))</f>
        <v/>
      </c>
      <c r="Y1046" s="29">
        <f>IF($X1046="","",INT($X1046))</f>
        <v/>
      </c>
      <c r="Z1046" s="30">
        <f>IF(OR($Y1046="",$D$6=""),"",IF(INDEX($A:$U,ROW(),$D$6)="",0,IF(ISNUMBER(INDEX($A:$U,ROW(),$D$6)),INDEX($A:$U,ROW(),$D$6),IFERROR(--SUBSTITUTE(SUBSTITUTE(TRIM(INDEX($A:$U,ROW(),$D$6)),",",""),"원",""),0))))</f>
        <v/>
      </c>
      <c r="AA1046" s="30">
        <f>IF(OR($Y1046="",$E$6=""),"",IF(INDEX($A:$U,ROW(),$E$6)="",0,IF(ISNUMBER(INDEX($A:$U,ROW(),$E$6)),INDEX($A:$U,ROW(),$E$6),IFERROR(--SUBSTITUTE(SUBSTITUTE(TRIM(INDEX($A:$U,ROW(),$E$6)),",",""),"원",""),0))))</f>
        <v/>
      </c>
      <c r="AB1046" s="30">
        <f>IF(OR($Y1046="",$F$6=""),"",IF(INDEX($A:$U,ROW(),$F$6)="","",IF(ISNUMBER(INDEX($A:$U,ROW(),$F$6)),INDEX($A:$U,ROW(),$F$6),IFERROR(--SUBSTITUTE(SUBSTITUTE(TRIM(INDEX($A:$U,ROW(),$F$6)),",",""),"원",""),""))))</f>
        <v/>
      </c>
      <c r="AC1046" s="2">
        <f>IF(OR($Y1046="",$G$6=""),"",INDEX($A:$U,ROW(),$G$6)&amp;"")</f>
        <v/>
      </c>
      <c r="AD1046" s="2">
        <f>IF($Y1046="","",IF(OR(AND(설정!$B$5&lt;&gt;"",ISNUMBER(SEARCH(설정!$B$5,$AC1046))),AND(설정!$B$6&lt;&gt;"",ISNUMBER(SEARCH(설정!$B$6,$AC1046))),AND(설정!$B$7&lt;&gt;"",ISNUMBER(SEARCH(설정!$B$7,$AC1046)))),"제외","포함"))</f>
        <v/>
      </c>
    </row>
    <row r="1047">
      <c r="W1047" s="2">
        <f>IF(OR($B$5="",$C$6="",ROW()&lt;$B$5),"",IF(INDEX($A:$U,ROW(),$C$6)="","",INDEX($A:$U,ROW(),$C$6)))</f>
        <v/>
      </c>
      <c r="X1047" s="28">
        <f>IF($W1047="","",IF(ISNUMBER($W1047),IF($W1047&gt;=10000000,IFERROR(DATE(INT($W1047/10000),MOD(INT($W1047/100),100),MOD($W1047,100)),""),$W1047),IF(ISNUMBER(--SUBSTITUTE(SUBSTITUTE(TRIM($W1047),".","-"),"/","-")),IF(--SUBSTITUTE(SUBSTITUTE(TRIM($W1047),".","-"),"/","-")&gt;=10000000,IFERROR(DATE(--LEFT(TRIM($W1047),4),--MID(TRIM($W1047),5,2),--RIGHT(TRIM($W1047),2)),""),--SUBSTITUTE(SUBSTITUTE(TRIM($W1047),".","-"),"/","-")),IFERROR(--LEFT(SUBSTITUTE(SUBSTITUTE(TRIM($W1047),".","-"),"/","-"),10),""))))</f>
        <v/>
      </c>
      <c r="Y1047" s="29">
        <f>IF($X1047="","",INT($X1047))</f>
        <v/>
      </c>
      <c r="Z1047" s="30">
        <f>IF(OR($Y1047="",$D$6=""),"",IF(INDEX($A:$U,ROW(),$D$6)="",0,IF(ISNUMBER(INDEX($A:$U,ROW(),$D$6)),INDEX($A:$U,ROW(),$D$6),IFERROR(--SUBSTITUTE(SUBSTITUTE(TRIM(INDEX($A:$U,ROW(),$D$6)),",",""),"원",""),0))))</f>
        <v/>
      </c>
      <c r="AA1047" s="30">
        <f>IF(OR($Y1047="",$E$6=""),"",IF(INDEX($A:$U,ROW(),$E$6)="",0,IF(ISNUMBER(INDEX($A:$U,ROW(),$E$6)),INDEX($A:$U,ROW(),$E$6),IFERROR(--SUBSTITUTE(SUBSTITUTE(TRIM(INDEX($A:$U,ROW(),$E$6)),",",""),"원",""),0))))</f>
        <v/>
      </c>
      <c r="AB1047" s="30">
        <f>IF(OR($Y1047="",$F$6=""),"",IF(INDEX($A:$U,ROW(),$F$6)="","",IF(ISNUMBER(INDEX($A:$U,ROW(),$F$6)),INDEX($A:$U,ROW(),$F$6),IFERROR(--SUBSTITUTE(SUBSTITUTE(TRIM(INDEX($A:$U,ROW(),$F$6)),",",""),"원",""),""))))</f>
        <v/>
      </c>
      <c r="AC1047" s="2">
        <f>IF(OR($Y1047="",$G$6=""),"",INDEX($A:$U,ROW(),$G$6)&amp;"")</f>
        <v/>
      </c>
      <c r="AD1047" s="2">
        <f>IF($Y1047="","",IF(OR(AND(설정!$B$5&lt;&gt;"",ISNUMBER(SEARCH(설정!$B$5,$AC1047))),AND(설정!$B$6&lt;&gt;"",ISNUMBER(SEARCH(설정!$B$6,$AC1047))),AND(설정!$B$7&lt;&gt;"",ISNUMBER(SEARCH(설정!$B$7,$AC1047)))),"제외","포함"))</f>
        <v/>
      </c>
    </row>
    <row r="1048">
      <c r="W1048" s="2">
        <f>IF(OR($B$5="",$C$6="",ROW()&lt;$B$5),"",IF(INDEX($A:$U,ROW(),$C$6)="","",INDEX($A:$U,ROW(),$C$6)))</f>
        <v/>
      </c>
      <c r="X1048" s="28">
        <f>IF($W1048="","",IF(ISNUMBER($W1048),IF($W1048&gt;=10000000,IFERROR(DATE(INT($W1048/10000),MOD(INT($W1048/100),100),MOD($W1048,100)),""),$W1048),IF(ISNUMBER(--SUBSTITUTE(SUBSTITUTE(TRIM($W1048),".","-"),"/","-")),IF(--SUBSTITUTE(SUBSTITUTE(TRIM($W1048),".","-"),"/","-")&gt;=10000000,IFERROR(DATE(--LEFT(TRIM($W1048),4),--MID(TRIM($W1048),5,2),--RIGHT(TRIM($W1048),2)),""),--SUBSTITUTE(SUBSTITUTE(TRIM($W1048),".","-"),"/","-")),IFERROR(--LEFT(SUBSTITUTE(SUBSTITUTE(TRIM($W1048),".","-"),"/","-"),10),""))))</f>
        <v/>
      </c>
      <c r="Y1048" s="29">
        <f>IF($X1048="","",INT($X1048))</f>
        <v/>
      </c>
      <c r="Z1048" s="30">
        <f>IF(OR($Y1048="",$D$6=""),"",IF(INDEX($A:$U,ROW(),$D$6)="",0,IF(ISNUMBER(INDEX($A:$U,ROW(),$D$6)),INDEX($A:$U,ROW(),$D$6),IFERROR(--SUBSTITUTE(SUBSTITUTE(TRIM(INDEX($A:$U,ROW(),$D$6)),",",""),"원",""),0))))</f>
        <v/>
      </c>
      <c r="AA1048" s="30">
        <f>IF(OR($Y1048="",$E$6=""),"",IF(INDEX($A:$U,ROW(),$E$6)="",0,IF(ISNUMBER(INDEX($A:$U,ROW(),$E$6)),INDEX($A:$U,ROW(),$E$6),IFERROR(--SUBSTITUTE(SUBSTITUTE(TRIM(INDEX($A:$U,ROW(),$E$6)),",",""),"원",""),0))))</f>
        <v/>
      </c>
      <c r="AB1048" s="30">
        <f>IF(OR($Y1048="",$F$6=""),"",IF(INDEX($A:$U,ROW(),$F$6)="","",IF(ISNUMBER(INDEX($A:$U,ROW(),$F$6)),INDEX($A:$U,ROW(),$F$6),IFERROR(--SUBSTITUTE(SUBSTITUTE(TRIM(INDEX($A:$U,ROW(),$F$6)),",",""),"원",""),""))))</f>
        <v/>
      </c>
      <c r="AC1048" s="2">
        <f>IF(OR($Y1048="",$G$6=""),"",INDEX($A:$U,ROW(),$G$6)&amp;"")</f>
        <v/>
      </c>
      <c r="AD1048" s="2">
        <f>IF($Y1048="","",IF(OR(AND(설정!$B$5&lt;&gt;"",ISNUMBER(SEARCH(설정!$B$5,$AC1048))),AND(설정!$B$6&lt;&gt;"",ISNUMBER(SEARCH(설정!$B$6,$AC1048))),AND(설정!$B$7&lt;&gt;"",ISNUMBER(SEARCH(설정!$B$7,$AC1048)))),"제외","포함"))</f>
        <v/>
      </c>
    </row>
    <row r="1049">
      <c r="W1049" s="2">
        <f>IF(OR($B$5="",$C$6="",ROW()&lt;$B$5),"",IF(INDEX($A:$U,ROW(),$C$6)="","",INDEX($A:$U,ROW(),$C$6)))</f>
        <v/>
      </c>
      <c r="X1049" s="28">
        <f>IF($W1049="","",IF(ISNUMBER($W1049),IF($W1049&gt;=10000000,IFERROR(DATE(INT($W1049/10000),MOD(INT($W1049/100),100),MOD($W1049,100)),""),$W1049),IF(ISNUMBER(--SUBSTITUTE(SUBSTITUTE(TRIM($W1049),".","-"),"/","-")),IF(--SUBSTITUTE(SUBSTITUTE(TRIM($W1049),".","-"),"/","-")&gt;=10000000,IFERROR(DATE(--LEFT(TRIM($W1049),4),--MID(TRIM($W1049),5,2),--RIGHT(TRIM($W1049),2)),""),--SUBSTITUTE(SUBSTITUTE(TRIM($W1049),".","-"),"/","-")),IFERROR(--LEFT(SUBSTITUTE(SUBSTITUTE(TRIM($W1049),".","-"),"/","-"),10),""))))</f>
        <v/>
      </c>
      <c r="Y1049" s="29">
        <f>IF($X1049="","",INT($X1049))</f>
        <v/>
      </c>
      <c r="Z1049" s="30">
        <f>IF(OR($Y1049="",$D$6=""),"",IF(INDEX($A:$U,ROW(),$D$6)="",0,IF(ISNUMBER(INDEX($A:$U,ROW(),$D$6)),INDEX($A:$U,ROW(),$D$6),IFERROR(--SUBSTITUTE(SUBSTITUTE(TRIM(INDEX($A:$U,ROW(),$D$6)),",",""),"원",""),0))))</f>
        <v/>
      </c>
      <c r="AA1049" s="30">
        <f>IF(OR($Y1049="",$E$6=""),"",IF(INDEX($A:$U,ROW(),$E$6)="",0,IF(ISNUMBER(INDEX($A:$U,ROW(),$E$6)),INDEX($A:$U,ROW(),$E$6),IFERROR(--SUBSTITUTE(SUBSTITUTE(TRIM(INDEX($A:$U,ROW(),$E$6)),",",""),"원",""),0))))</f>
        <v/>
      </c>
      <c r="AB1049" s="30">
        <f>IF(OR($Y1049="",$F$6=""),"",IF(INDEX($A:$U,ROW(),$F$6)="","",IF(ISNUMBER(INDEX($A:$U,ROW(),$F$6)),INDEX($A:$U,ROW(),$F$6),IFERROR(--SUBSTITUTE(SUBSTITUTE(TRIM(INDEX($A:$U,ROW(),$F$6)),",",""),"원",""),""))))</f>
        <v/>
      </c>
      <c r="AC1049" s="2">
        <f>IF(OR($Y1049="",$G$6=""),"",INDEX($A:$U,ROW(),$G$6)&amp;"")</f>
        <v/>
      </c>
      <c r="AD1049" s="2">
        <f>IF($Y1049="","",IF(OR(AND(설정!$B$5&lt;&gt;"",ISNUMBER(SEARCH(설정!$B$5,$AC1049))),AND(설정!$B$6&lt;&gt;"",ISNUMBER(SEARCH(설정!$B$6,$AC1049))),AND(설정!$B$7&lt;&gt;"",ISNUMBER(SEARCH(설정!$B$7,$AC1049)))),"제외","포함"))</f>
        <v/>
      </c>
    </row>
    <row r="1050">
      <c r="W1050" s="2">
        <f>IF(OR($B$5="",$C$6="",ROW()&lt;$B$5),"",IF(INDEX($A:$U,ROW(),$C$6)="","",INDEX($A:$U,ROW(),$C$6)))</f>
        <v/>
      </c>
      <c r="X1050" s="28">
        <f>IF($W1050="","",IF(ISNUMBER($W1050),IF($W1050&gt;=10000000,IFERROR(DATE(INT($W1050/10000),MOD(INT($W1050/100),100),MOD($W1050,100)),""),$W1050),IF(ISNUMBER(--SUBSTITUTE(SUBSTITUTE(TRIM($W1050),".","-"),"/","-")),IF(--SUBSTITUTE(SUBSTITUTE(TRIM($W1050),".","-"),"/","-")&gt;=10000000,IFERROR(DATE(--LEFT(TRIM($W1050),4),--MID(TRIM($W1050),5,2),--RIGHT(TRIM($W1050),2)),""),--SUBSTITUTE(SUBSTITUTE(TRIM($W1050),".","-"),"/","-")),IFERROR(--LEFT(SUBSTITUTE(SUBSTITUTE(TRIM($W1050),".","-"),"/","-"),10),""))))</f>
        <v/>
      </c>
      <c r="Y1050" s="29">
        <f>IF($X1050="","",INT($X1050))</f>
        <v/>
      </c>
      <c r="Z1050" s="30">
        <f>IF(OR($Y1050="",$D$6=""),"",IF(INDEX($A:$U,ROW(),$D$6)="",0,IF(ISNUMBER(INDEX($A:$U,ROW(),$D$6)),INDEX($A:$U,ROW(),$D$6),IFERROR(--SUBSTITUTE(SUBSTITUTE(TRIM(INDEX($A:$U,ROW(),$D$6)),",",""),"원",""),0))))</f>
        <v/>
      </c>
      <c r="AA1050" s="30">
        <f>IF(OR($Y1050="",$E$6=""),"",IF(INDEX($A:$U,ROW(),$E$6)="",0,IF(ISNUMBER(INDEX($A:$U,ROW(),$E$6)),INDEX($A:$U,ROW(),$E$6),IFERROR(--SUBSTITUTE(SUBSTITUTE(TRIM(INDEX($A:$U,ROW(),$E$6)),",",""),"원",""),0))))</f>
        <v/>
      </c>
      <c r="AB1050" s="30">
        <f>IF(OR($Y1050="",$F$6=""),"",IF(INDEX($A:$U,ROW(),$F$6)="","",IF(ISNUMBER(INDEX($A:$U,ROW(),$F$6)),INDEX($A:$U,ROW(),$F$6),IFERROR(--SUBSTITUTE(SUBSTITUTE(TRIM(INDEX($A:$U,ROW(),$F$6)),",",""),"원",""),""))))</f>
        <v/>
      </c>
      <c r="AC1050" s="2">
        <f>IF(OR($Y1050="",$G$6=""),"",INDEX($A:$U,ROW(),$G$6)&amp;"")</f>
        <v/>
      </c>
      <c r="AD1050" s="2">
        <f>IF($Y1050="","",IF(OR(AND(설정!$B$5&lt;&gt;"",ISNUMBER(SEARCH(설정!$B$5,$AC1050))),AND(설정!$B$6&lt;&gt;"",ISNUMBER(SEARCH(설정!$B$6,$AC1050))),AND(설정!$B$7&lt;&gt;"",ISNUMBER(SEARCH(설정!$B$7,$AC1050)))),"제외","포함"))</f>
        <v/>
      </c>
    </row>
    <row r="1051">
      <c r="W1051" s="2">
        <f>IF(OR($B$5="",$C$6="",ROW()&lt;$B$5),"",IF(INDEX($A:$U,ROW(),$C$6)="","",INDEX($A:$U,ROW(),$C$6)))</f>
        <v/>
      </c>
      <c r="X1051" s="28">
        <f>IF($W1051="","",IF(ISNUMBER($W1051),IF($W1051&gt;=10000000,IFERROR(DATE(INT($W1051/10000),MOD(INT($W1051/100),100),MOD($W1051,100)),""),$W1051),IF(ISNUMBER(--SUBSTITUTE(SUBSTITUTE(TRIM($W1051),".","-"),"/","-")),IF(--SUBSTITUTE(SUBSTITUTE(TRIM($W1051),".","-"),"/","-")&gt;=10000000,IFERROR(DATE(--LEFT(TRIM($W1051),4),--MID(TRIM($W1051),5,2),--RIGHT(TRIM($W1051),2)),""),--SUBSTITUTE(SUBSTITUTE(TRIM($W1051),".","-"),"/","-")),IFERROR(--LEFT(SUBSTITUTE(SUBSTITUTE(TRIM($W1051),".","-"),"/","-"),10),""))))</f>
        <v/>
      </c>
      <c r="Y1051" s="29">
        <f>IF($X1051="","",INT($X1051))</f>
        <v/>
      </c>
      <c r="Z1051" s="30">
        <f>IF(OR($Y1051="",$D$6=""),"",IF(INDEX($A:$U,ROW(),$D$6)="",0,IF(ISNUMBER(INDEX($A:$U,ROW(),$D$6)),INDEX($A:$U,ROW(),$D$6),IFERROR(--SUBSTITUTE(SUBSTITUTE(TRIM(INDEX($A:$U,ROW(),$D$6)),",",""),"원",""),0))))</f>
        <v/>
      </c>
      <c r="AA1051" s="30">
        <f>IF(OR($Y1051="",$E$6=""),"",IF(INDEX($A:$U,ROW(),$E$6)="",0,IF(ISNUMBER(INDEX($A:$U,ROW(),$E$6)),INDEX($A:$U,ROW(),$E$6),IFERROR(--SUBSTITUTE(SUBSTITUTE(TRIM(INDEX($A:$U,ROW(),$E$6)),",",""),"원",""),0))))</f>
        <v/>
      </c>
      <c r="AB1051" s="30">
        <f>IF(OR($Y1051="",$F$6=""),"",IF(INDEX($A:$U,ROW(),$F$6)="","",IF(ISNUMBER(INDEX($A:$U,ROW(),$F$6)),INDEX($A:$U,ROW(),$F$6),IFERROR(--SUBSTITUTE(SUBSTITUTE(TRIM(INDEX($A:$U,ROW(),$F$6)),",",""),"원",""),""))))</f>
        <v/>
      </c>
      <c r="AC1051" s="2">
        <f>IF(OR($Y1051="",$G$6=""),"",INDEX($A:$U,ROW(),$G$6)&amp;"")</f>
        <v/>
      </c>
      <c r="AD1051" s="2">
        <f>IF($Y1051="","",IF(OR(AND(설정!$B$5&lt;&gt;"",ISNUMBER(SEARCH(설정!$B$5,$AC1051))),AND(설정!$B$6&lt;&gt;"",ISNUMBER(SEARCH(설정!$B$6,$AC1051))),AND(설정!$B$7&lt;&gt;"",ISNUMBER(SEARCH(설정!$B$7,$AC1051)))),"제외","포함"))</f>
        <v/>
      </c>
    </row>
    <row r="1052">
      <c r="W1052" s="2">
        <f>IF(OR($B$5="",$C$6="",ROW()&lt;$B$5),"",IF(INDEX($A:$U,ROW(),$C$6)="","",INDEX($A:$U,ROW(),$C$6)))</f>
        <v/>
      </c>
      <c r="X1052" s="28">
        <f>IF($W1052="","",IF(ISNUMBER($W1052),IF($W1052&gt;=10000000,IFERROR(DATE(INT($W1052/10000),MOD(INT($W1052/100),100),MOD($W1052,100)),""),$W1052),IF(ISNUMBER(--SUBSTITUTE(SUBSTITUTE(TRIM($W1052),".","-"),"/","-")),IF(--SUBSTITUTE(SUBSTITUTE(TRIM($W1052),".","-"),"/","-")&gt;=10000000,IFERROR(DATE(--LEFT(TRIM($W1052),4),--MID(TRIM($W1052),5,2),--RIGHT(TRIM($W1052),2)),""),--SUBSTITUTE(SUBSTITUTE(TRIM($W1052),".","-"),"/","-")),IFERROR(--LEFT(SUBSTITUTE(SUBSTITUTE(TRIM($W1052),".","-"),"/","-"),10),""))))</f>
        <v/>
      </c>
      <c r="Y1052" s="29">
        <f>IF($X1052="","",INT($X1052))</f>
        <v/>
      </c>
      <c r="Z1052" s="30">
        <f>IF(OR($Y1052="",$D$6=""),"",IF(INDEX($A:$U,ROW(),$D$6)="",0,IF(ISNUMBER(INDEX($A:$U,ROW(),$D$6)),INDEX($A:$U,ROW(),$D$6),IFERROR(--SUBSTITUTE(SUBSTITUTE(TRIM(INDEX($A:$U,ROW(),$D$6)),",",""),"원",""),0))))</f>
        <v/>
      </c>
      <c r="AA1052" s="30">
        <f>IF(OR($Y1052="",$E$6=""),"",IF(INDEX($A:$U,ROW(),$E$6)="",0,IF(ISNUMBER(INDEX($A:$U,ROW(),$E$6)),INDEX($A:$U,ROW(),$E$6),IFERROR(--SUBSTITUTE(SUBSTITUTE(TRIM(INDEX($A:$U,ROW(),$E$6)),",",""),"원",""),0))))</f>
        <v/>
      </c>
      <c r="AB1052" s="30">
        <f>IF(OR($Y1052="",$F$6=""),"",IF(INDEX($A:$U,ROW(),$F$6)="","",IF(ISNUMBER(INDEX($A:$U,ROW(),$F$6)),INDEX($A:$U,ROW(),$F$6),IFERROR(--SUBSTITUTE(SUBSTITUTE(TRIM(INDEX($A:$U,ROW(),$F$6)),",",""),"원",""),""))))</f>
        <v/>
      </c>
      <c r="AC1052" s="2">
        <f>IF(OR($Y1052="",$G$6=""),"",INDEX($A:$U,ROW(),$G$6)&amp;"")</f>
        <v/>
      </c>
      <c r="AD1052" s="2">
        <f>IF($Y1052="","",IF(OR(AND(설정!$B$5&lt;&gt;"",ISNUMBER(SEARCH(설정!$B$5,$AC1052))),AND(설정!$B$6&lt;&gt;"",ISNUMBER(SEARCH(설정!$B$6,$AC1052))),AND(설정!$B$7&lt;&gt;"",ISNUMBER(SEARCH(설정!$B$7,$AC1052)))),"제외","포함"))</f>
        <v/>
      </c>
    </row>
    <row r="1053">
      <c r="W1053" s="2">
        <f>IF(OR($B$5="",$C$6="",ROW()&lt;$B$5),"",IF(INDEX($A:$U,ROW(),$C$6)="","",INDEX($A:$U,ROW(),$C$6)))</f>
        <v/>
      </c>
      <c r="X1053" s="28">
        <f>IF($W1053="","",IF(ISNUMBER($W1053),IF($W1053&gt;=10000000,IFERROR(DATE(INT($W1053/10000),MOD(INT($W1053/100),100),MOD($W1053,100)),""),$W1053),IF(ISNUMBER(--SUBSTITUTE(SUBSTITUTE(TRIM($W1053),".","-"),"/","-")),IF(--SUBSTITUTE(SUBSTITUTE(TRIM($W1053),".","-"),"/","-")&gt;=10000000,IFERROR(DATE(--LEFT(TRIM($W1053),4),--MID(TRIM($W1053),5,2),--RIGHT(TRIM($W1053),2)),""),--SUBSTITUTE(SUBSTITUTE(TRIM($W1053),".","-"),"/","-")),IFERROR(--LEFT(SUBSTITUTE(SUBSTITUTE(TRIM($W1053),".","-"),"/","-"),10),""))))</f>
        <v/>
      </c>
      <c r="Y1053" s="29">
        <f>IF($X1053="","",INT($X1053))</f>
        <v/>
      </c>
      <c r="Z1053" s="30">
        <f>IF(OR($Y1053="",$D$6=""),"",IF(INDEX($A:$U,ROW(),$D$6)="",0,IF(ISNUMBER(INDEX($A:$U,ROW(),$D$6)),INDEX($A:$U,ROW(),$D$6),IFERROR(--SUBSTITUTE(SUBSTITUTE(TRIM(INDEX($A:$U,ROW(),$D$6)),",",""),"원",""),0))))</f>
        <v/>
      </c>
      <c r="AA1053" s="30">
        <f>IF(OR($Y1053="",$E$6=""),"",IF(INDEX($A:$U,ROW(),$E$6)="",0,IF(ISNUMBER(INDEX($A:$U,ROW(),$E$6)),INDEX($A:$U,ROW(),$E$6),IFERROR(--SUBSTITUTE(SUBSTITUTE(TRIM(INDEX($A:$U,ROW(),$E$6)),",",""),"원",""),0))))</f>
        <v/>
      </c>
      <c r="AB1053" s="30">
        <f>IF(OR($Y1053="",$F$6=""),"",IF(INDEX($A:$U,ROW(),$F$6)="","",IF(ISNUMBER(INDEX($A:$U,ROW(),$F$6)),INDEX($A:$U,ROW(),$F$6),IFERROR(--SUBSTITUTE(SUBSTITUTE(TRIM(INDEX($A:$U,ROW(),$F$6)),",",""),"원",""),""))))</f>
        <v/>
      </c>
      <c r="AC1053" s="2">
        <f>IF(OR($Y1053="",$G$6=""),"",INDEX($A:$U,ROW(),$G$6)&amp;"")</f>
        <v/>
      </c>
      <c r="AD1053" s="2">
        <f>IF($Y1053="","",IF(OR(AND(설정!$B$5&lt;&gt;"",ISNUMBER(SEARCH(설정!$B$5,$AC1053))),AND(설정!$B$6&lt;&gt;"",ISNUMBER(SEARCH(설정!$B$6,$AC1053))),AND(설정!$B$7&lt;&gt;"",ISNUMBER(SEARCH(설정!$B$7,$AC1053)))),"제외","포함"))</f>
        <v/>
      </c>
    </row>
    <row r="1054">
      <c r="W1054" s="2">
        <f>IF(OR($B$5="",$C$6="",ROW()&lt;$B$5),"",IF(INDEX($A:$U,ROW(),$C$6)="","",INDEX($A:$U,ROW(),$C$6)))</f>
        <v/>
      </c>
      <c r="X1054" s="28">
        <f>IF($W1054="","",IF(ISNUMBER($W1054),IF($W1054&gt;=10000000,IFERROR(DATE(INT($W1054/10000),MOD(INT($W1054/100),100),MOD($W1054,100)),""),$W1054),IF(ISNUMBER(--SUBSTITUTE(SUBSTITUTE(TRIM($W1054),".","-"),"/","-")),IF(--SUBSTITUTE(SUBSTITUTE(TRIM($W1054),".","-"),"/","-")&gt;=10000000,IFERROR(DATE(--LEFT(TRIM($W1054),4),--MID(TRIM($W1054),5,2),--RIGHT(TRIM($W1054),2)),""),--SUBSTITUTE(SUBSTITUTE(TRIM($W1054),".","-"),"/","-")),IFERROR(--LEFT(SUBSTITUTE(SUBSTITUTE(TRIM($W1054),".","-"),"/","-"),10),""))))</f>
        <v/>
      </c>
      <c r="Y1054" s="29">
        <f>IF($X1054="","",INT($X1054))</f>
        <v/>
      </c>
      <c r="Z1054" s="30">
        <f>IF(OR($Y1054="",$D$6=""),"",IF(INDEX($A:$U,ROW(),$D$6)="",0,IF(ISNUMBER(INDEX($A:$U,ROW(),$D$6)),INDEX($A:$U,ROW(),$D$6),IFERROR(--SUBSTITUTE(SUBSTITUTE(TRIM(INDEX($A:$U,ROW(),$D$6)),",",""),"원",""),0))))</f>
        <v/>
      </c>
      <c r="AA1054" s="30">
        <f>IF(OR($Y1054="",$E$6=""),"",IF(INDEX($A:$U,ROW(),$E$6)="",0,IF(ISNUMBER(INDEX($A:$U,ROW(),$E$6)),INDEX($A:$U,ROW(),$E$6),IFERROR(--SUBSTITUTE(SUBSTITUTE(TRIM(INDEX($A:$U,ROW(),$E$6)),",",""),"원",""),0))))</f>
        <v/>
      </c>
      <c r="AB1054" s="30">
        <f>IF(OR($Y1054="",$F$6=""),"",IF(INDEX($A:$U,ROW(),$F$6)="","",IF(ISNUMBER(INDEX($A:$U,ROW(),$F$6)),INDEX($A:$U,ROW(),$F$6),IFERROR(--SUBSTITUTE(SUBSTITUTE(TRIM(INDEX($A:$U,ROW(),$F$6)),",",""),"원",""),""))))</f>
        <v/>
      </c>
      <c r="AC1054" s="2">
        <f>IF(OR($Y1054="",$G$6=""),"",INDEX($A:$U,ROW(),$G$6)&amp;"")</f>
        <v/>
      </c>
      <c r="AD1054" s="2">
        <f>IF($Y1054="","",IF(OR(AND(설정!$B$5&lt;&gt;"",ISNUMBER(SEARCH(설정!$B$5,$AC1054))),AND(설정!$B$6&lt;&gt;"",ISNUMBER(SEARCH(설정!$B$6,$AC1054))),AND(설정!$B$7&lt;&gt;"",ISNUMBER(SEARCH(설정!$B$7,$AC1054)))),"제외","포함"))</f>
        <v/>
      </c>
    </row>
    <row r="1055">
      <c r="W1055" s="2">
        <f>IF(OR($B$5="",$C$6="",ROW()&lt;$B$5),"",IF(INDEX($A:$U,ROW(),$C$6)="","",INDEX($A:$U,ROW(),$C$6)))</f>
        <v/>
      </c>
      <c r="X1055" s="28">
        <f>IF($W1055="","",IF(ISNUMBER($W1055),IF($W1055&gt;=10000000,IFERROR(DATE(INT($W1055/10000),MOD(INT($W1055/100),100),MOD($W1055,100)),""),$W1055),IF(ISNUMBER(--SUBSTITUTE(SUBSTITUTE(TRIM($W1055),".","-"),"/","-")),IF(--SUBSTITUTE(SUBSTITUTE(TRIM($W1055),".","-"),"/","-")&gt;=10000000,IFERROR(DATE(--LEFT(TRIM($W1055),4),--MID(TRIM($W1055),5,2),--RIGHT(TRIM($W1055),2)),""),--SUBSTITUTE(SUBSTITUTE(TRIM($W1055),".","-"),"/","-")),IFERROR(--LEFT(SUBSTITUTE(SUBSTITUTE(TRIM($W1055),".","-"),"/","-"),10),""))))</f>
        <v/>
      </c>
      <c r="Y1055" s="29">
        <f>IF($X1055="","",INT($X1055))</f>
        <v/>
      </c>
      <c r="Z1055" s="30">
        <f>IF(OR($Y1055="",$D$6=""),"",IF(INDEX($A:$U,ROW(),$D$6)="",0,IF(ISNUMBER(INDEX($A:$U,ROW(),$D$6)),INDEX($A:$U,ROW(),$D$6),IFERROR(--SUBSTITUTE(SUBSTITUTE(TRIM(INDEX($A:$U,ROW(),$D$6)),",",""),"원",""),0))))</f>
        <v/>
      </c>
      <c r="AA1055" s="30">
        <f>IF(OR($Y1055="",$E$6=""),"",IF(INDEX($A:$U,ROW(),$E$6)="",0,IF(ISNUMBER(INDEX($A:$U,ROW(),$E$6)),INDEX($A:$U,ROW(),$E$6),IFERROR(--SUBSTITUTE(SUBSTITUTE(TRIM(INDEX($A:$U,ROW(),$E$6)),",",""),"원",""),0))))</f>
        <v/>
      </c>
      <c r="AB1055" s="30">
        <f>IF(OR($Y1055="",$F$6=""),"",IF(INDEX($A:$U,ROW(),$F$6)="","",IF(ISNUMBER(INDEX($A:$U,ROW(),$F$6)),INDEX($A:$U,ROW(),$F$6),IFERROR(--SUBSTITUTE(SUBSTITUTE(TRIM(INDEX($A:$U,ROW(),$F$6)),",",""),"원",""),""))))</f>
        <v/>
      </c>
      <c r="AC1055" s="2">
        <f>IF(OR($Y1055="",$G$6=""),"",INDEX($A:$U,ROW(),$G$6)&amp;"")</f>
        <v/>
      </c>
      <c r="AD1055" s="2">
        <f>IF($Y1055="","",IF(OR(AND(설정!$B$5&lt;&gt;"",ISNUMBER(SEARCH(설정!$B$5,$AC1055))),AND(설정!$B$6&lt;&gt;"",ISNUMBER(SEARCH(설정!$B$6,$AC1055))),AND(설정!$B$7&lt;&gt;"",ISNUMBER(SEARCH(설정!$B$7,$AC1055)))),"제외","포함"))</f>
        <v/>
      </c>
    </row>
    <row r="1056">
      <c r="W1056" s="2">
        <f>IF(OR($B$5="",$C$6="",ROW()&lt;$B$5),"",IF(INDEX($A:$U,ROW(),$C$6)="","",INDEX($A:$U,ROW(),$C$6)))</f>
        <v/>
      </c>
      <c r="X1056" s="28">
        <f>IF($W1056="","",IF(ISNUMBER($W1056),IF($W1056&gt;=10000000,IFERROR(DATE(INT($W1056/10000),MOD(INT($W1056/100),100),MOD($W1056,100)),""),$W1056),IF(ISNUMBER(--SUBSTITUTE(SUBSTITUTE(TRIM($W1056),".","-"),"/","-")),IF(--SUBSTITUTE(SUBSTITUTE(TRIM($W1056),".","-"),"/","-")&gt;=10000000,IFERROR(DATE(--LEFT(TRIM($W1056),4),--MID(TRIM($W1056),5,2),--RIGHT(TRIM($W1056),2)),""),--SUBSTITUTE(SUBSTITUTE(TRIM($W1056),".","-"),"/","-")),IFERROR(--LEFT(SUBSTITUTE(SUBSTITUTE(TRIM($W1056),".","-"),"/","-"),10),""))))</f>
        <v/>
      </c>
      <c r="Y1056" s="29">
        <f>IF($X1056="","",INT($X1056))</f>
        <v/>
      </c>
      <c r="Z1056" s="30">
        <f>IF(OR($Y1056="",$D$6=""),"",IF(INDEX($A:$U,ROW(),$D$6)="",0,IF(ISNUMBER(INDEX($A:$U,ROW(),$D$6)),INDEX($A:$U,ROW(),$D$6),IFERROR(--SUBSTITUTE(SUBSTITUTE(TRIM(INDEX($A:$U,ROW(),$D$6)),",",""),"원",""),0))))</f>
        <v/>
      </c>
      <c r="AA1056" s="30">
        <f>IF(OR($Y1056="",$E$6=""),"",IF(INDEX($A:$U,ROW(),$E$6)="",0,IF(ISNUMBER(INDEX($A:$U,ROW(),$E$6)),INDEX($A:$U,ROW(),$E$6),IFERROR(--SUBSTITUTE(SUBSTITUTE(TRIM(INDEX($A:$U,ROW(),$E$6)),",",""),"원",""),0))))</f>
        <v/>
      </c>
      <c r="AB1056" s="30">
        <f>IF(OR($Y1056="",$F$6=""),"",IF(INDEX($A:$U,ROW(),$F$6)="","",IF(ISNUMBER(INDEX($A:$U,ROW(),$F$6)),INDEX($A:$U,ROW(),$F$6),IFERROR(--SUBSTITUTE(SUBSTITUTE(TRIM(INDEX($A:$U,ROW(),$F$6)),",",""),"원",""),""))))</f>
        <v/>
      </c>
      <c r="AC1056" s="2">
        <f>IF(OR($Y1056="",$G$6=""),"",INDEX($A:$U,ROW(),$G$6)&amp;"")</f>
        <v/>
      </c>
      <c r="AD1056" s="2">
        <f>IF($Y1056="","",IF(OR(AND(설정!$B$5&lt;&gt;"",ISNUMBER(SEARCH(설정!$B$5,$AC1056))),AND(설정!$B$6&lt;&gt;"",ISNUMBER(SEARCH(설정!$B$6,$AC1056))),AND(설정!$B$7&lt;&gt;"",ISNUMBER(SEARCH(설정!$B$7,$AC1056)))),"제외","포함"))</f>
        <v/>
      </c>
    </row>
    <row r="1057">
      <c r="W1057" s="2">
        <f>IF(OR($B$5="",$C$6="",ROW()&lt;$B$5),"",IF(INDEX($A:$U,ROW(),$C$6)="","",INDEX($A:$U,ROW(),$C$6)))</f>
        <v/>
      </c>
      <c r="X1057" s="28">
        <f>IF($W1057="","",IF(ISNUMBER($W1057),IF($W1057&gt;=10000000,IFERROR(DATE(INT($W1057/10000),MOD(INT($W1057/100),100),MOD($W1057,100)),""),$W1057),IF(ISNUMBER(--SUBSTITUTE(SUBSTITUTE(TRIM($W1057),".","-"),"/","-")),IF(--SUBSTITUTE(SUBSTITUTE(TRIM($W1057),".","-"),"/","-")&gt;=10000000,IFERROR(DATE(--LEFT(TRIM($W1057),4),--MID(TRIM($W1057),5,2),--RIGHT(TRIM($W1057),2)),""),--SUBSTITUTE(SUBSTITUTE(TRIM($W1057),".","-"),"/","-")),IFERROR(--LEFT(SUBSTITUTE(SUBSTITUTE(TRIM($W1057),".","-"),"/","-"),10),""))))</f>
        <v/>
      </c>
      <c r="Y1057" s="29">
        <f>IF($X1057="","",INT($X1057))</f>
        <v/>
      </c>
      <c r="Z1057" s="30">
        <f>IF(OR($Y1057="",$D$6=""),"",IF(INDEX($A:$U,ROW(),$D$6)="",0,IF(ISNUMBER(INDEX($A:$U,ROW(),$D$6)),INDEX($A:$U,ROW(),$D$6),IFERROR(--SUBSTITUTE(SUBSTITUTE(TRIM(INDEX($A:$U,ROW(),$D$6)),",",""),"원",""),0))))</f>
        <v/>
      </c>
      <c r="AA1057" s="30">
        <f>IF(OR($Y1057="",$E$6=""),"",IF(INDEX($A:$U,ROW(),$E$6)="",0,IF(ISNUMBER(INDEX($A:$U,ROW(),$E$6)),INDEX($A:$U,ROW(),$E$6),IFERROR(--SUBSTITUTE(SUBSTITUTE(TRIM(INDEX($A:$U,ROW(),$E$6)),",",""),"원",""),0))))</f>
        <v/>
      </c>
      <c r="AB1057" s="30">
        <f>IF(OR($Y1057="",$F$6=""),"",IF(INDEX($A:$U,ROW(),$F$6)="","",IF(ISNUMBER(INDEX($A:$U,ROW(),$F$6)),INDEX($A:$U,ROW(),$F$6),IFERROR(--SUBSTITUTE(SUBSTITUTE(TRIM(INDEX($A:$U,ROW(),$F$6)),",",""),"원",""),""))))</f>
        <v/>
      </c>
      <c r="AC1057" s="2">
        <f>IF(OR($Y1057="",$G$6=""),"",INDEX($A:$U,ROW(),$G$6)&amp;"")</f>
        <v/>
      </c>
      <c r="AD1057" s="2">
        <f>IF($Y1057="","",IF(OR(AND(설정!$B$5&lt;&gt;"",ISNUMBER(SEARCH(설정!$B$5,$AC1057))),AND(설정!$B$6&lt;&gt;"",ISNUMBER(SEARCH(설정!$B$6,$AC1057))),AND(설정!$B$7&lt;&gt;"",ISNUMBER(SEARCH(설정!$B$7,$AC1057)))),"제외","포함"))</f>
        <v/>
      </c>
    </row>
    <row r="1058">
      <c r="W1058" s="2">
        <f>IF(OR($B$5="",$C$6="",ROW()&lt;$B$5),"",IF(INDEX($A:$U,ROW(),$C$6)="","",INDEX($A:$U,ROW(),$C$6)))</f>
        <v/>
      </c>
      <c r="X1058" s="28">
        <f>IF($W1058="","",IF(ISNUMBER($W1058),IF($W1058&gt;=10000000,IFERROR(DATE(INT($W1058/10000),MOD(INT($W1058/100),100),MOD($W1058,100)),""),$W1058),IF(ISNUMBER(--SUBSTITUTE(SUBSTITUTE(TRIM($W1058),".","-"),"/","-")),IF(--SUBSTITUTE(SUBSTITUTE(TRIM($W1058),".","-"),"/","-")&gt;=10000000,IFERROR(DATE(--LEFT(TRIM($W1058),4),--MID(TRIM($W1058),5,2),--RIGHT(TRIM($W1058),2)),""),--SUBSTITUTE(SUBSTITUTE(TRIM($W1058),".","-"),"/","-")),IFERROR(--LEFT(SUBSTITUTE(SUBSTITUTE(TRIM($W1058),".","-"),"/","-"),10),""))))</f>
        <v/>
      </c>
      <c r="Y1058" s="29">
        <f>IF($X1058="","",INT($X1058))</f>
        <v/>
      </c>
      <c r="Z1058" s="30">
        <f>IF(OR($Y1058="",$D$6=""),"",IF(INDEX($A:$U,ROW(),$D$6)="",0,IF(ISNUMBER(INDEX($A:$U,ROW(),$D$6)),INDEX($A:$U,ROW(),$D$6),IFERROR(--SUBSTITUTE(SUBSTITUTE(TRIM(INDEX($A:$U,ROW(),$D$6)),",",""),"원",""),0))))</f>
        <v/>
      </c>
      <c r="AA1058" s="30">
        <f>IF(OR($Y1058="",$E$6=""),"",IF(INDEX($A:$U,ROW(),$E$6)="",0,IF(ISNUMBER(INDEX($A:$U,ROW(),$E$6)),INDEX($A:$U,ROW(),$E$6),IFERROR(--SUBSTITUTE(SUBSTITUTE(TRIM(INDEX($A:$U,ROW(),$E$6)),",",""),"원",""),0))))</f>
        <v/>
      </c>
      <c r="AB1058" s="30">
        <f>IF(OR($Y1058="",$F$6=""),"",IF(INDEX($A:$U,ROW(),$F$6)="","",IF(ISNUMBER(INDEX($A:$U,ROW(),$F$6)),INDEX($A:$U,ROW(),$F$6),IFERROR(--SUBSTITUTE(SUBSTITUTE(TRIM(INDEX($A:$U,ROW(),$F$6)),",",""),"원",""),""))))</f>
        <v/>
      </c>
      <c r="AC1058" s="2">
        <f>IF(OR($Y1058="",$G$6=""),"",INDEX($A:$U,ROW(),$G$6)&amp;"")</f>
        <v/>
      </c>
      <c r="AD1058" s="2">
        <f>IF($Y1058="","",IF(OR(AND(설정!$B$5&lt;&gt;"",ISNUMBER(SEARCH(설정!$B$5,$AC1058))),AND(설정!$B$6&lt;&gt;"",ISNUMBER(SEARCH(설정!$B$6,$AC1058))),AND(설정!$B$7&lt;&gt;"",ISNUMBER(SEARCH(설정!$B$7,$AC1058)))),"제외","포함"))</f>
        <v/>
      </c>
    </row>
    <row r="1059">
      <c r="W1059" s="2">
        <f>IF(OR($B$5="",$C$6="",ROW()&lt;$B$5),"",IF(INDEX($A:$U,ROW(),$C$6)="","",INDEX($A:$U,ROW(),$C$6)))</f>
        <v/>
      </c>
      <c r="X1059" s="28">
        <f>IF($W1059="","",IF(ISNUMBER($W1059),IF($W1059&gt;=10000000,IFERROR(DATE(INT($W1059/10000),MOD(INT($W1059/100),100),MOD($W1059,100)),""),$W1059),IF(ISNUMBER(--SUBSTITUTE(SUBSTITUTE(TRIM($W1059),".","-"),"/","-")),IF(--SUBSTITUTE(SUBSTITUTE(TRIM($W1059),".","-"),"/","-")&gt;=10000000,IFERROR(DATE(--LEFT(TRIM($W1059),4),--MID(TRIM($W1059),5,2),--RIGHT(TRIM($W1059),2)),""),--SUBSTITUTE(SUBSTITUTE(TRIM($W1059),".","-"),"/","-")),IFERROR(--LEFT(SUBSTITUTE(SUBSTITUTE(TRIM($W1059),".","-"),"/","-"),10),""))))</f>
        <v/>
      </c>
      <c r="Y1059" s="29">
        <f>IF($X1059="","",INT($X1059))</f>
        <v/>
      </c>
      <c r="Z1059" s="30">
        <f>IF(OR($Y1059="",$D$6=""),"",IF(INDEX($A:$U,ROW(),$D$6)="",0,IF(ISNUMBER(INDEX($A:$U,ROW(),$D$6)),INDEX($A:$U,ROW(),$D$6),IFERROR(--SUBSTITUTE(SUBSTITUTE(TRIM(INDEX($A:$U,ROW(),$D$6)),",",""),"원",""),0))))</f>
        <v/>
      </c>
      <c r="AA1059" s="30">
        <f>IF(OR($Y1059="",$E$6=""),"",IF(INDEX($A:$U,ROW(),$E$6)="",0,IF(ISNUMBER(INDEX($A:$U,ROW(),$E$6)),INDEX($A:$U,ROW(),$E$6),IFERROR(--SUBSTITUTE(SUBSTITUTE(TRIM(INDEX($A:$U,ROW(),$E$6)),",",""),"원",""),0))))</f>
        <v/>
      </c>
      <c r="AB1059" s="30">
        <f>IF(OR($Y1059="",$F$6=""),"",IF(INDEX($A:$U,ROW(),$F$6)="","",IF(ISNUMBER(INDEX($A:$U,ROW(),$F$6)),INDEX($A:$U,ROW(),$F$6),IFERROR(--SUBSTITUTE(SUBSTITUTE(TRIM(INDEX($A:$U,ROW(),$F$6)),",",""),"원",""),""))))</f>
        <v/>
      </c>
      <c r="AC1059" s="2">
        <f>IF(OR($Y1059="",$G$6=""),"",INDEX($A:$U,ROW(),$G$6)&amp;"")</f>
        <v/>
      </c>
      <c r="AD1059" s="2">
        <f>IF($Y1059="","",IF(OR(AND(설정!$B$5&lt;&gt;"",ISNUMBER(SEARCH(설정!$B$5,$AC1059))),AND(설정!$B$6&lt;&gt;"",ISNUMBER(SEARCH(설정!$B$6,$AC1059))),AND(설정!$B$7&lt;&gt;"",ISNUMBER(SEARCH(설정!$B$7,$AC1059)))),"제외","포함"))</f>
        <v/>
      </c>
    </row>
    <row r="1060">
      <c r="W1060" s="2">
        <f>IF(OR($B$5="",$C$6="",ROW()&lt;$B$5),"",IF(INDEX($A:$U,ROW(),$C$6)="","",INDEX($A:$U,ROW(),$C$6)))</f>
        <v/>
      </c>
      <c r="X1060" s="28">
        <f>IF($W1060="","",IF(ISNUMBER($W1060),IF($W1060&gt;=10000000,IFERROR(DATE(INT($W1060/10000),MOD(INT($W1060/100),100),MOD($W1060,100)),""),$W1060),IF(ISNUMBER(--SUBSTITUTE(SUBSTITUTE(TRIM($W1060),".","-"),"/","-")),IF(--SUBSTITUTE(SUBSTITUTE(TRIM($W1060),".","-"),"/","-")&gt;=10000000,IFERROR(DATE(--LEFT(TRIM($W1060),4),--MID(TRIM($W1060),5,2),--RIGHT(TRIM($W1060),2)),""),--SUBSTITUTE(SUBSTITUTE(TRIM($W1060),".","-"),"/","-")),IFERROR(--LEFT(SUBSTITUTE(SUBSTITUTE(TRIM($W1060),".","-"),"/","-"),10),""))))</f>
        <v/>
      </c>
      <c r="Y1060" s="29">
        <f>IF($X1060="","",INT($X1060))</f>
        <v/>
      </c>
      <c r="Z1060" s="30">
        <f>IF(OR($Y1060="",$D$6=""),"",IF(INDEX($A:$U,ROW(),$D$6)="",0,IF(ISNUMBER(INDEX($A:$U,ROW(),$D$6)),INDEX($A:$U,ROW(),$D$6),IFERROR(--SUBSTITUTE(SUBSTITUTE(TRIM(INDEX($A:$U,ROW(),$D$6)),",",""),"원",""),0))))</f>
        <v/>
      </c>
      <c r="AA1060" s="30">
        <f>IF(OR($Y1060="",$E$6=""),"",IF(INDEX($A:$U,ROW(),$E$6)="",0,IF(ISNUMBER(INDEX($A:$U,ROW(),$E$6)),INDEX($A:$U,ROW(),$E$6),IFERROR(--SUBSTITUTE(SUBSTITUTE(TRIM(INDEX($A:$U,ROW(),$E$6)),",",""),"원",""),0))))</f>
        <v/>
      </c>
      <c r="AB1060" s="30">
        <f>IF(OR($Y1060="",$F$6=""),"",IF(INDEX($A:$U,ROW(),$F$6)="","",IF(ISNUMBER(INDEX($A:$U,ROW(),$F$6)),INDEX($A:$U,ROW(),$F$6),IFERROR(--SUBSTITUTE(SUBSTITUTE(TRIM(INDEX($A:$U,ROW(),$F$6)),",",""),"원",""),""))))</f>
        <v/>
      </c>
      <c r="AC1060" s="2">
        <f>IF(OR($Y1060="",$G$6=""),"",INDEX($A:$U,ROW(),$G$6)&amp;"")</f>
        <v/>
      </c>
      <c r="AD1060" s="2">
        <f>IF($Y1060="","",IF(OR(AND(설정!$B$5&lt;&gt;"",ISNUMBER(SEARCH(설정!$B$5,$AC1060))),AND(설정!$B$6&lt;&gt;"",ISNUMBER(SEARCH(설정!$B$6,$AC1060))),AND(설정!$B$7&lt;&gt;"",ISNUMBER(SEARCH(설정!$B$7,$AC1060)))),"제외","포함"))</f>
        <v/>
      </c>
    </row>
    <row r="1061">
      <c r="W1061" s="2">
        <f>IF(OR($B$5="",$C$6="",ROW()&lt;$B$5),"",IF(INDEX($A:$U,ROW(),$C$6)="","",INDEX($A:$U,ROW(),$C$6)))</f>
        <v/>
      </c>
      <c r="X1061" s="28">
        <f>IF($W1061="","",IF(ISNUMBER($W1061),IF($W1061&gt;=10000000,IFERROR(DATE(INT($W1061/10000),MOD(INT($W1061/100),100),MOD($W1061,100)),""),$W1061),IF(ISNUMBER(--SUBSTITUTE(SUBSTITUTE(TRIM($W1061),".","-"),"/","-")),IF(--SUBSTITUTE(SUBSTITUTE(TRIM($W1061),".","-"),"/","-")&gt;=10000000,IFERROR(DATE(--LEFT(TRIM($W1061),4),--MID(TRIM($W1061),5,2),--RIGHT(TRIM($W1061),2)),""),--SUBSTITUTE(SUBSTITUTE(TRIM($W1061),".","-"),"/","-")),IFERROR(--LEFT(SUBSTITUTE(SUBSTITUTE(TRIM($W1061),".","-"),"/","-"),10),""))))</f>
        <v/>
      </c>
      <c r="Y1061" s="29">
        <f>IF($X1061="","",INT($X1061))</f>
        <v/>
      </c>
      <c r="Z1061" s="30">
        <f>IF(OR($Y1061="",$D$6=""),"",IF(INDEX($A:$U,ROW(),$D$6)="",0,IF(ISNUMBER(INDEX($A:$U,ROW(),$D$6)),INDEX($A:$U,ROW(),$D$6),IFERROR(--SUBSTITUTE(SUBSTITUTE(TRIM(INDEX($A:$U,ROW(),$D$6)),",",""),"원",""),0))))</f>
        <v/>
      </c>
      <c r="AA1061" s="30">
        <f>IF(OR($Y1061="",$E$6=""),"",IF(INDEX($A:$U,ROW(),$E$6)="",0,IF(ISNUMBER(INDEX($A:$U,ROW(),$E$6)),INDEX($A:$U,ROW(),$E$6),IFERROR(--SUBSTITUTE(SUBSTITUTE(TRIM(INDEX($A:$U,ROW(),$E$6)),",",""),"원",""),0))))</f>
        <v/>
      </c>
      <c r="AB1061" s="30">
        <f>IF(OR($Y1061="",$F$6=""),"",IF(INDEX($A:$U,ROW(),$F$6)="","",IF(ISNUMBER(INDEX($A:$U,ROW(),$F$6)),INDEX($A:$U,ROW(),$F$6),IFERROR(--SUBSTITUTE(SUBSTITUTE(TRIM(INDEX($A:$U,ROW(),$F$6)),",",""),"원",""),""))))</f>
        <v/>
      </c>
      <c r="AC1061" s="2">
        <f>IF(OR($Y1061="",$G$6=""),"",INDEX($A:$U,ROW(),$G$6)&amp;"")</f>
        <v/>
      </c>
      <c r="AD1061" s="2">
        <f>IF($Y1061="","",IF(OR(AND(설정!$B$5&lt;&gt;"",ISNUMBER(SEARCH(설정!$B$5,$AC1061))),AND(설정!$B$6&lt;&gt;"",ISNUMBER(SEARCH(설정!$B$6,$AC1061))),AND(설정!$B$7&lt;&gt;"",ISNUMBER(SEARCH(설정!$B$7,$AC1061)))),"제외","포함"))</f>
        <v/>
      </c>
    </row>
    <row r="1062">
      <c r="W1062" s="2">
        <f>IF(OR($B$5="",$C$6="",ROW()&lt;$B$5),"",IF(INDEX($A:$U,ROW(),$C$6)="","",INDEX($A:$U,ROW(),$C$6)))</f>
        <v/>
      </c>
      <c r="X1062" s="28">
        <f>IF($W1062="","",IF(ISNUMBER($W1062),IF($W1062&gt;=10000000,IFERROR(DATE(INT($W1062/10000),MOD(INT($W1062/100),100),MOD($W1062,100)),""),$W1062),IF(ISNUMBER(--SUBSTITUTE(SUBSTITUTE(TRIM($W1062),".","-"),"/","-")),IF(--SUBSTITUTE(SUBSTITUTE(TRIM($W1062),".","-"),"/","-")&gt;=10000000,IFERROR(DATE(--LEFT(TRIM($W1062),4),--MID(TRIM($W1062),5,2),--RIGHT(TRIM($W1062),2)),""),--SUBSTITUTE(SUBSTITUTE(TRIM($W1062),".","-"),"/","-")),IFERROR(--LEFT(SUBSTITUTE(SUBSTITUTE(TRIM($W1062),".","-"),"/","-"),10),""))))</f>
        <v/>
      </c>
      <c r="Y1062" s="29">
        <f>IF($X1062="","",INT($X1062))</f>
        <v/>
      </c>
      <c r="Z1062" s="30">
        <f>IF(OR($Y1062="",$D$6=""),"",IF(INDEX($A:$U,ROW(),$D$6)="",0,IF(ISNUMBER(INDEX($A:$U,ROW(),$D$6)),INDEX($A:$U,ROW(),$D$6),IFERROR(--SUBSTITUTE(SUBSTITUTE(TRIM(INDEX($A:$U,ROW(),$D$6)),",",""),"원",""),0))))</f>
        <v/>
      </c>
      <c r="AA1062" s="30">
        <f>IF(OR($Y1062="",$E$6=""),"",IF(INDEX($A:$U,ROW(),$E$6)="",0,IF(ISNUMBER(INDEX($A:$U,ROW(),$E$6)),INDEX($A:$U,ROW(),$E$6),IFERROR(--SUBSTITUTE(SUBSTITUTE(TRIM(INDEX($A:$U,ROW(),$E$6)),",",""),"원",""),0))))</f>
        <v/>
      </c>
      <c r="AB1062" s="30">
        <f>IF(OR($Y1062="",$F$6=""),"",IF(INDEX($A:$U,ROW(),$F$6)="","",IF(ISNUMBER(INDEX($A:$U,ROW(),$F$6)),INDEX($A:$U,ROW(),$F$6),IFERROR(--SUBSTITUTE(SUBSTITUTE(TRIM(INDEX($A:$U,ROW(),$F$6)),",",""),"원",""),""))))</f>
        <v/>
      </c>
      <c r="AC1062" s="2">
        <f>IF(OR($Y1062="",$G$6=""),"",INDEX($A:$U,ROW(),$G$6)&amp;"")</f>
        <v/>
      </c>
      <c r="AD1062" s="2">
        <f>IF($Y1062="","",IF(OR(AND(설정!$B$5&lt;&gt;"",ISNUMBER(SEARCH(설정!$B$5,$AC1062))),AND(설정!$B$6&lt;&gt;"",ISNUMBER(SEARCH(설정!$B$6,$AC1062))),AND(설정!$B$7&lt;&gt;"",ISNUMBER(SEARCH(설정!$B$7,$AC1062)))),"제외","포함"))</f>
        <v/>
      </c>
    </row>
    <row r="1063">
      <c r="W1063" s="2">
        <f>IF(OR($B$5="",$C$6="",ROW()&lt;$B$5),"",IF(INDEX($A:$U,ROW(),$C$6)="","",INDEX($A:$U,ROW(),$C$6)))</f>
        <v/>
      </c>
      <c r="X1063" s="28">
        <f>IF($W1063="","",IF(ISNUMBER($W1063),IF($W1063&gt;=10000000,IFERROR(DATE(INT($W1063/10000),MOD(INT($W1063/100),100),MOD($W1063,100)),""),$W1063),IF(ISNUMBER(--SUBSTITUTE(SUBSTITUTE(TRIM($W1063),".","-"),"/","-")),IF(--SUBSTITUTE(SUBSTITUTE(TRIM($W1063),".","-"),"/","-")&gt;=10000000,IFERROR(DATE(--LEFT(TRIM($W1063),4),--MID(TRIM($W1063),5,2),--RIGHT(TRIM($W1063),2)),""),--SUBSTITUTE(SUBSTITUTE(TRIM($W1063),".","-"),"/","-")),IFERROR(--LEFT(SUBSTITUTE(SUBSTITUTE(TRIM($W1063),".","-"),"/","-"),10),""))))</f>
        <v/>
      </c>
      <c r="Y1063" s="29">
        <f>IF($X1063="","",INT($X1063))</f>
        <v/>
      </c>
      <c r="Z1063" s="30">
        <f>IF(OR($Y1063="",$D$6=""),"",IF(INDEX($A:$U,ROW(),$D$6)="",0,IF(ISNUMBER(INDEX($A:$U,ROW(),$D$6)),INDEX($A:$U,ROW(),$D$6),IFERROR(--SUBSTITUTE(SUBSTITUTE(TRIM(INDEX($A:$U,ROW(),$D$6)),",",""),"원",""),0))))</f>
        <v/>
      </c>
      <c r="AA1063" s="30">
        <f>IF(OR($Y1063="",$E$6=""),"",IF(INDEX($A:$U,ROW(),$E$6)="",0,IF(ISNUMBER(INDEX($A:$U,ROW(),$E$6)),INDEX($A:$U,ROW(),$E$6),IFERROR(--SUBSTITUTE(SUBSTITUTE(TRIM(INDEX($A:$U,ROW(),$E$6)),",",""),"원",""),0))))</f>
        <v/>
      </c>
      <c r="AB1063" s="30">
        <f>IF(OR($Y1063="",$F$6=""),"",IF(INDEX($A:$U,ROW(),$F$6)="","",IF(ISNUMBER(INDEX($A:$U,ROW(),$F$6)),INDEX($A:$U,ROW(),$F$6),IFERROR(--SUBSTITUTE(SUBSTITUTE(TRIM(INDEX($A:$U,ROW(),$F$6)),",",""),"원",""),""))))</f>
        <v/>
      </c>
      <c r="AC1063" s="2">
        <f>IF(OR($Y1063="",$G$6=""),"",INDEX($A:$U,ROW(),$G$6)&amp;"")</f>
        <v/>
      </c>
      <c r="AD1063" s="2">
        <f>IF($Y1063="","",IF(OR(AND(설정!$B$5&lt;&gt;"",ISNUMBER(SEARCH(설정!$B$5,$AC1063))),AND(설정!$B$6&lt;&gt;"",ISNUMBER(SEARCH(설정!$B$6,$AC1063))),AND(설정!$B$7&lt;&gt;"",ISNUMBER(SEARCH(설정!$B$7,$AC1063)))),"제외","포함"))</f>
        <v/>
      </c>
    </row>
    <row r="1064">
      <c r="W1064" s="2">
        <f>IF(OR($B$5="",$C$6="",ROW()&lt;$B$5),"",IF(INDEX($A:$U,ROW(),$C$6)="","",INDEX($A:$U,ROW(),$C$6)))</f>
        <v/>
      </c>
      <c r="X1064" s="28">
        <f>IF($W1064="","",IF(ISNUMBER($W1064),IF($W1064&gt;=10000000,IFERROR(DATE(INT($W1064/10000),MOD(INT($W1064/100),100),MOD($W1064,100)),""),$W1064),IF(ISNUMBER(--SUBSTITUTE(SUBSTITUTE(TRIM($W1064),".","-"),"/","-")),IF(--SUBSTITUTE(SUBSTITUTE(TRIM($W1064),".","-"),"/","-")&gt;=10000000,IFERROR(DATE(--LEFT(TRIM($W1064),4),--MID(TRIM($W1064),5,2),--RIGHT(TRIM($W1064),2)),""),--SUBSTITUTE(SUBSTITUTE(TRIM($W1064),".","-"),"/","-")),IFERROR(--LEFT(SUBSTITUTE(SUBSTITUTE(TRIM($W1064),".","-"),"/","-"),10),""))))</f>
        <v/>
      </c>
      <c r="Y1064" s="29">
        <f>IF($X1064="","",INT($X1064))</f>
        <v/>
      </c>
      <c r="Z1064" s="30">
        <f>IF(OR($Y1064="",$D$6=""),"",IF(INDEX($A:$U,ROW(),$D$6)="",0,IF(ISNUMBER(INDEX($A:$U,ROW(),$D$6)),INDEX($A:$U,ROW(),$D$6),IFERROR(--SUBSTITUTE(SUBSTITUTE(TRIM(INDEX($A:$U,ROW(),$D$6)),",",""),"원",""),0))))</f>
        <v/>
      </c>
      <c r="AA1064" s="30">
        <f>IF(OR($Y1064="",$E$6=""),"",IF(INDEX($A:$U,ROW(),$E$6)="",0,IF(ISNUMBER(INDEX($A:$U,ROW(),$E$6)),INDEX($A:$U,ROW(),$E$6),IFERROR(--SUBSTITUTE(SUBSTITUTE(TRIM(INDEX($A:$U,ROW(),$E$6)),",",""),"원",""),0))))</f>
        <v/>
      </c>
      <c r="AB1064" s="30">
        <f>IF(OR($Y1064="",$F$6=""),"",IF(INDEX($A:$U,ROW(),$F$6)="","",IF(ISNUMBER(INDEX($A:$U,ROW(),$F$6)),INDEX($A:$U,ROW(),$F$6),IFERROR(--SUBSTITUTE(SUBSTITUTE(TRIM(INDEX($A:$U,ROW(),$F$6)),",",""),"원",""),""))))</f>
        <v/>
      </c>
      <c r="AC1064" s="2">
        <f>IF(OR($Y1064="",$G$6=""),"",INDEX($A:$U,ROW(),$G$6)&amp;"")</f>
        <v/>
      </c>
      <c r="AD1064" s="2">
        <f>IF($Y1064="","",IF(OR(AND(설정!$B$5&lt;&gt;"",ISNUMBER(SEARCH(설정!$B$5,$AC1064))),AND(설정!$B$6&lt;&gt;"",ISNUMBER(SEARCH(설정!$B$6,$AC1064))),AND(설정!$B$7&lt;&gt;"",ISNUMBER(SEARCH(설정!$B$7,$AC1064)))),"제외","포함"))</f>
        <v/>
      </c>
    </row>
    <row r="1065">
      <c r="W1065" s="2">
        <f>IF(OR($B$5="",$C$6="",ROW()&lt;$B$5),"",IF(INDEX($A:$U,ROW(),$C$6)="","",INDEX($A:$U,ROW(),$C$6)))</f>
        <v/>
      </c>
      <c r="X1065" s="28">
        <f>IF($W1065="","",IF(ISNUMBER($W1065),IF($W1065&gt;=10000000,IFERROR(DATE(INT($W1065/10000),MOD(INT($W1065/100),100),MOD($W1065,100)),""),$W1065),IF(ISNUMBER(--SUBSTITUTE(SUBSTITUTE(TRIM($W1065),".","-"),"/","-")),IF(--SUBSTITUTE(SUBSTITUTE(TRIM($W1065),".","-"),"/","-")&gt;=10000000,IFERROR(DATE(--LEFT(TRIM($W1065),4),--MID(TRIM($W1065),5,2),--RIGHT(TRIM($W1065),2)),""),--SUBSTITUTE(SUBSTITUTE(TRIM($W1065),".","-"),"/","-")),IFERROR(--LEFT(SUBSTITUTE(SUBSTITUTE(TRIM($W1065),".","-"),"/","-"),10),""))))</f>
        <v/>
      </c>
      <c r="Y1065" s="29">
        <f>IF($X1065="","",INT($X1065))</f>
        <v/>
      </c>
      <c r="Z1065" s="30">
        <f>IF(OR($Y1065="",$D$6=""),"",IF(INDEX($A:$U,ROW(),$D$6)="",0,IF(ISNUMBER(INDEX($A:$U,ROW(),$D$6)),INDEX($A:$U,ROW(),$D$6),IFERROR(--SUBSTITUTE(SUBSTITUTE(TRIM(INDEX($A:$U,ROW(),$D$6)),",",""),"원",""),0))))</f>
        <v/>
      </c>
      <c r="AA1065" s="30">
        <f>IF(OR($Y1065="",$E$6=""),"",IF(INDEX($A:$U,ROW(),$E$6)="",0,IF(ISNUMBER(INDEX($A:$U,ROW(),$E$6)),INDEX($A:$U,ROW(),$E$6),IFERROR(--SUBSTITUTE(SUBSTITUTE(TRIM(INDEX($A:$U,ROW(),$E$6)),",",""),"원",""),0))))</f>
        <v/>
      </c>
      <c r="AB1065" s="30">
        <f>IF(OR($Y1065="",$F$6=""),"",IF(INDEX($A:$U,ROW(),$F$6)="","",IF(ISNUMBER(INDEX($A:$U,ROW(),$F$6)),INDEX($A:$U,ROW(),$F$6),IFERROR(--SUBSTITUTE(SUBSTITUTE(TRIM(INDEX($A:$U,ROW(),$F$6)),",",""),"원",""),""))))</f>
        <v/>
      </c>
      <c r="AC1065" s="2">
        <f>IF(OR($Y1065="",$G$6=""),"",INDEX($A:$U,ROW(),$G$6)&amp;"")</f>
        <v/>
      </c>
      <c r="AD1065" s="2">
        <f>IF($Y1065="","",IF(OR(AND(설정!$B$5&lt;&gt;"",ISNUMBER(SEARCH(설정!$B$5,$AC1065))),AND(설정!$B$6&lt;&gt;"",ISNUMBER(SEARCH(설정!$B$6,$AC1065))),AND(설정!$B$7&lt;&gt;"",ISNUMBER(SEARCH(설정!$B$7,$AC1065)))),"제외","포함"))</f>
        <v/>
      </c>
    </row>
    <row r="1066">
      <c r="W1066" s="2">
        <f>IF(OR($B$5="",$C$6="",ROW()&lt;$B$5),"",IF(INDEX($A:$U,ROW(),$C$6)="","",INDEX($A:$U,ROW(),$C$6)))</f>
        <v/>
      </c>
      <c r="X1066" s="28">
        <f>IF($W1066="","",IF(ISNUMBER($W1066),IF($W1066&gt;=10000000,IFERROR(DATE(INT($W1066/10000),MOD(INT($W1066/100),100),MOD($W1066,100)),""),$W1066),IF(ISNUMBER(--SUBSTITUTE(SUBSTITUTE(TRIM($W1066),".","-"),"/","-")),IF(--SUBSTITUTE(SUBSTITUTE(TRIM($W1066),".","-"),"/","-")&gt;=10000000,IFERROR(DATE(--LEFT(TRIM($W1066),4),--MID(TRIM($W1066),5,2),--RIGHT(TRIM($W1066),2)),""),--SUBSTITUTE(SUBSTITUTE(TRIM($W1066),".","-"),"/","-")),IFERROR(--LEFT(SUBSTITUTE(SUBSTITUTE(TRIM($W1066),".","-"),"/","-"),10),""))))</f>
        <v/>
      </c>
      <c r="Y1066" s="29">
        <f>IF($X1066="","",INT($X1066))</f>
        <v/>
      </c>
      <c r="Z1066" s="30">
        <f>IF(OR($Y1066="",$D$6=""),"",IF(INDEX($A:$U,ROW(),$D$6)="",0,IF(ISNUMBER(INDEX($A:$U,ROW(),$D$6)),INDEX($A:$U,ROW(),$D$6),IFERROR(--SUBSTITUTE(SUBSTITUTE(TRIM(INDEX($A:$U,ROW(),$D$6)),",",""),"원",""),0))))</f>
        <v/>
      </c>
      <c r="AA1066" s="30">
        <f>IF(OR($Y1066="",$E$6=""),"",IF(INDEX($A:$U,ROW(),$E$6)="",0,IF(ISNUMBER(INDEX($A:$U,ROW(),$E$6)),INDEX($A:$U,ROW(),$E$6),IFERROR(--SUBSTITUTE(SUBSTITUTE(TRIM(INDEX($A:$U,ROW(),$E$6)),",",""),"원",""),0))))</f>
        <v/>
      </c>
      <c r="AB1066" s="30">
        <f>IF(OR($Y1066="",$F$6=""),"",IF(INDEX($A:$U,ROW(),$F$6)="","",IF(ISNUMBER(INDEX($A:$U,ROW(),$F$6)),INDEX($A:$U,ROW(),$F$6),IFERROR(--SUBSTITUTE(SUBSTITUTE(TRIM(INDEX($A:$U,ROW(),$F$6)),",",""),"원",""),""))))</f>
        <v/>
      </c>
      <c r="AC1066" s="2">
        <f>IF(OR($Y1066="",$G$6=""),"",INDEX($A:$U,ROW(),$G$6)&amp;"")</f>
        <v/>
      </c>
      <c r="AD1066" s="2">
        <f>IF($Y1066="","",IF(OR(AND(설정!$B$5&lt;&gt;"",ISNUMBER(SEARCH(설정!$B$5,$AC1066))),AND(설정!$B$6&lt;&gt;"",ISNUMBER(SEARCH(설정!$B$6,$AC1066))),AND(설정!$B$7&lt;&gt;"",ISNUMBER(SEARCH(설정!$B$7,$AC1066)))),"제외","포함"))</f>
        <v/>
      </c>
    </row>
    <row r="1067">
      <c r="W1067" s="2">
        <f>IF(OR($B$5="",$C$6="",ROW()&lt;$B$5),"",IF(INDEX($A:$U,ROW(),$C$6)="","",INDEX($A:$U,ROW(),$C$6)))</f>
        <v/>
      </c>
      <c r="X1067" s="28">
        <f>IF($W1067="","",IF(ISNUMBER($W1067),IF($W1067&gt;=10000000,IFERROR(DATE(INT($W1067/10000),MOD(INT($W1067/100),100),MOD($W1067,100)),""),$W1067),IF(ISNUMBER(--SUBSTITUTE(SUBSTITUTE(TRIM($W1067),".","-"),"/","-")),IF(--SUBSTITUTE(SUBSTITUTE(TRIM($W1067),".","-"),"/","-")&gt;=10000000,IFERROR(DATE(--LEFT(TRIM($W1067),4),--MID(TRIM($W1067),5,2),--RIGHT(TRIM($W1067),2)),""),--SUBSTITUTE(SUBSTITUTE(TRIM($W1067),".","-"),"/","-")),IFERROR(--LEFT(SUBSTITUTE(SUBSTITUTE(TRIM($W1067),".","-"),"/","-"),10),""))))</f>
        <v/>
      </c>
      <c r="Y1067" s="29">
        <f>IF($X1067="","",INT($X1067))</f>
        <v/>
      </c>
      <c r="Z1067" s="30">
        <f>IF(OR($Y1067="",$D$6=""),"",IF(INDEX($A:$U,ROW(),$D$6)="",0,IF(ISNUMBER(INDEX($A:$U,ROW(),$D$6)),INDEX($A:$U,ROW(),$D$6),IFERROR(--SUBSTITUTE(SUBSTITUTE(TRIM(INDEX($A:$U,ROW(),$D$6)),",",""),"원",""),0))))</f>
        <v/>
      </c>
      <c r="AA1067" s="30">
        <f>IF(OR($Y1067="",$E$6=""),"",IF(INDEX($A:$U,ROW(),$E$6)="",0,IF(ISNUMBER(INDEX($A:$U,ROW(),$E$6)),INDEX($A:$U,ROW(),$E$6),IFERROR(--SUBSTITUTE(SUBSTITUTE(TRIM(INDEX($A:$U,ROW(),$E$6)),",",""),"원",""),0))))</f>
        <v/>
      </c>
      <c r="AB1067" s="30">
        <f>IF(OR($Y1067="",$F$6=""),"",IF(INDEX($A:$U,ROW(),$F$6)="","",IF(ISNUMBER(INDEX($A:$U,ROW(),$F$6)),INDEX($A:$U,ROW(),$F$6),IFERROR(--SUBSTITUTE(SUBSTITUTE(TRIM(INDEX($A:$U,ROW(),$F$6)),",",""),"원",""),""))))</f>
        <v/>
      </c>
      <c r="AC1067" s="2">
        <f>IF(OR($Y1067="",$G$6=""),"",INDEX($A:$U,ROW(),$G$6)&amp;"")</f>
        <v/>
      </c>
      <c r="AD1067" s="2">
        <f>IF($Y1067="","",IF(OR(AND(설정!$B$5&lt;&gt;"",ISNUMBER(SEARCH(설정!$B$5,$AC1067))),AND(설정!$B$6&lt;&gt;"",ISNUMBER(SEARCH(설정!$B$6,$AC1067))),AND(설정!$B$7&lt;&gt;"",ISNUMBER(SEARCH(설정!$B$7,$AC1067)))),"제외","포함"))</f>
        <v/>
      </c>
    </row>
    <row r="1068">
      <c r="W1068" s="2">
        <f>IF(OR($B$5="",$C$6="",ROW()&lt;$B$5),"",IF(INDEX($A:$U,ROW(),$C$6)="","",INDEX($A:$U,ROW(),$C$6)))</f>
        <v/>
      </c>
      <c r="X1068" s="28">
        <f>IF($W1068="","",IF(ISNUMBER($W1068),IF($W1068&gt;=10000000,IFERROR(DATE(INT($W1068/10000),MOD(INT($W1068/100),100),MOD($W1068,100)),""),$W1068),IF(ISNUMBER(--SUBSTITUTE(SUBSTITUTE(TRIM($W1068),".","-"),"/","-")),IF(--SUBSTITUTE(SUBSTITUTE(TRIM($W1068),".","-"),"/","-")&gt;=10000000,IFERROR(DATE(--LEFT(TRIM($W1068),4),--MID(TRIM($W1068),5,2),--RIGHT(TRIM($W1068),2)),""),--SUBSTITUTE(SUBSTITUTE(TRIM($W1068),".","-"),"/","-")),IFERROR(--LEFT(SUBSTITUTE(SUBSTITUTE(TRIM($W1068),".","-"),"/","-"),10),""))))</f>
        <v/>
      </c>
      <c r="Y1068" s="29">
        <f>IF($X1068="","",INT($X1068))</f>
        <v/>
      </c>
      <c r="Z1068" s="30">
        <f>IF(OR($Y1068="",$D$6=""),"",IF(INDEX($A:$U,ROW(),$D$6)="",0,IF(ISNUMBER(INDEX($A:$U,ROW(),$D$6)),INDEX($A:$U,ROW(),$D$6),IFERROR(--SUBSTITUTE(SUBSTITUTE(TRIM(INDEX($A:$U,ROW(),$D$6)),",",""),"원",""),0))))</f>
        <v/>
      </c>
      <c r="AA1068" s="30">
        <f>IF(OR($Y1068="",$E$6=""),"",IF(INDEX($A:$U,ROW(),$E$6)="",0,IF(ISNUMBER(INDEX($A:$U,ROW(),$E$6)),INDEX($A:$U,ROW(),$E$6),IFERROR(--SUBSTITUTE(SUBSTITUTE(TRIM(INDEX($A:$U,ROW(),$E$6)),",",""),"원",""),0))))</f>
        <v/>
      </c>
      <c r="AB1068" s="30">
        <f>IF(OR($Y1068="",$F$6=""),"",IF(INDEX($A:$U,ROW(),$F$6)="","",IF(ISNUMBER(INDEX($A:$U,ROW(),$F$6)),INDEX($A:$U,ROW(),$F$6),IFERROR(--SUBSTITUTE(SUBSTITUTE(TRIM(INDEX($A:$U,ROW(),$F$6)),",",""),"원",""),""))))</f>
        <v/>
      </c>
      <c r="AC1068" s="2">
        <f>IF(OR($Y1068="",$G$6=""),"",INDEX($A:$U,ROW(),$G$6)&amp;"")</f>
        <v/>
      </c>
      <c r="AD1068" s="2">
        <f>IF($Y1068="","",IF(OR(AND(설정!$B$5&lt;&gt;"",ISNUMBER(SEARCH(설정!$B$5,$AC1068))),AND(설정!$B$6&lt;&gt;"",ISNUMBER(SEARCH(설정!$B$6,$AC1068))),AND(설정!$B$7&lt;&gt;"",ISNUMBER(SEARCH(설정!$B$7,$AC1068)))),"제외","포함"))</f>
        <v/>
      </c>
    </row>
    <row r="1069">
      <c r="W1069" s="2">
        <f>IF(OR($B$5="",$C$6="",ROW()&lt;$B$5),"",IF(INDEX($A:$U,ROW(),$C$6)="","",INDEX($A:$U,ROW(),$C$6)))</f>
        <v/>
      </c>
      <c r="X1069" s="28">
        <f>IF($W1069="","",IF(ISNUMBER($W1069),IF($W1069&gt;=10000000,IFERROR(DATE(INT($W1069/10000),MOD(INT($W1069/100),100),MOD($W1069,100)),""),$W1069),IF(ISNUMBER(--SUBSTITUTE(SUBSTITUTE(TRIM($W1069),".","-"),"/","-")),IF(--SUBSTITUTE(SUBSTITUTE(TRIM($W1069),".","-"),"/","-")&gt;=10000000,IFERROR(DATE(--LEFT(TRIM($W1069),4),--MID(TRIM($W1069),5,2),--RIGHT(TRIM($W1069),2)),""),--SUBSTITUTE(SUBSTITUTE(TRIM($W1069),".","-"),"/","-")),IFERROR(--LEFT(SUBSTITUTE(SUBSTITUTE(TRIM($W1069),".","-"),"/","-"),10),""))))</f>
        <v/>
      </c>
      <c r="Y1069" s="29">
        <f>IF($X1069="","",INT($X1069))</f>
        <v/>
      </c>
      <c r="Z1069" s="30">
        <f>IF(OR($Y1069="",$D$6=""),"",IF(INDEX($A:$U,ROW(),$D$6)="",0,IF(ISNUMBER(INDEX($A:$U,ROW(),$D$6)),INDEX($A:$U,ROW(),$D$6),IFERROR(--SUBSTITUTE(SUBSTITUTE(TRIM(INDEX($A:$U,ROW(),$D$6)),",",""),"원",""),0))))</f>
        <v/>
      </c>
      <c r="AA1069" s="30">
        <f>IF(OR($Y1069="",$E$6=""),"",IF(INDEX($A:$U,ROW(),$E$6)="",0,IF(ISNUMBER(INDEX($A:$U,ROW(),$E$6)),INDEX($A:$U,ROW(),$E$6),IFERROR(--SUBSTITUTE(SUBSTITUTE(TRIM(INDEX($A:$U,ROW(),$E$6)),",",""),"원",""),0))))</f>
        <v/>
      </c>
      <c r="AB1069" s="30">
        <f>IF(OR($Y1069="",$F$6=""),"",IF(INDEX($A:$U,ROW(),$F$6)="","",IF(ISNUMBER(INDEX($A:$U,ROW(),$F$6)),INDEX($A:$U,ROW(),$F$6),IFERROR(--SUBSTITUTE(SUBSTITUTE(TRIM(INDEX($A:$U,ROW(),$F$6)),",",""),"원",""),""))))</f>
        <v/>
      </c>
      <c r="AC1069" s="2">
        <f>IF(OR($Y1069="",$G$6=""),"",INDEX($A:$U,ROW(),$G$6)&amp;"")</f>
        <v/>
      </c>
      <c r="AD1069" s="2">
        <f>IF($Y1069="","",IF(OR(AND(설정!$B$5&lt;&gt;"",ISNUMBER(SEARCH(설정!$B$5,$AC1069))),AND(설정!$B$6&lt;&gt;"",ISNUMBER(SEARCH(설정!$B$6,$AC1069))),AND(설정!$B$7&lt;&gt;"",ISNUMBER(SEARCH(설정!$B$7,$AC1069)))),"제외","포함"))</f>
        <v/>
      </c>
    </row>
    <row r="1070">
      <c r="W1070" s="2">
        <f>IF(OR($B$5="",$C$6="",ROW()&lt;$B$5),"",IF(INDEX($A:$U,ROW(),$C$6)="","",INDEX($A:$U,ROW(),$C$6)))</f>
        <v/>
      </c>
      <c r="X1070" s="28">
        <f>IF($W1070="","",IF(ISNUMBER($W1070),IF($W1070&gt;=10000000,IFERROR(DATE(INT($W1070/10000),MOD(INT($W1070/100),100),MOD($W1070,100)),""),$W1070),IF(ISNUMBER(--SUBSTITUTE(SUBSTITUTE(TRIM($W1070),".","-"),"/","-")),IF(--SUBSTITUTE(SUBSTITUTE(TRIM($W1070),".","-"),"/","-")&gt;=10000000,IFERROR(DATE(--LEFT(TRIM($W1070),4),--MID(TRIM($W1070),5,2),--RIGHT(TRIM($W1070),2)),""),--SUBSTITUTE(SUBSTITUTE(TRIM($W1070),".","-"),"/","-")),IFERROR(--LEFT(SUBSTITUTE(SUBSTITUTE(TRIM($W1070),".","-"),"/","-"),10),""))))</f>
        <v/>
      </c>
      <c r="Y1070" s="29">
        <f>IF($X1070="","",INT($X1070))</f>
        <v/>
      </c>
      <c r="Z1070" s="30">
        <f>IF(OR($Y1070="",$D$6=""),"",IF(INDEX($A:$U,ROW(),$D$6)="",0,IF(ISNUMBER(INDEX($A:$U,ROW(),$D$6)),INDEX($A:$U,ROW(),$D$6),IFERROR(--SUBSTITUTE(SUBSTITUTE(TRIM(INDEX($A:$U,ROW(),$D$6)),",",""),"원",""),0))))</f>
        <v/>
      </c>
      <c r="AA1070" s="30">
        <f>IF(OR($Y1070="",$E$6=""),"",IF(INDEX($A:$U,ROW(),$E$6)="",0,IF(ISNUMBER(INDEX($A:$U,ROW(),$E$6)),INDEX($A:$U,ROW(),$E$6),IFERROR(--SUBSTITUTE(SUBSTITUTE(TRIM(INDEX($A:$U,ROW(),$E$6)),",",""),"원",""),0))))</f>
        <v/>
      </c>
      <c r="AB1070" s="30">
        <f>IF(OR($Y1070="",$F$6=""),"",IF(INDEX($A:$U,ROW(),$F$6)="","",IF(ISNUMBER(INDEX($A:$U,ROW(),$F$6)),INDEX($A:$U,ROW(),$F$6),IFERROR(--SUBSTITUTE(SUBSTITUTE(TRIM(INDEX($A:$U,ROW(),$F$6)),",",""),"원",""),""))))</f>
        <v/>
      </c>
      <c r="AC1070" s="2">
        <f>IF(OR($Y1070="",$G$6=""),"",INDEX($A:$U,ROW(),$G$6)&amp;"")</f>
        <v/>
      </c>
      <c r="AD1070" s="2">
        <f>IF($Y1070="","",IF(OR(AND(설정!$B$5&lt;&gt;"",ISNUMBER(SEARCH(설정!$B$5,$AC1070))),AND(설정!$B$6&lt;&gt;"",ISNUMBER(SEARCH(설정!$B$6,$AC1070))),AND(설정!$B$7&lt;&gt;"",ISNUMBER(SEARCH(설정!$B$7,$AC1070)))),"제외","포함"))</f>
        <v/>
      </c>
    </row>
    <row r="1071">
      <c r="W1071" s="2">
        <f>IF(OR($B$5="",$C$6="",ROW()&lt;$B$5),"",IF(INDEX($A:$U,ROW(),$C$6)="","",INDEX($A:$U,ROW(),$C$6)))</f>
        <v/>
      </c>
      <c r="X1071" s="28">
        <f>IF($W1071="","",IF(ISNUMBER($W1071),IF($W1071&gt;=10000000,IFERROR(DATE(INT($W1071/10000),MOD(INT($W1071/100),100),MOD($W1071,100)),""),$W1071),IF(ISNUMBER(--SUBSTITUTE(SUBSTITUTE(TRIM($W1071),".","-"),"/","-")),IF(--SUBSTITUTE(SUBSTITUTE(TRIM($W1071),".","-"),"/","-")&gt;=10000000,IFERROR(DATE(--LEFT(TRIM($W1071),4),--MID(TRIM($W1071),5,2),--RIGHT(TRIM($W1071),2)),""),--SUBSTITUTE(SUBSTITUTE(TRIM($W1071),".","-"),"/","-")),IFERROR(--LEFT(SUBSTITUTE(SUBSTITUTE(TRIM($W1071),".","-"),"/","-"),10),""))))</f>
        <v/>
      </c>
      <c r="Y1071" s="29">
        <f>IF($X1071="","",INT($X1071))</f>
        <v/>
      </c>
      <c r="Z1071" s="30">
        <f>IF(OR($Y1071="",$D$6=""),"",IF(INDEX($A:$U,ROW(),$D$6)="",0,IF(ISNUMBER(INDEX($A:$U,ROW(),$D$6)),INDEX($A:$U,ROW(),$D$6),IFERROR(--SUBSTITUTE(SUBSTITUTE(TRIM(INDEX($A:$U,ROW(),$D$6)),",",""),"원",""),0))))</f>
        <v/>
      </c>
      <c r="AA1071" s="30">
        <f>IF(OR($Y1071="",$E$6=""),"",IF(INDEX($A:$U,ROW(),$E$6)="",0,IF(ISNUMBER(INDEX($A:$U,ROW(),$E$6)),INDEX($A:$U,ROW(),$E$6),IFERROR(--SUBSTITUTE(SUBSTITUTE(TRIM(INDEX($A:$U,ROW(),$E$6)),",",""),"원",""),0))))</f>
        <v/>
      </c>
      <c r="AB1071" s="30">
        <f>IF(OR($Y1071="",$F$6=""),"",IF(INDEX($A:$U,ROW(),$F$6)="","",IF(ISNUMBER(INDEX($A:$U,ROW(),$F$6)),INDEX($A:$U,ROW(),$F$6),IFERROR(--SUBSTITUTE(SUBSTITUTE(TRIM(INDEX($A:$U,ROW(),$F$6)),",",""),"원",""),""))))</f>
        <v/>
      </c>
      <c r="AC1071" s="2">
        <f>IF(OR($Y1071="",$G$6=""),"",INDEX($A:$U,ROW(),$G$6)&amp;"")</f>
        <v/>
      </c>
      <c r="AD1071" s="2">
        <f>IF($Y1071="","",IF(OR(AND(설정!$B$5&lt;&gt;"",ISNUMBER(SEARCH(설정!$B$5,$AC1071))),AND(설정!$B$6&lt;&gt;"",ISNUMBER(SEARCH(설정!$B$6,$AC1071))),AND(설정!$B$7&lt;&gt;"",ISNUMBER(SEARCH(설정!$B$7,$AC1071)))),"제외","포함"))</f>
        <v/>
      </c>
    </row>
    <row r="1072">
      <c r="W1072" s="2">
        <f>IF(OR($B$5="",$C$6="",ROW()&lt;$B$5),"",IF(INDEX($A:$U,ROW(),$C$6)="","",INDEX($A:$U,ROW(),$C$6)))</f>
        <v/>
      </c>
      <c r="X1072" s="28">
        <f>IF($W1072="","",IF(ISNUMBER($W1072),IF($W1072&gt;=10000000,IFERROR(DATE(INT($W1072/10000),MOD(INT($W1072/100),100),MOD($W1072,100)),""),$W1072),IF(ISNUMBER(--SUBSTITUTE(SUBSTITUTE(TRIM($W1072),".","-"),"/","-")),IF(--SUBSTITUTE(SUBSTITUTE(TRIM($W1072),".","-"),"/","-")&gt;=10000000,IFERROR(DATE(--LEFT(TRIM($W1072),4),--MID(TRIM($W1072),5,2),--RIGHT(TRIM($W1072),2)),""),--SUBSTITUTE(SUBSTITUTE(TRIM($W1072),".","-"),"/","-")),IFERROR(--LEFT(SUBSTITUTE(SUBSTITUTE(TRIM($W1072),".","-"),"/","-"),10),""))))</f>
        <v/>
      </c>
      <c r="Y1072" s="29">
        <f>IF($X1072="","",INT($X1072))</f>
        <v/>
      </c>
      <c r="Z1072" s="30">
        <f>IF(OR($Y1072="",$D$6=""),"",IF(INDEX($A:$U,ROW(),$D$6)="",0,IF(ISNUMBER(INDEX($A:$U,ROW(),$D$6)),INDEX($A:$U,ROW(),$D$6),IFERROR(--SUBSTITUTE(SUBSTITUTE(TRIM(INDEX($A:$U,ROW(),$D$6)),",",""),"원",""),0))))</f>
        <v/>
      </c>
      <c r="AA1072" s="30">
        <f>IF(OR($Y1072="",$E$6=""),"",IF(INDEX($A:$U,ROW(),$E$6)="",0,IF(ISNUMBER(INDEX($A:$U,ROW(),$E$6)),INDEX($A:$U,ROW(),$E$6),IFERROR(--SUBSTITUTE(SUBSTITUTE(TRIM(INDEX($A:$U,ROW(),$E$6)),",",""),"원",""),0))))</f>
        <v/>
      </c>
      <c r="AB1072" s="30">
        <f>IF(OR($Y1072="",$F$6=""),"",IF(INDEX($A:$U,ROW(),$F$6)="","",IF(ISNUMBER(INDEX($A:$U,ROW(),$F$6)),INDEX($A:$U,ROW(),$F$6),IFERROR(--SUBSTITUTE(SUBSTITUTE(TRIM(INDEX($A:$U,ROW(),$F$6)),",",""),"원",""),""))))</f>
        <v/>
      </c>
      <c r="AC1072" s="2">
        <f>IF(OR($Y1072="",$G$6=""),"",INDEX($A:$U,ROW(),$G$6)&amp;"")</f>
        <v/>
      </c>
      <c r="AD1072" s="2">
        <f>IF($Y1072="","",IF(OR(AND(설정!$B$5&lt;&gt;"",ISNUMBER(SEARCH(설정!$B$5,$AC1072))),AND(설정!$B$6&lt;&gt;"",ISNUMBER(SEARCH(설정!$B$6,$AC1072))),AND(설정!$B$7&lt;&gt;"",ISNUMBER(SEARCH(설정!$B$7,$AC1072)))),"제외","포함"))</f>
        <v/>
      </c>
    </row>
    <row r="1073">
      <c r="W1073" s="2">
        <f>IF(OR($B$5="",$C$6="",ROW()&lt;$B$5),"",IF(INDEX($A:$U,ROW(),$C$6)="","",INDEX($A:$U,ROW(),$C$6)))</f>
        <v/>
      </c>
      <c r="X1073" s="28">
        <f>IF($W1073="","",IF(ISNUMBER($W1073),IF($W1073&gt;=10000000,IFERROR(DATE(INT($W1073/10000),MOD(INT($W1073/100),100),MOD($W1073,100)),""),$W1073),IF(ISNUMBER(--SUBSTITUTE(SUBSTITUTE(TRIM($W1073),".","-"),"/","-")),IF(--SUBSTITUTE(SUBSTITUTE(TRIM($W1073),".","-"),"/","-")&gt;=10000000,IFERROR(DATE(--LEFT(TRIM($W1073),4),--MID(TRIM($W1073),5,2),--RIGHT(TRIM($W1073),2)),""),--SUBSTITUTE(SUBSTITUTE(TRIM($W1073),".","-"),"/","-")),IFERROR(--LEFT(SUBSTITUTE(SUBSTITUTE(TRIM($W1073),".","-"),"/","-"),10),""))))</f>
        <v/>
      </c>
      <c r="Y1073" s="29">
        <f>IF($X1073="","",INT($X1073))</f>
        <v/>
      </c>
      <c r="Z1073" s="30">
        <f>IF(OR($Y1073="",$D$6=""),"",IF(INDEX($A:$U,ROW(),$D$6)="",0,IF(ISNUMBER(INDEX($A:$U,ROW(),$D$6)),INDEX($A:$U,ROW(),$D$6),IFERROR(--SUBSTITUTE(SUBSTITUTE(TRIM(INDEX($A:$U,ROW(),$D$6)),",",""),"원",""),0))))</f>
        <v/>
      </c>
      <c r="AA1073" s="30">
        <f>IF(OR($Y1073="",$E$6=""),"",IF(INDEX($A:$U,ROW(),$E$6)="",0,IF(ISNUMBER(INDEX($A:$U,ROW(),$E$6)),INDEX($A:$U,ROW(),$E$6),IFERROR(--SUBSTITUTE(SUBSTITUTE(TRIM(INDEX($A:$U,ROW(),$E$6)),",",""),"원",""),0))))</f>
        <v/>
      </c>
      <c r="AB1073" s="30">
        <f>IF(OR($Y1073="",$F$6=""),"",IF(INDEX($A:$U,ROW(),$F$6)="","",IF(ISNUMBER(INDEX($A:$U,ROW(),$F$6)),INDEX($A:$U,ROW(),$F$6),IFERROR(--SUBSTITUTE(SUBSTITUTE(TRIM(INDEX($A:$U,ROW(),$F$6)),",",""),"원",""),""))))</f>
        <v/>
      </c>
      <c r="AC1073" s="2">
        <f>IF(OR($Y1073="",$G$6=""),"",INDEX($A:$U,ROW(),$G$6)&amp;"")</f>
        <v/>
      </c>
      <c r="AD1073" s="2">
        <f>IF($Y1073="","",IF(OR(AND(설정!$B$5&lt;&gt;"",ISNUMBER(SEARCH(설정!$B$5,$AC1073))),AND(설정!$B$6&lt;&gt;"",ISNUMBER(SEARCH(설정!$B$6,$AC1073))),AND(설정!$B$7&lt;&gt;"",ISNUMBER(SEARCH(설정!$B$7,$AC1073)))),"제외","포함"))</f>
        <v/>
      </c>
    </row>
    <row r="1074">
      <c r="W1074" s="2">
        <f>IF(OR($B$5="",$C$6="",ROW()&lt;$B$5),"",IF(INDEX($A:$U,ROW(),$C$6)="","",INDEX($A:$U,ROW(),$C$6)))</f>
        <v/>
      </c>
      <c r="X1074" s="28">
        <f>IF($W1074="","",IF(ISNUMBER($W1074),IF($W1074&gt;=10000000,IFERROR(DATE(INT($W1074/10000),MOD(INT($W1074/100),100),MOD($W1074,100)),""),$W1074),IF(ISNUMBER(--SUBSTITUTE(SUBSTITUTE(TRIM($W1074),".","-"),"/","-")),IF(--SUBSTITUTE(SUBSTITUTE(TRIM($W1074),".","-"),"/","-")&gt;=10000000,IFERROR(DATE(--LEFT(TRIM($W1074),4),--MID(TRIM($W1074),5,2),--RIGHT(TRIM($W1074),2)),""),--SUBSTITUTE(SUBSTITUTE(TRIM($W1074),".","-"),"/","-")),IFERROR(--LEFT(SUBSTITUTE(SUBSTITUTE(TRIM($W1074),".","-"),"/","-"),10),""))))</f>
        <v/>
      </c>
      <c r="Y1074" s="29">
        <f>IF($X1074="","",INT($X1074))</f>
        <v/>
      </c>
      <c r="Z1074" s="30">
        <f>IF(OR($Y1074="",$D$6=""),"",IF(INDEX($A:$U,ROW(),$D$6)="",0,IF(ISNUMBER(INDEX($A:$U,ROW(),$D$6)),INDEX($A:$U,ROW(),$D$6),IFERROR(--SUBSTITUTE(SUBSTITUTE(TRIM(INDEX($A:$U,ROW(),$D$6)),",",""),"원",""),0))))</f>
        <v/>
      </c>
      <c r="AA1074" s="30">
        <f>IF(OR($Y1074="",$E$6=""),"",IF(INDEX($A:$U,ROW(),$E$6)="",0,IF(ISNUMBER(INDEX($A:$U,ROW(),$E$6)),INDEX($A:$U,ROW(),$E$6),IFERROR(--SUBSTITUTE(SUBSTITUTE(TRIM(INDEX($A:$U,ROW(),$E$6)),",",""),"원",""),0))))</f>
        <v/>
      </c>
      <c r="AB1074" s="30">
        <f>IF(OR($Y1074="",$F$6=""),"",IF(INDEX($A:$U,ROW(),$F$6)="","",IF(ISNUMBER(INDEX($A:$U,ROW(),$F$6)),INDEX($A:$U,ROW(),$F$6),IFERROR(--SUBSTITUTE(SUBSTITUTE(TRIM(INDEX($A:$U,ROW(),$F$6)),",",""),"원",""),""))))</f>
        <v/>
      </c>
      <c r="AC1074" s="2">
        <f>IF(OR($Y1074="",$G$6=""),"",INDEX($A:$U,ROW(),$G$6)&amp;"")</f>
        <v/>
      </c>
      <c r="AD1074" s="2">
        <f>IF($Y1074="","",IF(OR(AND(설정!$B$5&lt;&gt;"",ISNUMBER(SEARCH(설정!$B$5,$AC1074))),AND(설정!$B$6&lt;&gt;"",ISNUMBER(SEARCH(설정!$B$6,$AC1074))),AND(설정!$B$7&lt;&gt;"",ISNUMBER(SEARCH(설정!$B$7,$AC1074)))),"제외","포함"))</f>
        <v/>
      </c>
    </row>
    <row r="1075">
      <c r="W1075" s="2">
        <f>IF(OR($B$5="",$C$6="",ROW()&lt;$B$5),"",IF(INDEX($A:$U,ROW(),$C$6)="","",INDEX($A:$U,ROW(),$C$6)))</f>
        <v/>
      </c>
      <c r="X1075" s="28">
        <f>IF($W1075="","",IF(ISNUMBER($W1075),IF($W1075&gt;=10000000,IFERROR(DATE(INT($W1075/10000),MOD(INT($W1075/100),100),MOD($W1075,100)),""),$W1075),IF(ISNUMBER(--SUBSTITUTE(SUBSTITUTE(TRIM($W1075),".","-"),"/","-")),IF(--SUBSTITUTE(SUBSTITUTE(TRIM($W1075),".","-"),"/","-")&gt;=10000000,IFERROR(DATE(--LEFT(TRIM($W1075),4),--MID(TRIM($W1075),5,2),--RIGHT(TRIM($W1075),2)),""),--SUBSTITUTE(SUBSTITUTE(TRIM($W1075),".","-"),"/","-")),IFERROR(--LEFT(SUBSTITUTE(SUBSTITUTE(TRIM($W1075),".","-"),"/","-"),10),""))))</f>
        <v/>
      </c>
      <c r="Y1075" s="29">
        <f>IF($X1075="","",INT($X1075))</f>
        <v/>
      </c>
      <c r="Z1075" s="30">
        <f>IF(OR($Y1075="",$D$6=""),"",IF(INDEX($A:$U,ROW(),$D$6)="",0,IF(ISNUMBER(INDEX($A:$U,ROW(),$D$6)),INDEX($A:$U,ROW(),$D$6),IFERROR(--SUBSTITUTE(SUBSTITUTE(TRIM(INDEX($A:$U,ROW(),$D$6)),",",""),"원",""),0))))</f>
        <v/>
      </c>
      <c r="AA1075" s="30">
        <f>IF(OR($Y1075="",$E$6=""),"",IF(INDEX($A:$U,ROW(),$E$6)="",0,IF(ISNUMBER(INDEX($A:$U,ROW(),$E$6)),INDEX($A:$U,ROW(),$E$6),IFERROR(--SUBSTITUTE(SUBSTITUTE(TRIM(INDEX($A:$U,ROW(),$E$6)),",",""),"원",""),0))))</f>
        <v/>
      </c>
      <c r="AB1075" s="30">
        <f>IF(OR($Y1075="",$F$6=""),"",IF(INDEX($A:$U,ROW(),$F$6)="","",IF(ISNUMBER(INDEX($A:$U,ROW(),$F$6)),INDEX($A:$U,ROW(),$F$6),IFERROR(--SUBSTITUTE(SUBSTITUTE(TRIM(INDEX($A:$U,ROW(),$F$6)),",",""),"원",""),""))))</f>
        <v/>
      </c>
      <c r="AC1075" s="2">
        <f>IF(OR($Y1075="",$G$6=""),"",INDEX($A:$U,ROW(),$G$6)&amp;"")</f>
        <v/>
      </c>
      <c r="AD1075" s="2">
        <f>IF($Y1075="","",IF(OR(AND(설정!$B$5&lt;&gt;"",ISNUMBER(SEARCH(설정!$B$5,$AC1075))),AND(설정!$B$6&lt;&gt;"",ISNUMBER(SEARCH(설정!$B$6,$AC1075))),AND(설정!$B$7&lt;&gt;"",ISNUMBER(SEARCH(설정!$B$7,$AC1075)))),"제외","포함"))</f>
        <v/>
      </c>
    </row>
    <row r="1076">
      <c r="W1076" s="2">
        <f>IF(OR($B$5="",$C$6="",ROW()&lt;$B$5),"",IF(INDEX($A:$U,ROW(),$C$6)="","",INDEX($A:$U,ROW(),$C$6)))</f>
        <v/>
      </c>
      <c r="X1076" s="28">
        <f>IF($W1076="","",IF(ISNUMBER($W1076),IF($W1076&gt;=10000000,IFERROR(DATE(INT($W1076/10000),MOD(INT($W1076/100),100),MOD($W1076,100)),""),$W1076),IF(ISNUMBER(--SUBSTITUTE(SUBSTITUTE(TRIM($W1076),".","-"),"/","-")),IF(--SUBSTITUTE(SUBSTITUTE(TRIM($W1076),".","-"),"/","-")&gt;=10000000,IFERROR(DATE(--LEFT(TRIM($W1076),4),--MID(TRIM($W1076),5,2),--RIGHT(TRIM($W1076),2)),""),--SUBSTITUTE(SUBSTITUTE(TRIM($W1076),".","-"),"/","-")),IFERROR(--LEFT(SUBSTITUTE(SUBSTITUTE(TRIM($W1076),".","-"),"/","-"),10),""))))</f>
        <v/>
      </c>
      <c r="Y1076" s="29">
        <f>IF($X1076="","",INT($X1076))</f>
        <v/>
      </c>
      <c r="Z1076" s="30">
        <f>IF(OR($Y1076="",$D$6=""),"",IF(INDEX($A:$U,ROW(),$D$6)="",0,IF(ISNUMBER(INDEX($A:$U,ROW(),$D$6)),INDEX($A:$U,ROW(),$D$6),IFERROR(--SUBSTITUTE(SUBSTITUTE(TRIM(INDEX($A:$U,ROW(),$D$6)),",",""),"원",""),0))))</f>
        <v/>
      </c>
      <c r="AA1076" s="30">
        <f>IF(OR($Y1076="",$E$6=""),"",IF(INDEX($A:$U,ROW(),$E$6)="",0,IF(ISNUMBER(INDEX($A:$U,ROW(),$E$6)),INDEX($A:$U,ROW(),$E$6),IFERROR(--SUBSTITUTE(SUBSTITUTE(TRIM(INDEX($A:$U,ROW(),$E$6)),",",""),"원",""),0))))</f>
        <v/>
      </c>
      <c r="AB1076" s="30">
        <f>IF(OR($Y1076="",$F$6=""),"",IF(INDEX($A:$U,ROW(),$F$6)="","",IF(ISNUMBER(INDEX($A:$U,ROW(),$F$6)),INDEX($A:$U,ROW(),$F$6),IFERROR(--SUBSTITUTE(SUBSTITUTE(TRIM(INDEX($A:$U,ROW(),$F$6)),",",""),"원",""),""))))</f>
        <v/>
      </c>
      <c r="AC1076" s="2">
        <f>IF(OR($Y1076="",$G$6=""),"",INDEX($A:$U,ROW(),$G$6)&amp;"")</f>
        <v/>
      </c>
      <c r="AD1076" s="2">
        <f>IF($Y1076="","",IF(OR(AND(설정!$B$5&lt;&gt;"",ISNUMBER(SEARCH(설정!$B$5,$AC1076))),AND(설정!$B$6&lt;&gt;"",ISNUMBER(SEARCH(설정!$B$6,$AC1076))),AND(설정!$B$7&lt;&gt;"",ISNUMBER(SEARCH(설정!$B$7,$AC1076)))),"제외","포함"))</f>
        <v/>
      </c>
    </row>
    <row r="1077">
      <c r="W1077" s="2">
        <f>IF(OR($B$5="",$C$6="",ROW()&lt;$B$5),"",IF(INDEX($A:$U,ROW(),$C$6)="","",INDEX($A:$U,ROW(),$C$6)))</f>
        <v/>
      </c>
      <c r="X1077" s="28">
        <f>IF($W1077="","",IF(ISNUMBER($W1077),IF($W1077&gt;=10000000,IFERROR(DATE(INT($W1077/10000),MOD(INT($W1077/100),100),MOD($W1077,100)),""),$W1077),IF(ISNUMBER(--SUBSTITUTE(SUBSTITUTE(TRIM($W1077),".","-"),"/","-")),IF(--SUBSTITUTE(SUBSTITUTE(TRIM($W1077),".","-"),"/","-")&gt;=10000000,IFERROR(DATE(--LEFT(TRIM($W1077),4),--MID(TRIM($W1077),5,2),--RIGHT(TRIM($W1077),2)),""),--SUBSTITUTE(SUBSTITUTE(TRIM($W1077),".","-"),"/","-")),IFERROR(--LEFT(SUBSTITUTE(SUBSTITUTE(TRIM($W1077),".","-"),"/","-"),10),""))))</f>
        <v/>
      </c>
      <c r="Y1077" s="29">
        <f>IF($X1077="","",INT($X1077))</f>
        <v/>
      </c>
      <c r="Z1077" s="30">
        <f>IF(OR($Y1077="",$D$6=""),"",IF(INDEX($A:$U,ROW(),$D$6)="",0,IF(ISNUMBER(INDEX($A:$U,ROW(),$D$6)),INDEX($A:$U,ROW(),$D$6),IFERROR(--SUBSTITUTE(SUBSTITUTE(TRIM(INDEX($A:$U,ROW(),$D$6)),",",""),"원",""),0))))</f>
        <v/>
      </c>
      <c r="AA1077" s="30">
        <f>IF(OR($Y1077="",$E$6=""),"",IF(INDEX($A:$U,ROW(),$E$6)="",0,IF(ISNUMBER(INDEX($A:$U,ROW(),$E$6)),INDEX($A:$U,ROW(),$E$6),IFERROR(--SUBSTITUTE(SUBSTITUTE(TRIM(INDEX($A:$U,ROW(),$E$6)),",",""),"원",""),0))))</f>
        <v/>
      </c>
      <c r="AB1077" s="30">
        <f>IF(OR($Y1077="",$F$6=""),"",IF(INDEX($A:$U,ROW(),$F$6)="","",IF(ISNUMBER(INDEX($A:$U,ROW(),$F$6)),INDEX($A:$U,ROW(),$F$6),IFERROR(--SUBSTITUTE(SUBSTITUTE(TRIM(INDEX($A:$U,ROW(),$F$6)),",",""),"원",""),""))))</f>
        <v/>
      </c>
      <c r="AC1077" s="2">
        <f>IF(OR($Y1077="",$G$6=""),"",INDEX($A:$U,ROW(),$G$6)&amp;"")</f>
        <v/>
      </c>
      <c r="AD1077" s="2">
        <f>IF($Y1077="","",IF(OR(AND(설정!$B$5&lt;&gt;"",ISNUMBER(SEARCH(설정!$B$5,$AC1077))),AND(설정!$B$6&lt;&gt;"",ISNUMBER(SEARCH(설정!$B$6,$AC1077))),AND(설정!$B$7&lt;&gt;"",ISNUMBER(SEARCH(설정!$B$7,$AC1077)))),"제외","포함"))</f>
        <v/>
      </c>
    </row>
    <row r="1078">
      <c r="W1078" s="2">
        <f>IF(OR($B$5="",$C$6="",ROW()&lt;$B$5),"",IF(INDEX($A:$U,ROW(),$C$6)="","",INDEX($A:$U,ROW(),$C$6)))</f>
        <v/>
      </c>
      <c r="X1078" s="28">
        <f>IF($W1078="","",IF(ISNUMBER($W1078),IF($W1078&gt;=10000000,IFERROR(DATE(INT($W1078/10000),MOD(INT($W1078/100),100),MOD($W1078,100)),""),$W1078),IF(ISNUMBER(--SUBSTITUTE(SUBSTITUTE(TRIM($W1078),".","-"),"/","-")),IF(--SUBSTITUTE(SUBSTITUTE(TRIM($W1078),".","-"),"/","-")&gt;=10000000,IFERROR(DATE(--LEFT(TRIM($W1078),4),--MID(TRIM($W1078),5,2),--RIGHT(TRIM($W1078),2)),""),--SUBSTITUTE(SUBSTITUTE(TRIM($W1078),".","-"),"/","-")),IFERROR(--LEFT(SUBSTITUTE(SUBSTITUTE(TRIM($W1078),".","-"),"/","-"),10),""))))</f>
        <v/>
      </c>
      <c r="Y1078" s="29">
        <f>IF($X1078="","",INT($X1078))</f>
        <v/>
      </c>
      <c r="Z1078" s="30">
        <f>IF(OR($Y1078="",$D$6=""),"",IF(INDEX($A:$U,ROW(),$D$6)="",0,IF(ISNUMBER(INDEX($A:$U,ROW(),$D$6)),INDEX($A:$U,ROW(),$D$6),IFERROR(--SUBSTITUTE(SUBSTITUTE(TRIM(INDEX($A:$U,ROW(),$D$6)),",",""),"원",""),0))))</f>
        <v/>
      </c>
      <c r="AA1078" s="30">
        <f>IF(OR($Y1078="",$E$6=""),"",IF(INDEX($A:$U,ROW(),$E$6)="",0,IF(ISNUMBER(INDEX($A:$U,ROW(),$E$6)),INDEX($A:$U,ROW(),$E$6),IFERROR(--SUBSTITUTE(SUBSTITUTE(TRIM(INDEX($A:$U,ROW(),$E$6)),",",""),"원",""),0))))</f>
        <v/>
      </c>
      <c r="AB1078" s="30">
        <f>IF(OR($Y1078="",$F$6=""),"",IF(INDEX($A:$U,ROW(),$F$6)="","",IF(ISNUMBER(INDEX($A:$U,ROW(),$F$6)),INDEX($A:$U,ROW(),$F$6),IFERROR(--SUBSTITUTE(SUBSTITUTE(TRIM(INDEX($A:$U,ROW(),$F$6)),",",""),"원",""),""))))</f>
        <v/>
      </c>
      <c r="AC1078" s="2">
        <f>IF(OR($Y1078="",$G$6=""),"",INDEX($A:$U,ROW(),$G$6)&amp;"")</f>
        <v/>
      </c>
      <c r="AD1078" s="2">
        <f>IF($Y1078="","",IF(OR(AND(설정!$B$5&lt;&gt;"",ISNUMBER(SEARCH(설정!$B$5,$AC1078))),AND(설정!$B$6&lt;&gt;"",ISNUMBER(SEARCH(설정!$B$6,$AC1078))),AND(설정!$B$7&lt;&gt;"",ISNUMBER(SEARCH(설정!$B$7,$AC1078)))),"제외","포함"))</f>
        <v/>
      </c>
    </row>
    <row r="1079">
      <c r="W1079" s="2">
        <f>IF(OR($B$5="",$C$6="",ROW()&lt;$B$5),"",IF(INDEX($A:$U,ROW(),$C$6)="","",INDEX($A:$U,ROW(),$C$6)))</f>
        <v/>
      </c>
      <c r="X1079" s="28">
        <f>IF($W1079="","",IF(ISNUMBER($W1079),IF($W1079&gt;=10000000,IFERROR(DATE(INT($W1079/10000),MOD(INT($W1079/100),100),MOD($W1079,100)),""),$W1079),IF(ISNUMBER(--SUBSTITUTE(SUBSTITUTE(TRIM($W1079),".","-"),"/","-")),IF(--SUBSTITUTE(SUBSTITUTE(TRIM($W1079),".","-"),"/","-")&gt;=10000000,IFERROR(DATE(--LEFT(TRIM($W1079),4),--MID(TRIM($W1079),5,2),--RIGHT(TRIM($W1079),2)),""),--SUBSTITUTE(SUBSTITUTE(TRIM($W1079),".","-"),"/","-")),IFERROR(--LEFT(SUBSTITUTE(SUBSTITUTE(TRIM($W1079),".","-"),"/","-"),10),""))))</f>
        <v/>
      </c>
      <c r="Y1079" s="29">
        <f>IF($X1079="","",INT($X1079))</f>
        <v/>
      </c>
      <c r="Z1079" s="30">
        <f>IF(OR($Y1079="",$D$6=""),"",IF(INDEX($A:$U,ROW(),$D$6)="",0,IF(ISNUMBER(INDEX($A:$U,ROW(),$D$6)),INDEX($A:$U,ROW(),$D$6),IFERROR(--SUBSTITUTE(SUBSTITUTE(TRIM(INDEX($A:$U,ROW(),$D$6)),",",""),"원",""),0))))</f>
        <v/>
      </c>
      <c r="AA1079" s="30">
        <f>IF(OR($Y1079="",$E$6=""),"",IF(INDEX($A:$U,ROW(),$E$6)="",0,IF(ISNUMBER(INDEX($A:$U,ROW(),$E$6)),INDEX($A:$U,ROW(),$E$6),IFERROR(--SUBSTITUTE(SUBSTITUTE(TRIM(INDEX($A:$U,ROW(),$E$6)),",",""),"원",""),0))))</f>
        <v/>
      </c>
      <c r="AB1079" s="30">
        <f>IF(OR($Y1079="",$F$6=""),"",IF(INDEX($A:$U,ROW(),$F$6)="","",IF(ISNUMBER(INDEX($A:$U,ROW(),$F$6)),INDEX($A:$U,ROW(),$F$6),IFERROR(--SUBSTITUTE(SUBSTITUTE(TRIM(INDEX($A:$U,ROW(),$F$6)),",",""),"원",""),""))))</f>
        <v/>
      </c>
      <c r="AC1079" s="2">
        <f>IF(OR($Y1079="",$G$6=""),"",INDEX($A:$U,ROW(),$G$6)&amp;"")</f>
        <v/>
      </c>
      <c r="AD1079" s="2">
        <f>IF($Y1079="","",IF(OR(AND(설정!$B$5&lt;&gt;"",ISNUMBER(SEARCH(설정!$B$5,$AC1079))),AND(설정!$B$6&lt;&gt;"",ISNUMBER(SEARCH(설정!$B$6,$AC1079))),AND(설정!$B$7&lt;&gt;"",ISNUMBER(SEARCH(설정!$B$7,$AC1079)))),"제외","포함"))</f>
        <v/>
      </c>
    </row>
    <row r="1080">
      <c r="W1080" s="2">
        <f>IF(OR($B$5="",$C$6="",ROW()&lt;$B$5),"",IF(INDEX($A:$U,ROW(),$C$6)="","",INDEX($A:$U,ROW(),$C$6)))</f>
        <v/>
      </c>
      <c r="X1080" s="28">
        <f>IF($W1080="","",IF(ISNUMBER($W1080),IF($W1080&gt;=10000000,IFERROR(DATE(INT($W1080/10000),MOD(INT($W1080/100),100),MOD($W1080,100)),""),$W1080),IF(ISNUMBER(--SUBSTITUTE(SUBSTITUTE(TRIM($W1080),".","-"),"/","-")),IF(--SUBSTITUTE(SUBSTITUTE(TRIM($W1080),".","-"),"/","-")&gt;=10000000,IFERROR(DATE(--LEFT(TRIM($W1080),4),--MID(TRIM($W1080),5,2),--RIGHT(TRIM($W1080),2)),""),--SUBSTITUTE(SUBSTITUTE(TRIM($W1080),".","-"),"/","-")),IFERROR(--LEFT(SUBSTITUTE(SUBSTITUTE(TRIM($W1080),".","-"),"/","-"),10),""))))</f>
        <v/>
      </c>
      <c r="Y1080" s="29">
        <f>IF($X1080="","",INT($X1080))</f>
        <v/>
      </c>
      <c r="Z1080" s="30">
        <f>IF(OR($Y1080="",$D$6=""),"",IF(INDEX($A:$U,ROW(),$D$6)="",0,IF(ISNUMBER(INDEX($A:$U,ROW(),$D$6)),INDEX($A:$U,ROW(),$D$6),IFERROR(--SUBSTITUTE(SUBSTITUTE(TRIM(INDEX($A:$U,ROW(),$D$6)),",",""),"원",""),0))))</f>
        <v/>
      </c>
      <c r="AA1080" s="30">
        <f>IF(OR($Y1080="",$E$6=""),"",IF(INDEX($A:$U,ROW(),$E$6)="",0,IF(ISNUMBER(INDEX($A:$U,ROW(),$E$6)),INDEX($A:$U,ROW(),$E$6),IFERROR(--SUBSTITUTE(SUBSTITUTE(TRIM(INDEX($A:$U,ROW(),$E$6)),",",""),"원",""),0))))</f>
        <v/>
      </c>
      <c r="AB1080" s="30">
        <f>IF(OR($Y1080="",$F$6=""),"",IF(INDEX($A:$U,ROW(),$F$6)="","",IF(ISNUMBER(INDEX($A:$U,ROW(),$F$6)),INDEX($A:$U,ROW(),$F$6),IFERROR(--SUBSTITUTE(SUBSTITUTE(TRIM(INDEX($A:$U,ROW(),$F$6)),",",""),"원",""),""))))</f>
        <v/>
      </c>
      <c r="AC1080" s="2">
        <f>IF(OR($Y1080="",$G$6=""),"",INDEX($A:$U,ROW(),$G$6)&amp;"")</f>
        <v/>
      </c>
      <c r="AD1080" s="2">
        <f>IF($Y1080="","",IF(OR(AND(설정!$B$5&lt;&gt;"",ISNUMBER(SEARCH(설정!$B$5,$AC1080))),AND(설정!$B$6&lt;&gt;"",ISNUMBER(SEARCH(설정!$B$6,$AC1080))),AND(설정!$B$7&lt;&gt;"",ISNUMBER(SEARCH(설정!$B$7,$AC1080)))),"제외","포함"))</f>
        <v/>
      </c>
    </row>
    <row r="1081">
      <c r="W1081" s="2">
        <f>IF(OR($B$5="",$C$6="",ROW()&lt;$B$5),"",IF(INDEX($A:$U,ROW(),$C$6)="","",INDEX($A:$U,ROW(),$C$6)))</f>
        <v/>
      </c>
      <c r="X1081" s="28">
        <f>IF($W1081="","",IF(ISNUMBER($W1081),IF($W1081&gt;=10000000,IFERROR(DATE(INT($W1081/10000),MOD(INT($W1081/100),100),MOD($W1081,100)),""),$W1081),IF(ISNUMBER(--SUBSTITUTE(SUBSTITUTE(TRIM($W1081),".","-"),"/","-")),IF(--SUBSTITUTE(SUBSTITUTE(TRIM($W1081),".","-"),"/","-")&gt;=10000000,IFERROR(DATE(--LEFT(TRIM($W1081),4),--MID(TRIM($W1081),5,2),--RIGHT(TRIM($W1081),2)),""),--SUBSTITUTE(SUBSTITUTE(TRIM($W1081),".","-"),"/","-")),IFERROR(--LEFT(SUBSTITUTE(SUBSTITUTE(TRIM($W1081),".","-"),"/","-"),10),""))))</f>
        <v/>
      </c>
      <c r="Y1081" s="29">
        <f>IF($X1081="","",INT($X1081))</f>
        <v/>
      </c>
      <c r="Z1081" s="30">
        <f>IF(OR($Y1081="",$D$6=""),"",IF(INDEX($A:$U,ROW(),$D$6)="",0,IF(ISNUMBER(INDEX($A:$U,ROW(),$D$6)),INDEX($A:$U,ROW(),$D$6),IFERROR(--SUBSTITUTE(SUBSTITUTE(TRIM(INDEX($A:$U,ROW(),$D$6)),",",""),"원",""),0))))</f>
        <v/>
      </c>
      <c r="AA1081" s="30">
        <f>IF(OR($Y1081="",$E$6=""),"",IF(INDEX($A:$U,ROW(),$E$6)="",0,IF(ISNUMBER(INDEX($A:$U,ROW(),$E$6)),INDEX($A:$U,ROW(),$E$6),IFERROR(--SUBSTITUTE(SUBSTITUTE(TRIM(INDEX($A:$U,ROW(),$E$6)),",",""),"원",""),0))))</f>
        <v/>
      </c>
      <c r="AB1081" s="30">
        <f>IF(OR($Y1081="",$F$6=""),"",IF(INDEX($A:$U,ROW(),$F$6)="","",IF(ISNUMBER(INDEX($A:$U,ROW(),$F$6)),INDEX($A:$U,ROW(),$F$6),IFERROR(--SUBSTITUTE(SUBSTITUTE(TRIM(INDEX($A:$U,ROW(),$F$6)),",",""),"원",""),""))))</f>
        <v/>
      </c>
      <c r="AC1081" s="2">
        <f>IF(OR($Y1081="",$G$6=""),"",INDEX($A:$U,ROW(),$G$6)&amp;"")</f>
        <v/>
      </c>
      <c r="AD1081" s="2">
        <f>IF($Y1081="","",IF(OR(AND(설정!$B$5&lt;&gt;"",ISNUMBER(SEARCH(설정!$B$5,$AC1081))),AND(설정!$B$6&lt;&gt;"",ISNUMBER(SEARCH(설정!$B$6,$AC1081))),AND(설정!$B$7&lt;&gt;"",ISNUMBER(SEARCH(설정!$B$7,$AC1081)))),"제외","포함"))</f>
        <v/>
      </c>
    </row>
    <row r="1082">
      <c r="W1082" s="2">
        <f>IF(OR($B$5="",$C$6="",ROW()&lt;$B$5),"",IF(INDEX($A:$U,ROW(),$C$6)="","",INDEX($A:$U,ROW(),$C$6)))</f>
        <v/>
      </c>
      <c r="X1082" s="28">
        <f>IF($W1082="","",IF(ISNUMBER($W1082),IF($W1082&gt;=10000000,IFERROR(DATE(INT($W1082/10000),MOD(INT($W1082/100),100),MOD($W1082,100)),""),$W1082),IF(ISNUMBER(--SUBSTITUTE(SUBSTITUTE(TRIM($W1082),".","-"),"/","-")),IF(--SUBSTITUTE(SUBSTITUTE(TRIM($W1082),".","-"),"/","-")&gt;=10000000,IFERROR(DATE(--LEFT(TRIM($W1082),4),--MID(TRIM($W1082),5,2),--RIGHT(TRIM($W1082),2)),""),--SUBSTITUTE(SUBSTITUTE(TRIM($W1082),".","-"),"/","-")),IFERROR(--LEFT(SUBSTITUTE(SUBSTITUTE(TRIM($W1082),".","-"),"/","-"),10),""))))</f>
        <v/>
      </c>
      <c r="Y1082" s="29">
        <f>IF($X1082="","",INT($X1082))</f>
        <v/>
      </c>
      <c r="Z1082" s="30">
        <f>IF(OR($Y1082="",$D$6=""),"",IF(INDEX($A:$U,ROW(),$D$6)="",0,IF(ISNUMBER(INDEX($A:$U,ROW(),$D$6)),INDEX($A:$U,ROW(),$D$6),IFERROR(--SUBSTITUTE(SUBSTITUTE(TRIM(INDEX($A:$U,ROW(),$D$6)),",",""),"원",""),0))))</f>
        <v/>
      </c>
      <c r="AA1082" s="30">
        <f>IF(OR($Y1082="",$E$6=""),"",IF(INDEX($A:$U,ROW(),$E$6)="",0,IF(ISNUMBER(INDEX($A:$U,ROW(),$E$6)),INDEX($A:$U,ROW(),$E$6),IFERROR(--SUBSTITUTE(SUBSTITUTE(TRIM(INDEX($A:$U,ROW(),$E$6)),",",""),"원",""),0))))</f>
        <v/>
      </c>
      <c r="AB1082" s="30">
        <f>IF(OR($Y1082="",$F$6=""),"",IF(INDEX($A:$U,ROW(),$F$6)="","",IF(ISNUMBER(INDEX($A:$U,ROW(),$F$6)),INDEX($A:$U,ROW(),$F$6),IFERROR(--SUBSTITUTE(SUBSTITUTE(TRIM(INDEX($A:$U,ROW(),$F$6)),",",""),"원",""),""))))</f>
        <v/>
      </c>
      <c r="AC1082" s="2">
        <f>IF(OR($Y1082="",$G$6=""),"",INDEX($A:$U,ROW(),$G$6)&amp;"")</f>
        <v/>
      </c>
      <c r="AD1082" s="2">
        <f>IF($Y1082="","",IF(OR(AND(설정!$B$5&lt;&gt;"",ISNUMBER(SEARCH(설정!$B$5,$AC1082))),AND(설정!$B$6&lt;&gt;"",ISNUMBER(SEARCH(설정!$B$6,$AC1082))),AND(설정!$B$7&lt;&gt;"",ISNUMBER(SEARCH(설정!$B$7,$AC1082)))),"제외","포함"))</f>
        <v/>
      </c>
    </row>
    <row r="1083">
      <c r="W1083" s="2">
        <f>IF(OR($B$5="",$C$6="",ROW()&lt;$B$5),"",IF(INDEX($A:$U,ROW(),$C$6)="","",INDEX($A:$U,ROW(),$C$6)))</f>
        <v/>
      </c>
      <c r="X1083" s="28">
        <f>IF($W1083="","",IF(ISNUMBER($W1083),IF($W1083&gt;=10000000,IFERROR(DATE(INT($W1083/10000),MOD(INT($W1083/100),100),MOD($W1083,100)),""),$W1083),IF(ISNUMBER(--SUBSTITUTE(SUBSTITUTE(TRIM($W1083),".","-"),"/","-")),IF(--SUBSTITUTE(SUBSTITUTE(TRIM($W1083),".","-"),"/","-")&gt;=10000000,IFERROR(DATE(--LEFT(TRIM($W1083),4),--MID(TRIM($W1083),5,2),--RIGHT(TRIM($W1083),2)),""),--SUBSTITUTE(SUBSTITUTE(TRIM($W1083),".","-"),"/","-")),IFERROR(--LEFT(SUBSTITUTE(SUBSTITUTE(TRIM($W1083),".","-"),"/","-"),10),""))))</f>
        <v/>
      </c>
      <c r="Y1083" s="29">
        <f>IF($X1083="","",INT($X1083))</f>
        <v/>
      </c>
      <c r="Z1083" s="30">
        <f>IF(OR($Y1083="",$D$6=""),"",IF(INDEX($A:$U,ROW(),$D$6)="",0,IF(ISNUMBER(INDEX($A:$U,ROW(),$D$6)),INDEX($A:$U,ROW(),$D$6),IFERROR(--SUBSTITUTE(SUBSTITUTE(TRIM(INDEX($A:$U,ROW(),$D$6)),",",""),"원",""),0))))</f>
        <v/>
      </c>
      <c r="AA1083" s="30">
        <f>IF(OR($Y1083="",$E$6=""),"",IF(INDEX($A:$U,ROW(),$E$6)="",0,IF(ISNUMBER(INDEX($A:$U,ROW(),$E$6)),INDEX($A:$U,ROW(),$E$6),IFERROR(--SUBSTITUTE(SUBSTITUTE(TRIM(INDEX($A:$U,ROW(),$E$6)),",",""),"원",""),0))))</f>
        <v/>
      </c>
      <c r="AB1083" s="30">
        <f>IF(OR($Y1083="",$F$6=""),"",IF(INDEX($A:$U,ROW(),$F$6)="","",IF(ISNUMBER(INDEX($A:$U,ROW(),$F$6)),INDEX($A:$U,ROW(),$F$6),IFERROR(--SUBSTITUTE(SUBSTITUTE(TRIM(INDEX($A:$U,ROW(),$F$6)),",",""),"원",""),""))))</f>
        <v/>
      </c>
      <c r="AC1083" s="2">
        <f>IF(OR($Y1083="",$G$6=""),"",INDEX($A:$U,ROW(),$G$6)&amp;"")</f>
        <v/>
      </c>
      <c r="AD1083" s="2">
        <f>IF($Y1083="","",IF(OR(AND(설정!$B$5&lt;&gt;"",ISNUMBER(SEARCH(설정!$B$5,$AC1083))),AND(설정!$B$6&lt;&gt;"",ISNUMBER(SEARCH(설정!$B$6,$AC1083))),AND(설정!$B$7&lt;&gt;"",ISNUMBER(SEARCH(설정!$B$7,$AC1083)))),"제외","포함"))</f>
        <v/>
      </c>
    </row>
    <row r="1084">
      <c r="W1084" s="2">
        <f>IF(OR($B$5="",$C$6="",ROW()&lt;$B$5),"",IF(INDEX($A:$U,ROW(),$C$6)="","",INDEX($A:$U,ROW(),$C$6)))</f>
        <v/>
      </c>
      <c r="X1084" s="28">
        <f>IF($W1084="","",IF(ISNUMBER($W1084),IF($W1084&gt;=10000000,IFERROR(DATE(INT($W1084/10000),MOD(INT($W1084/100),100),MOD($W1084,100)),""),$W1084),IF(ISNUMBER(--SUBSTITUTE(SUBSTITUTE(TRIM($W1084),".","-"),"/","-")),IF(--SUBSTITUTE(SUBSTITUTE(TRIM($W1084),".","-"),"/","-")&gt;=10000000,IFERROR(DATE(--LEFT(TRIM($W1084),4),--MID(TRIM($W1084),5,2),--RIGHT(TRIM($W1084),2)),""),--SUBSTITUTE(SUBSTITUTE(TRIM($W1084),".","-"),"/","-")),IFERROR(--LEFT(SUBSTITUTE(SUBSTITUTE(TRIM($W1084),".","-"),"/","-"),10),""))))</f>
        <v/>
      </c>
      <c r="Y1084" s="29">
        <f>IF($X1084="","",INT($X1084))</f>
        <v/>
      </c>
      <c r="Z1084" s="30">
        <f>IF(OR($Y1084="",$D$6=""),"",IF(INDEX($A:$U,ROW(),$D$6)="",0,IF(ISNUMBER(INDEX($A:$U,ROW(),$D$6)),INDEX($A:$U,ROW(),$D$6),IFERROR(--SUBSTITUTE(SUBSTITUTE(TRIM(INDEX($A:$U,ROW(),$D$6)),",",""),"원",""),0))))</f>
        <v/>
      </c>
      <c r="AA1084" s="30">
        <f>IF(OR($Y1084="",$E$6=""),"",IF(INDEX($A:$U,ROW(),$E$6)="",0,IF(ISNUMBER(INDEX($A:$U,ROW(),$E$6)),INDEX($A:$U,ROW(),$E$6),IFERROR(--SUBSTITUTE(SUBSTITUTE(TRIM(INDEX($A:$U,ROW(),$E$6)),",",""),"원",""),0))))</f>
        <v/>
      </c>
      <c r="AB1084" s="30">
        <f>IF(OR($Y1084="",$F$6=""),"",IF(INDEX($A:$U,ROW(),$F$6)="","",IF(ISNUMBER(INDEX($A:$U,ROW(),$F$6)),INDEX($A:$U,ROW(),$F$6),IFERROR(--SUBSTITUTE(SUBSTITUTE(TRIM(INDEX($A:$U,ROW(),$F$6)),",",""),"원",""),""))))</f>
        <v/>
      </c>
      <c r="AC1084" s="2">
        <f>IF(OR($Y1084="",$G$6=""),"",INDEX($A:$U,ROW(),$G$6)&amp;"")</f>
        <v/>
      </c>
      <c r="AD1084" s="2">
        <f>IF($Y1084="","",IF(OR(AND(설정!$B$5&lt;&gt;"",ISNUMBER(SEARCH(설정!$B$5,$AC1084))),AND(설정!$B$6&lt;&gt;"",ISNUMBER(SEARCH(설정!$B$6,$AC1084))),AND(설정!$B$7&lt;&gt;"",ISNUMBER(SEARCH(설정!$B$7,$AC1084)))),"제외","포함"))</f>
        <v/>
      </c>
    </row>
    <row r="1085">
      <c r="W1085" s="2">
        <f>IF(OR($B$5="",$C$6="",ROW()&lt;$B$5),"",IF(INDEX($A:$U,ROW(),$C$6)="","",INDEX($A:$U,ROW(),$C$6)))</f>
        <v/>
      </c>
      <c r="X1085" s="28">
        <f>IF($W1085="","",IF(ISNUMBER($W1085),IF($W1085&gt;=10000000,IFERROR(DATE(INT($W1085/10000),MOD(INT($W1085/100),100),MOD($W1085,100)),""),$W1085),IF(ISNUMBER(--SUBSTITUTE(SUBSTITUTE(TRIM($W1085),".","-"),"/","-")),IF(--SUBSTITUTE(SUBSTITUTE(TRIM($W1085),".","-"),"/","-")&gt;=10000000,IFERROR(DATE(--LEFT(TRIM($W1085),4),--MID(TRIM($W1085),5,2),--RIGHT(TRIM($W1085),2)),""),--SUBSTITUTE(SUBSTITUTE(TRIM($W1085),".","-"),"/","-")),IFERROR(--LEFT(SUBSTITUTE(SUBSTITUTE(TRIM($W1085),".","-"),"/","-"),10),""))))</f>
        <v/>
      </c>
      <c r="Y1085" s="29">
        <f>IF($X1085="","",INT($X1085))</f>
        <v/>
      </c>
      <c r="Z1085" s="30">
        <f>IF(OR($Y1085="",$D$6=""),"",IF(INDEX($A:$U,ROW(),$D$6)="",0,IF(ISNUMBER(INDEX($A:$U,ROW(),$D$6)),INDEX($A:$U,ROW(),$D$6),IFERROR(--SUBSTITUTE(SUBSTITUTE(TRIM(INDEX($A:$U,ROW(),$D$6)),",",""),"원",""),0))))</f>
        <v/>
      </c>
      <c r="AA1085" s="30">
        <f>IF(OR($Y1085="",$E$6=""),"",IF(INDEX($A:$U,ROW(),$E$6)="",0,IF(ISNUMBER(INDEX($A:$U,ROW(),$E$6)),INDEX($A:$U,ROW(),$E$6),IFERROR(--SUBSTITUTE(SUBSTITUTE(TRIM(INDEX($A:$U,ROW(),$E$6)),",",""),"원",""),0))))</f>
        <v/>
      </c>
      <c r="AB1085" s="30">
        <f>IF(OR($Y1085="",$F$6=""),"",IF(INDEX($A:$U,ROW(),$F$6)="","",IF(ISNUMBER(INDEX($A:$U,ROW(),$F$6)),INDEX($A:$U,ROW(),$F$6),IFERROR(--SUBSTITUTE(SUBSTITUTE(TRIM(INDEX($A:$U,ROW(),$F$6)),",",""),"원",""),""))))</f>
        <v/>
      </c>
      <c r="AC1085" s="2">
        <f>IF(OR($Y1085="",$G$6=""),"",INDEX($A:$U,ROW(),$G$6)&amp;"")</f>
        <v/>
      </c>
      <c r="AD1085" s="2">
        <f>IF($Y1085="","",IF(OR(AND(설정!$B$5&lt;&gt;"",ISNUMBER(SEARCH(설정!$B$5,$AC1085))),AND(설정!$B$6&lt;&gt;"",ISNUMBER(SEARCH(설정!$B$6,$AC1085))),AND(설정!$B$7&lt;&gt;"",ISNUMBER(SEARCH(설정!$B$7,$AC1085)))),"제외","포함"))</f>
        <v/>
      </c>
    </row>
    <row r="1086">
      <c r="W1086" s="2">
        <f>IF(OR($B$5="",$C$6="",ROW()&lt;$B$5),"",IF(INDEX($A:$U,ROW(),$C$6)="","",INDEX($A:$U,ROW(),$C$6)))</f>
        <v/>
      </c>
      <c r="X1086" s="28">
        <f>IF($W1086="","",IF(ISNUMBER($W1086),IF($W1086&gt;=10000000,IFERROR(DATE(INT($W1086/10000),MOD(INT($W1086/100),100),MOD($W1086,100)),""),$W1086),IF(ISNUMBER(--SUBSTITUTE(SUBSTITUTE(TRIM($W1086),".","-"),"/","-")),IF(--SUBSTITUTE(SUBSTITUTE(TRIM($W1086),".","-"),"/","-")&gt;=10000000,IFERROR(DATE(--LEFT(TRIM($W1086),4),--MID(TRIM($W1086),5,2),--RIGHT(TRIM($W1086),2)),""),--SUBSTITUTE(SUBSTITUTE(TRIM($W1086),".","-"),"/","-")),IFERROR(--LEFT(SUBSTITUTE(SUBSTITUTE(TRIM($W1086),".","-"),"/","-"),10),""))))</f>
        <v/>
      </c>
      <c r="Y1086" s="29">
        <f>IF($X1086="","",INT($X1086))</f>
        <v/>
      </c>
      <c r="Z1086" s="30">
        <f>IF(OR($Y1086="",$D$6=""),"",IF(INDEX($A:$U,ROW(),$D$6)="",0,IF(ISNUMBER(INDEX($A:$U,ROW(),$D$6)),INDEX($A:$U,ROW(),$D$6),IFERROR(--SUBSTITUTE(SUBSTITUTE(TRIM(INDEX($A:$U,ROW(),$D$6)),",",""),"원",""),0))))</f>
        <v/>
      </c>
      <c r="AA1086" s="30">
        <f>IF(OR($Y1086="",$E$6=""),"",IF(INDEX($A:$U,ROW(),$E$6)="",0,IF(ISNUMBER(INDEX($A:$U,ROW(),$E$6)),INDEX($A:$U,ROW(),$E$6),IFERROR(--SUBSTITUTE(SUBSTITUTE(TRIM(INDEX($A:$U,ROW(),$E$6)),",",""),"원",""),0))))</f>
        <v/>
      </c>
      <c r="AB1086" s="30">
        <f>IF(OR($Y1086="",$F$6=""),"",IF(INDEX($A:$U,ROW(),$F$6)="","",IF(ISNUMBER(INDEX($A:$U,ROW(),$F$6)),INDEX($A:$U,ROW(),$F$6),IFERROR(--SUBSTITUTE(SUBSTITUTE(TRIM(INDEX($A:$U,ROW(),$F$6)),",",""),"원",""),""))))</f>
        <v/>
      </c>
      <c r="AC1086" s="2">
        <f>IF(OR($Y1086="",$G$6=""),"",INDEX($A:$U,ROW(),$G$6)&amp;"")</f>
        <v/>
      </c>
      <c r="AD1086" s="2">
        <f>IF($Y1086="","",IF(OR(AND(설정!$B$5&lt;&gt;"",ISNUMBER(SEARCH(설정!$B$5,$AC1086))),AND(설정!$B$6&lt;&gt;"",ISNUMBER(SEARCH(설정!$B$6,$AC1086))),AND(설정!$B$7&lt;&gt;"",ISNUMBER(SEARCH(설정!$B$7,$AC1086)))),"제외","포함"))</f>
        <v/>
      </c>
    </row>
    <row r="1087">
      <c r="W1087" s="2">
        <f>IF(OR($B$5="",$C$6="",ROW()&lt;$B$5),"",IF(INDEX($A:$U,ROW(),$C$6)="","",INDEX($A:$U,ROW(),$C$6)))</f>
        <v/>
      </c>
      <c r="X1087" s="28">
        <f>IF($W1087="","",IF(ISNUMBER($W1087),IF($W1087&gt;=10000000,IFERROR(DATE(INT($W1087/10000),MOD(INT($W1087/100),100),MOD($W1087,100)),""),$W1087),IF(ISNUMBER(--SUBSTITUTE(SUBSTITUTE(TRIM($W1087),".","-"),"/","-")),IF(--SUBSTITUTE(SUBSTITUTE(TRIM($W1087),".","-"),"/","-")&gt;=10000000,IFERROR(DATE(--LEFT(TRIM($W1087),4),--MID(TRIM($W1087),5,2),--RIGHT(TRIM($W1087),2)),""),--SUBSTITUTE(SUBSTITUTE(TRIM($W1087),".","-"),"/","-")),IFERROR(--LEFT(SUBSTITUTE(SUBSTITUTE(TRIM($W1087),".","-"),"/","-"),10),""))))</f>
        <v/>
      </c>
      <c r="Y1087" s="29">
        <f>IF($X1087="","",INT($X1087))</f>
        <v/>
      </c>
      <c r="Z1087" s="30">
        <f>IF(OR($Y1087="",$D$6=""),"",IF(INDEX($A:$U,ROW(),$D$6)="",0,IF(ISNUMBER(INDEX($A:$U,ROW(),$D$6)),INDEX($A:$U,ROW(),$D$6),IFERROR(--SUBSTITUTE(SUBSTITUTE(TRIM(INDEX($A:$U,ROW(),$D$6)),",",""),"원",""),0))))</f>
        <v/>
      </c>
      <c r="AA1087" s="30">
        <f>IF(OR($Y1087="",$E$6=""),"",IF(INDEX($A:$U,ROW(),$E$6)="",0,IF(ISNUMBER(INDEX($A:$U,ROW(),$E$6)),INDEX($A:$U,ROW(),$E$6),IFERROR(--SUBSTITUTE(SUBSTITUTE(TRIM(INDEX($A:$U,ROW(),$E$6)),",",""),"원",""),0))))</f>
        <v/>
      </c>
      <c r="AB1087" s="30">
        <f>IF(OR($Y1087="",$F$6=""),"",IF(INDEX($A:$U,ROW(),$F$6)="","",IF(ISNUMBER(INDEX($A:$U,ROW(),$F$6)),INDEX($A:$U,ROW(),$F$6),IFERROR(--SUBSTITUTE(SUBSTITUTE(TRIM(INDEX($A:$U,ROW(),$F$6)),",",""),"원",""),""))))</f>
        <v/>
      </c>
      <c r="AC1087" s="2">
        <f>IF(OR($Y1087="",$G$6=""),"",INDEX($A:$U,ROW(),$G$6)&amp;"")</f>
        <v/>
      </c>
      <c r="AD1087" s="2">
        <f>IF($Y1087="","",IF(OR(AND(설정!$B$5&lt;&gt;"",ISNUMBER(SEARCH(설정!$B$5,$AC1087))),AND(설정!$B$6&lt;&gt;"",ISNUMBER(SEARCH(설정!$B$6,$AC1087))),AND(설정!$B$7&lt;&gt;"",ISNUMBER(SEARCH(설정!$B$7,$AC1087)))),"제외","포함"))</f>
        <v/>
      </c>
    </row>
    <row r="1088">
      <c r="W1088" s="2">
        <f>IF(OR($B$5="",$C$6="",ROW()&lt;$B$5),"",IF(INDEX($A:$U,ROW(),$C$6)="","",INDEX($A:$U,ROW(),$C$6)))</f>
        <v/>
      </c>
      <c r="X1088" s="28">
        <f>IF($W1088="","",IF(ISNUMBER($W1088),IF($W1088&gt;=10000000,IFERROR(DATE(INT($W1088/10000),MOD(INT($W1088/100),100),MOD($W1088,100)),""),$W1088),IF(ISNUMBER(--SUBSTITUTE(SUBSTITUTE(TRIM($W1088),".","-"),"/","-")),IF(--SUBSTITUTE(SUBSTITUTE(TRIM($W1088),".","-"),"/","-")&gt;=10000000,IFERROR(DATE(--LEFT(TRIM($W1088),4),--MID(TRIM($W1088),5,2),--RIGHT(TRIM($W1088),2)),""),--SUBSTITUTE(SUBSTITUTE(TRIM($W1088),".","-"),"/","-")),IFERROR(--LEFT(SUBSTITUTE(SUBSTITUTE(TRIM($W1088),".","-"),"/","-"),10),""))))</f>
        <v/>
      </c>
      <c r="Y1088" s="29">
        <f>IF($X1088="","",INT($X1088))</f>
        <v/>
      </c>
      <c r="Z1088" s="30">
        <f>IF(OR($Y1088="",$D$6=""),"",IF(INDEX($A:$U,ROW(),$D$6)="",0,IF(ISNUMBER(INDEX($A:$U,ROW(),$D$6)),INDEX($A:$U,ROW(),$D$6),IFERROR(--SUBSTITUTE(SUBSTITUTE(TRIM(INDEX($A:$U,ROW(),$D$6)),",",""),"원",""),0))))</f>
        <v/>
      </c>
      <c r="AA1088" s="30">
        <f>IF(OR($Y1088="",$E$6=""),"",IF(INDEX($A:$U,ROW(),$E$6)="",0,IF(ISNUMBER(INDEX($A:$U,ROW(),$E$6)),INDEX($A:$U,ROW(),$E$6),IFERROR(--SUBSTITUTE(SUBSTITUTE(TRIM(INDEX($A:$U,ROW(),$E$6)),",",""),"원",""),0))))</f>
        <v/>
      </c>
      <c r="AB1088" s="30">
        <f>IF(OR($Y1088="",$F$6=""),"",IF(INDEX($A:$U,ROW(),$F$6)="","",IF(ISNUMBER(INDEX($A:$U,ROW(),$F$6)),INDEX($A:$U,ROW(),$F$6),IFERROR(--SUBSTITUTE(SUBSTITUTE(TRIM(INDEX($A:$U,ROW(),$F$6)),",",""),"원",""),""))))</f>
        <v/>
      </c>
      <c r="AC1088" s="2">
        <f>IF(OR($Y1088="",$G$6=""),"",INDEX($A:$U,ROW(),$G$6)&amp;"")</f>
        <v/>
      </c>
      <c r="AD1088" s="2">
        <f>IF($Y1088="","",IF(OR(AND(설정!$B$5&lt;&gt;"",ISNUMBER(SEARCH(설정!$B$5,$AC1088))),AND(설정!$B$6&lt;&gt;"",ISNUMBER(SEARCH(설정!$B$6,$AC1088))),AND(설정!$B$7&lt;&gt;"",ISNUMBER(SEARCH(설정!$B$7,$AC1088)))),"제외","포함"))</f>
        <v/>
      </c>
    </row>
    <row r="1089">
      <c r="W1089" s="2">
        <f>IF(OR($B$5="",$C$6="",ROW()&lt;$B$5),"",IF(INDEX($A:$U,ROW(),$C$6)="","",INDEX($A:$U,ROW(),$C$6)))</f>
        <v/>
      </c>
      <c r="X1089" s="28">
        <f>IF($W1089="","",IF(ISNUMBER($W1089),IF($W1089&gt;=10000000,IFERROR(DATE(INT($W1089/10000),MOD(INT($W1089/100),100),MOD($W1089,100)),""),$W1089),IF(ISNUMBER(--SUBSTITUTE(SUBSTITUTE(TRIM($W1089),".","-"),"/","-")),IF(--SUBSTITUTE(SUBSTITUTE(TRIM($W1089),".","-"),"/","-")&gt;=10000000,IFERROR(DATE(--LEFT(TRIM($W1089),4),--MID(TRIM($W1089),5,2),--RIGHT(TRIM($W1089),2)),""),--SUBSTITUTE(SUBSTITUTE(TRIM($W1089),".","-"),"/","-")),IFERROR(--LEFT(SUBSTITUTE(SUBSTITUTE(TRIM($W1089),".","-"),"/","-"),10),""))))</f>
        <v/>
      </c>
      <c r="Y1089" s="29">
        <f>IF($X1089="","",INT($X1089))</f>
        <v/>
      </c>
      <c r="Z1089" s="30">
        <f>IF(OR($Y1089="",$D$6=""),"",IF(INDEX($A:$U,ROW(),$D$6)="",0,IF(ISNUMBER(INDEX($A:$U,ROW(),$D$6)),INDEX($A:$U,ROW(),$D$6),IFERROR(--SUBSTITUTE(SUBSTITUTE(TRIM(INDEX($A:$U,ROW(),$D$6)),",",""),"원",""),0))))</f>
        <v/>
      </c>
      <c r="AA1089" s="30">
        <f>IF(OR($Y1089="",$E$6=""),"",IF(INDEX($A:$U,ROW(),$E$6)="",0,IF(ISNUMBER(INDEX($A:$U,ROW(),$E$6)),INDEX($A:$U,ROW(),$E$6),IFERROR(--SUBSTITUTE(SUBSTITUTE(TRIM(INDEX($A:$U,ROW(),$E$6)),",",""),"원",""),0))))</f>
        <v/>
      </c>
      <c r="AB1089" s="30">
        <f>IF(OR($Y1089="",$F$6=""),"",IF(INDEX($A:$U,ROW(),$F$6)="","",IF(ISNUMBER(INDEX($A:$U,ROW(),$F$6)),INDEX($A:$U,ROW(),$F$6),IFERROR(--SUBSTITUTE(SUBSTITUTE(TRIM(INDEX($A:$U,ROW(),$F$6)),",",""),"원",""),""))))</f>
        <v/>
      </c>
      <c r="AC1089" s="2">
        <f>IF(OR($Y1089="",$G$6=""),"",INDEX($A:$U,ROW(),$G$6)&amp;"")</f>
        <v/>
      </c>
      <c r="AD1089" s="2">
        <f>IF($Y1089="","",IF(OR(AND(설정!$B$5&lt;&gt;"",ISNUMBER(SEARCH(설정!$B$5,$AC1089))),AND(설정!$B$6&lt;&gt;"",ISNUMBER(SEARCH(설정!$B$6,$AC1089))),AND(설정!$B$7&lt;&gt;"",ISNUMBER(SEARCH(설정!$B$7,$AC1089)))),"제외","포함"))</f>
        <v/>
      </c>
    </row>
    <row r="1090">
      <c r="W1090" s="2">
        <f>IF(OR($B$5="",$C$6="",ROW()&lt;$B$5),"",IF(INDEX($A:$U,ROW(),$C$6)="","",INDEX($A:$U,ROW(),$C$6)))</f>
        <v/>
      </c>
      <c r="X1090" s="28">
        <f>IF($W1090="","",IF(ISNUMBER($W1090),IF($W1090&gt;=10000000,IFERROR(DATE(INT($W1090/10000),MOD(INT($W1090/100),100),MOD($W1090,100)),""),$W1090),IF(ISNUMBER(--SUBSTITUTE(SUBSTITUTE(TRIM($W1090),".","-"),"/","-")),IF(--SUBSTITUTE(SUBSTITUTE(TRIM($W1090),".","-"),"/","-")&gt;=10000000,IFERROR(DATE(--LEFT(TRIM($W1090),4),--MID(TRIM($W1090),5,2),--RIGHT(TRIM($W1090),2)),""),--SUBSTITUTE(SUBSTITUTE(TRIM($W1090),".","-"),"/","-")),IFERROR(--LEFT(SUBSTITUTE(SUBSTITUTE(TRIM($W1090),".","-"),"/","-"),10),""))))</f>
        <v/>
      </c>
      <c r="Y1090" s="29">
        <f>IF($X1090="","",INT($X1090))</f>
        <v/>
      </c>
      <c r="Z1090" s="30">
        <f>IF(OR($Y1090="",$D$6=""),"",IF(INDEX($A:$U,ROW(),$D$6)="",0,IF(ISNUMBER(INDEX($A:$U,ROW(),$D$6)),INDEX($A:$U,ROW(),$D$6),IFERROR(--SUBSTITUTE(SUBSTITUTE(TRIM(INDEX($A:$U,ROW(),$D$6)),",",""),"원",""),0))))</f>
        <v/>
      </c>
      <c r="AA1090" s="30">
        <f>IF(OR($Y1090="",$E$6=""),"",IF(INDEX($A:$U,ROW(),$E$6)="",0,IF(ISNUMBER(INDEX($A:$U,ROW(),$E$6)),INDEX($A:$U,ROW(),$E$6),IFERROR(--SUBSTITUTE(SUBSTITUTE(TRIM(INDEX($A:$U,ROW(),$E$6)),",",""),"원",""),0))))</f>
        <v/>
      </c>
      <c r="AB1090" s="30">
        <f>IF(OR($Y1090="",$F$6=""),"",IF(INDEX($A:$U,ROW(),$F$6)="","",IF(ISNUMBER(INDEX($A:$U,ROW(),$F$6)),INDEX($A:$U,ROW(),$F$6),IFERROR(--SUBSTITUTE(SUBSTITUTE(TRIM(INDEX($A:$U,ROW(),$F$6)),",",""),"원",""),""))))</f>
        <v/>
      </c>
      <c r="AC1090" s="2">
        <f>IF(OR($Y1090="",$G$6=""),"",INDEX($A:$U,ROW(),$G$6)&amp;"")</f>
        <v/>
      </c>
      <c r="AD1090" s="2">
        <f>IF($Y1090="","",IF(OR(AND(설정!$B$5&lt;&gt;"",ISNUMBER(SEARCH(설정!$B$5,$AC1090))),AND(설정!$B$6&lt;&gt;"",ISNUMBER(SEARCH(설정!$B$6,$AC1090))),AND(설정!$B$7&lt;&gt;"",ISNUMBER(SEARCH(설정!$B$7,$AC1090)))),"제외","포함"))</f>
        <v/>
      </c>
    </row>
    <row r="1091">
      <c r="W1091" s="2">
        <f>IF(OR($B$5="",$C$6="",ROW()&lt;$B$5),"",IF(INDEX($A:$U,ROW(),$C$6)="","",INDEX($A:$U,ROW(),$C$6)))</f>
        <v/>
      </c>
      <c r="X1091" s="28">
        <f>IF($W1091="","",IF(ISNUMBER($W1091),IF($W1091&gt;=10000000,IFERROR(DATE(INT($W1091/10000),MOD(INT($W1091/100),100),MOD($W1091,100)),""),$W1091),IF(ISNUMBER(--SUBSTITUTE(SUBSTITUTE(TRIM($W1091),".","-"),"/","-")),IF(--SUBSTITUTE(SUBSTITUTE(TRIM($W1091),".","-"),"/","-")&gt;=10000000,IFERROR(DATE(--LEFT(TRIM($W1091),4),--MID(TRIM($W1091),5,2),--RIGHT(TRIM($W1091),2)),""),--SUBSTITUTE(SUBSTITUTE(TRIM($W1091),".","-"),"/","-")),IFERROR(--LEFT(SUBSTITUTE(SUBSTITUTE(TRIM($W1091),".","-"),"/","-"),10),""))))</f>
        <v/>
      </c>
      <c r="Y1091" s="29">
        <f>IF($X1091="","",INT($X1091))</f>
        <v/>
      </c>
      <c r="Z1091" s="30">
        <f>IF(OR($Y1091="",$D$6=""),"",IF(INDEX($A:$U,ROW(),$D$6)="",0,IF(ISNUMBER(INDEX($A:$U,ROW(),$D$6)),INDEX($A:$U,ROW(),$D$6),IFERROR(--SUBSTITUTE(SUBSTITUTE(TRIM(INDEX($A:$U,ROW(),$D$6)),",",""),"원",""),0))))</f>
        <v/>
      </c>
      <c r="AA1091" s="30">
        <f>IF(OR($Y1091="",$E$6=""),"",IF(INDEX($A:$U,ROW(),$E$6)="",0,IF(ISNUMBER(INDEX($A:$U,ROW(),$E$6)),INDEX($A:$U,ROW(),$E$6),IFERROR(--SUBSTITUTE(SUBSTITUTE(TRIM(INDEX($A:$U,ROW(),$E$6)),",",""),"원",""),0))))</f>
        <v/>
      </c>
      <c r="AB1091" s="30">
        <f>IF(OR($Y1091="",$F$6=""),"",IF(INDEX($A:$U,ROW(),$F$6)="","",IF(ISNUMBER(INDEX($A:$U,ROW(),$F$6)),INDEX($A:$U,ROW(),$F$6),IFERROR(--SUBSTITUTE(SUBSTITUTE(TRIM(INDEX($A:$U,ROW(),$F$6)),",",""),"원",""),""))))</f>
        <v/>
      </c>
      <c r="AC1091" s="2">
        <f>IF(OR($Y1091="",$G$6=""),"",INDEX($A:$U,ROW(),$G$6)&amp;"")</f>
        <v/>
      </c>
      <c r="AD1091" s="2">
        <f>IF($Y1091="","",IF(OR(AND(설정!$B$5&lt;&gt;"",ISNUMBER(SEARCH(설정!$B$5,$AC1091))),AND(설정!$B$6&lt;&gt;"",ISNUMBER(SEARCH(설정!$B$6,$AC1091))),AND(설정!$B$7&lt;&gt;"",ISNUMBER(SEARCH(설정!$B$7,$AC1091)))),"제외","포함"))</f>
        <v/>
      </c>
    </row>
    <row r="1092">
      <c r="W1092" s="2">
        <f>IF(OR($B$5="",$C$6="",ROW()&lt;$B$5),"",IF(INDEX($A:$U,ROW(),$C$6)="","",INDEX($A:$U,ROW(),$C$6)))</f>
        <v/>
      </c>
      <c r="X1092" s="28">
        <f>IF($W1092="","",IF(ISNUMBER($W1092),IF($W1092&gt;=10000000,IFERROR(DATE(INT($W1092/10000),MOD(INT($W1092/100),100),MOD($W1092,100)),""),$W1092),IF(ISNUMBER(--SUBSTITUTE(SUBSTITUTE(TRIM($W1092),".","-"),"/","-")),IF(--SUBSTITUTE(SUBSTITUTE(TRIM($W1092),".","-"),"/","-")&gt;=10000000,IFERROR(DATE(--LEFT(TRIM($W1092),4),--MID(TRIM($W1092),5,2),--RIGHT(TRIM($W1092),2)),""),--SUBSTITUTE(SUBSTITUTE(TRIM($W1092),".","-"),"/","-")),IFERROR(--LEFT(SUBSTITUTE(SUBSTITUTE(TRIM($W1092),".","-"),"/","-"),10),""))))</f>
        <v/>
      </c>
      <c r="Y1092" s="29">
        <f>IF($X1092="","",INT($X1092))</f>
        <v/>
      </c>
      <c r="Z1092" s="30">
        <f>IF(OR($Y1092="",$D$6=""),"",IF(INDEX($A:$U,ROW(),$D$6)="",0,IF(ISNUMBER(INDEX($A:$U,ROW(),$D$6)),INDEX($A:$U,ROW(),$D$6),IFERROR(--SUBSTITUTE(SUBSTITUTE(TRIM(INDEX($A:$U,ROW(),$D$6)),",",""),"원",""),0))))</f>
        <v/>
      </c>
      <c r="AA1092" s="30">
        <f>IF(OR($Y1092="",$E$6=""),"",IF(INDEX($A:$U,ROW(),$E$6)="",0,IF(ISNUMBER(INDEX($A:$U,ROW(),$E$6)),INDEX($A:$U,ROW(),$E$6),IFERROR(--SUBSTITUTE(SUBSTITUTE(TRIM(INDEX($A:$U,ROW(),$E$6)),",",""),"원",""),0))))</f>
        <v/>
      </c>
      <c r="AB1092" s="30">
        <f>IF(OR($Y1092="",$F$6=""),"",IF(INDEX($A:$U,ROW(),$F$6)="","",IF(ISNUMBER(INDEX($A:$U,ROW(),$F$6)),INDEX($A:$U,ROW(),$F$6),IFERROR(--SUBSTITUTE(SUBSTITUTE(TRIM(INDEX($A:$U,ROW(),$F$6)),",",""),"원",""),""))))</f>
        <v/>
      </c>
      <c r="AC1092" s="2">
        <f>IF(OR($Y1092="",$G$6=""),"",INDEX($A:$U,ROW(),$G$6)&amp;"")</f>
        <v/>
      </c>
      <c r="AD1092" s="2">
        <f>IF($Y1092="","",IF(OR(AND(설정!$B$5&lt;&gt;"",ISNUMBER(SEARCH(설정!$B$5,$AC1092))),AND(설정!$B$6&lt;&gt;"",ISNUMBER(SEARCH(설정!$B$6,$AC1092))),AND(설정!$B$7&lt;&gt;"",ISNUMBER(SEARCH(설정!$B$7,$AC1092)))),"제외","포함"))</f>
        <v/>
      </c>
    </row>
    <row r="1093">
      <c r="W1093" s="2">
        <f>IF(OR($B$5="",$C$6="",ROW()&lt;$B$5),"",IF(INDEX($A:$U,ROW(),$C$6)="","",INDEX($A:$U,ROW(),$C$6)))</f>
        <v/>
      </c>
      <c r="X1093" s="28">
        <f>IF($W1093="","",IF(ISNUMBER($W1093),IF($W1093&gt;=10000000,IFERROR(DATE(INT($W1093/10000),MOD(INT($W1093/100),100),MOD($W1093,100)),""),$W1093),IF(ISNUMBER(--SUBSTITUTE(SUBSTITUTE(TRIM($W1093),".","-"),"/","-")),IF(--SUBSTITUTE(SUBSTITUTE(TRIM($W1093),".","-"),"/","-")&gt;=10000000,IFERROR(DATE(--LEFT(TRIM($W1093),4),--MID(TRIM($W1093),5,2),--RIGHT(TRIM($W1093),2)),""),--SUBSTITUTE(SUBSTITUTE(TRIM($W1093),".","-"),"/","-")),IFERROR(--LEFT(SUBSTITUTE(SUBSTITUTE(TRIM($W1093),".","-"),"/","-"),10),""))))</f>
        <v/>
      </c>
      <c r="Y1093" s="29">
        <f>IF($X1093="","",INT($X1093))</f>
        <v/>
      </c>
      <c r="Z1093" s="30">
        <f>IF(OR($Y1093="",$D$6=""),"",IF(INDEX($A:$U,ROW(),$D$6)="",0,IF(ISNUMBER(INDEX($A:$U,ROW(),$D$6)),INDEX($A:$U,ROW(),$D$6),IFERROR(--SUBSTITUTE(SUBSTITUTE(TRIM(INDEX($A:$U,ROW(),$D$6)),",",""),"원",""),0))))</f>
        <v/>
      </c>
      <c r="AA1093" s="30">
        <f>IF(OR($Y1093="",$E$6=""),"",IF(INDEX($A:$U,ROW(),$E$6)="",0,IF(ISNUMBER(INDEX($A:$U,ROW(),$E$6)),INDEX($A:$U,ROW(),$E$6),IFERROR(--SUBSTITUTE(SUBSTITUTE(TRIM(INDEX($A:$U,ROW(),$E$6)),",",""),"원",""),0))))</f>
        <v/>
      </c>
      <c r="AB1093" s="30">
        <f>IF(OR($Y1093="",$F$6=""),"",IF(INDEX($A:$U,ROW(),$F$6)="","",IF(ISNUMBER(INDEX($A:$U,ROW(),$F$6)),INDEX($A:$U,ROW(),$F$6),IFERROR(--SUBSTITUTE(SUBSTITUTE(TRIM(INDEX($A:$U,ROW(),$F$6)),",",""),"원",""),""))))</f>
        <v/>
      </c>
      <c r="AC1093" s="2">
        <f>IF(OR($Y1093="",$G$6=""),"",INDEX($A:$U,ROW(),$G$6)&amp;"")</f>
        <v/>
      </c>
      <c r="AD1093" s="2">
        <f>IF($Y1093="","",IF(OR(AND(설정!$B$5&lt;&gt;"",ISNUMBER(SEARCH(설정!$B$5,$AC1093))),AND(설정!$B$6&lt;&gt;"",ISNUMBER(SEARCH(설정!$B$6,$AC1093))),AND(설정!$B$7&lt;&gt;"",ISNUMBER(SEARCH(설정!$B$7,$AC1093)))),"제외","포함"))</f>
        <v/>
      </c>
    </row>
    <row r="1094">
      <c r="W1094" s="2">
        <f>IF(OR($B$5="",$C$6="",ROW()&lt;$B$5),"",IF(INDEX($A:$U,ROW(),$C$6)="","",INDEX($A:$U,ROW(),$C$6)))</f>
        <v/>
      </c>
      <c r="X1094" s="28">
        <f>IF($W1094="","",IF(ISNUMBER($W1094),IF($W1094&gt;=10000000,IFERROR(DATE(INT($W1094/10000),MOD(INT($W1094/100),100),MOD($W1094,100)),""),$W1094),IF(ISNUMBER(--SUBSTITUTE(SUBSTITUTE(TRIM($W1094),".","-"),"/","-")),IF(--SUBSTITUTE(SUBSTITUTE(TRIM($W1094),".","-"),"/","-")&gt;=10000000,IFERROR(DATE(--LEFT(TRIM($W1094),4),--MID(TRIM($W1094),5,2),--RIGHT(TRIM($W1094),2)),""),--SUBSTITUTE(SUBSTITUTE(TRIM($W1094),".","-"),"/","-")),IFERROR(--LEFT(SUBSTITUTE(SUBSTITUTE(TRIM($W1094),".","-"),"/","-"),10),""))))</f>
        <v/>
      </c>
      <c r="Y1094" s="29">
        <f>IF($X1094="","",INT($X1094))</f>
        <v/>
      </c>
      <c r="Z1094" s="30">
        <f>IF(OR($Y1094="",$D$6=""),"",IF(INDEX($A:$U,ROW(),$D$6)="",0,IF(ISNUMBER(INDEX($A:$U,ROW(),$D$6)),INDEX($A:$U,ROW(),$D$6),IFERROR(--SUBSTITUTE(SUBSTITUTE(TRIM(INDEX($A:$U,ROW(),$D$6)),",",""),"원",""),0))))</f>
        <v/>
      </c>
      <c r="AA1094" s="30">
        <f>IF(OR($Y1094="",$E$6=""),"",IF(INDEX($A:$U,ROW(),$E$6)="",0,IF(ISNUMBER(INDEX($A:$U,ROW(),$E$6)),INDEX($A:$U,ROW(),$E$6),IFERROR(--SUBSTITUTE(SUBSTITUTE(TRIM(INDEX($A:$U,ROW(),$E$6)),",",""),"원",""),0))))</f>
        <v/>
      </c>
      <c r="AB1094" s="30">
        <f>IF(OR($Y1094="",$F$6=""),"",IF(INDEX($A:$U,ROW(),$F$6)="","",IF(ISNUMBER(INDEX($A:$U,ROW(),$F$6)),INDEX($A:$U,ROW(),$F$6),IFERROR(--SUBSTITUTE(SUBSTITUTE(TRIM(INDEX($A:$U,ROW(),$F$6)),",",""),"원",""),""))))</f>
        <v/>
      </c>
      <c r="AC1094" s="2">
        <f>IF(OR($Y1094="",$G$6=""),"",INDEX($A:$U,ROW(),$G$6)&amp;"")</f>
        <v/>
      </c>
      <c r="AD1094" s="2">
        <f>IF($Y1094="","",IF(OR(AND(설정!$B$5&lt;&gt;"",ISNUMBER(SEARCH(설정!$B$5,$AC1094))),AND(설정!$B$6&lt;&gt;"",ISNUMBER(SEARCH(설정!$B$6,$AC1094))),AND(설정!$B$7&lt;&gt;"",ISNUMBER(SEARCH(설정!$B$7,$AC1094)))),"제외","포함"))</f>
        <v/>
      </c>
    </row>
    <row r="1095">
      <c r="W1095" s="2">
        <f>IF(OR($B$5="",$C$6="",ROW()&lt;$B$5),"",IF(INDEX($A:$U,ROW(),$C$6)="","",INDEX($A:$U,ROW(),$C$6)))</f>
        <v/>
      </c>
      <c r="X1095" s="28">
        <f>IF($W1095="","",IF(ISNUMBER($W1095),IF($W1095&gt;=10000000,IFERROR(DATE(INT($W1095/10000),MOD(INT($W1095/100),100),MOD($W1095,100)),""),$W1095),IF(ISNUMBER(--SUBSTITUTE(SUBSTITUTE(TRIM($W1095),".","-"),"/","-")),IF(--SUBSTITUTE(SUBSTITUTE(TRIM($W1095),".","-"),"/","-")&gt;=10000000,IFERROR(DATE(--LEFT(TRIM($W1095),4),--MID(TRIM($W1095),5,2),--RIGHT(TRIM($W1095),2)),""),--SUBSTITUTE(SUBSTITUTE(TRIM($W1095),".","-"),"/","-")),IFERROR(--LEFT(SUBSTITUTE(SUBSTITUTE(TRIM($W1095),".","-"),"/","-"),10),""))))</f>
        <v/>
      </c>
      <c r="Y1095" s="29">
        <f>IF($X1095="","",INT($X1095))</f>
        <v/>
      </c>
      <c r="Z1095" s="30">
        <f>IF(OR($Y1095="",$D$6=""),"",IF(INDEX($A:$U,ROW(),$D$6)="",0,IF(ISNUMBER(INDEX($A:$U,ROW(),$D$6)),INDEX($A:$U,ROW(),$D$6),IFERROR(--SUBSTITUTE(SUBSTITUTE(TRIM(INDEX($A:$U,ROW(),$D$6)),",",""),"원",""),0))))</f>
        <v/>
      </c>
      <c r="AA1095" s="30">
        <f>IF(OR($Y1095="",$E$6=""),"",IF(INDEX($A:$U,ROW(),$E$6)="",0,IF(ISNUMBER(INDEX($A:$U,ROW(),$E$6)),INDEX($A:$U,ROW(),$E$6),IFERROR(--SUBSTITUTE(SUBSTITUTE(TRIM(INDEX($A:$U,ROW(),$E$6)),",",""),"원",""),0))))</f>
        <v/>
      </c>
      <c r="AB1095" s="30">
        <f>IF(OR($Y1095="",$F$6=""),"",IF(INDEX($A:$U,ROW(),$F$6)="","",IF(ISNUMBER(INDEX($A:$U,ROW(),$F$6)),INDEX($A:$U,ROW(),$F$6),IFERROR(--SUBSTITUTE(SUBSTITUTE(TRIM(INDEX($A:$U,ROW(),$F$6)),",",""),"원",""),""))))</f>
        <v/>
      </c>
      <c r="AC1095" s="2">
        <f>IF(OR($Y1095="",$G$6=""),"",INDEX($A:$U,ROW(),$G$6)&amp;"")</f>
        <v/>
      </c>
      <c r="AD1095" s="2">
        <f>IF($Y1095="","",IF(OR(AND(설정!$B$5&lt;&gt;"",ISNUMBER(SEARCH(설정!$B$5,$AC1095))),AND(설정!$B$6&lt;&gt;"",ISNUMBER(SEARCH(설정!$B$6,$AC1095))),AND(설정!$B$7&lt;&gt;"",ISNUMBER(SEARCH(설정!$B$7,$AC1095)))),"제외","포함"))</f>
        <v/>
      </c>
    </row>
    <row r="1096">
      <c r="W1096" s="2">
        <f>IF(OR($B$5="",$C$6="",ROW()&lt;$B$5),"",IF(INDEX($A:$U,ROW(),$C$6)="","",INDEX($A:$U,ROW(),$C$6)))</f>
        <v/>
      </c>
      <c r="X1096" s="28">
        <f>IF($W1096="","",IF(ISNUMBER($W1096),IF($W1096&gt;=10000000,IFERROR(DATE(INT($W1096/10000),MOD(INT($W1096/100),100),MOD($W1096,100)),""),$W1096),IF(ISNUMBER(--SUBSTITUTE(SUBSTITUTE(TRIM($W1096),".","-"),"/","-")),IF(--SUBSTITUTE(SUBSTITUTE(TRIM($W1096),".","-"),"/","-")&gt;=10000000,IFERROR(DATE(--LEFT(TRIM($W1096),4),--MID(TRIM($W1096),5,2),--RIGHT(TRIM($W1096),2)),""),--SUBSTITUTE(SUBSTITUTE(TRIM($W1096),".","-"),"/","-")),IFERROR(--LEFT(SUBSTITUTE(SUBSTITUTE(TRIM($W1096),".","-"),"/","-"),10),""))))</f>
        <v/>
      </c>
      <c r="Y1096" s="29">
        <f>IF($X1096="","",INT($X1096))</f>
        <v/>
      </c>
      <c r="Z1096" s="30">
        <f>IF(OR($Y1096="",$D$6=""),"",IF(INDEX($A:$U,ROW(),$D$6)="",0,IF(ISNUMBER(INDEX($A:$U,ROW(),$D$6)),INDEX($A:$U,ROW(),$D$6),IFERROR(--SUBSTITUTE(SUBSTITUTE(TRIM(INDEX($A:$U,ROW(),$D$6)),",",""),"원",""),0))))</f>
        <v/>
      </c>
      <c r="AA1096" s="30">
        <f>IF(OR($Y1096="",$E$6=""),"",IF(INDEX($A:$U,ROW(),$E$6)="",0,IF(ISNUMBER(INDEX($A:$U,ROW(),$E$6)),INDEX($A:$U,ROW(),$E$6),IFERROR(--SUBSTITUTE(SUBSTITUTE(TRIM(INDEX($A:$U,ROW(),$E$6)),",",""),"원",""),0))))</f>
        <v/>
      </c>
      <c r="AB1096" s="30">
        <f>IF(OR($Y1096="",$F$6=""),"",IF(INDEX($A:$U,ROW(),$F$6)="","",IF(ISNUMBER(INDEX($A:$U,ROW(),$F$6)),INDEX($A:$U,ROW(),$F$6),IFERROR(--SUBSTITUTE(SUBSTITUTE(TRIM(INDEX($A:$U,ROW(),$F$6)),",",""),"원",""),""))))</f>
        <v/>
      </c>
      <c r="AC1096" s="2">
        <f>IF(OR($Y1096="",$G$6=""),"",INDEX($A:$U,ROW(),$G$6)&amp;"")</f>
        <v/>
      </c>
      <c r="AD1096" s="2">
        <f>IF($Y1096="","",IF(OR(AND(설정!$B$5&lt;&gt;"",ISNUMBER(SEARCH(설정!$B$5,$AC1096))),AND(설정!$B$6&lt;&gt;"",ISNUMBER(SEARCH(설정!$B$6,$AC1096))),AND(설정!$B$7&lt;&gt;"",ISNUMBER(SEARCH(설정!$B$7,$AC1096)))),"제외","포함"))</f>
        <v/>
      </c>
    </row>
    <row r="1097">
      <c r="W1097" s="2">
        <f>IF(OR($B$5="",$C$6="",ROW()&lt;$B$5),"",IF(INDEX($A:$U,ROW(),$C$6)="","",INDEX($A:$U,ROW(),$C$6)))</f>
        <v/>
      </c>
      <c r="X1097" s="28">
        <f>IF($W1097="","",IF(ISNUMBER($W1097),IF($W1097&gt;=10000000,IFERROR(DATE(INT($W1097/10000),MOD(INT($W1097/100),100),MOD($W1097,100)),""),$W1097),IF(ISNUMBER(--SUBSTITUTE(SUBSTITUTE(TRIM($W1097),".","-"),"/","-")),IF(--SUBSTITUTE(SUBSTITUTE(TRIM($W1097),".","-"),"/","-")&gt;=10000000,IFERROR(DATE(--LEFT(TRIM($W1097),4),--MID(TRIM($W1097),5,2),--RIGHT(TRIM($W1097),2)),""),--SUBSTITUTE(SUBSTITUTE(TRIM($W1097),".","-"),"/","-")),IFERROR(--LEFT(SUBSTITUTE(SUBSTITUTE(TRIM($W1097),".","-"),"/","-"),10),""))))</f>
        <v/>
      </c>
      <c r="Y1097" s="29">
        <f>IF($X1097="","",INT($X1097))</f>
        <v/>
      </c>
      <c r="Z1097" s="30">
        <f>IF(OR($Y1097="",$D$6=""),"",IF(INDEX($A:$U,ROW(),$D$6)="",0,IF(ISNUMBER(INDEX($A:$U,ROW(),$D$6)),INDEX($A:$U,ROW(),$D$6),IFERROR(--SUBSTITUTE(SUBSTITUTE(TRIM(INDEX($A:$U,ROW(),$D$6)),",",""),"원",""),0))))</f>
        <v/>
      </c>
      <c r="AA1097" s="30">
        <f>IF(OR($Y1097="",$E$6=""),"",IF(INDEX($A:$U,ROW(),$E$6)="",0,IF(ISNUMBER(INDEX($A:$U,ROW(),$E$6)),INDEX($A:$U,ROW(),$E$6),IFERROR(--SUBSTITUTE(SUBSTITUTE(TRIM(INDEX($A:$U,ROW(),$E$6)),",",""),"원",""),0))))</f>
        <v/>
      </c>
      <c r="AB1097" s="30">
        <f>IF(OR($Y1097="",$F$6=""),"",IF(INDEX($A:$U,ROW(),$F$6)="","",IF(ISNUMBER(INDEX($A:$U,ROW(),$F$6)),INDEX($A:$U,ROW(),$F$6),IFERROR(--SUBSTITUTE(SUBSTITUTE(TRIM(INDEX($A:$U,ROW(),$F$6)),",",""),"원",""),""))))</f>
        <v/>
      </c>
      <c r="AC1097" s="2">
        <f>IF(OR($Y1097="",$G$6=""),"",INDEX($A:$U,ROW(),$G$6)&amp;"")</f>
        <v/>
      </c>
      <c r="AD1097" s="2">
        <f>IF($Y1097="","",IF(OR(AND(설정!$B$5&lt;&gt;"",ISNUMBER(SEARCH(설정!$B$5,$AC1097))),AND(설정!$B$6&lt;&gt;"",ISNUMBER(SEARCH(설정!$B$6,$AC1097))),AND(설정!$B$7&lt;&gt;"",ISNUMBER(SEARCH(설정!$B$7,$AC1097)))),"제외","포함"))</f>
        <v/>
      </c>
    </row>
    <row r="1098">
      <c r="W1098" s="2">
        <f>IF(OR($B$5="",$C$6="",ROW()&lt;$B$5),"",IF(INDEX($A:$U,ROW(),$C$6)="","",INDEX($A:$U,ROW(),$C$6)))</f>
        <v/>
      </c>
      <c r="X1098" s="28">
        <f>IF($W1098="","",IF(ISNUMBER($W1098),IF($W1098&gt;=10000000,IFERROR(DATE(INT($W1098/10000),MOD(INT($W1098/100),100),MOD($W1098,100)),""),$W1098),IF(ISNUMBER(--SUBSTITUTE(SUBSTITUTE(TRIM($W1098),".","-"),"/","-")),IF(--SUBSTITUTE(SUBSTITUTE(TRIM($W1098),".","-"),"/","-")&gt;=10000000,IFERROR(DATE(--LEFT(TRIM($W1098),4),--MID(TRIM($W1098),5,2),--RIGHT(TRIM($W1098),2)),""),--SUBSTITUTE(SUBSTITUTE(TRIM($W1098),".","-"),"/","-")),IFERROR(--LEFT(SUBSTITUTE(SUBSTITUTE(TRIM($W1098),".","-"),"/","-"),10),""))))</f>
        <v/>
      </c>
      <c r="Y1098" s="29">
        <f>IF($X1098="","",INT($X1098))</f>
        <v/>
      </c>
      <c r="Z1098" s="30">
        <f>IF(OR($Y1098="",$D$6=""),"",IF(INDEX($A:$U,ROW(),$D$6)="",0,IF(ISNUMBER(INDEX($A:$U,ROW(),$D$6)),INDEX($A:$U,ROW(),$D$6),IFERROR(--SUBSTITUTE(SUBSTITUTE(TRIM(INDEX($A:$U,ROW(),$D$6)),",",""),"원",""),0))))</f>
        <v/>
      </c>
      <c r="AA1098" s="30">
        <f>IF(OR($Y1098="",$E$6=""),"",IF(INDEX($A:$U,ROW(),$E$6)="",0,IF(ISNUMBER(INDEX($A:$U,ROW(),$E$6)),INDEX($A:$U,ROW(),$E$6),IFERROR(--SUBSTITUTE(SUBSTITUTE(TRIM(INDEX($A:$U,ROW(),$E$6)),",",""),"원",""),0))))</f>
        <v/>
      </c>
      <c r="AB1098" s="30">
        <f>IF(OR($Y1098="",$F$6=""),"",IF(INDEX($A:$U,ROW(),$F$6)="","",IF(ISNUMBER(INDEX($A:$U,ROW(),$F$6)),INDEX($A:$U,ROW(),$F$6),IFERROR(--SUBSTITUTE(SUBSTITUTE(TRIM(INDEX($A:$U,ROW(),$F$6)),",",""),"원",""),""))))</f>
        <v/>
      </c>
      <c r="AC1098" s="2">
        <f>IF(OR($Y1098="",$G$6=""),"",INDEX($A:$U,ROW(),$G$6)&amp;"")</f>
        <v/>
      </c>
      <c r="AD1098" s="2">
        <f>IF($Y1098="","",IF(OR(AND(설정!$B$5&lt;&gt;"",ISNUMBER(SEARCH(설정!$B$5,$AC1098))),AND(설정!$B$6&lt;&gt;"",ISNUMBER(SEARCH(설정!$B$6,$AC1098))),AND(설정!$B$7&lt;&gt;"",ISNUMBER(SEARCH(설정!$B$7,$AC1098)))),"제외","포함"))</f>
        <v/>
      </c>
    </row>
    <row r="1099">
      <c r="W1099" s="2">
        <f>IF(OR($B$5="",$C$6="",ROW()&lt;$B$5),"",IF(INDEX($A:$U,ROW(),$C$6)="","",INDEX($A:$U,ROW(),$C$6)))</f>
        <v/>
      </c>
      <c r="X1099" s="28">
        <f>IF($W1099="","",IF(ISNUMBER($W1099),IF($W1099&gt;=10000000,IFERROR(DATE(INT($W1099/10000),MOD(INT($W1099/100),100),MOD($W1099,100)),""),$W1099),IF(ISNUMBER(--SUBSTITUTE(SUBSTITUTE(TRIM($W1099),".","-"),"/","-")),IF(--SUBSTITUTE(SUBSTITUTE(TRIM($W1099),".","-"),"/","-")&gt;=10000000,IFERROR(DATE(--LEFT(TRIM($W1099),4),--MID(TRIM($W1099),5,2),--RIGHT(TRIM($W1099),2)),""),--SUBSTITUTE(SUBSTITUTE(TRIM($W1099),".","-"),"/","-")),IFERROR(--LEFT(SUBSTITUTE(SUBSTITUTE(TRIM($W1099),".","-"),"/","-"),10),""))))</f>
        <v/>
      </c>
      <c r="Y1099" s="29">
        <f>IF($X1099="","",INT($X1099))</f>
        <v/>
      </c>
      <c r="Z1099" s="30">
        <f>IF(OR($Y1099="",$D$6=""),"",IF(INDEX($A:$U,ROW(),$D$6)="",0,IF(ISNUMBER(INDEX($A:$U,ROW(),$D$6)),INDEX($A:$U,ROW(),$D$6),IFERROR(--SUBSTITUTE(SUBSTITUTE(TRIM(INDEX($A:$U,ROW(),$D$6)),",",""),"원",""),0))))</f>
        <v/>
      </c>
      <c r="AA1099" s="30">
        <f>IF(OR($Y1099="",$E$6=""),"",IF(INDEX($A:$U,ROW(),$E$6)="",0,IF(ISNUMBER(INDEX($A:$U,ROW(),$E$6)),INDEX($A:$U,ROW(),$E$6),IFERROR(--SUBSTITUTE(SUBSTITUTE(TRIM(INDEX($A:$U,ROW(),$E$6)),",",""),"원",""),0))))</f>
        <v/>
      </c>
      <c r="AB1099" s="30">
        <f>IF(OR($Y1099="",$F$6=""),"",IF(INDEX($A:$U,ROW(),$F$6)="","",IF(ISNUMBER(INDEX($A:$U,ROW(),$F$6)),INDEX($A:$U,ROW(),$F$6),IFERROR(--SUBSTITUTE(SUBSTITUTE(TRIM(INDEX($A:$U,ROW(),$F$6)),",",""),"원",""),""))))</f>
        <v/>
      </c>
      <c r="AC1099" s="2">
        <f>IF(OR($Y1099="",$G$6=""),"",INDEX($A:$U,ROW(),$G$6)&amp;"")</f>
        <v/>
      </c>
      <c r="AD1099" s="2">
        <f>IF($Y1099="","",IF(OR(AND(설정!$B$5&lt;&gt;"",ISNUMBER(SEARCH(설정!$B$5,$AC1099))),AND(설정!$B$6&lt;&gt;"",ISNUMBER(SEARCH(설정!$B$6,$AC1099))),AND(설정!$B$7&lt;&gt;"",ISNUMBER(SEARCH(설정!$B$7,$AC1099)))),"제외","포함"))</f>
        <v/>
      </c>
    </row>
    <row r="1100">
      <c r="W1100" s="2">
        <f>IF(OR($B$5="",$C$6="",ROW()&lt;$B$5),"",IF(INDEX($A:$U,ROW(),$C$6)="","",INDEX($A:$U,ROW(),$C$6)))</f>
        <v/>
      </c>
      <c r="X1100" s="28">
        <f>IF($W1100="","",IF(ISNUMBER($W1100),IF($W1100&gt;=10000000,IFERROR(DATE(INT($W1100/10000),MOD(INT($W1100/100),100),MOD($W1100,100)),""),$W1100),IF(ISNUMBER(--SUBSTITUTE(SUBSTITUTE(TRIM($W1100),".","-"),"/","-")),IF(--SUBSTITUTE(SUBSTITUTE(TRIM($W1100),".","-"),"/","-")&gt;=10000000,IFERROR(DATE(--LEFT(TRIM($W1100),4),--MID(TRIM($W1100),5,2),--RIGHT(TRIM($W1100),2)),""),--SUBSTITUTE(SUBSTITUTE(TRIM($W1100),".","-"),"/","-")),IFERROR(--LEFT(SUBSTITUTE(SUBSTITUTE(TRIM($W1100),".","-"),"/","-"),10),""))))</f>
        <v/>
      </c>
      <c r="Y1100" s="29">
        <f>IF($X1100="","",INT($X1100))</f>
        <v/>
      </c>
      <c r="Z1100" s="30">
        <f>IF(OR($Y1100="",$D$6=""),"",IF(INDEX($A:$U,ROW(),$D$6)="",0,IF(ISNUMBER(INDEX($A:$U,ROW(),$D$6)),INDEX($A:$U,ROW(),$D$6),IFERROR(--SUBSTITUTE(SUBSTITUTE(TRIM(INDEX($A:$U,ROW(),$D$6)),",",""),"원",""),0))))</f>
        <v/>
      </c>
      <c r="AA1100" s="30">
        <f>IF(OR($Y1100="",$E$6=""),"",IF(INDEX($A:$U,ROW(),$E$6)="",0,IF(ISNUMBER(INDEX($A:$U,ROW(),$E$6)),INDEX($A:$U,ROW(),$E$6),IFERROR(--SUBSTITUTE(SUBSTITUTE(TRIM(INDEX($A:$U,ROW(),$E$6)),",",""),"원",""),0))))</f>
        <v/>
      </c>
      <c r="AB1100" s="30">
        <f>IF(OR($Y1100="",$F$6=""),"",IF(INDEX($A:$U,ROW(),$F$6)="","",IF(ISNUMBER(INDEX($A:$U,ROW(),$F$6)),INDEX($A:$U,ROW(),$F$6),IFERROR(--SUBSTITUTE(SUBSTITUTE(TRIM(INDEX($A:$U,ROW(),$F$6)),",",""),"원",""),""))))</f>
        <v/>
      </c>
      <c r="AC1100" s="2">
        <f>IF(OR($Y1100="",$G$6=""),"",INDEX($A:$U,ROW(),$G$6)&amp;"")</f>
        <v/>
      </c>
      <c r="AD1100" s="2">
        <f>IF($Y1100="","",IF(OR(AND(설정!$B$5&lt;&gt;"",ISNUMBER(SEARCH(설정!$B$5,$AC1100))),AND(설정!$B$6&lt;&gt;"",ISNUMBER(SEARCH(설정!$B$6,$AC1100))),AND(설정!$B$7&lt;&gt;"",ISNUMBER(SEARCH(설정!$B$7,$AC1100)))),"제외","포함"))</f>
        <v/>
      </c>
    </row>
    <row r="1101">
      <c r="W1101" s="2">
        <f>IF(OR($B$5="",$C$6="",ROW()&lt;$B$5),"",IF(INDEX($A:$U,ROW(),$C$6)="","",INDEX($A:$U,ROW(),$C$6)))</f>
        <v/>
      </c>
      <c r="X1101" s="28">
        <f>IF($W1101="","",IF(ISNUMBER($W1101),IF($W1101&gt;=10000000,IFERROR(DATE(INT($W1101/10000),MOD(INT($W1101/100),100),MOD($W1101,100)),""),$W1101),IF(ISNUMBER(--SUBSTITUTE(SUBSTITUTE(TRIM($W1101),".","-"),"/","-")),IF(--SUBSTITUTE(SUBSTITUTE(TRIM($W1101),".","-"),"/","-")&gt;=10000000,IFERROR(DATE(--LEFT(TRIM($W1101),4),--MID(TRIM($W1101),5,2),--RIGHT(TRIM($W1101),2)),""),--SUBSTITUTE(SUBSTITUTE(TRIM($W1101),".","-"),"/","-")),IFERROR(--LEFT(SUBSTITUTE(SUBSTITUTE(TRIM($W1101),".","-"),"/","-"),10),""))))</f>
        <v/>
      </c>
      <c r="Y1101" s="29">
        <f>IF($X1101="","",INT($X1101))</f>
        <v/>
      </c>
      <c r="Z1101" s="30">
        <f>IF(OR($Y1101="",$D$6=""),"",IF(INDEX($A:$U,ROW(),$D$6)="",0,IF(ISNUMBER(INDEX($A:$U,ROW(),$D$6)),INDEX($A:$U,ROW(),$D$6),IFERROR(--SUBSTITUTE(SUBSTITUTE(TRIM(INDEX($A:$U,ROW(),$D$6)),",",""),"원",""),0))))</f>
        <v/>
      </c>
      <c r="AA1101" s="30">
        <f>IF(OR($Y1101="",$E$6=""),"",IF(INDEX($A:$U,ROW(),$E$6)="",0,IF(ISNUMBER(INDEX($A:$U,ROW(),$E$6)),INDEX($A:$U,ROW(),$E$6),IFERROR(--SUBSTITUTE(SUBSTITUTE(TRIM(INDEX($A:$U,ROW(),$E$6)),",",""),"원",""),0))))</f>
        <v/>
      </c>
      <c r="AB1101" s="30">
        <f>IF(OR($Y1101="",$F$6=""),"",IF(INDEX($A:$U,ROW(),$F$6)="","",IF(ISNUMBER(INDEX($A:$U,ROW(),$F$6)),INDEX($A:$U,ROW(),$F$6),IFERROR(--SUBSTITUTE(SUBSTITUTE(TRIM(INDEX($A:$U,ROW(),$F$6)),",",""),"원",""),""))))</f>
        <v/>
      </c>
      <c r="AC1101" s="2">
        <f>IF(OR($Y1101="",$G$6=""),"",INDEX($A:$U,ROW(),$G$6)&amp;"")</f>
        <v/>
      </c>
      <c r="AD1101" s="2">
        <f>IF($Y1101="","",IF(OR(AND(설정!$B$5&lt;&gt;"",ISNUMBER(SEARCH(설정!$B$5,$AC1101))),AND(설정!$B$6&lt;&gt;"",ISNUMBER(SEARCH(설정!$B$6,$AC1101))),AND(설정!$B$7&lt;&gt;"",ISNUMBER(SEARCH(설정!$B$7,$AC1101)))),"제외","포함"))</f>
        <v/>
      </c>
    </row>
    <row r="1102">
      <c r="W1102" s="2">
        <f>IF(OR($B$5="",$C$6="",ROW()&lt;$B$5),"",IF(INDEX($A:$U,ROW(),$C$6)="","",INDEX($A:$U,ROW(),$C$6)))</f>
        <v/>
      </c>
      <c r="X1102" s="28">
        <f>IF($W1102="","",IF(ISNUMBER($W1102),IF($W1102&gt;=10000000,IFERROR(DATE(INT($W1102/10000),MOD(INT($W1102/100),100),MOD($W1102,100)),""),$W1102),IF(ISNUMBER(--SUBSTITUTE(SUBSTITUTE(TRIM($W1102),".","-"),"/","-")),IF(--SUBSTITUTE(SUBSTITUTE(TRIM($W1102),".","-"),"/","-")&gt;=10000000,IFERROR(DATE(--LEFT(TRIM($W1102),4),--MID(TRIM($W1102),5,2),--RIGHT(TRIM($W1102),2)),""),--SUBSTITUTE(SUBSTITUTE(TRIM($W1102),".","-"),"/","-")),IFERROR(--LEFT(SUBSTITUTE(SUBSTITUTE(TRIM($W1102),".","-"),"/","-"),10),""))))</f>
        <v/>
      </c>
      <c r="Y1102" s="29">
        <f>IF($X1102="","",INT($X1102))</f>
        <v/>
      </c>
      <c r="Z1102" s="30">
        <f>IF(OR($Y1102="",$D$6=""),"",IF(INDEX($A:$U,ROW(),$D$6)="",0,IF(ISNUMBER(INDEX($A:$U,ROW(),$D$6)),INDEX($A:$U,ROW(),$D$6),IFERROR(--SUBSTITUTE(SUBSTITUTE(TRIM(INDEX($A:$U,ROW(),$D$6)),",",""),"원",""),0))))</f>
        <v/>
      </c>
      <c r="AA1102" s="30">
        <f>IF(OR($Y1102="",$E$6=""),"",IF(INDEX($A:$U,ROW(),$E$6)="",0,IF(ISNUMBER(INDEX($A:$U,ROW(),$E$6)),INDEX($A:$U,ROW(),$E$6),IFERROR(--SUBSTITUTE(SUBSTITUTE(TRIM(INDEX($A:$U,ROW(),$E$6)),",",""),"원",""),0))))</f>
        <v/>
      </c>
      <c r="AB1102" s="30">
        <f>IF(OR($Y1102="",$F$6=""),"",IF(INDEX($A:$U,ROW(),$F$6)="","",IF(ISNUMBER(INDEX($A:$U,ROW(),$F$6)),INDEX($A:$U,ROW(),$F$6),IFERROR(--SUBSTITUTE(SUBSTITUTE(TRIM(INDEX($A:$U,ROW(),$F$6)),",",""),"원",""),""))))</f>
        <v/>
      </c>
      <c r="AC1102" s="2">
        <f>IF(OR($Y1102="",$G$6=""),"",INDEX($A:$U,ROW(),$G$6)&amp;"")</f>
        <v/>
      </c>
      <c r="AD1102" s="2">
        <f>IF($Y1102="","",IF(OR(AND(설정!$B$5&lt;&gt;"",ISNUMBER(SEARCH(설정!$B$5,$AC1102))),AND(설정!$B$6&lt;&gt;"",ISNUMBER(SEARCH(설정!$B$6,$AC1102))),AND(설정!$B$7&lt;&gt;"",ISNUMBER(SEARCH(설정!$B$7,$AC1102)))),"제외","포함"))</f>
        <v/>
      </c>
    </row>
    <row r="1103">
      <c r="W1103" s="2">
        <f>IF(OR($B$5="",$C$6="",ROW()&lt;$B$5),"",IF(INDEX($A:$U,ROW(),$C$6)="","",INDEX($A:$U,ROW(),$C$6)))</f>
        <v/>
      </c>
      <c r="X1103" s="28">
        <f>IF($W1103="","",IF(ISNUMBER($W1103),IF($W1103&gt;=10000000,IFERROR(DATE(INT($W1103/10000),MOD(INT($W1103/100),100),MOD($W1103,100)),""),$W1103),IF(ISNUMBER(--SUBSTITUTE(SUBSTITUTE(TRIM($W1103),".","-"),"/","-")),IF(--SUBSTITUTE(SUBSTITUTE(TRIM($W1103),".","-"),"/","-")&gt;=10000000,IFERROR(DATE(--LEFT(TRIM($W1103),4),--MID(TRIM($W1103),5,2),--RIGHT(TRIM($W1103),2)),""),--SUBSTITUTE(SUBSTITUTE(TRIM($W1103),".","-"),"/","-")),IFERROR(--LEFT(SUBSTITUTE(SUBSTITUTE(TRIM($W1103),".","-"),"/","-"),10),""))))</f>
        <v/>
      </c>
      <c r="Y1103" s="29">
        <f>IF($X1103="","",INT($X1103))</f>
        <v/>
      </c>
      <c r="Z1103" s="30">
        <f>IF(OR($Y1103="",$D$6=""),"",IF(INDEX($A:$U,ROW(),$D$6)="",0,IF(ISNUMBER(INDEX($A:$U,ROW(),$D$6)),INDEX($A:$U,ROW(),$D$6),IFERROR(--SUBSTITUTE(SUBSTITUTE(TRIM(INDEX($A:$U,ROW(),$D$6)),",",""),"원",""),0))))</f>
        <v/>
      </c>
      <c r="AA1103" s="30">
        <f>IF(OR($Y1103="",$E$6=""),"",IF(INDEX($A:$U,ROW(),$E$6)="",0,IF(ISNUMBER(INDEX($A:$U,ROW(),$E$6)),INDEX($A:$U,ROW(),$E$6),IFERROR(--SUBSTITUTE(SUBSTITUTE(TRIM(INDEX($A:$U,ROW(),$E$6)),",",""),"원",""),0))))</f>
        <v/>
      </c>
      <c r="AB1103" s="30">
        <f>IF(OR($Y1103="",$F$6=""),"",IF(INDEX($A:$U,ROW(),$F$6)="","",IF(ISNUMBER(INDEX($A:$U,ROW(),$F$6)),INDEX($A:$U,ROW(),$F$6),IFERROR(--SUBSTITUTE(SUBSTITUTE(TRIM(INDEX($A:$U,ROW(),$F$6)),",",""),"원",""),""))))</f>
        <v/>
      </c>
      <c r="AC1103" s="2">
        <f>IF(OR($Y1103="",$G$6=""),"",INDEX($A:$U,ROW(),$G$6)&amp;"")</f>
        <v/>
      </c>
      <c r="AD1103" s="2">
        <f>IF($Y1103="","",IF(OR(AND(설정!$B$5&lt;&gt;"",ISNUMBER(SEARCH(설정!$B$5,$AC1103))),AND(설정!$B$6&lt;&gt;"",ISNUMBER(SEARCH(설정!$B$6,$AC1103))),AND(설정!$B$7&lt;&gt;"",ISNUMBER(SEARCH(설정!$B$7,$AC1103)))),"제외","포함"))</f>
        <v/>
      </c>
    </row>
    <row r="1104">
      <c r="W1104" s="2">
        <f>IF(OR($B$5="",$C$6="",ROW()&lt;$B$5),"",IF(INDEX($A:$U,ROW(),$C$6)="","",INDEX($A:$U,ROW(),$C$6)))</f>
        <v/>
      </c>
      <c r="X1104" s="28">
        <f>IF($W1104="","",IF(ISNUMBER($W1104),IF($W1104&gt;=10000000,IFERROR(DATE(INT($W1104/10000),MOD(INT($W1104/100),100),MOD($W1104,100)),""),$W1104),IF(ISNUMBER(--SUBSTITUTE(SUBSTITUTE(TRIM($W1104),".","-"),"/","-")),IF(--SUBSTITUTE(SUBSTITUTE(TRIM($W1104),".","-"),"/","-")&gt;=10000000,IFERROR(DATE(--LEFT(TRIM($W1104),4),--MID(TRIM($W1104),5,2),--RIGHT(TRIM($W1104),2)),""),--SUBSTITUTE(SUBSTITUTE(TRIM($W1104),".","-"),"/","-")),IFERROR(--LEFT(SUBSTITUTE(SUBSTITUTE(TRIM($W1104),".","-"),"/","-"),10),""))))</f>
        <v/>
      </c>
      <c r="Y1104" s="29">
        <f>IF($X1104="","",INT($X1104))</f>
        <v/>
      </c>
      <c r="Z1104" s="30">
        <f>IF(OR($Y1104="",$D$6=""),"",IF(INDEX($A:$U,ROW(),$D$6)="",0,IF(ISNUMBER(INDEX($A:$U,ROW(),$D$6)),INDEX($A:$U,ROW(),$D$6),IFERROR(--SUBSTITUTE(SUBSTITUTE(TRIM(INDEX($A:$U,ROW(),$D$6)),",",""),"원",""),0))))</f>
        <v/>
      </c>
      <c r="AA1104" s="30">
        <f>IF(OR($Y1104="",$E$6=""),"",IF(INDEX($A:$U,ROW(),$E$6)="",0,IF(ISNUMBER(INDEX($A:$U,ROW(),$E$6)),INDEX($A:$U,ROW(),$E$6),IFERROR(--SUBSTITUTE(SUBSTITUTE(TRIM(INDEX($A:$U,ROW(),$E$6)),",",""),"원",""),0))))</f>
        <v/>
      </c>
      <c r="AB1104" s="30">
        <f>IF(OR($Y1104="",$F$6=""),"",IF(INDEX($A:$U,ROW(),$F$6)="","",IF(ISNUMBER(INDEX($A:$U,ROW(),$F$6)),INDEX($A:$U,ROW(),$F$6),IFERROR(--SUBSTITUTE(SUBSTITUTE(TRIM(INDEX($A:$U,ROW(),$F$6)),",",""),"원",""),""))))</f>
        <v/>
      </c>
      <c r="AC1104" s="2">
        <f>IF(OR($Y1104="",$G$6=""),"",INDEX($A:$U,ROW(),$G$6)&amp;"")</f>
        <v/>
      </c>
      <c r="AD1104" s="2">
        <f>IF($Y1104="","",IF(OR(AND(설정!$B$5&lt;&gt;"",ISNUMBER(SEARCH(설정!$B$5,$AC1104))),AND(설정!$B$6&lt;&gt;"",ISNUMBER(SEARCH(설정!$B$6,$AC1104))),AND(설정!$B$7&lt;&gt;"",ISNUMBER(SEARCH(설정!$B$7,$AC1104)))),"제외","포함"))</f>
        <v/>
      </c>
    </row>
    <row r="1105">
      <c r="W1105" s="2">
        <f>IF(OR($B$5="",$C$6="",ROW()&lt;$B$5),"",IF(INDEX($A:$U,ROW(),$C$6)="","",INDEX($A:$U,ROW(),$C$6)))</f>
        <v/>
      </c>
      <c r="X1105" s="28">
        <f>IF($W1105="","",IF(ISNUMBER($W1105),IF($W1105&gt;=10000000,IFERROR(DATE(INT($W1105/10000),MOD(INT($W1105/100),100),MOD($W1105,100)),""),$W1105),IF(ISNUMBER(--SUBSTITUTE(SUBSTITUTE(TRIM($W1105),".","-"),"/","-")),IF(--SUBSTITUTE(SUBSTITUTE(TRIM($W1105),".","-"),"/","-")&gt;=10000000,IFERROR(DATE(--LEFT(TRIM($W1105),4),--MID(TRIM($W1105),5,2),--RIGHT(TRIM($W1105),2)),""),--SUBSTITUTE(SUBSTITUTE(TRIM($W1105),".","-"),"/","-")),IFERROR(--LEFT(SUBSTITUTE(SUBSTITUTE(TRIM($W1105),".","-"),"/","-"),10),""))))</f>
        <v/>
      </c>
      <c r="Y1105" s="29">
        <f>IF($X1105="","",INT($X1105))</f>
        <v/>
      </c>
      <c r="Z1105" s="30">
        <f>IF(OR($Y1105="",$D$6=""),"",IF(INDEX($A:$U,ROW(),$D$6)="",0,IF(ISNUMBER(INDEX($A:$U,ROW(),$D$6)),INDEX($A:$U,ROW(),$D$6),IFERROR(--SUBSTITUTE(SUBSTITUTE(TRIM(INDEX($A:$U,ROW(),$D$6)),",",""),"원",""),0))))</f>
        <v/>
      </c>
      <c r="AA1105" s="30">
        <f>IF(OR($Y1105="",$E$6=""),"",IF(INDEX($A:$U,ROW(),$E$6)="",0,IF(ISNUMBER(INDEX($A:$U,ROW(),$E$6)),INDEX($A:$U,ROW(),$E$6),IFERROR(--SUBSTITUTE(SUBSTITUTE(TRIM(INDEX($A:$U,ROW(),$E$6)),",",""),"원",""),0))))</f>
        <v/>
      </c>
      <c r="AB1105" s="30">
        <f>IF(OR($Y1105="",$F$6=""),"",IF(INDEX($A:$U,ROW(),$F$6)="","",IF(ISNUMBER(INDEX($A:$U,ROW(),$F$6)),INDEX($A:$U,ROW(),$F$6),IFERROR(--SUBSTITUTE(SUBSTITUTE(TRIM(INDEX($A:$U,ROW(),$F$6)),",",""),"원",""),""))))</f>
        <v/>
      </c>
      <c r="AC1105" s="2">
        <f>IF(OR($Y1105="",$G$6=""),"",INDEX($A:$U,ROW(),$G$6)&amp;"")</f>
        <v/>
      </c>
      <c r="AD1105" s="2">
        <f>IF($Y1105="","",IF(OR(AND(설정!$B$5&lt;&gt;"",ISNUMBER(SEARCH(설정!$B$5,$AC1105))),AND(설정!$B$6&lt;&gt;"",ISNUMBER(SEARCH(설정!$B$6,$AC1105))),AND(설정!$B$7&lt;&gt;"",ISNUMBER(SEARCH(설정!$B$7,$AC1105)))),"제외","포함"))</f>
        <v/>
      </c>
    </row>
    <row r="1106">
      <c r="W1106" s="2">
        <f>IF(OR($B$5="",$C$6="",ROW()&lt;$B$5),"",IF(INDEX($A:$U,ROW(),$C$6)="","",INDEX($A:$U,ROW(),$C$6)))</f>
        <v/>
      </c>
      <c r="X1106" s="28">
        <f>IF($W1106="","",IF(ISNUMBER($W1106),IF($W1106&gt;=10000000,IFERROR(DATE(INT($W1106/10000),MOD(INT($W1106/100),100),MOD($W1106,100)),""),$W1106),IF(ISNUMBER(--SUBSTITUTE(SUBSTITUTE(TRIM($W1106),".","-"),"/","-")),IF(--SUBSTITUTE(SUBSTITUTE(TRIM($W1106),".","-"),"/","-")&gt;=10000000,IFERROR(DATE(--LEFT(TRIM($W1106),4),--MID(TRIM($W1106),5,2),--RIGHT(TRIM($W1106),2)),""),--SUBSTITUTE(SUBSTITUTE(TRIM($W1106),".","-"),"/","-")),IFERROR(--LEFT(SUBSTITUTE(SUBSTITUTE(TRIM($W1106),".","-"),"/","-"),10),""))))</f>
        <v/>
      </c>
      <c r="Y1106" s="29">
        <f>IF($X1106="","",INT($X1106))</f>
        <v/>
      </c>
      <c r="Z1106" s="30">
        <f>IF(OR($Y1106="",$D$6=""),"",IF(INDEX($A:$U,ROW(),$D$6)="",0,IF(ISNUMBER(INDEX($A:$U,ROW(),$D$6)),INDEX($A:$U,ROW(),$D$6),IFERROR(--SUBSTITUTE(SUBSTITUTE(TRIM(INDEX($A:$U,ROW(),$D$6)),",",""),"원",""),0))))</f>
        <v/>
      </c>
      <c r="AA1106" s="30">
        <f>IF(OR($Y1106="",$E$6=""),"",IF(INDEX($A:$U,ROW(),$E$6)="",0,IF(ISNUMBER(INDEX($A:$U,ROW(),$E$6)),INDEX($A:$U,ROW(),$E$6),IFERROR(--SUBSTITUTE(SUBSTITUTE(TRIM(INDEX($A:$U,ROW(),$E$6)),",",""),"원",""),0))))</f>
        <v/>
      </c>
      <c r="AB1106" s="30">
        <f>IF(OR($Y1106="",$F$6=""),"",IF(INDEX($A:$U,ROW(),$F$6)="","",IF(ISNUMBER(INDEX($A:$U,ROW(),$F$6)),INDEX($A:$U,ROW(),$F$6),IFERROR(--SUBSTITUTE(SUBSTITUTE(TRIM(INDEX($A:$U,ROW(),$F$6)),",",""),"원",""),""))))</f>
        <v/>
      </c>
      <c r="AC1106" s="2">
        <f>IF(OR($Y1106="",$G$6=""),"",INDEX($A:$U,ROW(),$G$6)&amp;"")</f>
        <v/>
      </c>
      <c r="AD1106" s="2">
        <f>IF($Y1106="","",IF(OR(AND(설정!$B$5&lt;&gt;"",ISNUMBER(SEARCH(설정!$B$5,$AC1106))),AND(설정!$B$6&lt;&gt;"",ISNUMBER(SEARCH(설정!$B$6,$AC1106))),AND(설정!$B$7&lt;&gt;"",ISNUMBER(SEARCH(설정!$B$7,$AC1106)))),"제외","포함"))</f>
        <v/>
      </c>
    </row>
    <row r="1107">
      <c r="W1107" s="2">
        <f>IF(OR($B$5="",$C$6="",ROW()&lt;$B$5),"",IF(INDEX($A:$U,ROW(),$C$6)="","",INDEX($A:$U,ROW(),$C$6)))</f>
        <v/>
      </c>
      <c r="X1107" s="28">
        <f>IF($W1107="","",IF(ISNUMBER($W1107),IF($W1107&gt;=10000000,IFERROR(DATE(INT($W1107/10000),MOD(INT($W1107/100),100),MOD($W1107,100)),""),$W1107),IF(ISNUMBER(--SUBSTITUTE(SUBSTITUTE(TRIM($W1107),".","-"),"/","-")),IF(--SUBSTITUTE(SUBSTITUTE(TRIM($W1107),".","-"),"/","-")&gt;=10000000,IFERROR(DATE(--LEFT(TRIM($W1107),4),--MID(TRIM($W1107),5,2),--RIGHT(TRIM($W1107),2)),""),--SUBSTITUTE(SUBSTITUTE(TRIM($W1107),".","-"),"/","-")),IFERROR(--LEFT(SUBSTITUTE(SUBSTITUTE(TRIM($W1107),".","-"),"/","-"),10),""))))</f>
        <v/>
      </c>
      <c r="Y1107" s="29">
        <f>IF($X1107="","",INT($X1107))</f>
        <v/>
      </c>
      <c r="Z1107" s="30">
        <f>IF(OR($Y1107="",$D$6=""),"",IF(INDEX($A:$U,ROW(),$D$6)="",0,IF(ISNUMBER(INDEX($A:$U,ROW(),$D$6)),INDEX($A:$U,ROW(),$D$6),IFERROR(--SUBSTITUTE(SUBSTITUTE(TRIM(INDEX($A:$U,ROW(),$D$6)),",",""),"원",""),0))))</f>
        <v/>
      </c>
      <c r="AA1107" s="30">
        <f>IF(OR($Y1107="",$E$6=""),"",IF(INDEX($A:$U,ROW(),$E$6)="",0,IF(ISNUMBER(INDEX($A:$U,ROW(),$E$6)),INDEX($A:$U,ROW(),$E$6),IFERROR(--SUBSTITUTE(SUBSTITUTE(TRIM(INDEX($A:$U,ROW(),$E$6)),",",""),"원",""),0))))</f>
        <v/>
      </c>
      <c r="AB1107" s="30">
        <f>IF(OR($Y1107="",$F$6=""),"",IF(INDEX($A:$U,ROW(),$F$6)="","",IF(ISNUMBER(INDEX($A:$U,ROW(),$F$6)),INDEX($A:$U,ROW(),$F$6),IFERROR(--SUBSTITUTE(SUBSTITUTE(TRIM(INDEX($A:$U,ROW(),$F$6)),",",""),"원",""),""))))</f>
        <v/>
      </c>
      <c r="AC1107" s="2">
        <f>IF(OR($Y1107="",$G$6=""),"",INDEX($A:$U,ROW(),$G$6)&amp;"")</f>
        <v/>
      </c>
      <c r="AD1107" s="2">
        <f>IF($Y1107="","",IF(OR(AND(설정!$B$5&lt;&gt;"",ISNUMBER(SEARCH(설정!$B$5,$AC1107))),AND(설정!$B$6&lt;&gt;"",ISNUMBER(SEARCH(설정!$B$6,$AC1107))),AND(설정!$B$7&lt;&gt;"",ISNUMBER(SEARCH(설정!$B$7,$AC1107)))),"제외","포함"))</f>
        <v/>
      </c>
    </row>
    <row r="1108">
      <c r="W1108" s="2">
        <f>IF(OR($B$5="",$C$6="",ROW()&lt;$B$5),"",IF(INDEX($A:$U,ROW(),$C$6)="","",INDEX($A:$U,ROW(),$C$6)))</f>
        <v/>
      </c>
      <c r="X1108" s="28">
        <f>IF($W1108="","",IF(ISNUMBER($W1108),IF($W1108&gt;=10000000,IFERROR(DATE(INT($W1108/10000),MOD(INT($W1108/100),100),MOD($W1108,100)),""),$W1108),IF(ISNUMBER(--SUBSTITUTE(SUBSTITUTE(TRIM($W1108),".","-"),"/","-")),IF(--SUBSTITUTE(SUBSTITUTE(TRIM($W1108),".","-"),"/","-")&gt;=10000000,IFERROR(DATE(--LEFT(TRIM($W1108),4),--MID(TRIM($W1108),5,2),--RIGHT(TRIM($W1108),2)),""),--SUBSTITUTE(SUBSTITUTE(TRIM($W1108),".","-"),"/","-")),IFERROR(--LEFT(SUBSTITUTE(SUBSTITUTE(TRIM($W1108),".","-"),"/","-"),10),""))))</f>
        <v/>
      </c>
      <c r="Y1108" s="29">
        <f>IF($X1108="","",INT($X1108))</f>
        <v/>
      </c>
      <c r="Z1108" s="30">
        <f>IF(OR($Y1108="",$D$6=""),"",IF(INDEX($A:$U,ROW(),$D$6)="",0,IF(ISNUMBER(INDEX($A:$U,ROW(),$D$6)),INDEX($A:$U,ROW(),$D$6),IFERROR(--SUBSTITUTE(SUBSTITUTE(TRIM(INDEX($A:$U,ROW(),$D$6)),",",""),"원",""),0))))</f>
        <v/>
      </c>
      <c r="AA1108" s="30">
        <f>IF(OR($Y1108="",$E$6=""),"",IF(INDEX($A:$U,ROW(),$E$6)="",0,IF(ISNUMBER(INDEX($A:$U,ROW(),$E$6)),INDEX($A:$U,ROW(),$E$6),IFERROR(--SUBSTITUTE(SUBSTITUTE(TRIM(INDEX($A:$U,ROW(),$E$6)),",",""),"원",""),0))))</f>
        <v/>
      </c>
      <c r="AB1108" s="30">
        <f>IF(OR($Y1108="",$F$6=""),"",IF(INDEX($A:$U,ROW(),$F$6)="","",IF(ISNUMBER(INDEX($A:$U,ROW(),$F$6)),INDEX($A:$U,ROW(),$F$6),IFERROR(--SUBSTITUTE(SUBSTITUTE(TRIM(INDEX($A:$U,ROW(),$F$6)),",",""),"원",""),""))))</f>
        <v/>
      </c>
      <c r="AC1108" s="2">
        <f>IF(OR($Y1108="",$G$6=""),"",INDEX($A:$U,ROW(),$G$6)&amp;"")</f>
        <v/>
      </c>
      <c r="AD1108" s="2">
        <f>IF($Y1108="","",IF(OR(AND(설정!$B$5&lt;&gt;"",ISNUMBER(SEARCH(설정!$B$5,$AC1108))),AND(설정!$B$6&lt;&gt;"",ISNUMBER(SEARCH(설정!$B$6,$AC1108))),AND(설정!$B$7&lt;&gt;"",ISNUMBER(SEARCH(설정!$B$7,$AC1108)))),"제외","포함"))</f>
        <v/>
      </c>
    </row>
    <row r="1109">
      <c r="W1109" s="2">
        <f>IF(OR($B$5="",$C$6="",ROW()&lt;$B$5),"",IF(INDEX($A:$U,ROW(),$C$6)="","",INDEX($A:$U,ROW(),$C$6)))</f>
        <v/>
      </c>
      <c r="X1109" s="28">
        <f>IF($W1109="","",IF(ISNUMBER($W1109),IF($W1109&gt;=10000000,IFERROR(DATE(INT($W1109/10000),MOD(INT($W1109/100),100),MOD($W1109,100)),""),$W1109),IF(ISNUMBER(--SUBSTITUTE(SUBSTITUTE(TRIM($W1109),".","-"),"/","-")),IF(--SUBSTITUTE(SUBSTITUTE(TRIM($W1109),".","-"),"/","-")&gt;=10000000,IFERROR(DATE(--LEFT(TRIM($W1109),4),--MID(TRIM($W1109),5,2),--RIGHT(TRIM($W1109),2)),""),--SUBSTITUTE(SUBSTITUTE(TRIM($W1109),".","-"),"/","-")),IFERROR(--LEFT(SUBSTITUTE(SUBSTITUTE(TRIM($W1109),".","-"),"/","-"),10),""))))</f>
        <v/>
      </c>
      <c r="Y1109" s="29">
        <f>IF($X1109="","",INT($X1109))</f>
        <v/>
      </c>
      <c r="Z1109" s="30">
        <f>IF(OR($Y1109="",$D$6=""),"",IF(INDEX($A:$U,ROW(),$D$6)="",0,IF(ISNUMBER(INDEX($A:$U,ROW(),$D$6)),INDEX($A:$U,ROW(),$D$6),IFERROR(--SUBSTITUTE(SUBSTITUTE(TRIM(INDEX($A:$U,ROW(),$D$6)),",",""),"원",""),0))))</f>
        <v/>
      </c>
      <c r="AA1109" s="30">
        <f>IF(OR($Y1109="",$E$6=""),"",IF(INDEX($A:$U,ROW(),$E$6)="",0,IF(ISNUMBER(INDEX($A:$U,ROW(),$E$6)),INDEX($A:$U,ROW(),$E$6),IFERROR(--SUBSTITUTE(SUBSTITUTE(TRIM(INDEX($A:$U,ROW(),$E$6)),",",""),"원",""),0))))</f>
        <v/>
      </c>
      <c r="AB1109" s="30">
        <f>IF(OR($Y1109="",$F$6=""),"",IF(INDEX($A:$U,ROW(),$F$6)="","",IF(ISNUMBER(INDEX($A:$U,ROW(),$F$6)),INDEX($A:$U,ROW(),$F$6),IFERROR(--SUBSTITUTE(SUBSTITUTE(TRIM(INDEX($A:$U,ROW(),$F$6)),",",""),"원",""),""))))</f>
        <v/>
      </c>
      <c r="AC1109" s="2">
        <f>IF(OR($Y1109="",$G$6=""),"",INDEX($A:$U,ROW(),$G$6)&amp;"")</f>
        <v/>
      </c>
      <c r="AD1109" s="2">
        <f>IF($Y1109="","",IF(OR(AND(설정!$B$5&lt;&gt;"",ISNUMBER(SEARCH(설정!$B$5,$AC1109))),AND(설정!$B$6&lt;&gt;"",ISNUMBER(SEARCH(설정!$B$6,$AC1109))),AND(설정!$B$7&lt;&gt;"",ISNUMBER(SEARCH(설정!$B$7,$AC1109)))),"제외","포함"))</f>
        <v/>
      </c>
    </row>
    <row r="1110">
      <c r="W1110" s="2">
        <f>IF(OR($B$5="",$C$6="",ROW()&lt;$B$5),"",IF(INDEX($A:$U,ROW(),$C$6)="","",INDEX($A:$U,ROW(),$C$6)))</f>
        <v/>
      </c>
      <c r="X1110" s="28">
        <f>IF($W1110="","",IF(ISNUMBER($W1110),IF($W1110&gt;=10000000,IFERROR(DATE(INT($W1110/10000),MOD(INT($W1110/100),100),MOD($W1110,100)),""),$W1110),IF(ISNUMBER(--SUBSTITUTE(SUBSTITUTE(TRIM($W1110),".","-"),"/","-")),IF(--SUBSTITUTE(SUBSTITUTE(TRIM($W1110),".","-"),"/","-")&gt;=10000000,IFERROR(DATE(--LEFT(TRIM($W1110),4),--MID(TRIM($W1110),5,2),--RIGHT(TRIM($W1110),2)),""),--SUBSTITUTE(SUBSTITUTE(TRIM($W1110),".","-"),"/","-")),IFERROR(--LEFT(SUBSTITUTE(SUBSTITUTE(TRIM($W1110),".","-"),"/","-"),10),""))))</f>
        <v/>
      </c>
      <c r="Y1110" s="29">
        <f>IF($X1110="","",INT($X1110))</f>
        <v/>
      </c>
      <c r="Z1110" s="30">
        <f>IF(OR($Y1110="",$D$6=""),"",IF(INDEX($A:$U,ROW(),$D$6)="",0,IF(ISNUMBER(INDEX($A:$U,ROW(),$D$6)),INDEX($A:$U,ROW(),$D$6),IFERROR(--SUBSTITUTE(SUBSTITUTE(TRIM(INDEX($A:$U,ROW(),$D$6)),",",""),"원",""),0))))</f>
        <v/>
      </c>
      <c r="AA1110" s="30">
        <f>IF(OR($Y1110="",$E$6=""),"",IF(INDEX($A:$U,ROW(),$E$6)="",0,IF(ISNUMBER(INDEX($A:$U,ROW(),$E$6)),INDEX($A:$U,ROW(),$E$6),IFERROR(--SUBSTITUTE(SUBSTITUTE(TRIM(INDEX($A:$U,ROW(),$E$6)),",",""),"원",""),0))))</f>
        <v/>
      </c>
      <c r="AB1110" s="30">
        <f>IF(OR($Y1110="",$F$6=""),"",IF(INDEX($A:$U,ROW(),$F$6)="","",IF(ISNUMBER(INDEX($A:$U,ROW(),$F$6)),INDEX($A:$U,ROW(),$F$6),IFERROR(--SUBSTITUTE(SUBSTITUTE(TRIM(INDEX($A:$U,ROW(),$F$6)),",",""),"원",""),""))))</f>
        <v/>
      </c>
      <c r="AC1110" s="2">
        <f>IF(OR($Y1110="",$G$6=""),"",INDEX($A:$U,ROW(),$G$6)&amp;"")</f>
        <v/>
      </c>
      <c r="AD1110" s="2">
        <f>IF($Y1110="","",IF(OR(AND(설정!$B$5&lt;&gt;"",ISNUMBER(SEARCH(설정!$B$5,$AC1110))),AND(설정!$B$6&lt;&gt;"",ISNUMBER(SEARCH(설정!$B$6,$AC1110))),AND(설정!$B$7&lt;&gt;"",ISNUMBER(SEARCH(설정!$B$7,$AC1110)))),"제외","포함"))</f>
        <v/>
      </c>
    </row>
    <row r="1111">
      <c r="W1111" s="2">
        <f>IF(OR($B$5="",$C$6="",ROW()&lt;$B$5),"",IF(INDEX($A:$U,ROW(),$C$6)="","",INDEX($A:$U,ROW(),$C$6)))</f>
        <v/>
      </c>
      <c r="X1111" s="28">
        <f>IF($W1111="","",IF(ISNUMBER($W1111),IF($W1111&gt;=10000000,IFERROR(DATE(INT($W1111/10000),MOD(INT($W1111/100),100),MOD($W1111,100)),""),$W1111),IF(ISNUMBER(--SUBSTITUTE(SUBSTITUTE(TRIM($W1111),".","-"),"/","-")),IF(--SUBSTITUTE(SUBSTITUTE(TRIM($W1111),".","-"),"/","-")&gt;=10000000,IFERROR(DATE(--LEFT(TRIM($W1111),4),--MID(TRIM($W1111),5,2),--RIGHT(TRIM($W1111),2)),""),--SUBSTITUTE(SUBSTITUTE(TRIM($W1111),".","-"),"/","-")),IFERROR(--LEFT(SUBSTITUTE(SUBSTITUTE(TRIM($W1111),".","-"),"/","-"),10),""))))</f>
        <v/>
      </c>
      <c r="Y1111" s="29">
        <f>IF($X1111="","",INT($X1111))</f>
        <v/>
      </c>
      <c r="Z1111" s="30">
        <f>IF(OR($Y1111="",$D$6=""),"",IF(INDEX($A:$U,ROW(),$D$6)="",0,IF(ISNUMBER(INDEX($A:$U,ROW(),$D$6)),INDEX($A:$U,ROW(),$D$6),IFERROR(--SUBSTITUTE(SUBSTITUTE(TRIM(INDEX($A:$U,ROW(),$D$6)),",",""),"원",""),0))))</f>
        <v/>
      </c>
      <c r="AA1111" s="30">
        <f>IF(OR($Y1111="",$E$6=""),"",IF(INDEX($A:$U,ROW(),$E$6)="",0,IF(ISNUMBER(INDEX($A:$U,ROW(),$E$6)),INDEX($A:$U,ROW(),$E$6),IFERROR(--SUBSTITUTE(SUBSTITUTE(TRIM(INDEX($A:$U,ROW(),$E$6)),",",""),"원",""),0))))</f>
        <v/>
      </c>
      <c r="AB1111" s="30">
        <f>IF(OR($Y1111="",$F$6=""),"",IF(INDEX($A:$U,ROW(),$F$6)="","",IF(ISNUMBER(INDEX($A:$U,ROW(),$F$6)),INDEX($A:$U,ROW(),$F$6),IFERROR(--SUBSTITUTE(SUBSTITUTE(TRIM(INDEX($A:$U,ROW(),$F$6)),",",""),"원",""),""))))</f>
        <v/>
      </c>
      <c r="AC1111" s="2">
        <f>IF(OR($Y1111="",$G$6=""),"",INDEX($A:$U,ROW(),$G$6)&amp;"")</f>
        <v/>
      </c>
      <c r="AD1111" s="2">
        <f>IF($Y1111="","",IF(OR(AND(설정!$B$5&lt;&gt;"",ISNUMBER(SEARCH(설정!$B$5,$AC1111))),AND(설정!$B$6&lt;&gt;"",ISNUMBER(SEARCH(설정!$B$6,$AC1111))),AND(설정!$B$7&lt;&gt;"",ISNUMBER(SEARCH(설정!$B$7,$AC1111)))),"제외","포함"))</f>
        <v/>
      </c>
    </row>
    <row r="1112">
      <c r="W1112" s="2">
        <f>IF(OR($B$5="",$C$6="",ROW()&lt;$B$5),"",IF(INDEX($A:$U,ROW(),$C$6)="","",INDEX($A:$U,ROW(),$C$6)))</f>
        <v/>
      </c>
      <c r="X1112" s="28">
        <f>IF($W1112="","",IF(ISNUMBER($W1112),IF($W1112&gt;=10000000,IFERROR(DATE(INT($W1112/10000),MOD(INT($W1112/100),100),MOD($W1112,100)),""),$W1112),IF(ISNUMBER(--SUBSTITUTE(SUBSTITUTE(TRIM($W1112),".","-"),"/","-")),IF(--SUBSTITUTE(SUBSTITUTE(TRIM($W1112),".","-"),"/","-")&gt;=10000000,IFERROR(DATE(--LEFT(TRIM($W1112),4),--MID(TRIM($W1112),5,2),--RIGHT(TRIM($W1112),2)),""),--SUBSTITUTE(SUBSTITUTE(TRIM($W1112),".","-"),"/","-")),IFERROR(--LEFT(SUBSTITUTE(SUBSTITUTE(TRIM($W1112),".","-"),"/","-"),10),""))))</f>
        <v/>
      </c>
      <c r="Y1112" s="29">
        <f>IF($X1112="","",INT($X1112))</f>
        <v/>
      </c>
      <c r="Z1112" s="30">
        <f>IF(OR($Y1112="",$D$6=""),"",IF(INDEX($A:$U,ROW(),$D$6)="",0,IF(ISNUMBER(INDEX($A:$U,ROW(),$D$6)),INDEX($A:$U,ROW(),$D$6),IFERROR(--SUBSTITUTE(SUBSTITUTE(TRIM(INDEX($A:$U,ROW(),$D$6)),",",""),"원",""),0))))</f>
        <v/>
      </c>
      <c r="AA1112" s="30">
        <f>IF(OR($Y1112="",$E$6=""),"",IF(INDEX($A:$U,ROW(),$E$6)="",0,IF(ISNUMBER(INDEX($A:$U,ROW(),$E$6)),INDEX($A:$U,ROW(),$E$6),IFERROR(--SUBSTITUTE(SUBSTITUTE(TRIM(INDEX($A:$U,ROW(),$E$6)),",",""),"원",""),0))))</f>
        <v/>
      </c>
      <c r="AB1112" s="30">
        <f>IF(OR($Y1112="",$F$6=""),"",IF(INDEX($A:$U,ROW(),$F$6)="","",IF(ISNUMBER(INDEX($A:$U,ROW(),$F$6)),INDEX($A:$U,ROW(),$F$6),IFERROR(--SUBSTITUTE(SUBSTITUTE(TRIM(INDEX($A:$U,ROW(),$F$6)),",",""),"원",""),""))))</f>
        <v/>
      </c>
      <c r="AC1112" s="2">
        <f>IF(OR($Y1112="",$G$6=""),"",INDEX($A:$U,ROW(),$G$6)&amp;"")</f>
        <v/>
      </c>
      <c r="AD1112" s="2">
        <f>IF($Y1112="","",IF(OR(AND(설정!$B$5&lt;&gt;"",ISNUMBER(SEARCH(설정!$B$5,$AC1112))),AND(설정!$B$6&lt;&gt;"",ISNUMBER(SEARCH(설정!$B$6,$AC1112))),AND(설정!$B$7&lt;&gt;"",ISNUMBER(SEARCH(설정!$B$7,$AC1112)))),"제외","포함"))</f>
        <v/>
      </c>
    </row>
    <row r="1113">
      <c r="W1113" s="2">
        <f>IF(OR($B$5="",$C$6="",ROW()&lt;$B$5),"",IF(INDEX($A:$U,ROW(),$C$6)="","",INDEX($A:$U,ROW(),$C$6)))</f>
        <v/>
      </c>
      <c r="X1113" s="28">
        <f>IF($W1113="","",IF(ISNUMBER($W1113),IF($W1113&gt;=10000000,IFERROR(DATE(INT($W1113/10000),MOD(INT($W1113/100),100),MOD($W1113,100)),""),$W1113),IF(ISNUMBER(--SUBSTITUTE(SUBSTITUTE(TRIM($W1113),".","-"),"/","-")),IF(--SUBSTITUTE(SUBSTITUTE(TRIM($W1113),".","-"),"/","-")&gt;=10000000,IFERROR(DATE(--LEFT(TRIM($W1113),4),--MID(TRIM($W1113),5,2),--RIGHT(TRIM($W1113),2)),""),--SUBSTITUTE(SUBSTITUTE(TRIM($W1113),".","-"),"/","-")),IFERROR(--LEFT(SUBSTITUTE(SUBSTITUTE(TRIM($W1113),".","-"),"/","-"),10),""))))</f>
        <v/>
      </c>
      <c r="Y1113" s="29">
        <f>IF($X1113="","",INT($X1113))</f>
        <v/>
      </c>
      <c r="Z1113" s="30">
        <f>IF(OR($Y1113="",$D$6=""),"",IF(INDEX($A:$U,ROW(),$D$6)="",0,IF(ISNUMBER(INDEX($A:$U,ROW(),$D$6)),INDEX($A:$U,ROW(),$D$6),IFERROR(--SUBSTITUTE(SUBSTITUTE(TRIM(INDEX($A:$U,ROW(),$D$6)),",",""),"원",""),0))))</f>
        <v/>
      </c>
      <c r="AA1113" s="30">
        <f>IF(OR($Y1113="",$E$6=""),"",IF(INDEX($A:$U,ROW(),$E$6)="",0,IF(ISNUMBER(INDEX($A:$U,ROW(),$E$6)),INDEX($A:$U,ROW(),$E$6),IFERROR(--SUBSTITUTE(SUBSTITUTE(TRIM(INDEX($A:$U,ROW(),$E$6)),",",""),"원",""),0))))</f>
        <v/>
      </c>
      <c r="AB1113" s="30">
        <f>IF(OR($Y1113="",$F$6=""),"",IF(INDEX($A:$U,ROW(),$F$6)="","",IF(ISNUMBER(INDEX($A:$U,ROW(),$F$6)),INDEX($A:$U,ROW(),$F$6),IFERROR(--SUBSTITUTE(SUBSTITUTE(TRIM(INDEX($A:$U,ROW(),$F$6)),",",""),"원",""),""))))</f>
        <v/>
      </c>
      <c r="AC1113" s="2">
        <f>IF(OR($Y1113="",$G$6=""),"",INDEX($A:$U,ROW(),$G$6)&amp;"")</f>
        <v/>
      </c>
      <c r="AD1113" s="2">
        <f>IF($Y1113="","",IF(OR(AND(설정!$B$5&lt;&gt;"",ISNUMBER(SEARCH(설정!$B$5,$AC1113))),AND(설정!$B$6&lt;&gt;"",ISNUMBER(SEARCH(설정!$B$6,$AC1113))),AND(설정!$B$7&lt;&gt;"",ISNUMBER(SEARCH(설정!$B$7,$AC1113)))),"제외","포함"))</f>
        <v/>
      </c>
    </row>
    <row r="1114">
      <c r="W1114" s="2">
        <f>IF(OR($B$5="",$C$6="",ROW()&lt;$B$5),"",IF(INDEX($A:$U,ROW(),$C$6)="","",INDEX($A:$U,ROW(),$C$6)))</f>
        <v/>
      </c>
      <c r="X1114" s="28">
        <f>IF($W1114="","",IF(ISNUMBER($W1114),IF($W1114&gt;=10000000,IFERROR(DATE(INT($W1114/10000),MOD(INT($W1114/100),100),MOD($W1114,100)),""),$W1114),IF(ISNUMBER(--SUBSTITUTE(SUBSTITUTE(TRIM($W1114),".","-"),"/","-")),IF(--SUBSTITUTE(SUBSTITUTE(TRIM($W1114),".","-"),"/","-")&gt;=10000000,IFERROR(DATE(--LEFT(TRIM($W1114),4),--MID(TRIM($W1114),5,2),--RIGHT(TRIM($W1114),2)),""),--SUBSTITUTE(SUBSTITUTE(TRIM($W1114),".","-"),"/","-")),IFERROR(--LEFT(SUBSTITUTE(SUBSTITUTE(TRIM($W1114),".","-"),"/","-"),10),""))))</f>
        <v/>
      </c>
      <c r="Y1114" s="29">
        <f>IF($X1114="","",INT($X1114))</f>
        <v/>
      </c>
      <c r="Z1114" s="30">
        <f>IF(OR($Y1114="",$D$6=""),"",IF(INDEX($A:$U,ROW(),$D$6)="",0,IF(ISNUMBER(INDEX($A:$U,ROW(),$D$6)),INDEX($A:$U,ROW(),$D$6),IFERROR(--SUBSTITUTE(SUBSTITUTE(TRIM(INDEX($A:$U,ROW(),$D$6)),",",""),"원",""),0))))</f>
        <v/>
      </c>
      <c r="AA1114" s="30">
        <f>IF(OR($Y1114="",$E$6=""),"",IF(INDEX($A:$U,ROW(),$E$6)="",0,IF(ISNUMBER(INDEX($A:$U,ROW(),$E$6)),INDEX($A:$U,ROW(),$E$6),IFERROR(--SUBSTITUTE(SUBSTITUTE(TRIM(INDEX($A:$U,ROW(),$E$6)),",",""),"원",""),0))))</f>
        <v/>
      </c>
      <c r="AB1114" s="30">
        <f>IF(OR($Y1114="",$F$6=""),"",IF(INDEX($A:$U,ROW(),$F$6)="","",IF(ISNUMBER(INDEX($A:$U,ROW(),$F$6)),INDEX($A:$U,ROW(),$F$6),IFERROR(--SUBSTITUTE(SUBSTITUTE(TRIM(INDEX($A:$U,ROW(),$F$6)),",",""),"원",""),""))))</f>
        <v/>
      </c>
      <c r="AC1114" s="2">
        <f>IF(OR($Y1114="",$G$6=""),"",INDEX($A:$U,ROW(),$G$6)&amp;"")</f>
        <v/>
      </c>
      <c r="AD1114" s="2">
        <f>IF($Y1114="","",IF(OR(AND(설정!$B$5&lt;&gt;"",ISNUMBER(SEARCH(설정!$B$5,$AC1114))),AND(설정!$B$6&lt;&gt;"",ISNUMBER(SEARCH(설정!$B$6,$AC1114))),AND(설정!$B$7&lt;&gt;"",ISNUMBER(SEARCH(설정!$B$7,$AC1114)))),"제외","포함"))</f>
        <v/>
      </c>
    </row>
    <row r="1115">
      <c r="W1115" s="2">
        <f>IF(OR($B$5="",$C$6="",ROW()&lt;$B$5),"",IF(INDEX($A:$U,ROW(),$C$6)="","",INDEX($A:$U,ROW(),$C$6)))</f>
        <v/>
      </c>
      <c r="X1115" s="28">
        <f>IF($W1115="","",IF(ISNUMBER($W1115),IF($W1115&gt;=10000000,IFERROR(DATE(INT($W1115/10000),MOD(INT($W1115/100),100),MOD($W1115,100)),""),$W1115),IF(ISNUMBER(--SUBSTITUTE(SUBSTITUTE(TRIM($W1115),".","-"),"/","-")),IF(--SUBSTITUTE(SUBSTITUTE(TRIM($W1115),".","-"),"/","-")&gt;=10000000,IFERROR(DATE(--LEFT(TRIM($W1115),4),--MID(TRIM($W1115),5,2),--RIGHT(TRIM($W1115),2)),""),--SUBSTITUTE(SUBSTITUTE(TRIM($W1115),".","-"),"/","-")),IFERROR(--LEFT(SUBSTITUTE(SUBSTITUTE(TRIM($W1115),".","-"),"/","-"),10),""))))</f>
        <v/>
      </c>
      <c r="Y1115" s="29">
        <f>IF($X1115="","",INT($X1115))</f>
        <v/>
      </c>
      <c r="Z1115" s="30">
        <f>IF(OR($Y1115="",$D$6=""),"",IF(INDEX($A:$U,ROW(),$D$6)="",0,IF(ISNUMBER(INDEX($A:$U,ROW(),$D$6)),INDEX($A:$U,ROW(),$D$6),IFERROR(--SUBSTITUTE(SUBSTITUTE(TRIM(INDEX($A:$U,ROW(),$D$6)),",",""),"원",""),0))))</f>
        <v/>
      </c>
      <c r="AA1115" s="30">
        <f>IF(OR($Y1115="",$E$6=""),"",IF(INDEX($A:$U,ROW(),$E$6)="",0,IF(ISNUMBER(INDEX($A:$U,ROW(),$E$6)),INDEX($A:$U,ROW(),$E$6),IFERROR(--SUBSTITUTE(SUBSTITUTE(TRIM(INDEX($A:$U,ROW(),$E$6)),",",""),"원",""),0))))</f>
        <v/>
      </c>
      <c r="AB1115" s="30">
        <f>IF(OR($Y1115="",$F$6=""),"",IF(INDEX($A:$U,ROW(),$F$6)="","",IF(ISNUMBER(INDEX($A:$U,ROW(),$F$6)),INDEX($A:$U,ROW(),$F$6),IFERROR(--SUBSTITUTE(SUBSTITUTE(TRIM(INDEX($A:$U,ROW(),$F$6)),",",""),"원",""),""))))</f>
        <v/>
      </c>
      <c r="AC1115" s="2">
        <f>IF(OR($Y1115="",$G$6=""),"",INDEX($A:$U,ROW(),$G$6)&amp;"")</f>
        <v/>
      </c>
      <c r="AD1115" s="2">
        <f>IF($Y1115="","",IF(OR(AND(설정!$B$5&lt;&gt;"",ISNUMBER(SEARCH(설정!$B$5,$AC1115))),AND(설정!$B$6&lt;&gt;"",ISNUMBER(SEARCH(설정!$B$6,$AC1115))),AND(설정!$B$7&lt;&gt;"",ISNUMBER(SEARCH(설정!$B$7,$AC1115)))),"제외","포함"))</f>
        <v/>
      </c>
    </row>
    <row r="1116">
      <c r="W1116" s="2">
        <f>IF(OR($B$5="",$C$6="",ROW()&lt;$B$5),"",IF(INDEX($A:$U,ROW(),$C$6)="","",INDEX($A:$U,ROW(),$C$6)))</f>
        <v/>
      </c>
      <c r="X1116" s="28">
        <f>IF($W1116="","",IF(ISNUMBER($W1116),IF($W1116&gt;=10000000,IFERROR(DATE(INT($W1116/10000),MOD(INT($W1116/100),100),MOD($W1116,100)),""),$W1116),IF(ISNUMBER(--SUBSTITUTE(SUBSTITUTE(TRIM($W1116),".","-"),"/","-")),IF(--SUBSTITUTE(SUBSTITUTE(TRIM($W1116),".","-"),"/","-")&gt;=10000000,IFERROR(DATE(--LEFT(TRIM($W1116),4),--MID(TRIM($W1116),5,2),--RIGHT(TRIM($W1116),2)),""),--SUBSTITUTE(SUBSTITUTE(TRIM($W1116),".","-"),"/","-")),IFERROR(--LEFT(SUBSTITUTE(SUBSTITUTE(TRIM($W1116),".","-"),"/","-"),10),""))))</f>
        <v/>
      </c>
      <c r="Y1116" s="29">
        <f>IF($X1116="","",INT($X1116))</f>
        <v/>
      </c>
      <c r="Z1116" s="30">
        <f>IF(OR($Y1116="",$D$6=""),"",IF(INDEX($A:$U,ROW(),$D$6)="",0,IF(ISNUMBER(INDEX($A:$U,ROW(),$D$6)),INDEX($A:$U,ROW(),$D$6),IFERROR(--SUBSTITUTE(SUBSTITUTE(TRIM(INDEX($A:$U,ROW(),$D$6)),",",""),"원",""),0))))</f>
        <v/>
      </c>
      <c r="AA1116" s="30">
        <f>IF(OR($Y1116="",$E$6=""),"",IF(INDEX($A:$U,ROW(),$E$6)="",0,IF(ISNUMBER(INDEX($A:$U,ROW(),$E$6)),INDEX($A:$U,ROW(),$E$6),IFERROR(--SUBSTITUTE(SUBSTITUTE(TRIM(INDEX($A:$U,ROW(),$E$6)),",",""),"원",""),0))))</f>
        <v/>
      </c>
      <c r="AB1116" s="30">
        <f>IF(OR($Y1116="",$F$6=""),"",IF(INDEX($A:$U,ROW(),$F$6)="","",IF(ISNUMBER(INDEX($A:$U,ROW(),$F$6)),INDEX($A:$U,ROW(),$F$6),IFERROR(--SUBSTITUTE(SUBSTITUTE(TRIM(INDEX($A:$U,ROW(),$F$6)),",",""),"원",""),""))))</f>
        <v/>
      </c>
      <c r="AC1116" s="2">
        <f>IF(OR($Y1116="",$G$6=""),"",INDEX($A:$U,ROW(),$G$6)&amp;"")</f>
        <v/>
      </c>
      <c r="AD1116" s="2">
        <f>IF($Y1116="","",IF(OR(AND(설정!$B$5&lt;&gt;"",ISNUMBER(SEARCH(설정!$B$5,$AC1116))),AND(설정!$B$6&lt;&gt;"",ISNUMBER(SEARCH(설정!$B$6,$AC1116))),AND(설정!$B$7&lt;&gt;"",ISNUMBER(SEARCH(설정!$B$7,$AC1116)))),"제외","포함"))</f>
        <v/>
      </c>
    </row>
    <row r="1117">
      <c r="W1117" s="2">
        <f>IF(OR($B$5="",$C$6="",ROW()&lt;$B$5),"",IF(INDEX($A:$U,ROW(),$C$6)="","",INDEX($A:$U,ROW(),$C$6)))</f>
        <v/>
      </c>
      <c r="X1117" s="28">
        <f>IF($W1117="","",IF(ISNUMBER($W1117),IF($W1117&gt;=10000000,IFERROR(DATE(INT($W1117/10000),MOD(INT($W1117/100),100),MOD($W1117,100)),""),$W1117),IF(ISNUMBER(--SUBSTITUTE(SUBSTITUTE(TRIM($W1117),".","-"),"/","-")),IF(--SUBSTITUTE(SUBSTITUTE(TRIM($W1117),".","-"),"/","-")&gt;=10000000,IFERROR(DATE(--LEFT(TRIM($W1117),4),--MID(TRIM($W1117),5,2),--RIGHT(TRIM($W1117),2)),""),--SUBSTITUTE(SUBSTITUTE(TRIM($W1117),".","-"),"/","-")),IFERROR(--LEFT(SUBSTITUTE(SUBSTITUTE(TRIM($W1117),".","-"),"/","-"),10),""))))</f>
        <v/>
      </c>
      <c r="Y1117" s="29">
        <f>IF($X1117="","",INT($X1117))</f>
        <v/>
      </c>
      <c r="Z1117" s="30">
        <f>IF(OR($Y1117="",$D$6=""),"",IF(INDEX($A:$U,ROW(),$D$6)="",0,IF(ISNUMBER(INDEX($A:$U,ROW(),$D$6)),INDEX($A:$U,ROW(),$D$6),IFERROR(--SUBSTITUTE(SUBSTITUTE(TRIM(INDEX($A:$U,ROW(),$D$6)),",",""),"원",""),0))))</f>
        <v/>
      </c>
      <c r="AA1117" s="30">
        <f>IF(OR($Y1117="",$E$6=""),"",IF(INDEX($A:$U,ROW(),$E$6)="",0,IF(ISNUMBER(INDEX($A:$U,ROW(),$E$6)),INDEX($A:$U,ROW(),$E$6),IFERROR(--SUBSTITUTE(SUBSTITUTE(TRIM(INDEX($A:$U,ROW(),$E$6)),",",""),"원",""),0))))</f>
        <v/>
      </c>
      <c r="AB1117" s="30">
        <f>IF(OR($Y1117="",$F$6=""),"",IF(INDEX($A:$U,ROW(),$F$6)="","",IF(ISNUMBER(INDEX($A:$U,ROW(),$F$6)),INDEX($A:$U,ROW(),$F$6),IFERROR(--SUBSTITUTE(SUBSTITUTE(TRIM(INDEX($A:$U,ROW(),$F$6)),",",""),"원",""),""))))</f>
        <v/>
      </c>
      <c r="AC1117" s="2">
        <f>IF(OR($Y1117="",$G$6=""),"",INDEX($A:$U,ROW(),$G$6)&amp;"")</f>
        <v/>
      </c>
      <c r="AD1117" s="2">
        <f>IF($Y1117="","",IF(OR(AND(설정!$B$5&lt;&gt;"",ISNUMBER(SEARCH(설정!$B$5,$AC1117))),AND(설정!$B$6&lt;&gt;"",ISNUMBER(SEARCH(설정!$B$6,$AC1117))),AND(설정!$B$7&lt;&gt;"",ISNUMBER(SEARCH(설정!$B$7,$AC1117)))),"제외","포함"))</f>
        <v/>
      </c>
    </row>
    <row r="1118">
      <c r="W1118" s="2">
        <f>IF(OR($B$5="",$C$6="",ROW()&lt;$B$5),"",IF(INDEX($A:$U,ROW(),$C$6)="","",INDEX($A:$U,ROW(),$C$6)))</f>
        <v/>
      </c>
      <c r="X1118" s="28">
        <f>IF($W1118="","",IF(ISNUMBER($W1118),IF($W1118&gt;=10000000,IFERROR(DATE(INT($W1118/10000),MOD(INT($W1118/100),100),MOD($W1118,100)),""),$W1118),IF(ISNUMBER(--SUBSTITUTE(SUBSTITUTE(TRIM($W1118),".","-"),"/","-")),IF(--SUBSTITUTE(SUBSTITUTE(TRIM($W1118),".","-"),"/","-")&gt;=10000000,IFERROR(DATE(--LEFT(TRIM($W1118),4),--MID(TRIM($W1118),5,2),--RIGHT(TRIM($W1118),2)),""),--SUBSTITUTE(SUBSTITUTE(TRIM($W1118),".","-"),"/","-")),IFERROR(--LEFT(SUBSTITUTE(SUBSTITUTE(TRIM($W1118),".","-"),"/","-"),10),""))))</f>
        <v/>
      </c>
      <c r="Y1118" s="29">
        <f>IF($X1118="","",INT($X1118))</f>
        <v/>
      </c>
      <c r="Z1118" s="30">
        <f>IF(OR($Y1118="",$D$6=""),"",IF(INDEX($A:$U,ROW(),$D$6)="",0,IF(ISNUMBER(INDEX($A:$U,ROW(),$D$6)),INDEX($A:$U,ROW(),$D$6),IFERROR(--SUBSTITUTE(SUBSTITUTE(TRIM(INDEX($A:$U,ROW(),$D$6)),",",""),"원",""),0))))</f>
        <v/>
      </c>
      <c r="AA1118" s="30">
        <f>IF(OR($Y1118="",$E$6=""),"",IF(INDEX($A:$U,ROW(),$E$6)="",0,IF(ISNUMBER(INDEX($A:$U,ROW(),$E$6)),INDEX($A:$U,ROW(),$E$6),IFERROR(--SUBSTITUTE(SUBSTITUTE(TRIM(INDEX($A:$U,ROW(),$E$6)),",",""),"원",""),0))))</f>
        <v/>
      </c>
      <c r="AB1118" s="30">
        <f>IF(OR($Y1118="",$F$6=""),"",IF(INDEX($A:$U,ROW(),$F$6)="","",IF(ISNUMBER(INDEX($A:$U,ROW(),$F$6)),INDEX($A:$U,ROW(),$F$6),IFERROR(--SUBSTITUTE(SUBSTITUTE(TRIM(INDEX($A:$U,ROW(),$F$6)),",",""),"원",""),""))))</f>
        <v/>
      </c>
      <c r="AC1118" s="2">
        <f>IF(OR($Y1118="",$G$6=""),"",INDEX($A:$U,ROW(),$G$6)&amp;"")</f>
        <v/>
      </c>
      <c r="AD1118" s="2">
        <f>IF($Y1118="","",IF(OR(AND(설정!$B$5&lt;&gt;"",ISNUMBER(SEARCH(설정!$B$5,$AC1118))),AND(설정!$B$6&lt;&gt;"",ISNUMBER(SEARCH(설정!$B$6,$AC1118))),AND(설정!$B$7&lt;&gt;"",ISNUMBER(SEARCH(설정!$B$7,$AC1118)))),"제외","포함"))</f>
        <v/>
      </c>
    </row>
    <row r="1119">
      <c r="W1119" s="2">
        <f>IF(OR($B$5="",$C$6="",ROW()&lt;$B$5),"",IF(INDEX($A:$U,ROW(),$C$6)="","",INDEX($A:$U,ROW(),$C$6)))</f>
        <v/>
      </c>
      <c r="X1119" s="28">
        <f>IF($W1119="","",IF(ISNUMBER($W1119),IF($W1119&gt;=10000000,IFERROR(DATE(INT($W1119/10000),MOD(INT($W1119/100),100),MOD($W1119,100)),""),$W1119),IF(ISNUMBER(--SUBSTITUTE(SUBSTITUTE(TRIM($W1119),".","-"),"/","-")),IF(--SUBSTITUTE(SUBSTITUTE(TRIM($W1119),".","-"),"/","-")&gt;=10000000,IFERROR(DATE(--LEFT(TRIM($W1119),4),--MID(TRIM($W1119),5,2),--RIGHT(TRIM($W1119),2)),""),--SUBSTITUTE(SUBSTITUTE(TRIM($W1119),".","-"),"/","-")),IFERROR(--LEFT(SUBSTITUTE(SUBSTITUTE(TRIM($W1119),".","-"),"/","-"),10),""))))</f>
        <v/>
      </c>
      <c r="Y1119" s="29">
        <f>IF($X1119="","",INT($X1119))</f>
        <v/>
      </c>
      <c r="Z1119" s="30">
        <f>IF(OR($Y1119="",$D$6=""),"",IF(INDEX($A:$U,ROW(),$D$6)="",0,IF(ISNUMBER(INDEX($A:$U,ROW(),$D$6)),INDEX($A:$U,ROW(),$D$6),IFERROR(--SUBSTITUTE(SUBSTITUTE(TRIM(INDEX($A:$U,ROW(),$D$6)),",",""),"원",""),0))))</f>
        <v/>
      </c>
      <c r="AA1119" s="30">
        <f>IF(OR($Y1119="",$E$6=""),"",IF(INDEX($A:$U,ROW(),$E$6)="",0,IF(ISNUMBER(INDEX($A:$U,ROW(),$E$6)),INDEX($A:$U,ROW(),$E$6),IFERROR(--SUBSTITUTE(SUBSTITUTE(TRIM(INDEX($A:$U,ROW(),$E$6)),",",""),"원",""),0))))</f>
        <v/>
      </c>
      <c r="AB1119" s="30">
        <f>IF(OR($Y1119="",$F$6=""),"",IF(INDEX($A:$U,ROW(),$F$6)="","",IF(ISNUMBER(INDEX($A:$U,ROW(),$F$6)),INDEX($A:$U,ROW(),$F$6),IFERROR(--SUBSTITUTE(SUBSTITUTE(TRIM(INDEX($A:$U,ROW(),$F$6)),",",""),"원",""),""))))</f>
        <v/>
      </c>
      <c r="AC1119" s="2">
        <f>IF(OR($Y1119="",$G$6=""),"",INDEX($A:$U,ROW(),$G$6)&amp;"")</f>
        <v/>
      </c>
      <c r="AD1119" s="2">
        <f>IF($Y1119="","",IF(OR(AND(설정!$B$5&lt;&gt;"",ISNUMBER(SEARCH(설정!$B$5,$AC1119))),AND(설정!$B$6&lt;&gt;"",ISNUMBER(SEARCH(설정!$B$6,$AC1119))),AND(설정!$B$7&lt;&gt;"",ISNUMBER(SEARCH(설정!$B$7,$AC1119)))),"제외","포함"))</f>
        <v/>
      </c>
    </row>
    <row r="1120">
      <c r="W1120" s="2">
        <f>IF(OR($B$5="",$C$6="",ROW()&lt;$B$5),"",IF(INDEX($A:$U,ROW(),$C$6)="","",INDEX($A:$U,ROW(),$C$6)))</f>
        <v/>
      </c>
      <c r="X1120" s="28">
        <f>IF($W1120="","",IF(ISNUMBER($W1120),IF($W1120&gt;=10000000,IFERROR(DATE(INT($W1120/10000),MOD(INT($W1120/100),100),MOD($W1120,100)),""),$W1120),IF(ISNUMBER(--SUBSTITUTE(SUBSTITUTE(TRIM($W1120),".","-"),"/","-")),IF(--SUBSTITUTE(SUBSTITUTE(TRIM($W1120),".","-"),"/","-")&gt;=10000000,IFERROR(DATE(--LEFT(TRIM($W1120),4),--MID(TRIM($W1120),5,2),--RIGHT(TRIM($W1120),2)),""),--SUBSTITUTE(SUBSTITUTE(TRIM($W1120),".","-"),"/","-")),IFERROR(--LEFT(SUBSTITUTE(SUBSTITUTE(TRIM($W1120),".","-"),"/","-"),10),""))))</f>
        <v/>
      </c>
      <c r="Y1120" s="29">
        <f>IF($X1120="","",INT($X1120))</f>
        <v/>
      </c>
      <c r="Z1120" s="30">
        <f>IF(OR($Y1120="",$D$6=""),"",IF(INDEX($A:$U,ROW(),$D$6)="",0,IF(ISNUMBER(INDEX($A:$U,ROW(),$D$6)),INDEX($A:$U,ROW(),$D$6),IFERROR(--SUBSTITUTE(SUBSTITUTE(TRIM(INDEX($A:$U,ROW(),$D$6)),",",""),"원",""),0))))</f>
        <v/>
      </c>
      <c r="AA1120" s="30">
        <f>IF(OR($Y1120="",$E$6=""),"",IF(INDEX($A:$U,ROW(),$E$6)="",0,IF(ISNUMBER(INDEX($A:$U,ROW(),$E$6)),INDEX($A:$U,ROW(),$E$6),IFERROR(--SUBSTITUTE(SUBSTITUTE(TRIM(INDEX($A:$U,ROW(),$E$6)),",",""),"원",""),0))))</f>
        <v/>
      </c>
      <c r="AB1120" s="30">
        <f>IF(OR($Y1120="",$F$6=""),"",IF(INDEX($A:$U,ROW(),$F$6)="","",IF(ISNUMBER(INDEX($A:$U,ROW(),$F$6)),INDEX($A:$U,ROW(),$F$6),IFERROR(--SUBSTITUTE(SUBSTITUTE(TRIM(INDEX($A:$U,ROW(),$F$6)),",",""),"원",""),""))))</f>
        <v/>
      </c>
      <c r="AC1120" s="2">
        <f>IF(OR($Y1120="",$G$6=""),"",INDEX($A:$U,ROW(),$G$6)&amp;"")</f>
        <v/>
      </c>
      <c r="AD1120" s="2">
        <f>IF($Y1120="","",IF(OR(AND(설정!$B$5&lt;&gt;"",ISNUMBER(SEARCH(설정!$B$5,$AC1120))),AND(설정!$B$6&lt;&gt;"",ISNUMBER(SEARCH(설정!$B$6,$AC1120))),AND(설정!$B$7&lt;&gt;"",ISNUMBER(SEARCH(설정!$B$7,$AC1120)))),"제외","포함"))</f>
        <v/>
      </c>
    </row>
    <row r="1121">
      <c r="W1121" s="2">
        <f>IF(OR($B$5="",$C$6="",ROW()&lt;$B$5),"",IF(INDEX($A:$U,ROW(),$C$6)="","",INDEX($A:$U,ROW(),$C$6)))</f>
        <v/>
      </c>
      <c r="X1121" s="28">
        <f>IF($W1121="","",IF(ISNUMBER($W1121),IF($W1121&gt;=10000000,IFERROR(DATE(INT($W1121/10000),MOD(INT($W1121/100),100),MOD($W1121,100)),""),$W1121),IF(ISNUMBER(--SUBSTITUTE(SUBSTITUTE(TRIM($W1121),".","-"),"/","-")),IF(--SUBSTITUTE(SUBSTITUTE(TRIM($W1121),".","-"),"/","-")&gt;=10000000,IFERROR(DATE(--LEFT(TRIM($W1121),4),--MID(TRIM($W1121),5,2),--RIGHT(TRIM($W1121),2)),""),--SUBSTITUTE(SUBSTITUTE(TRIM($W1121),".","-"),"/","-")),IFERROR(--LEFT(SUBSTITUTE(SUBSTITUTE(TRIM($W1121),".","-"),"/","-"),10),""))))</f>
        <v/>
      </c>
      <c r="Y1121" s="29">
        <f>IF($X1121="","",INT($X1121))</f>
        <v/>
      </c>
      <c r="Z1121" s="30">
        <f>IF(OR($Y1121="",$D$6=""),"",IF(INDEX($A:$U,ROW(),$D$6)="",0,IF(ISNUMBER(INDEX($A:$U,ROW(),$D$6)),INDEX($A:$U,ROW(),$D$6),IFERROR(--SUBSTITUTE(SUBSTITUTE(TRIM(INDEX($A:$U,ROW(),$D$6)),",",""),"원",""),0))))</f>
        <v/>
      </c>
      <c r="AA1121" s="30">
        <f>IF(OR($Y1121="",$E$6=""),"",IF(INDEX($A:$U,ROW(),$E$6)="",0,IF(ISNUMBER(INDEX($A:$U,ROW(),$E$6)),INDEX($A:$U,ROW(),$E$6),IFERROR(--SUBSTITUTE(SUBSTITUTE(TRIM(INDEX($A:$U,ROW(),$E$6)),",",""),"원",""),0))))</f>
        <v/>
      </c>
      <c r="AB1121" s="30">
        <f>IF(OR($Y1121="",$F$6=""),"",IF(INDEX($A:$U,ROW(),$F$6)="","",IF(ISNUMBER(INDEX($A:$U,ROW(),$F$6)),INDEX($A:$U,ROW(),$F$6),IFERROR(--SUBSTITUTE(SUBSTITUTE(TRIM(INDEX($A:$U,ROW(),$F$6)),",",""),"원",""),""))))</f>
        <v/>
      </c>
      <c r="AC1121" s="2">
        <f>IF(OR($Y1121="",$G$6=""),"",INDEX($A:$U,ROW(),$G$6)&amp;"")</f>
        <v/>
      </c>
      <c r="AD1121" s="2">
        <f>IF($Y1121="","",IF(OR(AND(설정!$B$5&lt;&gt;"",ISNUMBER(SEARCH(설정!$B$5,$AC1121))),AND(설정!$B$6&lt;&gt;"",ISNUMBER(SEARCH(설정!$B$6,$AC1121))),AND(설정!$B$7&lt;&gt;"",ISNUMBER(SEARCH(설정!$B$7,$AC1121)))),"제외","포함"))</f>
        <v/>
      </c>
    </row>
    <row r="1122">
      <c r="W1122" s="2">
        <f>IF(OR($B$5="",$C$6="",ROW()&lt;$B$5),"",IF(INDEX($A:$U,ROW(),$C$6)="","",INDEX($A:$U,ROW(),$C$6)))</f>
        <v/>
      </c>
      <c r="X1122" s="28">
        <f>IF($W1122="","",IF(ISNUMBER($W1122),IF($W1122&gt;=10000000,IFERROR(DATE(INT($W1122/10000),MOD(INT($W1122/100),100),MOD($W1122,100)),""),$W1122),IF(ISNUMBER(--SUBSTITUTE(SUBSTITUTE(TRIM($W1122),".","-"),"/","-")),IF(--SUBSTITUTE(SUBSTITUTE(TRIM($W1122),".","-"),"/","-")&gt;=10000000,IFERROR(DATE(--LEFT(TRIM($W1122),4),--MID(TRIM($W1122),5,2),--RIGHT(TRIM($W1122),2)),""),--SUBSTITUTE(SUBSTITUTE(TRIM($W1122),".","-"),"/","-")),IFERROR(--LEFT(SUBSTITUTE(SUBSTITUTE(TRIM($W1122),".","-"),"/","-"),10),""))))</f>
        <v/>
      </c>
      <c r="Y1122" s="29">
        <f>IF($X1122="","",INT($X1122))</f>
        <v/>
      </c>
      <c r="Z1122" s="30">
        <f>IF(OR($Y1122="",$D$6=""),"",IF(INDEX($A:$U,ROW(),$D$6)="",0,IF(ISNUMBER(INDEX($A:$U,ROW(),$D$6)),INDEX($A:$U,ROW(),$D$6),IFERROR(--SUBSTITUTE(SUBSTITUTE(TRIM(INDEX($A:$U,ROW(),$D$6)),",",""),"원",""),0))))</f>
        <v/>
      </c>
      <c r="AA1122" s="30">
        <f>IF(OR($Y1122="",$E$6=""),"",IF(INDEX($A:$U,ROW(),$E$6)="",0,IF(ISNUMBER(INDEX($A:$U,ROW(),$E$6)),INDEX($A:$U,ROW(),$E$6),IFERROR(--SUBSTITUTE(SUBSTITUTE(TRIM(INDEX($A:$U,ROW(),$E$6)),",",""),"원",""),0))))</f>
        <v/>
      </c>
      <c r="AB1122" s="30">
        <f>IF(OR($Y1122="",$F$6=""),"",IF(INDEX($A:$U,ROW(),$F$6)="","",IF(ISNUMBER(INDEX($A:$U,ROW(),$F$6)),INDEX($A:$U,ROW(),$F$6),IFERROR(--SUBSTITUTE(SUBSTITUTE(TRIM(INDEX($A:$U,ROW(),$F$6)),",",""),"원",""),""))))</f>
        <v/>
      </c>
      <c r="AC1122" s="2">
        <f>IF(OR($Y1122="",$G$6=""),"",INDEX($A:$U,ROW(),$G$6)&amp;"")</f>
        <v/>
      </c>
      <c r="AD1122" s="2">
        <f>IF($Y1122="","",IF(OR(AND(설정!$B$5&lt;&gt;"",ISNUMBER(SEARCH(설정!$B$5,$AC1122))),AND(설정!$B$6&lt;&gt;"",ISNUMBER(SEARCH(설정!$B$6,$AC1122))),AND(설정!$B$7&lt;&gt;"",ISNUMBER(SEARCH(설정!$B$7,$AC1122)))),"제외","포함"))</f>
        <v/>
      </c>
    </row>
    <row r="1123">
      <c r="W1123" s="2">
        <f>IF(OR($B$5="",$C$6="",ROW()&lt;$B$5),"",IF(INDEX($A:$U,ROW(),$C$6)="","",INDEX($A:$U,ROW(),$C$6)))</f>
        <v/>
      </c>
      <c r="X1123" s="28">
        <f>IF($W1123="","",IF(ISNUMBER($W1123),IF($W1123&gt;=10000000,IFERROR(DATE(INT($W1123/10000),MOD(INT($W1123/100),100),MOD($W1123,100)),""),$W1123),IF(ISNUMBER(--SUBSTITUTE(SUBSTITUTE(TRIM($W1123),".","-"),"/","-")),IF(--SUBSTITUTE(SUBSTITUTE(TRIM($W1123),".","-"),"/","-")&gt;=10000000,IFERROR(DATE(--LEFT(TRIM($W1123),4),--MID(TRIM($W1123),5,2),--RIGHT(TRIM($W1123),2)),""),--SUBSTITUTE(SUBSTITUTE(TRIM($W1123),".","-"),"/","-")),IFERROR(--LEFT(SUBSTITUTE(SUBSTITUTE(TRIM($W1123),".","-"),"/","-"),10),""))))</f>
        <v/>
      </c>
      <c r="Y1123" s="29">
        <f>IF($X1123="","",INT($X1123))</f>
        <v/>
      </c>
      <c r="Z1123" s="30">
        <f>IF(OR($Y1123="",$D$6=""),"",IF(INDEX($A:$U,ROW(),$D$6)="",0,IF(ISNUMBER(INDEX($A:$U,ROW(),$D$6)),INDEX($A:$U,ROW(),$D$6),IFERROR(--SUBSTITUTE(SUBSTITUTE(TRIM(INDEX($A:$U,ROW(),$D$6)),",",""),"원",""),0))))</f>
        <v/>
      </c>
      <c r="AA1123" s="30">
        <f>IF(OR($Y1123="",$E$6=""),"",IF(INDEX($A:$U,ROW(),$E$6)="",0,IF(ISNUMBER(INDEX($A:$U,ROW(),$E$6)),INDEX($A:$U,ROW(),$E$6),IFERROR(--SUBSTITUTE(SUBSTITUTE(TRIM(INDEX($A:$U,ROW(),$E$6)),",",""),"원",""),0))))</f>
        <v/>
      </c>
      <c r="AB1123" s="30">
        <f>IF(OR($Y1123="",$F$6=""),"",IF(INDEX($A:$U,ROW(),$F$6)="","",IF(ISNUMBER(INDEX($A:$U,ROW(),$F$6)),INDEX($A:$U,ROW(),$F$6),IFERROR(--SUBSTITUTE(SUBSTITUTE(TRIM(INDEX($A:$U,ROW(),$F$6)),",",""),"원",""),""))))</f>
        <v/>
      </c>
      <c r="AC1123" s="2">
        <f>IF(OR($Y1123="",$G$6=""),"",INDEX($A:$U,ROW(),$G$6)&amp;"")</f>
        <v/>
      </c>
      <c r="AD1123" s="2">
        <f>IF($Y1123="","",IF(OR(AND(설정!$B$5&lt;&gt;"",ISNUMBER(SEARCH(설정!$B$5,$AC1123))),AND(설정!$B$6&lt;&gt;"",ISNUMBER(SEARCH(설정!$B$6,$AC1123))),AND(설정!$B$7&lt;&gt;"",ISNUMBER(SEARCH(설정!$B$7,$AC1123)))),"제외","포함"))</f>
        <v/>
      </c>
    </row>
    <row r="1124">
      <c r="W1124" s="2">
        <f>IF(OR($B$5="",$C$6="",ROW()&lt;$B$5),"",IF(INDEX($A:$U,ROW(),$C$6)="","",INDEX($A:$U,ROW(),$C$6)))</f>
        <v/>
      </c>
      <c r="X1124" s="28">
        <f>IF($W1124="","",IF(ISNUMBER($W1124),IF($W1124&gt;=10000000,IFERROR(DATE(INT($W1124/10000),MOD(INT($W1124/100),100),MOD($W1124,100)),""),$W1124),IF(ISNUMBER(--SUBSTITUTE(SUBSTITUTE(TRIM($W1124),".","-"),"/","-")),IF(--SUBSTITUTE(SUBSTITUTE(TRIM($W1124),".","-"),"/","-")&gt;=10000000,IFERROR(DATE(--LEFT(TRIM($W1124),4),--MID(TRIM($W1124),5,2),--RIGHT(TRIM($W1124),2)),""),--SUBSTITUTE(SUBSTITUTE(TRIM($W1124),".","-"),"/","-")),IFERROR(--LEFT(SUBSTITUTE(SUBSTITUTE(TRIM($W1124),".","-"),"/","-"),10),""))))</f>
        <v/>
      </c>
      <c r="Y1124" s="29">
        <f>IF($X1124="","",INT($X1124))</f>
        <v/>
      </c>
      <c r="Z1124" s="30">
        <f>IF(OR($Y1124="",$D$6=""),"",IF(INDEX($A:$U,ROW(),$D$6)="",0,IF(ISNUMBER(INDEX($A:$U,ROW(),$D$6)),INDEX($A:$U,ROW(),$D$6),IFERROR(--SUBSTITUTE(SUBSTITUTE(TRIM(INDEX($A:$U,ROW(),$D$6)),",",""),"원",""),0))))</f>
        <v/>
      </c>
      <c r="AA1124" s="30">
        <f>IF(OR($Y1124="",$E$6=""),"",IF(INDEX($A:$U,ROW(),$E$6)="",0,IF(ISNUMBER(INDEX($A:$U,ROW(),$E$6)),INDEX($A:$U,ROW(),$E$6),IFERROR(--SUBSTITUTE(SUBSTITUTE(TRIM(INDEX($A:$U,ROW(),$E$6)),",",""),"원",""),0))))</f>
        <v/>
      </c>
      <c r="AB1124" s="30">
        <f>IF(OR($Y1124="",$F$6=""),"",IF(INDEX($A:$U,ROW(),$F$6)="","",IF(ISNUMBER(INDEX($A:$U,ROW(),$F$6)),INDEX($A:$U,ROW(),$F$6),IFERROR(--SUBSTITUTE(SUBSTITUTE(TRIM(INDEX($A:$U,ROW(),$F$6)),",",""),"원",""),""))))</f>
        <v/>
      </c>
      <c r="AC1124" s="2">
        <f>IF(OR($Y1124="",$G$6=""),"",INDEX($A:$U,ROW(),$G$6)&amp;"")</f>
        <v/>
      </c>
      <c r="AD1124" s="2">
        <f>IF($Y1124="","",IF(OR(AND(설정!$B$5&lt;&gt;"",ISNUMBER(SEARCH(설정!$B$5,$AC1124))),AND(설정!$B$6&lt;&gt;"",ISNUMBER(SEARCH(설정!$B$6,$AC1124))),AND(설정!$B$7&lt;&gt;"",ISNUMBER(SEARCH(설정!$B$7,$AC1124)))),"제외","포함"))</f>
        <v/>
      </c>
    </row>
    <row r="1125">
      <c r="W1125" s="2">
        <f>IF(OR($B$5="",$C$6="",ROW()&lt;$B$5),"",IF(INDEX($A:$U,ROW(),$C$6)="","",INDEX($A:$U,ROW(),$C$6)))</f>
        <v/>
      </c>
      <c r="X1125" s="28">
        <f>IF($W1125="","",IF(ISNUMBER($W1125),IF($W1125&gt;=10000000,IFERROR(DATE(INT($W1125/10000),MOD(INT($W1125/100),100),MOD($W1125,100)),""),$W1125),IF(ISNUMBER(--SUBSTITUTE(SUBSTITUTE(TRIM($W1125),".","-"),"/","-")),IF(--SUBSTITUTE(SUBSTITUTE(TRIM($W1125),".","-"),"/","-")&gt;=10000000,IFERROR(DATE(--LEFT(TRIM($W1125),4),--MID(TRIM($W1125),5,2),--RIGHT(TRIM($W1125),2)),""),--SUBSTITUTE(SUBSTITUTE(TRIM($W1125),".","-"),"/","-")),IFERROR(--LEFT(SUBSTITUTE(SUBSTITUTE(TRIM($W1125),".","-"),"/","-"),10),""))))</f>
        <v/>
      </c>
      <c r="Y1125" s="29">
        <f>IF($X1125="","",INT($X1125))</f>
        <v/>
      </c>
      <c r="Z1125" s="30">
        <f>IF(OR($Y1125="",$D$6=""),"",IF(INDEX($A:$U,ROW(),$D$6)="",0,IF(ISNUMBER(INDEX($A:$U,ROW(),$D$6)),INDEX($A:$U,ROW(),$D$6),IFERROR(--SUBSTITUTE(SUBSTITUTE(TRIM(INDEX($A:$U,ROW(),$D$6)),",",""),"원",""),0))))</f>
        <v/>
      </c>
      <c r="AA1125" s="30">
        <f>IF(OR($Y1125="",$E$6=""),"",IF(INDEX($A:$U,ROW(),$E$6)="",0,IF(ISNUMBER(INDEX($A:$U,ROW(),$E$6)),INDEX($A:$U,ROW(),$E$6),IFERROR(--SUBSTITUTE(SUBSTITUTE(TRIM(INDEX($A:$U,ROW(),$E$6)),",",""),"원",""),0))))</f>
        <v/>
      </c>
      <c r="AB1125" s="30">
        <f>IF(OR($Y1125="",$F$6=""),"",IF(INDEX($A:$U,ROW(),$F$6)="","",IF(ISNUMBER(INDEX($A:$U,ROW(),$F$6)),INDEX($A:$U,ROW(),$F$6),IFERROR(--SUBSTITUTE(SUBSTITUTE(TRIM(INDEX($A:$U,ROW(),$F$6)),",",""),"원",""),""))))</f>
        <v/>
      </c>
      <c r="AC1125" s="2">
        <f>IF(OR($Y1125="",$G$6=""),"",INDEX($A:$U,ROW(),$G$6)&amp;"")</f>
        <v/>
      </c>
      <c r="AD1125" s="2">
        <f>IF($Y1125="","",IF(OR(AND(설정!$B$5&lt;&gt;"",ISNUMBER(SEARCH(설정!$B$5,$AC1125))),AND(설정!$B$6&lt;&gt;"",ISNUMBER(SEARCH(설정!$B$6,$AC1125))),AND(설정!$B$7&lt;&gt;"",ISNUMBER(SEARCH(설정!$B$7,$AC1125)))),"제외","포함"))</f>
        <v/>
      </c>
    </row>
    <row r="1126">
      <c r="W1126" s="2">
        <f>IF(OR($B$5="",$C$6="",ROW()&lt;$B$5),"",IF(INDEX($A:$U,ROW(),$C$6)="","",INDEX($A:$U,ROW(),$C$6)))</f>
        <v/>
      </c>
      <c r="X1126" s="28">
        <f>IF($W1126="","",IF(ISNUMBER($W1126),IF($W1126&gt;=10000000,IFERROR(DATE(INT($W1126/10000),MOD(INT($W1126/100),100),MOD($W1126,100)),""),$W1126),IF(ISNUMBER(--SUBSTITUTE(SUBSTITUTE(TRIM($W1126),".","-"),"/","-")),IF(--SUBSTITUTE(SUBSTITUTE(TRIM($W1126),".","-"),"/","-")&gt;=10000000,IFERROR(DATE(--LEFT(TRIM($W1126),4),--MID(TRIM($W1126),5,2),--RIGHT(TRIM($W1126),2)),""),--SUBSTITUTE(SUBSTITUTE(TRIM($W1126),".","-"),"/","-")),IFERROR(--LEFT(SUBSTITUTE(SUBSTITUTE(TRIM($W1126),".","-"),"/","-"),10),""))))</f>
        <v/>
      </c>
      <c r="Y1126" s="29">
        <f>IF($X1126="","",INT($X1126))</f>
        <v/>
      </c>
      <c r="Z1126" s="30">
        <f>IF(OR($Y1126="",$D$6=""),"",IF(INDEX($A:$U,ROW(),$D$6)="",0,IF(ISNUMBER(INDEX($A:$U,ROW(),$D$6)),INDEX($A:$U,ROW(),$D$6),IFERROR(--SUBSTITUTE(SUBSTITUTE(TRIM(INDEX($A:$U,ROW(),$D$6)),",",""),"원",""),0))))</f>
        <v/>
      </c>
      <c r="AA1126" s="30">
        <f>IF(OR($Y1126="",$E$6=""),"",IF(INDEX($A:$U,ROW(),$E$6)="",0,IF(ISNUMBER(INDEX($A:$U,ROW(),$E$6)),INDEX($A:$U,ROW(),$E$6),IFERROR(--SUBSTITUTE(SUBSTITUTE(TRIM(INDEX($A:$U,ROW(),$E$6)),",",""),"원",""),0))))</f>
        <v/>
      </c>
      <c r="AB1126" s="30">
        <f>IF(OR($Y1126="",$F$6=""),"",IF(INDEX($A:$U,ROW(),$F$6)="","",IF(ISNUMBER(INDEX($A:$U,ROW(),$F$6)),INDEX($A:$U,ROW(),$F$6),IFERROR(--SUBSTITUTE(SUBSTITUTE(TRIM(INDEX($A:$U,ROW(),$F$6)),",",""),"원",""),""))))</f>
        <v/>
      </c>
      <c r="AC1126" s="2">
        <f>IF(OR($Y1126="",$G$6=""),"",INDEX($A:$U,ROW(),$G$6)&amp;"")</f>
        <v/>
      </c>
      <c r="AD1126" s="2">
        <f>IF($Y1126="","",IF(OR(AND(설정!$B$5&lt;&gt;"",ISNUMBER(SEARCH(설정!$B$5,$AC1126))),AND(설정!$B$6&lt;&gt;"",ISNUMBER(SEARCH(설정!$B$6,$AC1126))),AND(설정!$B$7&lt;&gt;"",ISNUMBER(SEARCH(설정!$B$7,$AC1126)))),"제외","포함"))</f>
        <v/>
      </c>
    </row>
    <row r="1127">
      <c r="W1127" s="2">
        <f>IF(OR($B$5="",$C$6="",ROW()&lt;$B$5),"",IF(INDEX($A:$U,ROW(),$C$6)="","",INDEX($A:$U,ROW(),$C$6)))</f>
        <v/>
      </c>
      <c r="X1127" s="28">
        <f>IF($W1127="","",IF(ISNUMBER($W1127),IF($W1127&gt;=10000000,IFERROR(DATE(INT($W1127/10000),MOD(INT($W1127/100),100),MOD($W1127,100)),""),$W1127),IF(ISNUMBER(--SUBSTITUTE(SUBSTITUTE(TRIM($W1127),".","-"),"/","-")),IF(--SUBSTITUTE(SUBSTITUTE(TRIM($W1127),".","-"),"/","-")&gt;=10000000,IFERROR(DATE(--LEFT(TRIM($W1127),4),--MID(TRIM($W1127),5,2),--RIGHT(TRIM($W1127),2)),""),--SUBSTITUTE(SUBSTITUTE(TRIM($W1127),".","-"),"/","-")),IFERROR(--LEFT(SUBSTITUTE(SUBSTITUTE(TRIM($W1127),".","-"),"/","-"),10),""))))</f>
        <v/>
      </c>
      <c r="Y1127" s="29">
        <f>IF($X1127="","",INT($X1127))</f>
        <v/>
      </c>
      <c r="Z1127" s="30">
        <f>IF(OR($Y1127="",$D$6=""),"",IF(INDEX($A:$U,ROW(),$D$6)="",0,IF(ISNUMBER(INDEX($A:$U,ROW(),$D$6)),INDEX($A:$U,ROW(),$D$6),IFERROR(--SUBSTITUTE(SUBSTITUTE(TRIM(INDEX($A:$U,ROW(),$D$6)),",",""),"원",""),0))))</f>
        <v/>
      </c>
      <c r="AA1127" s="30">
        <f>IF(OR($Y1127="",$E$6=""),"",IF(INDEX($A:$U,ROW(),$E$6)="",0,IF(ISNUMBER(INDEX($A:$U,ROW(),$E$6)),INDEX($A:$U,ROW(),$E$6),IFERROR(--SUBSTITUTE(SUBSTITUTE(TRIM(INDEX($A:$U,ROW(),$E$6)),",",""),"원",""),0))))</f>
        <v/>
      </c>
      <c r="AB1127" s="30">
        <f>IF(OR($Y1127="",$F$6=""),"",IF(INDEX($A:$U,ROW(),$F$6)="","",IF(ISNUMBER(INDEX($A:$U,ROW(),$F$6)),INDEX($A:$U,ROW(),$F$6),IFERROR(--SUBSTITUTE(SUBSTITUTE(TRIM(INDEX($A:$U,ROW(),$F$6)),",",""),"원",""),""))))</f>
        <v/>
      </c>
      <c r="AC1127" s="2">
        <f>IF(OR($Y1127="",$G$6=""),"",INDEX($A:$U,ROW(),$G$6)&amp;"")</f>
        <v/>
      </c>
      <c r="AD1127" s="2">
        <f>IF($Y1127="","",IF(OR(AND(설정!$B$5&lt;&gt;"",ISNUMBER(SEARCH(설정!$B$5,$AC1127))),AND(설정!$B$6&lt;&gt;"",ISNUMBER(SEARCH(설정!$B$6,$AC1127))),AND(설정!$B$7&lt;&gt;"",ISNUMBER(SEARCH(설정!$B$7,$AC1127)))),"제외","포함"))</f>
        <v/>
      </c>
    </row>
    <row r="1128">
      <c r="W1128" s="2">
        <f>IF(OR($B$5="",$C$6="",ROW()&lt;$B$5),"",IF(INDEX($A:$U,ROW(),$C$6)="","",INDEX($A:$U,ROW(),$C$6)))</f>
        <v/>
      </c>
      <c r="X1128" s="28">
        <f>IF($W1128="","",IF(ISNUMBER($W1128),IF($W1128&gt;=10000000,IFERROR(DATE(INT($W1128/10000),MOD(INT($W1128/100),100),MOD($W1128,100)),""),$W1128),IF(ISNUMBER(--SUBSTITUTE(SUBSTITUTE(TRIM($W1128),".","-"),"/","-")),IF(--SUBSTITUTE(SUBSTITUTE(TRIM($W1128),".","-"),"/","-")&gt;=10000000,IFERROR(DATE(--LEFT(TRIM($W1128),4),--MID(TRIM($W1128),5,2),--RIGHT(TRIM($W1128),2)),""),--SUBSTITUTE(SUBSTITUTE(TRIM($W1128),".","-"),"/","-")),IFERROR(--LEFT(SUBSTITUTE(SUBSTITUTE(TRIM($W1128),".","-"),"/","-"),10),""))))</f>
        <v/>
      </c>
      <c r="Y1128" s="29">
        <f>IF($X1128="","",INT($X1128))</f>
        <v/>
      </c>
      <c r="Z1128" s="30">
        <f>IF(OR($Y1128="",$D$6=""),"",IF(INDEX($A:$U,ROW(),$D$6)="",0,IF(ISNUMBER(INDEX($A:$U,ROW(),$D$6)),INDEX($A:$U,ROW(),$D$6),IFERROR(--SUBSTITUTE(SUBSTITUTE(TRIM(INDEX($A:$U,ROW(),$D$6)),",",""),"원",""),0))))</f>
        <v/>
      </c>
      <c r="AA1128" s="30">
        <f>IF(OR($Y1128="",$E$6=""),"",IF(INDEX($A:$U,ROW(),$E$6)="",0,IF(ISNUMBER(INDEX($A:$U,ROW(),$E$6)),INDEX($A:$U,ROW(),$E$6),IFERROR(--SUBSTITUTE(SUBSTITUTE(TRIM(INDEX($A:$U,ROW(),$E$6)),",",""),"원",""),0))))</f>
        <v/>
      </c>
      <c r="AB1128" s="30">
        <f>IF(OR($Y1128="",$F$6=""),"",IF(INDEX($A:$U,ROW(),$F$6)="","",IF(ISNUMBER(INDEX($A:$U,ROW(),$F$6)),INDEX($A:$U,ROW(),$F$6),IFERROR(--SUBSTITUTE(SUBSTITUTE(TRIM(INDEX($A:$U,ROW(),$F$6)),",",""),"원",""),""))))</f>
        <v/>
      </c>
      <c r="AC1128" s="2">
        <f>IF(OR($Y1128="",$G$6=""),"",INDEX($A:$U,ROW(),$G$6)&amp;"")</f>
        <v/>
      </c>
      <c r="AD1128" s="2">
        <f>IF($Y1128="","",IF(OR(AND(설정!$B$5&lt;&gt;"",ISNUMBER(SEARCH(설정!$B$5,$AC1128))),AND(설정!$B$6&lt;&gt;"",ISNUMBER(SEARCH(설정!$B$6,$AC1128))),AND(설정!$B$7&lt;&gt;"",ISNUMBER(SEARCH(설정!$B$7,$AC1128)))),"제외","포함"))</f>
        <v/>
      </c>
    </row>
    <row r="1129">
      <c r="W1129" s="2">
        <f>IF(OR($B$5="",$C$6="",ROW()&lt;$B$5),"",IF(INDEX($A:$U,ROW(),$C$6)="","",INDEX($A:$U,ROW(),$C$6)))</f>
        <v/>
      </c>
      <c r="X1129" s="28">
        <f>IF($W1129="","",IF(ISNUMBER($W1129),IF($W1129&gt;=10000000,IFERROR(DATE(INT($W1129/10000),MOD(INT($W1129/100),100),MOD($W1129,100)),""),$W1129),IF(ISNUMBER(--SUBSTITUTE(SUBSTITUTE(TRIM($W1129),".","-"),"/","-")),IF(--SUBSTITUTE(SUBSTITUTE(TRIM($W1129),".","-"),"/","-")&gt;=10000000,IFERROR(DATE(--LEFT(TRIM($W1129),4),--MID(TRIM($W1129),5,2),--RIGHT(TRIM($W1129),2)),""),--SUBSTITUTE(SUBSTITUTE(TRIM($W1129),".","-"),"/","-")),IFERROR(--LEFT(SUBSTITUTE(SUBSTITUTE(TRIM($W1129),".","-"),"/","-"),10),""))))</f>
        <v/>
      </c>
      <c r="Y1129" s="29">
        <f>IF($X1129="","",INT($X1129))</f>
        <v/>
      </c>
      <c r="Z1129" s="30">
        <f>IF(OR($Y1129="",$D$6=""),"",IF(INDEX($A:$U,ROW(),$D$6)="",0,IF(ISNUMBER(INDEX($A:$U,ROW(),$D$6)),INDEX($A:$U,ROW(),$D$6),IFERROR(--SUBSTITUTE(SUBSTITUTE(TRIM(INDEX($A:$U,ROW(),$D$6)),",",""),"원",""),0))))</f>
        <v/>
      </c>
      <c r="AA1129" s="30">
        <f>IF(OR($Y1129="",$E$6=""),"",IF(INDEX($A:$U,ROW(),$E$6)="",0,IF(ISNUMBER(INDEX($A:$U,ROW(),$E$6)),INDEX($A:$U,ROW(),$E$6),IFERROR(--SUBSTITUTE(SUBSTITUTE(TRIM(INDEX($A:$U,ROW(),$E$6)),",",""),"원",""),0))))</f>
        <v/>
      </c>
      <c r="AB1129" s="30">
        <f>IF(OR($Y1129="",$F$6=""),"",IF(INDEX($A:$U,ROW(),$F$6)="","",IF(ISNUMBER(INDEX($A:$U,ROW(),$F$6)),INDEX($A:$U,ROW(),$F$6),IFERROR(--SUBSTITUTE(SUBSTITUTE(TRIM(INDEX($A:$U,ROW(),$F$6)),",",""),"원",""),""))))</f>
        <v/>
      </c>
      <c r="AC1129" s="2">
        <f>IF(OR($Y1129="",$G$6=""),"",INDEX($A:$U,ROW(),$G$6)&amp;"")</f>
        <v/>
      </c>
      <c r="AD1129" s="2">
        <f>IF($Y1129="","",IF(OR(AND(설정!$B$5&lt;&gt;"",ISNUMBER(SEARCH(설정!$B$5,$AC1129))),AND(설정!$B$6&lt;&gt;"",ISNUMBER(SEARCH(설정!$B$6,$AC1129))),AND(설정!$B$7&lt;&gt;"",ISNUMBER(SEARCH(설정!$B$7,$AC1129)))),"제외","포함"))</f>
        <v/>
      </c>
    </row>
    <row r="1130">
      <c r="W1130" s="2">
        <f>IF(OR($B$5="",$C$6="",ROW()&lt;$B$5),"",IF(INDEX($A:$U,ROW(),$C$6)="","",INDEX($A:$U,ROW(),$C$6)))</f>
        <v/>
      </c>
      <c r="X1130" s="28">
        <f>IF($W1130="","",IF(ISNUMBER($W1130),IF($W1130&gt;=10000000,IFERROR(DATE(INT($W1130/10000),MOD(INT($W1130/100),100),MOD($W1130,100)),""),$W1130),IF(ISNUMBER(--SUBSTITUTE(SUBSTITUTE(TRIM($W1130),".","-"),"/","-")),IF(--SUBSTITUTE(SUBSTITUTE(TRIM($W1130),".","-"),"/","-")&gt;=10000000,IFERROR(DATE(--LEFT(TRIM($W1130),4),--MID(TRIM($W1130),5,2),--RIGHT(TRIM($W1130),2)),""),--SUBSTITUTE(SUBSTITUTE(TRIM($W1130),".","-"),"/","-")),IFERROR(--LEFT(SUBSTITUTE(SUBSTITUTE(TRIM($W1130),".","-"),"/","-"),10),""))))</f>
        <v/>
      </c>
      <c r="Y1130" s="29">
        <f>IF($X1130="","",INT($X1130))</f>
        <v/>
      </c>
      <c r="Z1130" s="30">
        <f>IF(OR($Y1130="",$D$6=""),"",IF(INDEX($A:$U,ROW(),$D$6)="",0,IF(ISNUMBER(INDEX($A:$U,ROW(),$D$6)),INDEX($A:$U,ROW(),$D$6),IFERROR(--SUBSTITUTE(SUBSTITUTE(TRIM(INDEX($A:$U,ROW(),$D$6)),",",""),"원",""),0))))</f>
        <v/>
      </c>
      <c r="AA1130" s="30">
        <f>IF(OR($Y1130="",$E$6=""),"",IF(INDEX($A:$U,ROW(),$E$6)="",0,IF(ISNUMBER(INDEX($A:$U,ROW(),$E$6)),INDEX($A:$U,ROW(),$E$6),IFERROR(--SUBSTITUTE(SUBSTITUTE(TRIM(INDEX($A:$U,ROW(),$E$6)),",",""),"원",""),0))))</f>
        <v/>
      </c>
      <c r="AB1130" s="30">
        <f>IF(OR($Y1130="",$F$6=""),"",IF(INDEX($A:$U,ROW(),$F$6)="","",IF(ISNUMBER(INDEX($A:$U,ROW(),$F$6)),INDEX($A:$U,ROW(),$F$6),IFERROR(--SUBSTITUTE(SUBSTITUTE(TRIM(INDEX($A:$U,ROW(),$F$6)),",",""),"원",""),""))))</f>
        <v/>
      </c>
      <c r="AC1130" s="2">
        <f>IF(OR($Y1130="",$G$6=""),"",INDEX($A:$U,ROW(),$G$6)&amp;"")</f>
        <v/>
      </c>
      <c r="AD1130" s="2">
        <f>IF($Y1130="","",IF(OR(AND(설정!$B$5&lt;&gt;"",ISNUMBER(SEARCH(설정!$B$5,$AC1130))),AND(설정!$B$6&lt;&gt;"",ISNUMBER(SEARCH(설정!$B$6,$AC1130))),AND(설정!$B$7&lt;&gt;"",ISNUMBER(SEARCH(설정!$B$7,$AC1130)))),"제외","포함"))</f>
        <v/>
      </c>
    </row>
    <row r="1131">
      <c r="W1131" s="2">
        <f>IF(OR($B$5="",$C$6="",ROW()&lt;$B$5),"",IF(INDEX($A:$U,ROW(),$C$6)="","",INDEX($A:$U,ROW(),$C$6)))</f>
        <v/>
      </c>
      <c r="X1131" s="28">
        <f>IF($W1131="","",IF(ISNUMBER($W1131),IF($W1131&gt;=10000000,IFERROR(DATE(INT($W1131/10000),MOD(INT($W1131/100),100),MOD($W1131,100)),""),$W1131),IF(ISNUMBER(--SUBSTITUTE(SUBSTITUTE(TRIM($W1131),".","-"),"/","-")),IF(--SUBSTITUTE(SUBSTITUTE(TRIM($W1131),".","-"),"/","-")&gt;=10000000,IFERROR(DATE(--LEFT(TRIM($W1131),4),--MID(TRIM($W1131),5,2),--RIGHT(TRIM($W1131),2)),""),--SUBSTITUTE(SUBSTITUTE(TRIM($W1131),".","-"),"/","-")),IFERROR(--LEFT(SUBSTITUTE(SUBSTITUTE(TRIM($W1131),".","-"),"/","-"),10),""))))</f>
        <v/>
      </c>
      <c r="Y1131" s="29">
        <f>IF($X1131="","",INT($X1131))</f>
        <v/>
      </c>
      <c r="Z1131" s="30">
        <f>IF(OR($Y1131="",$D$6=""),"",IF(INDEX($A:$U,ROW(),$D$6)="",0,IF(ISNUMBER(INDEX($A:$U,ROW(),$D$6)),INDEX($A:$U,ROW(),$D$6),IFERROR(--SUBSTITUTE(SUBSTITUTE(TRIM(INDEX($A:$U,ROW(),$D$6)),",",""),"원",""),0))))</f>
        <v/>
      </c>
      <c r="AA1131" s="30">
        <f>IF(OR($Y1131="",$E$6=""),"",IF(INDEX($A:$U,ROW(),$E$6)="",0,IF(ISNUMBER(INDEX($A:$U,ROW(),$E$6)),INDEX($A:$U,ROW(),$E$6),IFERROR(--SUBSTITUTE(SUBSTITUTE(TRIM(INDEX($A:$U,ROW(),$E$6)),",",""),"원",""),0))))</f>
        <v/>
      </c>
      <c r="AB1131" s="30">
        <f>IF(OR($Y1131="",$F$6=""),"",IF(INDEX($A:$U,ROW(),$F$6)="","",IF(ISNUMBER(INDEX($A:$U,ROW(),$F$6)),INDEX($A:$U,ROW(),$F$6),IFERROR(--SUBSTITUTE(SUBSTITUTE(TRIM(INDEX($A:$U,ROW(),$F$6)),",",""),"원",""),""))))</f>
        <v/>
      </c>
      <c r="AC1131" s="2">
        <f>IF(OR($Y1131="",$G$6=""),"",INDEX($A:$U,ROW(),$G$6)&amp;"")</f>
        <v/>
      </c>
      <c r="AD1131" s="2">
        <f>IF($Y1131="","",IF(OR(AND(설정!$B$5&lt;&gt;"",ISNUMBER(SEARCH(설정!$B$5,$AC1131))),AND(설정!$B$6&lt;&gt;"",ISNUMBER(SEARCH(설정!$B$6,$AC1131))),AND(설정!$B$7&lt;&gt;"",ISNUMBER(SEARCH(설정!$B$7,$AC1131)))),"제외","포함"))</f>
        <v/>
      </c>
    </row>
    <row r="1132">
      <c r="W1132" s="2">
        <f>IF(OR($B$5="",$C$6="",ROW()&lt;$B$5),"",IF(INDEX($A:$U,ROW(),$C$6)="","",INDEX($A:$U,ROW(),$C$6)))</f>
        <v/>
      </c>
      <c r="X1132" s="28">
        <f>IF($W1132="","",IF(ISNUMBER($W1132),IF($W1132&gt;=10000000,IFERROR(DATE(INT($W1132/10000),MOD(INT($W1132/100),100),MOD($W1132,100)),""),$W1132),IF(ISNUMBER(--SUBSTITUTE(SUBSTITUTE(TRIM($W1132),".","-"),"/","-")),IF(--SUBSTITUTE(SUBSTITUTE(TRIM($W1132),".","-"),"/","-")&gt;=10000000,IFERROR(DATE(--LEFT(TRIM($W1132),4),--MID(TRIM($W1132),5,2),--RIGHT(TRIM($W1132),2)),""),--SUBSTITUTE(SUBSTITUTE(TRIM($W1132),".","-"),"/","-")),IFERROR(--LEFT(SUBSTITUTE(SUBSTITUTE(TRIM($W1132),".","-"),"/","-"),10),""))))</f>
        <v/>
      </c>
      <c r="Y1132" s="29">
        <f>IF($X1132="","",INT($X1132))</f>
        <v/>
      </c>
      <c r="Z1132" s="30">
        <f>IF(OR($Y1132="",$D$6=""),"",IF(INDEX($A:$U,ROW(),$D$6)="",0,IF(ISNUMBER(INDEX($A:$U,ROW(),$D$6)),INDEX($A:$U,ROW(),$D$6),IFERROR(--SUBSTITUTE(SUBSTITUTE(TRIM(INDEX($A:$U,ROW(),$D$6)),",",""),"원",""),0))))</f>
        <v/>
      </c>
      <c r="AA1132" s="30">
        <f>IF(OR($Y1132="",$E$6=""),"",IF(INDEX($A:$U,ROW(),$E$6)="",0,IF(ISNUMBER(INDEX($A:$U,ROW(),$E$6)),INDEX($A:$U,ROW(),$E$6),IFERROR(--SUBSTITUTE(SUBSTITUTE(TRIM(INDEX($A:$U,ROW(),$E$6)),",",""),"원",""),0))))</f>
        <v/>
      </c>
      <c r="AB1132" s="30">
        <f>IF(OR($Y1132="",$F$6=""),"",IF(INDEX($A:$U,ROW(),$F$6)="","",IF(ISNUMBER(INDEX($A:$U,ROW(),$F$6)),INDEX($A:$U,ROW(),$F$6),IFERROR(--SUBSTITUTE(SUBSTITUTE(TRIM(INDEX($A:$U,ROW(),$F$6)),",",""),"원",""),""))))</f>
        <v/>
      </c>
      <c r="AC1132" s="2">
        <f>IF(OR($Y1132="",$G$6=""),"",INDEX($A:$U,ROW(),$G$6)&amp;"")</f>
        <v/>
      </c>
      <c r="AD1132" s="2">
        <f>IF($Y1132="","",IF(OR(AND(설정!$B$5&lt;&gt;"",ISNUMBER(SEARCH(설정!$B$5,$AC1132))),AND(설정!$B$6&lt;&gt;"",ISNUMBER(SEARCH(설정!$B$6,$AC1132))),AND(설정!$B$7&lt;&gt;"",ISNUMBER(SEARCH(설정!$B$7,$AC1132)))),"제외","포함"))</f>
        <v/>
      </c>
    </row>
    <row r="1133">
      <c r="W1133" s="2">
        <f>IF(OR($B$5="",$C$6="",ROW()&lt;$B$5),"",IF(INDEX($A:$U,ROW(),$C$6)="","",INDEX($A:$U,ROW(),$C$6)))</f>
        <v/>
      </c>
      <c r="X1133" s="28">
        <f>IF($W1133="","",IF(ISNUMBER($W1133),IF($W1133&gt;=10000000,IFERROR(DATE(INT($W1133/10000),MOD(INT($W1133/100),100),MOD($W1133,100)),""),$W1133),IF(ISNUMBER(--SUBSTITUTE(SUBSTITUTE(TRIM($W1133),".","-"),"/","-")),IF(--SUBSTITUTE(SUBSTITUTE(TRIM($W1133),".","-"),"/","-")&gt;=10000000,IFERROR(DATE(--LEFT(TRIM($W1133),4),--MID(TRIM($W1133),5,2),--RIGHT(TRIM($W1133),2)),""),--SUBSTITUTE(SUBSTITUTE(TRIM($W1133),".","-"),"/","-")),IFERROR(--LEFT(SUBSTITUTE(SUBSTITUTE(TRIM($W1133),".","-"),"/","-"),10),""))))</f>
        <v/>
      </c>
      <c r="Y1133" s="29">
        <f>IF($X1133="","",INT($X1133))</f>
        <v/>
      </c>
      <c r="Z1133" s="30">
        <f>IF(OR($Y1133="",$D$6=""),"",IF(INDEX($A:$U,ROW(),$D$6)="",0,IF(ISNUMBER(INDEX($A:$U,ROW(),$D$6)),INDEX($A:$U,ROW(),$D$6),IFERROR(--SUBSTITUTE(SUBSTITUTE(TRIM(INDEX($A:$U,ROW(),$D$6)),",",""),"원",""),0))))</f>
        <v/>
      </c>
      <c r="AA1133" s="30">
        <f>IF(OR($Y1133="",$E$6=""),"",IF(INDEX($A:$U,ROW(),$E$6)="",0,IF(ISNUMBER(INDEX($A:$U,ROW(),$E$6)),INDEX($A:$U,ROW(),$E$6),IFERROR(--SUBSTITUTE(SUBSTITUTE(TRIM(INDEX($A:$U,ROW(),$E$6)),",",""),"원",""),0))))</f>
        <v/>
      </c>
      <c r="AB1133" s="30">
        <f>IF(OR($Y1133="",$F$6=""),"",IF(INDEX($A:$U,ROW(),$F$6)="","",IF(ISNUMBER(INDEX($A:$U,ROW(),$F$6)),INDEX($A:$U,ROW(),$F$6),IFERROR(--SUBSTITUTE(SUBSTITUTE(TRIM(INDEX($A:$U,ROW(),$F$6)),",",""),"원",""),""))))</f>
        <v/>
      </c>
      <c r="AC1133" s="2">
        <f>IF(OR($Y1133="",$G$6=""),"",INDEX($A:$U,ROW(),$G$6)&amp;"")</f>
        <v/>
      </c>
      <c r="AD1133" s="2">
        <f>IF($Y1133="","",IF(OR(AND(설정!$B$5&lt;&gt;"",ISNUMBER(SEARCH(설정!$B$5,$AC1133))),AND(설정!$B$6&lt;&gt;"",ISNUMBER(SEARCH(설정!$B$6,$AC1133))),AND(설정!$B$7&lt;&gt;"",ISNUMBER(SEARCH(설정!$B$7,$AC1133)))),"제외","포함"))</f>
        <v/>
      </c>
    </row>
    <row r="1134">
      <c r="W1134" s="2">
        <f>IF(OR($B$5="",$C$6="",ROW()&lt;$B$5),"",IF(INDEX($A:$U,ROW(),$C$6)="","",INDEX($A:$U,ROW(),$C$6)))</f>
        <v/>
      </c>
      <c r="X1134" s="28">
        <f>IF($W1134="","",IF(ISNUMBER($W1134),IF($W1134&gt;=10000000,IFERROR(DATE(INT($W1134/10000),MOD(INT($W1134/100),100),MOD($W1134,100)),""),$W1134),IF(ISNUMBER(--SUBSTITUTE(SUBSTITUTE(TRIM($W1134),".","-"),"/","-")),IF(--SUBSTITUTE(SUBSTITUTE(TRIM($W1134),".","-"),"/","-")&gt;=10000000,IFERROR(DATE(--LEFT(TRIM($W1134),4),--MID(TRIM($W1134),5,2),--RIGHT(TRIM($W1134),2)),""),--SUBSTITUTE(SUBSTITUTE(TRIM($W1134),".","-"),"/","-")),IFERROR(--LEFT(SUBSTITUTE(SUBSTITUTE(TRIM($W1134),".","-"),"/","-"),10),""))))</f>
        <v/>
      </c>
      <c r="Y1134" s="29">
        <f>IF($X1134="","",INT($X1134))</f>
        <v/>
      </c>
      <c r="Z1134" s="30">
        <f>IF(OR($Y1134="",$D$6=""),"",IF(INDEX($A:$U,ROW(),$D$6)="",0,IF(ISNUMBER(INDEX($A:$U,ROW(),$D$6)),INDEX($A:$U,ROW(),$D$6),IFERROR(--SUBSTITUTE(SUBSTITUTE(TRIM(INDEX($A:$U,ROW(),$D$6)),",",""),"원",""),0))))</f>
        <v/>
      </c>
      <c r="AA1134" s="30">
        <f>IF(OR($Y1134="",$E$6=""),"",IF(INDEX($A:$U,ROW(),$E$6)="",0,IF(ISNUMBER(INDEX($A:$U,ROW(),$E$6)),INDEX($A:$U,ROW(),$E$6),IFERROR(--SUBSTITUTE(SUBSTITUTE(TRIM(INDEX($A:$U,ROW(),$E$6)),",",""),"원",""),0))))</f>
        <v/>
      </c>
      <c r="AB1134" s="30">
        <f>IF(OR($Y1134="",$F$6=""),"",IF(INDEX($A:$U,ROW(),$F$6)="","",IF(ISNUMBER(INDEX($A:$U,ROW(),$F$6)),INDEX($A:$U,ROW(),$F$6),IFERROR(--SUBSTITUTE(SUBSTITUTE(TRIM(INDEX($A:$U,ROW(),$F$6)),",",""),"원",""),""))))</f>
        <v/>
      </c>
      <c r="AC1134" s="2">
        <f>IF(OR($Y1134="",$G$6=""),"",INDEX($A:$U,ROW(),$G$6)&amp;"")</f>
        <v/>
      </c>
      <c r="AD1134" s="2">
        <f>IF($Y1134="","",IF(OR(AND(설정!$B$5&lt;&gt;"",ISNUMBER(SEARCH(설정!$B$5,$AC1134))),AND(설정!$B$6&lt;&gt;"",ISNUMBER(SEARCH(설정!$B$6,$AC1134))),AND(설정!$B$7&lt;&gt;"",ISNUMBER(SEARCH(설정!$B$7,$AC1134)))),"제외","포함"))</f>
        <v/>
      </c>
    </row>
    <row r="1135">
      <c r="W1135" s="2">
        <f>IF(OR($B$5="",$C$6="",ROW()&lt;$B$5),"",IF(INDEX($A:$U,ROW(),$C$6)="","",INDEX($A:$U,ROW(),$C$6)))</f>
        <v/>
      </c>
      <c r="X1135" s="28">
        <f>IF($W1135="","",IF(ISNUMBER($W1135),IF($W1135&gt;=10000000,IFERROR(DATE(INT($W1135/10000),MOD(INT($W1135/100),100),MOD($W1135,100)),""),$W1135),IF(ISNUMBER(--SUBSTITUTE(SUBSTITUTE(TRIM($W1135),".","-"),"/","-")),IF(--SUBSTITUTE(SUBSTITUTE(TRIM($W1135),".","-"),"/","-")&gt;=10000000,IFERROR(DATE(--LEFT(TRIM($W1135),4),--MID(TRIM($W1135),5,2),--RIGHT(TRIM($W1135),2)),""),--SUBSTITUTE(SUBSTITUTE(TRIM($W1135),".","-"),"/","-")),IFERROR(--LEFT(SUBSTITUTE(SUBSTITUTE(TRIM($W1135),".","-"),"/","-"),10),""))))</f>
        <v/>
      </c>
      <c r="Y1135" s="29">
        <f>IF($X1135="","",INT($X1135))</f>
        <v/>
      </c>
      <c r="Z1135" s="30">
        <f>IF(OR($Y1135="",$D$6=""),"",IF(INDEX($A:$U,ROW(),$D$6)="",0,IF(ISNUMBER(INDEX($A:$U,ROW(),$D$6)),INDEX($A:$U,ROW(),$D$6),IFERROR(--SUBSTITUTE(SUBSTITUTE(TRIM(INDEX($A:$U,ROW(),$D$6)),",",""),"원",""),0))))</f>
        <v/>
      </c>
      <c r="AA1135" s="30">
        <f>IF(OR($Y1135="",$E$6=""),"",IF(INDEX($A:$U,ROW(),$E$6)="",0,IF(ISNUMBER(INDEX($A:$U,ROW(),$E$6)),INDEX($A:$U,ROW(),$E$6),IFERROR(--SUBSTITUTE(SUBSTITUTE(TRIM(INDEX($A:$U,ROW(),$E$6)),",",""),"원",""),0))))</f>
        <v/>
      </c>
      <c r="AB1135" s="30">
        <f>IF(OR($Y1135="",$F$6=""),"",IF(INDEX($A:$U,ROW(),$F$6)="","",IF(ISNUMBER(INDEX($A:$U,ROW(),$F$6)),INDEX($A:$U,ROW(),$F$6),IFERROR(--SUBSTITUTE(SUBSTITUTE(TRIM(INDEX($A:$U,ROW(),$F$6)),",",""),"원",""),""))))</f>
        <v/>
      </c>
      <c r="AC1135" s="2">
        <f>IF(OR($Y1135="",$G$6=""),"",INDEX($A:$U,ROW(),$G$6)&amp;"")</f>
        <v/>
      </c>
      <c r="AD1135" s="2">
        <f>IF($Y1135="","",IF(OR(AND(설정!$B$5&lt;&gt;"",ISNUMBER(SEARCH(설정!$B$5,$AC1135))),AND(설정!$B$6&lt;&gt;"",ISNUMBER(SEARCH(설정!$B$6,$AC1135))),AND(설정!$B$7&lt;&gt;"",ISNUMBER(SEARCH(설정!$B$7,$AC1135)))),"제외","포함"))</f>
        <v/>
      </c>
    </row>
    <row r="1136">
      <c r="W1136" s="2">
        <f>IF(OR($B$5="",$C$6="",ROW()&lt;$B$5),"",IF(INDEX($A:$U,ROW(),$C$6)="","",INDEX($A:$U,ROW(),$C$6)))</f>
        <v/>
      </c>
      <c r="X1136" s="28">
        <f>IF($W1136="","",IF(ISNUMBER($W1136),IF($W1136&gt;=10000000,IFERROR(DATE(INT($W1136/10000),MOD(INT($W1136/100),100),MOD($W1136,100)),""),$W1136),IF(ISNUMBER(--SUBSTITUTE(SUBSTITUTE(TRIM($W1136),".","-"),"/","-")),IF(--SUBSTITUTE(SUBSTITUTE(TRIM($W1136),".","-"),"/","-")&gt;=10000000,IFERROR(DATE(--LEFT(TRIM($W1136),4),--MID(TRIM($W1136),5,2),--RIGHT(TRIM($W1136),2)),""),--SUBSTITUTE(SUBSTITUTE(TRIM($W1136),".","-"),"/","-")),IFERROR(--LEFT(SUBSTITUTE(SUBSTITUTE(TRIM($W1136),".","-"),"/","-"),10),""))))</f>
        <v/>
      </c>
      <c r="Y1136" s="29">
        <f>IF($X1136="","",INT($X1136))</f>
        <v/>
      </c>
      <c r="Z1136" s="30">
        <f>IF(OR($Y1136="",$D$6=""),"",IF(INDEX($A:$U,ROW(),$D$6)="",0,IF(ISNUMBER(INDEX($A:$U,ROW(),$D$6)),INDEX($A:$U,ROW(),$D$6),IFERROR(--SUBSTITUTE(SUBSTITUTE(TRIM(INDEX($A:$U,ROW(),$D$6)),",",""),"원",""),0))))</f>
        <v/>
      </c>
      <c r="AA1136" s="30">
        <f>IF(OR($Y1136="",$E$6=""),"",IF(INDEX($A:$U,ROW(),$E$6)="",0,IF(ISNUMBER(INDEX($A:$U,ROW(),$E$6)),INDEX($A:$U,ROW(),$E$6),IFERROR(--SUBSTITUTE(SUBSTITUTE(TRIM(INDEX($A:$U,ROW(),$E$6)),",",""),"원",""),0))))</f>
        <v/>
      </c>
      <c r="AB1136" s="30">
        <f>IF(OR($Y1136="",$F$6=""),"",IF(INDEX($A:$U,ROW(),$F$6)="","",IF(ISNUMBER(INDEX($A:$U,ROW(),$F$6)),INDEX($A:$U,ROW(),$F$6),IFERROR(--SUBSTITUTE(SUBSTITUTE(TRIM(INDEX($A:$U,ROW(),$F$6)),",",""),"원",""),""))))</f>
        <v/>
      </c>
      <c r="AC1136" s="2">
        <f>IF(OR($Y1136="",$G$6=""),"",INDEX($A:$U,ROW(),$G$6)&amp;"")</f>
        <v/>
      </c>
      <c r="AD1136" s="2">
        <f>IF($Y1136="","",IF(OR(AND(설정!$B$5&lt;&gt;"",ISNUMBER(SEARCH(설정!$B$5,$AC1136))),AND(설정!$B$6&lt;&gt;"",ISNUMBER(SEARCH(설정!$B$6,$AC1136))),AND(설정!$B$7&lt;&gt;"",ISNUMBER(SEARCH(설정!$B$7,$AC1136)))),"제외","포함"))</f>
        <v/>
      </c>
    </row>
    <row r="1137">
      <c r="W1137" s="2">
        <f>IF(OR($B$5="",$C$6="",ROW()&lt;$B$5),"",IF(INDEX($A:$U,ROW(),$C$6)="","",INDEX($A:$U,ROW(),$C$6)))</f>
        <v/>
      </c>
      <c r="X1137" s="28">
        <f>IF($W1137="","",IF(ISNUMBER($W1137),IF($W1137&gt;=10000000,IFERROR(DATE(INT($W1137/10000),MOD(INT($W1137/100),100),MOD($W1137,100)),""),$W1137),IF(ISNUMBER(--SUBSTITUTE(SUBSTITUTE(TRIM($W1137),".","-"),"/","-")),IF(--SUBSTITUTE(SUBSTITUTE(TRIM($W1137),".","-"),"/","-")&gt;=10000000,IFERROR(DATE(--LEFT(TRIM($W1137),4),--MID(TRIM($W1137),5,2),--RIGHT(TRIM($W1137),2)),""),--SUBSTITUTE(SUBSTITUTE(TRIM($W1137),".","-"),"/","-")),IFERROR(--LEFT(SUBSTITUTE(SUBSTITUTE(TRIM($W1137),".","-"),"/","-"),10),""))))</f>
        <v/>
      </c>
      <c r="Y1137" s="29">
        <f>IF($X1137="","",INT($X1137))</f>
        <v/>
      </c>
      <c r="Z1137" s="30">
        <f>IF(OR($Y1137="",$D$6=""),"",IF(INDEX($A:$U,ROW(),$D$6)="",0,IF(ISNUMBER(INDEX($A:$U,ROW(),$D$6)),INDEX($A:$U,ROW(),$D$6),IFERROR(--SUBSTITUTE(SUBSTITUTE(TRIM(INDEX($A:$U,ROW(),$D$6)),",",""),"원",""),0))))</f>
        <v/>
      </c>
      <c r="AA1137" s="30">
        <f>IF(OR($Y1137="",$E$6=""),"",IF(INDEX($A:$U,ROW(),$E$6)="",0,IF(ISNUMBER(INDEX($A:$U,ROW(),$E$6)),INDEX($A:$U,ROW(),$E$6),IFERROR(--SUBSTITUTE(SUBSTITUTE(TRIM(INDEX($A:$U,ROW(),$E$6)),",",""),"원",""),0))))</f>
        <v/>
      </c>
      <c r="AB1137" s="30">
        <f>IF(OR($Y1137="",$F$6=""),"",IF(INDEX($A:$U,ROW(),$F$6)="","",IF(ISNUMBER(INDEX($A:$U,ROW(),$F$6)),INDEX($A:$U,ROW(),$F$6),IFERROR(--SUBSTITUTE(SUBSTITUTE(TRIM(INDEX($A:$U,ROW(),$F$6)),",",""),"원",""),""))))</f>
        <v/>
      </c>
      <c r="AC1137" s="2">
        <f>IF(OR($Y1137="",$G$6=""),"",INDEX($A:$U,ROW(),$G$6)&amp;"")</f>
        <v/>
      </c>
      <c r="AD1137" s="2">
        <f>IF($Y1137="","",IF(OR(AND(설정!$B$5&lt;&gt;"",ISNUMBER(SEARCH(설정!$B$5,$AC1137))),AND(설정!$B$6&lt;&gt;"",ISNUMBER(SEARCH(설정!$B$6,$AC1137))),AND(설정!$B$7&lt;&gt;"",ISNUMBER(SEARCH(설정!$B$7,$AC1137)))),"제외","포함"))</f>
        <v/>
      </c>
    </row>
    <row r="1138">
      <c r="W1138" s="2">
        <f>IF(OR($B$5="",$C$6="",ROW()&lt;$B$5),"",IF(INDEX($A:$U,ROW(),$C$6)="","",INDEX($A:$U,ROW(),$C$6)))</f>
        <v/>
      </c>
      <c r="X1138" s="28">
        <f>IF($W1138="","",IF(ISNUMBER($W1138),IF($W1138&gt;=10000000,IFERROR(DATE(INT($W1138/10000),MOD(INT($W1138/100),100),MOD($W1138,100)),""),$W1138),IF(ISNUMBER(--SUBSTITUTE(SUBSTITUTE(TRIM($W1138),".","-"),"/","-")),IF(--SUBSTITUTE(SUBSTITUTE(TRIM($W1138),".","-"),"/","-")&gt;=10000000,IFERROR(DATE(--LEFT(TRIM($W1138),4),--MID(TRIM($W1138),5,2),--RIGHT(TRIM($W1138),2)),""),--SUBSTITUTE(SUBSTITUTE(TRIM($W1138),".","-"),"/","-")),IFERROR(--LEFT(SUBSTITUTE(SUBSTITUTE(TRIM($W1138),".","-"),"/","-"),10),""))))</f>
        <v/>
      </c>
      <c r="Y1138" s="29">
        <f>IF($X1138="","",INT($X1138))</f>
        <v/>
      </c>
      <c r="Z1138" s="30">
        <f>IF(OR($Y1138="",$D$6=""),"",IF(INDEX($A:$U,ROW(),$D$6)="",0,IF(ISNUMBER(INDEX($A:$U,ROW(),$D$6)),INDEX($A:$U,ROW(),$D$6),IFERROR(--SUBSTITUTE(SUBSTITUTE(TRIM(INDEX($A:$U,ROW(),$D$6)),",",""),"원",""),0))))</f>
        <v/>
      </c>
      <c r="AA1138" s="30">
        <f>IF(OR($Y1138="",$E$6=""),"",IF(INDEX($A:$U,ROW(),$E$6)="",0,IF(ISNUMBER(INDEX($A:$U,ROW(),$E$6)),INDEX($A:$U,ROW(),$E$6),IFERROR(--SUBSTITUTE(SUBSTITUTE(TRIM(INDEX($A:$U,ROW(),$E$6)),",",""),"원",""),0))))</f>
        <v/>
      </c>
      <c r="AB1138" s="30">
        <f>IF(OR($Y1138="",$F$6=""),"",IF(INDEX($A:$U,ROW(),$F$6)="","",IF(ISNUMBER(INDEX($A:$U,ROW(),$F$6)),INDEX($A:$U,ROW(),$F$6),IFERROR(--SUBSTITUTE(SUBSTITUTE(TRIM(INDEX($A:$U,ROW(),$F$6)),",",""),"원",""),""))))</f>
        <v/>
      </c>
      <c r="AC1138" s="2">
        <f>IF(OR($Y1138="",$G$6=""),"",INDEX($A:$U,ROW(),$G$6)&amp;"")</f>
        <v/>
      </c>
      <c r="AD1138" s="2">
        <f>IF($Y1138="","",IF(OR(AND(설정!$B$5&lt;&gt;"",ISNUMBER(SEARCH(설정!$B$5,$AC1138))),AND(설정!$B$6&lt;&gt;"",ISNUMBER(SEARCH(설정!$B$6,$AC1138))),AND(설정!$B$7&lt;&gt;"",ISNUMBER(SEARCH(설정!$B$7,$AC1138)))),"제외","포함"))</f>
        <v/>
      </c>
    </row>
    <row r="1139">
      <c r="W1139" s="2">
        <f>IF(OR($B$5="",$C$6="",ROW()&lt;$B$5),"",IF(INDEX($A:$U,ROW(),$C$6)="","",INDEX($A:$U,ROW(),$C$6)))</f>
        <v/>
      </c>
      <c r="X1139" s="28">
        <f>IF($W1139="","",IF(ISNUMBER($W1139),IF($W1139&gt;=10000000,IFERROR(DATE(INT($W1139/10000),MOD(INT($W1139/100),100),MOD($W1139,100)),""),$W1139),IF(ISNUMBER(--SUBSTITUTE(SUBSTITUTE(TRIM($W1139),".","-"),"/","-")),IF(--SUBSTITUTE(SUBSTITUTE(TRIM($W1139),".","-"),"/","-")&gt;=10000000,IFERROR(DATE(--LEFT(TRIM($W1139),4),--MID(TRIM($W1139),5,2),--RIGHT(TRIM($W1139),2)),""),--SUBSTITUTE(SUBSTITUTE(TRIM($W1139),".","-"),"/","-")),IFERROR(--LEFT(SUBSTITUTE(SUBSTITUTE(TRIM($W1139),".","-"),"/","-"),10),""))))</f>
        <v/>
      </c>
      <c r="Y1139" s="29">
        <f>IF($X1139="","",INT($X1139))</f>
        <v/>
      </c>
      <c r="Z1139" s="30">
        <f>IF(OR($Y1139="",$D$6=""),"",IF(INDEX($A:$U,ROW(),$D$6)="",0,IF(ISNUMBER(INDEX($A:$U,ROW(),$D$6)),INDEX($A:$U,ROW(),$D$6),IFERROR(--SUBSTITUTE(SUBSTITUTE(TRIM(INDEX($A:$U,ROW(),$D$6)),",",""),"원",""),0))))</f>
        <v/>
      </c>
      <c r="AA1139" s="30">
        <f>IF(OR($Y1139="",$E$6=""),"",IF(INDEX($A:$U,ROW(),$E$6)="",0,IF(ISNUMBER(INDEX($A:$U,ROW(),$E$6)),INDEX($A:$U,ROW(),$E$6),IFERROR(--SUBSTITUTE(SUBSTITUTE(TRIM(INDEX($A:$U,ROW(),$E$6)),",",""),"원",""),0))))</f>
        <v/>
      </c>
      <c r="AB1139" s="30">
        <f>IF(OR($Y1139="",$F$6=""),"",IF(INDEX($A:$U,ROW(),$F$6)="","",IF(ISNUMBER(INDEX($A:$U,ROW(),$F$6)),INDEX($A:$U,ROW(),$F$6),IFERROR(--SUBSTITUTE(SUBSTITUTE(TRIM(INDEX($A:$U,ROW(),$F$6)),",",""),"원",""),""))))</f>
        <v/>
      </c>
      <c r="AC1139" s="2">
        <f>IF(OR($Y1139="",$G$6=""),"",INDEX($A:$U,ROW(),$G$6)&amp;"")</f>
        <v/>
      </c>
      <c r="AD1139" s="2">
        <f>IF($Y1139="","",IF(OR(AND(설정!$B$5&lt;&gt;"",ISNUMBER(SEARCH(설정!$B$5,$AC1139))),AND(설정!$B$6&lt;&gt;"",ISNUMBER(SEARCH(설정!$B$6,$AC1139))),AND(설정!$B$7&lt;&gt;"",ISNUMBER(SEARCH(설정!$B$7,$AC1139)))),"제외","포함"))</f>
        <v/>
      </c>
    </row>
    <row r="1140">
      <c r="W1140" s="2">
        <f>IF(OR($B$5="",$C$6="",ROW()&lt;$B$5),"",IF(INDEX($A:$U,ROW(),$C$6)="","",INDEX($A:$U,ROW(),$C$6)))</f>
        <v/>
      </c>
      <c r="X1140" s="28">
        <f>IF($W1140="","",IF(ISNUMBER($W1140),IF($W1140&gt;=10000000,IFERROR(DATE(INT($W1140/10000),MOD(INT($W1140/100),100),MOD($W1140,100)),""),$W1140),IF(ISNUMBER(--SUBSTITUTE(SUBSTITUTE(TRIM($W1140),".","-"),"/","-")),IF(--SUBSTITUTE(SUBSTITUTE(TRIM($W1140),".","-"),"/","-")&gt;=10000000,IFERROR(DATE(--LEFT(TRIM($W1140),4),--MID(TRIM($W1140),5,2),--RIGHT(TRIM($W1140),2)),""),--SUBSTITUTE(SUBSTITUTE(TRIM($W1140),".","-"),"/","-")),IFERROR(--LEFT(SUBSTITUTE(SUBSTITUTE(TRIM($W1140),".","-"),"/","-"),10),""))))</f>
        <v/>
      </c>
      <c r="Y1140" s="29">
        <f>IF($X1140="","",INT($X1140))</f>
        <v/>
      </c>
      <c r="Z1140" s="30">
        <f>IF(OR($Y1140="",$D$6=""),"",IF(INDEX($A:$U,ROW(),$D$6)="",0,IF(ISNUMBER(INDEX($A:$U,ROW(),$D$6)),INDEX($A:$U,ROW(),$D$6),IFERROR(--SUBSTITUTE(SUBSTITUTE(TRIM(INDEX($A:$U,ROW(),$D$6)),",",""),"원",""),0))))</f>
        <v/>
      </c>
      <c r="AA1140" s="30">
        <f>IF(OR($Y1140="",$E$6=""),"",IF(INDEX($A:$U,ROW(),$E$6)="",0,IF(ISNUMBER(INDEX($A:$U,ROW(),$E$6)),INDEX($A:$U,ROW(),$E$6),IFERROR(--SUBSTITUTE(SUBSTITUTE(TRIM(INDEX($A:$U,ROW(),$E$6)),",",""),"원",""),0))))</f>
        <v/>
      </c>
      <c r="AB1140" s="30">
        <f>IF(OR($Y1140="",$F$6=""),"",IF(INDEX($A:$U,ROW(),$F$6)="","",IF(ISNUMBER(INDEX($A:$U,ROW(),$F$6)),INDEX($A:$U,ROW(),$F$6),IFERROR(--SUBSTITUTE(SUBSTITUTE(TRIM(INDEX($A:$U,ROW(),$F$6)),",",""),"원",""),""))))</f>
        <v/>
      </c>
      <c r="AC1140" s="2">
        <f>IF(OR($Y1140="",$G$6=""),"",INDEX($A:$U,ROW(),$G$6)&amp;"")</f>
        <v/>
      </c>
      <c r="AD1140" s="2">
        <f>IF($Y1140="","",IF(OR(AND(설정!$B$5&lt;&gt;"",ISNUMBER(SEARCH(설정!$B$5,$AC1140))),AND(설정!$B$6&lt;&gt;"",ISNUMBER(SEARCH(설정!$B$6,$AC1140))),AND(설정!$B$7&lt;&gt;"",ISNUMBER(SEARCH(설정!$B$7,$AC1140)))),"제외","포함"))</f>
        <v/>
      </c>
    </row>
    <row r="1141">
      <c r="W1141" s="2">
        <f>IF(OR($B$5="",$C$6="",ROW()&lt;$B$5),"",IF(INDEX($A:$U,ROW(),$C$6)="","",INDEX($A:$U,ROW(),$C$6)))</f>
        <v/>
      </c>
      <c r="X1141" s="28">
        <f>IF($W1141="","",IF(ISNUMBER($W1141),IF($W1141&gt;=10000000,IFERROR(DATE(INT($W1141/10000),MOD(INT($W1141/100),100),MOD($W1141,100)),""),$W1141),IF(ISNUMBER(--SUBSTITUTE(SUBSTITUTE(TRIM($W1141),".","-"),"/","-")),IF(--SUBSTITUTE(SUBSTITUTE(TRIM($W1141),".","-"),"/","-")&gt;=10000000,IFERROR(DATE(--LEFT(TRIM($W1141),4),--MID(TRIM($W1141),5,2),--RIGHT(TRIM($W1141),2)),""),--SUBSTITUTE(SUBSTITUTE(TRIM($W1141),".","-"),"/","-")),IFERROR(--LEFT(SUBSTITUTE(SUBSTITUTE(TRIM($W1141),".","-"),"/","-"),10),""))))</f>
        <v/>
      </c>
      <c r="Y1141" s="29">
        <f>IF($X1141="","",INT($X1141))</f>
        <v/>
      </c>
      <c r="Z1141" s="30">
        <f>IF(OR($Y1141="",$D$6=""),"",IF(INDEX($A:$U,ROW(),$D$6)="",0,IF(ISNUMBER(INDEX($A:$U,ROW(),$D$6)),INDEX($A:$U,ROW(),$D$6),IFERROR(--SUBSTITUTE(SUBSTITUTE(TRIM(INDEX($A:$U,ROW(),$D$6)),",",""),"원",""),0))))</f>
        <v/>
      </c>
      <c r="AA1141" s="30">
        <f>IF(OR($Y1141="",$E$6=""),"",IF(INDEX($A:$U,ROW(),$E$6)="",0,IF(ISNUMBER(INDEX($A:$U,ROW(),$E$6)),INDEX($A:$U,ROW(),$E$6),IFERROR(--SUBSTITUTE(SUBSTITUTE(TRIM(INDEX($A:$U,ROW(),$E$6)),",",""),"원",""),0))))</f>
        <v/>
      </c>
      <c r="AB1141" s="30">
        <f>IF(OR($Y1141="",$F$6=""),"",IF(INDEX($A:$U,ROW(),$F$6)="","",IF(ISNUMBER(INDEX($A:$U,ROW(),$F$6)),INDEX($A:$U,ROW(),$F$6),IFERROR(--SUBSTITUTE(SUBSTITUTE(TRIM(INDEX($A:$U,ROW(),$F$6)),",",""),"원",""),""))))</f>
        <v/>
      </c>
      <c r="AC1141" s="2">
        <f>IF(OR($Y1141="",$G$6=""),"",INDEX($A:$U,ROW(),$G$6)&amp;"")</f>
        <v/>
      </c>
      <c r="AD1141" s="2">
        <f>IF($Y1141="","",IF(OR(AND(설정!$B$5&lt;&gt;"",ISNUMBER(SEARCH(설정!$B$5,$AC1141))),AND(설정!$B$6&lt;&gt;"",ISNUMBER(SEARCH(설정!$B$6,$AC1141))),AND(설정!$B$7&lt;&gt;"",ISNUMBER(SEARCH(설정!$B$7,$AC1141)))),"제외","포함"))</f>
        <v/>
      </c>
    </row>
    <row r="1142">
      <c r="W1142" s="2">
        <f>IF(OR($B$5="",$C$6="",ROW()&lt;$B$5),"",IF(INDEX($A:$U,ROW(),$C$6)="","",INDEX($A:$U,ROW(),$C$6)))</f>
        <v/>
      </c>
      <c r="X1142" s="28">
        <f>IF($W1142="","",IF(ISNUMBER($W1142),IF($W1142&gt;=10000000,IFERROR(DATE(INT($W1142/10000),MOD(INT($W1142/100),100),MOD($W1142,100)),""),$W1142),IF(ISNUMBER(--SUBSTITUTE(SUBSTITUTE(TRIM($W1142),".","-"),"/","-")),IF(--SUBSTITUTE(SUBSTITUTE(TRIM($W1142),".","-"),"/","-")&gt;=10000000,IFERROR(DATE(--LEFT(TRIM($W1142),4),--MID(TRIM($W1142),5,2),--RIGHT(TRIM($W1142),2)),""),--SUBSTITUTE(SUBSTITUTE(TRIM($W1142),".","-"),"/","-")),IFERROR(--LEFT(SUBSTITUTE(SUBSTITUTE(TRIM($W1142),".","-"),"/","-"),10),""))))</f>
        <v/>
      </c>
      <c r="Y1142" s="29">
        <f>IF($X1142="","",INT($X1142))</f>
        <v/>
      </c>
      <c r="Z1142" s="30">
        <f>IF(OR($Y1142="",$D$6=""),"",IF(INDEX($A:$U,ROW(),$D$6)="",0,IF(ISNUMBER(INDEX($A:$U,ROW(),$D$6)),INDEX($A:$U,ROW(),$D$6),IFERROR(--SUBSTITUTE(SUBSTITUTE(TRIM(INDEX($A:$U,ROW(),$D$6)),",",""),"원",""),0))))</f>
        <v/>
      </c>
      <c r="AA1142" s="30">
        <f>IF(OR($Y1142="",$E$6=""),"",IF(INDEX($A:$U,ROW(),$E$6)="",0,IF(ISNUMBER(INDEX($A:$U,ROW(),$E$6)),INDEX($A:$U,ROW(),$E$6),IFERROR(--SUBSTITUTE(SUBSTITUTE(TRIM(INDEX($A:$U,ROW(),$E$6)),",",""),"원",""),0))))</f>
        <v/>
      </c>
      <c r="AB1142" s="30">
        <f>IF(OR($Y1142="",$F$6=""),"",IF(INDEX($A:$U,ROW(),$F$6)="","",IF(ISNUMBER(INDEX($A:$U,ROW(),$F$6)),INDEX($A:$U,ROW(),$F$6),IFERROR(--SUBSTITUTE(SUBSTITUTE(TRIM(INDEX($A:$U,ROW(),$F$6)),",",""),"원",""),""))))</f>
        <v/>
      </c>
      <c r="AC1142" s="2">
        <f>IF(OR($Y1142="",$G$6=""),"",INDEX($A:$U,ROW(),$G$6)&amp;"")</f>
        <v/>
      </c>
      <c r="AD1142" s="2">
        <f>IF($Y1142="","",IF(OR(AND(설정!$B$5&lt;&gt;"",ISNUMBER(SEARCH(설정!$B$5,$AC1142))),AND(설정!$B$6&lt;&gt;"",ISNUMBER(SEARCH(설정!$B$6,$AC1142))),AND(설정!$B$7&lt;&gt;"",ISNUMBER(SEARCH(설정!$B$7,$AC1142)))),"제외","포함"))</f>
        <v/>
      </c>
    </row>
    <row r="1143">
      <c r="W1143" s="2">
        <f>IF(OR($B$5="",$C$6="",ROW()&lt;$B$5),"",IF(INDEX($A:$U,ROW(),$C$6)="","",INDEX($A:$U,ROW(),$C$6)))</f>
        <v/>
      </c>
      <c r="X1143" s="28">
        <f>IF($W1143="","",IF(ISNUMBER($W1143),IF($W1143&gt;=10000000,IFERROR(DATE(INT($W1143/10000),MOD(INT($W1143/100),100),MOD($W1143,100)),""),$W1143),IF(ISNUMBER(--SUBSTITUTE(SUBSTITUTE(TRIM($W1143),".","-"),"/","-")),IF(--SUBSTITUTE(SUBSTITUTE(TRIM($W1143),".","-"),"/","-")&gt;=10000000,IFERROR(DATE(--LEFT(TRIM($W1143),4),--MID(TRIM($W1143),5,2),--RIGHT(TRIM($W1143),2)),""),--SUBSTITUTE(SUBSTITUTE(TRIM($W1143),".","-"),"/","-")),IFERROR(--LEFT(SUBSTITUTE(SUBSTITUTE(TRIM($W1143),".","-"),"/","-"),10),""))))</f>
        <v/>
      </c>
      <c r="Y1143" s="29">
        <f>IF($X1143="","",INT($X1143))</f>
        <v/>
      </c>
      <c r="Z1143" s="30">
        <f>IF(OR($Y1143="",$D$6=""),"",IF(INDEX($A:$U,ROW(),$D$6)="",0,IF(ISNUMBER(INDEX($A:$U,ROW(),$D$6)),INDEX($A:$U,ROW(),$D$6),IFERROR(--SUBSTITUTE(SUBSTITUTE(TRIM(INDEX($A:$U,ROW(),$D$6)),",",""),"원",""),0))))</f>
        <v/>
      </c>
      <c r="AA1143" s="30">
        <f>IF(OR($Y1143="",$E$6=""),"",IF(INDEX($A:$U,ROW(),$E$6)="",0,IF(ISNUMBER(INDEX($A:$U,ROW(),$E$6)),INDEX($A:$U,ROW(),$E$6),IFERROR(--SUBSTITUTE(SUBSTITUTE(TRIM(INDEX($A:$U,ROW(),$E$6)),",",""),"원",""),0))))</f>
        <v/>
      </c>
      <c r="AB1143" s="30">
        <f>IF(OR($Y1143="",$F$6=""),"",IF(INDEX($A:$U,ROW(),$F$6)="","",IF(ISNUMBER(INDEX($A:$U,ROW(),$F$6)),INDEX($A:$U,ROW(),$F$6),IFERROR(--SUBSTITUTE(SUBSTITUTE(TRIM(INDEX($A:$U,ROW(),$F$6)),",",""),"원",""),""))))</f>
        <v/>
      </c>
      <c r="AC1143" s="2">
        <f>IF(OR($Y1143="",$G$6=""),"",INDEX($A:$U,ROW(),$G$6)&amp;"")</f>
        <v/>
      </c>
      <c r="AD1143" s="2">
        <f>IF($Y1143="","",IF(OR(AND(설정!$B$5&lt;&gt;"",ISNUMBER(SEARCH(설정!$B$5,$AC1143))),AND(설정!$B$6&lt;&gt;"",ISNUMBER(SEARCH(설정!$B$6,$AC1143))),AND(설정!$B$7&lt;&gt;"",ISNUMBER(SEARCH(설정!$B$7,$AC1143)))),"제외","포함"))</f>
        <v/>
      </c>
    </row>
    <row r="1144">
      <c r="W1144" s="2">
        <f>IF(OR($B$5="",$C$6="",ROW()&lt;$B$5),"",IF(INDEX($A:$U,ROW(),$C$6)="","",INDEX($A:$U,ROW(),$C$6)))</f>
        <v/>
      </c>
      <c r="X1144" s="28">
        <f>IF($W1144="","",IF(ISNUMBER($W1144),IF($W1144&gt;=10000000,IFERROR(DATE(INT($W1144/10000),MOD(INT($W1144/100),100),MOD($W1144,100)),""),$W1144),IF(ISNUMBER(--SUBSTITUTE(SUBSTITUTE(TRIM($W1144),".","-"),"/","-")),IF(--SUBSTITUTE(SUBSTITUTE(TRIM($W1144),".","-"),"/","-")&gt;=10000000,IFERROR(DATE(--LEFT(TRIM($W1144),4),--MID(TRIM($W1144),5,2),--RIGHT(TRIM($W1144),2)),""),--SUBSTITUTE(SUBSTITUTE(TRIM($W1144),".","-"),"/","-")),IFERROR(--LEFT(SUBSTITUTE(SUBSTITUTE(TRIM($W1144),".","-"),"/","-"),10),""))))</f>
        <v/>
      </c>
      <c r="Y1144" s="29">
        <f>IF($X1144="","",INT($X1144))</f>
        <v/>
      </c>
      <c r="Z1144" s="30">
        <f>IF(OR($Y1144="",$D$6=""),"",IF(INDEX($A:$U,ROW(),$D$6)="",0,IF(ISNUMBER(INDEX($A:$U,ROW(),$D$6)),INDEX($A:$U,ROW(),$D$6),IFERROR(--SUBSTITUTE(SUBSTITUTE(TRIM(INDEX($A:$U,ROW(),$D$6)),",",""),"원",""),0))))</f>
        <v/>
      </c>
      <c r="AA1144" s="30">
        <f>IF(OR($Y1144="",$E$6=""),"",IF(INDEX($A:$U,ROW(),$E$6)="",0,IF(ISNUMBER(INDEX($A:$U,ROW(),$E$6)),INDEX($A:$U,ROW(),$E$6),IFERROR(--SUBSTITUTE(SUBSTITUTE(TRIM(INDEX($A:$U,ROW(),$E$6)),",",""),"원",""),0))))</f>
        <v/>
      </c>
      <c r="AB1144" s="30">
        <f>IF(OR($Y1144="",$F$6=""),"",IF(INDEX($A:$U,ROW(),$F$6)="","",IF(ISNUMBER(INDEX($A:$U,ROW(),$F$6)),INDEX($A:$U,ROW(),$F$6),IFERROR(--SUBSTITUTE(SUBSTITUTE(TRIM(INDEX($A:$U,ROW(),$F$6)),",",""),"원",""),""))))</f>
        <v/>
      </c>
      <c r="AC1144" s="2">
        <f>IF(OR($Y1144="",$G$6=""),"",INDEX($A:$U,ROW(),$G$6)&amp;"")</f>
        <v/>
      </c>
      <c r="AD1144" s="2">
        <f>IF($Y1144="","",IF(OR(AND(설정!$B$5&lt;&gt;"",ISNUMBER(SEARCH(설정!$B$5,$AC1144))),AND(설정!$B$6&lt;&gt;"",ISNUMBER(SEARCH(설정!$B$6,$AC1144))),AND(설정!$B$7&lt;&gt;"",ISNUMBER(SEARCH(설정!$B$7,$AC1144)))),"제외","포함"))</f>
        <v/>
      </c>
    </row>
    <row r="1145">
      <c r="W1145" s="2">
        <f>IF(OR($B$5="",$C$6="",ROW()&lt;$B$5),"",IF(INDEX($A:$U,ROW(),$C$6)="","",INDEX($A:$U,ROW(),$C$6)))</f>
        <v/>
      </c>
      <c r="X1145" s="28">
        <f>IF($W1145="","",IF(ISNUMBER($W1145),IF($W1145&gt;=10000000,IFERROR(DATE(INT($W1145/10000),MOD(INT($W1145/100),100),MOD($W1145,100)),""),$W1145),IF(ISNUMBER(--SUBSTITUTE(SUBSTITUTE(TRIM($W1145),".","-"),"/","-")),IF(--SUBSTITUTE(SUBSTITUTE(TRIM($W1145),".","-"),"/","-")&gt;=10000000,IFERROR(DATE(--LEFT(TRIM($W1145),4),--MID(TRIM($W1145),5,2),--RIGHT(TRIM($W1145),2)),""),--SUBSTITUTE(SUBSTITUTE(TRIM($W1145),".","-"),"/","-")),IFERROR(--LEFT(SUBSTITUTE(SUBSTITUTE(TRIM($W1145),".","-"),"/","-"),10),""))))</f>
        <v/>
      </c>
      <c r="Y1145" s="29">
        <f>IF($X1145="","",INT($X1145))</f>
        <v/>
      </c>
      <c r="Z1145" s="30">
        <f>IF(OR($Y1145="",$D$6=""),"",IF(INDEX($A:$U,ROW(),$D$6)="",0,IF(ISNUMBER(INDEX($A:$U,ROW(),$D$6)),INDEX($A:$U,ROW(),$D$6),IFERROR(--SUBSTITUTE(SUBSTITUTE(TRIM(INDEX($A:$U,ROW(),$D$6)),",",""),"원",""),0))))</f>
        <v/>
      </c>
      <c r="AA1145" s="30">
        <f>IF(OR($Y1145="",$E$6=""),"",IF(INDEX($A:$U,ROW(),$E$6)="",0,IF(ISNUMBER(INDEX($A:$U,ROW(),$E$6)),INDEX($A:$U,ROW(),$E$6),IFERROR(--SUBSTITUTE(SUBSTITUTE(TRIM(INDEX($A:$U,ROW(),$E$6)),",",""),"원",""),0))))</f>
        <v/>
      </c>
      <c r="AB1145" s="30">
        <f>IF(OR($Y1145="",$F$6=""),"",IF(INDEX($A:$U,ROW(),$F$6)="","",IF(ISNUMBER(INDEX($A:$U,ROW(),$F$6)),INDEX($A:$U,ROW(),$F$6),IFERROR(--SUBSTITUTE(SUBSTITUTE(TRIM(INDEX($A:$U,ROW(),$F$6)),",",""),"원",""),""))))</f>
        <v/>
      </c>
      <c r="AC1145" s="2">
        <f>IF(OR($Y1145="",$G$6=""),"",INDEX($A:$U,ROW(),$G$6)&amp;"")</f>
        <v/>
      </c>
      <c r="AD1145" s="2">
        <f>IF($Y1145="","",IF(OR(AND(설정!$B$5&lt;&gt;"",ISNUMBER(SEARCH(설정!$B$5,$AC1145))),AND(설정!$B$6&lt;&gt;"",ISNUMBER(SEARCH(설정!$B$6,$AC1145))),AND(설정!$B$7&lt;&gt;"",ISNUMBER(SEARCH(설정!$B$7,$AC1145)))),"제외","포함"))</f>
        <v/>
      </c>
    </row>
    <row r="1146">
      <c r="W1146" s="2">
        <f>IF(OR($B$5="",$C$6="",ROW()&lt;$B$5),"",IF(INDEX($A:$U,ROW(),$C$6)="","",INDEX($A:$U,ROW(),$C$6)))</f>
        <v/>
      </c>
      <c r="X1146" s="28">
        <f>IF($W1146="","",IF(ISNUMBER($W1146),IF($W1146&gt;=10000000,IFERROR(DATE(INT($W1146/10000),MOD(INT($W1146/100),100),MOD($W1146,100)),""),$W1146),IF(ISNUMBER(--SUBSTITUTE(SUBSTITUTE(TRIM($W1146),".","-"),"/","-")),IF(--SUBSTITUTE(SUBSTITUTE(TRIM($W1146),".","-"),"/","-")&gt;=10000000,IFERROR(DATE(--LEFT(TRIM($W1146),4),--MID(TRIM($W1146),5,2),--RIGHT(TRIM($W1146),2)),""),--SUBSTITUTE(SUBSTITUTE(TRIM($W1146),".","-"),"/","-")),IFERROR(--LEFT(SUBSTITUTE(SUBSTITUTE(TRIM($W1146),".","-"),"/","-"),10),""))))</f>
        <v/>
      </c>
      <c r="Y1146" s="29">
        <f>IF($X1146="","",INT($X1146))</f>
        <v/>
      </c>
      <c r="Z1146" s="30">
        <f>IF(OR($Y1146="",$D$6=""),"",IF(INDEX($A:$U,ROW(),$D$6)="",0,IF(ISNUMBER(INDEX($A:$U,ROW(),$D$6)),INDEX($A:$U,ROW(),$D$6),IFERROR(--SUBSTITUTE(SUBSTITUTE(TRIM(INDEX($A:$U,ROW(),$D$6)),",",""),"원",""),0))))</f>
        <v/>
      </c>
      <c r="AA1146" s="30">
        <f>IF(OR($Y1146="",$E$6=""),"",IF(INDEX($A:$U,ROW(),$E$6)="",0,IF(ISNUMBER(INDEX($A:$U,ROW(),$E$6)),INDEX($A:$U,ROW(),$E$6),IFERROR(--SUBSTITUTE(SUBSTITUTE(TRIM(INDEX($A:$U,ROW(),$E$6)),",",""),"원",""),0))))</f>
        <v/>
      </c>
      <c r="AB1146" s="30">
        <f>IF(OR($Y1146="",$F$6=""),"",IF(INDEX($A:$U,ROW(),$F$6)="","",IF(ISNUMBER(INDEX($A:$U,ROW(),$F$6)),INDEX($A:$U,ROW(),$F$6),IFERROR(--SUBSTITUTE(SUBSTITUTE(TRIM(INDEX($A:$U,ROW(),$F$6)),",",""),"원",""),""))))</f>
        <v/>
      </c>
      <c r="AC1146" s="2">
        <f>IF(OR($Y1146="",$G$6=""),"",INDEX($A:$U,ROW(),$G$6)&amp;"")</f>
        <v/>
      </c>
      <c r="AD1146" s="2">
        <f>IF($Y1146="","",IF(OR(AND(설정!$B$5&lt;&gt;"",ISNUMBER(SEARCH(설정!$B$5,$AC1146))),AND(설정!$B$6&lt;&gt;"",ISNUMBER(SEARCH(설정!$B$6,$AC1146))),AND(설정!$B$7&lt;&gt;"",ISNUMBER(SEARCH(설정!$B$7,$AC1146)))),"제외","포함"))</f>
        <v/>
      </c>
    </row>
    <row r="1147">
      <c r="W1147" s="2">
        <f>IF(OR($B$5="",$C$6="",ROW()&lt;$B$5),"",IF(INDEX($A:$U,ROW(),$C$6)="","",INDEX($A:$U,ROW(),$C$6)))</f>
        <v/>
      </c>
      <c r="X1147" s="28">
        <f>IF($W1147="","",IF(ISNUMBER($W1147),IF($W1147&gt;=10000000,IFERROR(DATE(INT($W1147/10000),MOD(INT($W1147/100),100),MOD($W1147,100)),""),$W1147),IF(ISNUMBER(--SUBSTITUTE(SUBSTITUTE(TRIM($W1147),".","-"),"/","-")),IF(--SUBSTITUTE(SUBSTITUTE(TRIM($W1147),".","-"),"/","-")&gt;=10000000,IFERROR(DATE(--LEFT(TRIM($W1147),4),--MID(TRIM($W1147),5,2),--RIGHT(TRIM($W1147),2)),""),--SUBSTITUTE(SUBSTITUTE(TRIM($W1147),".","-"),"/","-")),IFERROR(--LEFT(SUBSTITUTE(SUBSTITUTE(TRIM($W1147),".","-"),"/","-"),10),""))))</f>
        <v/>
      </c>
      <c r="Y1147" s="29">
        <f>IF($X1147="","",INT($X1147))</f>
        <v/>
      </c>
      <c r="Z1147" s="30">
        <f>IF(OR($Y1147="",$D$6=""),"",IF(INDEX($A:$U,ROW(),$D$6)="",0,IF(ISNUMBER(INDEX($A:$U,ROW(),$D$6)),INDEX($A:$U,ROW(),$D$6),IFERROR(--SUBSTITUTE(SUBSTITUTE(TRIM(INDEX($A:$U,ROW(),$D$6)),",",""),"원",""),0))))</f>
        <v/>
      </c>
      <c r="AA1147" s="30">
        <f>IF(OR($Y1147="",$E$6=""),"",IF(INDEX($A:$U,ROW(),$E$6)="",0,IF(ISNUMBER(INDEX($A:$U,ROW(),$E$6)),INDEX($A:$U,ROW(),$E$6),IFERROR(--SUBSTITUTE(SUBSTITUTE(TRIM(INDEX($A:$U,ROW(),$E$6)),",",""),"원",""),0))))</f>
        <v/>
      </c>
      <c r="AB1147" s="30">
        <f>IF(OR($Y1147="",$F$6=""),"",IF(INDEX($A:$U,ROW(),$F$6)="","",IF(ISNUMBER(INDEX($A:$U,ROW(),$F$6)),INDEX($A:$U,ROW(),$F$6),IFERROR(--SUBSTITUTE(SUBSTITUTE(TRIM(INDEX($A:$U,ROW(),$F$6)),",",""),"원",""),""))))</f>
        <v/>
      </c>
      <c r="AC1147" s="2">
        <f>IF(OR($Y1147="",$G$6=""),"",INDEX($A:$U,ROW(),$G$6)&amp;"")</f>
        <v/>
      </c>
      <c r="AD1147" s="2">
        <f>IF($Y1147="","",IF(OR(AND(설정!$B$5&lt;&gt;"",ISNUMBER(SEARCH(설정!$B$5,$AC1147))),AND(설정!$B$6&lt;&gt;"",ISNUMBER(SEARCH(설정!$B$6,$AC1147))),AND(설정!$B$7&lt;&gt;"",ISNUMBER(SEARCH(설정!$B$7,$AC1147)))),"제외","포함"))</f>
        <v/>
      </c>
    </row>
    <row r="1148">
      <c r="W1148" s="2">
        <f>IF(OR($B$5="",$C$6="",ROW()&lt;$B$5),"",IF(INDEX($A:$U,ROW(),$C$6)="","",INDEX($A:$U,ROW(),$C$6)))</f>
        <v/>
      </c>
      <c r="X1148" s="28">
        <f>IF($W1148="","",IF(ISNUMBER($W1148),IF($W1148&gt;=10000000,IFERROR(DATE(INT($W1148/10000),MOD(INT($W1148/100),100),MOD($W1148,100)),""),$W1148),IF(ISNUMBER(--SUBSTITUTE(SUBSTITUTE(TRIM($W1148),".","-"),"/","-")),IF(--SUBSTITUTE(SUBSTITUTE(TRIM($W1148),".","-"),"/","-")&gt;=10000000,IFERROR(DATE(--LEFT(TRIM($W1148),4),--MID(TRIM($W1148),5,2),--RIGHT(TRIM($W1148),2)),""),--SUBSTITUTE(SUBSTITUTE(TRIM($W1148),".","-"),"/","-")),IFERROR(--LEFT(SUBSTITUTE(SUBSTITUTE(TRIM($W1148),".","-"),"/","-"),10),""))))</f>
        <v/>
      </c>
      <c r="Y1148" s="29">
        <f>IF($X1148="","",INT($X1148))</f>
        <v/>
      </c>
      <c r="Z1148" s="30">
        <f>IF(OR($Y1148="",$D$6=""),"",IF(INDEX($A:$U,ROW(),$D$6)="",0,IF(ISNUMBER(INDEX($A:$U,ROW(),$D$6)),INDEX($A:$U,ROW(),$D$6),IFERROR(--SUBSTITUTE(SUBSTITUTE(TRIM(INDEX($A:$U,ROW(),$D$6)),",",""),"원",""),0))))</f>
        <v/>
      </c>
      <c r="AA1148" s="30">
        <f>IF(OR($Y1148="",$E$6=""),"",IF(INDEX($A:$U,ROW(),$E$6)="",0,IF(ISNUMBER(INDEX($A:$U,ROW(),$E$6)),INDEX($A:$U,ROW(),$E$6),IFERROR(--SUBSTITUTE(SUBSTITUTE(TRIM(INDEX($A:$U,ROW(),$E$6)),",",""),"원",""),0))))</f>
        <v/>
      </c>
      <c r="AB1148" s="30">
        <f>IF(OR($Y1148="",$F$6=""),"",IF(INDEX($A:$U,ROW(),$F$6)="","",IF(ISNUMBER(INDEX($A:$U,ROW(),$F$6)),INDEX($A:$U,ROW(),$F$6),IFERROR(--SUBSTITUTE(SUBSTITUTE(TRIM(INDEX($A:$U,ROW(),$F$6)),",",""),"원",""),""))))</f>
        <v/>
      </c>
      <c r="AC1148" s="2">
        <f>IF(OR($Y1148="",$G$6=""),"",INDEX($A:$U,ROW(),$G$6)&amp;"")</f>
        <v/>
      </c>
      <c r="AD1148" s="2">
        <f>IF($Y1148="","",IF(OR(AND(설정!$B$5&lt;&gt;"",ISNUMBER(SEARCH(설정!$B$5,$AC1148))),AND(설정!$B$6&lt;&gt;"",ISNUMBER(SEARCH(설정!$B$6,$AC1148))),AND(설정!$B$7&lt;&gt;"",ISNUMBER(SEARCH(설정!$B$7,$AC1148)))),"제외","포함"))</f>
        <v/>
      </c>
    </row>
    <row r="1149">
      <c r="W1149" s="2">
        <f>IF(OR($B$5="",$C$6="",ROW()&lt;$B$5),"",IF(INDEX($A:$U,ROW(),$C$6)="","",INDEX($A:$U,ROW(),$C$6)))</f>
        <v/>
      </c>
      <c r="X1149" s="28">
        <f>IF($W1149="","",IF(ISNUMBER($W1149),IF($W1149&gt;=10000000,IFERROR(DATE(INT($W1149/10000),MOD(INT($W1149/100),100),MOD($W1149,100)),""),$W1149),IF(ISNUMBER(--SUBSTITUTE(SUBSTITUTE(TRIM($W1149),".","-"),"/","-")),IF(--SUBSTITUTE(SUBSTITUTE(TRIM($W1149),".","-"),"/","-")&gt;=10000000,IFERROR(DATE(--LEFT(TRIM($W1149),4),--MID(TRIM($W1149),5,2),--RIGHT(TRIM($W1149),2)),""),--SUBSTITUTE(SUBSTITUTE(TRIM($W1149),".","-"),"/","-")),IFERROR(--LEFT(SUBSTITUTE(SUBSTITUTE(TRIM($W1149),".","-"),"/","-"),10),""))))</f>
        <v/>
      </c>
      <c r="Y1149" s="29">
        <f>IF($X1149="","",INT($X1149))</f>
        <v/>
      </c>
      <c r="Z1149" s="30">
        <f>IF(OR($Y1149="",$D$6=""),"",IF(INDEX($A:$U,ROW(),$D$6)="",0,IF(ISNUMBER(INDEX($A:$U,ROW(),$D$6)),INDEX($A:$U,ROW(),$D$6),IFERROR(--SUBSTITUTE(SUBSTITUTE(TRIM(INDEX($A:$U,ROW(),$D$6)),",",""),"원",""),0))))</f>
        <v/>
      </c>
      <c r="AA1149" s="30">
        <f>IF(OR($Y1149="",$E$6=""),"",IF(INDEX($A:$U,ROW(),$E$6)="",0,IF(ISNUMBER(INDEX($A:$U,ROW(),$E$6)),INDEX($A:$U,ROW(),$E$6),IFERROR(--SUBSTITUTE(SUBSTITUTE(TRIM(INDEX($A:$U,ROW(),$E$6)),",",""),"원",""),0))))</f>
        <v/>
      </c>
      <c r="AB1149" s="30">
        <f>IF(OR($Y1149="",$F$6=""),"",IF(INDEX($A:$U,ROW(),$F$6)="","",IF(ISNUMBER(INDEX($A:$U,ROW(),$F$6)),INDEX($A:$U,ROW(),$F$6),IFERROR(--SUBSTITUTE(SUBSTITUTE(TRIM(INDEX($A:$U,ROW(),$F$6)),",",""),"원",""),""))))</f>
        <v/>
      </c>
      <c r="AC1149" s="2">
        <f>IF(OR($Y1149="",$G$6=""),"",INDEX($A:$U,ROW(),$G$6)&amp;"")</f>
        <v/>
      </c>
      <c r="AD1149" s="2">
        <f>IF($Y1149="","",IF(OR(AND(설정!$B$5&lt;&gt;"",ISNUMBER(SEARCH(설정!$B$5,$AC1149))),AND(설정!$B$6&lt;&gt;"",ISNUMBER(SEARCH(설정!$B$6,$AC1149))),AND(설정!$B$7&lt;&gt;"",ISNUMBER(SEARCH(설정!$B$7,$AC1149)))),"제외","포함"))</f>
        <v/>
      </c>
    </row>
    <row r="1150">
      <c r="W1150" s="2">
        <f>IF(OR($B$5="",$C$6="",ROW()&lt;$B$5),"",IF(INDEX($A:$U,ROW(),$C$6)="","",INDEX($A:$U,ROW(),$C$6)))</f>
        <v/>
      </c>
      <c r="X1150" s="28">
        <f>IF($W1150="","",IF(ISNUMBER($W1150),IF($W1150&gt;=10000000,IFERROR(DATE(INT($W1150/10000),MOD(INT($W1150/100),100),MOD($W1150,100)),""),$W1150),IF(ISNUMBER(--SUBSTITUTE(SUBSTITUTE(TRIM($W1150),".","-"),"/","-")),IF(--SUBSTITUTE(SUBSTITUTE(TRIM($W1150),".","-"),"/","-")&gt;=10000000,IFERROR(DATE(--LEFT(TRIM($W1150),4),--MID(TRIM($W1150),5,2),--RIGHT(TRIM($W1150),2)),""),--SUBSTITUTE(SUBSTITUTE(TRIM($W1150),".","-"),"/","-")),IFERROR(--LEFT(SUBSTITUTE(SUBSTITUTE(TRIM($W1150),".","-"),"/","-"),10),""))))</f>
        <v/>
      </c>
      <c r="Y1150" s="29">
        <f>IF($X1150="","",INT($X1150))</f>
        <v/>
      </c>
      <c r="Z1150" s="30">
        <f>IF(OR($Y1150="",$D$6=""),"",IF(INDEX($A:$U,ROW(),$D$6)="",0,IF(ISNUMBER(INDEX($A:$U,ROW(),$D$6)),INDEX($A:$U,ROW(),$D$6),IFERROR(--SUBSTITUTE(SUBSTITUTE(TRIM(INDEX($A:$U,ROW(),$D$6)),",",""),"원",""),0))))</f>
        <v/>
      </c>
      <c r="AA1150" s="30">
        <f>IF(OR($Y1150="",$E$6=""),"",IF(INDEX($A:$U,ROW(),$E$6)="",0,IF(ISNUMBER(INDEX($A:$U,ROW(),$E$6)),INDEX($A:$U,ROW(),$E$6),IFERROR(--SUBSTITUTE(SUBSTITUTE(TRIM(INDEX($A:$U,ROW(),$E$6)),",",""),"원",""),0))))</f>
        <v/>
      </c>
      <c r="AB1150" s="30">
        <f>IF(OR($Y1150="",$F$6=""),"",IF(INDEX($A:$U,ROW(),$F$6)="","",IF(ISNUMBER(INDEX($A:$U,ROW(),$F$6)),INDEX($A:$U,ROW(),$F$6),IFERROR(--SUBSTITUTE(SUBSTITUTE(TRIM(INDEX($A:$U,ROW(),$F$6)),",",""),"원",""),""))))</f>
        <v/>
      </c>
      <c r="AC1150" s="2">
        <f>IF(OR($Y1150="",$G$6=""),"",INDEX($A:$U,ROW(),$G$6)&amp;"")</f>
        <v/>
      </c>
      <c r="AD1150" s="2">
        <f>IF($Y1150="","",IF(OR(AND(설정!$B$5&lt;&gt;"",ISNUMBER(SEARCH(설정!$B$5,$AC1150))),AND(설정!$B$6&lt;&gt;"",ISNUMBER(SEARCH(설정!$B$6,$AC1150))),AND(설정!$B$7&lt;&gt;"",ISNUMBER(SEARCH(설정!$B$7,$AC1150)))),"제외","포함"))</f>
        <v/>
      </c>
    </row>
    <row r="1151">
      <c r="W1151" s="2">
        <f>IF(OR($B$5="",$C$6="",ROW()&lt;$B$5),"",IF(INDEX($A:$U,ROW(),$C$6)="","",INDEX($A:$U,ROW(),$C$6)))</f>
        <v/>
      </c>
      <c r="X1151" s="28">
        <f>IF($W1151="","",IF(ISNUMBER($W1151),IF($W1151&gt;=10000000,IFERROR(DATE(INT($W1151/10000),MOD(INT($W1151/100),100),MOD($W1151,100)),""),$W1151),IF(ISNUMBER(--SUBSTITUTE(SUBSTITUTE(TRIM($W1151),".","-"),"/","-")),IF(--SUBSTITUTE(SUBSTITUTE(TRIM($W1151),".","-"),"/","-")&gt;=10000000,IFERROR(DATE(--LEFT(TRIM($W1151),4),--MID(TRIM($W1151),5,2),--RIGHT(TRIM($W1151),2)),""),--SUBSTITUTE(SUBSTITUTE(TRIM($W1151),".","-"),"/","-")),IFERROR(--LEFT(SUBSTITUTE(SUBSTITUTE(TRIM($W1151),".","-"),"/","-"),10),""))))</f>
        <v/>
      </c>
      <c r="Y1151" s="29">
        <f>IF($X1151="","",INT($X1151))</f>
        <v/>
      </c>
      <c r="Z1151" s="30">
        <f>IF(OR($Y1151="",$D$6=""),"",IF(INDEX($A:$U,ROW(),$D$6)="",0,IF(ISNUMBER(INDEX($A:$U,ROW(),$D$6)),INDEX($A:$U,ROW(),$D$6),IFERROR(--SUBSTITUTE(SUBSTITUTE(TRIM(INDEX($A:$U,ROW(),$D$6)),",",""),"원",""),0))))</f>
        <v/>
      </c>
      <c r="AA1151" s="30">
        <f>IF(OR($Y1151="",$E$6=""),"",IF(INDEX($A:$U,ROW(),$E$6)="",0,IF(ISNUMBER(INDEX($A:$U,ROW(),$E$6)),INDEX($A:$U,ROW(),$E$6),IFERROR(--SUBSTITUTE(SUBSTITUTE(TRIM(INDEX($A:$U,ROW(),$E$6)),",",""),"원",""),0))))</f>
        <v/>
      </c>
      <c r="AB1151" s="30">
        <f>IF(OR($Y1151="",$F$6=""),"",IF(INDEX($A:$U,ROW(),$F$6)="","",IF(ISNUMBER(INDEX($A:$U,ROW(),$F$6)),INDEX($A:$U,ROW(),$F$6),IFERROR(--SUBSTITUTE(SUBSTITUTE(TRIM(INDEX($A:$U,ROW(),$F$6)),",",""),"원",""),""))))</f>
        <v/>
      </c>
      <c r="AC1151" s="2">
        <f>IF(OR($Y1151="",$G$6=""),"",INDEX($A:$U,ROW(),$G$6)&amp;"")</f>
        <v/>
      </c>
      <c r="AD1151" s="2">
        <f>IF($Y1151="","",IF(OR(AND(설정!$B$5&lt;&gt;"",ISNUMBER(SEARCH(설정!$B$5,$AC1151))),AND(설정!$B$6&lt;&gt;"",ISNUMBER(SEARCH(설정!$B$6,$AC1151))),AND(설정!$B$7&lt;&gt;"",ISNUMBER(SEARCH(설정!$B$7,$AC1151)))),"제외","포함"))</f>
        <v/>
      </c>
    </row>
    <row r="1152">
      <c r="W1152" s="2">
        <f>IF(OR($B$5="",$C$6="",ROW()&lt;$B$5),"",IF(INDEX($A:$U,ROW(),$C$6)="","",INDEX($A:$U,ROW(),$C$6)))</f>
        <v/>
      </c>
      <c r="X1152" s="28">
        <f>IF($W1152="","",IF(ISNUMBER($W1152),IF($W1152&gt;=10000000,IFERROR(DATE(INT($W1152/10000),MOD(INT($W1152/100),100),MOD($W1152,100)),""),$W1152),IF(ISNUMBER(--SUBSTITUTE(SUBSTITUTE(TRIM($W1152),".","-"),"/","-")),IF(--SUBSTITUTE(SUBSTITUTE(TRIM($W1152),".","-"),"/","-")&gt;=10000000,IFERROR(DATE(--LEFT(TRIM($W1152),4),--MID(TRIM($W1152),5,2),--RIGHT(TRIM($W1152),2)),""),--SUBSTITUTE(SUBSTITUTE(TRIM($W1152),".","-"),"/","-")),IFERROR(--LEFT(SUBSTITUTE(SUBSTITUTE(TRIM($W1152),".","-"),"/","-"),10),""))))</f>
        <v/>
      </c>
      <c r="Y1152" s="29">
        <f>IF($X1152="","",INT($X1152))</f>
        <v/>
      </c>
      <c r="Z1152" s="30">
        <f>IF(OR($Y1152="",$D$6=""),"",IF(INDEX($A:$U,ROW(),$D$6)="",0,IF(ISNUMBER(INDEX($A:$U,ROW(),$D$6)),INDEX($A:$U,ROW(),$D$6),IFERROR(--SUBSTITUTE(SUBSTITUTE(TRIM(INDEX($A:$U,ROW(),$D$6)),",",""),"원",""),0))))</f>
        <v/>
      </c>
      <c r="AA1152" s="30">
        <f>IF(OR($Y1152="",$E$6=""),"",IF(INDEX($A:$U,ROW(),$E$6)="",0,IF(ISNUMBER(INDEX($A:$U,ROW(),$E$6)),INDEX($A:$U,ROW(),$E$6),IFERROR(--SUBSTITUTE(SUBSTITUTE(TRIM(INDEX($A:$U,ROW(),$E$6)),",",""),"원",""),0))))</f>
        <v/>
      </c>
      <c r="AB1152" s="30">
        <f>IF(OR($Y1152="",$F$6=""),"",IF(INDEX($A:$U,ROW(),$F$6)="","",IF(ISNUMBER(INDEX($A:$U,ROW(),$F$6)),INDEX($A:$U,ROW(),$F$6),IFERROR(--SUBSTITUTE(SUBSTITUTE(TRIM(INDEX($A:$U,ROW(),$F$6)),",",""),"원",""),""))))</f>
        <v/>
      </c>
      <c r="AC1152" s="2">
        <f>IF(OR($Y1152="",$G$6=""),"",INDEX($A:$U,ROW(),$G$6)&amp;"")</f>
        <v/>
      </c>
      <c r="AD1152" s="2">
        <f>IF($Y1152="","",IF(OR(AND(설정!$B$5&lt;&gt;"",ISNUMBER(SEARCH(설정!$B$5,$AC1152))),AND(설정!$B$6&lt;&gt;"",ISNUMBER(SEARCH(설정!$B$6,$AC1152))),AND(설정!$B$7&lt;&gt;"",ISNUMBER(SEARCH(설정!$B$7,$AC1152)))),"제외","포함"))</f>
        <v/>
      </c>
    </row>
    <row r="1153">
      <c r="W1153" s="2">
        <f>IF(OR($B$5="",$C$6="",ROW()&lt;$B$5),"",IF(INDEX($A:$U,ROW(),$C$6)="","",INDEX($A:$U,ROW(),$C$6)))</f>
        <v/>
      </c>
      <c r="X1153" s="28">
        <f>IF($W1153="","",IF(ISNUMBER($W1153),IF($W1153&gt;=10000000,IFERROR(DATE(INT($W1153/10000),MOD(INT($W1153/100),100),MOD($W1153,100)),""),$W1153),IF(ISNUMBER(--SUBSTITUTE(SUBSTITUTE(TRIM($W1153),".","-"),"/","-")),IF(--SUBSTITUTE(SUBSTITUTE(TRIM($W1153),".","-"),"/","-")&gt;=10000000,IFERROR(DATE(--LEFT(TRIM($W1153),4),--MID(TRIM($W1153),5,2),--RIGHT(TRIM($W1153),2)),""),--SUBSTITUTE(SUBSTITUTE(TRIM($W1153),".","-"),"/","-")),IFERROR(--LEFT(SUBSTITUTE(SUBSTITUTE(TRIM($W1153),".","-"),"/","-"),10),""))))</f>
        <v/>
      </c>
      <c r="Y1153" s="29">
        <f>IF($X1153="","",INT($X1153))</f>
        <v/>
      </c>
      <c r="Z1153" s="30">
        <f>IF(OR($Y1153="",$D$6=""),"",IF(INDEX($A:$U,ROW(),$D$6)="",0,IF(ISNUMBER(INDEX($A:$U,ROW(),$D$6)),INDEX($A:$U,ROW(),$D$6),IFERROR(--SUBSTITUTE(SUBSTITUTE(TRIM(INDEX($A:$U,ROW(),$D$6)),",",""),"원",""),0))))</f>
        <v/>
      </c>
      <c r="AA1153" s="30">
        <f>IF(OR($Y1153="",$E$6=""),"",IF(INDEX($A:$U,ROW(),$E$6)="",0,IF(ISNUMBER(INDEX($A:$U,ROW(),$E$6)),INDEX($A:$U,ROW(),$E$6),IFERROR(--SUBSTITUTE(SUBSTITUTE(TRIM(INDEX($A:$U,ROW(),$E$6)),",",""),"원",""),0))))</f>
        <v/>
      </c>
      <c r="AB1153" s="30">
        <f>IF(OR($Y1153="",$F$6=""),"",IF(INDEX($A:$U,ROW(),$F$6)="","",IF(ISNUMBER(INDEX($A:$U,ROW(),$F$6)),INDEX($A:$U,ROW(),$F$6),IFERROR(--SUBSTITUTE(SUBSTITUTE(TRIM(INDEX($A:$U,ROW(),$F$6)),",",""),"원",""),""))))</f>
        <v/>
      </c>
      <c r="AC1153" s="2">
        <f>IF(OR($Y1153="",$G$6=""),"",INDEX($A:$U,ROW(),$G$6)&amp;"")</f>
        <v/>
      </c>
      <c r="AD1153" s="2">
        <f>IF($Y1153="","",IF(OR(AND(설정!$B$5&lt;&gt;"",ISNUMBER(SEARCH(설정!$B$5,$AC1153))),AND(설정!$B$6&lt;&gt;"",ISNUMBER(SEARCH(설정!$B$6,$AC1153))),AND(설정!$B$7&lt;&gt;"",ISNUMBER(SEARCH(설정!$B$7,$AC1153)))),"제외","포함"))</f>
        <v/>
      </c>
    </row>
    <row r="1154">
      <c r="W1154" s="2">
        <f>IF(OR($B$5="",$C$6="",ROW()&lt;$B$5),"",IF(INDEX($A:$U,ROW(),$C$6)="","",INDEX($A:$U,ROW(),$C$6)))</f>
        <v/>
      </c>
      <c r="X1154" s="28">
        <f>IF($W1154="","",IF(ISNUMBER($W1154),IF($W1154&gt;=10000000,IFERROR(DATE(INT($W1154/10000),MOD(INT($W1154/100),100),MOD($W1154,100)),""),$W1154),IF(ISNUMBER(--SUBSTITUTE(SUBSTITUTE(TRIM($W1154),".","-"),"/","-")),IF(--SUBSTITUTE(SUBSTITUTE(TRIM($W1154),".","-"),"/","-")&gt;=10000000,IFERROR(DATE(--LEFT(TRIM($W1154),4),--MID(TRIM($W1154),5,2),--RIGHT(TRIM($W1154),2)),""),--SUBSTITUTE(SUBSTITUTE(TRIM($W1154),".","-"),"/","-")),IFERROR(--LEFT(SUBSTITUTE(SUBSTITUTE(TRIM($W1154),".","-"),"/","-"),10),""))))</f>
        <v/>
      </c>
      <c r="Y1154" s="29">
        <f>IF($X1154="","",INT($X1154))</f>
        <v/>
      </c>
      <c r="Z1154" s="30">
        <f>IF(OR($Y1154="",$D$6=""),"",IF(INDEX($A:$U,ROW(),$D$6)="",0,IF(ISNUMBER(INDEX($A:$U,ROW(),$D$6)),INDEX($A:$U,ROW(),$D$6),IFERROR(--SUBSTITUTE(SUBSTITUTE(TRIM(INDEX($A:$U,ROW(),$D$6)),",",""),"원",""),0))))</f>
        <v/>
      </c>
      <c r="AA1154" s="30">
        <f>IF(OR($Y1154="",$E$6=""),"",IF(INDEX($A:$U,ROW(),$E$6)="",0,IF(ISNUMBER(INDEX($A:$U,ROW(),$E$6)),INDEX($A:$U,ROW(),$E$6),IFERROR(--SUBSTITUTE(SUBSTITUTE(TRIM(INDEX($A:$U,ROW(),$E$6)),",",""),"원",""),0))))</f>
        <v/>
      </c>
      <c r="AB1154" s="30">
        <f>IF(OR($Y1154="",$F$6=""),"",IF(INDEX($A:$U,ROW(),$F$6)="","",IF(ISNUMBER(INDEX($A:$U,ROW(),$F$6)),INDEX($A:$U,ROW(),$F$6),IFERROR(--SUBSTITUTE(SUBSTITUTE(TRIM(INDEX($A:$U,ROW(),$F$6)),",",""),"원",""),""))))</f>
        <v/>
      </c>
      <c r="AC1154" s="2">
        <f>IF(OR($Y1154="",$G$6=""),"",INDEX($A:$U,ROW(),$G$6)&amp;"")</f>
        <v/>
      </c>
      <c r="AD1154" s="2">
        <f>IF($Y1154="","",IF(OR(AND(설정!$B$5&lt;&gt;"",ISNUMBER(SEARCH(설정!$B$5,$AC1154))),AND(설정!$B$6&lt;&gt;"",ISNUMBER(SEARCH(설정!$B$6,$AC1154))),AND(설정!$B$7&lt;&gt;"",ISNUMBER(SEARCH(설정!$B$7,$AC1154)))),"제외","포함"))</f>
        <v/>
      </c>
    </row>
    <row r="1155">
      <c r="W1155" s="2">
        <f>IF(OR($B$5="",$C$6="",ROW()&lt;$B$5),"",IF(INDEX($A:$U,ROW(),$C$6)="","",INDEX($A:$U,ROW(),$C$6)))</f>
        <v/>
      </c>
      <c r="X1155" s="28">
        <f>IF($W1155="","",IF(ISNUMBER($W1155),IF($W1155&gt;=10000000,IFERROR(DATE(INT($W1155/10000),MOD(INT($W1155/100),100),MOD($W1155,100)),""),$W1155),IF(ISNUMBER(--SUBSTITUTE(SUBSTITUTE(TRIM($W1155),".","-"),"/","-")),IF(--SUBSTITUTE(SUBSTITUTE(TRIM($W1155),".","-"),"/","-")&gt;=10000000,IFERROR(DATE(--LEFT(TRIM($W1155),4),--MID(TRIM($W1155),5,2),--RIGHT(TRIM($W1155),2)),""),--SUBSTITUTE(SUBSTITUTE(TRIM($W1155),".","-"),"/","-")),IFERROR(--LEFT(SUBSTITUTE(SUBSTITUTE(TRIM($W1155),".","-"),"/","-"),10),""))))</f>
        <v/>
      </c>
      <c r="Y1155" s="29">
        <f>IF($X1155="","",INT($X1155))</f>
        <v/>
      </c>
      <c r="Z1155" s="30">
        <f>IF(OR($Y1155="",$D$6=""),"",IF(INDEX($A:$U,ROW(),$D$6)="",0,IF(ISNUMBER(INDEX($A:$U,ROW(),$D$6)),INDEX($A:$U,ROW(),$D$6),IFERROR(--SUBSTITUTE(SUBSTITUTE(TRIM(INDEX($A:$U,ROW(),$D$6)),",",""),"원",""),0))))</f>
        <v/>
      </c>
      <c r="AA1155" s="30">
        <f>IF(OR($Y1155="",$E$6=""),"",IF(INDEX($A:$U,ROW(),$E$6)="",0,IF(ISNUMBER(INDEX($A:$U,ROW(),$E$6)),INDEX($A:$U,ROW(),$E$6),IFERROR(--SUBSTITUTE(SUBSTITUTE(TRIM(INDEX($A:$U,ROW(),$E$6)),",",""),"원",""),0))))</f>
        <v/>
      </c>
      <c r="AB1155" s="30">
        <f>IF(OR($Y1155="",$F$6=""),"",IF(INDEX($A:$U,ROW(),$F$6)="","",IF(ISNUMBER(INDEX($A:$U,ROW(),$F$6)),INDEX($A:$U,ROW(),$F$6),IFERROR(--SUBSTITUTE(SUBSTITUTE(TRIM(INDEX($A:$U,ROW(),$F$6)),",",""),"원",""),""))))</f>
        <v/>
      </c>
      <c r="AC1155" s="2">
        <f>IF(OR($Y1155="",$G$6=""),"",INDEX($A:$U,ROW(),$G$6)&amp;"")</f>
        <v/>
      </c>
      <c r="AD1155" s="2">
        <f>IF($Y1155="","",IF(OR(AND(설정!$B$5&lt;&gt;"",ISNUMBER(SEARCH(설정!$B$5,$AC1155))),AND(설정!$B$6&lt;&gt;"",ISNUMBER(SEARCH(설정!$B$6,$AC1155))),AND(설정!$B$7&lt;&gt;"",ISNUMBER(SEARCH(설정!$B$7,$AC1155)))),"제외","포함"))</f>
        <v/>
      </c>
    </row>
    <row r="1156">
      <c r="W1156" s="2">
        <f>IF(OR($B$5="",$C$6="",ROW()&lt;$B$5),"",IF(INDEX($A:$U,ROW(),$C$6)="","",INDEX($A:$U,ROW(),$C$6)))</f>
        <v/>
      </c>
      <c r="X1156" s="28">
        <f>IF($W1156="","",IF(ISNUMBER($W1156),IF($W1156&gt;=10000000,IFERROR(DATE(INT($W1156/10000),MOD(INT($W1156/100),100),MOD($W1156,100)),""),$W1156),IF(ISNUMBER(--SUBSTITUTE(SUBSTITUTE(TRIM($W1156),".","-"),"/","-")),IF(--SUBSTITUTE(SUBSTITUTE(TRIM($W1156),".","-"),"/","-")&gt;=10000000,IFERROR(DATE(--LEFT(TRIM($W1156),4),--MID(TRIM($W1156),5,2),--RIGHT(TRIM($W1156),2)),""),--SUBSTITUTE(SUBSTITUTE(TRIM($W1156),".","-"),"/","-")),IFERROR(--LEFT(SUBSTITUTE(SUBSTITUTE(TRIM($W1156),".","-"),"/","-"),10),""))))</f>
        <v/>
      </c>
      <c r="Y1156" s="29">
        <f>IF($X1156="","",INT($X1156))</f>
        <v/>
      </c>
      <c r="Z1156" s="30">
        <f>IF(OR($Y1156="",$D$6=""),"",IF(INDEX($A:$U,ROW(),$D$6)="",0,IF(ISNUMBER(INDEX($A:$U,ROW(),$D$6)),INDEX($A:$U,ROW(),$D$6),IFERROR(--SUBSTITUTE(SUBSTITUTE(TRIM(INDEX($A:$U,ROW(),$D$6)),",",""),"원",""),0))))</f>
        <v/>
      </c>
      <c r="AA1156" s="30">
        <f>IF(OR($Y1156="",$E$6=""),"",IF(INDEX($A:$U,ROW(),$E$6)="",0,IF(ISNUMBER(INDEX($A:$U,ROW(),$E$6)),INDEX($A:$U,ROW(),$E$6),IFERROR(--SUBSTITUTE(SUBSTITUTE(TRIM(INDEX($A:$U,ROW(),$E$6)),",",""),"원",""),0))))</f>
        <v/>
      </c>
      <c r="AB1156" s="30">
        <f>IF(OR($Y1156="",$F$6=""),"",IF(INDEX($A:$U,ROW(),$F$6)="","",IF(ISNUMBER(INDEX($A:$U,ROW(),$F$6)),INDEX($A:$U,ROW(),$F$6),IFERROR(--SUBSTITUTE(SUBSTITUTE(TRIM(INDEX($A:$U,ROW(),$F$6)),",",""),"원",""),""))))</f>
        <v/>
      </c>
      <c r="AC1156" s="2">
        <f>IF(OR($Y1156="",$G$6=""),"",INDEX($A:$U,ROW(),$G$6)&amp;"")</f>
        <v/>
      </c>
      <c r="AD1156" s="2">
        <f>IF($Y1156="","",IF(OR(AND(설정!$B$5&lt;&gt;"",ISNUMBER(SEARCH(설정!$B$5,$AC1156))),AND(설정!$B$6&lt;&gt;"",ISNUMBER(SEARCH(설정!$B$6,$AC1156))),AND(설정!$B$7&lt;&gt;"",ISNUMBER(SEARCH(설정!$B$7,$AC1156)))),"제외","포함"))</f>
        <v/>
      </c>
    </row>
    <row r="1157">
      <c r="W1157" s="2">
        <f>IF(OR($B$5="",$C$6="",ROW()&lt;$B$5),"",IF(INDEX($A:$U,ROW(),$C$6)="","",INDEX($A:$U,ROW(),$C$6)))</f>
        <v/>
      </c>
      <c r="X1157" s="28">
        <f>IF($W1157="","",IF(ISNUMBER($W1157),IF($W1157&gt;=10000000,IFERROR(DATE(INT($W1157/10000),MOD(INT($W1157/100),100),MOD($W1157,100)),""),$W1157),IF(ISNUMBER(--SUBSTITUTE(SUBSTITUTE(TRIM($W1157),".","-"),"/","-")),IF(--SUBSTITUTE(SUBSTITUTE(TRIM($W1157),".","-"),"/","-")&gt;=10000000,IFERROR(DATE(--LEFT(TRIM($W1157),4),--MID(TRIM($W1157),5,2),--RIGHT(TRIM($W1157),2)),""),--SUBSTITUTE(SUBSTITUTE(TRIM($W1157),".","-"),"/","-")),IFERROR(--LEFT(SUBSTITUTE(SUBSTITUTE(TRIM($W1157),".","-"),"/","-"),10),""))))</f>
        <v/>
      </c>
      <c r="Y1157" s="29">
        <f>IF($X1157="","",INT($X1157))</f>
        <v/>
      </c>
      <c r="Z1157" s="30">
        <f>IF(OR($Y1157="",$D$6=""),"",IF(INDEX($A:$U,ROW(),$D$6)="",0,IF(ISNUMBER(INDEX($A:$U,ROW(),$D$6)),INDEX($A:$U,ROW(),$D$6),IFERROR(--SUBSTITUTE(SUBSTITUTE(TRIM(INDEX($A:$U,ROW(),$D$6)),",",""),"원",""),0))))</f>
        <v/>
      </c>
      <c r="AA1157" s="30">
        <f>IF(OR($Y1157="",$E$6=""),"",IF(INDEX($A:$U,ROW(),$E$6)="",0,IF(ISNUMBER(INDEX($A:$U,ROW(),$E$6)),INDEX($A:$U,ROW(),$E$6),IFERROR(--SUBSTITUTE(SUBSTITUTE(TRIM(INDEX($A:$U,ROW(),$E$6)),",",""),"원",""),0))))</f>
        <v/>
      </c>
      <c r="AB1157" s="30">
        <f>IF(OR($Y1157="",$F$6=""),"",IF(INDEX($A:$U,ROW(),$F$6)="","",IF(ISNUMBER(INDEX($A:$U,ROW(),$F$6)),INDEX($A:$U,ROW(),$F$6),IFERROR(--SUBSTITUTE(SUBSTITUTE(TRIM(INDEX($A:$U,ROW(),$F$6)),",",""),"원",""),""))))</f>
        <v/>
      </c>
      <c r="AC1157" s="2">
        <f>IF(OR($Y1157="",$G$6=""),"",INDEX($A:$U,ROW(),$G$6)&amp;"")</f>
        <v/>
      </c>
      <c r="AD1157" s="2">
        <f>IF($Y1157="","",IF(OR(AND(설정!$B$5&lt;&gt;"",ISNUMBER(SEARCH(설정!$B$5,$AC1157))),AND(설정!$B$6&lt;&gt;"",ISNUMBER(SEARCH(설정!$B$6,$AC1157))),AND(설정!$B$7&lt;&gt;"",ISNUMBER(SEARCH(설정!$B$7,$AC1157)))),"제외","포함"))</f>
        <v/>
      </c>
    </row>
    <row r="1158">
      <c r="W1158" s="2">
        <f>IF(OR($B$5="",$C$6="",ROW()&lt;$B$5),"",IF(INDEX($A:$U,ROW(),$C$6)="","",INDEX($A:$U,ROW(),$C$6)))</f>
        <v/>
      </c>
      <c r="X1158" s="28">
        <f>IF($W1158="","",IF(ISNUMBER($W1158),IF($W1158&gt;=10000000,IFERROR(DATE(INT($W1158/10000),MOD(INT($W1158/100),100),MOD($W1158,100)),""),$W1158),IF(ISNUMBER(--SUBSTITUTE(SUBSTITUTE(TRIM($W1158),".","-"),"/","-")),IF(--SUBSTITUTE(SUBSTITUTE(TRIM($W1158),".","-"),"/","-")&gt;=10000000,IFERROR(DATE(--LEFT(TRIM($W1158),4),--MID(TRIM($W1158),5,2),--RIGHT(TRIM($W1158),2)),""),--SUBSTITUTE(SUBSTITUTE(TRIM($W1158),".","-"),"/","-")),IFERROR(--LEFT(SUBSTITUTE(SUBSTITUTE(TRIM($W1158),".","-"),"/","-"),10),""))))</f>
        <v/>
      </c>
      <c r="Y1158" s="29">
        <f>IF($X1158="","",INT($X1158))</f>
        <v/>
      </c>
      <c r="Z1158" s="30">
        <f>IF(OR($Y1158="",$D$6=""),"",IF(INDEX($A:$U,ROW(),$D$6)="",0,IF(ISNUMBER(INDEX($A:$U,ROW(),$D$6)),INDEX($A:$U,ROW(),$D$6),IFERROR(--SUBSTITUTE(SUBSTITUTE(TRIM(INDEX($A:$U,ROW(),$D$6)),",",""),"원",""),0))))</f>
        <v/>
      </c>
      <c r="AA1158" s="30">
        <f>IF(OR($Y1158="",$E$6=""),"",IF(INDEX($A:$U,ROW(),$E$6)="",0,IF(ISNUMBER(INDEX($A:$U,ROW(),$E$6)),INDEX($A:$U,ROW(),$E$6),IFERROR(--SUBSTITUTE(SUBSTITUTE(TRIM(INDEX($A:$U,ROW(),$E$6)),",",""),"원",""),0))))</f>
        <v/>
      </c>
      <c r="AB1158" s="30">
        <f>IF(OR($Y1158="",$F$6=""),"",IF(INDEX($A:$U,ROW(),$F$6)="","",IF(ISNUMBER(INDEX($A:$U,ROW(),$F$6)),INDEX($A:$U,ROW(),$F$6),IFERROR(--SUBSTITUTE(SUBSTITUTE(TRIM(INDEX($A:$U,ROW(),$F$6)),",",""),"원",""),""))))</f>
        <v/>
      </c>
      <c r="AC1158" s="2">
        <f>IF(OR($Y1158="",$G$6=""),"",INDEX($A:$U,ROW(),$G$6)&amp;"")</f>
        <v/>
      </c>
      <c r="AD1158" s="2">
        <f>IF($Y1158="","",IF(OR(AND(설정!$B$5&lt;&gt;"",ISNUMBER(SEARCH(설정!$B$5,$AC1158))),AND(설정!$B$6&lt;&gt;"",ISNUMBER(SEARCH(설정!$B$6,$AC1158))),AND(설정!$B$7&lt;&gt;"",ISNUMBER(SEARCH(설정!$B$7,$AC1158)))),"제외","포함"))</f>
        <v/>
      </c>
    </row>
    <row r="1159">
      <c r="W1159" s="2">
        <f>IF(OR($B$5="",$C$6="",ROW()&lt;$B$5),"",IF(INDEX($A:$U,ROW(),$C$6)="","",INDEX($A:$U,ROW(),$C$6)))</f>
        <v/>
      </c>
      <c r="X1159" s="28">
        <f>IF($W1159="","",IF(ISNUMBER($W1159),IF($W1159&gt;=10000000,IFERROR(DATE(INT($W1159/10000),MOD(INT($W1159/100),100),MOD($W1159,100)),""),$W1159),IF(ISNUMBER(--SUBSTITUTE(SUBSTITUTE(TRIM($W1159),".","-"),"/","-")),IF(--SUBSTITUTE(SUBSTITUTE(TRIM($W1159),".","-"),"/","-")&gt;=10000000,IFERROR(DATE(--LEFT(TRIM($W1159),4),--MID(TRIM($W1159),5,2),--RIGHT(TRIM($W1159),2)),""),--SUBSTITUTE(SUBSTITUTE(TRIM($W1159),".","-"),"/","-")),IFERROR(--LEFT(SUBSTITUTE(SUBSTITUTE(TRIM($W1159),".","-"),"/","-"),10),""))))</f>
        <v/>
      </c>
      <c r="Y1159" s="29">
        <f>IF($X1159="","",INT($X1159))</f>
        <v/>
      </c>
      <c r="Z1159" s="30">
        <f>IF(OR($Y1159="",$D$6=""),"",IF(INDEX($A:$U,ROW(),$D$6)="",0,IF(ISNUMBER(INDEX($A:$U,ROW(),$D$6)),INDEX($A:$U,ROW(),$D$6),IFERROR(--SUBSTITUTE(SUBSTITUTE(TRIM(INDEX($A:$U,ROW(),$D$6)),",",""),"원",""),0))))</f>
        <v/>
      </c>
      <c r="AA1159" s="30">
        <f>IF(OR($Y1159="",$E$6=""),"",IF(INDEX($A:$U,ROW(),$E$6)="",0,IF(ISNUMBER(INDEX($A:$U,ROW(),$E$6)),INDEX($A:$U,ROW(),$E$6),IFERROR(--SUBSTITUTE(SUBSTITUTE(TRIM(INDEX($A:$U,ROW(),$E$6)),",",""),"원",""),0))))</f>
        <v/>
      </c>
      <c r="AB1159" s="30">
        <f>IF(OR($Y1159="",$F$6=""),"",IF(INDEX($A:$U,ROW(),$F$6)="","",IF(ISNUMBER(INDEX($A:$U,ROW(),$F$6)),INDEX($A:$U,ROW(),$F$6),IFERROR(--SUBSTITUTE(SUBSTITUTE(TRIM(INDEX($A:$U,ROW(),$F$6)),",",""),"원",""),""))))</f>
        <v/>
      </c>
      <c r="AC1159" s="2">
        <f>IF(OR($Y1159="",$G$6=""),"",INDEX($A:$U,ROW(),$G$6)&amp;"")</f>
        <v/>
      </c>
      <c r="AD1159" s="2">
        <f>IF($Y1159="","",IF(OR(AND(설정!$B$5&lt;&gt;"",ISNUMBER(SEARCH(설정!$B$5,$AC1159))),AND(설정!$B$6&lt;&gt;"",ISNUMBER(SEARCH(설정!$B$6,$AC1159))),AND(설정!$B$7&lt;&gt;"",ISNUMBER(SEARCH(설정!$B$7,$AC1159)))),"제외","포함"))</f>
        <v/>
      </c>
    </row>
    <row r="1160">
      <c r="W1160" s="2">
        <f>IF(OR($B$5="",$C$6="",ROW()&lt;$B$5),"",IF(INDEX($A:$U,ROW(),$C$6)="","",INDEX($A:$U,ROW(),$C$6)))</f>
        <v/>
      </c>
      <c r="X1160" s="28">
        <f>IF($W1160="","",IF(ISNUMBER($W1160),IF($W1160&gt;=10000000,IFERROR(DATE(INT($W1160/10000),MOD(INT($W1160/100),100),MOD($W1160,100)),""),$W1160),IF(ISNUMBER(--SUBSTITUTE(SUBSTITUTE(TRIM($W1160),".","-"),"/","-")),IF(--SUBSTITUTE(SUBSTITUTE(TRIM($W1160),".","-"),"/","-")&gt;=10000000,IFERROR(DATE(--LEFT(TRIM($W1160),4),--MID(TRIM($W1160),5,2),--RIGHT(TRIM($W1160),2)),""),--SUBSTITUTE(SUBSTITUTE(TRIM($W1160),".","-"),"/","-")),IFERROR(--LEFT(SUBSTITUTE(SUBSTITUTE(TRIM($W1160),".","-"),"/","-"),10),""))))</f>
        <v/>
      </c>
      <c r="Y1160" s="29">
        <f>IF($X1160="","",INT($X1160))</f>
        <v/>
      </c>
      <c r="Z1160" s="30">
        <f>IF(OR($Y1160="",$D$6=""),"",IF(INDEX($A:$U,ROW(),$D$6)="",0,IF(ISNUMBER(INDEX($A:$U,ROW(),$D$6)),INDEX($A:$U,ROW(),$D$6),IFERROR(--SUBSTITUTE(SUBSTITUTE(TRIM(INDEX($A:$U,ROW(),$D$6)),",",""),"원",""),0))))</f>
        <v/>
      </c>
      <c r="AA1160" s="30">
        <f>IF(OR($Y1160="",$E$6=""),"",IF(INDEX($A:$U,ROW(),$E$6)="",0,IF(ISNUMBER(INDEX($A:$U,ROW(),$E$6)),INDEX($A:$U,ROW(),$E$6),IFERROR(--SUBSTITUTE(SUBSTITUTE(TRIM(INDEX($A:$U,ROW(),$E$6)),",",""),"원",""),0))))</f>
        <v/>
      </c>
      <c r="AB1160" s="30">
        <f>IF(OR($Y1160="",$F$6=""),"",IF(INDEX($A:$U,ROW(),$F$6)="","",IF(ISNUMBER(INDEX($A:$U,ROW(),$F$6)),INDEX($A:$U,ROW(),$F$6),IFERROR(--SUBSTITUTE(SUBSTITUTE(TRIM(INDEX($A:$U,ROW(),$F$6)),",",""),"원",""),""))))</f>
        <v/>
      </c>
      <c r="AC1160" s="2">
        <f>IF(OR($Y1160="",$G$6=""),"",INDEX($A:$U,ROW(),$G$6)&amp;"")</f>
        <v/>
      </c>
      <c r="AD1160" s="2">
        <f>IF($Y1160="","",IF(OR(AND(설정!$B$5&lt;&gt;"",ISNUMBER(SEARCH(설정!$B$5,$AC1160))),AND(설정!$B$6&lt;&gt;"",ISNUMBER(SEARCH(설정!$B$6,$AC1160))),AND(설정!$B$7&lt;&gt;"",ISNUMBER(SEARCH(설정!$B$7,$AC1160)))),"제외","포함"))</f>
        <v/>
      </c>
    </row>
    <row r="1161">
      <c r="W1161" s="2">
        <f>IF(OR($B$5="",$C$6="",ROW()&lt;$B$5),"",IF(INDEX($A:$U,ROW(),$C$6)="","",INDEX($A:$U,ROW(),$C$6)))</f>
        <v/>
      </c>
      <c r="X1161" s="28">
        <f>IF($W1161="","",IF(ISNUMBER($W1161),IF($W1161&gt;=10000000,IFERROR(DATE(INT($W1161/10000),MOD(INT($W1161/100),100),MOD($W1161,100)),""),$W1161),IF(ISNUMBER(--SUBSTITUTE(SUBSTITUTE(TRIM($W1161),".","-"),"/","-")),IF(--SUBSTITUTE(SUBSTITUTE(TRIM($W1161),".","-"),"/","-")&gt;=10000000,IFERROR(DATE(--LEFT(TRIM($W1161),4),--MID(TRIM($W1161),5,2),--RIGHT(TRIM($W1161),2)),""),--SUBSTITUTE(SUBSTITUTE(TRIM($W1161),".","-"),"/","-")),IFERROR(--LEFT(SUBSTITUTE(SUBSTITUTE(TRIM($W1161),".","-"),"/","-"),10),""))))</f>
        <v/>
      </c>
      <c r="Y1161" s="29">
        <f>IF($X1161="","",INT($X1161))</f>
        <v/>
      </c>
      <c r="Z1161" s="30">
        <f>IF(OR($Y1161="",$D$6=""),"",IF(INDEX($A:$U,ROW(),$D$6)="",0,IF(ISNUMBER(INDEX($A:$U,ROW(),$D$6)),INDEX($A:$U,ROW(),$D$6),IFERROR(--SUBSTITUTE(SUBSTITUTE(TRIM(INDEX($A:$U,ROW(),$D$6)),",",""),"원",""),0))))</f>
        <v/>
      </c>
      <c r="AA1161" s="30">
        <f>IF(OR($Y1161="",$E$6=""),"",IF(INDEX($A:$U,ROW(),$E$6)="",0,IF(ISNUMBER(INDEX($A:$U,ROW(),$E$6)),INDEX($A:$U,ROW(),$E$6),IFERROR(--SUBSTITUTE(SUBSTITUTE(TRIM(INDEX($A:$U,ROW(),$E$6)),",",""),"원",""),0))))</f>
        <v/>
      </c>
      <c r="AB1161" s="30">
        <f>IF(OR($Y1161="",$F$6=""),"",IF(INDEX($A:$U,ROW(),$F$6)="","",IF(ISNUMBER(INDEX($A:$U,ROW(),$F$6)),INDEX($A:$U,ROW(),$F$6),IFERROR(--SUBSTITUTE(SUBSTITUTE(TRIM(INDEX($A:$U,ROW(),$F$6)),",",""),"원",""),""))))</f>
        <v/>
      </c>
      <c r="AC1161" s="2">
        <f>IF(OR($Y1161="",$G$6=""),"",INDEX($A:$U,ROW(),$G$6)&amp;"")</f>
        <v/>
      </c>
      <c r="AD1161" s="2">
        <f>IF($Y1161="","",IF(OR(AND(설정!$B$5&lt;&gt;"",ISNUMBER(SEARCH(설정!$B$5,$AC1161))),AND(설정!$B$6&lt;&gt;"",ISNUMBER(SEARCH(설정!$B$6,$AC1161))),AND(설정!$B$7&lt;&gt;"",ISNUMBER(SEARCH(설정!$B$7,$AC1161)))),"제외","포함"))</f>
        <v/>
      </c>
    </row>
    <row r="1162">
      <c r="W1162" s="2">
        <f>IF(OR($B$5="",$C$6="",ROW()&lt;$B$5),"",IF(INDEX($A:$U,ROW(),$C$6)="","",INDEX($A:$U,ROW(),$C$6)))</f>
        <v/>
      </c>
      <c r="X1162" s="28">
        <f>IF($W1162="","",IF(ISNUMBER($W1162),IF($W1162&gt;=10000000,IFERROR(DATE(INT($W1162/10000),MOD(INT($W1162/100),100),MOD($W1162,100)),""),$W1162),IF(ISNUMBER(--SUBSTITUTE(SUBSTITUTE(TRIM($W1162),".","-"),"/","-")),IF(--SUBSTITUTE(SUBSTITUTE(TRIM($W1162),".","-"),"/","-")&gt;=10000000,IFERROR(DATE(--LEFT(TRIM($W1162),4),--MID(TRIM($W1162),5,2),--RIGHT(TRIM($W1162),2)),""),--SUBSTITUTE(SUBSTITUTE(TRIM($W1162),".","-"),"/","-")),IFERROR(--LEFT(SUBSTITUTE(SUBSTITUTE(TRIM($W1162),".","-"),"/","-"),10),""))))</f>
        <v/>
      </c>
      <c r="Y1162" s="29">
        <f>IF($X1162="","",INT($X1162))</f>
        <v/>
      </c>
      <c r="Z1162" s="30">
        <f>IF(OR($Y1162="",$D$6=""),"",IF(INDEX($A:$U,ROW(),$D$6)="",0,IF(ISNUMBER(INDEX($A:$U,ROW(),$D$6)),INDEX($A:$U,ROW(),$D$6),IFERROR(--SUBSTITUTE(SUBSTITUTE(TRIM(INDEX($A:$U,ROW(),$D$6)),",",""),"원",""),0))))</f>
        <v/>
      </c>
      <c r="AA1162" s="30">
        <f>IF(OR($Y1162="",$E$6=""),"",IF(INDEX($A:$U,ROW(),$E$6)="",0,IF(ISNUMBER(INDEX($A:$U,ROW(),$E$6)),INDEX($A:$U,ROW(),$E$6),IFERROR(--SUBSTITUTE(SUBSTITUTE(TRIM(INDEX($A:$U,ROW(),$E$6)),",",""),"원",""),0))))</f>
        <v/>
      </c>
      <c r="AB1162" s="30">
        <f>IF(OR($Y1162="",$F$6=""),"",IF(INDEX($A:$U,ROW(),$F$6)="","",IF(ISNUMBER(INDEX($A:$U,ROW(),$F$6)),INDEX($A:$U,ROW(),$F$6),IFERROR(--SUBSTITUTE(SUBSTITUTE(TRIM(INDEX($A:$U,ROW(),$F$6)),",",""),"원",""),""))))</f>
        <v/>
      </c>
      <c r="AC1162" s="2">
        <f>IF(OR($Y1162="",$G$6=""),"",INDEX($A:$U,ROW(),$G$6)&amp;"")</f>
        <v/>
      </c>
      <c r="AD1162" s="2">
        <f>IF($Y1162="","",IF(OR(AND(설정!$B$5&lt;&gt;"",ISNUMBER(SEARCH(설정!$B$5,$AC1162))),AND(설정!$B$6&lt;&gt;"",ISNUMBER(SEARCH(설정!$B$6,$AC1162))),AND(설정!$B$7&lt;&gt;"",ISNUMBER(SEARCH(설정!$B$7,$AC1162)))),"제외","포함"))</f>
        <v/>
      </c>
    </row>
    <row r="1163">
      <c r="W1163" s="2">
        <f>IF(OR($B$5="",$C$6="",ROW()&lt;$B$5),"",IF(INDEX($A:$U,ROW(),$C$6)="","",INDEX($A:$U,ROW(),$C$6)))</f>
        <v/>
      </c>
      <c r="X1163" s="28">
        <f>IF($W1163="","",IF(ISNUMBER($W1163),IF($W1163&gt;=10000000,IFERROR(DATE(INT($W1163/10000),MOD(INT($W1163/100),100),MOD($W1163,100)),""),$W1163),IF(ISNUMBER(--SUBSTITUTE(SUBSTITUTE(TRIM($W1163),".","-"),"/","-")),IF(--SUBSTITUTE(SUBSTITUTE(TRIM($W1163),".","-"),"/","-")&gt;=10000000,IFERROR(DATE(--LEFT(TRIM($W1163),4),--MID(TRIM($W1163),5,2),--RIGHT(TRIM($W1163),2)),""),--SUBSTITUTE(SUBSTITUTE(TRIM($W1163),".","-"),"/","-")),IFERROR(--LEFT(SUBSTITUTE(SUBSTITUTE(TRIM($W1163),".","-"),"/","-"),10),""))))</f>
        <v/>
      </c>
      <c r="Y1163" s="29">
        <f>IF($X1163="","",INT($X1163))</f>
        <v/>
      </c>
      <c r="Z1163" s="30">
        <f>IF(OR($Y1163="",$D$6=""),"",IF(INDEX($A:$U,ROW(),$D$6)="",0,IF(ISNUMBER(INDEX($A:$U,ROW(),$D$6)),INDEX($A:$U,ROW(),$D$6),IFERROR(--SUBSTITUTE(SUBSTITUTE(TRIM(INDEX($A:$U,ROW(),$D$6)),",",""),"원",""),0))))</f>
        <v/>
      </c>
      <c r="AA1163" s="30">
        <f>IF(OR($Y1163="",$E$6=""),"",IF(INDEX($A:$U,ROW(),$E$6)="",0,IF(ISNUMBER(INDEX($A:$U,ROW(),$E$6)),INDEX($A:$U,ROW(),$E$6),IFERROR(--SUBSTITUTE(SUBSTITUTE(TRIM(INDEX($A:$U,ROW(),$E$6)),",",""),"원",""),0))))</f>
        <v/>
      </c>
      <c r="AB1163" s="30">
        <f>IF(OR($Y1163="",$F$6=""),"",IF(INDEX($A:$U,ROW(),$F$6)="","",IF(ISNUMBER(INDEX($A:$U,ROW(),$F$6)),INDEX($A:$U,ROW(),$F$6),IFERROR(--SUBSTITUTE(SUBSTITUTE(TRIM(INDEX($A:$U,ROW(),$F$6)),",",""),"원",""),""))))</f>
        <v/>
      </c>
      <c r="AC1163" s="2">
        <f>IF(OR($Y1163="",$G$6=""),"",INDEX($A:$U,ROW(),$G$6)&amp;"")</f>
        <v/>
      </c>
      <c r="AD1163" s="2">
        <f>IF($Y1163="","",IF(OR(AND(설정!$B$5&lt;&gt;"",ISNUMBER(SEARCH(설정!$B$5,$AC1163))),AND(설정!$B$6&lt;&gt;"",ISNUMBER(SEARCH(설정!$B$6,$AC1163))),AND(설정!$B$7&lt;&gt;"",ISNUMBER(SEARCH(설정!$B$7,$AC1163)))),"제외","포함"))</f>
        <v/>
      </c>
    </row>
    <row r="1164">
      <c r="W1164" s="2">
        <f>IF(OR($B$5="",$C$6="",ROW()&lt;$B$5),"",IF(INDEX($A:$U,ROW(),$C$6)="","",INDEX($A:$U,ROW(),$C$6)))</f>
        <v/>
      </c>
      <c r="X1164" s="28">
        <f>IF($W1164="","",IF(ISNUMBER($W1164),IF($W1164&gt;=10000000,IFERROR(DATE(INT($W1164/10000),MOD(INT($W1164/100),100),MOD($W1164,100)),""),$W1164),IF(ISNUMBER(--SUBSTITUTE(SUBSTITUTE(TRIM($W1164),".","-"),"/","-")),IF(--SUBSTITUTE(SUBSTITUTE(TRIM($W1164),".","-"),"/","-")&gt;=10000000,IFERROR(DATE(--LEFT(TRIM($W1164),4),--MID(TRIM($W1164),5,2),--RIGHT(TRIM($W1164),2)),""),--SUBSTITUTE(SUBSTITUTE(TRIM($W1164),".","-"),"/","-")),IFERROR(--LEFT(SUBSTITUTE(SUBSTITUTE(TRIM($W1164),".","-"),"/","-"),10),""))))</f>
        <v/>
      </c>
      <c r="Y1164" s="29">
        <f>IF($X1164="","",INT($X1164))</f>
        <v/>
      </c>
      <c r="Z1164" s="30">
        <f>IF(OR($Y1164="",$D$6=""),"",IF(INDEX($A:$U,ROW(),$D$6)="",0,IF(ISNUMBER(INDEX($A:$U,ROW(),$D$6)),INDEX($A:$U,ROW(),$D$6),IFERROR(--SUBSTITUTE(SUBSTITUTE(TRIM(INDEX($A:$U,ROW(),$D$6)),",",""),"원",""),0))))</f>
        <v/>
      </c>
      <c r="AA1164" s="30">
        <f>IF(OR($Y1164="",$E$6=""),"",IF(INDEX($A:$U,ROW(),$E$6)="",0,IF(ISNUMBER(INDEX($A:$U,ROW(),$E$6)),INDEX($A:$U,ROW(),$E$6),IFERROR(--SUBSTITUTE(SUBSTITUTE(TRIM(INDEX($A:$U,ROW(),$E$6)),",",""),"원",""),0))))</f>
        <v/>
      </c>
      <c r="AB1164" s="30">
        <f>IF(OR($Y1164="",$F$6=""),"",IF(INDEX($A:$U,ROW(),$F$6)="","",IF(ISNUMBER(INDEX($A:$U,ROW(),$F$6)),INDEX($A:$U,ROW(),$F$6),IFERROR(--SUBSTITUTE(SUBSTITUTE(TRIM(INDEX($A:$U,ROW(),$F$6)),",",""),"원",""),""))))</f>
        <v/>
      </c>
      <c r="AC1164" s="2">
        <f>IF(OR($Y1164="",$G$6=""),"",INDEX($A:$U,ROW(),$G$6)&amp;"")</f>
        <v/>
      </c>
      <c r="AD1164" s="2">
        <f>IF($Y1164="","",IF(OR(AND(설정!$B$5&lt;&gt;"",ISNUMBER(SEARCH(설정!$B$5,$AC1164))),AND(설정!$B$6&lt;&gt;"",ISNUMBER(SEARCH(설정!$B$6,$AC1164))),AND(설정!$B$7&lt;&gt;"",ISNUMBER(SEARCH(설정!$B$7,$AC1164)))),"제외","포함"))</f>
        <v/>
      </c>
    </row>
    <row r="1165">
      <c r="W1165" s="2">
        <f>IF(OR($B$5="",$C$6="",ROW()&lt;$B$5),"",IF(INDEX($A:$U,ROW(),$C$6)="","",INDEX($A:$U,ROW(),$C$6)))</f>
        <v/>
      </c>
      <c r="X1165" s="28">
        <f>IF($W1165="","",IF(ISNUMBER($W1165),IF($W1165&gt;=10000000,IFERROR(DATE(INT($W1165/10000),MOD(INT($W1165/100),100),MOD($W1165,100)),""),$W1165),IF(ISNUMBER(--SUBSTITUTE(SUBSTITUTE(TRIM($W1165),".","-"),"/","-")),IF(--SUBSTITUTE(SUBSTITUTE(TRIM($W1165),".","-"),"/","-")&gt;=10000000,IFERROR(DATE(--LEFT(TRIM($W1165),4),--MID(TRIM($W1165),5,2),--RIGHT(TRIM($W1165),2)),""),--SUBSTITUTE(SUBSTITUTE(TRIM($W1165),".","-"),"/","-")),IFERROR(--LEFT(SUBSTITUTE(SUBSTITUTE(TRIM($W1165),".","-"),"/","-"),10),""))))</f>
        <v/>
      </c>
      <c r="Y1165" s="29">
        <f>IF($X1165="","",INT($X1165))</f>
        <v/>
      </c>
      <c r="Z1165" s="30">
        <f>IF(OR($Y1165="",$D$6=""),"",IF(INDEX($A:$U,ROW(),$D$6)="",0,IF(ISNUMBER(INDEX($A:$U,ROW(),$D$6)),INDEX($A:$U,ROW(),$D$6),IFERROR(--SUBSTITUTE(SUBSTITUTE(TRIM(INDEX($A:$U,ROW(),$D$6)),",",""),"원",""),0))))</f>
        <v/>
      </c>
      <c r="AA1165" s="30">
        <f>IF(OR($Y1165="",$E$6=""),"",IF(INDEX($A:$U,ROW(),$E$6)="",0,IF(ISNUMBER(INDEX($A:$U,ROW(),$E$6)),INDEX($A:$U,ROW(),$E$6),IFERROR(--SUBSTITUTE(SUBSTITUTE(TRIM(INDEX($A:$U,ROW(),$E$6)),",",""),"원",""),0))))</f>
        <v/>
      </c>
      <c r="AB1165" s="30">
        <f>IF(OR($Y1165="",$F$6=""),"",IF(INDEX($A:$U,ROW(),$F$6)="","",IF(ISNUMBER(INDEX($A:$U,ROW(),$F$6)),INDEX($A:$U,ROW(),$F$6),IFERROR(--SUBSTITUTE(SUBSTITUTE(TRIM(INDEX($A:$U,ROW(),$F$6)),",",""),"원",""),""))))</f>
        <v/>
      </c>
      <c r="AC1165" s="2">
        <f>IF(OR($Y1165="",$G$6=""),"",INDEX($A:$U,ROW(),$G$6)&amp;"")</f>
        <v/>
      </c>
      <c r="AD1165" s="2">
        <f>IF($Y1165="","",IF(OR(AND(설정!$B$5&lt;&gt;"",ISNUMBER(SEARCH(설정!$B$5,$AC1165))),AND(설정!$B$6&lt;&gt;"",ISNUMBER(SEARCH(설정!$B$6,$AC1165))),AND(설정!$B$7&lt;&gt;"",ISNUMBER(SEARCH(설정!$B$7,$AC1165)))),"제외","포함"))</f>
        <v/>
      </c>
    </row>
    <row r="1166">
      <c r="W1166" s="2">
        <f>IF(OR($B$5="",$C$6="",ROW()&lt;$B$5),"",IF(INDEX($A:$U,ROW(),$C$6)="","",INDEX($A:$U,ROW(),$C$6)))</f>
        <v/>
      </c>
      <c r="X1166" s="28">
        <f>IF($W1166="","",IF(ISNUMBER($W1166),IF($W1166&gt;=10000000,IFERROR(DATE(INT($W1166/10000),MOD(INT($W1166/100),100),MOD($W1166,100)),""),$W1166),IF(ISNUMBER(--SUBSTITUTE(SUBSTITUTE(TRIM($W1166),".","-"),"/","-")),IF(--SUBSTITUTE(SUBSTITUTE(TRIM($W1166),".","-"),"/","-")&gt;=10000000,IFERROR(DATE(--LEFT(TRIM($W1166),4),--MID(TRIM($W1166),5,2),--RIGHT(TRIM($W1166),2)),""),--SUBSTITUTE(SUBSTITUTE(TRIM($W1166),".","-"),"/","-")),IFERROR(--LEFT(SUBSTITUTE(SUBSTITUTE(TRIM($W1166),".","-"),"/","-"),10),""))))</f>
        <v/>
      </c>
      <c r="Y1166" s="29">
        <f>IF($X1166="","",INT($X1166))</f>
        <v/>
      </c>
      <c r="Z1166" s="30">
        <f>IF(OR($Y1166="",$D$6=""),"",IF(INDEX($A:$U,ROW(),$D$6)="",0,IF(ISNUMBER(INDEX($A:$U,ROW(),$D$6)),INDEX($A:$U,ROW(),$D$6),IFERROR(--SUBSTITUTE(SUBSTITUTE(TRIM(INDEX($A:$U,ROW(),$D$6)),",",""),"원",""),0))))</f>
        <v/>
      </c>
      <c r="AA1166" s="30">
        <f>IF(OR($Y1166="",$E$6=""),"",IF(INDEX($A:$U,ROW(),$E$6)="",0,IF(ISNUMBER(INDEX($A:$U,ROW(),$E$6)),INDEX($A:$U,ROW(),$E$6),IFERROR(--SUBSTITUTE(SUBSTITUTE(TRIM(INDEX($A:$U,ROW(),$E$6)),",",""),"원",""),0))))</f>
        <v/>
      </c>
      <c r="AB1166" s="30">
        <f>IF(OR($Y1166="",$F$6=""),"",IF(INDEX($A:$U,ROW(),$F$6)="","",IF(ISNUMBER(INDEX($A:$U,ROW(),$F$6)),INDEX($A:$U,ROW(),$F$6),IFERROR(--SUBSTITUTE(SUBSTITUTE(TRIM(INDEX($A:$U,ROW(),$F$6)),",",""),"원",""),""))))</f>
        <v/>
      </c>
      <c r="AC1166" s="2">
        <f>IF(OR($Y1166="",$G$6=""),"",INDEX($A:$U,ROW(),$G$6)&amp;"")</f>
        <v/>
      </c>
      <c r="AD1166" s="2">
        <f>IF($Y1166="","",IF(OR(AND(설정!$B$5&lt;&gt;"",ISNUMBER(SEARCH(설정!$B$5,$AC1166))),AND(설정!$B$6&lt;&gt;"",ISNUMBER(SEARCH(설정!$B$6,$AC1166))),AND(설정!$B$7&lt;&gt;"",ISNUMBER(SEARCH(설정!$B$7,$AC1166)))),"제외","포함"))</f>
        <v/>
      </c>
    </row>
    <row r="1167">
      <c r="W1167" s="2">
        <f>IF(OR($B$5="",$C$6="",ROW()&lt;$B$5),"",IF(INDEX($A:$U,ROW(),$C$6)="","",INDEX($A:$U,ROW(),$C$6)))</f>
        <v/>
      </c>
      <c r="X1167" s="28">
        <f>IF($W1167="","",IF(ISNUMBER($W1167),IF($W1167&gt;=10000000,IFERROR(DATE(INT($W1167/10000),MOD(INT($W1167/100),100),MOD($W1167,100)),""),$W1167),IF(ISNUMBER(--SUBSTITUTE(SUBSTITUTE(TRIM($W1167),".","-"),"/","-")),IF(--SUBSTITUTE(SUBSTITUTE(TRIM($W1167),".","-"),"/","-")&gt;=10000000,IFERROR(DATE(--LEFT(TRIM($W1167),4),--MID(TRIM($W1167),5,2),--RIGHT(TRIM($W1167),2)),""),--SUBSTITUTE(SUBSTITUTE(TRIM($W1167),".","-"),"/","-")),IFERROR(--LEFT(SUBSTITUTE(SUBSTITUTE(TRIM($W1167),".","-"),"/","-"),10),""))))</f>
        <v/>
      </c>
      <c r="Y1167" s="29">
        <f>IF($X1167="","",INT($X1167))</f>
        <v/>
      </c>
      <c r="Z1167" s="30">
        <f>IF(OR($Y1167="",$D$6=""),"",IF(INDEX($A:$U,ROW(),$D$6)="",0,IF(ISNUMBER(INDEX($A:$U,ROW(),$D$6)),INDEX($A:$U,ROW(),$D$6),IFERROR(--SUBSTITUTE(SUBSTITUTE(TRIM(INDEX($A:$U,ROW(),$D$6)),",",""),"원",""),0))))</f>
        <v/>
      </c>
      <c r="AA1167" s="30">
        <f>IF(OR($Y1167="",$E$6=""),"",IF(INDEX($A:$U,ROW(),$E$6)="",0,IF(ISNUMBER(INDEX($A:$U,ROW(),$E$6)),INDEX($A:$U,ROW(),$E$6),IFERROR(--SUBSTITUTE(SUBSTITUTE(TRIM(INDEX($A:$U,ROW(),$E$6)),",",""),"원",""),0))))</f>
        <v/>
      </c>
      <c r="AB1167" s="30">
        <f>IF(OR($Y1167="",$F$6=""),"",IF(INDEX($A:$U,ROW(),$F$6)="","",IF(ISNUMBER(INDEX($A:$U,ROW(),$F$6)),INDEX($A:$U,ROW(),$F$6),IFERROR(--SUBSTITUTE(SUBSTITUTE(TRIM(INDEX($A:$U,ROW(),$F$6)),",",""),"원",""),""))))</f>
        <v/>
      </c>
      <c r="AC1167" s="2">
        <f>IF(OR($Y1167="",$G$6=""),"",INDEX($A:$U,ROW(),$G$6)&amp;"")</f>
        <v/>
      </c>
      <c r="AD1167" s="2">
        <f>IF($Y1167="","",IF(OR(AND(설정!$B$5&lt;&gt;"",ISNUMBER(SEARCH(설정!$B$5,$AC1167))),AND(설정!$B$6&lt;&gt;"",ISNUMBER(SEARCH(설정!$B$6,$AC1167))),AND(설정!$B$7&lt;&gt;"",ISNUMBER(SEARCH(설정!$B$7,$AC1167)))),"제외","포함"))</f>
        <v/>
      </c>
    </row>
    <row r="1168">
      <c r="W1168" s="2">
        <f>IF(OR($B$5="",$C$6="",ROW()&lt;$B$5),"",IF(INDEX($A:$U,ROW(),$C$6)="","",INDEX($A:$U,ROW(),$C$6)))</f>
        <v/>
      </c>
      <c r="X1168" s="28">
        <f>IF($W1168="","",IF(ISNUMBER($W1168),IF($W1168&gt;=10000000,IFERROR(DATE(INT($W1168/10000),MOD(INT($W1168/100),100),MOD($W1168,100)),""),$W1168),IF(ISNUMBER(--SUBSTITUTE(SUBSTITUTE(TRIM($W1168),".","-"),"/","-")),IF(--SUBSTITUTE(SUBSTITUTE(TRIM($W1168),".","-"),"/","-")&gt;=10000000,IFERROR(DATE(--LEFT(TRIM($W1168),4),--MID(TRIM($W1168),5,2),--RIGHT(TRIM($W1168),2)),""),--SUBSTITUTE(SUBSTITUTE(TRIM($W1168),".","-"),"/","-")),IFERROR(--LEFT(SUBSTITUTE(SUBSTITUTE(TRIM($W1168),".","-"),"/","-"),10),""))))</f>
        <v/>
      </c>
      <c r="Y1168" s="29">
        <f>IF($X1168="","",INT($X1168))</f>
        <v/>
      </c>
      <c r="Z1168" s="30">
        <f>IF(OR($Y1168="",$D$6=""),"",IF(INDEX($A:$U,ROW(),$D$6)="",0,IF(ISNUMBER(INDEX($A:$U,ROW(),$D$6)),INDEX($A:$U,ROW(),$D$6),IFERROR(--SUBSTITUTE(SUBSTITUTE(TRIM(INDEX($A:$U,ROW(),$D$6)),",",""),"원",""),0))))</f>
        <v/>
      </c>
      <c r="AA1168" s="30">
        <f>IF(OR($Y1168="",$E$6=""),"",IF(INDEX($A:$U,ROW(),$E$6)="",0,IF(ISNUMBER(INDEX($A:$U,ROW(),$E$6)),INDEX($A:$U,ROW(),$E$6),IFERROR(--SUBSTITUTE(SUBSTITUTE(TRIM(INDEX($A:$U,ROW(),$E$6)),",",""),"원",""),0))))</f>
        <v/>
      </c>
      <c r="AB1168" s="30">
        <f>IF(OR($Y1168="",$F$6=""),"",IF(INDEX($A:$U,ROW(),$F$6)="","",IF(ISNUMBER(INDEX($A:$U,ROW(),$F$6)),INDEX($A:$U,ROW(),$F$6),IFERROR(--SUBSTITUTE(SUBSTITUTE(TRIM(INDEX($A:$U,ROW(),$F$6)),",",""),"원",""),""))))</f>
        <v/>
      </c>
      <c r="AC1168" s="2">
        <f>IF(OR($Y1168="",$G$6=""),"",INDEX($A:$U,ROW(),$G$6)&amp;"")</f>
        <v/>
      </c>
      <c r="AD1168" s="2">
        <f>IF($Y1168="","",IF(OR(AND(설정!$B$5&lt;&gt;"",ISNUMBER(SEARCH(설정!$B$5,$AC1168))),AND(설정!$B$6&lt;&gt;"",ISNUMBER(SEARCH(설정!$B$6,$AC1168))),AND(설정!$B$7&lt;&gt;"",ISNUMBER(SEARCH(설정!$B$7,$AC1168)))),"제외","포함"))</f>
        <v/>
      </c>
    </row>
    <row r="1169">
      <c r="W1169" s="2">
        <f>IF(OR($B$5="",$C$6="",ROW()&lt;$B$5),"",IF(INDEX($A:$U,ROW(),$C$6)="","",INDEX($A:$U,ROW(),$C$6)))</f>
        <v/>
      </c>
      <c r="X1169" s="28">
        <f>IF($W1169="","",IF(ISNUMBER($W1169),IF($W1169&gt;=10000000,IFERROR(DATE(INT($W1169/10000),MOD(INT($W1169/100),100),MOD($W1169,100)),""),$W1169),IF(ISNUMBER(--SUBSTITUTE(SUBSTITUTE(TRIM($W1169),".","-"),"/","-")),IF(--SUBSTITUTE(SUBSTITUTE(TRIM($W1169),".","-"),"/","-")&gt;=10000000,IFERROR(DATE(--LEFT(TRIM($W1169),4),--MID(TRIM($W1169),5,2),--RIGHT(TRIM($W1169),2)),""),--SUBSTITUTE(SUBSTITUTE(TRIM($W1169),".","-"),"/","-")),IFERROR(--LEFT(SUBSTITUTE(SUBSTITUTE(TRIM($W1169),".","-"),"/","-"),10),""))))</f>
        <v/>
      </c>
      <c r="Y1169" s="29">
        <f>IF($X1169="","",INT($X1169))</f>
        <v/>
      </c>
      <c r="Z1169" s="30">
        <f>IF(OR($Y1169="",$D$6=""),"",IF(INDEX($A:$U,ROW(),$D$6)="",0,IF(ISNUMBER(INDEX($A:$U,ROW(),$D$6)),INDEX($A:$U,ROW(),$D$6),IFERROR(--SUBSTITUTE(SUBSTITUTE(TRIM(INDEX($A:$U,ROW(),$D$6)),",",""),"원",""),0))))</f>
        <v/>
      </c>
      <c r="AA1169" s="30">
        <f>IF(OR($Y1169="",$E$6=""),"",IF(INDEX($A:$U,ROW(),$E$6)="",0,IF(ISNUMBER(INDEX($A:$U,ROW(),$E$6)),INDEX($A:$U,ROW(),$E$6),IFERROR(--SUBSTITUTE(SUBSTITUTE(TRIM(INDEX($A:$U,ROW(),$E$6)),",",""),"원",""),0))))</f>
        <v/>
      </c>
      <c r="AB1169" s="30">
        <f>IF(OR($Y1169="",$F$6=""),"",IF(INDEX($A:$U,ROW(),$F$6)="","",IF(ISNUMBER(INDEX($A:$U,ROW(),$F$6)),INDEX($A:$U,ROW(),$F$6),IFERROR(--SUBSTITUTE(SUBSTITUTE(TRIM(INDEX($A:$U,ROW(),$F$6)),",",""),"원",""),""))))</f>
        <v/>
      </c>
      <c r="AC1169" s="2">
        <f>IF(OR($Y1169="",$G$6=""),"",INDEX($A:$U,ROW(),$G$6)&amp;"")</f>
        <v/>
      </c>
      <c r="AD1169" s="2">
        <f>IF($Y1169="","",IF(OR(AND(설정!$B$5&lt;&gt;"",ISNUMBER(SEARCH(설정!$B$5,$AC1169))),AND(설정!$B$6&lt;&gt;"",ISNUMBER(SEARCH(설정!$B$6,$AC1169))),AND(설정!$B$7&lt;&gt;"",ISNUMBER(SEARCH(설정!$B$7,$AC1169)))),"제외","포함"))</f>
        <v/>
      </c>
    </row>
    <row r="1170">
      <c r="W1170" s="2">
        <f>IF(OR($B$5="",$C$6="",ROW()&lt;$B$5),"",IF(INDEX($A:$U,ROW(),$C$6)="","",INDEX($A:$U,ROW(),$C$6)))</f>
        <v/>
      </c>
      <c r="X1170" s="28">
        <f>IF($W1170="","",IF(ISNUMBER($W1170),IF($W1170&gt;=10000000,IFERROR(DATE(INT($W1170/10000),MOD(INT($W1170/100),100),MOD($W1170,100)),""),$W1170),IF(ISNUMBER(--SUBSTITUTE(SUBSTITUTE(TRIM($W1170),".","-"),"/","-")),IF(--SUBSTITUTE(SUBSTITUTE(TRIM($W1170),".","-"),"/","-")&gt;=10000000,IFERROR(DATE(--LEFT(TRIM($W1170),4),--MID(TRIM($W1170),5,2),--RIGHT(TRIM($W1170),2)),""),--SUBSTITUTE(SUBSTITUTE(TRIM($W1170),".","-"),"/","-")),IFERROR(--LEFT(SUBSTITUTE(SUBSTITUTE(TRIM($W1170),".","-"),"/","-"),10),""))))</f>
        <v/>
      </c>
      <c r="Y1170" s="29">
        <f>IF($X1170="","",INT($X1170))</f>
        <v/>
      </c>
      <c r="Z1170" s="30">
        <f>IF(OR($Y1170="",$D$6=""),"",IF(INDEX($A:$U,ROW(),$D$6)="",0,IF(ISNUMBER(INDEX($A:$U,ROW(),$D$6)),INDEX($A:$U,ROW(),$D$6),IFERROR(--SUBSTITUTE(SUBSTITUTE(TRIM(INDEX($A:$U,ROW(),$D$6)),",",""),"원",""),0))))</f>
        <v/>
      </c>
      <c r="AA1170" s="30">
        <f>IF(OR($Y1170="",$E$6=""),"",IF(INDEX($A:$U,ROW(),$E$6)="",0,IF(ISNUMBER(INDEX($A:$U,ROW(),$E$6)),INDEX($A:$U,ROW(),$E$6),IFERROR(--SUBSTITUTE(SUBSTITUTE(TRIM(INDEX($A:$U,ROW(),$E$6)),",",""),"원",""),0))))</f>
        <v/>
      </c>
      <c r="AB1170" s="30">
        <f>IF(OR($Y1170="",$F$6=""),"",IF(INDEX($A:$U,ROW(),$F$6)="","",IF(ISNUMBER(INDEX($A:$U,ROW(),$F$6)),INDEX($A:$U,ROW(),$F$6),IFERROR(--SUBSTITUTE(SUBSTITUTE(TRIM(INDEX($A:$U,ROW(),$F$6)),",",""),"원",""),""))))</f>
        <v/>
      </c>
      <c r="AC1170" s="2">
        <f>IF(OR($Y1170="",$G$6=""),"",INDEX($A:$U,ROW(),$G$6)&amp;"")</f>
        <v/>
      </c>
      <c r="AD1170" s="2">
        <f>IF($Y1170="","",IF(OR(AND(설정!$B$5&lt;&gt;"",ISNUMBER(SEARCH(설정!$B$5,$AC1170))),AND(설정!$B$6&lt;&gt;"",ISNUMBER(SEARCH(설정!$B$6,$AC1170))),AND(설정!$B$7&lt;&gt;"",ISNUMBER(SEARCH(설정!$B$7,$AC1170)))),"제외","포함"))</f>
        <v/>
      </c>
    </row>
    <row r="1171">
      <c r="W1171" s="2">
        <f>IF(OR($B$5="",$C$6="",ROW()&lt;$B$5),"",IF(INDEX($A:$U,ROW(),$C$6)="","",INDEX($A:$U,ROW(),$C$6)))</f>
        <v/>
      </c>
      <c r="X1171" s="28">
        <f>IF($W1171="","",IF(ISNUMBER($W1171),IF($W1171&gt;=10000000,IFERROR(DATE(INT($W1171/10000),MOD(INT($W1171/100),100),MOD($W1171,100)),""),$W1171),IF(ISNUMBER(--SUBSTITUTE(SUBSTITUTE(TRIM($W1171),".","-"),"/","-")),IF(--SUBSTITUTE(SUBSTITUTE(TRIM($W1171),".","-"),"/","-")&gt;=10000000,IFERROR(DATE(--LEFT(TRIM($W1171),4),--MID(TRIM($W1171),5,2),--RIGHT(TRIM($W1171),2)),""),--SUBSTITUTE(SUBSTITUTE(TRIM($W1171),".","-"),"/","-")),IFERROR(--LEFT(SUBSTITUTE(SUBSTITUTE(TRIM($W1171),".","-"),"/","-"),10),""))))</f>
        <v/>
      </c>
      <c r="Y1171" s="29">
        <f>IF($X1171="","",INT($X1171))</f>
        <v/>
      </c>
      <c r="Z1171" s="30">
        <f>IF(OR($Y1171="",$D$6=""),"",IF(INDEX($A:$U,ROW(),$D$6)="",0,IF(ISNUMBER(INDEX($A:$U,ROW(),$D$6)),INDEX($A:$U,ROW(),$D$6),IFERROR(--SUBSTITUTE(SUBSTITUTE(TRIM(INDEX($A:$U,ROW(),$D$6)),",",""),"원",""),0))))</f>
        <v/>
      </c>
      <c r="AA1171" s="30">
        <f>IF(OR($Y1171="",$E$6=""),"",IF(INDEX($A:$U,ROW(),$E$6)="",0,IF(ISNUMBER(INDEX($A:$U,ROW(),$E$6)),INDEX($A:$U,ROW(),$E$6),IFERROR(--SUBSTITUTE(SUBSTITUTE(TRIM(INDEX($A:$U,ROW(),$E$6)),",",""),"원",""),0))))</f>
        <v/>
      </c>
      <c r="AB1171" s="30">
        <f>IF(OR($Y1171="",$F$6=""),"",IF(INDEX($A:$U,ROW(),$F$6)="","",IF(ISNUMBER(INDEX($A:$U,ROW(),$F$6)),INDEX($A:$U,ROW(),$F$6),IFERROR(--SUBSTITUTE(SUBSTITUTE(TRIM(INDEX($A:$U,ROW(),$F$6)),",",""),"원",""),""))))</f>
        <v/>
      </c>
      <c r="AC1171" s="2">
        <f>IF(OR($Y1171="",$G$6=""),"",INDEX($A:$U,ROW(),$G$6)&amp;"")</f>
        <v/>
      </c>
      <c r="AD1171" s="2">
        <f>IF($Y1171="","",IF(OR(AND(설정!$B$5&lt;&gt;"",ISNUMBER(SEARCH(설정!$B$5,$AC1171))),AND(설정!$B$6&lt;&gt;"",ISNUMBER(SEARCH(설정!$B$6,$AC1171))),AND(설정!$B$7&lt;&gt;"",ISNUMBER(SEARCH(설정!$B$7,$AC1171)))),"제외","포함"))</f>
        <v/>
      </c>
    </row>
    <row r="1172">
      <c r="W1172" s="2">
        <f>IF(OR($B$5="",$C$6="",ROW()&lt;$B$5),"",IF(INDEX($A:$U,ROW(),$C$6)="","",INDEX($A:$U,ROW(),$C$6)))</f>
        <v/>
      </c>
      <c r="X1172" s="28">
        <f>IF($W1172="","",IF(ISNUMBER($W1172),IF($W1172&gt;=10000000,IFERROR(DATE(INT($W1172/10000),MOD(INT($W1172/100),100),MOD($W1172,100)),""),$W1172),IF(ISNUMBER(--SUBSTITUTE(SUBSTITUTE(TRIM($W1172),".","-"),"/","-")),IF(--SUBSTITUTE(SUBSTITUTE(TRIM($W1172),".","-"),"/","-")&gt;=10000000,IFERROR(DATE(--LEFT(TRIM($W1172),4),--MID(TRIM($W1172),5,2),--RIGHT(TRIM($W1172),2)),""),--SUBSTITUTE(SUBSTITUTE(TRIM($W1172),".","-"),"/","-")),IFERROR(--LEFT(SUBSTITUTE(SUBSTITUTE(TRIM($W1172),".","-"),"/","-"),10),""))))</f>
        <v/>
      </c>
      <c r="Y1172" s="29">
        <f>IF($X1172="","",INT($X1172))</f>
        <v/>
      </c>
      <c r="Z1172" s="30">
        <f>IF(OR($Y1172="",$D$6=""),"",IF(INDEX($A:$U,ROW(),$D$6)="",0,IF(ISNUMBER(INDEX($A:$U,ROW(),$D$6)),INDEX($A:$U,ROW(),$D$6),IFERROR(--SUBSTITUTE(SUBSTITUTE(TRIM(INDEX($A:$U,ROW(),$D$6)),",",""),"원",""),0))))</f>
        <v/>
      </c>
      <c r="AA1172" s="30">
        <f>IF(OR($Y1172="",$E$6=""),"",IF(INDEX($A:$U,ROW(),$E$6)="",0,IF(ISNUMBER(INDEX($A:$U,ROW(),$E$6)),INDEX($A:$U,ROW(),$E$6),IFERROR(--SUBSTITUTE(SUBSTITUTE(TRIM(INDEX($A:$U,ROW(),$E$6)),",",""),"원",""),0))))</f>
        <v/>
      </c>
      <c r="AB1172" s="30">
        <f>IF(OR($Y1172="",$F$6=""),"",IF(INDEX($A:$U,ROW(),$F$6)="","",IF(ISNUMBER(INDEX($A:$U,ROW(),$F$6)),INDEX($A:$U,ROW(),$F$6),IFERROR(--SUBSTITUTE(SUBSTITUTE(TRIM(INDEX($A:$U,ROW(),$F$6)),",",""),"원",""),""))))</f>
        <v/>
      </c>
      <c r="AC1172" s="2">
        <f>IF(OR($Y1172="",$G$6=""),"",INDEX($A:$U,ROW(),$G$6)&amp;"")</f>
        <v/>
      </c>
      <c r="AD1172" s="2">
        <f>IF($Y1172="","",IF(OR(AND(설정!$B$5&lt;&gt;"",ISNUMBER(SEARCH(설정!$B$5,$AC1172))),AND(설정!$B$6&lt;&gt;"",ISNUMBER(SEARCH(설정!$B$6,$AC1172))),AND(설정!$B$7&lt;&gt;"",ISNUMBER(SEARCH(설정!$B$7,$AC1172)))),"제외","포함"))</f>
        <v/>
      </c>
    </row>
    <row r="1173">
      <c r="W1173" s="2">
        <f>IF(OR($B$5="",$C$6="",ROW()&lt;$B$5),"",IF(INDEX($A:$U,ROW(),$C$6)="","",INDEX($A:$U,ROW(),$C$6)))</f>
        <v/>
      </c>
      <c r="X1173" s="28">
        <f>IF($W1173="","",IF(ISNUMBER($W1173),IF($W1173&gt;=10000000,IFERROR(DATE(INT($W1173/10000),MOD(INT($W1173/100),100),MOD($W1173,100)),""),$W1173),IF(ISNUMBER(--SUBSTITUTE(SUBSTITUTE(TRIM($W1173),".","-"),"/","-")),IF(--SUBSTITUTE(SUBSTITUTE(TRIM($W1173),".","-"),"/","-")&gt;=10000000,IFERROR(DATE(--LEFT(TRIM($W1173),4),--MID(TRIM($W1173),5,2),--RIGHT(TRIM($W1173),2)),""),--SUBSTITUTE(SUBSTITUTE(TRIM($W1173),".","-"),"/","-")),IFERROR(--LEFT(SUBSTITUTE(SUBSTITUTE(TRIM($W1173),".","-"),"/","-"),10),""))))</f>
        <v/>
      </c>
      <c r="Y1173" s="29">
        <f>IF($X1173="","",INT($X1173))</f>
        <v/>
      </c>
      <c r="Z1173" s="30">
        <f>IF(OR($Y1173="",$D$6=""),"",IF(INDEX($A:$U,ROW(),$D$6)="",0,IF(ISNUMBER(INDEX($A:$U,ROW(),$D$6)),INDEX($A:$U,ROW(),$D$6),IFERROR(--SUBSTITUTE(SUBSTITUTE(TRIM(INDEX($A:$U,ROW(),$D$6)),",",""),"원",""),0))))</f>
        <v/>
      </c>
      <c r="AA1173" s="30">
        <f>IF(OR($Y1173="",$E$6=""),"",IF(INDEX($A:$U,ROW(),$E$6)="",0,IF(ISNUMBER(INDEX($A:$U,ROW(),$E$6)),INDEX($A:$U,ROW(),$E$6),IFERROR(--SUBSTITUTE(SUBSTITUTE(TRIM(INDEX($A:$U,ROW(),$E$6)),",",""),"원",""),0))))</f>
        <v/>
      </c>
      <c r="AB1173" s="30">
        <f>IF(OR($Y1173="",$F$6=""),"",IF(INDEX($A:$U,ROW(),$F$6)="","",IF(ISNUMBER(INDEX($A:$U,ROW(),$F$6)),INDEX($A:$U,ROW(),$F$6),IFERROR(--SUBSTITUTE(SUBSTITUTE(TRIM(INDEX($A:$U,ROW(),$F$6)),",",""),"원",""),""))))</f>
        <v/>
      </c>
      <c r="AC1173" s="2">
        <f>IF(OR($Y1173="",$G$6=""),"",INDEX($A:$U,ROW(),$G$6)&amp;"")</f>
        <v/>
      </c>
      <c r="AD1173" s="2">
        <f>IF($Y1173="","",IF(OR(AND(설정!$B$5&lt;&gt;"",ISNUMBER(SEARCH(설정!$B$5,$AC1173))),AND(설정!$B$6&lt;&gt;"",ISNUMBER(SEARCH(설정!$B$6,$AC1173))),AND(설정!$B$7&lt;&gt;"",ISNUMBER(SEARCH(설정!$B$7,$AC1173)))),"제외","포함"))</f>
        <v/>
      </c>
    </row>
    <row r="1174">
      <c r="W1174" s="2">
        <f>IF(OR($B$5="",$C$6="",ROW()&lt;$B$5),"",IF(INDEX($A:$U,ROW(),$C$6)="","",INDEX($A:$U,ROW(),$C$6)))</f>
        <v/>
      </c>
      <c r="X1174" s="28">
        <f>IF($W1174="","",IF(ISNUMBER($W1174),IF($W1174&gt;=10000000,IFERROR(DATE(INT($W1174/10000),MOD(INT($W1174/100),100),MOD($W1174,100)),""),$W1174),IF(ISNUMBER(--SUBSTITUTE(SUBSTITUTE(TRIM($W1174),".","-"),"/","-")),IF(--SUBSTITUTE(SUBSTITUTE(TRIM($W1174),".","-"),"/","-")&gt;=10000000,IFERROR(DATE(--LEFT(TRIM($W1174),4),--MID(TRIM($W1174),5,2),--RIGHT(TRIM($W1174),2)),""),--SUBSTITUTE(SUBSTITUTE(TRIM($W1174),".","-"),"/","-")),IFERROR(--LEFT(SUBSTITUTE(SUBSTITUTE(TRIM($W1174),".","-"),"/","-"),10),""))))</f>
        <v/>
      </c>
      <c r="Y1174" s="29">
        <f>IF($X1174="","",INT($X1174))</f>
        <v/>
      </c>
      <c r="Z1174" s="30">
        <f>IF(OR($Y1174="",$D$6=""),"",IF(INDEX($A:$U,ROW(),$D$6)="",0,IF(ISNUMBER(INDEX($A:$U,ROW(),$D$6)),INDEX($A:$U,ROW(),$D$6),IFERROR(--SUBSTITUTE(SUBSTITUTE(TRIM(INDEX($A:$U,ROW(),$D$6)),",",""),"원",""),0))))</f>
        <v/>
      </c>
      <c r="AA1174" s="30">
        <f>IF(OR($Y1174="",$E$6=""),"",IF(INDEX($A:$U,ROW(),$E$6)="",0,IF(ISNUMBER(INDEX($A:$U,ROW(),$E$6)),INDEX($A:$U,ROW(),$E$6),IFERROR(--SUBSTITUTE(SUBSTITUTE(TRIM(INDEX($A:$U,ROW(),$E$6)),",",""),"원",""),0))))</f>
        <v/>
      </c>
      <c r="AB1174" s="30">
        <f>IF(OR($Y1174="",$F$6=""),"",IF(INDEX($A:$U,ROW(),$F$6)="","",IF(ISNUMBER(INDEX($A:$U,ROW(),$F$6)),INDEX($A:$U,ROW(),$F$6),IFERROR(--SUBSTITUTE(SUBSTITUTE(TRIM(INDEX($A:$U,ROW(),$F$6)),",",""),"원",""),""))))</f>
        <v/>
      </c>
      <c r="AC1174" s="2">
        <f>IF(OR($Y1174="",$G$6=""),"",INDEX($A:$U,ROW(),$G$6)&amp;"")</f>
        <v/>
      </c>
      <c r="AD1174" s="2">
        <f>IF($Y1174="","",IF(OR(AND(설정!$B$5&lt;&gt;"",ISNUMBER(SEARCH(설정!$B$5,$AC1174))),AND(설정!$B$6&lt;&gt;"",ISNUMBER(SEARCH(설정!$B$6,$AC1174))),AND(설정!$B$7&lt;&gt;"",ISNUMBER(SEARCH(설정!$B$7,$AC1174)))),"제외","포함"))</f>
        <v/>
      </c>
    </row>
    <row r="1175">
      <c r="W1175" s="2">
        <f>IF(OR($B$5="",$C$6="",ROW()&lt;$B$5),"",IF(INDEX($A:$U,ROW(),$C$6)="","",INDEX($A:$U,ROW(),$C$6)))</f>
        <v/>
      </c>
      <c r="X1175" s="28">
        <f>IF($W1175="","",IF(ISNUMBER($W1175),IF($W1175&gt;=10000000,IFERROR(DATE(INT($W1175/10000),MOD(INT($W1175/100),100),MOD($W1175,100)),""),$W1175),IF(ISNUMBER(--SUBSTITUTE(SUBSTITUTE(TRIM($W1175),".","-"),"/","-")),IF(--SUBSTITUTE(SUBSTITUTE(TRIM($W1175),".","-"),"/","-")&gt;=10000000,IFERROR(DATE(--LEFT(TRIM($W1175),4),--MID(TRIM($W1175),5,2),--RIGHT(TRIM($W1175),2)),""),--SUBSTITUTE(SUBSTITUTE(TRIM($W1175),".","-"),"/","-")),IFERROR(--LEFT(SUBSTITUTE(SUBSTITUTE(TRIM($W1175),".","-"),"/","-"),10),""))))</f>
        <v/>
      </c>
      <c r="Y1175" s="29">
        <f>IF($X1175="","",INT($X1175))</f>
        <v/>
      </c>
      <c r="Z1175" s="30">
        <f>IF(OR($Y1175="",$D$6=""),"",IF(INDEX($A:$U,ROW(),$D$6)="",0,IF(ISNUMBER(INDEX($A:$U,ROW(),$D$6)),INDEX($A:$U,ROW(),$D$6),IFERROR(--SUBSTITUTE(SUBSTITUTE(TRIM(INDEX($A:$U,ROW(),$D$6)),",",""),"원",""),0))))</f>
        <v/>
      </c>
      <c r="AA1175" s="30">
        <f>IF(OR($Y1175="",$E$6=""),"",IF(INDEX($A:$U,ROW(),$E$6)="",0,IF(ISNUMBER(INDEX($A:$U,ROW(),$E$6)),INDEX($A:$U,ROW(),$E$6),IFERROR(--SUBSTITUTE(SUBSTITUTE(TRIM(INDEX($A:$U,ROW(),$E$6)),",",""),"원",""),0))))</f>
        <v/>
      </c>
      <c r="AB1175" s="30">
        <f>IF(OR($Y1175="",$F$6=""),"",IF(INDEX($A:$U,ROW(),$F$6)="","",IF(ISNUMBER(INDEX($A:$U,ROW(),$F$6)),INDEX($A:$U,ROW(),$F$6),IFERROR(--SUBSTITUTE(SUBSTITUTE(TRIM(INDEX($A:$U,ROW(),$F$6)),",",""),"원",""),""))))</f>
        <v/>
      </c>
      <c r="AC1175" s="2">
        <f>IF(OR($Y1175="",$G$6=""),"",INDEX($A:$U,ROW(),$G$6)&amp;"")</f>
        <v/>
      </c>
      <c r="AD1175" s="2">
        <f>IF($Y1175="","",IF(OR(AND(설정!$B$5&lt;&gt;"",ISNUMBER(SEARCH(설정!$B$5,$AC1175))),AND(설정!$B$6&lt;&gt;"",ISNUMBER(SEARCH(설정!$B$6,$AC1175))),AND(설정!$B$7&lt;&gt;"",ISNUMBER(SEARCH(설정!$B$7,$AC1175)))),"제외","포함"))</f>
        <v/>
      </c>
    </row>
    <row r="1176">
      <c r="W1176" s="2">
        <f>IF(OR($B$5="",$C$6="",ROW()&lt;$B$5),"",IF(INDEX($A:$U,ROW(),$C$6)="","",INDEX($A:$U,ROW(),$C$6)))</f>
        <v/>
      </c>
      <c r="X1176" s="28">
        <f>IF($W1176="","",IF(ISNUMBER($W1176),IF($W1176&gt;=10000000,IFERROR(DATE(INT($W1176/10000),MOD(INT($W1176/100),100),MOD($W1176,100)),""),$W1176),IF(ISNUMBER(--SUBSTITUTE(SUBSTITUTE(TRIM($W1176),".","-"),"/","-")),IF(--SUBSTITUTE(SUBSTITUTE(TRIM($W1176),".","-"),"/","-")&gt;=10000000,IFERROR(DATE(--LEFT(TRIM($W1176),4),--MID(TRIM($W1176),5,2),--RIGHT(TRIM($W1176),2)),""),--SUBSTITUTE(SUBSTITUTE(TRIM($W1176),".","-"),"/","-")),IFERROR(--LEFT(SUBSTITUTE(SUBSTITUTE(TRIM($W1176),".","-"),"/","-"),10),""))))</f>
        <v/>
      </c>
      <c r="Y1176" s="29">
        <f>IF($X1176="","",INT($X1176))</f>
        <v/>
      </c>
      <c r="Z1176" s="30">
        <f>IF(OR($Y1176="",$D$6=""),"",IF(INDEX($A:$U,ROW(),$D$6)="",0,IF(ISNUMBER(INDEX($A:$U,ROW(),$D$6)),INDEX($A:$U,ROW(),$D$6),IFERROR(--SUBSTITUTE(SUBSTITUTE(TRIM(INDEX($A:$U,ROW(),$D$6)),",",""),"원",""),0))))</f>
        <v/>
      </c>
      <c r="AA1176" s="30">
        <f>IF(OR($Y1176="",$E$6=""),"",IF(INDEX($A:$U,ROW(),$E$6)="",0,IF(ISNUMBER(INDEX($A:$U,ROW(),$E$6)),INDEX($A:$U,ROW(),$E$6),IFERROR(--SUBSTITUTE(SUBSTITUTE(TRIM(INDEX($A:$U,ROW(),$E$6)),",",""),"원",""),0))))</f>
        <v/>
      </c>
      <c r="AB1176" s="30">
        <f>IF(OR($Y1176="",$F$6=""),"",IF(INDEX($A:$U,ROW(),$F$6)="","",IF(ISNUMBER(INDEX($A:$U,ROW(),$F$6)),INDEX($A:$U,ROW(),$F$6),IFERROR(--SUBSTITUTE(SUBSTITUTE(TRIM(INDEX($A:$U,ROW(),$F$6)),",",""),"원",""),""))))</f>
        <v/>
      </c>
      <c r="AC1176" s="2">
        <f>IF(OR($Y1176="",$G$6=""),"",INDEX($A:$U,ROW(),$G$6)&amp;"")</f>
        <v/>
      </c>
      <c r="AD1176" s="2">
        <f>IF($Y1176="","",IF(OR(AND(설정!$B$5&lt;&gt;"",ISNUMBER(SEARCH(설정!$B$5,$AC1176))),AND(설정!$B$6&lt;&gt;"",ISNUMBER(SEARCH(설정!$B$6,$AC1176))),AND(설정!$B$7&lt;&gt;"",ISNUMBER(SEARCH(설정!$B$7,$AC1176)))),"제외","포함"))</f>
        <v/>
      </c>
    </row>
    <row r="1177">
      <c r="W1177" s="2">
        <f>IF(OR($B$5="",$C$6="",ROW()&lt;$B$5),"",IF(INDEX($A:$U,ROW(),$C$6)="","",INDEX($A:$U,ROW(),$C$6)))</f>
        <v/>
      </c>
      <c r="X1177" s="28">
        <f>IF($W1177="","",IF(ISNUMBER($W1177),IF($W1177&gt;=10000000,IFERROR(DATE(INT($W1177/10000),MOD(INT($W1177/100),100),MOD($W1177,100)),""),$W1177),IF(ISNUMBER(--SUBSTITUTE(SUBSTITUTE(TRIM($W1177),".","-"),"/","-")),IF(--SUBSTITUTE(SUBSTITUTE(TRIM($W1177),".","-"),"/","-")&gt;=10000000,IFERROR(DATE(--LEFT(TRIM($W1177),4),--MID(TRIM($W1177),5,2),--RIGHT(TRIM($W1177),2)),""),--SUBSTITUTE(SUBSTITUTE(TRIM($W1177),".","-"),"/","-")),IFERROR(--LEFT(SUBSTITUTE(SUBSTITUTE(TRIM($W1177),".","-"),"/","-"),10),""))))</f>
        <v/>
      </c>
      <c r="Y1177" s="29">
        <f>IF($X1177="","",INT($X1177))</f>
        <v/>
      </c>
      <c r="Z1177" s="30">
        <f>IF(OR($Y1177="",$D$6=""),"",IF(INDEX($A:$U,ROW(),$D$6)="",0,IF(ISNUMBER(INDEX($A:$U,ROW(),$D$6)),INDEX($A:$U,ROW(),$D$6),IFERROR(--SUBSTITUTE(SUBSTITUTE(TRIM(INDEX($A:$U,ROW(),$D$6)),",",""),"원",""),0))))</f>
        <v/>
      </c>
      <c r="AA1177" s="30">
        <f>IF(OR($Y1177="",$E$6=""),"",IF(INDEX($A:$U,ROW(),$E$6)="",0,IF(ISNUMBER(INDEX($A:$U,ROW(),$E$6)),INDEX($A:$U,ROW(),$E$6),IFERROR(--SUBSTITUTE(SUBSTITUTE(TRIM(INDEX($A:$U,ROW(),$E$6)),",",""),"원",""),0))))</f>
        <v/>
      </c>
      <c r="AB1177" s="30">
        <f>IF(OR($Y1177="",$F$6=""),"",IF(INDEX($A:$U,ROW(),$F$6)="","",IF(ISNUMBER(INDEX($A:$U,ROW(),$F$6)),INDEX($A:$U,ROW(),$F$6),IFERROR(--SUBSTITUTE(SUBSTITUTE(TRIM(INDEX($A:$U,ROW(),$F$6)),",",""),"원",""),""))))</f>
        <v/>
      </c>
      <c r="AC1177" s="2">
        <f>IF(OR($Y1177="",$G$6=""),"",INDEX($A:$U,ROW(),$G$6)&amp;"")</f>
        <v/>
      </c>
      <c r="AD1177" s="2">
        <f>IF($Y1177="","",IF(OR(AND(설정!$B$5&lt;&gt;"",ISNUMBER(SEARCH(설정!$B$5,$AC1177))),AND(설정!$B$6&lt;&gt;"",ISNUMBER(SEARCH(설정!$B$6,$AC1177))),AND(설정!$B$7&lt;&gt;"",ISNUMBER(SEARCH(설정!$B$7,$AC1177)))),"제외","포함"))</f>
        <v/>
      </c>
    </row>
    <row r="1178">
      <c r="W1178" s="2">
        <f>IF(OR($B$5="",$C$6="",ROW()&lt;$B$5),"",IF(INDEX($A:$U,ROW(),$C$6)="","",INDEX($A:$U,ROW(),$C$6)))</f>
        <v/>
      </c>
      <c r="X1178" s="28">
        <f>IF($W1178="","",IF(ISNUMBER($W1178),IF($W1178&gt;=10000000,IFERROR(DATE(INT($W1178/10000),MOD(INT($W1178/100),100),MOD($W1178,100)),""),$W1178),IF(ISNUMBER(--SUBSTITUTE(SUBSTITUTE(TRIM($W1178),".","-"),"/","-")),IF(--SUBSTITUTE(SUBSTITUTE(TRIM($W1178),".","-"),"/","-")&gt;=10000000,IFERROR(DATE(--LEFT(TRIM($W1178),4),--MID(TRIM($W1178),5,2),--RIGHT(TRIM($W1178),2)),""),--SUBSTITUTE(SUBSTITUTE(TRIM($W1178),".","-"),"/","-")),IFERROR(--LEFT(SUBSTITUTE(SUBSTITUTE(TRIM($W1178),".","-"),"/","-"),10),""))))</f>
        <v/>
      </c>
      <c r="Y1178" s="29">
        <f>IF($X1178="","",INT($X1178))</f>
        <v/>
      </c>
      <c r="Z1178" s="30">
        <f>IF(OR($Y1178="",$D$6=""),"",IF(INDEX($A:$U,ROW(),$D$6)="",0,IF(ISNUMBER(INDEX($A:$U,ROW(),$D$6)),INDEX($A:$U,ROW(),$D$6),IFERROR(--SUBSTITUTE(SUBSTITUTE(TRIM(INDEX($A:$U,ROW(),$D$6)),",",""),"원",""),0))))</f>
        <v/>
      </c>
      <c r="AA1178" s="30">
        <f>IF(OR($Y1178="",$E$6=""),"",IF(INDEX($A:$U,ROW(),$E$6)="",0,IF(ISNUMBER(INDEX($A:$U,ROW(),$E$6)),INDEX($A:$U,ROW(),$E$6),IFERROR(--SUBSTITUTE(SUBSTITUTE(TRIM(INDEX($A:$U,ROW(),$E$6)),",",""),"원",""),0))))</f>
        <v/>
      </c>
      <c r="AB1178" s="30">
        <f>IF(OR($Y1178="",$F$6=""),"",IF(INDEX($A:$U,ROW(),$F$6)="","",IF(ISNUMBER(INDEX($A:$U,ROW(),$F$6)),INDEX($A:$U,ROW(),$F$6),IFERROR(--SUBSTITUTE(SUBSTITUTE(TRIM(INDEX($A:$U,ROW(),$F$6)),",",""),"원",""),""))))</f>
        <v/>
      </c>
      <c r="AC1178" s="2">
        <f>IF(OR($Y1178="",$G$6=""),"",INDEX($A:$U,ROW(),$G$6)&amp;"")</f>
        <v/>
      </c>
      <c r="AD1178" s="2">
        <f>IF($Y1178="","",IF(OR(AND(설정!$B$5&lt;&gt;"",ISNUMBER(SEARCH(설정!$B$5,$AC1178))),AND(설정!$B$6&lt;&gt;"",ISNUMBER(SEARCH(설정!$B$6,$AC1178))),AND(설정!$B$7&lt;&gt;"",ISNUMBER(SEARCH(설정!$B$7,$AC1178)))),"제외","포함"))</f>
        <v/>
      </c>
    </row>
    <row r="1179">
      <c r="W1179" s="2">
        <f>IF(OR($B$5="",$C$6="",ROW()&lt;$B$5),"",IF(INDEX($A:$U,ROW(),$C$6)="","",INDEX($A:$U,ROW(),$C$6)))</f>
        <v/>
      </c>
      <c r="X1179" s="28">
        <f>IF($W1179="","",IF(ISNUMBER($W1179),IF($W1179&gt;=10000000,IFERROR(DATE(INT($W1179/10000),MOD(INT($W1179/100),100),MOD($W1179,100)),""),$W1179),IF(ISNUMBER(--SUBSTITUTE(SUBSTITUTE(TRIM($W1179),".","-"),"/","-")),IF(--SUBSTITUTE(SUBSTITUTE(TRIM($W1179),".","-"),"/","-")&gt;=10000000,IFERROR(DATE(--LEFT(TRIM($W1179),4),--MID(TRIM($W1179),5,2),--RIGHT(TRIM($W1179),2)),""),--SUBSTITUTE(SUBSTITUTE(TRIM($W1179),".","-"),"/","-")),IFERROR(--LEFT(SUBSTITUTE(SUBSTITUTE(TRIM($W1179),".","-"),"/","-"),10),""))))</f>
        <v/>
      </c>
      <c r="Y1179" s="29">
        <f>IF($X1179="","",INT($X1179))</f>
        <v/>
      </c>
      <c r="Z1179" s="30">
        <f>IF(OR($Y1179="",$D$6=""),"",IF(INDEX($A:$U,ROW(),$D$6)="",0,IF(ISNUMBER(INDEX($A:$U,ROW(),$D$6)),INDEX($A:$U,ROW(),$D$6),IFERROR(--SUBSTITUTE(SUBSTITUTE(TRIM(INDEX($A:$U,ROW(),$D$6)),",",""),"원",""),0))))</f>
        <v/>
      </c>
      <c r="AA1179" s="30">
        <f>IF(OR($Y1179="",$E$6=""),"",IF(INDEX($A:$U,ROW(),$E$6)="",0,IF(ISNUMBER(INDEX($A:$U,ROW(),$E$6)),INDEX($A:$U,ROW(),$E$6),IFERROR(--SUBSTITUTE(SUBSTITUTE(TRIM(INDEX($A:$U,ROW(),$E$6)),",",""),"원",""),0))))</f>
        <v/>
      </c>
      <c r="AB1179" s="30">
        <f>IF(OR($Y1179="",$F$6=""),"",IF(INDEX($A:$U,ROW(),$F$6)="","",IF(ISNUMBER(INDEX($A:$U,ROW(),$F$6)),INDEX($A:$U,ROW(),$F$6),IFERROR(--SUBSTITUTE(SUBSTITUTE(TRIM(INDEX($A:$U,ROW(),$F$6)),",",""),"원",""),""))))</f>
        <v/>
      </c>
      <c r="AC1179" s="2">
        <f>IF(OR($Y1179="",$G$6=""),"",INDEX($A:$U,ROW(),$G$6)&amp;"")</f>
        <v/>
      </c>
      <c r="AD1179" s="2">
        <f>IF($Y1179="","",IF(OR(AND(설정!$B$5&lt;&gt;"",ISNUMBER(SEARCH(설정!$B$5,$AC1179))),AND(설정!$B$6&lt;&gt;"",ISNUMBER(SEARCH(설정!$B$6,$AC1179))),AND(설정!$B$7&lt;&gt;"",ISNUMBER(SEARCH(설정!$B$7,$AC1179)))),"제외","포함"))</f>
        <v/>
      </c>
    </row>
    <row r="1180">
      <c r="W1180" s="2">
        <f>IF(OR($B$5="",$C$6="",ROW()&lt;$B$5),"",IF(INDEX($A:$U,ROW(),$C$6)="","",INDEX($A:$U,ROW(),$C$6)))</f>
        <v/>
      </c>
      <c r="X1180" s="28">
        <f>IF($W1180="","",IF(ISNUMBER($W1180),IF($W1180&gt;=10000000,IFERROR(DATE(INT($W1180/10000),MOD(INT($W1180/100),100),MOD($W1180,100)),""),$W1180),IF(ISNUMBER(--SUBSTITUTE(SUBSTITUTE(TRIM($W1180),".","-"),"/","-")),IF(--SUBSTITUTE(SUBSTITUTE(TRIM($W1180),".","-"),"/","-")&gt;=10000000,IFERROR(DATE(--LEFT(TRIM($W1180),4),--MID(TRIM($W1180),5,2),--RIGHT(TRIM($W1180),2)),""),--SUBSTITUTE(SUBSTITUTE(TRIM($W1180),".","-"),"/","-")),IFERROR(--LEFT(SUBSTITUTE(SUBSTITUTE(TRIM($W1180),".","-"),"/","-"),10),""))))</f>
        <v/>
      </c>
      <c r="Y1180" s="29">
        <f>IF($X1180="","",INT($X1180))</f>
        <v/>
      </c>
      <c r="Z1180" s="30">
        <f>IF(OR($Y1180="",$D$6=""),"",IF(INDEX($A:$U,ROW(),$D$6)="",0,IF(ISNUMBER(INDEX($A:$U,ROW(),$D$6)),INDEX($A:$U,ROW(),$D$6),IFERROR(--SUBSTITUTE(SUBSTITUTE(TRIM(INDEX($A:$U,ROW(),$D$6)),",",""),"원",""),0))))</f>
        <v/>
      </c>
      <c r="AA1180" s="30">
        <f>IF(OR($Y1180="",$E$6=""),"",IF(INDEX($A:$U,ROW(),$E$6)="",0,IF(ISNUMBER(INDEX($A:$U,ROW(),$E$6)),INDEX($A:$U,ROW(),$E$6),IFERROR(--SUBSTITUTE(SUBSTITUTE(TRIM(INDEX($A:$U,ROW(),$E$6)),",",""),"원",""),0))))</f>
        <v/>
      </c>
      <c r="AB1180" s="30">
        <f>IF(OR($Y1180="",$F$6=""),"",IF(INDEX($A:$U,ROW(),$F$6)="","",IF(ISNUMBER(INDEX($A:$U,ROW(),$F$6)),INDEX($A:$U,ROW(),$F$6),IFERROR(--SUBSTITUTE(SUBSTITUTE(TRIM(INDEX($A:$U,ROW(),$F$6)),",",""),"원",""),""))))</f>
        <v/>
      </c>
      <c r="AC1180" s="2">
        <f>IF(OR($Y1180="",$G$6=""),"",INDEX($A:$U,ROW(),$G$6)&amp;"")</f>
        <v/>
      </c>
      <c r="AD1180" s="2">
        <f>IF($Y1180="","",IF(OR(AND(설정!$B$5&lt;&gt;"",ISNUMBER(SEARCH(설정!$B$5,$AC1180))),AND(설정!$B$6&lt;&gt;"",ISNUMBER(SEARCH(설정!$B$6,$AC1180))),AND(설정!$B$7&lt;&gt;"",ISNUMBER(SEARCH(설정!$B$7,$AC1180)))),"제외","포함"))</f>
        <v/>
      </c>
    </row>
    <row r="1181">
      <c r="W1181" s="2">
        <f>IF(OR($B$5="",$C$6="",ROW()&lt;$B$5),"",IF(INDEX($A:$U,ROW(),$C$6)="","",INDEX($A:$U,ROW(),$C$6)))</f>
        <v/>
      </c>
      <c r="X1181" s="28">
        <f>IF($W1181="","",IF(ISNUMBER($W1181),IF($W1181&gt;=10000000,IFERROR(DATE(INT($W1181/10000),MOD(INT($W1181/100),100),MOD($W1181,100)),""),$W1181),IF(ISNUMBER(--SUBSTITUTE(SUBSTITUTE(TRIM($W1181),".","-"),"/","-")),IF(--SUBSTITUTE(SUBSTITUTE(TRIM($W1181),".","-"),"/","-")&gt;=10000000,IFERROR(DATE(--LEFT(TRIM($W1181),4),--MID(TRIM($W1181),5,2),--RIGHT(TRIM($W1181),2)),""),--SUBSTITUTE(SUBSTITUTE(TRIM($W1181),".","-"),"/","-")),IFERROR(--LEFT(SUBSTITUTE(SUBSTITUTE(TRIM($W1181),".","-"),"/","-"),10),""))))</f>
        <v/>
      </c>
      <c r="Y1181" s="29">
        <f>IF($X1181="","",INT($X1181))</f>
        <v/>
      </c>
      <c r="Z1181" s="30">
        <f>IF(OR($Y1181="",$D$6=""),"",IF(INDEX($A:$U,ROW(),$D$6)="",0,IF(ISNUMBER(INDEX($A:$U,ROW(),$D$6)),INDEX($A:$U,ROW(),$D$6),IFERROR(--SUBSTITUTE(SUBSTITUTE(TRIM(INDEX($A:$U,ROW(),$D$6)),",",""),"원",""),0))))</f>
        <v/>
      </c>
      <c r="AA1181" s="30">
        <f>IF(OR($Y1181="",$E$6=""),"",IF(INDEX($A:$U,ROW(),$E$6)="",0,IF(ISNUMBER(INDEX($A:$U,ROW(),$E$6)),INDEX($A:$U,ROW(),$E$6),IFERROR(--SUBSTITUTE(SUBSTITUTE(TRIM(INDEX($A:$U,ROW(),$E$6)),",",""),"원",""),0))))</f>
        <v/>
      </c>
      <c r="AB1181" s="30">
        <f>IF(OR($Y1181="",$F$6=""),"",IF(INDEX($A:$U,ROW(),$F$6)="","",IF(ISNUMBER(INDEX($A:$U,ROW(),$F$6)),INDEX($A:$U,ROW(),$F$6),IFERROR(--SUBSTITUTE(SUBSTITUTE(TRIM(INDEX($A:$U,ROW(),$F$6)),",",""),"원",""),""))))</f>
        <v/>
      </c>
      <c r="AC1181" s="2">
        <f>IF(OR($Y1181="",$G$6=""),"",INDEX($A:$U,ROW(),$G$6)&amp;"")</f>
        <v/>
      </c>
      <c r="AD1181" s="2">
        <f>IF($Y1181="","",IF(OR(AND(설정!$B$5&lt;&gt;"",ISNUMBER(SEARCH(설정!$B$5,$AC1181))),AND(설정!$B$6&lt;&gt;"",ISNUMBER(SEARCH(설정!$B$6,$AC1181))),AND(설정!$B$7&lt;&gt;"",ISNUMBER(SEARCH(설정!$B$7,$AC1181)))),"제외","포함"))</f>
        <v/>
      </c>
    </row>
    <row r="1182">
      <c r="W1182" s="2">
        <f>IF(OR($B$5="",$C$6="",ROW()&lt;$B$5),"",IF(INDEX($A:$U,ROW(),$C$6)="","",INDEX($A:$U,ROW(),$C$6)))</f>
        <v/>
      </c>
      <c r="X1182" s="28">
        <f>IF($W1182="","",IF(ISNUMBER($W1182),IF($W1182&gt;=10000000,IFERROR(DATE(INT($W1182/10000),MOD(INT($W1182/100),100),MOD($W1182,100)),""),$W1182),IF(ISNUMBER(--SUBSTITUTE(SUBSTITUTE(TRIM($W1182),".","-"),"/","-")),IF(--SUBSTITUTE(SUBSTITUTE(TRIM($W1182),".","-"),"/","-")&gt;=10000000,IFERROR(DATE(--LEFT(TRIM($W1182),4),--MID(TRIM($W1182),5,2),--RIGHT(TRIM($W1182),2)),""),--SUBSTITUTE(SUBSTITUTE(TRIM($W1182),".","-"),"/","-")),IFERROR(--LEFT(SUBSTITUTE(SUBSTITUTE(TRIM($W1182),".","-"),"/","-"),10),""))))</f>
        <v/>
      </c>
      <c r="Y1182" s="29">
        <f>IF($X1182="","",INT($X1182))</f>
        <v/>
      </c>
      <c r="Z1182" s="30">
        <f>IF(OR($Y1182="",$D$6=""),"",IF(INDEX($A:$U,ROW(),$D$6)="",0,IF(ISNUMBER(INDEX($A:$U,ROW(),$D$6)),INDEX($A:$U,ROW(),$D$6),IFERROR(--SUBSTITUTE(SUBSTITUTE(TRIM(INDEX($A:$U,ROW(),$D$6)),",",""),"원",""),0))))</f>
        <v/>
      </c>
      <c r="AA1182" s="30">
        <f>IF(OR($Y1182="",$E$6=""),"",IF(INDEX($A:$U,ROW(),$E$6)="",0,IF(ISNUMBER(INDEX($A:$U,ROW(),$E$6)),INDEX($A:$U,ROW(),$E$6),IFERROR(--SUBSTITUTE(SUBSTITUTE(TRIM(INDEX($A:$U,ROW(),$E$6)),",",""),"원",""),0))))</f>
        <v/>
      </c>
      <c r="AB1182" s="30">
        <f>IF(OR($Y1182="",$F$6=""),"",IF(INDEX($A:$U,ROW(),$F$6)="","",IF(ISNUMBER(INDEX($A:$U,ROW(),$F$6)),INDEX($A:$U,ROW(),$F$6),IFERROR(--SUBSTITUTE(SUBSTITUTE(TRIM(INDEX($A:$U,ROW(),$F$6)),",",""),"원",""),""))))</f>
        <v/>
      </c>
      <c r="AC1182" s="2">
        <f>IF(OR($Y1182="",$G$6=""),"",INDEX($A:$U,ROW(),$G$6)&amp;"")</f>
        <v/>
      </c>
      <c r="AD1182" s="2">
        <f>IF($Y1182="","",IF(OR(AND(설정!$B$5&lt;&gt;"",ISNUMBER(SEARCH(설정!$B$5,$AC1182))),AND(설정!$B$6&lt;&gt;"",ISNUMBER(SEARCH(설정!$B$6,$AC1182))),AND(설정!$B$7&lt;&gt;"",ISNUMBER(SEARCH(설정!$B$7,$AC1182)))),"제외","포함"))</f>
        <v/>
      </c>
    </row>
    <row r="1183">
      <c r="W1183" s="2">
        <f>IF(OR($B$5="",$C$6="",ROW()&lt;$B$5),"",IF(INDEX($A:$U,ROW(),$C$6)="","",INDEX($A:$U,ROW(),$C$6)))</f>
        <v/>
      </c>
      <c r="X1183" s="28">
        <f>IF($W1183="","",IF(ISNUMBER($W1183),IF($W1183&gt;=10000000,IFERROR(DATE(INT($W1183/10000),MOD(INT($W1183/100),100),MOD($W1183,100)),""),$W1183),IF(ISNUMBER(--SUBSTITUTE(SUBSTITUTE(TRIM($W1183),".","-"),"/","-")),IF(--SUBSTITUTE(SUBSTITUTE(TRIM($W1183),".","-"),"/","-")&gt;=10000000,IFERROR(DATE(--LEFT(TRIM($W1183),4),--MID(TRIM($W1183),5,2),--RIGHT(TRIM($W1183),2)),""),--SUBSTITUTE(SUBSTITUTE(TRIM($W1183),".","-"),"/","-")),IFERROR(--LEFT(SUBSTITUTE(SUBSTITUTE(TRIM($W1183),".","-"),"/","-"),10),""))))</f>
        <v/>
      </c>
      <c r="Y1183" s="29">
        <f>IF($X1183="","",INT($X1183))</f>
        <v/>
      </c>
      <c r="Z1183" s="30">
        <f>IF(OR($Y1183="",$D$6=""),"",IF(INDEX($A:$U,ROW(),$D$6)="",0,IF(ISNUMBER(INDEX($A:$U,ROW(),$D$6)),INDEX($A:$U,ROW(),$D$6),IFERROR(--SUBSTITUTE(SUBSTITUTE(TRIM(INDEX($A:$U,ROW(),$D$6)),",",""),"원",""),0))))</f>
        <v/>
      </c>
      <c r="AA1183" s="30">
        <f>IF(OR($Y1183="",$E$6=""),"",IF(INDEX($A:$U,ROW(),$E$6)="",0,IF(ISNUMBER(INDEX($A:$U,ROW(),$E$6)),INDEX($A:$U,ROW(),$E$6),IFERROR(--SUBSTITUTE(SUBSTITUTE(TRIM(INDEX($A:$U,ROW(),$E$6)),",",""),"원",""),0))))</f>
        <v/>
      </c>
      <c r="AB1183" s="30">
        <f>IF(OR($Y1183="",$F$6=""),"",IF(INDEX($A:$U,ROW(),$F$6)="","",IF(ISNUMBER(INDEX($A:$U,ROW(),$F$6)),INDEX($A:$U,ROW(),$F$6),IFERROR(--SUBSTITUTE(SUBSTITUTE(TRIM(INDEX($A:$U,ROW(),$F$6)),",",""),"원",""),""))))</f>
        <v/>
      </c>
      <c r="AC1183" s="2">
        <f>IF(OR($Y1183="",$G$6=""),"",INDEX($A:$U,ROW(),$G$6)&amp;"")</f>
        <v/>
      </c>
      <c r="AD1183" s="2">
        <f>IF($Y1183="","",IF(OR(AND(설정!$B$5&lt;&gt;"",ISNUMBER(SEARCH(설정!$B$5,$AC1183))),AND(설정!$B$6&lt;&gt;"",ISNUMBER(SEARCH(설정!$B$6,$AC1183))),AND(설정!$B$7&lt;&gt;"",ISNUMBER(SEARCH(설정!$B$7,$AC1183)))),"제외","포함"))</f>
        <v/>
      </c>
    </row>
    <row r="1184">
      <c r="W1184" s="2">
        <f>IF(OR($B$5="",$C$6="",ROW()&lt;$B$5),"",IF(INDEX($A:$U,ROW(),$C$6)="","",INDEX($A:$U,ROW(),$C$6)))</f>
        <v/>
      </c>
      <c r="X1184" s="28">
        <f>IF($W1184="","",IF(ISNUMBER($W1184),IF($W1184&gt;=10000000,IFERROR(DATE(INT($W1184/10000),MOD(INT($W1184/100),100),MOD($W1184,100)),""),$W1184),IF(ISNUMBER(--SUBSTITUTE(SUBSTITUTE(TRIM($W1184),".","-"),"/","-")),IF(--SUBSTITUTE(SUBSTITUTE(TRIM($W1184),".","-"),"/","-")&gt;=10000000,IFERROR(DATE(--LEFT(TRIM($W1184),4),--MID(TRIM($W1184),5,2),--RIGHT(TRIM($W1184),2)),""),--SUBSTITUTE(SUBSTITUTE(TRIM($W1184),".","-"),"/","-")),IFERROR(--LEFT(SUBSTITUTE(SUBSTITUTE(TRIM($W1184),".","-"),"/","-"),10),""))))</f>
        <v/>
      </c>
      <c r="Y1184" s="29">
        <f>IF($X1184="","",INT($X1184))</f>
        <v/>
      </c>
      <c r="Z1184" s="30">
        <f>IF(OR($Y1184="",$D$6=""),"",IF(INDEX($A:$U,ROW(),$D$6)="",0,IF(ISNUMBER(INDEX($A:$U,ROW(),$D$6)),INDEX($A:$U,ROW(),$D$6),IFERROR(--SUBSTITUTE(SUBSTITUTE(TRIM(INDEX($A:$U,ROW(),$D$6)),",",""),"원",""),0))))</f>
        <v/>
      </c>
      <c r="AA1184" s="30">
        <f>IF(OR($Y1184="",$E$6=""),"",IF(INDEX($A:$U,ROW(),$E$6)="",0,IF(ISNUMBER(INDEX($A:$U,ROW(),$E$6)),INDEX($A:$U,ROW(),$E$6),IFERROR(--SUBSTITUTE(SUBSTITUTE(TRIM(INDEX($A:$U,ROW(),$E$6)),",",""),"원",""),0))))</f>
        <v/>
      </c>
      <c r="AB1184" s="30">
        <f>IF(OR($Y1184="",$F$6=""),"",IF(INDEX($A:$U,ROW(),$F$6)="","",IF(ISNUMBER(INDEX($A:$U,ROW(),$F$6)),INDEX($A:$U,ROW(),$F$6),IFERROR(--SUBSTITUTE(SUBSTITUTE(TRIM(INDEX($A:$U,ROW(),$F$6)),",",""),"원",""),""))))</f>
        <v/>
      </c>
      <c r="AC1184" s="2">
        <f>IF(OR($Y1184="",$G$6=""),"",INDEX($A:$U,ROW(),$G$6)&amp;"")</f>
        <v/>
      </c>
      <c r="AD1184" s="2">
        <f>IF($Y1184="","",IF(OR(AND(설정!$B$5&lt;&gt;"",ISNUMBER(SEARCH(설정!$B$5,$AC1184))),AND(설정!$B$6&lt;&gt;"",ISNUMBER(SEARCH(설정!$B$6,$AC1184))),AND(설정!$B$7&lt;&gt;"",ISNUMBER(SEARCH(설정!$B$7,$AC1184)))),"제외","포함"))</f>
        <v/>
      </c>
    </row>
    <row r="1185">
      <c r="W1185" s="2">
        <f>IF(OR($B$5="",$C$6="",ROW()&lt;$B$5),"",IF(INDEX($A:$U,ROW(),$C$6)="","",INDEX($A:$U,ROW(),$C$6)))</f>
        <v/>
      </c>
      <c r="X1185" s="28">
        <f>IF($W1185="","",IF(ISNUMBER($W1185),IF($W1185&gt;=10000000,IFERROR(DATE(INT($W1185/10000),MOD(INT($W1185/100),100),MOD($W1185,100)),""),$W1185),IF(ISNUMBER(--SUBSTITUTE(SUBSTITUTE(TRIM($W1185),".","-"),"/","-")),IF(--SUBSTITUTE(SUBSTITUTE(TRIM($W1185),".","-"),"/","-")&gt;=10000000,IFERROR(DATE(--LEFT(TRIM($W1185),4),--MID(TRIM($W1185),5,2),--RIGHT(TRIM($W1185),2)),""),--SUBSTITUTE(SUBSTITUTE(TRIM($W1185),".","-"),"/","-")),IFERROR(--LEFT(SUBSTITUTE(SUBSTITUTE(TRIM($W1185),".","-"),"/","-"),10),""))))</f>
        <v/>
      </c>
      <c r="Y1185" s="29">
        <f>IF($X1185="","",INT($X1185))</f>
        <v/>
      </c>
      <c r="Z1185" s="30">
        <f>IF(OR($Y1185="",$D$6=""),"",IF(INDEX($A:$U,ROW(),$D$6)="",0,IF(ISNUMBER(INDEX($A:$U,ROW(),$D$6)),INDEX($A:$U,ROW(),$D$6),IFERROR(--SUBSTITUTE(SUBSTITUTE(TRIM(INDEX($A:$U,ROW(),$D$6)),",",""),"원",""),0))))</f>
        <v/>
      </c>
      <c r="AA1185" s="30">
        <f>IF(OR($Y1185="",$E$6=""),"",IF(INDEX($A:$U,ROW(),$E$6)="",0,IF(ISNUMBER(INDEX($A:$U,ROW(),$E$6)),INDEX($A:$U,ROW(),$E$6),IFERROR(--SUBSTITUTE(SUBSTITUTE(TRIM(INDEX($A:$U,ROW(),$E$6)),",",""),"원",""),0))))</f>
        <v/>
      </c>
      <c r="AB1185" s="30">
        <f>IF(OR($Y1185="",$F$6=""),"",IF(INDEX($A:$U,ROW(),$F$6)="","",IF(ISNUMBER(INDEX($A:$U,ROW(),$F$6)),INDEX($A:$U,ROW(),$F$6),IFERROR(--SUBSTITUTE(SUBSTITUTE(TRIM(INDEX($A:$U,ROW(),$F$6)),",",""),"원",""),""))))</f>
        <v/>
      </c>
      <c r="AC1185" s="2">
        <f>IF(OR($Y1185="",$G$6=""),"",INDEX($A:$U,ROW(),$G$6)&amp;"")</f>
        <v/>
      </c>
      <c r="AD1185" s="2">
        <f>IF($Y1185="","",IF(OR(AND(설정!$B$5&lt;&gt;"",ISNUMBER(SEARCH(설정!$B$5,$AC1185))),AND(설정!$B$6&lt;&gt;"",ISNUMBER(SEARCH(설정!$B$6,$AC1185))),AND(설정!$B$7&lt;&gt;"",ISNUMBER(SEARCH(설정!$B$7,$AC1185)))),"제외","포함"))</f>
        <v/>
      </c>
    </row>
    <row r="1186">
      <c r="W1186" s="2">
        <f>IF(OR($B$5="",$C$6="",ROW()&lt;$B$5),"",IF(INDEX($A:$U,ROW(),$C$6)="","",INDEX($A:$U,ROW(),$C$6)))</f>
        <v/>
      </c>
      <c r="X1186" s="28">
        <f>IF($W1186="","",IF(ISNUMBER($W1186),IF($W1186&gt;=10000000,IFERROR(DATE(INT($W1186/10000),MOD(INT($W1186/100),100),MOD($W1186,100)),""),$W1186),IF(ISNUMBER(--SUBSTITUTE(SUBSTITUTE(TRIM($W1186),".","-"),"/","-")),IF(--SUBSTITUTE(SUBSTITUTE(TRIM($W1186),".","-"),"/","-")&gt;=10000000,IFERROR(DATE(--LEFT(TRIM($W1186),4),--MID(TRIM($W1186),5,2),--RIGHT(TRIM($W1186),2)),""),--SUBSTITUTE(SUBSTITUTE(TRIM($W1186),".","-"),"/","-")),IFERROR(--LEFT(SUBSTITUTE(SUBSTITUTE(TRIM($W1186),".","-"),"/","-"),10),""))))</f>
        <v/>
      </c>
      <c r="Y1186" s="29">
        <f>IF($X1186="","",INT($X1186))</f>
        <v/>
      </c>
      <c r="Z1186" s="30">
        <f>IF(OR($Y1186="",$D$6=""),"",IF(INDEX($A:$U,ROW(),$D$6)="",0,IF(ISNUMBER(INDEX($A:$U,ROW(),$D$6)),INDEX($A:$U,ROW(),$D$6),IFERROR(--SUBSTITUTE(SUBSTITUTE(TRIM(INDEX($A:$U,ROW(),$D$6)),",",""),"원",""),0))))</f>
        <v/>
      </c>
      <c r="AA1186" s="30">
        <f>IF(OR($Y1186="",$E$6=""),"",IF(INDEX($A:$U,ROW(),$E$6)="",0,IF(ISNUMBER(INDEX($A:$U,ROW(),$E$6)),INDEX($A:$U,ROW(),$E$6),IFERROR(--SUBSTITUTE(SUBSTITUTE(TRIM(INDEX($A:$U,ROW(),$E$6)),",",""),"원",""),0))))</f>
        <v/>
      </c>
      <c r="AB1186" s="30">
        <f>IF(OR($Y1186="",$F$6=""),"",IF(INDEX($A:$U,ROW(),$F$6)="","",IF(ISNUMBER(INDEX($A:$U,ROW(),$F$6)),INDEX($A:$U,ROW(),$F$6),IFERROR(--SUBSTITUTE(SUBSTITUTE(TRIM(INDEX($A:$U,ROW(),$F$6)),",",""),"원",""),""))))</f>
        <v/>
      </c>
      <c r="AC1186" s="2">
        <f>IF(OR($Y1186="",$G$6=""),"",INDEX($A:$U,ROW(),$G$6)&amp;"")</f>
        <v/>
      </c>
      <c r="AD1186" s="2">
        <f>IF($Y1186="","",IF(OR(AND(설정!$B$5&lt;&gt;"",ISNUMBER(SEARCH(설정!$B$5,$AC1186))),AND(설정!$B$6&lt;&gt;"",ISNUMBER(SEARCH(설정!$B$6,$AC1186))),AND(설정!$B$7&lt;&gt;"",ISNUMBER(SEARCH(설정!$B$7,$AC1186)))),"제외","포함"))</f>
        <v/>
      </c>
    </row>
    <row r="1187">
      <c r="W1187" s="2">
        <f>IF(OR($B$5="",$C$6="",ROW()&lt;$B$5),"",IF(INDEX($A:$U,ROW(),$C$6)="","",INDEX($A:$U,ROW(),$C$6)))</f>
        <v/>
      </c>
      <c r="X1187" s="28">
        <f>IF($W1187="","",IF(ISNUMBER($W1187),IF($W1187&gt;=10000000,IFERROR(DATE(INT($W1187/10000),MOD(INT($W1187/100),100),MOD($W1187,100)),""),$W1187),IF(ISNUMBER(--SUBSTITUTE(SUBSTITUTE(TRIM($W1187),".","-"),"/","-")),IF(--SUBSTITUTE(SUBSTITUTE(TRIM($W1187),".","-"),"/","-")&gt;=10000000,IFERROR(DATE(--LEFT(TRIM($W1187),4),--MID(TRIM($W1187),5,2),--RIGHT(TRIM($W1187),2)),""),--SUBSTITUTE(SUBSTITUTE(TRIM($W1187),".","-"),"/","-")),IFERROR(--LEFT(SUBSTITUTE(SUBSTITUTE(TRIM($W1187),".","-"),"/","-"),10),""))))</f>
        <v/>
      </c>
      <c r="Y1187" s="29">
        <f>IF($X1187="","",INT($X1187))</f>
        <v/>
      </c>
      <c r="Z1187" s="30">
        <f>IF(OR($Y1187="",$D$6=""),"",IF(INDEX($A:$U,ROW(),$D$6)="",0,IF(ISNUMBER(INDEX($A:$U,ROW(),$D$6)),INDEX($A:$U,ROW(),$D$6),IFERROR(--SUBSTITUTE(SUBSTITUTE(TRIM(INDEX($A:$U,ROW(),$D$6)),",",""),"원",""),0))))</f>
        <v/>
      </c>
      <c r="AA1187" s="30">
        <f>IF(OR($Y1187="",$E$6=""),"",IF(INDEX($A:$U,ROW(),$E$6)="",0,IF(ISNUMBER(INDEX($A:$U,ROW(),$E$6)),INDEX($A:$U,ROW(),$E$6),IFERROR(--SUBSTITUTE(SUBSTITUTE(TRIM(INDEX($A:$U,ROW(),$E$6)),",",""),"원",""),0))))</f>
        <v/>
      </c>
      <c r="AB1187" s="30">
        <f>IF(OR($Y1187="",$F$6=""),"",IF(INDEX($A:$U,ROW(),$F$6)="","",IF(ISNUMBER(INDEX($A:$U,ROW(),$F$6)),INDEX($A:$U,ROW(),$F$6),IFERROR(--SUBSTITUTE(SUBSTITUTE(TRIM(INDEX($A:$U,ROW(),$F$6)),",",""),"원",""),""))))</f>
        <v/>
      </c>
      <c r="AC1187" s="2">
        <f>IF(OR($Y1187="",$G$6=""),"",INDEX($A:$U,ROW(),$G$6)&amp;"")</f>
        <v/>
      </c>
      <c r="AD1187" s="2">
        <f>IF($Y1187="","",IF(OR(AND(설정!$B$5&lt;&gt;"",ISNUMBER(SEARCH(설정!$B$5,$AC1187))),AND(설정!$B$6&lt;&gt;"",ISNUMBER(SEARCH(설정!$B$6,$AC1187))),AND(설정!$B$7&lt;&gt;"",ISNUMBER(SEARCH(설정!$B$7,$AC1187)))),"제외","포함"))</f>
        <v/>
      </c>
    </row>
    <row r="1188">
      <c r="W1188" s="2">
        <f>IF(OR($B$5="",$C$6="",ROW()&lt;$B$5),"",IF(INDEX($A:$U,ROW(),$C$6)="","",INDEX($A:$U,ROW(),$C$6)))</f>
        <v/>
      </c>
      <c r="X1188" s="28">
        <f>IF($W1188="","",IF(ISNUMBER($W1188),IF($W1188&gt;=10000000,IFERROR(DATE(INT($W1188/10000),MOD(INT($W1188/100),100),MOD($W1188,100)),""),$W1188),IF(ISNUMBER(--SUBSTITUTE(SUBSTITUTE(TRIM($W1188),".","-"),"/","-")),IF(--SUBSTITUTE(SUBSTITUTE(TRIM($W1188),".","-"),"/","-")&gt;=10000000,IFERROR(DATE(--LEFT(TRIM($W1188),4),--MID(TRIM($W1188),5,2),--RIGHT(TRIM($W1188),2)),""),--SUBSTITUTE(SUBSTITUTE(TRIM($W1188),".","-"),"/","-")),IFERROR(--LEFT(SUBSTITUTE(SUBSTITUTE(TRIM($W1188),".","-"),"/","-"),10),""))))</f>
        <v/>
      </c>
      <c r="Y1188" s="29">
        <f>IF($X1188="","",INT($X1188))</f>
        <v/>
      </c>
      <c r="Z1188" s="30">
        <f>IF(OR($Y1188="",$D$6=""),"",IF(INDEX($A:$U,ROW(),$D$6)="",0,IF(ISNUMBER(INDEX($A:$U,ROW(),$D$6)),INDEX($A:$U,ROW(),$D$6),IFERROR(--SUBSTITUTE(SUBSTITUTE(TRIM(INDEX($A:$U,ROW(),$D$6)),",",""),"원",""),0))))</f>
        <v/>
      </c>
      <c r="AA1188" s="30">
        <f>IF(OR($Y1188="",$E$6=""),"",IF(INDEX($A:$U,ROW(),$E$6)="",0,IF(ISNUMBER(INDEX($A:$U,ROW(),$E$6)),INDEX($A:$U,ROW(),$E$6),IFERROR(--SUBSTITUTE(SUBSTITUTE(TRIM(INDEX($A:$U,ROW(),$E$6)),",",""),"원",""),0))))</f>
        <v/>
      </c>
      <c r="AB1188" s="30">
        <f>IF(OR($Y1188="",$F$6=""),"",IF(INDEX($A:$U,ROW(),$F$6)="","",IF(ISNUMBER(INDEX($A:$U,ROW(),$F$6)),INDEX($A:$U,ROW(),$F$6),IFERROR(--SUBSTITUTE(SUBSTITUTE(TRIM(INDEX($A:$U,ROW(),$F$6)),",",""),"원",""),""))))</f>
        <v/>
      </c>
      <c r="AC1188" s="2">
        <f>IF(OR($Y1188="",$G$6=""),"",INDEX($A:$U,ROW(),$G$6)&amp;"")</f>
        <v/>
      </c>
      <c r="AD1188" s="2">
        <f>IF($Y1188="","",IF(OR(AND(설정!$B$5&lt;&gt;"",ISNUMBER(SEARCH(설정!$B$5,$AC1188))),AND(설정!$B$6&lt;&gt;"",ISNUMBER(SEARCH(설정!$B$6,$AC1188))),AND(설정!$B$7&lt;&gt;"",ISNUMBER(SEARCH(설정!$B$7,$AC1188)))),"제외","포함"))</f>
        <v/>
      </c>
    </row>
    <row r="1189">
      <c r="W1189" s="2">
        <f>IF(OR($B$5="",$C$6="",ROW()&lt;$B$5),"",IF(INDEX($A:$U,ROW(),$C$6)="","",INDEX($A:$U,ROW(),$C$6)))</f>
        <v/>
      </c>
      <c r="X1189" s="28">
        <f>IF($W1189="","",IF(ISNUMBER($W1189),IF($W1189&gt;=10000000,IFERROR(DATE(INT($W1189/10000),MOD(INT($W1189/100),100),MOD($W1189,100)),""),$W1189),IF(ISNUMBER(--SUBSTITUTE(SUBSTITUTE(TRIM($W1189),".","-"),"/","-")),IF(--SUBSTITUTE(SUBSTITUTE(TRIM($W1189),".","-"),"/","-")&gt;=10000000,IFERROR(DATE(--LEFT(TRIM($W1189),4),--MID(TRIM($W1189),5,2),--RIGHT(TRIM($W1189),2)),""),--SUBSTITUTE(SUBSTITUTE(TRIM($W1189),".","-"),"/","-")),IFERROR(--LEFT(SUBSTITUTE(SUBSTITUTE(TRIM($W1189),".","-"),"/","-"),10),""))))</f>
        <v/>
      </c>
      <c r="Y1189" s="29">
        <f>IF($X1189="","",INT($X1189))</f>
        <v/>
      </c>
      <c r="Z1189" s="30">
        <f>IF(OR($Y1189="",$D$6=""),"",IF(INDEX($A:$U,ROW(),$D$6)="",0,IF(ISNUMBER(INDEX($A:$U,ROW(),$D$6)),INDEX($A:$U,ROW(),$D$6),IFERROR(--SUBSTITUTE(SUBSTITUTE(TRIM(INDEX($A:$U,ROW(),$D$6)),",",""),"원",""),0))))</f>
        <v/>
      </c>
      <c r="AA1189" s="30">
        <f>IF(OR($Y1189="",$E$6=""),"",IF(INDEX($A:$U,ROW(),$E$6)="",0,IF(ISNUMBER(INDEX($A:$U,ROW(),$E$6)),INDEX($A:$U,ROW(),$E$6),IFERROR(--SUBSTITUTE(SUBSTITUTE(TRIM(INDEX($A:$U,ROW(),$E$6)),",",""),"원",""),0))))</f>
        <v/>
      </c>
      <c r="AB1189" s="30">
        <f>IF(OR($Y1189="",$F$6=""),"",IF(INDEX($A:$U,ROW(),$F$6)="","",IF(ISNUMBER(INDEX($A:$U,ROW(),$F$6)),INDEX($A:$U,ROW(),$F$6),IFERROR(--SUBSTITUTE(SUBSTITUTE(TRIM(INDEX($A:$U,ROW(),$F$6)),",",""),"원",""),""))))</f>
        <v/>
      </c>
      <c r="AC1189" s="2">
        <f>IF(OR($Y1189="",$G$6=""),"",INDEX($A:$U,ROW(),$G$6)&amp;"")</f>
        <v/>
      </c>
      <c r="AD1189" s="2">
        <f>IF($Y1189="","",IF(OR(AND(설정!$B$5&lt;&gt;"",ISNUMBER(SEARCH(설정!$B$5,$AC1189))),AND(설정!$B$6&lt;&gt;"",ISNUMBER(SEARCH(설정!$B$6,$AC1189))),AND(설정!$B$7&lt;&gt;"",ISNUMBER(SEARCH(설정!$B$7,$AC1189)))),"제외","포함"))</f>
        <v/>
      </c>
    </row>
    <row r="1190">
      <c r="W1190" s="2">
        <f>IF(OR($B$5="",$C$6="",ROW()&lt;$B$5),"",IF(INDEX($A:$U,ROW(),$C$6)="","",INDEX($A:$U,ROW(),$C$6)))</f>
        <v/>
      </c>
      <c r="X1190" s="28">
        <f>IF($W1190="","",IF(ISNUMBER($W1190),IF($W1190&gt;=10000000,IFERROR(DATE(INT($W1190/10000),MOD(INT($W1190/100),100),MOD($W1190,100)),""),$W1190),IF(ISNUMBER(--SUBSTITUTE(SUBSTITUTE(TRIM($W1190),".","-"),"/","-")),IF(--SUBSTITUTE(SUBSTITUTE(TRIM($W1190),".","-"),"/","-")&gt;=10000000,IFERROR(DATE(--LEFT(TRIM($W1190),4),--MID(TRIM($W1190),5,2),--RIGHT(TRIM($W1190),2)),""),--SUBSTITUTE(SUBSTITUTE(TRIM($W1190),".","-"),"/","-")),IFERROR(--LEFT(SUBSTITUTE(SUBSTITUTE(TRIM($W1190),".","-"),"/","-"),10),""))))</f>
        <v/>
      </c>
      <c r="Y1190" s="29">
        <f>IF($X1190="","",INT($X1190))</f>
        <v/>
      </c>
      <c r="Z1190" s="30">
        <f>IF(OR($Y1190="",$D$6=""),"",IF(INDEX($A:$U,ROW(),$D$6)="",0,IF(ISNUMBER(INDEX($A:$U,ROW(),$D$6)),INDEX($A:$U,ROW(),$D$6),IFERROR(--SUBSTITUTE(SUBSTITUTE(TRIM(INDEX($A:$U,ROW(),$D$6)),",",""),"원",""),0))))</f>
        <v/>
      </c>
      <c r="AA1190" s="30">
        <f>IF(OR($Y1190="",$E$6=""),"",IF(INDEX($A:$U,ROW(),$E$6)="",0,IF(ISNUMBER(INDEX($A:$U,ROW(),$E$6)),INDEX($A:$U,ROW(),$E$6),IFERROR(--SUBSTITUTE(SUBSTITUTE(TRIM(INDEX($A:$U,ROW(),$E$6)),",",""),"원",""),0))))</f>
        <v/>
      </c>
      <c r="AB1190" s="30">
        <f>IF(OR($Y1190="",$F$6=""),"",IF(INDEX($A:$U,ROW(),$F$6)="","",IF(ISNUMBER(INDEX($A:$U,ROW(),$F$6)),INDEX($A:$U,ROW(),$F$6),IFERROR(--SUBSTITUTE(SUBSTITUTE(TRIM(INDEX($A:$U,ROW(),$F$6)),",",""),"원",""),""))))</f>
        <v/>
      </c>
      <c r="AC1190" s="2">
        <f>IF(OR($Y1190="",$G$6=""),"",INDEX($A:$U,ROW(),$G$6)&amp;"")</f>
        <v/>
      </c>
      <c r="AD1190" s="2">
        <f>IF($Y1190="","",IF(OR(AND(설정!$B$5&lt;&gt;"",ISNUMBER(SEARCH(설정!$B$5,$AC1190))),AND(설정!$B$6&lt;&gt;"",ISNUMBER(SEARCH(설정!$B$6,$AC1190))),AND(설정!$B$7&lt;&gt;"",ISNUMBER(SEARCH(설정!$B$7,$AC1190)))),"제외","포함"))</f>
        <v/>
      </c>
    </row>
    <row r="1191">
      <c r="W1191" s="2">
        <f>IF(OR($B$5="",$C$6="",ROW()&lt;$B$5),"",IF(INDEX($A:$U,ROW(),$C$6)="","",INDEX($A:$U,ROW(),$C$6)))</f>
        <v/>
      </c>
      <c r="X1191" s="28">
        <f>IF($W1191="","",IF(ISNUMBER($W1191),IF($W1191&gt;=10000000,IFERROR(DATE(INT($W1191/10000),MOD(INT($W1191/100),100),MOD($W1191,100)),""),$W1191),IF(ISNUMBER(--SUBSTITUTE(SUBSTITUTE(TRIM($W1191),".","-"),"/","-")),IF(--SUBSTITUTE(SUBSTITUTE(TRIM($W1191),".","-"),"/","-")&gt;=10000000,IFERROR(DATE(--LEFT(TRIM($W1191),4),--MID(TRIM($W1191),5,2),--RIGHT(TRIM($W1191),2)),""),--SUBSTITUTE(SUBSTITUTE(TRIM($W1191),".","-"),"/","-")),IFERROR(--LEFT(SUBSTITUTE(SUBSTITUTE(TRIM($W1191),".","-"),"/","-"),10),""))))</f>
        <v/>
      </c>
      <c r="Y1191" s="29">
        <f>IF($X1191="","",INT($X1191))</f>
        <v/>
      </c>
      <c r="Z1191" s="30">
        <f>IF(OR($Y1191="",$D$6=""),"",IF(INDEX($A:$U,ROW(),$D$6)="",0,IF(ISNUMBER(INDEX($A:$U,ROW(),$D$6)),INDEX($A:$U,ROW(),$D$6),IFERROR(--SUBSTITUTE(SUBSTITUTE(TRIM(INDEX($A:$U,ROW(),$D$6)),",",""),"원",""),0))))</f>
        <v/>
      </c>
      <c r="AA1191" s="30">
        <f>IF(OR($Y1191="",$E$6=""),"",IF(INDEX($A:$U,ROW(),$E$6)="",0,IF(ISNUMBER(INDEX($A:$U,ROW(),$E$6)),INDEX($A:$U,ROW(),$E$6),IFERROR(--SUBSTITUTE(SUBSTITUTE(TRIM(INDEX($A:$U,ROW(),$E$6)),",",""),"원",""),0))))</f>
        <v/>
      </c>
      <c r="AB1191" s="30">
        <f>IF(OR($Y1191="",$F$6=""),"",IF(INDEX($A:$U,ROW(),$F$6)="","",IF(ISNUMBER(INDEX($A:$U,ROW(),$F$6)),INDEX($A:$U,ROW(),$F$6),IFERROR(--SUBSTITUTE(SUBSTITUTE(TRIM(INDEX($A:$U,ROW(),$F$6)),",",""),"원",""),""))))</f>
        <v/>
      </c>
      <c r="AC1191" s="2">
        <f>IF(OR($Y1191="",$G$6=""),"",INDEX($A:$U,ROW(),$G$6)&amp;"")</f>
        <v/>
      </c>
      <c r="AD1191" s="2">
        <f>IF($Y1191="","",IF(OR(AND(설정!$B$5&lt;&gt;"",ISNUMBER(SEARCH(설정!$B$5,$AC1191))),AND(설정!$B$6&lt;&gt;"",ISNUMBER(SEARCH(설정!$B$6,$AC1191))),AND(설정!$B$7&lt;&gt;"",ISNUMBER(SEARCH(설정!$B$7,$AC1191)))),"제외","포함"))</f>
        <v/>
      </c>
    </row>
    <row r="1192">
      <c r="W1192" s="2">
        <f>IF(OR($B$5="",$C$6="",ROW()&lt;$B$5),"",IF(INDEX($A:$U,ROW(),$C$6)="","",INDEX($A:$U,ROW(),$C$6)))</f>
        <v/>
      </c>
      <c r="X1192" s="28">
        <f>IF($W1192="","",IF(ISNUMBER($W1192),IF($W1192&gt;=10000000,IFERROR(DATE(INT($W1192/10000),MOD(INT($W1192/100),100),MOD($W1192,100)),""),$W1192),IF(ISNUMBER(--SUBSTITUTE(SUBSTITUTE(TRIM($W1192),".","-"),"/","-")),IF(--SUBSTITUTE(SUBSTITUTE(TRIM($W1192),".","-"),"/","-")&gt;=10000000,IFERROR(DATE(--LEFT(TRIM($W1192),4),--MID(TRIM($W1192),5,2),--RIGHT(TRIM($W1192),2)),""),--SUBSTITUTE(SUBSTITUTE(TRIM($W1192),".","-"),"/","-")),IFERROR(--LEFT(SUBSTITUTE(SUBSTITUTE(TRIM($W1192),".","-"),"/","-"),10),""))))</f>
        <v/>
      </c>
      <c r="Y1192" s="29">
        <f>IF($X1192="","",INT($X1192))</f>
        <v/>
      </c>
      <c r="Z1192" s="30">
        <f>IF(OR($Y1192="",$D$6=""),"",IF(INDEX($A:$U,ROW(),$D$6)="",0,IF(ISNUMBER(INDEX($A:$U,ROW(),$D$6)),INDEX($A:$U,ROW(),$D$6),IFERROR(--SUBSTITUTE(SUBSTITUTE(TRIM(INDEX($A:$U,ROW(),$D$6)),",",""),"원",""),0))))</f>
        <v/>
      </c>
      <c r="AA1192" s="30">
        <f>IF(OR($Y1192="",$E$6=""),"",IF(INDEX($A:$U,ROW(),$E$6)="",0,IF(ISNUMBER(INDEX($A:$U,ROW(),$E$6)),INDEX($A:$U,ROW(),$E$6),IFERROR(--SUBSTITUTE(SUBSTITUTE(TRIM(INDEX($A:$U,ROW(),$E$6)),",",""),"원",""),0))))</f>
        <v/>
      </c>
      <c r="AB1192" s="30">
        <f>IF(OR($Y1192="",$F$6=""),"",IF(INDEX($A:$U,ROW(),$F$6)="","",IF(ISNUMBER(INDEX($A:$U,ROW(),$F$6)),INDEX($A:$U,ROW(),$F$6),IFERROR(--SUBSTITUTE(SUBSTITUTE(TRIM(INDEX($A:$U,ROW(),$F$6)),",",""),"원",""),""))))</f>
        <v/>
      </c>
      <c r="AC1192" s="2">
        <f>IF(OR($Y1192="",$G$6=""),"",INDEX($A:$U,ROW(),$G$6)&amp;"")</f>
        <v/>
      </c>
      <c r="AD1192" s="2">
        <f>IF($Y1192="","",IF(OR(AND(설정!$B$5&lt;&gt;"",ISNUMBER(SEARCH(설정!$B$5,$AC1192))),AND(설정!$B$6&lt;&gt;"",ISNUMBER(SEARCH(설정!$B$6,$AC1192))),AND(설정!$B$7&lt;&gt;"",ISNUMBER(SEARCH(설정!$B$7,$AC1192)))),"제외","포함"))</f>
        <v/>
      </c>
    </row>
    <row r="1193">
      <c r="W1193" s="2">
        <f>IF(OR($B$5="",$C$6="",ROW()&lt;$B$5),"",IF(INDEX($A:$U,ROW(),$C$6)="","",INDEX($A:$U,ROW(),$C$6)))</f>
        <v/>
      </c>
      <c r="X1193" s="28">
        <f>IF($W1193="","",IF(ISNUMBER($W1193),IF($W1193&gt;=10000000,IFERROR(DATE(INT($W1193/10000),MOD(INT($W1193/100),100),MOD($W1193,100)),""),$W1193),IF(ISNUMBER(--SUBSTITUTE(SUBSTITUTE(TRIM($W1193),".","-"),"/","-")),IF(--SUBSTITUTE(SUBSTITUTE(TRIM($W1193),".","-"),"/","-")&gt;=10000000,IFERROR(DATE(--LEFT(TRIM($W1193),4),--MID(TRIM($W1193),5,2),--RIGHT(TRIM($W1193),2)),""),--SUBSTITUTE(SUBSTITUTE(TRIM($W1193),".","-"),"/","-")),IFERROR(--LEFT(SUBSTITUTE(SUBSTITUTE(TRIM($W1193),".","-"),"/","-"),10),""))))</f>
        <v/>
      </c>
      <c r="Y1193" s="29">
        <f>IF($X1193="","",INT($X1193))</f>
        <v/>
      </c>
      <c r="Z1193" s="30">
        <f>IF(OR($Y1193="",$D$6=""),"",IF(INDEX($A:$U,ROW(),$D$6)="",0,IF(ISNUMBER(INDEX($A:$U,ROW(),$D$6)),INDEX($A:$U,ROW(),$D$6),IFERROR(--SUBSTITUTE(SUBSTITUTE(TRIM(INDEX($A:$U,ROW(),$D$6)),",",""),"원",""),0))))</f>
        <v/>
      </c>
      <c r="AA1193" s="30">
        <f>IF(OR($Y1193="",$E$6=""),"",IF(INDEX($A:$U,ROW(),$E$6)="",0,IF(ISNUMBER(INDEX($A:$U,ROW(),$E$6)),INDEX($A:$U,ROW(),$E$6),IFERROR(--SUBSTITUTE(SUBSTITUTE(TRIM(INDEX($A:$U,ROW(),$E$6)),",",""),"원",""),0))))</f>
        <v/>
      </c>
      <c r="AB1193" s="30">
        <f>IF(OR($Y1193="",$F$6=""),"",IF(INDEX($A:$U,ROW(),$F$6)="","",IF(ISNUMBER(INDEX($A:$U,ROW(),$F$6)),INDEX($A:$U,ROW(),$F$6),IFERROR(--SUBSTITUTE(SUBSTITUTE(TRIM(INDEX($A:$U,ROW(),$F$6)),",",""),"원",""),""))))</f>
        <v/>
      </c>
      <c r="AC1193" s="2">
        <f>IF(OR($Y1193="",$G$6=""),"",INDEX($A:$U,ROW(),$G$6)&amp;"")</f>
        <v/>
      </c>
      <c r="AD1193" s="2">
        <f>IF($Y1193="","",IF(OR(AND(설정!$B$5&lt;&gt;"",ISNUMBER(SEARCH(설정!$B$5,$AC1193))),AND(설정!$B$6&lt;&gt;"",ISNUMBER(SEARCH(설정!$B$6,$AC1193))),AND(설정!$B$7&lt;&gt;"",ISNUMBER(SEARCH(설정!$B$7,$AC1193)))),"제외","포함"))</f>
        <v/>
      </c>
    </row>
    <row r="1194">
      <c r="W1194" s="2">
        <f>IF(OR($B$5="",$C$6="",ROW()&lt;$B$5),"",IF(INDEX($A:$U,ROW(),$C$6)="","",INDEX($A:$U,ROW(),$C$6)))</f>
        <v/>
      </c>
      <c r="X1194" s="28">
        <f>IF($W1194="","",IF(ISNUMBER($W1194),IF($W1194&gt;=10000000,IFERROR(DATE(INT($W1194/10000),MOD(INT($W1194/100),100),MOD($W1194,100)),""),$W1194),IF(ISNUMBER(--SUBSTITUTE(SUBSTITUTE(TRIM($W1194),".","-"),"/","-")),IF(--SUBSTITUTE(SUBSTITUTE(TRIM($W1194),".","-"),"/","-")&gt;=10000000,IFERROR(DATE(--LEFT(TRIM($W1194),4),--MID(TRIM($W1194),5,2),--RIGHT(TRIM($W1194),2)),""),--SUBSTITUTE(SUBSTITUTE(TRIM($W1194),".","-"),"/","-")),IFERROR(--LEFT(SUBSTITUTE(SUBSTITUTE(TRIM($W1194),".","-"),"/","-"),10),""))))</f>
        <v/>
      </c>
      <c r="Y1194" s="29">
        <f>IF($X1194="","",INT($X1194))</f>
        <v/>
      </c>
      <c r="Z1194" s="30">
        <f>IF(OR($Y1194="",$D$6=""),"",IF(INDEX($A:$U,ROW(),$D$6)="",0,IF(ISNUMBER(INDEX($A:$U,ROW(),$D$6)),INDEX($A:$U,ROW(),$D$6),IFERROR(--SUBSTITUTE(SUBSTITUTE(TRIM(INDEX($A:$U,ROW(),$D$6)),",",""),"원",""),0))))</f>
        <v/>
      </c>
      <c r="AA1194" s="30">
        <f>IF(OR($Y1194="",$E$6=""),"",IF(INDEX($A:$U,ROW(),$E$6)="",0,IF(ISNUMBER(INDEX($A:$U,ROW(),$E$6)),INDEX($A:$U,ROW(),$E$6),IFERROR(--SUBSTITUTE(SUBSTITUTE(TRIM(INDEX($A:$U,ROW(),$E$6)),",",""),"원",""),0))))</f>
        <v/>
      </c>
      <c r="AB1194" s="30">
        <f>IF(OR($Y1194="",$F$6=""),"",IF(INDEX($A:$U,ROW(),$F$6)="","",IF(ISNUMBER(INDEX($A:$U,ROW(),$F$6)),INDEX($A:$U,ROW(),$F$6),IFERROR(--SUBSTITUTE(SUBSTITUTE(TRIM(INDEX($A:$U,ROW(),$F$6)),",",""),"원",""),""))))</f>
        <v/>
      </c>
      <c r="AC1194" s="2">
        <f>IF(OR($Y1194="",$G$6=""),"",INDEX($A:$U,ROW(),$G$6)&amp;"")</f>
        <v/>
      </c>
      <c r="AD1194" s="2">
        <f>IF($Y1194="","",IF(OR(AND(설정!$B$5&lt;&gt;"",ISNUMBER(SEARCH(설정!$B$5,$AC1194))),AND(설정!$B$6&lt;&gt;"",ISNUMBER(SEARCH(설정!$B$6,$AC1194))),AND(설정!$B$7&lt;&gt;"",ISNUMBER(SEARCH(설정!$B$7,$AC1194)))),"제외","포함"))</f>
        <v/>
      </c>
    </row>
    <row r="1195">
      <c r="W1195" s="2">
        <f>IF(OR($B$5="",$C$6="",ROW()&lt;$B$5),"",IF(INDEX($A:$U,ROW(),$C$6)="","",INDEX($A:$U,ROW(),$C$6)))</f>
        <v/>
      </c>
      <c r="X1195" s="28">
        <f>IF($W1195="","",IF(ISNUMBER($W1195),IF($W1195&gt;=10000000,IFERROR(DATE(INT($W1195/10000),MOD(INT($W1195/100),100),MOD($W1195,100)),""),$W1195),IF(ISNUMBER(--SUBSTITUTE(SUBSTITUTE(TRIM($W1195),".","-"),"/","-")),IF(--SUBSTITUTE(SUBSTITUTE(TRIM($W1195),".","-"),"/","-")&gt;=10000000,IFERROR(DATE(--LEFT(TRIM($W1195),4),--MID(TRIM($W1195),5,2),--RIGHT(TRIM($W1195),2)),""),--SUBSTITUTE(SUBSTITUTE(TRIM($W1195),".","-"),"/","-")),IFERROR(--LEFT(SUBSTITUTE(SUBSTITUTE(TRIM($W1195),".","-"),"/","-"),10),""))))</f>
        <v/>
      </c>
      <c r="Y1195" s="29">
        <f>IF($X1195="","",INT($X1195))</f>
        <v/>
      </c>
      <c r="Z1195" s="30">
        <f>IF(OR($Y1195="",$D$6=""),"",IF(INDEX($A:$U,ROW(),$D$6)="",0,IF(ISNUMBER(INDEX($A:$U,ROW(),$D$6)),INDEX($A:$U,ROW(),$D$6),IFERROR(--SUBSTITUTE(SUBSTITUTE(TRIM(INDEX($A:$U,ROW(),$D$6)),",",""),"원",""),0))))</f>
        <v/>
      </c>
      <c r="AA1195" s="30">
        <f>IF(OR($Y1195="",$E$6=""),"",IF(INDEX($A:$U,ROW(),$E$6)="",0,IF(ISNUMBER(INDEX($A:$U,ROW(),$E$6)),INDEX($A:$U,ROW(),$E$6),IFERROR(--SUBSTITUTE(SUBSTITUTE(TRIM(INDEX($A:$U,ROW(),$E$6)),",",""),"원",""),0))))</f>
        <v/>
      </c>
      <c r="AB1195" s="30">
        <f>IF(OR($Y1195="",$F$6=""),"",IF(INDEX($A:$U,ROW(),$F$6)="","",IF(ISNUMBER(INDEX($A:$U,ROW(),$F$6)),INDEX($A:$U,ROW(),$F$6),IFERROR(--SUBSTITUTE(SUBSTITUTE(TRIM(INDEX($A:$U,ROW(),$F$6)),",",""),"원",""),""))))</f>
        <v/>
      </c>
      <c r="AC1195" s="2">
        <f>IF(OR($Y1195="",$G$6=""),"",INDEX($A:$U,ROW(),$G$6)&amp;"")</f>
        <v/>
      </c>
      <c r="AD1195" s="2">
        <f>IF($Y1195="","",IF(OR(AND(설정!$B$5&lt;&gt;"",ISNUMBER(SEARCH(설정!$B$5,$AC1195))),AND(설정!$B$6&lt;&gt;"",ISNUMBER(SEARCH(설정!$B$6,$AC1195))),AND(설정!$B$7&lt;&gt;"",ISNUMBER(SEARCH(설정!$B$7,$AC1195)))),"제외","포함"))</f>
        <v/>
      </c>
    </row>
    <row r="1196">
      <c r="W1196" s="2">
        <f>IF(OR($B$5="",$C$6="",ROW()&lt;$B$5),"",IF(INDEX($A:$U,ROW(),$C$6)="","",INDEX($A:$U,ROW(),$C$6)))</f>
        <v/>
      </c>
      <c r="X1196" s="28">
        <f>IF($W1196="","",IF(ISNUMBER($W1196),IF($W1196&gt;=10000000,IFERROR(DATE(INT($W1196/10000),MOD(INT($W1196/100),100),MOD($W1196,100)),""),$W1196),IF(ISNUMBER(--SUBSTITUTE(SUBSTITUTE(TRIM($W1196),".","-"),"/","-")),IF(--SUBSTITUTE(SUBSTITUTE(TRIM($W1196),".","-"),"/","-")&gt;=10000000,IFERROR(DATE(--LEFT(TRIM($W1196),4),--MID(TRIM($W1196),5,2),--RIGHT(TRIM($W1196),2)),""),--SUBSTITUTE(SUBSTITUTE(TRIM($W1196),".","-"),"/","-")),IFERROR(--LEFT(SUBSTITUTE(SUBSTITUTE(TRIM($W1196),".","-"),"/","-"),10),""))))</f>
        <v/>
      </c>
      <c r="Y1196" s="29">
        <f>IF($X1196="","",INT($X1196))</f>
        <v/>
      </c>
      <c r="Z1196" s="30">
        <f>IF(OR($Y1196="",$D$6=""),"",IF(INDEX($A:$U,ROW(),$D$6)="",0,IF(ISNUMBER(INDEX($A:$U,ROW(),$D$6)),INDEX($A:$U,ROW(),$D$6),IFERROR(--SUBSTITUTE(SUBSTITUTE(TRIM(INDEX($A:$U,ROW(),$D$6)),",",""),"원",""),0))))</f>
        <v/>
      </c>
      <c r="AA1196" s="30">
        <f>IF(OR($Y1196="",$E$6=""),"",IF(INDEX($A:$U,ROW(),$E$6)="",0,IF(ISNUMBER(INDEX($A:$U,ROW(),$E$6)),INDEX($A:$U,ROW(),$E$6),IFERROR(--SUBSTITUTE(SUBSTITUTE(TRIM(INDEX($A:$U,ROW(),$E$6)),",",""),"원",""),0))))</f>
        <v/>
      </c>
      <c r="AB1196" s="30">
        <f>IF(OR($Y1196="",$F$6=""),"",IF(INDEX($A:$U,ROW(),$F$6)="","",IF(ISNUMBER(INDEX($A:$U,ROW(),$F$6)),INDEX($A:$U,ROW(),$F$6),IFERROR(--SUBSTITUTE(SUBSTITUTE(TRIM(INDEX($A:$U,ROW(),$F$6)),",",""),"원",""),""))))</f>
        <v/>
      </c>
      <c r="AC1196" s="2">
        <f>IF(OR($Y1196="",$G$6=""),"",INDEX($A:$U,ROW(),$G$6)&amp;"")</f>
        <v/>
      </c>
      <c r="AD1196" s="2">
        <f>IF($Y1196="","",IF(OR(AND(설정!$B$5&lt;&gt;"",ISNUMBER(SEARCH(설정!$B$5,$AC1196))),AND(설정!$B$6&lt;&gt;"",ISNUMBER(SEARCH(설정!$B$6,$AC1196))),AND(설정!$B$7&lt;&gt;"",ISNUMBER(SEARCH(설정!$B$7,$AC1196)))),"제외","포함"))</f>
        <v/>
      </c>
    </row>
    <row r="1197">
      <c r="W1197" s="2">
        <f>IF(OR($B$5="",$C$6="",ROW()&lt;$B$5),"",IF(INDEX($A:$U,ROW(),$C$6)="","",INDEX($A:$U,ROW(),$C$6)))</f>
        <v/>
      </c>
      <c r="X1197" s="28">
        <f>IF($W1197="","",IF(ISNUMBER($W1197),IF($W1197&gt;=10000000,IFERROR(DATE(INT($W1197/10000),MOD(INT($W1197/100),100),MOD($W1197,100)),""),$W1197),IF(ISNUMBER(--SUBSTITUTE(SUBSTITUTE(TRIM($W1197),".","-"),"/","-")),IF(--SUBSTITUTE(SUBSTITUTE(TRIM($W1197),".","-"),"/","-")&gt;=10000000,IFERROR(DATE(--LEFT(TRIM($W1197),4),--MID(TRIM($W1197),5,2),--RIGHT(TRIM($W1197),2)),""),--SUBSTITUTE(SUBSTITUTE(TRIM($W1197),".","-"),"/","-")),IFERROR(--LEFT(SUBSTITUTE(SUBSTITUTE(TRIM($W1197),".","-"),"/","-"),10),""))))</f>
        <v/>
      </c>
      <c r="Y1197" s="29">
        <f>IF($X1197="","",INT($X1197))</f>
        <v/>
      </c>
      <c r="Z1197" s="30">
        <f>IF(OR($Y1197="",$D$6=""),"",IF(INDEX($A:$U,ROW(),$D$6)="",0,IF(ISNUMBER(INDEX($A:$U,ROW(),$D$6)),INDEX($A:$U,ROW(),$D$6),IFERROR(--SUBSTITUTE(SUBSTITUTE(TRIM(INDEX($A:$U,ROW(),$D$6)),",",""),"원",""),0))))</f>
        <v/>
      </c>
      <c r="AA1197" s="30">
        <f>IF(OR($Y1197="",$E$6=""),"",IF(INDEX($A:$U,ROW(),$E$6)="",0,IF(ISNUMBER(INDEX($A:$U,ROW(),$E$6)),INDEX($A:$U,ROW(),$E$6),IFERROR(--SUBSTITUTE(SUBSTITUTE(TRIM(INDEX($A:$U,ROW(),$E$6)),",",""),"원",""),0))))</f>
        <v/>
      </c>
      <c r="AB1197" s="30">
        <f>IF(OR($Y1197="",$F$6=""),"",IF(INDEX($A:$U,ROW(),$F$6)="","",IF(ISNUMBER(INDEX($A:$U,ROW(),$F$6)),INDEX($A:$U,ROW(),$F$6),IFERROR(--SUBSTITUTE(SUBSTITUTE(TRIM(INDEX($A:$U,ROW(),$F$6)),",",""),"원",""),""))))</f>
        <v/>
      </c>
      <c r="AC1197" s="2">
        <f>IF(OR($Y1197="",$G$6=""),"",INDEX($A:$U,ROW(),$G$6)&amp;"")</f>
        <v/>
      </c>
      <c r="AD1197" s="2">
        <f>IF($Y1197="","",IF(OR(AND(설정!$B$5&lt;&gt;"",ISNUMBER(SEARCH(설정!$B$5,$AC1197))),AND(설정!$B$6&lt;&gt;"",ISNUMBER(SEARCH(설정!$B$6,$AC1197))),AND(설정!$B$7&lt;&gt;"",ISNUMBER(SEARCH(설정!$B$7,$AC1197)))),"제외","포함"))</f>
        <v/>
      </c>
    </row>
    <row r="1198">
      <c r="W1198" s="2">
        <f>IF(OR($B$5="",$C$6="",ROW()&lt;$B$5),"",IF(INDEX($A:$U,ROW(),$C$6)="","",INDEX($A:$U,ROW(),$C$6)))</f>
        <v/>
      </c>
      <c r="X1198" s="28">
        <f>IF($W1198="","",IF(ISNUMBER($W1198),IF($W1198&gt;=10000000,IFERROR(DATE(INT($W1198/10000),MOD(INT($W1198/100),100),MOD($W1198,100)),""),$W1198),IF(ISNUMBER(--SUBSTITUTE(SUBSTITUTE(TRIM($W1198),".","-"),"/","-")),IF(--SUBSTITUTE(SUBSTITUTE(TRIM($W1198),".","-"),"/","-")&gt;=10000000,IFERROR(DATE(--LEFT(TRIM($W1198),4),--MID(TRIM($W1198),5,2),--RIGHT(TRIM($W1198),2)),""),--SUBSTITUTE(SUBSTITUTE(TRIM($W1198),".","-"),"/","-")),IFERROR(--LEFT(SUBSTITUTE(SUBSTITUTE(TRIM($W1198),".","-"),"/","-"),10),""))))</f>
        <v/>
      </c>
      <c r="Y1198" s="29">
        <f>IF($X1198="","",INT($X1198))</f>
        <v/>
      </c>
      <c r="Z1198" s="30">
        <f>IF(OR($Y1198="",$D$6=""),"",IF(INDEX($A:$U,ROW(),$D$6)="",0,IF(ISNUMBER(INDEX($A:$U,ROW(),$D$6)),INDEX($A:$U,ROW(),$D$6),IFERROR(--SUBSTITUTE(SUBSTITUTE(TRIM(INDEX($A:$U,ROW(),$D$6)),",",""),"원",""),0))))</f>
        <v/>
      </c>
      <c r="AA1198" s="30">
        <f>IF(OR($Y1198="",$E$6=""),"",IF(INDEX($A:$U,ROW(),$E$6)="",0,IF(ISNUMBER(INDEX($A:$U,ROW(),$E$6)),INDEX($A:$U,ROW(),$E$6),IFERROR(--SUBSTITUTE(SUBSTITUTE(TRIM(INDEX($A:$U,ROW(),$E$6)),",",""),"원",""),0))))</f>
        <v/>
      </c>
      <c r="AB1198" s="30">
        <f>IF(OR($Y1198="",$F$6=""),"",IF(INDEX($A:$U,ROW(),$F$6)="","",IF(ISNUMBER(INDEX($A:$U,ROW(),$F$6)),INDEX($A:$U,ROW(),$F$6),IFERROR(--SUBSTITUTE(SUBSTITUTE(TRIM(INDEX($A:$U,ROW(),$F$6)),",",""),"원",""),""))))</f>
        <v/>
      </c>
      <c r="AC1198" s="2">
        <f>IF(OR($Y1198="",$G$6=""),"",INDEX($A:$U,ROW(),$G$6)&amp;"")</f>
        <v/>
      </c>
      <c r="AD1198" s="2">
        <f>IF($Y1198="","",IF(OR(AND(설정!$B$5&lt;&gt;"",ISNUMBER(SEARCH(설정!$B$5,$AC1198))),AND(설정!$B$6&lt;&gt;"",ISNUMBER(SEARCH(설정!$B$6,$AC1198))),AND(설정!$B$7&lt;&gt;"",ISNUMBER(SEARCH(설정!$B$7,$AC1198)))),"제외","포함"))</f>
        <v/>
      </c>
    </row>
    <row r="1199">
      <c r="W1199" s="2">
        <f>IF(OR($B$5="",$C$6="",ROW()&lt;$B$5),"",IF(INDEX($A:$U,ROW(),$C$6)="","",INDEX($A:$U,ROW(),$C$6)))</f>
        <v/>
      </c>
      <c r="X1199" s="28">
        <f>IF($W1199="","",IF(ISNUMBER($W1199),IF($W1199&gt;=10000000,IFERROR(DATE(INT($W1199/10000),MOD(INT($W1199/100),100),MOD($W1199,100)),""),$W1199),IF(ISNUMBER(--SUBSTITUTE(SUBSTITUTE(TRIM($W1199),".","-"),"/","-")),IF(--SUBSTITUTE(SUBSTITUTE(TRIM($W1199),".","-"),"/","-")&gt;=10000000,IFERROR(DATE(--LEFT(TRIM($W1199),4),--MID(TRIM($W1199),5,2),--RIGHT(TRIM($W1199),2)),""),--SUBSTITUTE(SUBSTITUTE(TRIM($W1199),".","-"),"/","-")),IFERROR(--LEFT(SUBSTITUTE(SUBSTITUTE(TRIM($W1199),".","-"),"/","-"),10),""))))</f>
        <v/>
      </c>
      <c r="Y1199" s="29">
        <f>IF($X1199="","",INT($X1199))</f>
        <v/>
      </c>
      <c r="Z1199" s="30">
        <f>IF(OR($Y1199="",$D$6=""),"",IF(INDEX($A:$U,ROW(),$D$6)="",0,IF(ISNUMBER(INDEX($A:$U,ROW(),$D$6)),INDEX($A:$U,ROW(),$D$6),IFERROR(--SUBSTITUTE(SUBSTITUTE(TRIM(INDEX($A:$U,ROW(),$D$6)),",",""),"원",""),0))))</f>
        <v/>
      </c>
      <c r="AA1199" s="30">
        <f>IF(OR($Y1199="",$E$6=""),"",IF(INDEX($A:$U,ROW(),$E$6)="",0,IF(ISNUMBER(INDEX($A:$U,ROW(),$E$6)),INDEX($A:$U,ROW(),$E$6),IFERROR(--SUBSTITUTE(SUBSTITUTE(TRIM(INDEX($A:$U,ROW(),$E$6)),",",""),"원",""),0))))</f>
        <v/>
      </c>
      <c r="AB1199" s="30">
        <f>IF(OR($Y1199="",$F$6=""),"",IF(INDEX($A:$U,ROW(),$F$6)="","",IF(ISNUMBER(INDEX($A:$U,ROW(),$F$6)),INDEX($A:$U,ROW(),$F$6),IFERROR(--SUBSTITUTE(SUBSTITUTE(TRIM(INDEX($A:$U,ROW(),$F$6)),",",""),"원",""),""))))</f>
        <v/>
      </c>
      <c r="AC1199" s="2">
        <f>IF(OR($Y1199="",$G$6=""),"",INDEX($A:$U,ROW(),$G$6)&amp;"")</f>
        <v/>
      </c>
      <c r="AD1199" s="2">
        <f>IF($Y1199="","",IF(OR(AND(설정!$B$5&lt;&gt;"",ISNUMBER(SEARCH(설정!$B$5,$AC1199))),AND(설정!$B$6&lt;&gt;"",ISNUMBER(SEARCH(설정!$B$6,$AC1199))),AND(설정!$B$7&lt;&gt;"",ISNUMBER(SEARCH(설정!$B$7,$AC1199)))),"제외","포함"))</f>
        <v/>
      </c>
    </row>
    <row r="1200">
      <c r="W1200" s="2">
        <f>IF(OR($B$5="",$C$6="",ROW()&lt;$B$5),"",IF(INDEX($A:$U,ROW(),$C$6)="","",INDEX($A:$U,ROW(),$C$6)))</f>
        <v/>
      </c>
      <c r="X1200" s="28">
        <f>IF($W1200="","",IF(ISNUMBER($W1200),IF($W1200&gt;=10000000,IFERROR(DATE(INT($W1200/10000),MOD(INT($W1200/100),100),MOD($W1200,100)),""),$W1200),IF(ISNUMBER(--SUBSTITUTE(SUBSTITUTE(TRIM($W1200),".","-"),"/","-")),IF(--SUBSTITUTE(SUBSTITUTE(TRIM($W1200),".","-"),"/","-")&gt;=10000000,IFERROR(DATE(--LEFT(TRIM($W1200),4),--MID(TRIM($W1200),5,2),--RIGHT(TRIM($W1200),2)),""),--SUBSTITUTE(SUBSTITUTE(TRIM($W1200),".","-"),"/","-")),IFERROR(--LEFT(SUBSTITUTE(SUBSTITUTE(TRIM($W1200),".","-"),"/","-"),10),""))))</f>
        <v/>
      </c>
      <c r="Y1200" s="29">
        <f>IF($X1200="","",INT($X1200))</f>
        <v/>
      </c>
      <c r="Z1200" s="30">
        <f>IF(OR($Y1200="",$D$6=""),"",IF(INDEX($A:$U,ROW(),$D$6)="",0,IF(ISNUMBER(INDEX($A:$U,ROW(),$D$6)),INDEX($A:$U,ROW(),$D$6),IFERROR(--SUBSTITUTE(SUBSTITUTE(TRIM(INDEX($A:$U,ROW(),$D$6)),",",""),"원",""),0))))</f>
        <v/>
      </c>
      <c r="AA1200" s="30">
        <f>IF(OR($Y1200="",$E$6=""),"",IF(INDEX($A:$U,ROW(),$E$6)="",0,IF(ISNUMBER(INDEX($A:$U,ROW(),$E$6)),INDEX($A:$U,ROW(),$E$6),IFERROR(--SUBSTITUTE(SUBSTITUTE(TRIM(INDEX($A:$U,ROW(),$E$6)),",",""),"원",""),0))))</f>
        <v/>
      </c>
      <c r="AB1200" s="30">
        <f>IF(OR($Y1200="",$F$6=""),"",IF(INDEX($A:$U,ROW(),$F$6)="","",IF(ISNUMBER(INDEX($A:$U,ROW(),$F$6)),INDEX($A:$U,ROW(),$F$6),IFERROR(--SUBSTITUTE(SUBSTITUTE(TRIM(INDEX($A:$U,ROW(),$F$6)),",",""),"원",""),""))))</f>
        <v/>
      </c>
      <c r="AC1200" s="2">
        <f>IF(OR($Y1200="",$G$6=""),"",INDEX($A:$U,ROW(),$G$6)&amp;"")</f>
        <v/>
      </c>
      <c r="AD1200" s="2">
        <f>IF($Y1200="","",IF(OR(AND(설정!$B$5&lt;&gt;"",ISNUMBER(SEARCH(설정!$B$5,$AC1200))),AND(설정!$B$6&lt;&gt;"",ISNUMBER(SEARCH(설정!$B$6,$AC1200))),AND(설정!$B$7&lt;&gt;"",ISNUMBER(SEARCH(설정!$B$7,$AC1200)))),"제외","포함"))</f>
        <v/>
      </c>
    </row>
    <row r="1201">
      <c r="W1201" s="2">
        <f>IF(OR($B$5="",$C$6="",ROW()&lt;$B$5),"",IF(INDEX($A:$U,ROW(),$C$6)="","",INDEX($A:$U,ROW(),$C$6)))</f>
        <v/>
      </c>
      <c r="X1201" s="28">
        <f>IF($W1201="","",IF(ISNUMBER($W1201),IF($W1201&gt;=10000000,IFERROR(DATE(INT($W1201/10000),MOD(INT($W1201/100),100),MOD($W1201,100)),""),$W1201),IF(ISNUMBER(--SUBSTITUTE(SUBSTITUTE(TRIM($W1201),".","-"),"/","-")),IF(--SUBSTITUTE(SUBSTITUTE(TRIM($W1201),".","-"),"/","-")&gt;=10000000,IFERROR(DATE(--LEFT(TRIM($W1201),4),--MID(TRIM($W1201),5,2),--RIGHT(TRIM($W1201),2)),""),--SUBSTITUTE(SUBSTITUTE(TRIM($W1201),".","-"),"/","-")),IFERROR(--LEFT(SUBSTITUTE(SUBSTITUTE(TRIM($W1201),".","-"),"/","-"),10),""))))</f>
        <v/>
      </c>
      <c r="Y1201" s="29">
        <f>IF($X1201="","",INT($X1201))</f>
        <v/>
      </c>
      <c r="Z1201" s="30">
        <f>IF(OR($Y1201="",$D$6=""),"",IF(INDEX($A:$U,ROW(),$D$6)="",0,IF(ISNUMBER(INDEX($A:$U,ROW(),$D$6)),INDEX($A:$U,ROW(),$D$6),IFERROR(--SUBSTITUTE(SUBSTITUTE(TRIM(INDEX($A:$U,ROW(),$D$6)),",",""),"원",""),0))))</f>
        <v/>
      </c>
      <c r="AA1201" s="30">
        <f>IF(OR($Y1201="",$E$6=""),"",IF(INDEX($A:$U,ROW(),$E$6)="",0,IF(ISNUMBER(INDEX($A:$U,ROW(),$E$6)),INDEX($A:$U,ROW(),$E$6),IFERROR(--SUBSTITUTE(SUBSTITUTE(TRIM(INDEX($A:$U,ROW(),$E$6)),",",""),"원",""),0))))</f>
        <v/>
      </c>
      <c r="AB1201" s="30">
        <f>IF(OR($Y1201="",$F$6=""),"",IF(INDEX($A:$U,ROW(),$F$6)="","",IF(ISNUMBER(INDEX($A:$U,ROW(),$F$6)),INDEX($A:$U,ROW(),$F$6),IFERROR(--SUBSTITUTE(SUBSTITUTE(TRIM(INDEX($A:$U,ROW(),$F$6)),",",""),"원",""),""))))</f>
        <v/>
      </c>
      <c r="AC1201" s="2">
        <f>IF(OR($Y1201="",$G$6=""),"",INDEX($A:$U,ROW(),$G$6)&amp;"")</f>
        <v/>
      </c>
      <c r="AD1201" s="2">
        <f>IF($Y1201="","",IF(OR(AND(설정!$B$5&lt;&gt;"",ISNUMBER(SEARCH(설정!$B$5,$AC1201))),AND(설정!$B$6&lt;&gt;"",ISNUMBER(SEARCH(설정!$B$6,$AC1201))),AND(설정!$B$7&lt;&gt;"",ISNUMBER(SEARCH(설정!$B$7,$AC1201)))),"제외","포함"))</f>
        <v/>
      </c>
    </row>
    <row r="1202">
      <c r="W1202" s="2">
        <f>IF(OR($B$5="",$C$6="",ROW()&lt;$B$5),"",IF(INDEX($A:$U,ROW(),$C$6)="","",INDEX($A:$U,ROW(),$C$6)))</f>
        <v/>
      </c>
      <c r="X1202" s="28">
        <f>IF($W1202="","",IF(ISNUMBER($W1202),IF($W1202&gt;=10000000,IFERROR(DATE(INT($W1202/10000),MOD(INT($W1202/100),100),MOD($W1202,100)),""),$W1202),IF(ISNUMBER(--SUBSTITUTE(SUBSTITUTE(TRIM($W1202),".","-"),"/","-")),IF(--SUBSTITUTE(SUBSTITUTE(TRIM($W1202),".","-"),"/","-")&gt;=10000000,IFERROR(DATE(--LEFT(TRIM($W1202),4),--MID(TRIM($W1202),5,2),--RIGHT(TRIM($W1202),2)),""),--SUBSTITUTE(SUBSTITUTE(TRIM($W1202),".","-"),"/","-")),IFERROR(--LEFT(SUBSTITUTE(SUBSTITUTE(TRIM($W1202),".","-"),"/","-"),10),""))))</f>
        <v/>
      </c>
      <c r="Y1202" s="29">
        <f>IF($X1202="","",INT($X1202))</f>
        <v/>
      </c>
      <c r="Z1202" s="30">
        <f>IF(OR($Y1202="",$D$6=""),"",IF(INDEX($A:$U,ROW(),$D$6)="",0,IF(ISNUMBER(INDEX($A:$U,ROW(),$D$6)),INDEX($A:$U,ROW(),$D$6),IFERROR(--SUBSTITUTE(SUBSTITUTE(TRIM(INDEX($A:$U,ROW(),$D$6)),",",""),"원",""),0))))</f>
        <v/>
      </c>
      <c r="AA1202" s="30">
        <f>IF(OR($Y1202="",$E$6=""),"",IF(INDEX($A:$U,ROW(),$E$6)="",0,IF(ISNUMBER(INDEX($A:$U,ROW(),$E$6)),INDEX($A:$U,ROW(),$E$6),IFERROR(--SUBSTITUTE(SUBSTITUTE(TRIM(INDEX($A:$U,ROW(),$E$6)),",",""),"원",""),0))))</f>
        <v/>
      </c>
      <c r="AB1202" s="30">
        <f>IF(OR($Y1202="",$F$6=""),"",IF(INDEX($A:$U,ROW(),$F$6)="","",IF(ISNUMBER(INDEX($A:$U,ROW(),$F$6)),INDEX($A:$U,ROW(),$F$6),IFERROR(--SUBSTITUTE(SUBSTITUTE(TRIM(INDEX($A:$U,ROW(),$F$6)),",",""),"원",""),""))))</f>
        <v/>
      </c>
      <c r="AC1202" s="2">
        <f>IF(OR($Y1202="",$G$6=""),"",INDEX($A:$U,ROW(),$G$6)&amp;"")</f>
        <v/>
      </c>
      <c r="AD1202" s="2">
        <f>IF($Y1202="","",IF(OR(AND(설정!$B$5&lt;&gt;"",ISNUMBER(SEARCH(설정!$B$5,$AC1202))),AND(설정!$B$6&lt;&gt;"",ISNUMBER(SEARCH(설정!$B$6,$AC1202))),AND(설정!$B$7&lt;&gt;"",ISNUMBER(SEARCH(설정!$B$7,$AC1202)))),"제외","포함"))</f>
        <v/>
      </c>
    </row>
    <row r="1203">
      <c r="W1203" s="2">
        <f>IF(OR($B$5="",$C$6="",ROW()&lt;$B$5),"",IF(INDEX($A:$U,ROW(),$C$6)="","",INDEX($A:$U,ROW(),$C$6)))</f>
        <v/>
      </c>
      <c r="X1203" s="28">
        <f>IF($W1203="","",IF(ISNUMBER($W1203),IF($W1203&gt;=10000000,IFERROR(DATE(INT($W1203/10000),MOD(INT($W1203/100),100),MOD($W1203,100)),""),$W1203),IF(ISNUMBER(--SUBSTITUTE(SUBSTITUTE(TRIM($W1203),".","-"),"/","-")),IF(--SUBSTITUTE(SUBSTITUTE(TRIM($W1203),".","-"),"/","-")&gt;=10000000,IFERROR(DATE(--LEFT(TRIM($W1203),4),--MID(TRIM($W1203),5,2),--RIGHT(TRIM($W1203),2)),""),--SUBSTITUTE(SUBSTITUTE(TRIM($W1203),".","-"),"/","-")),IFERROR(--LEFT(SUBSTITUTE(SUBSTITUTE(TRIM($W1203),".","-"),"/","-"),10),""))))</f>
        <v/>
      </c>
      <c r="Y1203" s="29">
        <f>IF($X1203="","",INT($X1203))</f>
        <v/>
      </c>
      <c r="Z1203" s="30">
        <f>IF(OR($Y1203="",$D$6=""),"",IF(INDEX($A:$U,ROW(),$D$6)="",0,IF(ISNUMBER(INDEX($A:$U,ROW(),$D$6)),INDEX($A:$U,ROW(),$D$6),IFERROR(--SUBSTITUTE(SUBSTITUTE(TRIM(INDEX($A:$U,ROW(),$D$6)),",",""),"원",""),0))))</f>
        <v/>
      </c>
      <c r="AA1203" s="30">
        <f>IF(OR($Y1203="",$E$6=""),"",IF(INDEX($A:$U,ROW(),$E$6)="",0,IF(ISNUMBER(INDEX($A:$U,ROW(),$E$6)),INDEX($A:$U,ROW(),$E$6),IFERROR(--SUBSTITUTE(SUBSTITUTE(TRIM(INDEX($A:$U,ROW(),$E$6)),",",""),"원",""),0))))</f>
        <v/>
      </c>
      <c r="AB1203" s="30">
        <f>IF(OR($Y1203="",$F$6=""),"",IF(INDEX($A:$U,ROW(),$F$6)="","",IF(ISNUMBER(INDEX($A:$U,ROW(),$F$6)),INDEX($A:$U,ROW(),$F$6),IFERROR(--SUBSTITUTE(SUBSTITUTE(TRIM(INDEX($A:$U,ROW(),$F$6)),",",""),"원",""),""))))</f>
        <v/>
      </c>
      <c r="AC1203" s="2">
        <f>IF(OR($Y1203="",$G$6=""),"",INDEX($A:$U,ROW(),$G$6)&amp;"")</f>
        <v/>
      </c>
      <c r="AD1203" s="2">
        <f>IF($Y1203="","",IF(OR(AND(설정!$B$5&lt;&gt;"",ISNUMBER(SEARCH(설정!$B$5,$AC1203))),AND(설정!$B$6&lt;&gt;"",ISNUMBER(SEARCH(설정!$B$6,$AC1203))),AND(설정!$B$7&lt;&gt;"",ISNUMBER(SEARCH(설정!$B$7,$AC1203)))),"제외","포함"))</f>
        <v/>
      </c>
    </row>
    <row r="1204">
      <c r="W1204" s="2">
        <f>IF(OR($B$5="",$C$6="",ROW()&lt;$B$5),"",IF(INDEX($A:$U,ROW(),$C$6)="","",INDEX($A:$U,ROW(),$C$6)))</f>
        <v/>
      </c>
      <c r="X1204" s="28">
        <f>IF($W1204="","",IF(ISNUMBER($W1204),IF($W1204&gt;=10000000,IFERROR(DATE(INT($W1204/10000),MOD(INT($W1204/100),100),MOD($W1204,100)),""),$W1204),IF(ISNUMBER(--SUBSTITUTE(SUBSTITUTE(TRIM($W1204),".","-"),"/","-")),IF(--SUBSTITUTE(SUBSTITUTE(TRIM($W1204),".","-"),"/","-")&gt;=10000000,IFERROR(DATE(--LEFT(TRIM($W1204),4),--MID(TRIM($W1204),5,2),--RIGHT(TRIM($W1204),2)),""),--SUBSTITUTE(SUBSTITUTE(TRIM($W1204),".","-"),"/","-")),IFERROR(--LEFT(SUBSTITUTE(SUBSTITUTE(TRIM($W1204),".","-"),"/","-"),10),""))))</f>
        <v/>
      </c>
      <c r="Y1204" s="29">
        <f>IF($X1204="","",INT($X1204))</f>
        <v/>
      </c>
      <c r="Z1204" s="30">
        <f>IF(OR($Y1204="",$D$6=""),"",IF(INDEX($A:$U,ROW(),$D$6)="",0,IF(ISNUMBER(INDEX($A:$U,ROW(),$D$6)),INDEX($A:$U,ROW(),$D$6),IFERROR(--SUBSTITUTE(SUBSTITUTE(TRIM(INDEX($A:$U,ROW(),$D$6)),",",""),"원",""),0))))</f>
        <v/>
      </c>
      <c r="AA1204" s="30">
        <f>IF(OR($Y1204="",$E$6=""),"",IF(INDEX($A:$U,ROW(),$E$6)="",0,IF(ISNUMBER(INDEX($A:$U,ROW(),$E$6)),INDEX($A:$U,ROW(),$E$6),IFERROR(--SUBSTITUTE(SUBSTITUTE(TRIM(INDEX($A:$U,ROW(),$E$6)),",",""),"원",""),0))))</f>
        <v/>
      </c>
      <c r="AB1204" s="30">
        <f>IF(OR($Y1204="",$F$6=""),"",IF(INDEX($A:$U,ROW(),$F$6)="","",IF(ISNUMBER(INDEX($A:$U,ROW(),$F$6)),INDEX($A:$U,ROW(),$F$6),IFERROR(--SUBSTITUTE(SUBSTITUTE(TRIM(INDEX($A:$U,ROW(),$F$6)),",",""),"원",""),""))))</f>
        <v/>
      </c>
      <c r="AC1204" s="2">
        <f>IF(OR($Y1204="",$G$6=""),"",INDEX($A:$U,ROW(),$G$6)&amp;"")</f>
        <v/>
      </c>
      <c r="AD1204" s="2">
        <f>IF($Y1204="","",IF(OR(AND(설정!$B$5&lt;&gt;"",ISNUMBER(SEARCH(설정!$B$5,$AC1204))),AND(설정!$B$6&lt;&gt;"",ISNUMBER(SEARCH(설정!$B$6,$AC1204))),AND(설정!$B$7&lt;&gt;"",ISNUMBER(SEARCH(설정!$B$7,$AC1204)))),"제외","포함"))</f>
        <v/>
      </c>
    </row>
    <row r="1205">
      <c r="W1205" s="2">
        <f>IF(OR($B$5="",$C$6="",ROW()&lt;$B$5),"",IF(INDEX($A:$U,ROW(),$C$6)="","",INDEX($A:$U,ROW(),$C$6)))</f>
        <v/>
      </c>
      <c r="X1205" s="28">
        <f>IF($W1205="","",IF(ISNUMBER($W1205),IF($W1205&gt;=10000000,IFERROR(DATE(INT($W1205/10000),MOD(INT($W1205/100),100),MOD($W1205,100)),""),$W1205),IF(ISNUMBER(--SUBSTITUTE(SUBSTITUTE(TRIM($W1205),".","-"),"/","-")),IF(--SUBSTITUTE(SUBSTITUTE(TRIM($W1205),".","-"),"/","-")&gt;=10000000,IFERROR(DATE(--LEFT(TRIM($W1205),4),--MID(TRIM($W1205),5,2),--RIGHT(TRIM($W1205),2)),""),--SUBSTITUTE(SUBSTITUTE(TRIM($W1205),".","-"),"/","-")),IFERROR(--LEFT(SUBSTITUTE(SUBSTITUTE(TRIM($W1205),".","-"),"/","-"),10),""))))</f>
        <v/>
      </c>
      <c r="Y1205" s="29">
        <f>IF($X1205="","",INT($X1205))</f>
        <v/>
      </c>
      <c r="Z1205" s="30">
        <f>IF(OR($Y1205="",$D$6=""),"",IF(INDEX($A:$U,ROW(),$D$6)="",0,IF(ISNUMBER(INDEX($A:$U,ROW(),$D$6)),INDEX($A:$U,ROW(),$D$6),IFERROR(--SUBSTITUTE(SUBSTITUTE(TRIM(INDEX($A:$U,ROW(),$D$6)),",",""),"원",""),0))))</f>
        <v/>
      </c>
      <c r="AA1205" s="30">
        <f>IF(OR($Y1205="",$E$6=""),"",IF(INDEX($A:$U,ROW(),$E$6)="",0,IF(ISNUMBER(INDEX($A:$U,ROW(),$E$6)),INDEX($A:$U,ROW(),$E$6),IFERROR(--SUBSTITUTE(SUBSTITUTE(TRIM(INDEX($A:$U,ROW(),$E$6)),",",""),"원",""),0))))</f>
        <v/>
      </c>
      <c r="AB1205" s="30">
        <f>IF(OR($Y1205="",$F$6=""),"",IF(INDEX($A:$U,ROW(),$F$6)="","",IF(ISNUMBER(INDEX($A:$U,ROW(),$F$6)),INDEX($A:$U,ROW(),$F$6),IFERROR(--SUBSTITUTE(SUBSTITUTE(TRIM(INDEX($A:$U,ROW(),$F$6)),",",""),"원",""),""))))</f>
        <v/>
      </c>
      <c r="AC1205" s="2">
        <f>IF(OR($Y1205="",$G$6=""),"",INDEX($A:$U,ROW(),$G$6)&amp;"")</f>
        <v/>
      </c>
      <c r="AD1205" s="2">
        <f>IF($Y1205="","",IF(OR(AND(설정!$B$5&lt;&gt;"",ISNUMBER(SEARCH(설정!$B$5,$AC1205))),AND(설정!$B$6&lt;&gt;"",ISNUMBER(SEARCH(설정!$B$6,$AC1205))),AND(설정!$B$7&lt;&gt;"",ISNUMBER(SEARCH(설정!$B$7,$AC1205)))),"제외","포함"))</f>
        <v/>
      </c>
    </row>
    <row r="1206">
      <c r="W1206" s="2">
        <f>IF(OR($B$5="",$C$6="",ROW()&lt;$B$5),"",IF(INDEX($A:$U,ROW(),$C$6)="","",INDEX($A:$U,ROW(),$C$6)))</f>
        <v/>
      </c>
      <c r="X1206" s="28">
        <f>IF($W1206="","",IF(ISNUMBER($W1206),IF($W1206&gt;=10000000,IFERROR(DATE(INT($W1206/10000),MOD(INT($W1206/100),100),MOD($W1206,100)),""),$W1206),IF(ISNUMBER(--SUBSTITUTE(SUBSTITUTE(TRIM($W1206),".","-"),"/","-")),IF(--SUBSTITUTE(SUBSTITUTE(TRIM($W1206),".","-"),"/","-")&gt;=10000000,IFERROR(DATE(--LEFT(TRIM($W1206),4),--MID(TRIM($W1206),5,2),--RIGHT(TRIM($W1206),2)),""),--SUBSTITUTE(SUBSTITUTE(TRIM($W1206),".","-"),"/","-")),IFERROR(--LEFT(SUBSTITUTE(SUBSTITUTE(TRIM($W1206),".","-"),"/","-"),10),""))))</f>
        <v/>
      </c>
      <c r="Y1206" s="29">
        <f>IF($X1206="","",INT($X1206))</f>
        <v/>
      </c>
      <c r="Z1206" s="30">
        <f>IF(OR($Y1206="",$D$6=""),"",IF(INDEX($A:$U,ROW(),$D$6)="",0,IF(ISNUMBER(INDEX($A:$U,ROW(),$D$6)),INDEX($A:$U,ROW(),$D$6),IFERROR(--SUBSTITUTE(SUBSTITUTE(TRIM(INDEX($A:$U,ROW(),$D$6)),",",""),"원",""),0))))</f>
        <v/>
      </c>
      <c r="AA1206" s="30">
        <f>IF(OR($Y1206="",$E$6=""),"",IF(INDEX($A:$U,ROW(),$E$6)="",0,IF(ISNUMBER(INDEX($A:$U,ROW(),$E$6)),INDEX($A:$U,ROW(),$E$6),IFERROR(--SUBSTITUTE(SUBSTITUTE(TRIM(INDEX($A:$U,ROW(),$E$6)),",",""),"원",""),0))))</f>
        <v/>
      </c>
      <c r="AB1206" s="30">
        <f>IF(OR($Y1206="",$F$6=""),"",IF(INDEX($A:$U,ROW(),$F$6)="","",IF(ISNUMBER(INDEX($A:$U,ROW(),$F$6)),INDEX($A:$U,ROW(),$F$6),IFERROR(--SUBSTITUTE(SUBSTITUTE(TRIM(INDEX($A:$U,ROW(),$F$6)),",",""),"원",""),""))))</f>
        <v/>
      </c>
      <c r="AC1206" s="2">
        <f>IF(OR($Y1206="",$G$6=""),"",INDEX($A:$U,ROW(),$G$6)&amp;"")</f>
        <v/>
      </c>
      <c r="AD1206" s="2">
        <f>IF($Y1206="","",IF(OR(AND(설정!$B$5&lt;&gt;"",ISNUMBER(SEARCH(설정!$B$5,$AC1206))),AND(설정!$B$6&lt;&gt;"",ISNUMBER(SEARCH(설정!$B$6,$AC1206))),AND(설정!$B$7&lt;&gt;"",ISNUMBER(SEARCH(설정!$B$7,$AC1206)))),"제외","포함"))</f>
        <v/>
      </c>
    </row>
    <row r="1207">
      <c r="W1207" s="2">
        <f>IF(OR($B$5="",$C$6="",ROW()&lt;$B$5),"",IF(INDEX($A:$U,ROW(),$C$6)="","",INDEX($A:$U,ROW(),$C$6)))</f>
        <v/>
      </c>
      <c r="X1207" s="28">
        <f>IF($W1207="","",IF(ISNUMBER($W1207),IF($W1207&gt;=10000000,IFERROR(DATE(INT($W1207/10000),MOD(INT($W1207/100),100),MOD($W1207,100)),""),$W1207),IF(ISNUMBER(--SUBSTITUTE(SUBSTITUTE(TRIM($W1207),".","-"),"/","-")),IF(--SUBSTITUTE(SUBSTITUTE(TRIM($W1207),".","-"),"/","-")&gt;=10000000,IFERROR(DATE(--LEFT(TRIM($W1207),4),--MID(TRIM($W1207),5,2),--RIGHT(TRIM($W1207),2)),""),--SUBSTITUTE(SUBSTITUTE(TRIM($W1207),".","-"),"/","-")),IFERROR(--LEFT(SUBSTITUTE(SUBSTITUTE(TRIM($W1207),".","-"),"/","-"),10),""))))</f>
        <v/>
      </c>
      <c r="Y1207" s="29">
        <f>IF($X1207="","",INT($X1207))</f>
        <v/>
      </c>
      <c r="Z1207" s="30">
        <f>IF(OR($Y1207="",$D$6=""),"",IF(INDEX($A:$U,ROW(),$D$6)="",0,IF(ISNUMBER(INDEX($A:$U,ROW(),$D$6)),INDEX($A:$U,ROW(),$D$6),IFERROR(--SUBSTITUTE(SUBSTITUTE(TRIM(INDEX($A:$U,ROW(),$D$6)),",",""),"원",""),0))))</f>
        <v/>
      </c>
      <c r="AA1207" s="30">
        <f>IF(OR($Y1207="",$E$6=""),"",IF(INDEX($A:$U,ROW(),$E$6)="",0,IF(ISNUMBER(INDEX($A:$U,ROW(),$E$6)),INDEX($A:$U,ROW(),$E$6),IFERROR(--SUBSTITUTE(SUBSTITUTE(TRIM(INDEX($A:$U,ROW(),$E$6)),",",""),"원",""),0))))</f>
        <v/>
      </c>
      <c r="AB1207" s="30">
        <f>IF(OR($Y1207="",$F$6=""),"",IF(INDEX($A:$U,ROW(),$F$6)="","",IF(ISNUMBER(INDEX($A:$U,ROW(),$F$6)),INDEX($A:$U,ROW(),$F$6),IFERROR(--SUBSTITUTE(SUBSTITUTE(TRIM(INDEX($A:$U,ROW(),$F$6)),",",""),"원",""),""))))</f>
        <v/>
      </c>
      <c r="AC1207" s="2">
        <f>IF(OR($Y1207="",$G$6=""),"",INDEX($A:$U,ROW(),$G$6)&amp;"")</f>
        <v/>
      </c>
      <c r="AD1207" s="2">
        <f>IF($Y1207="","",IF(OR(AND(설정!$B$5&lt;&gt;"",ISNUMBER(SEARCH(설정!$B$5,$AC1207))),AND(설정!$B$6&lt;&gt;"",ISNUMBER(SEARCH(설정!$B$6,$AC1207))),AND(설정!$B$7&lt;&gt;"",ISNUMBER(SEARCH(설정!$B$7,$AC1207)))),"제외","포함"))</f>
        <v/>
      </c>
    </row>
    <row r="1208">
      <c r="W1208" s="2">
        <f>IF(OR($B$5="",$C$6="",ROW()&lt;$B$5),"",IF(INDEX($A:$U,ROW(),$C$6)="","",INDEX($A:$U,ROW(),$C$6)))</f>
        <v/>
      </c>
      <c r="X1208" s="28">
        <f>IF($W1208="","",IF(ISNUMBER($W1208),IF($W1208&gt;=10000000,IFERROR(DATE(INT($W1208/10000),MOD(INT($W1208/100),100),MOD($W1208,100)),""),$W1208),IF(ISNUMBER(--SUBSTITUTE(SUBSTITUTE(TRIM($W1208),".","-"),"/","-")),IF(--SUBSTITUTE(SUBSTITUTE(TRIM($W1208),".","-"),"/","-")&gt;=10000000,IFERROR(DATE(--LEFT(TRIM($W1208),4),--MID(TRIM($W1208),5,2),--RIGHT(TRIM($W1208),2)),""),--SUBSTITUTE(SUBSTITUTE(TRIM($W1208),".","-"),"/","-")),IFERROR(--LEFT(SUBSTITUTE(SUBSTITUTE(TRIM($W1208),".","-"),"/","-"),10),""))))</f>
        <v/>
      </c>
      <c r="Y1208" s="29">
        <f>IF($X1208="","",INT($X1208))</f>
        <v/>
      </c>
      <c r="Z1208" s="30">
        <f>IF(OR($Y1208="",$D$6=""),"",IF(INDEX($A:$U,ROW(),$D$6)="",0,IF(ISNUMBER(INDEX($A:$U,ROW(),$D$6)),INDEX($A:$U,ROW(),$D$6),IFERROR(--SUBSTITUTE(SUBSTITUTE(TRIM(INDEX($A:$U,ROW(),$D$6)),",",""),"원",""),0))))</f>
        <v/>
      </c>
      <c r="AA1208" s="30">
        <f>IF(OR($Y1208="",$E$6=""),"",IF(INDEX($A:$U,ROW(),$E$6)="",0,IF(ISNUMBER(INDEX($A:$U,ROW(),$E$6)),INDEX($A:$U,ROW(),$E$6),IFERROR(--SUBSTITUTE(SUBSTITUTE(TRIM(INDEX($A:$U,ROW(),$E$6)),",",""),"원",""),0))))</f>
        <v/>
      </c>
      <c r="AB1208" s="30">
        <f>IF(OR($Y1208="",$F$6=""),"",IF(INDEX($A:$U,ROW(),$F$6)="","",IF(ISNUMBER(INDEX($A:$U,ROW(),$F$6)),INDEX($A:$U,ROW(),$F$6),IFERROR(--SUBSTITUTE(SUBSTITUTE(TRIM(INDEX($A:$U,ROW(),$F$6)),",",""),"원",""),""))))</f>
        <v/>
      </c>
      <c r="AC1208" s="2">
        <f>IF(OR($Y1208="",$G$6=""),"",INDEX($A:$U,ROW(),$G$6)&amp;"")</f>
        <v/>
      </c>
      <c r="AD1208" s="2">
        <f>IF($Y1208="","",IF(OR(AND(설정!$B$5&lt;&gt;"",ISNUMBER(SEARCH(설정!$B$5,$AC1208))),AND(설정!$B$6&lt;&gt;"",ISNUMBER(SEARCH(설정!$B$6,$AC1208))),AND(설정!$B$7&lt;&gt;"",ISNUMBER(SEARCH(설정!$B$7,$AC1208)))),"제외","포함"))</f>
        <v/>
      </c>
    </row>
    <row r="1209">
      <c r="W1209" s="2">
        <f>IF(OR($B$5="",$C$6="",ROW()&lt;$B$5),"",IF(INDEX($A:$U,ROW(),$C$6)="","",INDEX($A:$U,ROW(),$C$6)))</f>
        <v/>
      </c>
      <c r="X1209" s="28">
        <f>IF($W1209="","",IF(ISNUMBER($W1209),IF($W1209&gt;=10000000,IFERROR(DATE(INT($W1209/10000),MOD(INT($W1209/100),100),MOD($W1209,100)),""),$W1209),IF(ISNUMBER(--SUBSTITUTE(SUBSTITUTE(TRIM($W1209),".","-"),"/","-")),IF(--SUBSTITUTE(SUBSTITUTE(TRIM($W1209),".","-"),"/","-")&gt;=10000000,IFERROR(DATE(--LEFT(TRIM($W1209),4),--MID(TRIM($W1209),5,2),--RIGHT(TRIM($W1209),2)),""),--SUBSTITUTE(SUBSTITUTE(TRIM($W1209),".","-"),"/","-")),IFERROR(--LEFT(SUBSTITUTE(SUBSTITUTE(TRIM($W1209),".","-"),"/","-"),10),""))))</f>
        <v/>
      </c>
      <c r="Y1209" s="29">
        <f>IF($X1209="","",INT($X1209))</f>
        <v/>
      </c>
      <c r="Z1209" s="30">
        <f>IF(OR($Y1209="",$D$6=""),"",IF(INDEX($A:$U,ROW(),$D$6)="",0,IF(ISNUMBER(INDEX($A:$U,ROW(),$D$6)),INDEX($A:$U,ROW(),$D$6),IFERROR(--SUBSTITUTE(SUBSTITUTE(TRIM(INDEX($A:$U,ROW(),$D$6)),",",""),"원",""),0))))</f>
        <v/>
      </c>
      <c r="AA1209" s="30">
        <f>IF(OR($Y1209="",$E$6=""),"",IF(INDEX($A:$U,ROW(),$E$6)="",0,IF(ISNUMBER(INDEX($A:$U,ROW(),$E$6)),INDEX($A:$U,ROW(),$E$6),IFERROR(--SUBSTITUTE(SUBSTITUTE(TRIM(INDEX($A:$U,ROW(),$E$6)),",",""),"원",""),0))))</f>
        <v/>
      </c>
      <c r="AB1209" s="30">
        <f>IF(OR($Y1209="",$F$6=""),"",IF(INDEX($A:$U,ROW(),$F$6)="","",IF(ISNUMBER(INDEX($A:$U,ROW(),$F$6)),INDEX($A:$U,ROW(),$F$6),IFERROR(--SUBSTITUTE(SUBSTITUTE(TRIM(INDEX($A:$U,ROW(),$F$6)),",",""),"원",""),""))))</f>
        <v/>
      </c>
      <c r="AC1209" s="2">
        <f>IF(OR($Y1209="",$G$6=""),"",INDEX($A:$U,ROW(),$G$6)&amp;"")</f>
        <v/>
      </c>
      <c r="AD1209" s="2">
        <f>IF($Y1209="","",IF(OR(AND(설정!$B$5&lt;&gt;"",ISNUMBER(SEARCH(설정!$B$5,$AC1209))),AND(설정!$B$6&lt;&gt;"",ISNUMBER(SEARCH(설정!$B$6,$AC1209))),AND(설정!$B$7&lt;&gt;"",ISNUMBER(SEARCH(설정!$B$7,$AC1209)))),"제외","포함"))</f>
        <v/>
      </c>
    </row>
    <row r="1210">
      <c r="W1210" s="2">
        <f>IF(OR($B$5="",$C$6="",ROW()&lt;$B$5),"",IF(INDEX($A:$U,ROW(),$C$6)="","",INDEX($A:$U,ROW(),$C$6)))</f>
        <v/>
      </c>
      <c r="X1210" s="28">
        <f>IF($W1210="","",IF(ISNUMBER($W1210),IF($W1210&gt;=10000000,IFERROR(DATE(INT($W1210/10000),MOD(INT($W1210/100),100),MOD($W1210,100)),""),$W1210),IF(ISNUMBER(--SUBSTITUTE(SUBSTITUTE(TRIM($W1210),".","-"),"/","-")),IF(--SUBSTITUTE(SUBSTITUTE(TRIM($W1210),".","-"),"/","-")&gt;=10000000,IFERROR(DATE(--LEFT(TRIM($W1210),4),--MID(TRIM($W1210),5,2),--RIGHT(TRIM($W1210),2)),""),--SUBSTITUTE(SUBSTITUTE(TRIM($W1210),".","-"),"/","-")),IFERROR(--LEFT(SUBSTITUTE(SUBSTITUTE(TRIM($W1210),".","-"),"/","-"),10),""))))</f>
        <v/>
      </c>
      <c r="Y1210" s="29">
        <f>IF($X1210="","",INT($X1210))</f>
        <v/>
      </c>
      <c r="Z1210" s="30">
        <f>IF(OR($Y1210="",$D$6=""),"",IF(INDEX($A:$U,ROW(),$D$6)="",0,IF(ISNUMBER(INDEX($A:$U,ROW(),$D$6)),INDEX($A:$U,ROW(),$D$6),IFERROR(--SUBSTITUTE(SUBSTITUTE(TRIM(INDEX($A:$U,ROW(),$D$6)),",",""),"원",""),0))))</f>
        <v/>
      </c>
      <c r="AA1210" s="30">
        <f>IF(OR($Y1210="",$E$6=""),"",IF(INDEX($A:$U,ROW(),$E$6)="",0,IF(ISNUMBER(INDEX($A:$U,ROW(),$E$6)),INDEX($A:$U,ROW(),$E$6),IFERROR(--SUBSTITUTE(SUBSTITUTE(TRIM(INDEX($A:$U,ROW(),$E$6)),",",""),"원",""),0))))</f>
        <v/>
      </c>
      <c r="AB1210" s="30">
        <f>IF(OR($Y1210="",$F$6=""),"",IF(INDEX($A:$U,ROW(),$F$6)="","",IF(ISNUMBER(INDEX($A:$U,ROW(),$F$6)),INDEX($A:$U,ROW(),$F$6),IFERROR(--SUBSTITUTE(SUBSTITUTE(TRIM(INDEX($A:$U,ROW(),$F$6)),",",""),"원",""),""))))</f>
        <v/>
      </c>
      <c r="AC1210" s="2">
        <f>IF(OR($Y1210="",$G$6=""),"",INDEX($A:$U,ROW(),$G$6)&amp;"")</f>
        <v/>
      </c>
      <c r="AD1210" s="2">
        <f>IF($Y1210="","",IF(OR(AND(설정!$B$5&lt;&gt;"",ISNUMBER(SEARCH(설정!$B$5,$AC1210))),AND(설정!$B$6&lt;&gt;"",ISNUMBER(SEARCH(설정!$B$6,$AC1210))),AND(설정!$B$7&lt;&gt;"",ISNUMBER(SEARCH(설정!$B$7,$AC1210)))),"제외","포함"))</f>
        <v/>
      </c>
    </row>
    <row r="1211">
      <c r="W1211" s="2">
        <f>IF(OR($B$5="",$C$6="",ROW()&lt;$B$5),"",IF(INDEX($A:$U,ROW(),$C$6)="","",INDEX($A:$U,ROW(),$C$6)))</f>
        <v/>
      </c>
      <c r="X1211" s="28">
        <f>IF($W1211="","",IF(ISNUMBER($W1211),IF($W1211&gt;=10000000,IFERROR(DATE(INT($W1211/10000),MOD(INT($W1211/100),100),MOD($W1211,100)),""),$W1211),IF(ISNUMBER(--SUBSTITUTE(SUBSTITUTE(TRIM($W1211),".","-"),"/","-")),IF(--SUBSTITUTE(SUBSTITUTE(TRIM($W1211),".","-"),"/","-")&gt;=10000000,IFERROR(DATE(--LEFT(TRIM($W1211),4),--MID(TRIM($W1211),5,2),--RIGHT(TRIM($W1211),2)),""),--SUBSTITUTE(SUBSTITUTE(TRIM($W1211),".","-"),"/","-")),IFERROR(--LEFT(SUBSTITUTE(SUBSTITUTE(TRIM($W1211),".","-"),"/","-"),10),""))))</f>
        <v/>
      </c>
      <c r="Y1211" s="29">
        <f>IF($X1211="","",INT($X1211))</f>
        <v/>
      </c>
      <c r="Z1211" s="30">
        <f>IF(OR($Y1211="",$D$6=""),"",IF(INDEX($A:$U,ROW(),$D$6)="",0,IF(ISNUMBER(INDEX($A:$U,ROW(),$D$6)),INDEX($A:$U,ROW(),$D$6),IFERROR(--SUBSTITUTE(SUBSTITUTE(TRIM(INDEX($A:$U,ROW(),$D$6)),",",""),"원",""),0))))</f>
        <v/>
      </c>
      <c r="AA1211" s="30">
        <f>IF(OR($Y1211="",$E$6=""),"",IF(INDEX($A:$U,ROW(),$E$6)="",0,IF(ISNUMBER(INDEX($A:$U,ROW(),$E$6)),INDEX($A:$U,ROW(),$E$6),IFERROR(--SUBSTITUTE(SUBSTITUTE(TRIM(INDEX($A:$U,ROW(),$E$6)),",",""),"원",""),0))))</f>
        <v/>
      </c>
      <c r="AB1211" s="30">
        <f>IF(OR($Y1211="",$F$6=""),"",IF(INDEX($A:$U,ROW(),$F$6)="","",IF(ISNUMBER(INDEX($A:$U,ROW(),$F$6)),INDEX($A:$U,ROW(),$F$6),IFERROR(--SUBSTITUTE(SUBSTITUTE(TRIM(INDEX($A:$U,ROW(),$F$6)),",",""),"원",""),""))))</f>
        <v/>
      </c>
      <c r="AC1211" s="2">
        <f>IF(OR($Y1211="",$G$6=""),"",INDEX($A:$U,ROW(),$G$6)&amp;"")</f>
        <v/>
      </c>
      <c r="AD1211" s="2">
        <f>IF($Y1211="","",IF(OR(AND(설정!$B$5&lt;&gt;"",ISNUMBER(SEARCH(설정!$B$5,$AC1211))),AND(설정!$B$6&lt;&gt;"",ISNUMBER(SEARCH(설정!$B$6,$AC1211))),AND(설정!$B$7&lt;&gt;"",ISNUMBER(SEARCH(설정!$B$7,$AC1211)))),"제외","포함"))</f>
        <v/>
      </c>
    </row>
    <row r="1212">
      <c r="W1212" s="2">
        <f>IF(OR($B$5="",$C$6="",ROW()&lt;$B$5),"",IF(INDEX($A:$U,ROW(),$C$6)="","",INDEX($A:$U,ROW(),$C$6)))</f>
        <v/>
      </c>
      <c r="X1212" s="28">
        <f>IF($W1212="","",IF(ISNUMBER($W1212),IF($W1212&gt;=10000000,IFERROR(DATE(INT($W1212/10000),MOD(INT($W1212/100),100),MOD($W1212,100)),""),$W1212),IF(ISNUMBER(--SUBSTITUTE(SUBSTITUTE(TRIM($W1212),".","-"),"/","-")),IF(--SUBSTITUTE(SUBSTITUTE(TRIM($W1212),".","-"),"/","-")&gt;=10000000,IFERROR(DATE(--LEFT(TRIM($W1212),4),--MID(TRIM($W1212),5,2),--RIGHT(TRIM($W1212),2)),""),--SUBSTITUTE(SUBSTITUTE(TRIM($W1212),".","-"),"/","-")),IFERROR(--LEFT(SUBSTITUTE(SUBSTITUTE(TRIM($W1212),".","-"),"/","-"),10),""))))</f>
        <v/>
      </c>
      <c r="Y1212" s="29">
        <f>IF($X1212="","",INT($X1212))</f>
        <v/>
      </c>
      <c r="Z1212" s="30">
        <f>IF(OR($Y1212="",$D$6=""),"",IF(INDEX($A:$U,ROW(),$D$6)="",0,IF(ISNUMBER(INDEX($A:$U,ROW(),$D$6)),INDEX($A:$U,ROW(),$D$6),IFERROR(--SUBSTITUTE(SUBSTITUTE(TRIM(INDEX($A:$U,ROW(),$D$6)),",",""),"원",""),0))))</f>
        <v/>
      </c>
      <c r="AA1212" s="30">
        <f>IF(OR($Y1212="",$E$6=""),"",IF(INDEX($A:$U,ROW(),$E$6)="",0,IF(ISNUMBER(INDEX($A:$U,ROW(),$E$6)),INDEX($A:$U,ROW(),$E$6),IFERROR(--SUBSTITUTE(SUBSTITUTE(TRIM(INDEX($A:$U,ROW(),$E$6)),",",""),"원",""),0))))</f>
        <v/>
      </c>
      <c r="AB1212" s="30">
        <f>IF(OR($Y1212="",$F$6=""),"",IF(INDEX($A:$U,ROW(),$F$6)="","",IF(ISNUMBER(INDEX($A:$U,ROW(),$F$6)),INDEX($A:$U,ROW(),$F$6),IFERROR(--SUBSTITUTE(SUBSTITUTE(TRIM(INDEX($A:$U,ROW(),$F$6)),",",""),"원",""),""))))</f>
        <v/>
      </c>
      <c r="AC1212" s="2">
        <f>IF(OR($Y1212="",$G$6=""),"",INDEX($A:$U,ROW(),$G$6)&amp;"")</f>
        <v/>
      </c>
      <c r="AD1212" s="2">
        <f>IF($Y1212="","",IF(OR(AND(설정!$B$5&lt;&gt;"",ISNUMBER(SEARCH(설정!$B$5,$AC1212))),AND(설정!$B$6&lt;&gt;"",ISNUMBER(SEARCH(설정!$B$6,$AC1212))),AND(설정!$B$7&lt;&gt;"",ISNUMBER(SEARCH(설정!$B$7,$AC1212)))),"제외","포함"))</f>
        <v/>
      </c>
    </row>
    <row r="1213">
      <c r="W1213" s="2">
        <f>IF(OR($B$5="",$C$6="",ROW()&lt;$B$5),"",IF(INDEX($A:$U,ROW(),$C$6)="","",INDEX($A:$U,ROW(),$C$6)))</f>
        <v/>
      </c>
      <c r="X1213" s="28">
        <f>IF($W1213="","",IF(ISNUMBER($W1213),IF($W1213&gt;=10000000,IFERROR(DATE(INT($W1213/10000),MOD(INT($W1213/100),100),MOD($W1213,100)),""),$W1213),IF(ISNUMBER(--SUBSTITUTE(SUBSTITUTE(TRIM($W1213),".","-"),"/","-")),IF(--SUBSTITUTE(SUBSTITUTE(TRIM($W1213),".","-"),"/","-")&gt;=10000000,IFERROR(DATE(--LEFT(TRIM($W1213),4),--MID(TRIM($W1213),5,2),--RIGHT(TRIM($W1213),2)),""),--SUBSTITUTE(SUBSTITUTE(TRIM($W1213),".","-"),"/","-")),IFERROR(--LEFT(SUBSTITUTE(SUBSTITUTE(TRIM($W1213),".","-"),"/","-"),10),""))))</f>
        <v/>
      </c>
      <c r="Y1213" s="29">
        <f>IF($X1213="","",INT($X1213))</f>
        <v/>
      </c>
      <c r="Z1213" s="30">
        <f>IF(OR($Y1213="",$D$6=""),"",IF(INDEX($A:$U,ROW(),$D$6)="",0,IF(ISNUMBER(INDEX($A:$U,ROW(),$D$6)),INDEX($A:$U,ROW(),$D$6),IFERROR(--SUBSTITUTE(SUBSTITUTE(TRIM(INDEX($A:$U,ROW(),$D$6)),",",""),"원",""),0))))</f>
        <v/>
      </c>
      <c r="AA1213" s="30">
        <f>IF(OR($Y1213="",$E$6=""),"",IF(INDEX($A:$U,ROW(),$E$6)="",0,IF(ISNUMBER(INDEX($A:$U,ROW(),$E$6)),INDEX($A:$U,ROW(),$E$6),IFERROR(--SUBSTITUTE(SUBSTITUTE(TRIM(INDEX($A:$U,ROW(),$E$6)),",",""),"원",""),0))))</f>
        <v/>
      </c>
      <c r="AB1213" s="30">
        <f>IF(OR($Y1213="",$F$6=""),"",IF(INDEX($A:$U,ROW(),$F$6)="","",IF(ISNUMBER(INDEX($A:$U,ROW(),$F$6)),INDEX($A:$U,ROW(),$F$6),IFERROR(--SUBSTITUTE(SUBSTITUTE(TRIM(INDEX($A:$U,ROW(),$F$6)),",",""),"원",""),""))))</f>
        <v/>
      </c>
      <c r="AC1213" s="2">
        <f>IF(OR($Y1213="",$G$6=""),"",INDEX($A:$U,ROW(),$G$6)&amp;"")</f>
        <v/>
      </c>
      <c r="AD1213" s="2">
        <f>IF($Y1213="","",IF(OR(AND(설정!$B$5&lt;&gt;"",ISNUMBER(SEARCH(설정!$B$5,$AC1213))),AND(설정!$B$6&lt;&gt;"",ISNUMBER(SEARCH(설정!$B$6,$AC1213))),AND(설정!$B$7&lt;&gt;"",ISNUMBER(SEARCH(설정!$B$7,$AC1213)))),"제외","포함"))</f>
        <v/>
      </c>
    </row>
    <row r="1214">
      <c r="W1214" s="2">
        <f>IF(OR($B$5="",$C$6="",ROW()&lt;$B$5),"",IF(INDEX($A:$U,ROW(),$C$6)="","",INDEX($A:$U,ROW(),$C$6)))</f>
        <v/>
      </c>
      <c r="X1214" s="28">
        <f>IF($W1214="","",IF(ISNUMBER($W1214),IF($W1214&gt;=10000000,IFERROR(DATE(INT($W1214/10000),MOD(INT($W1214/100),100),MOD($W1214,100)),""),$W1214),IF(ISNUMBER(--SUBSTITUTE(SUBSTITUTE(TRIM($W1214),".","-"),"/","-")),IF(--SUBSTITUTE(SUBSTITUTE(TRIM($W1214),".","-"),"/","-")&gt;=10000000,IFERROR(DATE(--LEFT(TRIM($W1214),4),--MID(TRIM($W1214),5,2),--RIGHT(TRIM($W1214),2)),""),--SUBSTITUTE(SUBSTITUTE(TRIM($W1214),".","-"),"/","-")),IFERROR(--LEFT(SUBSTITUTE(SUBSTITUTE(TRIM($W1214),".","-"),"/","-"),10),""))))</f>
        <v/>
      </c>
      <c r="Y1214" s="29">
        <f>IF($X1214="","",INT($X1214))</f>
        <v/>
      </c>
      <c r="Z1214" s="30">
        <f>IF(OR($Y1214="",$D$6=""),"",IF(INDEX($A:$U,ROW(),$D$6)="",0,IF(ISNUMBER(INDEX($A:$U,ROW(),$D$6)),INDEX($A:$U,ROW(),$D$6),IFERROR(--SUBSTITUTE(SUBSTITUTE(TRIM(INDEX($A:$U,ROW(),$D$6)),",",""),"원",""),0))))</f>
        <v/>
      </c>
      <c r="AA1214" s="30">
        <f>IF(OR($Y1214="",$E$6=""),"",IF(INDEX($A:$U,ROW(),$E$6)="",0,IF(ISNUMBER(INDEX($A:$U,ROW(),$E$6)),INDEX($A:$U,ROW(),$E$6),IFERROR(--SUBSTITUTE(SUBSTITUTE(TRIM(INDEX($A:$U,ROW(),$E$6)),",",""),"원",""),0))))</f>
        <v/>
      </c>
      <c r="AB1214" s="30">
        <f>IF(OR($Y1214="",$F$6=""),"",IF(INDEX($A:$U,ROW(),$F$6)="","",IF(ISNUMBER(INDEX($A:$U,ROW(),$F$6)),INDEX($A:$U,ROW(),$F$6),IFERROR(--SUBSTITUTE(SUBSTITUTE(TRIM(INDEX($A:$U,ROW(),$F$6)),",",""),"원",""),""))))</f>
        <v/>
      </c>
      <c r="AC1214" s="2">
        <f>IF(OR($Y1214="",$G$6=""),"",INDEX($A:$U,ROW(),$G$6)&amp;"")</f>
        <v/>
      </c>
      <c r="AD1214" s="2">
        <f>IF($Y1214="","",IF(OR(AND(설정!$B$5&lt;&gt;"",ISNUMBER(SEARCH(설정!$B$5,$AC1214))),AND(설정!$B$6&lt;&gt;"",ISNUMBER(SEARCH(설정!$B$6,$AC1214))),AND(설정!$B$7&lt;&gt;"",ISNUMBER(SEARCH(설정!$B$7,$AC1214)))),"제외","포함"))</f>
        <v/>
      </c>
    </row>
    <row r="1215">
      <c r="W1215" s="2">
        <f>IF(OR($B$5="",$C$6="",ROW()&lt;$B$5),"",IF(INDEX($A:$U,ROW(),$C$6)="","",INDEX($A:$U,ROW(),$C$6)))</f>
        <v/>
      </c>
      <c r="X1215" s="28">
        <f>IF($W1215="","",IF(ISNUMBER($W1215),IF($W1215&gt;=10000000,IFERROR(DATE(INT($W1215/10000),MOD(INT($W1215/100),100),MOD($W1215,100)),""),$W1215),IF(ISNUMBER(--SUBSTITUTE(SUBSTITUTE(TRIM($W1215),".","-"),"/","-")),IF(--SUBSTITUTE(SUBSTITUTE(TRIM($W1215),".","-"),"/","-")&gt;=10000000,IFERROR(DATE(--LEFT(TRIM($W1215),4),--MID(TRIM($W1215),5,2),--RIGHT(TRIM($W1215),2)),""),--SUBSTITUTE(SUBSTITUTE(TRIM($W1215),".","-"),"/","-")),IFERROR(--LEFT(SUBSTITUTE(SUBSTITUTE(TRIM($W1215),".","-"),"/","-"),10),""))))</f>
        <v/>
      </c>
      <c r="Y1215" s="29">
        <f>IF($X1215="","",INT($X1215))</f>
        <v/>
      </c>
      <c r="Z1215" s="30">
        <f>IF(OR($Y1215="",$D$6=""),"",IF(INDEX($A:$U,ROW(),$D$6)="",0,IF(ISNUMBER(INDEX($A:$U,ROW(),$D$6)),INDEX($A:$U,ROW(),$D$6),IFERROR(--SUBSTITUTE(SUBSTITUTE(TRIM(INDEX($A:$U,ROW(),$D$6)),",",""),"원",""),0))))</f>
        <v/>
      </c>
      <c r="AA1215" s="30">
        <f>IF(OR($Y1215="",$E$6=""),"",IF(INDEX($A:$U,ROW(),$E$6)="",0,IF(ISNUMBER(INDEX($A:$U,ROW(),$E$6)),INDEX($A:$U,ROW(),$E$6),IFERROR(--SUBSTITUTE(SUBSTITUTE(TRIM(INDEX($A:$U,ROW(),$E$6)),",",""),"원",""),0))))</f>
        <v/>
      </c>
      <c r="AB1215" s="30">
        <f>IF(OR($Y1215="",$F$6=""),"",IF(INDEX($A:$U,ROW(),$F$6)="","",IF(ISNUMBER(INDEX($A:$U,ROW(),$F$6)),INDEX($A:$U,ROW(),$F$6),IFERROR(--SUBSTITUTE(SUBSTITUTE(TRIM(INDEX($A:$U,ROW(),$F$6)),",",""),"원",""),""))))</f>
        <v/>
      </c>
      <c r="AC1215" s="2">
        <f>IF(OR($Y1215="",$G$6=""),"",INDEX($A:$U,ROW(),$G$6)&amp;"")</f>
        <v/>
      </c>
      <c r="AD1215" s="2">
        <f>IF($Y1215="","",IF(OR(AND(설정!$B$5&lt;&gt;"",ISNUMBER(SEARCH(설정!$B$5,$AC1215))),AND(설정!$B$6&lt;&gt;"",ISNUMBER(SEARCH(설정!$B$6,$AC1215))),AND(설정!$B$7&lt;&gt;"",ISNUMBER(SEARCH(설정!$B$7,$AC1215)))),"제외","포함"))</f>
        <v/>
      </c>
    </row>
    <row r="1216">
      <c r="W1216" s="2">
        <f>IF(OR($B$5="",$C$6="",ROW()&lt;$B$5),"",IF(INDEX($A:$U,ROW(),$C$6)="","",INDEX($A:$U,ROW(),$C$6)))</f>
        <v/>
      </c>
      <c r="X1216" s="28">
        <f>IF($W1216="","",IF(ISNUMBER($W1216),IF($W1216&gt;=10000000,IFERROR(DATE(INT($W1216/10000),MOD(INT($W1216/100),100),MOD($W1216,100)),""),$W1216),IF(ISNUMBER(--SUBSTITUTE(SUBSTITUTE(TRIM($W1216),".","-"),"/","-")),IF(--SUBSTITUTE(SUBSTITUTE(TRIM($W1216),".","-"),"/","-")&gt;=10000000,IFERROR(DATE(--LEFT(TRIM($W1216),4),--MID(TRIM($W1216),5,2),--RIGHT(TRIM($W1216),2)),""),--SUBSTITUTE(SUBSTITUTE(TRIM($W1216),".","-"),"/","-")),IFERROR(--LEFT(SUBSTITUTE(SUBSTITUTE(TRIM($W1216),".","-"),"/","-"),10),""))))</f>
        <v/>
      </c>
      <c r="Y1216" s="29">
        <f>IF($X1216="","",INT($X1216))</f>
        <v/>
      </c>
      <c r="Z1216" s="30">
        <f>IF(OR($Y1216="",$D$6=""),"",IF(INDEX($A:$U,ROW(),$D$6)="",0,IF(ISNUMBER(INDEX($A:$U,ROW(),$D$6)),INDEX($A:$U,ROW(),$D$6),IFERROR(--SUBSTITUTE(SUBSTITUTE(TRIM(INDEX($A:$U,ROW(),$D$6)),",",""),"원",""),0))))</f>
        <v/>
      </c>
      <c r="AA1216" s="30">
        <f>IF(OR($Y1216="",$E$6=""),"",IF(INDEX($A:$U,ROW(),$E$6)="",0,IF(ISNUMBER(INDEX($A:$U,ROW(),$E$6)),INDEX($A:$U,ROW(),$E$6),IFERROR(--SUBSTITUTE(SUBSTITUTE(TRIM(INDEX($A:$U,ROW(),$E$6)),",",""),"원",""),0))))</f>
        <v/>
      </c>
      <c r="AB1216" s="30">
        <f>IF(OR($Y1216="",$F$6=""),"",IF(INDEX($A:$U,ROW(),$F$6)="","",IF(ISNUMBER(INDEX($A:$U,ROW(),$F$6)),INDEX($A:$U,ROW(),$F$6),IFERROR(--SUBSTITUTE(SUBSTITUTE(TRIM(INDEX($A:$U,ROW(),$F$6)),",",""),"원",""),""))))</f>
        <v/>
      </c>
      <c r="AC1216" s="2">
        <f>IF(OR($Y1216="",$G$6=""),"",INDEX($A:$U,ROW(),$G$6)&amp;"")</f>
        <v/>
      </c>
      <c r="AD1216" s="2">
        <f>IF($Y1216="","",IF(OR(AND(설정!$B$5&lt;&gt;"",ISNUMBER(SEARCH(설정!$B$5,$AC1216))),AND(설정!$B$6&lt;&gt;"",ISNUMBER(SEARCH(설정!$B$6,$AC1216))),AND(설정!$B$7&lt;&gt;"",ISNUMBER(SEARCH(설정!$B$7,$AC1216)))),"제외","포함"))</f>
        <v/>
      </c>
    </row>
    <row r="1217">
      <c r="W1217" s="2">
        <f>IF(OR($B$5="",$C$6="",ROW()&lt;$B$5),"",IF(INDEX($A:$U,ROW(),$C$6)="","",INDEX($A:$U,ROW(),$C$6)))</f>
        <v/>
      </c>
      <c r="X1217" s="28">
        <f>IF($W1217="","",IF(ISNUMBER($W1217),IF($W1217&gt;=10000000,IFERROR(DATE(INT($W1217/10000),MOD(INT($W1217/100),100),MOD($W1217,100)),""),$W1217),IF(ISNUMBER(--SUBSTITUTE(SUBSTITUTE(TRIM($W1217),".","-"),"/","-")),IF(--SUBSTITUTE(SUBSTITUTE(TRIM($W1217),".","-"),"/","-")&gt;=10000000,IFERROR(DATE(--LEFT(TRIM($W1217),4),--MID(TRIM($W1217),5,2),--RIGHT(TRIM($W1217),2)),""),--SUBSTITUTE(SUBSTITUTE(TRIM($W1217),".","-"),"/","-")),IFERROR(--LEFT(SUBSTITUTE(SUBSTITUTE(TRIM($W1217),".","-"),"/","-"),10),""))))</f>
        <v/>
      </c>
      <c r="Y1217" s="29">
        <f>IF($X1217="","",INT($X1217))</f>
        <v/>
      </c>
      <c r="Z1217" s="30">
        <f>IF(OR($Y1217="",$D$6=""),"",IF(INDEX($A:$U,ROW(),$D$6)="",0,IF(ISNUMBER(INDEX($A:$U,ROW(),$D$6)),INDEX($A:$U,ROW(),$D$6),IFERROR(--SUBSTITUTE(SUBSTITUTE(TRIM(INDEX($A:$U,ROW(),$D$6)),",",""),"원",""),0))))</f>
        <v/>
      </c>
      <c r="AA1217" s="30">
        <f>IF(OR($Y1217="",$E$6=""),"",IF(INDEX($A:$U,ROW(),$E$6)="",0,IF(ISNUMBER(INDEX($A:$U,ROW(),$E$6)),INDEX($A:$U,ROW(),$E$6),IFERROR(--SUBSTITUTE(SUBSTITUTE(TRIM(INDEX($A:$U,ROW(),$E$6)),",",""),"원",""),0))))</f>
        <v/>
      </c>
      <c r="AB1217" s="30">
        <f>IF(OR($Y1217="",$F$6=""),"",IF(INDEX($A:$U,ROW(),$F$6)="","",IF(ISNUMBER(INDEX($A:$U,ROW(),$F$6)),INDEX($A:$U,ROW(),$F$6),IFERROR(--SUBSTITUTE(SUBSTITUTE(TRIM(INDEX($A:$U,ROW(),$F$6)),",",""),"원",""),""))))</f>
        <v/>
      </c>
      <c r="AC1217" s="2">
        <f>IF(OR($Y1217="",$G$6=""),"",INDEX($A:$U,ROW(),$G$6)&amp;"")</f>
        <v/>
      </c>
      <c r="AD1217" s="2">
        <f>IF($Y1217="","",IF(OR(AND(설정!$B$5&lt;&gt;"",ISNUMBER(SEARCH(설정!$B$5,$AC1217))),AND(설정!$B$6&lt;&gt;"",ISNUMBER(SEARCH(설정!$B$6,$AC1217))),AND(설정!$B$7&lt;&gt;"",ISNUMBER(SEARCH(설정!$B$7,$AC1217)))),"제외","포함"))</f>
        <v/>
      </c>
    </row>
    <row r="1218">
      <c r="W1218" s="2">
        <f>IF(OR($B$5="",$C$6="",ROW()&lt;$B$5),"",IF(INDEX($A:$U,ROW(),$C$6)="","",INDEX($A:$U,ROW(),$C$6)))</f>
        <v/>
      </c>
      <c r="X1218" s="28">
        <f>IF($W1218="","",IF(ISNUMBER($W1218),IF($W1218&gt;=10000000,IFERROR(DATE(INT($W1218/10000),MOD(INT($W1218/100),100),MOD($W1218,100)),""),$W1218),IF(ISNUMBER(--SUBSTITUTE(SUBSTITUTE(TRIM($W1218),".","-"),"/","-")),IF(--SUBSTITUTE(SUBSTITUTE(TRIM($W1218),".","-"),"/","-")&gt;=10000000,IFERROR(DATE(--LEFT(TRIM($W1218),4),--MID(TRIM($W1218),5,2),--RIGHT(TRIM($W1218),2)),""),--SUBSTITUTE(SUBSTITUTE(TRIM($W1218),".","-"),"/","-")),IFERROR(--LEFT(SUBSTITUTE(SUBSTITUTE(TRIM($W1218),".","-"),"/","-"),10),""))))</f>
        <v/>
      </c>
      <c r="Y1218" s="29">
        <f>IF($X1218="","",INT($X1218))</f>
        <v/>
      </c>
      <c r="Z1218" s="30">
        <f>IF(OR($Y1218="",$D$6=""),"",IF(INDEX($A:$U,ROW(),$D$6)="",0,IF(ISNUMBER(INDEX($A:$U,ROW(),$D$6)),INDEX($A:$U,ROW(),$D$6),IFERROR(--SUBSTITUTE(SUBSTITUTE(TRIM(INDEX($A:$U,ROW(),$D$6)),",",""),"원",""),0))))</f>
        <v/>
      </c>
      <c r="AA1218" s="30">
        <f>IF(OR($Y1218="",$E$6=""),"",IF(INDEX($A:$U,ROW(),$E$6)="",0,IF(ISNUMBER(INDEX($A:$U,ROW(),$E$6)),INDEX($A:$U,ROW(),$E$6),IFERROR(--SUBSTITUTE(SUBSTITUTE(TRIM(INDEX($A:$U,ROW(),$E$6)),",",""),"원",""),0))))</f>
        <v/>
      </c>
      <c r="AB1218" s="30">
        <f>IF(OR($Y1218="",$F$6=""),"",IF(INDEX($A:$U,ROW(),$F$6)="","",IF(ISNUMBER(INDEX($A:$U,ROW(),$F$6)),INDEX($A:$U,ROW(),$F$6),IFERROR(--SUBSTITUTE(SUBSTITUTE(TRIM(INDEX($A:$U,ROW(),$F$6)),",",""),"원",""),""))))</f>
        <v/>
      </c>
      <c r="AC1218" s="2">
        <f>IF(OR($Y1218="",$G$6=""),"",INDEX($A:$U,ROW(),$G$6)&amp;"")</f>
        <v/>
      </c>
      <c r="AD1218" s="2">
        <f>IF($Y1218="","",IF(OR(AND(설정!$B$5&lt;&gt;"",ISNUMBER(SEARCH(설정!$B$5,$AC1218))),AND(설정!$B$6&lt;&gt;"",ISNUMBER(SEARCH(설정!$B$6,$AC1218))),AND(설정!$B$7&lt;&gt;"",ISNUMBER(SEARCH(설정!$B$7,$AC1218)))),"제외","포함"))</f>
        <v/>
      </c>
    </row>
    <row r="1219">
      <c r="W1219" s="2">
        <f>IF(OR($B$5="",$C$6="",ROW()&lt;$B$5),"",IF(INDEX($A:$U,ROW(),$C$6)="","",INDEX($A:$U,ROW(),$C$6)))</f>
        <v/>
      </c>
      <c r="X1219" s="28">
        <f>IF($W1219="","",IF(ISNUMBER($W1219),IF($W1219&gt;=10000000,IFERROR(DATE(INT($W1219/10000),MOD(INT($W1219/100),100),MOD($W1219,100)),""),$W1219),IF(ISNUMBER(--SUBSTITUTE(SUBSTITUTE(TRIM($W1219),".","-"),"/","-")),IF(--SUBSTITUTE(SUBSTITUTE(TRIM($W1219),".","-"),"/","-")&gt;=10000000,IFERROR(DATE(--LEFT(TRIM($W1219),4),--MID(TRIM($W1219),5,2),--RIGHT(TRIM($W1219),2)),""),--SUBSTITUTE(SUBSTITUTE(TRIM($W1219),".","-"),"/","-")),IFERROR(--LEFT(SUBSTITUTE(SUBSTITUTE(TRIM($W1219),".","-"),"/","-"),10),""))))</f>
        <v/>
      </c>
      <c r="Y1219" s="29">
        <f>IF($X1219="","",INT($X1219))</f>
        <v/>
      </c>
      <c r="Z1219" s="30">
        <f>IF(OR($Y1219="",$D$6=""),"",IF(INDEX($A:$U,ROW(),$D$6)="",0,IF(ISNUMBER(INDEX($A:$U,ROW(),$D$6)),INDEX($A:$U,ROW(),$D$6),IFERROR(--SUBSTITUTE(SUBSTITUTE(TRIM(INDEX($A:$U,ROW(),$D$6)),",",""),"원",""),0))))</f>
        <v/>
      </c>
      <c r="AA1219" s="30">
        <f>IF(OR($Y1219="",$E$6=""),"",IF(INDEX($A:$U,ROW(),$E$6)="",0,IF(ISNUMBER(INDEX($A:$U,ROW(),$E$6)),INDEX($A:$U,ROW(),$E$6),IFERROR(--SUBSTITUTE(SUBSTITUTE(TRIM(INDEX($A:$U,ROW(),$E$6)),",",""),"원",""),0))))</f>
        <v/>
      </c>
      <c r="AB1219" s="30">
        <f>IF(OR($Y1219="",$F$6=""),"",IF(INDEX($A:$U,ROW(),$F$6)="","",IF(ISNUMBER(INDEX($A:$U,ROW(),$F$6)),INDEX($A:$U,ROW(),$F$6),IFERROR(--SUBSTITUTE(SUBSTITUTE(TRIM(INDEX($A:$U,ROW(),$F$6)),",",""),"원",""),""))))</f>
        <v/>
      </c>
      <c r="AC1219" s="2">
        <f>IF(OR($Y1219="",$G$6=""),"",INDEX($A:$U,ROW(),$G$6)&amp;"")</f>
        <v/>
      </c>
      <c r="AD1219" s="2">
        <f>IF($Y1219="","",IF(OR(AND(설정!$B$5&lt;&gt;"",ISNUMBER(SEARCH(설정!$B$5,$AC1219))),AND(설정!$B$6&lt;&gt;"",ISNUMBER(SEARCH(설정!$B$6,$AC1219))),AND(설정!$B$7&lt;&gt;"",ISNUMBER(SEARCH(설정!$B$7,$AC1219)))),"제외","포함"))</f>
        <v/>
      </c>
    </row>
    <row r="1220">
      <c r="W1220" s="2">
        <f>IF(OR($B$5="",$C$6="",ROW()&lt;$B$5),"",IF(INDEX($A:$U,ROW(),$C$6)="","",INDEX($A:$U,ROW(),$C$6)))</f>
        <v/>
      </c>
      <c r="X1220" s="28">
        <f>IF($W1220="","",IF(ISNUMBER($W1220),IF($W1220&gt;=10000000,IFERROR(DATE(INT($W1220/10000),MOD(INT($W1220/100),100),MOD($W1220,100)),""),$W1220),IF(ISNUMBER(--SUBSTITUTE(SUBSTITUTE(TRIM($W1220),".","-"),"/","-")),IF(--SUBSTITUTE(SUBSTITUTE(TRIM($W1220),".","-"),"/","-")&gt;=10000000,IFERROR(DATE(--LEFT(TRIM($W1220),4),--MID(TRIM($W1220),5,2),--RIGHT(TRIM($W1220),2)),""),--SUBSTITUTE(SUBSTITUTE(TRIM($W1220),".","-"),"/","-")),IFERROR(--LEFT(SUBSTITUTE(SUBSTITUTE(TRIM($W1220),".","-"),"/","-"),10),""))))</f>
        <v/>
      </c>
      <c r="Y1220" s="29">
        <f>IF($X1220="","",INT($X1220))</f>
        <v/>
      </c>
      <c r="Z1220" s="30">
        <f>IF(OR($Y1220="",$D$6=""),"",IF(INDEX($A:$U,ROW(),$D$6)="",0,IF(ISNUMBER(INDEX($A:$U,ROW(),$D$6)),INDEX($A:$U,ROW(),$D$6),IFERROR(--SUBSTITUTE(SUBSTITUTE(TRIM(INDEX($A:$U,ROW(),$D$6)),",",""),"원",""),0))))</f>
        <v/>
      </c>
      <c r="AA1220" s="30">
        <f>IF(OR($Y1220="",$E$6=""),"",IF(INDEX($A:$U,ROW(),$E$6)="",0,IF(ISNUMBER(INDEX($A:$U,ROW(),$E$6)),INDEX($A:$U,ROW(),$E$6),IFERROR(--SUBSTITUTE(SUBSTITUTE(TRIM(INDEX($A:$U,ROW(),$E$6)),",",""),"원",""),0))))</f>
        <v/>
      </c>
      <c r="AB1220" s="30">
        <f>IF(OR($Y1220="",$F$6=""),"",IF(INDEX($A:$U,ROW(),$F$6)="","",IF(ISNUMBER(INDEX($A:$U,ROW(),$F$6)),INDEX($A:$U,ROW(),$F$6),IFERROR(--SUBSTITUTE(SUBSTITUTE(TRIM(INDEX($A:$U,ROW(),$F$6)),",",""),"원",""),""))))</f>
        <v/>
      </c>
      <c r="AC1220" s="2">
        <f>IF(OR($Y1220="",$G$6=""),"",INDEX($A:$U,ROW(),$G$6)&amp;"")</f>
        <v/>
      </c>
      <c r="AD1220" s="2">
        <f>IF($Y1220="","",IF(OR(AND(설정!$B$5&lt;&gt;"",ISNUMBER(SEARCH(설정!$B$5,$AC1220))),AND(설정!$B$6&lt;&gt;"",ISNUMBER(SEARCH(설정!$B$6,$AC1220))),AND(설정!$B$7&lt;&gt;"",ISNUMBER(SEARCH(설정!$B$7,$AC1220)))),"제외","포함"))</f>
        <v/>
      </c>
    </row>
    <row r="1221">
      <c r="W1221" s="2">
        <f>IF(OR($B$5="",$C$6="",ROW()&lt;$B$5),"",IF(INDEX($A:$U,ROW(),$C$6)="","",INDEX($A:$U,ROW(),$C$6)))</f>
        <v/>
      </c>
      <c r="X1221" s="28">
        <f>IF($W1221="","",IF(ISNUMBER($W1221),IF($W1221&gt;=10000000,IFERROR(DATE(INT($W1221/10000),MOD(INT($W1221/100),100),MOD($W1221,100)),""),$W1221),IF(ISNUMBER(--SUBSTITUTE(SUBSTITUTE(TRIM($W1221),".","-"),"/","-")),IF(--SUBSTITUTE(SUBSTITUTE(TRIM($W1221),".","-"),"/","-")&gt;=10000000,IFERROR(DATE(--LEFT(TRIM($W1221),4),--MID(TRIM($W1221),5,2),--RIGHT(TRIM($W1221),2)),""),--SUBSTITUTE(SUBSTITUTE(TRIM($W1221),".","-"),"/","-")),IFERROR(--LEFT(SUBSTITUTE(SUBSTITUTE(TRIM($W1221),".","-"),"/","-"),10),""))))</f>
        <v/>
      </c>
      <c r="Y1221" s="29">
        <f>IF($X1221="","",INT($X1221))</f>
        <v/>
      </c>
      <c r="Z1221" s="30">
        <f>IF(OR($Y1221="",$D$6=""),"",IF(INDEX($A:$U,ROW(),$D$6)="",0,IF(ISNUMBER(INDEX($A:$U,ROW(),$D$6)),INDEX($A:$U,ROW(),$D$6),IFERROR(--SUBSTITUTE(SUBSTITUTE(TRIM(INDEX($A:$U,ROW(),$D$6)),",",""),"원",""),0))))</f>
        <v/>
      </c>
      <c r="AA1221" s="30">
        <f>IF(OR($Y1221="",$E$6=""),"",IF(INDEX($A:$U,ROW(),$E$6)="",0,IF(ISNUMBER(INDEX($A:$U,ROW(),$E$6)),INDEX($A:$U,ROW(),$E$6),IFERROR(--SUBSTITUTE(SUBSTITUTE(TRIM(INDEX($A:$U,ROW(),$E$6)),",",""),"원",""),0))))</f>
        <v/>
      </c>
      <c r="AB1221" s="30">
        <f>IF(OR($Y1221="",$F$6=""),"",IF(INDEX($A:$U,ROW(),$F$6)="","",IF(ISNUMBER(INDEX($A:$U,ROW(),$F$6)),INDEX($A:$U,ROW(),$F$6),IFERROR(--SUBSTITUTE(SUBSTITUTE(TRIM(INDEX($A:$U,ROW(),$F$6)),",",""),"원",""),""))))</f>
        <v/>
      </c>
      <c r="AC1221" s="2">
        <f>IF(OR($Y1221="",$G$6=""),"",INDEX($A:$U,ROW(),$G$6)&amp;"")</f>
        <v/>
      </c>
      <c r="AD1221" s="2">
        <f>IF($Y1221="","",IF(OR(AND(설정!$B$5&lt;&gt;"",ISNUMBER(SEARCH(설정!$B$5,$AC1221))),AND(설정!$B$6&lt;&gt;"",ISNUMBER(SEARCH(설정!$B$6,$AC1221))),AND(설정!$B$7&lt;&gt;"",ISNUMBER(SEARCH(설정!$B$7,$AC1221)))),"제외","포함"))</f>
        <v/>
      </c>
    </row>
    <row r="1222">
      <c r="W1222" s="2">
        <f>IF(OR($B$5="",$C$6="",ROW()&lt;$B$5),"",IF(INDEX($A:$U,ROW(),$C$6)="","",INDEX($A:$U,ROW(),$C$6)))</f>
        <v/>
      </c>
      <c r="X1222" s="28">
        <f>IF($W1222="","",IF(ISNUMBER($W1222),IF($W1222&gt;=10000000,IFERROR(DATE(INT($W1222/10000),MOD(INT($W1222/100),100),MOD($W1222,100)),""),$W1222),IF(ISNUMBER(--SUBSTITUTE(SUBSTITUTE(TRIM($W1222),".","-"),"/","-")),IF(--SUBSTITUTE(SUBSTITUTE(TRIM($W1222),".","-"),"/","-")&gt;=10000000,IFERROR(DATE(--LEFT(TRIM($W1222),4),--MID(TRIM($W1222),5,2),--RIGHT(TRIM($W1222),2)),""),--SUBSTITUTE(SUBSTITUTE(TRIM($W1222),".","-"),"/","-")),IFERROR(--LEFT(SUBSTITUTE(SUBSTITUTE(TRIM($W1222),".","-"),"/","-"),10),""))))</f>
        <v/>
      </c>
      <c r="Y1222" s="29">
        <f>IF($X1222="","",INT($X1222))</f>
        <v/>
      </c>
      <c r="Z1222" s="30">
        <f>IF(OR($Y1222="",$D$6=""),"",IF(INDEX($A:$U,ROW(),$D$6)="",0,IF(ISNUMBER(INDEX($A:$U,ROW(),$D$6)),INDEX($A:$U,ROW(),$D$6),IFERROR(--SUBSTITUTE(SUBSTITUTE(TRIM(INDEX($A:$U,ROW(),$D$6)),",",""),"원",""),0))))</f>
        <v/>
      </c>
      <c r="AA1222" s="30">
        <f>IF(OR($Y1222="",$E$6=""),"",IF(INDEX($A:$U,ROW(),$E$6)="",0,IF(ISNUMBER(INDEX($A:$U,ROW(),$E$6)),INDEX($A:$U,ROW(),$E$6),IFERROR(--SUBSTITUTE(SUBSTITUTE(TRIM(INDEX($A:$U,ROW(),$E$6)),",",""),"원",""),0))))</f>
        <v/>
      </c>
      <c r="AB1222" s="30">
        <f>IF(OR($Y1222="",$F$6=""),"",IF(INDEX($A:$U,ROW(),$F$6)="","",IF(ISNUMBER(INDEX($A:$U,ROW(),$F$6)),INDEX($A:$U,ROW(),$F$6),IFERROR(--SUBSTITUTE(SUBSTITUTE(TRIM(INDEX($A:$U,ROW(),$F$6)),",",""),"원",""),""))))</f>
        <v/>
      </c>
      <c r="AC1222" s="2">
        <f>IF(OR($Y1222="",$G$6=""),"",INDEX($A:$U,ROW(),$G$6)&amp;"")</f>
        <v/>
      </c>
      <c r="AD1222" s="2">
        <f>IF($Y1222="","",IF(OR(AND(설정!$B$5&lt;&gt;"",ISNUMBER(SEARCH(설정!$B$5,$AC1222))),AND(설정!$B$6&lt;&gt;"",ISNUMBER(SEARCH(설정!$B$6,$AC1222))),AND(설정!$B$7&lt;&gt;"",ISNUMBER(SEARCH(설정!$B$7,$AC1222)))),"제외","포함"))</f>
        <v/>
      </c>
    </row>
    <row r="1223">
      <c r="W1223" s="2">
        <f>IF(OR($B$5="",$C$6="",ROW()&lt;$B$5),"",IF(INDEX($A:$U,ROW(),$C$6)="","",INDEX($A:$U,ROW(),$C$6)))</f>
        <v/>
      </c>
      <c r="X1223" s="28">
        <f>IF($W1223="","",IF(ISNUMBER($W1223),IF($W1223&gt;=10000000,IFERROR(DATE(INT($W1223/10000),MOD(INT($W1223/100),100),MOD($W1223,100)),""),$W1223),IF(ISNUMBER(--SUBSTITUTE(SUBSTITUTE(TRIM($W1223),".","-"),"/","-")),IF(--SUBSTITUTE(SUBSTITUTE(TRIM($W1223),".","-"),"/","-")&gt;=10000000,IFERROR(DATE(--LEFT(TRIM($W1223),4),--MID(TRIM($W1223),5,2),--RIGHT(TRIM($W1223),2)),""),--SUBSTITUTE(SUBSTITUTE(TRIM($W1223),".","-"),"/","-")),IFERROR(--LEFT(SUBSTITUTE(SUBSTITUTE(TRIM($W1223),".","-"),"/","-"),10),""))))</f>
        <v/>
      </c>
      <c r="Y1223" s="29">
        <f>IF($X1223="","",INT($X1223))</f>
        <v/>
      </c>
      <c r="Z1223" s="30">
        <f>IF(OR($Y1223="",$D$6=""),"",IF(INDEX($A:$U,ROW(),$D$6)="",0,IF(ISNUMBER(INDEX($A:$U,ROW(),$D$6)),INDEX($A:$U,ROW(),$D$6),IFERROR(--SUBSTITUTE(SUBSTITUTE(TRIM(INDEX($A:$U,ROW(),$D$6)),",",""),"원",""),0))))</f>
        <v/>
      </c>
      <c r="AA1223" s="30">
        <f>IF(OR($Y1223="",$E$6=""),"",IF(INDEX($A:$U,ROW(),$E$6)="",0,IF(ISNUMBER(INDEX($A:$U,ROW(),$E$6)),INDEX($A:$U,ROW(),$E$6),IFERROR(--SUBSTITUTE(SUBSTITUTE(TRIM(INDEX($A:$U,ROW(),$E$6)),",",""),"원",""),0))))</f>
        <v/>
      </c>
      <c r="AB1223" s="30">
        <f>IF(OR($Y1223="",$F$6=""),"",IF(INDEX($A:$U,ROW(),$F$6)="","",IF(ISNUMBER(INDEX($A:$U,ROW(),$F$6)),INDEX($A:$U,ROW(),$F$6),IFERROR(--SUBSTITUTE(SUBSTITUTE(TRIM(INDEX($A:$U,ROW(),$F$6)),",",""),"원",""),""))))</f>
        <v/>
      </c>
      <c r="AC1223" s="2">
        <f>IF(OR($Y1223="",$G$6=""),"",INDEX($A:$U,ROW(),$G$6)&amp;"")</f>
        <v/>
      </c>
      <c r="AD1223" s="2">
        <f>IF($Y1223="","",IF(OR(AND(설정!$B$5&lt;&gt;"",ISNUMBER(SEARCH(설정!$B$5,$AC1223))),AND(설정!$B$6&lt;&gt;"",ISNUMBER(SEARCH(설정!$B$6,$AC1223))),AND(설정!$B$7&lt;&gt;"",ISNUMBER(SEARCH(설정!$B$7,$AC1223)))),"제외","포함"))</f>
        <v/>
      </c>
    </row>
    <row r="1224">
      <c r="W1224" s="2">
        <f>IF(OR($B$5="",$C$6="",ROW()&lt;$B$5),"",IF(INDEX($A:$U,ROW(),$C$6)="","",INDEX($A:$U,ROW(),$C$6)))</f>
        <v/>
      </c>
      <c r="X1224" s="28">
        <f>IF($W1224="","",IF(ISNUMBER($W1224),IF($W1224&gt;=10000000,IFERROR(DATE(INT($W1224/10000),MOD(INT($W1224/100),100),MOD($W1224,100)),""),$W1224),IF(ISNUMBER(--SUBSTITUTE(SUBSTITUTE(TRIM($W1224),".","-"),"/","-")),IF(--SUBSTITUTE(SUBSTITUTE(TRIM($W1224),".","-"),"/","-")&gt;=10000000,IFERROR(DATE(--LEFT(TRIM($W1224),4),--MID(TRIM($W1224),5,2),--RIGHT(TRIM($W1224),2)),""),--SUBSTITUTE(SUBSTITUTE(TRIM($W1224),".","-"),"/","-")),IFERROR(--LEFT(SUBSTITUTE(SUBSTITUTE(TRIM($W1224),".","-"),"/","-"),10),""))))</f>
        <v/>
      </c>
      <c r="Y1224" s="29">
        <f>IF($X1224="","",INT($X1224))</f>
        <v/>
      </c>
      <c r="Z1224" s="30">
        <f>IF(OR($Y1224="",$D$6=""),"",IF(INDEX($A:$U,ROW(),$D$6)="",0,IF(ISNUMBER(INDEX($A:$U,ROW(),$D$6)),INDEX($A:$U,ROW(),$D$6),IFERROR(--SUBSTITUTE(SUBSTITUTE(TRIM(INDEX($A:$U,ROW(),$D$6)),",",""),"원",""),0))))</f>
        <v/>
      </c>
      <c r="AA1224" s="30">
        <f>IF(OR($Y1224="",$E$6=""),"",IF(INDEX($A:$U,ROW(),$E$6)="",0,IF(ISNUMBER(INDEX($A:$U,ROW(),$E$6)),INDEX($A:$U,ROW(),$E$6),IFERROR(--SUBSTITUTE(SUBSTITUTE(TRIM(INDEX($A:$U,ROW(),$E$6)),",",""),"원",""),0))))</f>
        <v/>
      </c>
      <c r="AB1224" s="30">
        <f>IF(OR($Y1224="",$F$6=""),"",IF(INDEX($A:$U,ROW(),$F$6)="","",IF(ISNUMBER(INDEX($A:$U,ROW(),$F$6)),INDEX($A:$U,ROW(),$F$6),IFERROR(--SUBSTITUTE(SUBSTITUTE(TRIM(INDEX($A:$U,ROW(),$F$6)),",",""),"원",""),""))))</f>
        <v/>
      </c>
      <c r="AC1224" s="2">
        <f>IF(OR($Y1224="",$G$6=""),"",INDEX($A:$U,ROW(),$G$6)&amp;"")</f>
        <v/>
      </c>
      <c r="AD1224" s="2">
        <f>IF($Y1224="","",IF(OR(AND(설정!$B$5&lt;&gt;"",ISNUMBER(SEARCH(설정!$B$5,$AC1224))),AND(설정!$B$6&lt;&gt;"",ISNUMBER(SEARCH(설정!$B$6,$AC1224))),AND(설정!$B$7&lt;&gt;"",ISNUMBER(SEARCH(설정!$B$7,$AC1224)))),"제외","포함"))</f>
        <v/>
      </c>
    </row>
    <row r="1225">
      <c r="W1225" s="2">
        <f>IF(OR($B$5="",$C$6="",ROW()&lt;$B$5),"",IF(INDEX($A:$U,ROW(),$C$6)="","",INDEX($A:$U,ROW(),$C$6)))</f>
        <v/>
      </c>
      <c r="X1225" s="28">
        <f>IF($W1225="","",IF(ISNUMBER($W1225),IF($W1225&gt;=10000000,IFERROR(DATE(INT($W1225/10000),MOD(INT($W1225/100),100),MOD($W1225,100)),""),$W1225),IF(ISNUMBER(--SUBSTITUTE(SUBSTITUTE(TRIM($W1225),".","-"),"/","-")),IF(--SUBSTITUTE(SUBSTITUTE(TRIM($W1225),".","-"),"/","-")&gt;=10000000,IFERROR(DATE(--LEFT(TRIM($W1225),4),--MID(TRIM($W1225),5,2),--RIGHT(TRIM($W1225),2)),""),--SUBSTITUTE(SUBSTITUTE(TRIM($W1225),".","-"),"/","-")),IFERROR(--LEFT(SUBSTITUTE(SUBSTITUTE(TRIM($W1225),".","-"),"/","-"),10),""))))</f>
        <v/>
      </c>
      <c r="Y1225" s="29">
        <f>IF($X1225="","",INT($X1225))</f>
        <v/>
      </c>
      <c r="Z1225" s="30">
        <f>IF(OR($Y1225="",$D$6=""),"",IF(INDEX($A:$U,ROW(),$D$6)="",0,IF(ISNUMBER(INDEX($A:$U,ROW(),$D$6)),INDEX($A:$U,ROW(),$D$6),IFERROR(--SUBSTITUTE(SUBSTITUTE(TRIM(INDEX($A:$U,ROW(),$D$6)),",",""),"원",""),0))))</f>
        <v/>
      </c>
      <c r="AA1225" s="30">
        <f>IF(OR($Y1225="",$E$6=""),"",IF(INDEX($A:$U,ROW(),$E$6)="",0,IF(ISNUMBER(INDEX($A:$U,ROW(),$E$6)),INDEX($A:$U,ROW(),$E$6),IFERROR(--SUBSTITUTE(SUBSTITUTE(TRIM(INDEX($A:$U,ROW(),$E$6)),",",""),"원",""),0))))</f>
        <v/>
      </c>
      <c r="AB1225" s="30">
        <f>IF(OR($Y1225="",$F$6=""),"",IF(INDEX($A:$U,ROW(),$F$6)="","",IF(ISNUMBER(INDEX($A:$U,ROW(),$F$6)),INDEX($A:$U,ROW(),$F$6),IFERROR(--SUBSTITUTE(SUBSTITUTE(TRIM(INDEX($A:$U,ROW(),$F$6)),",",""),"원",""),""))))</f>
        <v/>
      </c>
      <c r="AC1225" s="2">
        <f>IF(OR($Y1225="",$G$6=""),"",INDEX($A:$U,ROW(),$G$6)&amp;"")</f>
        <v/>
      </c>
      <c r="AD1225" s="2">
        <f>IF($Y1225="","",IF(OR(AND(설정!$B$5&lt;&gt;"",ISNUMBER(SEARCH(설정!$B$5,$AC1225))),AND(설정!$B$6&lt;&gt;"",ISNUMBER(SEARCH(설정!$B$6,$AC1225))),AND(설정!$B$7&lt;&gt;"",ISNUMBER(SEARCH(설정!$B$7,$AC1225)))),"제외","포함"))</f>
        <v/>
      </c>
    </row>
    <row r="1226">
      <c r="W1226" s="2">
        <f>IF(OR($B$5="",$C$6="",ROW()&lt;$B$5),"",IF(INDEX($A:$U,ROW(),$C$6)="","",INDEX($A:$U,ROW(),$C$6)))</f>
        <v/>
      </c>
      <c r="X1226" s="28">
        <f>IF($W1226="","",IF(ISNUMBER($W1226),IF($W1226&gt;=10000000,IFERROR(DATE(INT($W1226/10000),MOD(INT($W1226/100),100),MOD($W1226,100)),""),$W1226),IF(ISNUMBER(--SUBSTITUTE(SUBSTITUTE(TRIM($W1226),".","-"),"/","-")),IF(--SUBSTITUTE(SUBSTITUTE(TRIM($W1226),".","-"),"/","-")&gt;=10000000,IFERROR(DATE(--LEFT(TRIM($W1226),4),--MID(TRIM($W1226),5,2),--RIGHT(TRIM($W1226),2)),""),--SUBSTITUTE(SUBSTITUTE(TRIM($W1226),".","-"),"/","-")),IFERROR(--LEFT(SUBSTITUTE(SUBSTITUTE(TRIM($W1226),".","-"),"/","-"),10),""))))</f>
        <v/>
      </c>
      <c r="Y1226" s="29">
        <f>IF($X1226="","",INT($X1226))</f>
        <v/>
      </c>
      <c r="Z1226" s="30">
        <f>IF(OR($Y1226="",$D$6=""),"",IF(INDEX($A:$U,ROW(),$D$6)="",0,IF(ISNUMBER(INDEX($A:$U,ROW(),$D$6)),INDEX($A:$U,ROW(),$D$6),IFERROR(--SUBSTITUTE(SUBSTITUTE(TRIM(INDEX($A:$U,ROW(),$D$6)),",",""),"원",""),0))))</f>
        <v/>
      </c>
      <c r="AA1226" s="30">
        <f>IF(OR($Y1226="",$E$6=""),"",IF(INDEX($A:$U,ROW(),$E$6)="",0,IF(ISNUMBER(INDEX($A:$U,ROW(),$E$6)),INDEX($A:$U,ROW(),$E$6),IFERROR(--SUBSTITUTE(SUBSTITUTE(TRIM(INDEX($A:$U,ROW(),$E$6)),",",""),"원",""),0))))</f>
        <v/>
      </c>
      <c r="AB1226" s="30">
        <f>IF(OR($Y1226="",$F$6=""),"",IF(INDEX($A:$U,ROW(),$F$6)="","",IF(ISNUMBER(INDEX($A:$U,ROW(),$F$6)),INDEX($A:$U,ROW(),$F$6),IFERROR(--SUBSTITUTE(SUBSTITUTE(TRIM(INDEX($A:$U,ROW(),$F$6)),",",""),"원",""),""))))</f>
        <v/>
      </c>
      <c r="AC1226" s="2">
        <f>IF(OR($Y1226="",$G$6=""),"",INDEX($A:$U,ROW(),$G$6)&amp;"")</f>
        <v/>
      </c>
      <c r="AD1226" s="2">
        <f>IF($Y1226="","",IF(OR(AND(설정!$B$5&lt;&gt;"",ISNUMBER(SEARCH(설정!$B$5,$AC1226))),AND(설정!$B$6&lt;&gt;"",ISNUMBER(SEARCH(설정!$B$6,$AC1226))),AND(설정!$B$7&lt;&gt;"",ISNUMBER(SEARCH(설정!$B$7,$AC1226)))),"제외","포함"))</f>
        <v/>
      </c>
    </row>
    <row r="1227">
      <c r="W1227" s="2">
        <f>IF(OR($B$5="",$C$6="",ROW()&lt;$B$5),"",IF(INDEX($A:$U,ROW(),$C$6)="","",INDEX($A:$U,ROW(),$C$6)))</f>
        <v/>
      </c>
      <c r="X1227" s="28">
        <f>IF($W1227="","",IF(ISNUMBER($W1227),IF($W1227&gt;=10000000,IFERROR(DATE(INT($W1227/10000),MOD(INT($W1227/100),100),MOD($W1227,100)),""),$W1227),IF(ISNUMBER(--SUBSTITUTE(SUBSTITUTE(TRIM($W1227),".","-"),"/","-")),IF(--SUBSTITUTE(SUBSTITUTE(TRIM($W1227),".","-"),"/","-")&gt;=10000000,IFERROR(DATE(--LEFT(TRIM($W1227),4),--MID(TRIM($W1227),5,2),--RIGHT(TRIM($W1227),2)),""),--SUBSTITUTE(SUBSTITUTE(TRIM($W1227),".","-"),"/","-")),IFERROR(--LEFT(SUBSTITUTE(SUBSTITUTE(TRIM($W1227),".","-"),"/","-"),10),""))))</f>
        <v/>
      </c>
      <c r="Y1227" s="29">
        <f>IF($X1227="","",INT($X1227))</f>
        <v/>
      </c>
      <c r="Z1227" s="30">
        <f>IF(OR($Y1227="",$D$6=""),"",IF(INDEX($A:$U,ROW(),$D$6)="",0,IF(ISNUMBER(INDEX($A:$U,ROW(),$D$6)),INDEX($A:$U,ROW(),$D$6),IFERROR(--SUBSTITUTE(SUBSTITUTE(TRIM(INDEX($A:$U,ROW(),$D$6)),",",""),"원",""),0))))</f>
        <v/>
      </c>
      <c r="AA1227" s="30">
        <f>IF(OR($Y1227="",$E$6=""),"",IF(INDEX($A:$U,ROW(),$E$6)="",0,IF(ISNUMBER(INDEX($A:$U,ROW(),$E$6)),INDEX($A:$U,ROW(),$E$6),IFERROR(--SUBSTITUTE(SUBSTITUTE(TRIM(INDEX($A:$U,ROW(),$E$6)),",",""),"원",""),0))))</f>
        <v/>
      </c>
      <c r="AB1227" s="30">
        <f>IF(OR($Y1227="",$F$6=""),"",IF(INDEX($A:$U,ROW(),$F$6)="","",IF(ISNUMBER(INDEX($A:$U,ROW(),$F$6)),INDEX($A:$U,ROW(),$F$6),IFERROR(--SUBSTITUTE(SUBSTITUTE(TRIM(INDEX($A:$U,ROW(),$F$6)),",",""),"원",""),""))))</f>
        <v/>
      </c>
      <c r="AC1227" s="2">
        <f>IF(OR($Y1227="",$G$6=""),"",INDEX($A:$U,ROW(),$G$6)&amp;"")</f>
        <v/>
      </c>
      <c r="AD1227" s="2">
        <f>IF($Y1227="","",IF(OR(AND(설정!$B$5&lt;&gt;"",ISNUMBER(SEARCH(설정!$B$5,$AC1227))),AND(설정!$B$6&lt;&gt;"",ISNUMBER(SEARCH(설정!$B$6,$AC1227))),AND(설정!$B$7&lt;&gt;"",ISNUMBER(SEARCH(설정!$B$7,$AC1227)))),"제외","포함"))</f>
        <v/>
      </c>
    </row>
    <row r="1228">
      <c r="W1228" s="2">
        <f>IF(OR($B$5="",$C$6="",ROW()&lt;$B$5),"",IF(INDEX($A:$U,ROW(),$C$6)="","",INDEX($A:$U,ROW(),$C$6)))</f>
        <v/>
      </c>
      <c r="X1228" s="28">
        <f>IF($W1228="","",IF(ISNUMBER($W1228),IF($W1228&gt;=10000000,IFERROR(DATE(INT($W1228/10000),MOD(INT($W1228/100),100),MOD($W1228,100)),""),$W1228),IF(ISNUMBER(--SUBSTITUTE(SUBSTITUTE(TRIM($W1228),".","-"),"/","-")),IF(--SUBSTITUTE(SUBSTITUTE(TRIM($W1228),".","-"),"/","-")&gt;=10000000,IFERROR(DATE(--LEFT(TRIM($W1228),4),--MID(TRIM($W1228),5,2),--RIGHT(TRIM($W1228),2)),""),--SUBSTITUTE(SUBSTITUTE(TRIM($W1228),".","-"),"/","-")),IFERROR(--LEFT(SUBSTITUTE(SUBSTITUTE(TRIM($W1228),".","-"),"/","-"),10),""))))</f>
        <v/>
      </c>
      <c r="Y1228" s="29">
        <f>IF($X1228="","",INT($X1228))</f>
        <v/>
      </c>
      <c r="Z1228" s="30">
        <f>IF(OR($Y1228="",$D$6=""),"",IF(INDEX($A:$U,ROW(),$D$6)="",0,IF(ISNUMBER(INDEX($A:$U,ROW(),$D$6)),INDEX($A:$U,ROW(),$D$6),IFERROR(--SUBSTITUTE(SUBSTITUTE(TRIM(INDEX($A:$U,ROW(),$D$6)),",",""),"원",""),0))))</f>
        <v/>
      </c>
      <c r="AA1228" s="30">
        <f>IF(OR($Y1228="",$E$6=""),"",IF(INDEX($A:$U,ROW(),$E$6)="",0,IF(ISNUMBER(INDEX($A:$U,ROW(),$E$6)),INDEX($A:$U,ROW(),$E$6),IFERROR(--SUBSTITUTE(SUBSTITUTE(TRIM(INDEX($A:$U,ROW(),$E$6)),",",""),"원",""),0))))</f>
        <v/>
      </c>
      <c r="AB1228" s="30">
        <f>IF(OR($Y1228="",$F$6=""),"",IF(INDEX($A:$U,ROW(),$F$6)="","",IF(ISNUMBER(INDEX($A:$U,ROW(),$F$6)),INDEX($A:$U,ROW(),$F$6),IFERROR(--SUBSTITUTE(SUBSTITUTE(TRIM(INDEX($A:$U,ROW(),$F$6)),",",""),"원",""),""))))</f>
        <v/>
      </c>
      <c r="AC1228" s="2">
        <f>IF(OR($Y1228="",$G$6=""),"",INDEX($A:$U,ROW(),$G$6)&amp;"")</f>
        <v/>
      </c>
      <c r="AD1228" s="2">
        <f>IF($Y1228="","",IF(OR(AND(설정!$B$5&lt;&gt;"",ISNUMBER(SEARCH(설정!$B$5,$AC1228))),AND(설정!$B$6&lt;&gt;"",ISNUMBER(SEARCH(설정!$B$6,$AC1228))),AND(설정!$B$7&lt;&gt;"",ISNUMBER(SEARCH(설정!$B$7,$AC1228)))),"제외","포함"))</f>
        <v/>
      </c>
    </row>
    <row r="1229">
      <c r="W1229" s="2">
        <f>IF(OR($B$5="",$C$6="",ROW()&lt;$B$5),"",IF(INDEX($A:$U,ROW(),$C$6)="","",INDEX($A:$U,ROW(),$C$6)))</f>
        <v/>
      </c>
      <c r="X1229" s="28">
        <f>IF($W1229="","",IF(ISNUMBER($W1229),IF($W1229&gt;=10000000,IFERROR(DATE(INT($W1229/10000),MOD(INT($W1229/100),100),MOD($W1229,100)),""),$W1229),IF(ISNUMBER(--SUBSTITUTE(SUBSTITUTE(TRIM($W1229),".","-"),"/","-")),IF(--SUBSTITUTE(SUBSTITUTE(TRIM($W1229),".","-"),"/","-")&gt;=10000000,IFERROR(DATE(--LEFT(TRIM($W1229),4),--MID(TRIM($W1229),5,2),--RIGHT(TRIM($W1229),2)),""),--SUBSTITUTE(SUBSTITUTE(TRIM($W1229),".","-"),"/","-")),IFERROR(--LEFT(SUBSTITUTE(SUBSTITUTE(TRIM($W1229),".","-"),"/","-"),10),""))))</f>
        <v/>
      </c>
      <c r="Y1229" s="29">
        <f>IF($X1229="","",INT($X1229))</f>
        <v/>
      </c>
      <c r="Z1229" s="30">
        <f>IF(OR($Y1229="",$D$6=""),"",IF(INDEX($A:$U,ROW(),$D$6)="",0,IF(ISNUMBER(INDEX($A:$U,ROW(),$D$6)),INDEX($A:$U,ROW(),$D$6),IFERROR(--SUBSTITUTE(SUBSTITUTE(TRIM(INDEX($A:$U,ROW(),$D$6)),",",""),"원",""),0))))</f>
        <v/>
      </c>
      <c r="AA1229" s="30">
        <f>IF(OR($Y1229="",$E$6=""),"",IF(INDEX($A:$U,ROW(),$E$6)="",0,IF(ISNUMBER(INDEX($A:$U,ROW(),$E$6)),INDEX($A:$U,ROW(),$E$6),IFERROR(--SUBSTITUTE(SUBSTITUTE(TRIM(INDEX($A:$U,ROW(),$E$6)),",",""),"원",""),0))))</f>
        <v/>
      </c>
      <c r="AB1229" s="30">
        <f>IF(OR($Y1229="",$F$6=""),"",IF(INDEX($A:$U,ROW(),$F$6)="","",IF(ISNUMBER(INDEX($A:$U,ROW(),$F$6)),INDEX($A:$U,ROW(),$F$6),IFERROR(--SUBSTITUTE(SUBSTITUTE(TRIM(INDEX($A:$U,ROW(),$F$6)),",",""),"원",""),""))))</f>
        <v/>
      </c>
      <c r="AC1229" s="2">
        <f>IF(OR($Y1229="",$G$6=""),"",INDEX($A:$U,ROW(),$G$6)&amp;"")</f>
        <v/>
      </c>
      <c r="AD1229" s="2">
        <f>IF($Y1229="","",IF(OR(AND(설정!$B$5&lt;&gt;"",ISNUMBER(SEARCH(설정!$B$5,$AC1229))),AND(설정!$B$6&lt;&gt;"",ISNUMBER(SEARCH(설정!$B$6,$AC1229))),AND(설정!$B$7&lt;&gt;"",ISNUMBER(SEARCH(설정!$B$7,$AC1229)))),"제외","포함"))</f>
        <v/>
      </c>
    </row>
    <row r="1230">
      <c r="W1230" s="2">
        <f>IF(OR($B$5="",$C$6="",ROW()&lt;$B$5),"",IF(INDEX($A:$U,ROW(),$C$6)="","",INDEX($A:$U,ROW(),$C$6)))</f>
        <v/>
      </c>
      <c r="X1230" s="28">
        <f>IF($W1230="","",IF(ISNUMBER($W1230),IF($W1230&gt;=10000000,IFERROR(DATE(INT($W1230/10000),MOD(INT($W1230/100),100),MOD($W1230,100)),""),$W1230),IF(ISNUMBER(--SUBSTITUTE(SUBSTITUTE(TRIM($W1230),".","-"),"/","-")),IF(--SUBSTITUTE(SUBSTITUTE(TRIM($W1230),".","-"),"/","-")&gt;=10000000,IFERROR(DATE(--LEFT(TRIM($W1230),4),--MID(TRIM($W1230),5,2),--RIGHT(TRIM($W1230),2)),""),--SUBSTITUTE(SUBSTITUTE(TRIM($W1230),".","-"),"/","-")),IFERROR(--LEFT(SUBSTITUTE(SUBSTITUTE(TRIM($W1230),".","-"),"/","-"),10),""))))</f>
        <v/>
      </c>
      <c r="Y1230" s="29">
        <f>IF($X1230="","",INT($X1230))</f>
        <v/>
      </c>
      <c r="Z1230" s="30">
        <f>IF(OR($Y1230="",$D$6=""),"",IF(INDEX($A:$U,ROW(),$D$6)="",0,IF(ISNUMBER(INDEX($A:$U,ROW(),$D$6)),INDEX($A:$U,ROW(),$D$6),IFERROR(--SUBSTITUTE(SUBSTITUTE(TRIM(INDEX($A:$U,ROW(),$D$6)),",",""),"원",""),0))))</f>
        <v/>
      </c>
      <c r="AA1230" s="30">
        <f>IF(OR($Y1230="",$E$6=""),"",IF(INDEX($A:$U,ROW(),$E$6)="",0,IF(ISNUMBER(INDEX($A:$U,ROW(),$E$6)),INDEX($A:$U,ROW(),$E$6),IFERROR(--SUBSTITUTE(SUBSTITUTE(TRIM(INDEX($A:$U,ROW(),$E$6)),",",""),"원",""),0))))</f>
        <v/>
      </c>
      <c r="AB1230" s="30">
        <f>IF(OR($Y1230="",$F$6=""),"",IF(INDEX($A:$U,ROW(),$F$6)="","",IF(ISNUMBER(INDEX($A:$U,ROW(),$F$6)),INDEX($A:$U,ROW(),$F$6),IFERROR(--SUBSTITUTE(SUBSTITUTE(TRIM(INDEX($A:$U,ROW(),$F$6)),",",""),"원",""),""))))</f>
        <v/>
      </c>
      <c r="AC1230" s="2">
        <f>IF(OR($Y1230="",$G$6=""),"",INDEX($A:$U,ROW(),$G$6)&amp;"")</f>
        <v/>
      </c>
      <c r="AD1230" s="2">
        <f>IF($Y1230="","",IF(OR(AND(설정!$B$5&lt;&gt;"",ISNUMBER(SEARCH(설정!$B$5,$AC1230))),AND(설정!$B$6&lt;&gt;"",ISNUMBER(SEARCH(설정!$B$6,$AC1230))),AND(설정!$B$7&lt;&gt;"",ISNUMBER(SEARCH(설정!$B$7,$AC1230)))),"제외","포함"))</f>
        <v/>
      </c>
    </row>
    <row r="1231">
      <c r="W1231" s="2">
        <f>IF(OR($B$5="",$C$6="",ROW()&lt;$B$5),"",IF(INDEX($A:$U,ROW(),$C$6)="","",INDEX($A:$U,ROW(),$C$6)))</f>
        <v/>
      </c>
      <c r="X1231" s="28">
        <f>IF($W1231="","",IF(ISNUMBER($W1231),IF($W1231&gt;=10000000,IFERROR(DATE(INT($W1231/10000),MOD(INT($W1231/100),100),MOD($W1231,100)),""),$W1231),IF(ISNUMBER(--SUBSTITUTE(SUBSTITUTE(TRIM($W1231),".","-"),"/","-")),IF(--SUBSTITUTE(SUBSTITUTE(TRIM($W1231),".","-"),"/","-")&gt;=10000000,IFERROR(DATE(--LEFT(TRIM($W1231),4),--MID(TRIM($W1231),5,2),--RIGHT(TRIM($W1231),2)),""),--SUBSTITUTE(SUBSTITUTE(TRIM($W1231),".","-"),"/","-")),IFERROR(--LEFT(SUBSTITUTE(SUBSTITUTE(TRIM($W1231),".","-"),"/","-"),10),""))))</f>
        <v/>
      </c>
      <c r="Y1231" s="29">
        <f>IF($X1231="","",INT($X1231))</f>
        <v/>
      </c>
      <c r="Z1231" s="30">
        <f>IF(OR($Y1231="",$D$6=""),"",IF(INDEX($A:$U,ROW(),$D$6)="",0,IF(ISNUMBER(INDEX($A:$U,ROW(),$D$6)),INDEX($A:$U,ROW(),$D$6),IFERROR(--SUBSTITUTE(SUBSTITUTE(TRIM(INDEX($A:$U,ROW(),$D$6)),",",""),"원",""),0))))</f>
        <v/>
      </c>
      <c r="AA1231" s="30">
        <f>IF(OR($Y1231="",$E$6=""),"",IF(INDEX($A:$U,ROW(),$E$6)="",0,IF(ISNUMBER(INDEX($A:$U,ROW(),$E$6)),INDEX($A:$U,ROW(),$E$6),IFERROR(--SUBSTITUTE(SUBSTITUTE(TRIM(INDEX($A:$U,ROW(),$E$6)),",",""),"원",""),0))))</f>
        <v/>
      </c>
      <c r="AB1231" s="30">
        <f>IF(OR($Y1231="",$F$6=""),"",IF(INDEX($A:$U,ROW(),$F$6)="","",IF(ISNUMBER(INDEX($A:$U,ROW(),$F$6)),INDEX($A:$U,ROW(),$F$6),IFERROR(--SUBSTITUTE(SUBSTITUTE(TRIM(INDEX($A:$U,ROW(),$F$6)),",",""),"원",""),""))))</f>
        <v/>
      </c>
      <c r="AC1231" s="2">
        <f>IF(OR($Y1231="",$G$6=""),"",INDEX($A:$U,ROW(),$G$6)&amp;"")</f>
        <v/>
      </c>
      <c r="AD1231" s="2">
        <f>IF($Y1231="","",IF(OR(AND(설정!$B$5&lt;&gt;"",ISNUMBER(SEARCH(설정!$B$5,$AC1231))),AND(설정!$B$6&lt;&gt;"",ISNUMBER(SEARCH(설정!$B$6,$AC1231))),AND(설정!$B$7&lt;&gt;"",ISNUMBER(SEARCH(설정!$B$7,$AC1231)))),"제외","포함"))</f>
        <v/>
      </c>
    </row>
    <row r="1232">
      <c r="W1232" s="2">
        <f>IF(OR($B$5="",$C$6="",ROW()&lt;$B$5),"",IF(INDEX($A:$U,ROW(),$C$6)="","",INDEX($A:$U,ROW(),$C$6)))</f>
        <v/>
      </c>
      <c r="X1232" s="28">
        <f>IF($W1232="","",IF(ISNUMBER($W1232),IF($W1232&gt;=10000000,IFERROR(DATE(INT($W1232/10000),MOD(INT($W1232/100),100),MOD($W1232,100)),""),$W1232),IF(ISNUMBER(--SUBSTITUTE(SUBSTITUTE(TRIM($W1232),".","-"),"/","-")),IF(--SUBSTITUTE(SUBSTITUTE(TRIM($W1232),".","-"),"/","-")&gt;=10000000,IFERROR(DATE(--LEFT(TRIM($W1232),4),--MID(TRIM($W1232),5,2),--RIGHT(TRIM($W1232),2)),""),--SUBSTITUTE(SUBSTITUTE(TRIM($W1232),".","-"),"/","-")),IFERROR(--LEFT(SUBSTITUTE(SUBSTITUTE(TRIM($W1232),".","-"),"/","-"),10),""))))</f>
        <v/>
      </c>
      <c r="Y1232" s="29">
        <f>IF($X1232="","",INT($X1232))</f>
        <v/>
      </c>
      <c r="Z1232" s="30">
        <f>IF(OR($Y1232="",$D$6=""),"",IF(INDEX($A:$U,ROW(),$D$6)="",0,IF(ISNUMBER(INDEX($A:$U,ROW(),$D$6)),INDEX($A:$U,ROW(),$D$6),IFERROR(--SUBSTITUTE(SUBSTITUTE(TRIM(INDEX($A:$U,ROW(),$D$6)),",",""),"원",""),0))))</f>
        <v/>
      </c>
      <c r="AA1232" s="30">
        <f>IF(OR($Y1232="",$E$6=""),"",IF(INDEX($A:$U,ROW(),$E$6)="",0,IF(ISNUMBER(INDEX($A:$U,ROW(),$E$6)),INDEX($A:$U,ROW(),$E$6),IFERROR(--SUBSTITUTE(SUBSTITUTE(TRIM(INDEX($A:$U,ROW(),$E$6)),",",""),"원",""),0))))</f>
        <v/>
      </c>
      <c r="AB1232" s="30">
        <f>IF(OR($Y1232="",$F$6=""),"",IF(INDEX($A:$U,ROW(),$F$6)="","",IF(ISNUMBER(INDEX($A:$U,ROW(),$F$6)),INDEX($A:$U,ROW(),$F$6),IFERROR(--SUBSTITUTE(SUBSTITUTE(TRIM(INDEX($A:$U,ROW(),$F$6)),",",""),"원",""),""))))</f>
        <v/>
      </c>
      <c r="AC1232" s="2">
        <f>IF(OR($Y1232="",$G$6=""),"",INDEX($A:$U,ROW(),$G$6)&amp;"")</f>
        <v/>
      </c>
      <c r="AD1232" s="2">
        <f>IF($Y1232="","",IF(OR(AND(설정!$B$5&lt;&gt;"",ISNUMBER(SEARCH(설정!$B$5,$AC1232))),AND(설정!$B$6&lt;&gt;"",ISNUMBER(SEARCH(설정!$B$6,$AC1232))),AND(설정!$B$7&lt;&gt;"",ISNUMBER(SEARCH(설정!$B$7,$AC1232)))),"제외","포함"))</f>
        <v/>
      </c>
    </row>
    <row r="1233">
      <c r="W1233" s="2">
        <f>IF(OR($B$5="",$C$6="",ROW()&lt;$B$5),"",IF(INDEX($A:$U,ROW(),$C$6)="","",INDEX($A:$U,ROW(),$C$6)))</f>
        <v/>
      </c>
      <c r="X1233" s="28">
        <f>IF($W1233="","",IF(ISNUMBER($W1233),IF($W1233&gt;=10000000,IFERROR(DATE(INT($W1233/10000),MOD(INT($W1233/100),100),MOD($W1233,100)),""),$W1233),IF(ISNUMBER(--SUBSTITUTE(SUBSTITUTE(TRIM($W1233),".","-"),"/","-")),IF(--SUBSTITUTE(SUBSTITUTE(TRIM($W1233),".","-"),"/","-")&gt;=10000000,IFERROR(DATE(--LEFT(TRIM($W1233),4),--MID(TRIM($W1233),5,2),--RIGHT(TRIM($W1233),2)),""),--SUBSTITUTE(SUBSTITUTE(TRIM($W1233),".","-"),"/","-")),IFERROR(--LEFT(SUBSTITUTE(SUBSTITUTE(TRIM($W1233),".","-"),"/","-"),10),""))))</f>
        <v/>
      </c>
      <c r="Y1233" s="29">
        <f>IF($X1233="","",INT($X1233))</f>
        <v/>
      </c>
      <c r="Z1233" s="30">
        <f>IF(OR($Y1233="",$D$6=""),"",IF(INDEX($A:$U,ROW(),$D$6)="",0,IF(ISNUMBER(INDEX($A:$U,ROW(),$D$6)),INDEX($A:$U,ROW(),$D$6),IFERROR(--SUBSTITUTE(SUBSTITUTE(TRIM(INDEX($A:$U,ROW(),$D$6)),",",""),"원",""),0))))</f>
        <v/>
      </c>
      <c r="AA1233" s="30">
        <f>IF(OR($Y1233="",$E$6=""),"",IF(INDEX($A:$U,ROW(),$E$6)="",0,IF(ISNUMBER(INDEX($A:$U,ROW(),$E$6)),INDEX($A:$U,ROW(),$E$6),IFERROR(--SUBSTITUTE(SUBSTITUTE(TRIM(INDEX($A:$U,ROW(),$E$6)),",",""),"원",""),0))))</f>
        <v/>
      </c>
      <c r="AB1233" s="30">
        <f>IF(OR($Y1233="",$F$6=""),"",IF(INDEX($A:$U,ROW(),$F$6)="","",IF(ISNUMBER(INDEX($A:$U,ROW(),$F$6)),INDEX($A:$U,ROW(),$F$6),IFERROR(--SUBSTITUTE(SUBSTITUTE(TRIM(INDEX($A:$U,ROW(),$F$6)),",",""),"원",""),""))))</f>
        <v/>
      </c>
      <c r="AC1233" s="2">
        <f>IF(OR($Y1233="",$G$6=""),"",INDEX($A:$U,ROW(),$G$6)&amp;"")</f>
        <v/>
      </c>
      <c r="AD1233" s="2">
        <f>IF($Y1233="","",IF(OR(AND(설정!$B$5&lt;&gt;"",ISNUMBER(SEARCH(설정!$B$5,$AC1233))),AND(설정!$B$6&lt;&gt;"",ISNUMBER(SEARCH(설정!$B$6,$AC1233))),AND(설정!$B$7&lt;&gt;"",ISNUMBER(SEARCH(설정!$B$7,$AC1233)))),"제외","포함"))</f>
        <v/>
      </c>
    </row>
    <row r="1234">
      <c r="W1234" s="2">
        <f>IF(OR($B$5="",$C$6="",ROW()&lt;$B$5),"",IF(INDEX($A:$U,ROW(),$C$6)="","",INDEX($A:$U,ROW(),$C$6)))</f>
        <v/>
      </c>
      <c r="X1234" s="28">
        <f>IF($W1234="","",IF(ISNUMBER($W1234),IF($W1234&gt;=10000000,IFERROR(DATE(INT($W1234/10000),MOD(INT($W1234/100),100),MOD($W1234,100)),""),$W1234),IF(ISNUMBER(--SUBSTITUTE(SUBSTITUTE(TRIM($W1234),".","-"),"/","-")),IF(--SUBSTITUTE(SUBSTITUTE(TRIM($W1234),".","-"),"/","-")&gt;=10000000,IFERROR(DATE(--LEFT(TRIM($W1234),4),--MID(TRIM($W1234),5,2),--RIGHT(TRIM($W1234),2)),""),--SUBSTITUTE(SUBSTITUTE(TRIM($W1234),".","-"),"/","-")),IFERROR(--LEFT(SUBSTITUTE(SUBSTITUTE(TRIM($W1234),".","-"),"/","-"),10),""))))</f>
        <v/>
      </c>
      <c r="Y1234" s="29">
        <f>IF($X1234="","",INT($X1234))</f>
        <v/>
      </c>
      <c r="Z1234" s="30">
        <f>IF(OR($Y1234="",$D$6=""),"",IF(INDEX($A:$U,ROW(),$D$6)="",0,IF(ISNUMBER(INDEX($A:$U,ROW(),$D$6)),INDEX($A:$U,ROW(),$D$6),IFERROR(--SUBSTITUTE(SUBSTITUTE(TRIM(INDEX($A:$U,ROW(),$D$6)),",",""),"원",""),0))))</f>
        <v/>
      </c>
      <c r="AA1234" s="30">
        <f>IF(OR($Y1234="",$E$6=""),"",IF(INDEX($A:$U,ROW(),$E$6)="",0,IF(ISNUMBER(INDEX($A:$U,ROW(),$E$6)),INDEX($A:$U,ROW(),$E$6),IFERROR(--SUBSTITUTE(SUBSTITUTE(TRIM(INDEX($A:$U,ROW(),$E$6)),",",""),"원",""),0))))</f>
        <v/>
      </c>
      <c r="AB1234" s="30">
        <f>IF(OR($Y1234="",$F$6=""),"",IF(INDEX($A:$U,ROW(),$F$6)="","",IF(ISNUMBER(INDEX($A:$U,ROW(),$F$6)),INDEX($A:$U,ROW(),$F$6),IFERROR(--SUBSTITUTE(SUBSTITUTE(TRIM(INDEX($A:$U,ROW(),$F$6)),",",""),"원",""),""))))</f>
        <v/>
      </c>
      <c r="AC1234" s="2">
        <f>IF(OR($Y1234="",$G$6=""),"",INDEX($A:$U,ROW(),$G$6)&amp;"")</f>
        <v/>
      </c>
      <c r="AD1234" s="2">
        <f>IF($Y1234="","",IF(OR(AND(설정!$B$5&lt;&gt;"",ISNUMBER(SEARCH(설정!$B$5,$AC1234))),AND(설정!$B$6&lt;&gt;"",ISNUMBER(SEARCH(설정!$B$6,$AC1234))),AND(설정!$B$7&lt;&gt;"",ISNUMBER(SEARCH(설정!$B$7,$AC1234)))),"제외","포함"))</f>
        <v/>
      </c>
    </row>
    <row r="1235">
      <c r="W1235" s="2">
        <f>IF(OR($B$5="",$C$6="",ROW()&lt;$B$5),"",IF(INDEX($A:$U,ROW(),$C$6)="","",INDEX($A:$U,ROW(),$C$6)))</f>
        <v/>
      </c>
      <c r="X1235" s="28">
        <f>IF($W1235="","",IF(ISNUMBER($W1235),IF($W1235&gt;=10000000,IFERROR(DATE(INT($W1235/10000),MOD(INT($W1235/100),100),MOD($W1235,100)),""),$W1235),IF(ISNUMBER(--SUBSTITUTE(SUBSTITUTE(TRIM($W1235),".","-"),"/","-")),IF(--SUBSTITUTE(SUBSTITUTE(TRIM($W1235),".","-"),"/","-")&gt;=10000000,IFERROR(DATE(--LEFT(TRIM($W1235),4),--MID(TRIM($W1235),5,2),--RIGHT(TRIM($W1235),2)),""),--SUBSTITUTE(SUBSTITUTE(TRIM($W1235),".","-"),"/","-")),IFERROR(--LEFT(SUBSTITUTE(SUBSTITUTE(TRIM($W1235),".","-"),"/","-"),10),""))))</f>
        <v/>
      </c>
      <c r="Y1235" s="29">
        <f>IF($X1235="","",INT($X1235))</f>
        <v/>
      </c>
      <c r="Z1235" s="30">
        <f>IF(OR($Y1235="",$D$6=""),"",IF(INDEX($A:$U,ROW(),$D$6)="",0,IF(ISNUMBER(INDEX($A:$U,ROW(),$D$6)),INDEX($A:$U,ROW(),$D$6),IFERROR(--SUBSTITUTE(SUBSTITUTE(TRIM(INDEX($A:$U,ROW(),$D$6)),",",""),"원",""),0))))</f>
        <v/>
      </c>
      <c r="AA1235" s="30">
        <f>IF(OR($Y1235="",$E$6=""),"",IF(INDEX($A:$U,ROW(),$E$6)="",0,IF(ISNUMBER(INDEX($A:$U,ROW(),$E$6)),INDEX($A:$U,ROW(),$E$6),IFERROR(--SUBSTITUTE(SUBSTITUTE(TRIM(INDEX($A:$U,ROW(),$E$6)),",",""),"원",""),0))))</f>
        <v/>
      </c>
      <c r="AB1235" s="30">
        <f>IF(OR($Y1235="",$F$6=""),"",IF(INDEX($A:$U,ROW(),$F$6)="","",IF(ISNUMBER(INDEX($A:$U,ROW(),$F$6)),INDEX($A:$U,ROW(),$F$6),IFERROR(--SUBSTITUTE(SUBSTITUTE(TRIM(INDEX($A:$U,ROW(),$F$6)),",",""),"원",""),""))))</f>
        <v/>
      </c>
      <c r="AC1235" s="2">
        <f>IF(OR($Y1235="",$G$6=""),"",INDEX($A:$U,ROW(),$G$6)&amp;"")</f>
        <v/>
      </c>
      <c r="AD1235" s="2">
        <f>IF($Y1235="","",IF(OR(AND(설정!$B$5&lt;&gt;"",ISNUMBER(SEARCH(설정!$B$5,$AC1235))),AND(설정!$B$6&lt;&gt;"",ISNUMBER(SEARCH(설정!$B$6,$AC1235))),AND(설정!$B$7&lt;&gt;"",ISNUMBER(SEARCH(설정!$B$7,$AC1235)))),"제외","포함"))</f>
        <v/>
      </c>
    </row>
    <row r="1236">
      <c r="W1236" s="2">
        <f>IF(OR($B$5="",$C$6="",ROW()&lt;$B$5),"",IF(INDEX($A:$U,ROW(),$C$6)="","",INDEX($A:$U,ROW(),$C$6)))</f>
        <v/>
      </c>
      <c r="X1236" s="28">
        <f>IF($W1236="","",IF(ISNUMBER($W1236),IF($W1236&gt;=10000000,IFERROR(DATE(INT($W1236/10000),MOD(INT($W1236/100),100),MOD($W1236,100)),""),$W1236),IF(ISNUMBER(--SUBSTITUTE(SUBSTITUTE(TRIM($W1236),".","-"),"/","-")),IF(--SUBSTITUTE(SUBSTITUTE(TRIM($W1236),".","-"),"/","-")&gt;=10000000,IFERROR(DATE(--LEFT(TRIM($W1236),4),--MID(TRIM($W1236),5,2),--RIGHT(TRIM($W1236),2)),""),--SUBSTITUTE(SUBSTITUTE(TRIM($W1236),".","-"),"/","-")),IFERROR(--LEFT(SUBSTITUTE(SUBSTITUTE(TRIM($W1236),".","-"),"/","-"),10),""))))</f>
        <v/>
      </c>
      <c r="Y1236" s="29">
        <f>IF($X1236="","",INT($X1236))</f>
        <v/>
      </c>
      <c r="Z1236" s="30">
        <f>IF(OR($Y1236="",$D$6=""),"",IF(INDEX($A:$U,ROW(),$D$6)="",0,IF(ISNUMBER(INDEX($A:$U,ROW(),$D$6)),INDEX($A:$U,ROW(),$D$6),IFERROR(--SUBSTITUTE(SUBSTITUTE(TRIM(INDEX($A:$U,ROW(),$D$6)),",",""),"원",""),0))))</f>
        <v/>
      </c>
      <c r="AA1236" s="30">
        <f>IF(OR($Y1236="",$E$6=""),"",IF(INDEX($A:$U,ROW(),$E$6)="",0,IF(ISNUMBER(INDEX($A:$U,ROW(),$E$6)),INDEX($A:$U,ROW(),$E$6),IFERROR(--SUBSTITUTE(SUBSTITUTE(TRIM(INDEX($A:$U,ROW(),$E$6)),",",""),"원",""),0))))</f>
        <v/>
      </c>
      <c r="AB1236" s="30">
        <f>IF(OR($Y1236="",$F$6=""),"",IF(INDEX($A:$U,ROW(),$F$6)="","",IF(ISNUMBER(INDEX($A:$U,ROW(),$F$6)),INDEX($A:$U,ROW(),$F$6),IFERROR(--SUBSTITUTE(SUBSTITUTE(TRIM(INDEX($A:$U,ROW(),$F$6)),",",""),"원",""),""))))</f>
        <v/>
      </c>
      <c r="AC1236" s="2">
        <f>IF(OR($Y1236="",$G$6=""),"",INDEX($A:$U,ROW(),$G$6)&amp;"")</f>
        <v/>
      </c>
      <c r="AD1236" s="2">
        <f>IF($Y1236="","",IF(OR(AND(설정!$B$5&lt;&gt;"",ISNUMBER(SEARCH(설정!$B$5,$AC1236))),AND(설정!$B$6&lt;&gt;"",ISNUMBER(SEARCH(설정!$B$6,$AC1236))),AND(설정!$B$7&lt;&gt;"",ISNUMBER(SEARCH(설정!$B$7,$AC1236)))),"제외","포함"))</f>
        <v/>
      </c>
    </row>
    <row r="1237">
      <c r="W1237" s="2">
        <f>IF(OR($B$5="",$C$6="",ROW()&lt;$B$5),"",IF(INDEX($A:$U,ROW(),$C$6)="","",INDEX($A:$U,ROW(),$C$6)))</f>
        <v/>
      </c>
      <c r="X1237" s="28">
        <f>IF($W1237="","",IF(ISNUMBER($W1237),IF($W1237&gt;=10000000,IFERROR(DATE(INT($W1237/10000),MOD(INT($W1237/100),100),MOD($W1237,100)),""),$W1237),IF(ISNUMBER(--SUBSTITUTE(SUBSTITUTE(TRIM($W1237),".","-"),"/","-")),IF(--SUBSTITUTE(SUBSTITUTE(TRIM($W1237),".","-"),"/","-")&gt;=10000000,IFERROR(DATE(--LEFT(TRIM($W1237),4),--MID(TRIM($W1237),5,2),--RIGHT(TRIM($W1237),2)),""),--SUBSTITUTE(SUBSTITUTE(TRIM($W1237),".","-"),"/","-")),IFERROR(--LEFT(SUBSTITUTE(SUBSTITUTE(TRIM($W1237),".","-"),"/","-"),10),""))))</f>
        <v/>
      </c>
      <c r="Y1237" s="29">
        <f>IF($X1237="","",INT($X1237))</f>
        <v/>
      </c>
      <c r="Z1237" s="30">
        <f>IF(OR($Y1237="",$D$6=""),"",IF(INDEX($A:$U,ROW(),$D$6)="",0,IF(ISNUMBER(INDEX($A:$U,ROW(),$D$6)),INDEX($A:$U,ROW(),$D$6),IFERROR(--SUBSTITUTE(SUBSTITUTE(TRIM(INDEX($A:$U,ROW(),$D$6)),",",""),"원",""),0))))</f>
        <v/>
      </c>
      <c r="AA1237" s="30">
        <f>IF(OR($Y1237="",$E$6=""),"",IF(INDEX($A:$U,ROW(),$E$6)="",0,IF(ISNUMBER(INDEX($A:$U,ROW(),$E$6)),INDEX($A:$U,ROW(),$E$6),IFERROR(--SUBSTITUTE(SUBSTITUTE(TRIM(INDEX($A:$U,ROW(),$E$6)),",",""),"원",""),0))))</f>
        <v/>
      </c>
      <c r="AB1237" s="30">
        <f>IF(OR($Y1237="",$F$6=""),"",IF(INDEX($A:$U,ROW(),$F$6)="","",IF(ISNUMBER(INDEX($A:$U,ROW(),$F$6)),INDEX($A:$U,ROW(),$F$6),IFERROR(--SUBSTITUTE(SUBSTITUTE(TRIM(INDEX($A:$U,ROW(),$F$6)),",",""),"원",""),""))))</f>
        <v/>
      </c>
      <c r="AC1237" s="2">
        <f>IF(OR($Y1237="",$G$6=""),"",INDEX($A:$U,ROW(),$G$6)&amp;"")</f>
        <v/>
      </c>
      <c r="AD1237" s="2">
        <f>IF($Y1237="","",IF(OR(AND(설정!$B$5&lt;&gt;"",ISNUMBER(SEARCH(설정!$B$5,$AC1237))),AND(설정!$B$6&lt;&gt;"",ISNUMBER(SEARCH(설정!$B$6,$AC1237))),AND(설정!$B$7&lt;&gt;"",ISNUMBER(SEARCH(설정!$B$7,$AC1237)))),"제외","포함"))</f>
        <v/>
      </c>
    </row>
    <row r="1238">
      <c r="W1238" s="2">
        <f>IF(OR($B$5="",$C$6="",ROW()&lt;$B$5),"",IF(INDEX($A:$U,ROW(),$C$6)="","",INDEX($A:$U,ROW(),$C$6)))</f>
        <v/>
      </c>
      <c r="X1238" s="28">
        <f>IF($W1238="","",IF(ISNUMBER($W1238),IF($W1238&gt;=10000000,IFERROR(DATE(INT($W1238/10000),MOD(INT($W1238/100),100),MOD($W1238,100)),""),$W1238),IF(ISNUMBER(--SUBSTITUTE(SUBSTITUTE(TRIM($W1238),".","-"),"/","-")),IF(--SUBSTITUTE(SUBSTITUTE(TRIM($W1238),".","-"),"/","-")&gt;=10000000,IFERROR(DATE(--LEFT(TRIM($W1238),4),--MID(TRIM($W1238),5,2),--RIGHT(TRIM($W1238),2)),""),--SUBSTITUTE(SUBSTITUTE(TRIM($W1238),".","-"),"/","-")),IFERROR(--LEFT(SUBSTITUTE(SUBSTITUTE(TRIM($W1238),".","-"),"/","-"),10),""))))</f>
        <v/>
      </c>
      <c r="Y1238" s="29">
        <f>IF($X1238="","",INT($X1238))</f>
        <v/>
      </c>
      <c r="Z1238" s="30">
        <f>IF(OR($Y1238="",$D$6=""),"",IF(INDEX($A:$U,ROW(),$D$6)="",0,IF(ISNUMBER(INDEX($A:$U,ROW(),$D$6)),INDEX($A:$U,ROW(),$D$6),IFERROR(--SUBSTITUTE(SUBSTITUTE(TRIM(INDEX($A:$U,ROW(),$D$6)),",",""),"원",""),0))))</f>
        <v/>
      </c>
      <c r="AA1238" s="30">
        <f>IF(OR($Y1238="",$E$6=""),"",IF(INDEX($A:$U,ROW(),$E$6)="",0,IF(ISNUMBER(INDEX($A:$U,ROW(),$E$6)),INDEX($A:$U,ROW(),$E$6),IFERROR(--SUBSTITUTE(SUBSTITUTE(TRIM(INDEX($A:$U,ROW(),$E$6)),",",""),"원",""),0))))</f>
        <v/>
      </c>
      <c r="AB1238" s="30">
        <f>IF(OR($Y1238="",$F$6=""),"",IF(INDEX($A:$U,ROW(),$F$6)="","",IF(ISNUMBER(INDEX($A:$U,ROW(),$F$6)),INDEX($A:$U,ROW(),$F$6),IFERROR(--SUBSTITUTE(SUBSTITUTE(TRIM(INDEX($A:$U,ROW(),$F$6)),",",""),"원",""),""))))</f>
        <v/>
      </c>
      <c r="AC1238" s="2">
        <f>IF(OR($Y1238="",$G$6=""),"",INDEX($A:$U,ROW(),$G$6)&amp;"")</f>
        <v/>
      </c>
      <c r="AD1238" s="2">
        <f>IF($Y1238="","",IF(OR(AND(설정!$B$5&lt;&gt;"",ISNUMBER(SEARCH(설정!$B$5,$AC1238))),AND(설정!$B$6&lt;&gt;"",ISNUMBER(SEARCH(설정!$B$6,$AC1238))),AND(설정!$B$7&lt;&gt;"",ISNUMBER(SEARCH(설정!$B$7,$AC1238)))),"제외","포함"))</f>
        <v/>
      </c>
    </row>
    <row r="1239">
      <c r="W1239" s="2">
        <f>IF(OR($B$5="",$C$6="",ROW()&lt;$B$5),"",IF(INDEX($A:$U,ROW(),$C$6)="","",INDEX($A:$U,ROW(),$C$6)))</f>
        <v/>
      </c>
      <c r="X1239" s="28">
        <f>IF($W1239="","",IF(ISNUMBER($W1239),IF($W1239&gt;=10000000,IFERROR(DATE(INT($W1239/10000),MOD(INT($W1239/100),100),MOD($W1239,100)),""),$W1239),IF(ISNUMBER(--SUBSTITUTE(SUBSTITUTE(TRIM($W1239),".","-"),"/","-")),IF(--SUBSTITUTE(SUBSTITUTE(TRIM($W1239),".","-"),"/","-")&gt;=10000000,IFERROR(DATE(--LEFT(TRIM($W1239),4),--MID(TRIM($W1239),5,2),--RIGHT(TRIM($W1239),2)),""),--SUBSTITUTE(SUBSTITUTE(TRIM($W1239),".","-"),"/","-")),IFERROR(--LEFT(SUBSTITUTE(SUBSTITUTE(TRIM($W1239),".","-"),"/","-"),10),""))))</f>
        <v/>
      </c>
      <c r="Y1239" s="29">
        <f>IF($X1239="","",INT($X1239))</f>
        <v/>
      </c>
      <c r="Z1239" s="30">
        <f>IF(OR($Y1239="",$D$6=""),"",IF(INDEX($A:$U,ROW(),$D$6)="",0,IF(ISNUMBER(INDEX($A:$U,ROW(),$D$6)),INDEX($A:$U,ROW(),$D$6),IFERROR(--SUBSTITUTE(SUBSTITUTE(TRIM(INDEX($A:$U,ROW(),$D$6)),",",""),"원",""),0))))</f>
        <v/>
      </c>
      <c r="AA1239" s="30">
        <f>IF(OR($Y1239="",$E$6=""),"",IF(INDEX($A:$U,ROW(),$E$6)="",0,IF(ISNUMBER(INDEX($A:$U,ROW(),$E$6)),INDEX($A:$U,ROW(),$E$6),IFERROR(--SUBSTITUTE(SUBSTITUTE(TRIM(INDEX($A:$U,ROW(),$E$6)),",",""),"원",""),0))))</f>
        <v/>
      </c>
      <c r="AB1239" s="30">
        <f>IF(OR($Y1239="",$F$6=""),"",IF(INDEX($A:$U,ROW(),$F$6)="","",IF(ISNUMBER(INDEX($A:$U,ROW(),$F$6)),INDEX($A:$U,ROW(),$F$6),IFERROR(--SUBSTITUTE(SUBSTITUTE(TRIM(INDEX($A:$U,ROW(),$F$6)),",",""),"원",""),""))))</f>
        <v/>
      </c>
      <c r="AC1239" s="2">
        <f>IF(OR($Y1239="",$G$6=""),"",INDEX($A:$U,ROW(),$G$6)&amp;"")</f>
        <v/>
      </c>
      <c r="AD1239" s="2">
        <f>IF($Y1239="","",IF(OR(AND(설정!$B$5&lt;&gt;"",ISNUMBER(SEARCH(설정!$B$5,$AC1239))),AND(설정!$B$6&lt;&gt;"",ISNUMBER(SEARCH(설정!$B$6,$AC1239))),AND(설정!$B$7&lt;&gt;"",ISNUMBER(SEARCH(설정!$B$7,$AC1239)))),"제외","포함"))</f>
        <v/>
      </c>
    </row>
    <row r="1240">
      <c r="W1240" s="2">
        <f>IF(OR($B$5="",$C$6="",ROW()&lt;$B$5),"",IF(INDEX($A:$U,ROW(),$C$6)="","",INDEX($A:$U,ROW(),$C$6)))</f>
        <v/>
      </c>
      <c r="X1240" s="28">
        <f>IF($W1240="","",IF(ISNUMBER($W1240),IF($W1240&gt;=10000000,IFERROR(DATE(INT($W1240/10000),MOD(INT($W1240/100),100),MOD($W1240,100)),""),$W1240),IF(ISNUMBER(--SUBSTITUTE(SUBSTITUTE(TRIM($W1240),".","-"),"/","-")),IF(--SUBSTITUTE(SUBSTITUTE(TRIM($W1240),".","-"),"/","-")&gt;=10000000,IFERROR(DATE(--LEFT(TRIM($W1240),4),--MID(TRIM($W1240),5,2),--RIGHT(TRIM($W1240),2)),""),--SUBSTITUTE(SUBSTITUTE(TRIM($W1240),".","-"),"/","-")),IFERROR(--LEFT(SUBSTITUTE(SUBSTITUTE(TRIM($W1240),".","-"),"/","-"),10),""))))</f>
        <v/>
      </c>
      <c r="Y1240" s="29">
        <f>IF($X1240="","",INT($X1240))</f>
        <v/>
      </c>
      <c r="Z1240" s="30">
        <f>IF(OR($Y1240="",$D$6=""),"",IF(INDEX($A:$U,ROW(),$D$6)="",0,IF(ISNUMBER(INDEX($A:$U,ROW(),$D$6)),INDEX($A:$U,ROW(),$D$6),IFERROR(--SUBSTITUTE(SUBSTITUTE(TRIM(INDEX($A:$U,ROW(),$D$6)),",",""),"원",""),0))))</f>
        <v/>
      </c>
      <c r="AA1240" s="30">
        <f>IF(OR($Y1240="",$E$6=""),"",IF(INDEX($A:$U,ROW(),$E$6)="",0,IF(ISNUMBER(INDEX($A:$U,ROW(),$E$6)),INDEX($A:$U,ROW(),$E$6),IFERROR(--SUBSTITUTE(SUBSTITUTE(TRIM(INDEX($A:$U,ROW(),$E$6)),",",""),"원",""),0))))</f>
        <v/>
      </c>
      <c r="AB1240" s="30">
        <f>IF(OR($Y1240="",$F$6=""),"",IF(INDEX($A:$U,ROW(),$F$6)="","",IF(ISNUMBER(INDEX($A:$U,ROW(),$F$6)),INDEX($A:$U,ROW(),$F$6),IFERROR(--SUBSTITUTE(SUBSTITUTE(TRIM(INDEX($A:$U,ROW(),$F$6)),",",""),"원",""),""))))</f>
        <v/>
      </c>
      <c r="AC1240" s="2">
        <f>IF(OR($Y1240="",$G$6=""),"",INDEX($A:$U,ROW(),$G$6)&amp;"")</f>
        <v/>
      </c>
      <c r="AD1240" s="2">
        <f>IF($Y1240="","",IF(OR(AND(설정!$B$5&lt;&gt;"",ISNUMBER(SEARCH(설정!$B$5,$AC1240))),AND(설정!$B$6&lt;&gt;"",ISNUMBER(SEARCH(설정!$B$6,$AC1240))),AND(설정!$B$7&lt;&gt;"",ISNUMBER(SEARCH(설정!$B$7,$AC1240)))),"제외","포함"))</f>
        <v/>
      </c>
    </row>
    <row r="1241">
      <c r="W1241" s="2">
        <f>IF(OR($B$5="",$C$6="",ROW()&lt;$B$5),"",IF(INDEX($A:$U,ROW(),$C$6)="","",INDEX($A:$U,ROW(),$C$6)))</f>
        <v/>
      </c>
      <c r="X1241" s="28">
        <f>IF($W1241="","",IF(ISNUMBER($W1241),IF($W1241&gt;=10000000,IFERROR(DATE(INT($W1241/10000),MOD(INT($W1241/100),100),MOD($W1241,100)),""),$W1241),IF(ISNUMBER(--SUBSTITUTE(SUBSTITUTE(TRIM($W1241),".","-"),"/","-")),IF(--SUBSTITUTE(SUBSTITUTE(TRIM($W1241),".","-"),"/","-")&gt;=10000000,IFERROR(DATE(--LEFT(TRIM($W1241),4),--MID(TRIM($W1241),5,2),--RIGHT(TRIM($W1241),2)),""),--SUBSTITUTE(SUBSTITUTE(TRIM($W1241),".","-"),"/","-")),IFERROR(--LEFT(SUBSTITUTE(SUBSTITUTE(TRIM($W1241),".","-"),"/","-"),10),""))))</f>
        <v/>
      </c>
      <c r="Y1241" s="29">
        <f>IF($X1241="","",INT($X1241))</f>
        <v/>
      </c>
      <c r="Z1241" s="30">
        <f>IF(OR($Y1241="",$D$6=""),"",IF(INDEX($A:$U,ROW(),$D$6)="",0,IF(ISNUMBER(INDEX($A:$U,ROW(),$D$6)),INDEX($A:$U,ROW(),$D$6),IFERROR(--SUBSTITUTE(SUBSTITUTE(TRIM(INDEX($A:$U,ROW(),$D$6)),",",""),"원",""),0))))</f>
        <v/>
      </c>
      <c r="AA1241" s="30">
        <f>IF(OR($Y1241="",$E$6=""),"",IF(INDEX($A:$U,ROW(),$E$6)="",0,IF(ISNUMBER(INDEX($A:$U,ROW(),$E$6)),INDEX($A:$U,ROW(),$E$6),IFERROR(--SUBSTITUTE(SUBSTITUTE(TRIM(INDEX($A:$U,ROW(),$E$6)),",",""),"원",""),0))))</f>
        <v/>
      </c>
      <c r="AB1241" s="30">
        <f>IF(OR($Y1241="",$F$6=""),"",IF(INDEX($A:$U,ROW(),$F$6)="","",IF(ISNUMBER(INDEX($A:$U,ROW(),$F$6)),INDEX($A:$U,ROW(),$F$6),IFERROR(--SUBSTITUTE(SUBSTITUTE(TRIM(INDEX($A:$U,ROW(),$F$6)),",",""),"원",""),""))))</f>
        <v/>
      </c>
      <c r="AC1241" s="2">
        <f>IF(OR($Y1241="",$G$6=""),"",INDEX($A:$U,ROW(),$G$6)&amp;"")</f>
        <v/>
      </c>
      <c r="AD1241" s="2">
        <f>IF($Y1241="","",IF(OR(AND(설정!$B$5&lt;&gt;"",ISNUMBER(SEARCH(설정!$B$5,$AC1241))),AND(설정!$B$6&lt;&gt;"",ISNUMBER(SEARCH(설정!$B$6,$AC1241))),AND(설정!$B$7&lt;&gt;"",ISNUMBER(SEARCH(설정!$B$7,$AC1241)))),"제외","포함"))</f>
        <v/>
      </c>
    </row>
    <row r="1242">
      <c r="W1242" s="2">
        <f>IF(OR($B$5="",$C$6="",ROW()&lt;$B$5),"",IF(INDEX($A:$U,ROW(),$C$6)="","",INDEX($A:$U,ROW(),$C$6)))</f>
        <v/>
      </c>
      <c r="X1242" s="28">
        <f>IF($W1242="","",IF(ISNUMBER($W1242),IF($W1242&gt;=10000000,IFERROR(DATE(INT($W1242/10000),MOD(INT($W1242/100),100),MOD($W1242,100)),""),$W1242),IF(ISNUMBER(--SUBSTITUTE(SUBSTITUTE(TRIM($W1242),".","-"),"/","-")),IF(--SUBSTITUTE(SUBSTITUTE(TRIM($W1242),".","-"),"/","-")&gt;=10000000,IFERROR(DATE(--LEFT(TRIM($W1242),4),--MID(TRIM($W1242),5,2),--RIGHT(TRIM($W1242),2)),""),--SUBSTITUTE(SUBSTITUTE(TRIM($W1242),".","-"),"/","-")),IFERROR(--LEFT(SUBSTITUTE(SUBSTITUTE(TRIM($W1242),".","-"),"/","-"),10),""))))</f>
        <v/>
      </c>
      <c r="Y1242" s="29">
        <f>IF($X1242="","",INT($X1242))</f>
        <v/>
      </c>
      <c r="Z1242" s="30">
        <f>IF(OR($Y1242="",$D$6=""),"",IF(INDEX($A:$U,ROW(),$D$6)="",0,IF(ISNUMBER(INDEX($A:$U,ROW(),$D$6)),INDEX($A:$U,ROW(),$D$6),IFERROR(--SUBSTITUTE(SUBSTITUTE(TRIM(INDEX($A:$U,ROW(),$D$6)),",",""),"원",""),0))))</f>
        <v/>
      </c>
      <c r="AA1242" s="30">
        <f>IF(OR($Y1242="",$E$6=""),"",IF(INDEX($A:$U,ROW(),$E$6)="",0,IF(ISNUMBER(INDEX($A:$U,ROW(),$E$6)),INDEX($A:$U,ROW(),$E$6),IFERROR(--SUBSTITUTE(SUBSTITUTE(TRIM(INDEX($A:$U,ROW(),$E$6)),",",""),"원",""),0))))</f>
        <v/>
      </c>
      <c r="AB1242" s="30">
        <f>IF(OR($Y1242="",$F$6=""),"",IF(INDEX($A:$U,ROW(),$F$6)="","",IF(ISNUMBER(INDEX($A:$U,ROW(),$F$6)),INDEX($A:$U,ROW(),$F$6),IFERROR(--SUBSTITUTE(SUBSTITUTE(TRIM(INDEX($A:$U,ROW(),$F$6)),",",""),"원",""),""))))</f>
        <v/>
      </c>
      <c r="AC1242" s="2">
        <f>IF(OR($Y1242="",$G$6=""),"",INDEX($A:$U,ROW(),$G$6)&amp;"")</f>
        <v/>
      </c>
      <c r="AD1242" s="2">
        <f>IF($Y1242="","",IF(OR(AND(설정!$B$5&lt;&gt;"",ISNUMBER(SEARCH(설정!$B$5,$AC1242))),AND(설정!$B$6&lt;&gt;"",ISNUMBER(SEARCH(설정!$B$6,$AC1242))),AND(설정!$B$7&lt;&gt;"",ISNUMBER(SEARCH(설정!$B$7,$AC1242)))),"제외","포함"))</f>
        <v/>
      </c>
    </row>
    <row r="1243">
      <c r="W1243" s="2">
        <f>IF(OR($B$5="",$C$6="",ROW()&lt;$B$5),"",IF(INDEX($A:$U,ROW(),$C$6)="","",INDEX($A:$U,ROW(),$C$6)))</f>
        <v/>
      </c>
      <c r="X1243" s="28">
        <f>IF($W1243="","",IF(ISNUMBER($W1243),IF($W1243&gt;=10000000,IFERROR(DATE(INT($W1243/10000),MOD(INT($W1243/100),100),MOD($W1243,100)),""),$W1243),IF(ISNUMBER(--SUBSTITUTE(SUBSTITUTE(TRIM($W1243),".","-"),"/","-")),IF(--SUBSTITUTE(SUBSTITUTE(TRIM($W1243),".","-"),"/","-")&gt;=10000000,IFERROR(DATE(--LEFT(TRIM($W1243),4),--MID(TRIM($W1243),5,2),--RIGHT(TRIM($W1243),2)),""),--SUBSTITUTE(SUBSTITUTE(TRIM($W1243),".","-"),"/","-")),IFERROR(--LEFT(SUBSTITUTE(SUBSTITUTE(TRIM($W1243),".","-"),"/","-"),10),""))))</f>
        <v/>
      </c>
      <c r="Y1243" s="29">
        <f>IF($X1243="","",INT($X1243))</f>
        <v/>
      </c>
      <c r="Z1243" s="30">
        <f>IF(OR($Y1243="",$D$6=""),"",IF(INDEX($A:$U,ROW(),$D$6)="",0,IF(ISNUMBER(INDEX($A:$U,ROW(),$D$6)),INDEX($A:$U,ROW(),$D$6),IFERROR(--SUBSTITUTE(SUBSTITUTE(TRIM(INDEX($A:$U,ROW(),$D$6)),",",""),"원",""),0))))</f>
        <v/>
      </c>
      <c r="AA1243" s="30">
        <f>IF(OR($Y1243="",$E$6=""),"",IF(INDEX($A:$U,ROW(),$E$6)="",0,IF(ISNUMBER(INDEX($A:$U,ROW(),$E$6)),INDEX($A:$U,ROW(),$E$6),IFERROR(--SUBSTITUTE(SUBSTITUTE(TRIM(INDEX($A:$U,ROW(),$E$6)),",",""),"원",""),0))))</f>
        <v/>
      </c>
      <c r="AB1243" s="30">
        <f>IF(OR($Y1243="",$F$6=""),"",IF(INDEX($A:$U,ROW(),$F$6)="","",IF(ISNUMBER(INDEX($A:$U,ROW(),$F$6)),INDEX($A:$U,ROW(),$F$6),IFERROR(--SUBSTITUTE(SUBSTITUTE(TRIM(INDEX($A:$U,ROW(),$F$6)),",",""),"원",""),""))))</f>
        <v/>
      </c>
      <c r="AC1243" s="2">
        <f>IF(OR($Y1243="",$G$6=""),"",INDEX($A:$U,ROW(),$G$6)&amp;"")</f>
        <v/>
      </c>
      <c r="AD1243" s="2">
        <f>IF($Y1243="","",IF(OR(AND(설정!$B$5&lt;&gt;"",ISNUMBER(SEARCH(설정!$B$5,$AC1243))),AND(설정!$B$6&lt;&gt;"",ISNUMBER(SEARCH(설정!$B$6,$AC1243))),AND(설정!$B$7&lt;&gt;"",ISNUMBER(SEARCH(설정!$B$7,$AC1243)))),"제외","포함"))</f>
        <v/>
      </c>
    </row>
    <row r="1244">
      <c r="W1244" s="2">
        <f>IF(OR($B$5="",$C$6="",ROW()&lt;$B$5),"",IF(INDEX($A:$U,ROW(),$C$6)="","",INDEX($A:$U,ROW(),$C$6)))</f>
        <v/>
      </c>
      <c r="X1244" s="28">
        <f>IF($W1244="","",IF(ISNUMBER($W1244),IF($W1244&gt;=10000000,IFERROR(DATE(INT($W1244/10000),MOD(INT($W1244/100),100),MOD($W1244,100)),""),$W1244),IF(ISNUMBER(--SUBSTITUTE(SUBSTITUTE(TRIM($W1244),".","-"),"/","-")),IF(--SUBSTITUTE(SUBSTITUTE(TRIM($W1244),".","-"),"/","-")&gt;=10000000,IFERROR(DATE(--LEFT(TRIM($W1244),4),--MID(TRIM($W1244),5,2),--RIGHT(TRIM($W1244),2)),""),--SUBSTITUTE(SUBSTITUTE(TRIM($W1244),".","-"),"/","-")),IFERROR(--LEFT(SUBSTITUTE(SUBSTITUTE(TRIM($W1244),".","-"),"/","-"),10),""))))</f>
        <v/>
      </c>
      <c r="Y1244" s="29">
        <f>IF($X1244="","",INT($X1244))</f>
        <v/>
      </c>
      <c r="Z1244" s="30">
        <f>IF(OR($Y1244="",$D$6=""),"",IF(INDEX($A:$U,ROW(),$D$6)="",0,IF(ISNUMBER(INDEX($A:$U,ROW(),$D$6)),INDEX($A:$U,ROW(),$D$6),IFERROR(--SUBSTITUTE(SUBSTITUTE(TRIM(INDEX($A:$U,ROW(),$D$6)),",",""),"원",""),0))))</f>
        <v/>
      </c>
      <c r="AA1244" s="30">
        <f>IF(OR($Y1244="",$E$6=""),"",IF(INDEX($A:$U,ROW(),$E$6)="",0,IF(ISNUMBER(INDEX($A:$U,ROW(),$E$6)),INDEX($A:$U,ROW(),$E$6),IFERROR(--SUBSTITUTE(SUBSTITUTE(TRIM(INDEX($A:$U,ROW(),$E$6)),",",""),"원",""),0))))</f>
        <v/>
      </c>
      <c r="AB1244" s="30">
        <f>IF(OR($Y1244="",$F$6=""),"",IF(INDEX($A:$U,ROW(),$F$6)="","",IF(ISNUMBER(INDEX($A:$U,ROW(),$F$6)),INDEX($A:$U,ROW(),$F$6),IFERROR(--SUBSTITUTE(SUBSTITUTE(TRIM(INDEX($A:$U,ROW(),$F$6)),",",""),"원",""),""))))</f>
        <v/>
      </c>
      <c r="AC1244" s="2">
        <f>IF(OR($Y1244="",$G$6=""),"",INDEX($A:$U,ROW(),$G$6)&amp;"")</f>
        <v/>
      </c>
      <c r="AD1244" s="2">
        <f>IF($Y1244="","",IF(OR(AND(설정!$B$5&lt;&gt;"",ISNUMBER(SEARCH(설정!$B$5,$AC1244))),AND(설정!$B$6&lt;&gt;"",ISNUMBER(SEARCH(설정!$B$6,$AC1244))),AND(설정!$B$7&lt;&gt;"",ISNUMBER(SEARCH(설정!$B$7,$AC1244)))),"제외","포함"))</f>
        <v/>
      </c>
    </row>
    <row r="1245">
      <c r="W1245" s="2">
        <f>IF(OR($B$5="",$C$6="",ROW()&lt;$B$5),"",IF(INDEX($A:$U,ROW(),$C$6)="","",INDEX($A:$U,ROW(),$C$6)))</f>
        <v/>
      </c>
      <c r="X1245" s="28">
        <f>IF($W1245="","",IF(ISNUMBER($W1245),IF($W1245&gt;=10000000,IFERROR(DATE(INT($W1245/10000),MOD(INT($W1245/100),100),MOD($W1245,100)),""),$W1245),IF(ISNUMBER(--SUBSTITUTE(SUBSTITUTE(TRIM($W1245),".","-"),"/","-")),IF(--SUBSTITUTE(SUBSTITUTE(TRIM($W1245),".","-"),"/","-")&gt;=10000000,IFERROR(DATE(--LEFT(TRIM($W1245),4),--MID(TRIM($W1245),5,2),--RIGHT(TRIM($W1245),2)),""),--SUBSTITUTE(SUBSTITUTE(TRIM($W1245),".","-"),"/","-")),IFERROR(--LEFT(SUBSTITUTE(SUBSTITUTE(TRIM($W1245),".","-"),"/","-"),10),""))))</f>
        <v/>
      </c>
      <c r="Y1245" s="29">
        <f>IF($X1245="","",INT($X1245))</f>
        <v/>
      </c>
      <c r="Z1245" s="30">
        <f>IF(OR($Y1245="",$D$6=""),"",IF(INDEX($A:$U,ROW(),$D$6)="",0,IF(ISNUMBER(INDEX($A:$U,ROW(),$D$6)),INDEX($A:$U,ROW(),$D$6),IFERROR(--SUBSTITUTE(SUBSTITUTE(TRIM(INDEX($A:$U,ROW(),$D$6)),",",""),"원",""),0))))</f>
        <v/>
      </c>
      <c r="AA1245" s="30">
        <f>IF(OR($Y1245="",$E$6=""),"",IF(INDEX($A:$U,ROW(),$E$6)="",0,IF(ISNUMBER(INDEX($A:$U,ROW(),$E$6)),INDEX($A:$U,ROW(),$E$6),IFERROR(--SUBSTITUTE(SUBSTITUTE(TRIM(INDEX($A:$U,ROW(),$E$6)),",",""),"원",""),0))))</f>
        <v/>
      </c>
      <c r="AB1245" s="30">
        <f>IF(OR($Y1245="",$F$6=""),"",IF(INDEX($A:$U,ROW(),$F$6)="","",IF(ISNUMBER(INDEX($A:$U,ROW(),$F$6)),INDEX($A:$U,ROW(),$F$6),IFERROR(--SUBSTITUTE(SUBSTITUTE(TRIM(INDEX($A:$U,ROW(),$F$6)),",",""),"원",""),""))))</f>
        <v/>
      </c>
      <c r="AC1245" s="2">
        <f>IF(OR($Y1245="",$G$6=""),"",INDEX($A:$U,ROW(),$G$6)&amp;"")</f>
        <v/>
      </c>
      <c r="AD1245" s="2">
        <f>IF($Y1245="","",IF(OR(AND(설정!$B$5&lt;&gt;"",ISNUMBER(SEARCH(설정!$B$5,$AC1245))),AND(설정!$B$6&lt;&gt;"",ISNUMBER(SEARCH(설정!$B$6,$AC1245))),AND(설정!$B$7&lt;&gt;"",ISNUMBER(SEARCH(설정!$B$7,$AC1245)))),"제외","포함"))</f>
        <v/>
      </c>
    </row>
    <row r="1246">
      <c r="W1246" s="2">
        <f>IF(OR($B$5="",$C$6="",ROW()&lt;$B$5),"",IF(INDEX($A:$U,ROW(),$C$6)="","",INDEX($A:$U,ROW(),$C$6)))</f>
        <v/>
      </c>
      <c r="X1246" s="28">
        <f>IF($W1246="","",IF(ISNUMBER($W1246),IF($W1246&gt;=10000000,IFERROR(DATE(INT($W1246/10000),MOD(INT($W1246/100),100),MOD($W1246,100)),""),$W1246),IF(ISNUMBER(--SUBSTITUTE(SUBSTITUTE(TRIM($W1246),".","-"),"/","-")),IF(--SUBSTITUTE(SUBSTITUTE(TRIM($W1246),".","-"),"/","-")&gt;=10000000,IFERROR(DATE(--LEFT(TRIM($W1246),4),--MID(TRIM($W1246),5,2),--RIGHT(TRIM($W1246),2)),""),--SUBSTITUTE(SUBSTITUTE(TRIM($W1246),".","-"),"/","-")),IFERROR(--LEFT(SUBSTITUTE(SUBSTITUTE(TRIM($W1246),".","-"),"/","-"),10),""))))</f>
        <v/>
      </c>
      <c r="Y1246" s="29">
        <f>IF($X1246="","",INT($X1246))</f>
        <v/>
      </c>
      <c r="Z1246" s="30">
        <f>IF(OR($Y1246="",$D$6=""),"",IF(INDEX($A:$U,ROW(),$D$6)="",0,IF(ISNUMBER(INDEX($A:$U,ROW(),$D$6)),INDEX($A:$U,ROW(),$D$6),IFERROR(--SUBSTITUTE(SUBSTITUTE(TRIM(INDEX($A:$U,ROW(),$D$6)),",",""),"원",""),0))))</f>
        <v/>
      </c>
      <c r="AA1246" s="30">
        <f>IF(OR($Y1246="",$E$6=""),"",IF(INDEX($A:$U,ROW(),$E$6)="",0,IF(ISNUMBER(INDEX($A:$U,ROW(),$E$6)),INDEX($A:$U,ROW(),$E$6),IFERROR(--SUBSTITUTE(SUBSTITUTE(TRIM(INDEX($A:$U,ROW(),$E$6)),",",""),"원",""),0))))</f>
        <v/>
      </c>
      <c r="AB1246" s="30">
        <f>IF(OR($Y1246="",$F$6=""),"",IF(INDEX($A:$U,ROW(),$F$6)="","",IF(ISNUMBER(INDEX($A:$U,ROW(),$F$6)),INDEX($A:$U,ROW(),$F$6),IFERROR(--SUBSTITUTE(SUBSTITUTE(TRIM(INDEX($A:$U,ROW(),$F$6)),",",""),"원",""),""))))</f>
        <v/>
      </c>
      <c r="AC1246" s="2">
        <f>IF(OR($Y1246="",$G$6=""),"",INDEX($A:$U,ROW(),$G$6)&amp;"")</f>
        <v/>
      </c>
      <c r="AD1246" s="2">
        <f>IF($Y1246="","",IF(OR(AND(설정!$B$5&lt;&gt;"",ISNUMBER(SEARCH(설정!$B$5,$AC1246))),AND(설정!$B$6&lt;&gt;"",ISNUMBER(SEARCH(설정!$B$6,$AC1246))),AND(설정!$B$7&lt;&gt;"",ISNUMBER(SEARCH(설정!$B$7,$AC1246)))),"제외","포함"))</f>
        <v/>
      </c>
    </row>
    <row r="1247">
      <c r="W1247" s="2">
        <f>IF(OR($B$5="",$C$6="",ROW()&lt;$B$5),"",IF(INDEX($A:$U,ROW(),$C$6)="","",INDEX($A:$U,ROW(),$C$6)))</f>
        <v/>
      </c>
      <c r="X1247" s="28">
        <f>IF($W1247="","",IF(ISNUMBER($W1247),IF($W1247&gt;=10000000,IFERROR(DATE(INT($W1247/10000),MOD(INT($W1247/100),100),MOD($W1247,100)),""),$W1247),IF(ISNUMBER(--SUBSTITUTE(SUBSTITUTE(TRIM($W1247),".","-"),"/","-")),IF(--SUBSTITUTE(SUBSTITUTE(TRIM($W1247),".","-"),"/","-")&gt;=10000000,IFERROR(DATE(--LEFT(TRIM($W1247),4),--MID(TRIM($W1247),5,2),--RIGHT(TRIM($W1247),2)),""),--SUBSTITUTE(SUBSTITUTE(TRIM($W1247),".","-"),"/","-")),IFERROR(--LEFT(SUBSTITUTE(SUBSTITUTE(TRIM($W1247),".","-"),"/","-"),10),""))))</f>
        <v/>
      </c>
      <c r="Y1247" s="29">
        <f>IF($X1247="","",INT($X1247))</f>
        <v/>
      </c>
      <c r="Z1247" s="30">
        <f>IF(OR($Y1247="",$D$6=""),"",IF(INDEX($A:$U,ROW(),$D$6)="",0,IF(ISNUMBER(INDEX($A:$U,ROW(),$D$6)),INDEX($A:$U,ROW(),$D$6),IFERROR(--SUBSTITUTE(SUBSTITUTE(TRIM(INDEX($A:$U,ROW(),$D$6)),",",""),"원",""),0))))</f>
        <v/>
      </c>
      <c r="AA1247" s="30">
        <f>IF(OR($Y1247="",$E$6=""),"",IF(INDEX($A:$U,ROW(),$E$6)="",0,IF(ISNUMBER(INDEX($A:$U,ROW(),$E$6)),INDEX($A:$U,ROW(),$E$6),IFERROR(--SUBSTITUTE(SUBSTITUTE(TRIM(INDEX($A:$U,ROW(),$E$6)),",",""),"원",""),0))))</f>
        <v/>
      </c>
      <c r="AB1247" s="30">
        <f>IF(OR($Y1247="",$F$6=""),"",IF(INDEX($A:$U,ROW(),$F$6)="","",IF(ISNUMBER(INDEX($A:$U,ROW(),$F$6)),INDEX($A:$U,ROW(),$F$6),IFERROR(--SUBSTITUTE(SUBSTITUTE(TRIM(INDEX($A:$U,ROW(),$F$6)),",",""),"원",""),""))))</f>
        <v/>
      </c>
      <c r="AC1247" s="2">
        <f>IF(OR($Y1247="",$G$6=""),"",INDEX($A:$U,ROW(),$G$6)&amp;"")</f>
        <v/>
      </c>
      <c r="AD1247" s="2">
        <f>IF($Y1247="","",IF(OR(AND(설정!$B$5&lt;&gt;"",ISNUMBER(SEARCH(설정!$B$5,$AC1247))),AND(설정!$B$6&lt;&gt;"",ISNUMBER(SEARCH(설정!$B$6,$AC1247))),AND(설정!$B$7&lt;&gt;"",ISNUMBER(SEARCH(설정!$B$7,$AC1247)))),"제외","포함"))</f>
        <v/>
      </c>
    </row>
    <row r="1248">
      <c r="W1248" s="2">
        <f>IF(OR($B$5="",$C$6="",ROW()&lt;$B$5),"",IF(INDEX($A:$U,ROW(),$C$6)="","",INDEX($A:$U,ROW(),$C$6)))</f>
        <v/>
      </c>
      <c r="X1248" s="28">
        <f>IF($W1248="","",IF(ISNUMBER($W1248),IF($W1248&gt;=10000000,IFERROR(DATE(INT($W1248/10000),MOD(INT($W1248/100),100),MOD($W1248,100)),""),$W1248),IF(ISNUMBER(--SUBSTITUTE(SUBSTITUTE(TRIM($W1248),".","-"),"/","-")),IF(--SUBSTITUTE(SUBSTITUTE(TRIM($W1248),".","-"),"/","-")&gt;=10000000,IFERROR(DATE(--LEFT(TRIM($W1248),4),--MID(TRIM($W1248),5,2),--RIGHT(TRIM($W1248),2)),""),--SUBSTITUTE(SUBSTITUTE(TRIM($W1248),".","-"),"/","-")),IFERROR(--LEFT(SUBSTITUTE(SUBSTITUTE(TRIM($W1248),".","-"),"/","-"),10),""))))</f>
        <v/>
      </c>
      <c r="Y1248" s="29">
        <f>IF($X1248="","",INT($X1248))</f>
        <v/>
      </c>
      <c r="Z1248" s="30">
        <f>IF(OR($Y1248="",$D$6=""),"",IF(INDEX($A:$U,ROW(),$D$6)="",0,IF(ISNUMBER(INDEX($A:$U,ROW(),$D$6)),INDEX($A:$U,ROW(),$D$6),IFERROR(--SUBSTITUTE(SUBSTITUTE(TRIM(INDEX($A:$U,ROW(),$D$6)),",",""),"원",""),0))))</f>
        <v/>
      </c>
      <c r="AA1248" s="30">
        <f>IF(OR($Y1248="",$E$6=""),"",IF(INDEX($A:$U,ROW(),$E$6)="",0,IF(ISNUMBER(INDEX($A:$U,ROW(),$E$6)),INDEX($A:$U,ROW(),$E$6),IFERROR(--SUBSTITUTE(SUBSTITUTE(TRIM(INDEX($A:$U,ROW(),$E$6)),",",""),"원",""),0))))</f>
        <v/>
      </c>
      <c r="AB1248" s="30">
        <f>IF(OR($Y1248="",$F$6=""),"",IF(INDEX($A:$U,ROW(),$F$6)="","",IF(ISNUMBER(INDEX($A:$U,ROW(),$F$6)),INDEX($A:$U,ROW(),$F$6),IFERROR(--SUBSTITUTE(SUBSTITUTE(TRIM(INDEX($A:$U,ROW(),$F$6)),",",""),"원",""),""))))</f>
        <v/>
      </c>
      <c r="AC1248" s="2">
        <f>IF(OR($Y1248="",$G$6=""),"",INDEX($A:$U,ROW(),$G$6)&amp;"")</f>
        <v/>
      </c>
      <c r="AD1248" s="2">
        <f>IF($Y1248="","",IF(OR(AND(설정!$B$5&lt;&gt;"",ISNUMBER(SEARCH(설정!$B$5,$AC1248))),AND(설정!$B$6&lt;&gt;"",ISNUMBER(SEARCH(설정!$B$6,$AC1248))),AND(설정!$B$7&lt;&gt;"",ISNUMBER(SEARCH(설정!$B$7,$AC1248)))),"제외","포함"))</f>
        <v/>
      </c>
    </row>
    <row r="1249">
      <c r="W1249" s="2">
        <f>IF(OR($B$5="",$C$6="",ROW()&lt;$B$5),"",IF(INDEX($A:$U,ROW(),$C$6)="","",INDEX($A:$U,ROW(),$C$6)))</f>
        <v/>
      </c>
      <c r="X1249" s="28">
        <f>IF($W1249="","",IF(ISNUMBER($W1249),IF($W1249&gt;=10000000,IFERROR(DATE(INT($W1249/10000),MOD(INT($W1249/100),100),MOD($W1249,100)),""),$W1249),IF(ISNUMBER(--SUBSTITUTE(SUBSTITUTE(TRIM($W1249),".","-"),"/","-")),IF(--SUBSTITUTE(SUBSTITUTE(TRIM($W1249),".","-"),"/","-")&gt;=10000000,IFERROR(DATE(--LEFT(TRIM($W1249),4),--MID(TRIM($W1249),5,2),--RIGHT(TRIM($W1249),2)),""),--SUBSTITUTE(SUBSTITUTE(TRIM($W1249),".","-"),"/","-")),IFERROR(--LEFT(SUBSTITUTE(SUBSTITUTE(TRIM($W1249),".","-"),"/","-"),10),""))))</f>
        <v/>
      </c>
      <c r="Y1249" s="29">
        <f>IF($X1249="","",INT($X1249))</f>
        <v/>
      </c>
      <c r="Z1249" s="30">
        <f>IF(OR($Y1249="",$D$6=""),"",IF(INDEX($A:$U,ROW(),$D$6)="",0,IF(ISNUMBER(INDEX($A:$U,ROW(),$D$6)),INDEX($A:$U,ROW(),$D$6),IFERROR(--SUBSTITUTE(SUBSTITUTE(TRIM(INDEX($A:$U,ROW(),$D$6)),",",""),"원",""),0))))</f>
        <v/>
      </c>
      <c r="AA1249" s="30">
        <f>IF(OR($Y1249="",$E$6=""),"",IF(INDEX($A:$U,ROW(),$E$6)="",0,IF(ISNUMBER(INDEX($A:$U,ROW(),$E$6)),INDEX($A:$U,ROW(),$E$6),IFERROR(--SUBSTITUTE(SUBSTITUTE(TRIM(INDEX($A:$U,ROW(),$E$6)),",",""),"원",""),0))))</f>
        <v/>
      </c>
      <c r="AB1249" s="30">
        <f>IF(OR($Y1249="",$F$6=""),"",IF(INDEX($A:$U,ROW(),$F$6)="","",IF(ISNUMBER(INDEX($A:$U,ROW(),$F$6)),INDEX($A:$U,ROW(),$F$6),IFERROR(--SUBSTITUTE(SUBSTITUTE(TRIM(INDEX($A:$U,ROW(),$F$6)),",",""),"원",""),""))))</f>
        <v/>
      </c>
      <c r="AC1249" s="2">
        <f>IF(OR($Y1249="",$G$6=""),"",INDEX($A:$U,ROW(),$G$6)&amp;"")</f>
        <v/>
      </c>
      <c r="AD1249" s="2">
        <f>IF($Y1249="","",IF(OR(AND(설정!$B$5&lt;&gt;"",ISNUMBER(SEARCH(설정!$B$5,$AC1249))),AND(설정!$B$6&lt;&gt;"",ISNUMBER(SEARCH(설정!$B$6,$AC1249))),AND(설정!$B$7&lt;&gt;"",ISNUMBER(SEARCH(설정!$B$7,$AC1249)))),"제외","포함"))</f>
        <v/>
      </c>
    </row>
    <row r="1250">
      <c r="W1250" s="2">
        <f>IF(OR($B$5="",$C$6="",ROW()&lt;$B$5),"",IF(INDEX($A:$U,ROW(),$C$6)="","",INDEX($A:$U,ROW(),$C$6)))</f>
        <v/>
      </c>
      <c r="X1250" s="28">
        <f>IF($W1250="","",IF(ISNUMBER($W1250),IF($W1250&gt;=10000000,IFERROR(DATE(INT($W1250/10000),MOD(INT($W1250/100),100),MOD($W1250,100)),""),$W1250),IF(ISNUMBER(--SUBSTITUTE(SUBSTITUTE(TRIM($W1250),".","-"),"/","-")),IF(--SUBSTITUTE(SUBSTITUTE(TRIM($W1250),".","-"),"/","-")&gt;=10000000,IFERROR(DATE(--LEFT(TRIM($W1250),4),--MID(TRIM($W1250),5,2),--RIGHT(TRIM($W1250),2)),""),--SUBSTITUTE(SUBSTITUTE(TRIM($W1250),".","-"),"/","-")),IFERROR(--LEFT(SUBSTITUTE(SUBSTITUTE(TRIM($W1250),".","-"),"/","-"),10),""))))</f>
        <v/>
      </c>
      <c r="Y1250" s="29">
        <f>IF($X1250="","",INT($X1250))</f>
        <v/>
      </c>
      <c r="Z1250" s="30">
        <f>IF(OR($Y1250="",$D$6=""),"",IF(INDEX($A:$U,ROW(),$D$6)="",0,IF(ISNUMBER(INDEX($A:$U,ROW(),$D$6)),INDEX($A:$U,ROW(),$D$6),IFERROR(--SUBSTITUTE(SUBSTITUTE(TRIM(INDEX($A:$U,ROW(),$D$6)),",",""),"원",""),0))))</f>
        <v/>
      </c>
      <c r="AA1250" s="30">
        <f>IF(OR($Y1250="",$E$6=""),"",IF(INDEX($A:$U,ROW(),$E$6)="",0,IF(ISNUMBER(INDEX($A:$U,ROW(),$E$6)),INDEX($A:$U,ROW(),$E$6),IFERROR(--SUBSTITUTE(SUBSTITUTE(TRIM(INDEX($A:$U,ROW(),$E$6)),",",""),"원",""),0))))</f>
        <v/>
      </c>
      <c r="AB1250" s="30">
        <f>IF(OR($Y1250="",$F$6=""),"",IF(INDEX($A:$U,ROW(),$F$6)="","",IF(ISNUMBER(INDEX($A:$U,ROW(),$F$6)),INDEX($A:$U,ROW(),$F$6),IFERROR(--SUBSTITUTE(SUBSTITUTE(TRIM(INDEX($A:$U,ROW(),$F$6)),",",""),"원",""),""))))</f>
        <v/>
      </c>
      <c r="AC1250" s="2">
        <f>IF(OR($Y1250="",$G$6=""),"",INDEX($A:$U,ROW(),$G$6)&amp;"")</f>
        <v/>
      </c>
      <c r="AD1250" s="2">
        <f>IF($Y1250="","",IF(OR(AND(설정!$B$5&lt;&gt;"",ISNUMBER(SEARCH(설정!$B$5,$AC1250))),AND(설정!$B$6&lt;&gt;"",ISNUMBER(SEARCH(설정!$B$6,$AC1250))),AND(설정!$B$7&lt;&gt;"",ISNUMBER(SEARCH(설정!$B$7,$AC1250)))),"제외","포함"))</f>
        <v/>
      </c>
    </row>
    <row r="1251">
      <c r="W1251" s="2">
        <f>IF(OR($B$5="",$C$6="",ROW()&lt;$B$5),"",IF(INDEX($A:$U,ROW(),$C$6)="","",INDEX($A:$U,ROW(),$C$6)))</f>
        <v/>
      </c>
      <c r="X1251" s="28">
        <f>IF($W1251="","",IF(ISNUMBER($W1251),IF($W1251&gt;=10000000,IFERROR(DATE(INT($W1251/10000),MOD(INT($W1251/100),100),MOD($W1251,100)),""),$W1251),IF(ISNUMBER(--SUBSTITUTE(SUBSTITUTE(TRIM($W1251),".","-"),"/","-")),IF(--SUBSTITUTE(SUBSTITUTE(TRIM($W1251),".","-"),"/","-")&gt;=10000000,IFERROR(DATE(--LEFT(TRIM($W1251),4),--MID(TRIM($W1251),5,2),--RIGHT(TRIM($W1251),2)),""),--SUBSTITUTE(SUBSTITUTE(TRIM($W1251),".","-"),"/","-")),IFERROR(--LEFT(SUBSTITUTE(SUBSTITUTE(TRIM($W1251),".","-"),"/","-"),10),""))))</f>
        <v/>
      </c>
      <c r="Y1251" s="29">
        <f>IF($X1251="","",INT($X1251))</f>
        <v/>
      </c>
      <c r="Z1251" s="30">
        <f>IF(OR($Y1251="",$D$6=""),"",IF(INDEX($A:$U,ROW(),$D$6)="",0,IF(ISNUMBER(INDEX($A:$U,ROW(),$D$6)),INDEX($A:$U,ROW(),$D$6),IFERROR(--SUBSTITUTE(SUBSTITUTE(TRIM(INDEX($A:$U,ROW(),$D$6)),",",""),"원",""),0))))</f>
        <v/>
      </c>
      <c r="AA1251" s="30">
        <f>IF(OR($Y1251="",$E$6=""),"",IF(INDEX($A:$U,ROW(),$E$6)="",0,IF(ISNUMBER(INDEX($A:$U,ROW(),$E$6)),INDEX($A:$U,ROW(),$E$6),IFERROR(--SUBSTITUTE(SUBSTITUTE(TRIM(INDEX($A:$U,ROW(),$E$6)),",",""),"원",""),0))))</f>
        <v/>
      </c>
      <c r="AB1251" s="30">
        <f>IF(OR($Y1251="",$F$6=""),"",IF(INDEX($A:$U,ROW(),$F$6)="","",IF(ISNUMBER(INDEX($A:$U,ROW(),$F$6)),INDEX($A:$U,ROW(),$F$6),IFERROR(--SUBSTITUTE(SUBSTITUTE(TRIM(INDEX($A:$U,ROW(),$F$6)),",",""),"원",""),""))))</f>
        <v/>
      </c>
      <c r="AC1251" s="2">
        <f>IF(OR($Y1251="",$G$6=""),"",INDEX($A:$U,ROW(),$G$6)&amp;"")</f>
        <v/>
      </c>
      <c r="AD1251" s="2">
        <f>IF($Y1251="","",IF(OR(AND(설정!$B$5&lt;&gt;"",ISNUMBER(SEARCH(설정!$B$5,$AC1251))),AND(설정!$B$6&lt;&gt;"",ISNUMBER(SEARCH(설정!$B$6,$AC1251))),AND(설정!$B$7&lt;&gt;"",ISNUMBER(SEARCH(설정!$B$7,$AC1251)))),"제외","포함"))</f>
        <v/>
      </c>
    </row>
    <row r="1252">
      <c r="W1252" s="2">
        <f>IF(OR($B$5="",$C$6="",ROW()&lt;$B$5),"",IF(INDEX($A:$U,ROW(),$C$6)="","",INDEX($A:$U,ROW(),$C$6)))</f>
        <v/>
      </c>
      <c r="X1252" s="28">
        <f>IF($W1252="","",IF(ISNUMBER($W1252),IF($W1252&gt;=10000000,IFERROR(DATE(INT($W1252/10000),MOD(INT($W1252/100),100),MOD($W1252,100)),""),$W1252),IF(ISNUMBER(--SUBSTITUTE(SUBSTITUTE(TRIM($W1252),".","-"),"/","-")),IF(--SUBSTITUTE(SUBSTITUTE(TRIM($W1252),".","-"),"/","-")&gt;=10000000,IFERROR(DATE(--LEFT(TRIM($W1252),4),--MID(TRIM($W1252),5,2),--RIGHT(TRIM($W1252),2)),""),--SUBSTITUTE(SUBSTITUTE(TRIM($W1252),".","-"),"/","-")),IFERROR(--LEFT(SUBSTITUTE(SUBSTITUTE(TRIM($W1252),".","-"),"/","-"),10),""))))</f>
        <v/>
      </c>
      <c r="Y1252" s="29">
        <f>IF($X1252="","",INT($X1252))</f>
        <v/>
      </c>
      <c r="Z1252" s="30">
        <f>IF(OR($Y1252="",$D$6=""),"",IF(INDEX($A:$U,ROW(),$D$6)="",0,IF(ISNUMBER(INDEX($A:$U,ROW(),$D$6)),INDEX($A:$U,ROW(),$D$6),IFERROR(--SUBSTITUTE(SUBSTITUTE(TRIM(INDEX($A:$U,ROW(),$D$6)),",",""),"원",""),0))))</f>
        <v/>
      </c>
      <c r="AA1252" s="30">
        <f>IF(OR($Y1252="",$E$6=""),"",IF(INDEX($A:$U,ROW(),$E$6)="",0,IF(ISNUMBER(INDEX($A:$U,ROW(),$E$6)),INDEX($A:$U,ROW(),$E$6),IFERROR(--SUBSTITUTE(SUBSTITUTE(TRIM(INDEX($A:$U,ROW(),$E$6)),",",""),"원",""),0))))</f>
        <v/>
      </c>
      <c r="AB1252" s="30">
        <f>IF(OR($Y1252="",$F$6=""),"",IF(INDEX($A:$U,ROW(),$F$6)="","",IF(ISNUMBER(INDEX($A:$U,ROW(),$F$6)),INDEX($A:$U,ROW(),$F$6),IFERROR(--SUBSTITUTE(SUBSTITUTE(TRIM(INDEX($A:$U,ROW(),$F$6)),",",""),"원",""),""))))</f>
        <v/>
      </c>
      <c r="AC1252" s="2">
        <f>IF(OR($Y1252="",$G$6=""),"",INDEX($A:$U,ROW(),$G$6)&amp;"")</f>
        <v/>
      </c>
      <c r="AD1252" s="2">
        <f>IF($Y1252="","",IF(OR(AND(설정!$B$5&lt;&gt;"",ISNUMBER(SEARCH(설정!$B$5,$AC1252))),AND(설정!$B$6&lt;&gt;"",ISNUMBER(SEARCH(설정!$B$6,$AC1252))),AND(설정!$B$7&lt;&gt;"",ISNUMBER(SEARCH(설정!$B$7,$AC1252)))),"제외","포함"))</f>
        <v/>
      </c>
    </row>
    <row r="1253">
      <c r="W1253" s="2">
        <f>IF(OR($B$5="",$C$6="",ROW()&lt;$B$5),"",IF(INDEX($A:$U,ROW(),$C$6)="","",INDEX($A:$U,ROW(),$C$6)))</f>
        <v/>
      </c>
      <c r="X1253" s="28">
        <f>IF($W1253="","",IF(ISNUMBER($W1253),IF($W1253&gt;=10000000,IFERROR(DATE(INT($W1253/10000),MOD(INT($W1253/100),100),MOD($W1253,100)),""),$W1253),IF(ISNUMBER(--SUBSTITUTE(SUBSTITUTE(TRIM($W1253),".","-"),"/","-")),IF(--SUBSTITUTE(SUBSTITUTE(TRIM($W1253),".","-"),"/","-")&gt;=10000000,IFERROR(DATE(--LEFT(TRIM($W1253),4),--MID(TRIM($W1253),5,2),--RIGHT(TRIM($W1253),2)),""),--SUBSTITUTE(SUBSTITUTE(TRIM($W1253),".","-"),"/","-")),IFERROR(--LEFT(SUBSTITUTE(SUBSTITUTE(TRIM($W1253),".","-"),"/","-"),10),""))))</f>
        <v/>
      </c>
      <c r="Y1253" s="29">
        <f>IF($X1253="","",INT($X1253))</f>
        <v/>
      </c>
      <c r="Z1253" s="30">
        <f>IF(OR($Y1253="",$D$6=""),"",IF(INDEX($A:$U,ROW(),$D$6)="",0,IF(ISNUMBER(INDEX($A:$U,ROW(),$D$6)),INDEX($A:$U,ROW(),$D$6),IFERROR(--SUBSTITUTE(SUBSTITUTE(TRIM(INDEX($A:$U,ROW(),$D$6)),",",""),"원",""),0))))</f>
        <v/>
      </c>
      <c r="AA1253" s="30">
        <f>IF(OR($Y1253="",$E$6=""),"",IF(INDEX($A:$U,ROW(),$E$6)="",0,IF(ISNUMBER(INDEX($A:$U,ROW(),$E$6)),INDEX($A:$U,ROW(),$E$6),IFERROR(--SUBSTITUTE(SUBSTITUTE(TRIM(INDEX($A:$U,ROW(),$E$6)),",",""),"원",""),0))))</f>
        <v/>
      </c>
      <c r="AB1253" s="30">
        <f>IF(OR($Y1253="",$F$6=""),"",IF(INDEX($A:$U,ROW(),$F$6)="","",IF(ISNUMBER(INDEX($A:$U,ROW(),$F$6)),INDEX($A:$U,ROW(),$F$6),IFERROR(--SUBSTITUTE(SUBSTITUTE(TRIM(INDEX($A:$U,ROW(),$F$6)),",",""),"원",""),""))))</f>
        <v/>
      </c>
      <c r="AC1253" s="2">
        <f>IF(OR($Y1253="",$G$6=""),"",INDEX($A:$U,ROW(),$G$6)&amp;"")</f>
        <v/>
      </c>
      <c r="AD1253" s="2">
        <f>IF($Y1253="","",IF(OR(AND(설정!$B$5&lt;&gt;"",ISNUMBER(SEARCH(설정!$B$5,$AC1253))),AND(설정!$B$6&lt;&gt;"",ISNUMBER(SEARCH(설정!$B$6,$AC1253))),AND(설정!$B$7&lt;&gt;"",ISNUMBER(SEARCH(설정!$B$7,$AC1253)))),"제외","포함"))</f>
        <v/>
      </c>
    </row>
    <row r="1254">
      <c r="W1254" s="2">
        <f>IF(OR($B$5="",$C$6="",ROW()&lt;$B$5),"",IF(INDEX($A:$U,ROW(),$C$6)="","",INDEX($A:$U,ROW(),$C$6)))</f>
        <v/>
      </c>
      <c r="X1254" s="28">
        <f>IF($W1254="","",IF(ISNUMBER($W1254),IF($W1254&gt;=10000000,IFERROR(DATE(INT($W1254/10000),MOD(INT($W1254/100),100),MOD($W1254,100)),""),$W1254),IF(ISNUMBER(--SUBSTITUTE(SUBSTITUTE(TRIM($W1254),".","-"),"/","-")),IF(--SUBSTITUTE(SUBSTITUTE(TRIM($W1254),".","-"),"/","-")&gt;=10000000,IFERROR(DATE(--LEFT(TRIM($W1254),4),--MID(TRIM($W1254),5,2),--RIGHT(TRIM($W1254),2)),""),--SUBSTITUTE(SUBSTITUTE(TRIM($W1254),".","-"),"/","-")),IFERROR(--LEFT(SUBSTITUTE(SUBSTITUTE(TRIM($W1254),".","-"),"/","-"),10),""))))</f>
        <v/>
      </c>
      <c r="Y1254" s="29">
        <f>IF($X1254="","",INT($X1254))</f>
        <v/>
      </c>
      <c r="Z1254" s="30">
        <f>IF(OR($Y1254="",$D$6=""),"",IF(INDEX($A:$U,ROW(),$D$6)="",0,IF(ISNUMBER(INDEX($A:$U,ROW(),$D$6)),INDEX($A:$U,ROW(),$D$6),IFERROR(--SUBSTITUTE(SUBSTITUTE(TRIM(INDEX($A:$U,ROW(),$D$6)),",",""),"원",""),0))))</f>
        <v/>
      </c>
      <c r="AA1254" s="30">
        <f>IF(OR($Y1254="",$E$6=""),"",IF(INDEX($A:$U,ROW(),$E$6)="",0,IF(ISNUMBER(INDEX($A:$U,ROW(),$E$6)),INDEX($A:$U,ROW(),$E$6),IFERROR(--SUBSTITUTE(SUBSTITUTE(TRIM(INDEX($A:$U,ROW(),$E$6)),",",""),"원",""),0))))</f>
        <v/>
      </c>
      <c r="AB1254" s="30">
        <f>IF(OR($Y1254="",$F$6=""),"",IF(INDEX($A:$U,ROW(),$F$6)="","",IF(ISNUMBER(INDEX($A:$U,ROW(),$F$6)),INDEX($A:$U,ROW(),$F$6),IFERROR(--SUBSTITUTE(SUBSTITUTE(TRIM(INDEX($A:$U,ROW(),$F$6)),",",""),"원",""),""))))</f>
        <v/>
      </c>
      <c r="AC1254" s="2">
        <f>IF(OR($Y1254="",$G$6=""),"",INDEX($A:$U,ROW(),$G$6)&amp;"")</f>
        <v/>
      </c>
      <c r="AD1254" s="2">
        <f>IF($Y1254="","",IF(OR(AND(설정!$B$5&lt;&gt;"",ISNUMBER(SEARCH(설정!$B$5,$AC1254))),AND(설정!$B$6&lt;&gt;"",ISNUMBER(SEARCH(설정!$B$6,$AC1254))),AND(설정!$B$7&lt;&gt;"",ISNUMBER(SEARCH(설정!$B$7,$AC1254)))),"제외","포함"))</f>
        <v/>
      </c>
    </row>
    <row r="1255">
      <c r="W1255" s="2">
        <f>IF(OR($B$5="",$C$6="",ROW()&lt;$B$5),"",IF(INDEX($A:$U,ROW(),$C$6)="","",INDEX($A:$U,ROW(),$C$6)))</f>
        <v/>
      </c>
      <c r="X1255" s="28">
        <f>IF($W1255="","",IF(ISNUMBER($W1255),IF($W1255&gt;=10000000,IFERROR(DATE(INT($W1255/10000),MOD(INT($W1255/100),100),MOD($W1255,100)),""),$W1255),IF(ISNUMBER(--SUBSTITUTE(SUBSTITUTE(TRIM($W1255),".","-"),"/","-")),IF(--SUBSTITUTE(SUBSTITUTE(TRIM($W1255),".","-"),"/","-")&gt;=10000000,IFERROR(DATE(--LEFT(TRIM($W1255),4),--MID(TRIM($W1255),5,2),--RIGHT(TRIM($W1255),2)),""),--SUBSTITUTE(SUBSTITUTE(TRIM($W1255),".","-"),"/","-")),IFERROR(--LEFT(SUBSTITUTE(SUBSTITUTE(TRIM($W1255),".","-"),"/","-"),10),""))))</f>
        <v/>
      </c>
      <c r="Y1255" s="29">
        <f>IF($X1255="","",INT($X1255))</f>
        <v/>
      </c>
      <c r="Z1255" s="30">
        <f>IF(OR($Y1255="",$D$6=""),"",IF(INDEX($A:$U,ROW(),$D$6)="",0,IF(ISNUMBER(INDEX($A:$U,ROW(),$D$6)),INDEX($A:$U,ROW(),$D$6),IFERROR(--SUBSTITUTE(SUBSTITUTE(TRIM(INDEX($A:$U,ROW(),$D$6)),",",""),"원",""),0))))</f>
        <v/>
      </c>
      <c r="AA1255" s="30">
        <f>IF(OR($Y1255="",$E$6=""),"",IF(INDEX($A:$U,ROW(),$E$6)="",0,IF(ISNUMBER(INDEX($A:$U,ROW(),$E$6)),INDEX($A:$U,ROW(),$E$6),IFERROR(--SUBSTITUTE(SUBSTITUTE(TRIM(INDEX($A:$U,ROW(),$E$6)),",",""),"원",""),0))))</f>
        <v/>
      </c>
      <c r="AB1255" s="30">
        <f>IF(OR($Y1255="",$F$6=""),"",IF(INDEX($A:$U,ROW(),$F$6)="","",IF(ISNUMBER(INDEX($A:$U,ROW(),$F$6)),INDEX($A:$U,ROW(),$F$6),IFERROR(--SUBSTITUTE(SUBSTITUTE(TRIM(INDEX($A:$U,ROW(),$F$6)),",",""),"원",""),""))))</f>
        <v/>
      </c>
      <c r="AC1255" s="2">
        <f>IF(OR($Y1255="",$G$6=""),"",INDEX($A:$U,ROW(),$G$6)&amp;"")</f>
        <v/>
      </c>
      <c r="AD1255" s="2">
        <f>IF($Y1255="","",IF(OR(AND(설정!$B$5&lt;&gt;"",ISNUMBER(SEARCH(설정!$B$5,$AC1255))),AND(설정!$B$6&lt;&gt;"",ISNUMBER(SEARCH(설정!$B$6,$AC1255))),AND(설정!$B$7&lt;&gt;"",ISNUMBER(SEARCH(설정!$B$7,$AC1255)))),"제외","포함"))</f>
        <v/>
      </c>
    </row>
    <row r="1256">
      <c r="W1256" s="2">
        <f>IF(OR($B$5="",$C$6="",ROW()&lt;$B$5),"",IF(INDEX($A:$U,ROW(),$C$6)="","",INDEX($A:$U,ROW(),$C$6)))</f>
        <v/>
      </c>
      <c r="X1256" s="28">
        <f>IF($W1256="","",IF(ISNUMBER($W1256),IF($W1256&gt;=10000000,IFERROR(DATE(INT($W1256/10000),MOD(INT($W1256/100),100),MOD($W1256,100)),""),$W1256),IF(ISNUMBER(--SUBSTITUTE(SUBSTITUTE(TRIM($W1256),".","-"),"/","-")),IF(--SUBSTITUTE(SUBSTITUTE(TRIM($W1256),".","-"),"/","-")&gt;=10000000,IFERROR(DATE(--LEFT(TRIM($W1256),4),--MID(TRIM($W1256),5,2),--RIGHT(TRIM($W1256),2)),""),--SUBSTITUTE(SUBSTITUTE(TRIM($W1256),".","-"),"/","-")),IFERROR(--LEFT(SUBSTITUTE(SUBSTITUTE(TRIM($W1256),".","-"),"/","-"),10),""))))</f>
        <v/>
      </c>
      <c r="Y1256" s="29">
        <f>IF($X1256="","",INT($X1256))</f>
        <v/>
      </c>
      <c r="Z1256" s="30">
        <f>IF(OR($Y1256="",$D$6=""),"",IF(INDEX($A:$U,ROW(),$D$6)="",0,IF(ISNUMBER(INDEX($A:$U,ROW(),$D$6)),INDEX($A:$U,ROW(),$D$6),IFERROR(--SUBSTITUTE(SUBSTITUTE(TRIM(INDEX($A:$U,ROW(),$D$6)),",",""),"원",""),0))))</f>
        <v/>
      </c>
      <c r="AA1256" s="30">
        <f>IF(OR($Y1256="",$E$6=""),"",IF(INDEX($A:$U,ROW(),$E$6)="",0,IF(ISNUMBER(INDEX($A:$U,ROW(),$E$6)),INDEX($A:$U,ROW(),$E$6),IFERROR(--SUBSTITUTE(SUBSTITUTE(TRIM(INDEX($A:$U,ROW(),$E$6)),",",""),"원",""),0))))</f>
        <v/>
      </c>
      <c r="AB1256" s="30">
        <f>IF(OR($Y1256="",$F$6=""),"",IF(INDEX($A:$U,ROW(),$F$6)="","",IF(ISNUMBER(INDEX($A:$U,ROW(),$F$6)),INDEX($A:$U,ROW(),$F$6),IFERROR(--SUBSTITUTE(SUBSTITUTE(TRIM(INDEX($A:$U,ROW(),$F$6)),",",""),"원",""),""))))</f>
        <v/>
      </c>
      <c r="AC1256" s="2">
        <f>IF(OR($Y1256="",$G$6=""),"",INDEX($A:$U,ROW(),$G$6)&amp;"")</f>
        <v/>
      </c>
      <c r="AD1256" s="2">
        <f>IF($Y1256="","",IF(OR(AND(설정!$B$5&lt;&gt;"",ISNUMBER(SEARCH(설정!$B$5,$AC1256))),AND(설정!$B$6&lt;&gt;"",ISNUMBER(SEARCH(설정!$B$6,$AC1256))),AND(설정!$B$7&lt;&gt;"",ISNUMBER(SEARCH(설정!$B$7,$AC1256)))),"제외","포함"))</f>
        <v/>
      </c>
    </row>
    <row r="1257">
      <c r="W1257" s="2">
        <f>IF(OR($B$5="",$C$6="",ROW()&lt;$B$5),"",IF(INDEX($A:$U,ROW(),$C$6)="","",INDEX($A:$U,ROW(),$C$6)))</f>
        <v/>
      </c>
      <c r="X1257" s="28">
        <f>IF($W1257="","",IF(ISNUMBER($W1257),IF($W1257&gt;=10000000,IFERROR(DATE(INT($W1257/10000),MOD(INT($W1257/100),100),MOD($W1257,100)),""),$W1257),IF(ISNUMBER(--SUBSTITUTE(SUBSTITUTE(TRIM($W1257),".","-"),"/","-")),IF(--SUBSTITUTE(SUBSTITUTE(TRIM($W1257),".","-"),"/","-")&gt;=10000000,IFERROR(DATE(--LEFT(TRIM($W1257),4),--MID(TRIM($W1257),5,2),--RIGHT(TRIM($W1257),2)),""),--SUBSTITUTE(SUBSTITUTE(TRIM($W1257),".","-"),"/","-")),IFERROR(--LEFT(SUBSTITUTE(SUBSTITUTE(TRIM($W1257),".","-"),"/","-"),10),""))))</f>
        <v/>
      </c>
      <c r="Y1257" s="29">
        <f>IF($X1257="","",INT($X1257))</f>
        <v/>
      </c>
      <c r="Z1257" s="30">
        <f>IF(OR($Y1257="",$D$6=""),"",IF(INDEX($A:$U,ROW(),$D$6)="",0,IF(ISNUMBER(INDEX($A:$U,ROW(),$D$6)),INDEX($A:$U,ROW(),$D$6),IFERROR(--SUBSTITUTE(SUBSTITUTE(TRIM(INDEX($A:$U,ROW(),$D$6)),",",""),"원",""),0))))</f>
        <v/>
      </c>
      <c r="AA1257" s="30">
        <f>IF(OR($Y1257="",$E$6=""),"",IF(INDEX($A:$U,ROW(),$E$6)="",0,IF(ISNUMBER(INDEX($A:$U,ROW(),$E$6)),INDEX($A:$U,ROW(),$E$6),IFERROR(--SUBSTITUTE(SUBSTITUTE(TRIM(INDEX($A:$U,ROW(),$E$6)),",",""),"원",""),0))))</f>
        <v/>
      </c>
      <c r="AB1257" s="30">
        <f>IF(OR($Y1257="",$F$6=""),"",IF(INDEX($A:$U,ROW(),$F$6)="","",IF(ISNUMBER(INDEX($A:$U,ROW(),$F$6)),INDEX($A:$U,ROW(),$F$6),IFERROR(--SUBSTITUTE(SUBSTITUTE(TRIM(INDEX($A:$U,ROW(),$F$6)),",",""),"원",""),""))))</f>
        <v/>
      </c>
      <c r="AC1257" s="2">
        <f>IF(OR($Y1257="",$G$6=""),"",INDEX($A:$U,ROW(),$G$6)&amp;"")</f>
        <v/>
      </c>
      <c r="AD1257" s="2">
        <f>IF($Y1257="","",IF(OR(AND(설정!$B$5&lt;&gt;"",ISNUMBER(SEARCH(설정!$B$5,$AC1257))),AND(설정!$B$6&lt;&gt;"",ISNUMBER(SEARCH(설정!$B$6,$AC1257))),AND(설정!$B$7&lt;&gt;"",ISNUMBER(SEARCH(설정!$B$7,$AC1257)))),"제외","포함"))</f>
        <v/>
      </c>
    </row>
    <row r="1258">
      <c r="W1258" s="2">
        <f>IF(OR($B$5="",$C$6="",ROW()&lt;$B$5),"",IF(INDEX($A:$U,ROW(),$C$6)="","",INDEX($A:$U,ROW(),$C$6)))</f>
        <v/>
      </c>
      <c r="X1258" s="28">
        <f>IF($W1258="","",IF(ISNUMBER($W1258),IF($W1258&gt;=10000000,IFERROR(DATE(INT($W1258/10000),MOD(INT($W1258/100),100),MOD($W1258,100)),""),$W1258),IF(ISNUMBER(--SUBSTITUTE(SUBSTITUTE(TRIM($W1258),".","-"),"/","-")),IF(--SUBSTITUTE(SUBSTITUTE(TRIM($W1258),".","-"),"/","-")&gt;=10000000,IFERROR(DATE(--LEFT(TRIM($W1258),4),--MID(TRIM($W1258),5,2),--RIGHT(TRIM($W1258),2)),""),--SUBSTITUTE(SUBSTITUTE(TRIM($W1258),".","-"),"/","-")),IFERROR(--LEFT(SUBSTITUTE(SUBSTITUTE(TRIM($W1258),".","-"),"/","-"),10),""))))</f>
        <v/>
      </c>
      <c r="Y1258" s="29">
        <f>IF($X1258="","",INT($X1258))</f>
        <v/>
      </c>
      <c r="Z1258" s="30">
        <f>IF(OR($Y1258="",$D$6=""),"",IF(INDEX($A:$U,ROW(),$D$6)="",0,IF(ISNUMBER(INDEX($A:$U,ROW(),$D$6)),INDEX($A:$U,ROW(),$D$6),IFERROR(--SUBSTITUTE(SUBSTITUTE(TRIM(INDEX($A:$U,ROW(),$D$6)),",",""),"원",""),0))))</f>
        <v/>
      </c>
      <c r="AA1258" s="30">
        <f>IF(OR($Y1258="",$E$6=""),"",IF(INDEX($A:$U,ROW(),$E$6)="",0,IF(ISNUMBER(INDEX($A:$U,ROW(),$E$6)),INDEX($A:$U,ROW(),$E$6),IFERROR(--SUBSTITUTE(SUBSTITUTE(TRIM(INDEX($A:$U,ROW(),$E$6)),",",""),"원",""),0))))</f>
        <v/>
      </c>
      <c r="AB1258" s="30">
        <f>IF(OR($Y1258="",$F$6=""),"",IF(INDEX($A:$U,ROW(),$F$6)="","",IF(ISNUMBER(INDEX($A:$U,ROW(),$F$6)),INDEX($A:$U,ROW(),$F$6),IFERROR(--SUBSTITUTE(SUBSTITUTE(TRIM(INDEX($A:$U,ROW(),$F$6)),",",""),"원",""),""))))</f>
        <v/>
      </c>
      <c r="AC1258" s="2">
        <f>IF(OR($Y1258="",$G$6=""),"",INDEX($A:$U,ROW(),$G$6)&amp;"")</f>
        <v/>
      </c>
      <c r="AD1258" s="2">
        <f>IF($Y1258="","",IF(OR(AND(설정!$B$5&lt;&gt;"",ISNUMBER(SEARCH(설정!$B$5,$AC1258))),AND(설정!$B$6&lt;&gt;"",ISNUMBER(SEARCH(설정!$B$6,$AC1258))),AND(설정!$B$7&lt;&gt;"",ISNUMBER(SEARCH(설정!$B$7,$AC1258)))),"제외","포함"))</f>
        <v/>
      </c>
    </row>
    <row r="1259">
      <c r="W1259" s="2">
        <f>IF(OR($B$5="",$C$6="",ROW()&lt;$B$5),"",IF(INDEX($A:$U,ROW(),$C$6)="","",INDEX($A:$U,ROW(),$C$6)))</f>
        <v/>
      </c>
      <c r="X1259" s="28">
        <f>IF($W1259="","",IF(ISNUMBER($W1259),IF($W1259&gt;=10000000,IFERROR(DATE(INT($W1259/10000),MOD(INT($W1259/100),100),MOD($W1259,100)),""),$W1259),IF(ISNUMBER(--SUBSTITUTE(SUBSTITUTE(TRIM($W1259),".","-"),"/","-")),IF(--SUBSTITUTE(SUBSTITUTE(TRIM($W1259),".","-"),"/","-")&gt;=10000000,IFERROR(DATE(--LEFT(TRIM($W1259),4),--MID(TRIM($W1259),5,2),--RIGHT(TRIM($W1259),2)),""),--SUBSTITUTE(SUBSTITUTE(TRIM($W1259),".","-"),"/","-")),IFERROR(--LEFT(SUBSTITUTE(SUBSTITUTE(TRIM($W1259),".","-"),"/","-"),10),""))))</f>
        <v/>
      </c>
      <c r="Y1259" s="29">
        <f>IF($X1259="","",INT($X1259))</f>
        <v/>
      </c>
      <c r="Z1259" s="30">
        <f>IF(OR($Y1259="",$D$6=""),"",IF(INDEX($A:$U,ROW(),$D$6)="",0,IF(ISNUMBER(INDEX($A:$U,ROW(),$D$6)),INDEX($A:$U,ROW(),$D$6),IFERROR(--SUBSTITUTE(SUBSTITUTE(TRIM(INDEX($A:$U,ROW(),$D$6)),",",""),"원",""),0))))</f>
        <v/>
      </c>
      <c r="AA1259" s="30">
        <f>IF(OR($Y1259="",$E$6=""),"",IF(INDEX($A:$U,ROW(),$E$6)="",0,IF(ISNUMBER(INDEX($A:$U,ROW(),$E$6)),INDEX($A:$U,ROW(),$E$6),IFERROR(--SUBSTITUTE(SUBSTITUTE(TRIM(INDEX($A:$U,ROW(),$E$6)),",",""),"원",""),0))))</f>
        <v/>
      </c>
      <c r="AB1259" s="30">
        <f>IF(OR($Y1259="",$F$6=""),"",IF(INDEX($A:$U,ROW(),$F$6)="","",IF(ISNUMBER(INDEX($A:$U,ROW(),$F$6)),INDEX($A:$U,ROW(),$F$6),IFERROR(--SUBSTITUTE(SUBSTITUTE(TRIM(INDEX($A:$U,ROW(),$F$6)),",",""),"원",""),""))))</f>
        <v/>
      </c>
      <c r="AC1259" s="2">
        <f>IF(OR($Y1259="",$G$6=""),"",INDEX($A:$U,ROW(),$G$6)&amp;"")</f>
        <v/>
      </c>
      <c r="AD1259" s="2">
        <f>IF($Y1259="","",IF(OR(AND(설정!$B$5&lt;&gt;"",ISNUMBER(SEARCH(설정!$B$5,$AC1259))),AND(설정!$B$6&lt;&gt;"",ISNUMBER(SEARCH(설정!$B$6,$AC1259))),AND(설정!$B$7&lt;&gt;"",ISNUMBER(SEARCH(설정!$B$7,$AC1259)))),"제외","포함"))</f>
        <v/>
      </c>
    </row>
    <row r="1260">
      <c r="W1260" s="2">
        <f>IF(OR($B$5="",$C$6="",ROW()&lt;$B$5),"",IF(INDEX($A:$U,ROW(),$C$6)="","",INDEX($A:$U,ROW(),$C$6)))</f>
        <v/>
      </c>
      <c r="X1260" s="28">
        <f>IF($W1260="","",IF(ISNUMBER($W1260),IF($W1260&gt;=10000000,IFERROR(DATE(INT($W1260/10000),MOD(INT($W1260/100),100),MOD($W1260,100)),""),$W1260),IF(ISNUMBER(--SUBSTITUTE(SUBSTITUTE(TRIM($W1260),".","-"),"/","-")),IF(--SUBSTITUTE(SUBSTITUTE(TRIM($W1260),".","-"),"/","-")&gt;=10000000,IFERROR(DATE(--LEFT(TRIM($W1260),4),--MID(TRIM($W1260),5,2),--RIGHT(TRIM($W1260),2)),""),--SUBSTITUTE(SUBSTITUTE(TRIM($W1260),".","-"),"/","-")),IFERROR(--LEFT(SUBSTITUTE(SUBSTITUTE(TRIM($W1260),".","-"),"/","-"),10),""))))</f>
        <v/>
      </c>
      <c r="Y1260" s="29">
        <f>IF($X1260="","",INT($X1260))</f>
        <v/>
      </c>
      <c r="Z1260" s="30">
        <f>IF(OR($Y1260="",$D$6=""),"",IF(INDEX($A:$U,ROW(),$D$6)="",0,IF(ISNUMBER(INDEX($A:$U,ROW(),$D$6)),INDEX($A:$U,ROW(),$D$6),IFERROR(--SUBSTITUTE(SUBSTITUTE(TRIM(INDEX($A:$U,ROW(),$D$6)),",",""),"원",""),0))))</f>
        <v/>
      </c>
      <c r="AA1260" s="30">
        <f>IF(OR($Y1260="",$E$6=""),"",IF(INDEX($A:$U,ROW(),$E$6)="",0,IF(ISNUMBER(INDEX($A:$U,ROW(),$E$6)),INDEX($A:$U,ROW(),$E$6),IFERROR(--SUBSTITUTE(SUBSTITUTE(TRIM(INDEX($A:$U,ROW(),$E$6)),",",""),"원",""),0))))</f>
        <v/>
      </c>
      <c r="AB1260" s="30">
        <f>IF(OR($Y1260="",$F$6=""),"",IF(INDEX($A:$U,ROW(),$F$6)="","",IF(ISNUMBER(INDEX($A:$U,ROW(),$F$6)),INDEX($A:$U,ROW(),$F$6),IFERROR(--SUBSTITUTE(SUBSTITUTE(TRIM(INDEX($A:$U,ROW(),$F$6)),",",""),"원",""),""))))</f>
        <v/>
      </c>
      <c r="AC1260" s="2">
        <f>IF(OR($Y1260="",$G$6=""),"",INDEX($A:$U,ROW(),$G$6)&amp;"")</f>
        <v/>
      </c>
      <c r="AD1260" s="2">
        <f>IF($Y1260="","",IF(OR(AND(설정!$B$5&lt;&gt;"",ISNUMBER(SEARCH(설정!$B$5,$AC1260))),AND(설정!$B$6&lt;&gt;"",ISNUMBER(SEARCH(설정!$B$6,$AC1260))),AND(설정!$B$7&lt;&gt;"",ISNUMBER(SEARCH(설정!$B$7,$AC1260)))),"제외","포함"))</f>
        <v/>
      </c>
    </row>
    <row r="1261">
      <c r="W1261" s="2">
        <f>IF(OR($B$5="",$C$6="",ROW()&lt;$B$5),"",IF(INDEX($A:$U,ROW(),$C$6)="","",INDEX($A:$U,ROW(),$C$6)))</f>
        <v/>
      </c>
      <c r="X1261" s="28">
        <f>IF($W1261="","",IF(ISNUMBER($W1261),IF($W1261&gt;=10000000,IFERROR(DATE(INT($W1261/10000),MOD(INT($W1261/100),100),MOD($W1261,100)),""),$W1261),IF(ISNUMBER(--SUBSTITUTE(SUBSTITUTE(TRIM($W1261),".","-"),"/","-")),IF(--SUBSTITUTE(SUBSTITUTE(TRIM($W1261),".","-"),"/","-")&gt;=10000000,IFERROR(DATE(--LEFT(TRIM($W1261),4),--MID(TRIM($W1261),5,2),--RIGHT(TRIM($W1261),2)),""),--SUBSTITUTE(SUBSTITUTE(TRIM($W1261),".","-"),"/","-")),IFERROR(--LEFT(SUBSTITUTE(SUBSTITUTE(TRIM($W1261),".","-"),"/","-"),10),""))))</f>
        <v/>
      </c>
      <c r="Y1261" s="29">
        <f>IF($X1261="","",INT($X1261))</f>
        <v/>
      </c>
      <c r="Z1261" s="30">
        <f>IF(OR($Y1261="",$D$6=""),"",IF(INDEX($A:$U,ROW(),$D$6)="",0,IF(ISNUMBER(INDEX($A:$U,ROW(),$D$6)),INDEX($A:$U,ROW(),$D$6),IFERROR(--SUBSTITUTE(SUBSTITUTE(TRIM(INDEX($A:$U,ROW(),$D$6)),",",""),"원",""),0))))</f>
        <v/>
      </c>
      <c r="AA1261" s="30">
        <f>IF(OR($Y1261="",$E$6=""),"",IF(INDEX($A:$U,ROW(),$E$6)="",0,IF(ISNUMBER(INDEX($A:$U,ROW(),$E$6)),INDEX($A:$U,ROW(),$E$6),IFERROR(--SUBSTITUTE(SUBSTITUTE(TRIM(INDEX($A:$U,ROW(),$E$6)),",",""),"원",""),0))))</f>
        <v/>
      </c>
      <c r="AB1261" s="30">
        <f>IF(OR($Y1261="",$F$6=""),"",IF(INDEX($A:$U,ROW(),$F$6)="","",IF(ISNUMBER(INDEX($A:$U,ROW(),$F$6)),INDEX($A:$U,ROW(),$F$6),IFERROR(--SUBSTITUTE(SUBSTITUTE(TRIM(INDEX($A:$U,ROW(),$F$6)),",",""),"원",""),""))))</f>
        <v/>
      </c>
      <c r="AC1261" s="2">
        <f>IF(OR($Y1261="",$G$6=""),"",INDEX($A:$U,ROW(),$G$6)&amp;"")</f>
        <v/>
      </c>
      <c r="AD1261" s="2">
        <f>IF($Y1261="","",IF(OR(AND(설정!$B$5&lt;&gt;"",ISNUMBER(SEARCH(설정!$B$5,$AC1261))),AND(설정!$B$6&lt;&gt;"",ISNUMBER(SEARCH(설정!$B$6,$AC1261))),AND(설정!$B$7&lt;&gt;"",ISNUMBER(SEARCH(설정!$B$7,$AC1261)))),"제외","포함"))</f>
        <v/>
      </c>
    </row>
    <row r="1262">
      <c r="W1262" s="2">
        <f>IF(OR($B$5="",$C$6="",ROW()&lt;$B$5),"",IF(INDEX($A:$U,ROW(),$C$6)="","",INDEX($A:$U,ROW(),$C$6)))</f>
        <v/>
      </c>
      <c r="X1262" s="28">
        <f>IF($W1262="","",IF(ISNUMBER($W1262),IF($W1262&gt;=10000000,IFERROR(DATE(INT($W1262/10000),MOD(INT($W1262/100),100),MOD($W1262,100)),""),$W1262),IF(ISNUMBER(--SUBSTITUTE(SUBSTITUTE(TRIM($W1262),".","-"),"/","-")),IF(--SUBSTITUTE(SUBSTITUTE(TRIM($W1262),".","-"),"/","-")&gt;=10000000,IFERROR(DATE(--LEFT(TRIM($W1262),4),--MID(TRIM($W1262),5,2),--RIGHT(TRIM($W1262),2)),""),--SUBSTITUTE(SUBSTITUTE(TRIM($W1262),".","-"),"/","-")),IFERROR(--LEFT(SUBSTITUTE(SUBSTITUTE(TRIM($W1262),".","-"),"/","-"),10),""))))</f>
        <v/>
      </c>
      <c r="Y1262" s="29">
        <f>IF($X1262="","",INT($X1262))</f>
        <v/>
      </c>
      <c r="Z1262" s="30">
        <f>IF(OR($Y1262="",$D$6=""),"",IF(INDEX($A:$U,ROW(),$D$6)="",0,IF(ISNUMBER(INDEX($A:$U,ROW(),$D$6)),INDEX($A:$U,ROW(),$D$6),IFERROR(--SUBSTITUTE(SUBSTITUTE(TRIM(INDEX($A:$U,ROW(),$D$6)),",",""),"원",""),0))))</f>
        <v/>
      </c>
      <c r="AA1262" s="30">
        <f>IF(OR($Y1262="",$E$6=""),"",IF(INDEX($A:$U,ROW(),$E$6)="",0,IF(ISNUMBER(INDEX($A:$U,ROW(),$E$6)),INDEX($A:$U,ROW(),$E$6),IFERROR(--SUBSTITUTE(SUBSTITUTE(TRIM(INDEX($A:$U,ROW(),$E$6)),",",""),"원",""),0))))</f>
        <v/>
      </c>
      <c r="AB1262" s="30">
        <f>IF(OR($Y1262="",$F$6=""),"",IF(INDEX($A:$U,ROW(),$F$6)="","",IF(ISNUMBER(INDEX($A:$U,ROW(),$F$6)),INDEX($A:$U,ROW(),$F$6),IFERROR(--SUBSTITUTE(SUBSTITUTE(TRIM(INDEX($A:$U,ROW(),$F$6)),",",""),"원",""),""))))</f>
        <v/>
      </c>
      <c r="AC1262" s="2">
        <f>IF(OR($Y1262="",$G$6=""),"",INDEX($A:$U,ROW(),$G$6)&amp;"")</f>
        <v/>
      </c>
      <c r="AD1262" s="2">
        <f>IF($Y1262="","",IF(OR(AND(설정!$B$5&lt;&gt;"",ISNUMBER(SEARCH(설정!$B$5,$AC1262))),AND(설정!$B$6&lt;&gt;"",ISNUMBER(SEARCH(설정!$B$6,$AC1262))),AND(설정!$B$7&lt;&gt;"",ISNUMBER(SEARCH(설정!$B$7,$AC1262)))),"제외","포함"))</f>
        <v/>
      </c>
    </row>
    <row r="1263">
      <c r="W1263" s="2">
        <f>IF(OR($B$5="",$C$6="",ROW()&lt;$B$5),"",IF(INDEX($A:$U,ROW(),$C$6)="","",INDEX($A:$U,ROW(),$C$6)))</f>
        <v/>
      </c>
      <c r="X1263" s="28">
        <f>IF($W1263="","",IF(ISNUMBER($W1263),IF($W1263&gt;=10000000,IFERROR(DATE(INT($W1263/10000),MOD(INT($W1263/100),100),MOD($W1263,100)),""),$W1263),IF(ISNUMBER(--SUBSTITUTE(SUBSTITUTE(TRIM($W1263),".","-"),"/","-")),IF(--SUBSTITUTE(SUBSTITUTE(TRIM($W1263),".","-"),"/","-")&gt;=10000000,IFERROR(DATE(--LEFT(TRIM($W1263),4),--MID(TRIM($W1263),5,2),--RIGHT(TRIM($W1263),2)),""),--SUBSTITUTE(SUBSTITUTE(TRIM($W1263),".","-"),"/","-")),IFERROR(--LEFT(SUBSTITUTE(SUBSTITUTE(TRIM($W1263),".","-"),"/","-"),10),""))))</f>
        <v/>
      </c>
      <c r="Y1263" s="29">
        <f>IF($X1263="","",INT($X1263))</f>
        <v/>
      </c>
      <c r="Z1263" s="30">
        <f>IF(OR($Y1263="",$D$6=""),"",IF(INDEX($A:$U,ROW(),$D$6)="",0,IF(ISNUMBER(INDEX($A:$U,ROW(),$D$6)),INDEX($A:$U,ROW(),$D$6),IFERROR(--SUBSTITUTE(SUBSTITUTE(TRIM(INDEX($A:$U,ROW(),$D$6)),",",""),"원",""),0))))</f>
        <v/>
      </c>
      <c r="AA1263" s="30">
        <f>IF(OR($Y1263="",$E$6=""),"",IF(INDEX($A:$U,ROW(),$E$6)="",0,IF(ISNUMBER(INDEX($A:$U,ROW(),$E$6)),INDEX($A:$U,ROW(),$E$6),IFERROR(--SUBSTITUTE(SUBSTITUTE(TRIM(INDEX($A:$U,ROW(),$E$6)),",",""),"원",""),0))))</f>
        <v/>
      </c>
      <c r="AB1263" s="30">
        <f>IF(OR($Y1263="",$F$6=""),"",IF(INDEX($A:$U,ROW(),$F$6)="","",IF(ISNUMBER(INDEX($A:$U,ROW(),$F$6)),INDEX($A:$U,ROW(),$F$6),IFERROR(--SUBSTITUTE(SUBSTITUTE(TRIM(INDEX($A:$U,ROW(),$F$6)),",",""),"원",""),""))))</f>
        <v/>
      </c>
      <c r="AC1263" s="2">
        <f>IF(OR($Y1263="",$G$6=""),"",INDEX($A:$U,ROW(),$G$6)&amp;"")</f>
        <v/>
      </c>
      <c r="AD1263" s="2">
        <f>IF($Y1263="","",IF(OR(AND(설정!$B$5&lt;&gt;"",ISNUMBER(SEARCH(설정!$B$5,$AC1263))),AND(설정!$B$6&lt;&gt;"",ISNUMBER(SEARCH(설정!$B$6,$AC1263))),AND(설정!$B$7&lt;&gt;"",ISNUMBER(SEARCH(설정!$B$7,$AC1263)))),"제외","포함"))</f>
        <v/>
      </c>
    </row>
    <row r="1264">
      <c r="W1264" s="2">
        <f>IF(OR($B$5="",$C$6="",ROW()&lt;$B$5),"",IF(INDEX($A:$U,ROW(),$C$6)="","",INDEX($A:$U,ROW(),$C$6)))</f>
        <v/>
      </c>
      <c r="X1264" s="28">
        <f>IF($W1264="","",IF(ISNUMBER($W1264),IF($W1264&gt;=10000000,IFERROR(DATE(INT($W1264/10000),MOD(INT($W1264/100),100),MOD($W1264,100)),""),$W1264),IF(ISNUMBER(--SUBSTITUTE(SUBSTITUTE(TRIM($W1264),".","-"),"/","-")),IF(--SUBSTITUTE(SUBSTITUTE(TRIM($W1264),".","-"),"/","-")&gt;=10000000,IFERROR(DATE(--LEFT(TRIM($W1264),4),--MID(TRIM($W1264),5,2),--RIGHT(TRIM($W1264),2)),""),--SUBSTITUTE(SUBSTITUTE(TRIM($W1264),".","-"),"/","-")),IFERROR(--LEFT(SUBSTITUTE(SUBSTITUTE(TRIM($W1264),".","-"),"/","-"),10),""))))</f>
        <v/>
      </c>
      <c r="Y1264" s="29">
        <f>IF($X1264="","",INT($X1264))</f>
        <v/>
      </c>
      <c r="Z1264" s="30">
        <f>IF(OR($Y1264="",$D$6=""),"",IF(INDEX($A:$U,ROW(),$D$6)="",0,IF(ISNUMBER(INDEX($A:$U,ROW(),$D$6)),INDEX($A:$U,ROW(),$D$6),IFERROR(--SUBSTITUTE(SUBSTITUTE(TRIM(INDEX($A:$U,ROW(),$D$6)),",",""),"원",""),0))))</f>
        <v/>
      </c>
      <c r="AA1264" s="30">
        <f>IF(OR($Y1264="",$E$6=""),"",IF(INDEX($A:$U,ROW(),$E$6)="",0,IF(ISNUMBER(INDEX($A:$U,ROW(),$E$6)),INDEX($A:$U,ROW(),$E$6),IFERROR(--SUBSTITUTE(SUBSTITUTE(TRIM(INDEX($A:$U,ROW(),$E$6)),",",""),"원",""),0))))</f>
        <v/>
      </c>
      <c r="AB1264" s="30">
        <f>IF(OR($Y1264="",$F$6=""),"",IF(INDEX($A:$U,ROW(),$F$6)="","",IF(ISNUMBER(INDEX($A:$U,ROW(),$F$6)),INDEX($A:$U,ROW(),$F$6),IFERROR(--SUBSTITUTE(SUBSTITUTE(TRIM(INDEX($A:$U,ROW(),$F$6)),",",""),"원",""),""))))</f>
        <v/>
      </c>
      <c r="AC1264" s="2">
        <f>IF(OR($Y1264="",$G$6=""),"",INDEX($A:$U,ROW(),$G$6)&amp;"")</f>
        <v/>
      </c>
      <c r="AD1264" s="2">
        <f>IF($Y1264="","",IF(OR(AND(설정!$B$5&lt;&gt;"",ISNUMBER(SEARCH(설정!$B$5,$AC1264))),AND(설정!$B$6&lt;&gt;"",ISNUMBER(SEARCH(설정!$B$6,$AC1264))),AND(설정!$B$7&lt;&gt;"",ISNUMBER(SEARCH(설정!$B$7,$AC1264)))),"제외","포함"))</f>
        <v/>
      </c>
    </row>
    <row r="1265">
      <c r="W1265" s="2">
        <f>IF(OR($B$5="",$C$6="",ROW()&lt;$B$5),"",IF(INDEX($A:$U,ROW(),$C$6)="","",INDEX($A:$U,ROW(),$C$6)))</f>
        <v/>
      </c>
      <c r="X1265" s="28">
        <f>IF($W1265="","",IF(ISNUMBER($W1265),IF($W1265&gt;=10000000,IFERROR(DATE(INT($W1265/10000),MOD(INT($W1265/100),100),MOD($W1265,100)),""),$W1265),IF(ISNUMBER(--SUBSTITUTE(SUBSTITUTE(TRIM($W1265),".","-"),"/","-")),IF(--SUBSTITUTE(SUBSTITUTE(TRIM($W1265),".","-"),"/","-")&gt;=10000000,IFERROR(DATE(--LEFT(TRIM($W1265),4),--MID(TRIM($W1265),5,2),--RIGHT(TRIM($W1265),2)),""),--SUBSTITUTE(SUBSTITUTE(TRIM($W1265),".","-"),"/","-")),IFERROR(--LEFT(SUBSTITUTE(SUBSTITUTE(TRIM($W1265),".","-"),"/","-"),10),""))))</f>
        <v/>
      </c>
      <c r="Y1265" s="29">
        <f>IF($X1265="","",INT($X1265))</f>
        <v/>
      </c>
      <c r="Z1265" s="30">
        <f>IF(OR($Y1265="",$D$6=""),"",IF(INDEX($A:$U,ROW(),$D$6)="",0,IF(ISNUMBER(INDEX($A:$U,ROW(),$D$6)),INDEX($A:$U,ROW(),$D$6),IFERROR(--SUBSTITUTE(SUBSTITUTE(TRIM(INDEX($A:$U,ROW(),$D$6)),",",""),"원",""),0))))</f>
        <v/>
      </c>
      <c r="AA1265" s="30">
        <f>IF(OR($Y1265="",$E$6=""),"",IF(INDEX($A:$U,ROW(),$E$6)="",0,IF(ISNUMBER(INDEX($A:$U,ROW(),$E$6)),INDEX($A:$U,ROW(),$E$6),IFERROR(--SUBSTITUTE(SUBSTITUTE(TRIM(INDEX($A:$U,ROW(),$E$6)),",",""),"원",""),0))))</f>
        <v/>
      </c>
      <c r="AB1265" s="30">
        <f>IF(OR($Y1265="",$F$6=""),"",IF(INDEX($A:$U,ROW(),$F$6)="","",IF(ISNUMBER(INDEX($A:$U,ROW(),$F$6)),INDEX($A:$U,ROW(),$F$6),IFERROR(--SUBSTITUTE(SUBSTITUTE(TRIM(INDEX($A:$U,ROW(),$F$6)),",",""),"원",""),""))))</f>
        <v/>
      </c>
      <c r="AC1265" s="2">
        <f>IF(OR($Y1265="",$G$6=""),"",INDEX($A:$U,ROW(),$G$6)&amp;"")</f>
        <v/>
      </c>
      <c r="AD1265" s="2">
        <f>IF($Y1265="","",IF(OR(AND(설정!$B$5&lt;&gt;"",ISNUMBER(SEARCH(설정!$B$5,$AC1265))),AND(설정!$B$6&lt;&gt;"",ISNUMBER(SEARCH(설정!$B$6,$AC1265))),AND(설정!$B$7&lt;&gt;"",ISNUMBER(SEARCH(설정!$B$7,$AC1265)))),"제외","포함"))</f>
        <v/>
      </c>
    </row>
    <row r="1266">
      <c r="W1266" s="2">
        <f>IF(OR($B$5="",$C$6="",ROW()&lt;$B$5),"",IF(INDEX($A:$U,ROW(),$C$6)="","",INDEX($A:$U,ROW(),$C$6)))</f>
        <v/>
      </c>
      <c r="X1266" s="28">
        <f>IF($W1266="","",IF(ISNUMBER($W1266),IF($W1266&gt;=10000000,IFERROR(DATE(INT($W1266/10000),MOD(INT($W1266/100),100),MOD($W1266,100)),""),$W1266),IF(ISNUMBER(--SUBSTITUTE(SUBSTITUTE(TRIM($W1266),".","-"),"/","-")),IF(--SUBSTITUTE(SUBSTITUTE(TRIM($W1266),".","-"),"/","-")&gt;=10000000,IFERROR(DATE(--LEFT(TRIM($W1266),4),--MID(TRIM($W1266),5,2),--RIGHT(TRIM($W1266),2)),""),--SUBSTITUTE(SUBSTITUTE(TRIM($W1266),".","-"),"/","-")),IFERROR(--LEFT(SUBSTITUTE(SUBSTITUTE(TRIM($W1266),".","-"),"/","-"),10),""))))</f>
        <v/>
      </c>
      <c r="Y1266" s="29">
        <f>IF($X1266="","",INT($X1266))</f>
        <v/>
      </c>
      <c r="Z1266" s="30">
        <f>IF(OR($Y1266="",$D$6=""),"",IF(INDEX($A:$U,ROW(),$D$6)="",0,IF(ISNUMBER(INDEX($A:$U,ROW(),$D$6)),INDEX($A:$U,ROW(),$D$6),IFERROR(--SUBSTITUTE(SUBSTITUTE(TRIM(INDEX($A:$U,ROW(),$D$6)),",",""),"원",""),0))))</f>
        <v/>
      </c>
      <c r="AA1266" s="30">
        <f>IF(OR($Y1266="",$E$6=""),"",IF(INDEX($A:$U,ROW(),$E$6)="",0,IF(ISNUMBER(INDEX($A:$U,ROW(),$E$6)),INDEX($A:$U,ROW(),$E$6),IFERROR(--SUBSTITUTE(SUBSTITUTE(TRIM(INDEX($A:$U,ROW(),$E$6)),",",""),"원",""),0))))</f>
        <v/>
      </c>
      <c r="AB1266" s="30">
        <f>IF(OR($Y1266="",$F$6=""),"",IF(INDEX($A:$U,ROW(),$F$6)="","",IF(ISNUMBER(INDEX($A:$U,ROW(),$F$6)),INDEX($A:$U,ROW(),$F$6),IFERROR(--SUBSTITUTE(SUBSTITUTE(TRIM(INDEX($A:$U,ROW(),$F$6)),",",""),"원",""),""))))</f>
        <v/>
      </c>
      <c r="AC1266" s="2">
        <f>IF(OR($Y1266="",$G$6=""),"",INDEX($A:$U,ROW(),$G$6)&amp;"")</f>
        <v/>
      </c>
      <c r="AD1266" s="2">
        <f>IF($Y1266="","",IF(OR(AND(설정!$B$5&lt;&gt;"",ISNUMBER(SEARCH(설정!$B$5,$AC1266))),AND(설정!$B$6&lt;&gt;"",ISNUMBER(SEARCH(설정!$B$6,$AC1266))),AND(설정!$B$7&lt;&gt;"",ISNUMBER(SEARCH(설정!$B$7,$AC1266)))),"제외","포함"))</f>
        <v/>
      </c>
    </row>
    <row r="1267">
      <c r="W1267" s="2">
        <f>IF(OR($B$5="",$C$6="",ROW()&lt;$B$5),"",IF(INDEX($A:$U,ROW(),$C$6)="","",INDEX($A:$U,ROW(),$C$6)))</f>
        <v/>
      </c>
      <c r="X1267" s="28">
        <f>IF($W1267="","",IF(ISNUMBER($W1267),IF($W1267&gt;=10000000,IFERROR(DATE(INT($W1267/10000),MOD(INT($W1267/100),100),MOD($W1267,100)),""),$W1267),IF(ISNUMBER(--SUBSTITUTE(SUBSTITUTE(TRIM($W1267),".","-"),"/","-")),IF(--SUBSTITUTE(SUBSTITUTE(TRIM($W1267),".","-"),"/","-")&gt;=10000000,IFERROR(DATE(--LEFT(TRIM($W1267),4),--MID(TRIM($W1267),5,2),--RIGHT(TRIM($W1267),2)),""),--SUBSTITUTE(SUBSTITUTE(TRIM($W1267),".","-"),"/","-")),IFERROR(--LEFT(SUBSTITUTE(SUBSTITUTE(TRIM($W1267),".","-"),"/","-"),10),""))))</f>
        <v/>
      </c>
      <c r="Y1267" s="29">
        <f>IF($X1267="","",INT($X1267))</f>
        <v/>
      </c>
      <c r="Z1267" s="30">
        <f>IF(OR($Y1267="",$D$6=""),"",IF(INDEX($A:$U,ROW(),$D$6)="",0,IF(ISNUMBER(INDEX($A:$U,ROW(),$D$6)),INDEX($A:$U,ROW(),$D$6),IFERROR(--SUBSTITUTE(SUBSTITUTE(TRIM(INDEX($A:$U,ROW(),$D$6)),",",""),"원",""),0))))</f>
        <v/>
      </c>
      <c r="AA1267" s="30">
        <f>IF(OR($Y1267="",$E$6=""),"",IF(INDEX($A:$U,ROW(),$E$6)="",0,IF(ISNUMBER(INDEX($A:$U,ROW(),$E$6)),INDEX($A:$U,ROW(),$E$6),IFERROR(--SUBSTITUTE(SUBSTITUTE(TRIM(INDEX($A:$U,ROW(),$E$6)),",",""),"원",""),0))))</f>
        <v/>
      </c>
      <c r="AB1267" s="30">
        <f>IF(OR($Y1267="",$F$6=""),"",IF(INDEX($A:$U,ROW(),$F$6)="","",IF(ISNUMBER(INDEX($A:$U,ROW(),$F$6)),INDEX($A:$U,ROW(),$F$6),IFERROR(--SUBSTITUTE(SUBSTITUTE(TRIM(INDEX($A:$U,ROW(),$F$6)),",",""),"원",""),""))))</f>
        <v/>
      </c>
      <c r="AC1267" s="2">
        <f>IF(OR($Y1267="",$G$6=""),"",INDEX($A:$U,ROW(),$G$6)&amp;"")</f>
        <v/>
      </c>
      <c r="AD1267" s="2">
        <f>IF($Y1267="","",IF(OR(AND(설정!$B$5&lt;&gt;"",ISNUMBER(SEARCH(설정!$B$5,$AC1267))),AND(설정!$B$6&lt;&gt;"",ISNUMBER(SEARCH(설정!$B$6,$AC1267))),AND(설정!$B$7&lt;&gt;"",ISNUMBER(SEARCH(설정!$B$7,$AC1267)))),"제외","포함"))</f>
        <v/>
      </c>
    </row>
    <row r="1268">
      <c r="W1268" s="2">
        <f>IF(OR($B$5="",$C$6="",ROW()&lt;$B$5),"",IF(INDEX($A:$U,ROW(),$C$6)="","",INDEX($A:$U,ROW(),$C$6)))</f>
        <v/>
      </c>
      <c r="X1268" s="28">
        <f>IF($W1268="","",IF(ISNUMBER($W1268),IF($W1268&gt;=10000000,IFERROR(DATE(INT($W1268/10000),MOD(INT($W1268/100),100),MOD($W1268,100)),""),$W1268),IF(ISNUMBER(--SUBSTITUTE(SUBSTITUTE(TRIM($W1268),".","-"),"/","-")),IF(--SUBSTITUTE(SUBSTITUTE(TRIM($W1268),".","-"),"/","-")&gt;=10000000,IFERROR(DATE(--LEFT(TRIM($W1268),4),--MID(TRIM($W1268),5,2),--RIGHT(TRIM($W1268),2)),""),--SUBSTITUTE(SUBSTITUTE(TRIM($W1268),".","-"),"/","-")),IFERROR(--LEFT(SUBSTITUTE(SUBSTITUTE(TRIM($W1268),".","-"),"/","-"),10),""))))</f>
        <v/>
      </c>
      <c r="Y1268" s="29">
        <f>IF($X1268="","",INT($X1268))</f>
        <v/>
      </c>
      <c r="Z1268" s="30">
        <f>IF(OR($Y1268="",$D$6=""),"",IF(INDEX($A:$U,ROW(),$D$6)="",0,IF(ISNUMBER(INDEX($A:$U,ROW(),$D$6)),INDEX($A:$U,ROW(),$D$6),IFERROR(--SUBSTITUTE(SUBSTITUTE(TRIM(INDEX($A:$U,ROW(),$D$6)),",",""),"원",""),0))))</f>
        <v/>
      </c>
      <c r="AA1268" s="30">
        <f>IF(OR($Y1268="",$E$6=""),"",IF(INDEX($A:$U,ROW(),$E$6)="",0,IF(ISNUMBER(INDEX($A:$U,ROW(),$E$6)),INDEX($A:$U,ROW(),$E$6),IFERROR(--SUBSTITUTE(SUBSTITUTE(TRIM(INDEX($A:$U,ROW(),$E$6)),",",""),"원",""),0))))</f>
        <v/>
      </c>
      <c r="AB1268" s="30">
        <f>IF(OR($Y1268="",$F$6=""),"",IF(INDEX($A:$U,ROW(),$F$6)="","",IF(ISNUMBER(INDEX($A:$U,ROW(),$F$6)),INDEX($A:$U,ROW(),$F$6),IFERROR(--SUBSTITUTE(SUBSTITUTE(TRIM(INDEX($A:$U,ROW(),$F$6)),",",""),"원",""),""))))</f>
        <v/>
      </c>
      <c r="AC1268" s="2">
        <f>IF(OR($Y1268="",$G$6=""),"",INDEX($A:$U,ROW(),$G$6)&amp;"")</f>
        <v/>
      </c>
      <c r="AD1268" s="2">
        <f>IF($Y1268="","",IF(OR(AND(설정!$B$5&lt;&gt;"",ISNUMBER(SEARCH(설정!$B$5,$AC1268))),AND(설정!$B$6&lt;&gt;"",ISNUMBER(SEARCH(설정!$B$6,$AC1268))),AND(설정!$B$7&lt;&gt;"",ISNUMBER(SEARCH(설정!$B$7,$AC1268)))),"제외","포함"))</f>
        <v/>
      </c>
    </row>
    <row r="1269">
      <c r="W1269" s="2">
        <f>IF(OR($B$5="",$C$6="",ROW()&lt;$B$5),"",IF(INDEX($A:$U,ROW(),$C$6)="","",INDEX($A:$U,ROW(),$C$6)))</f>
        <v/>
      </c>
      <c r="X1269" s="28">
        <f>IF($W1269="","",IF(ISNUMBER($W1269),IF($W1269&gt;=10000000,IFERROR(DATE(INT($W1269/10000),MOD(INT($W1269/100),100),MOD($W1269,100)),""),$W1269),IF(ISNUMBER(--SUBSTITUTE(SUBSTITUTE(TRIM($W1269),".","-"),"/","-")),IF(--SUBSTITUTE(SUBSTITUTE(TRIM($W1269),".","-"),"/","-")&gt;=10000000,IFERROR(DATE(--LEFT(TRIM($W1269),4),--MID(TRIM($W1269),5,2),--RIGHT(TRIM($W1269),2)),""),--SUBSTITUTE(SUBSTITUTE(TRIM($W1269),".","-"),"/","-")),IFERROR(--LEFT(SUBSTITUTE(SUBSTITUTE(TRIM($W1269),".","-"),"/","-"),10),""))))</f>
        <v/>
      </c>
      <c r="Y1269" s="29">
        <f>IF($X1269="","",INT($X1269))</f>
        <v/>
      </c>
      <c r="Z1269" s="30">
        <f>IF(OR($Y1269="",$D$6=""),"",IF(INDEX($A:$U,ROW(),$D$6)="",0,IF(ISNUMBER(INDEX($A:$U,ROW(),$D$6)),INDEX($A:$U,ROW(),$D$6),IFERROR(--SUBSTITUTE(SUBSTITUTE(TRIM(INDEX($A:$U,ROW(),$D$6)),",",""),"원",""),0))))</f>
        <v/>
      </c>
      <c r="AA1269" s="30">
        <f>IF(OR($Y1269="",$E$6=""),"",IF(INDEX($A:$U,ROW(),$E$6)="",0,IF(ISNUMBER(INDEX($A:$U,ROW(),$E$6)),INDEX($A:$U,ROW(),$E$6),IFERROR(--SUBSTITUTE(SUBSTITUTE(TRIM(INDEX($A:$U,ROW(),$E$6)),",",""),"원",""),0))))</f>
        <v/>
      </c>
      <c r="AB1269" s="30">
        <f>IF(OR($Y1269="",$F$6=""),"",IF(INDEX($A:$U,ROW(),$F$6)="","",IF(ISNUMBER(INDEX($A:$U,ROW(),$F$6)),INDEX($A:$U,ROW(),$F$6),IFERROR(--SUBSTITUTE(SUBSTITUTE(TRIM(INDEX($A:$U,ROW(),$F$6)),",",""),"원",""),""))))</f>
        <v/>
      </c>
      <c r="AC1269" s="2">
        <f>IF(OR($Y1269="",$G$6=""),"",INDEX($A:$U,ROW(),$G$6)&amp;"")</f>
        <v/>
      </c>
      <c r="AD1269" s="2">
        <f>IF($Y1269="","",IF(OR(AND(설정!$B$5&lt;&gt;"",ISNUMBER(SEARCH(설정!$B$5,$AC1269))),AND(설정!$B$6&lt;&gt;"",ISNUMBER(SEARCH(설정!$B$6,$AC1269))),AND(설정!$B$7&lt;&gt;"",ISNUMBER(SEARCH(설정!$B$7,$AC1269)))),"제외","포함"))</f>
        <v/>
      </c>
    </row>
    <row r="1270">
      <c r="W1270" s="2">
        <f>IF(OR($B$5="",$C$6="",ROW()&lt;$B$5),"",IF(INDEX($A:$U,ROW(),$C$6)="","",INDEX($A:$U,ROW(),$C$6)))</f>
        <v/>
      </c>
      <c r="X1270" s="28">
        <f>IF($W1270="","",IF(ISNUMBER($W1270),IF($W1270&gt;=10000000,IFERROR(DATE(INT($W1270/10000),MOD(INT($W1270/100),100),MOD($W1270,100)),""),$W1270),IF(ISNUMBER(--SUBSTITUTE(SUBSTITUTE(TRIM($W1270),".","-"),"/","-")),IF(--SUBSTITUTE(SUBSTITUTE(TRIM($W1270),".","-"),"/","-")&gt;=10000000,IFERROR(DATE(--LEFT(TRIM($W1270),4),--MID(TRIM($W1270),5,2),--RIGHT(TRIM($W1270),2)),""),--SUBSTITUTE(SUBSTITUTE(TRIM($W1270),".","-"),"/","-")),IFERROR(--LEFT(SUBSTITUTE(SUBSTITUTE(TRIM($W1270),".","-"),"/","-"),10),""))))</f>
        <v/>
      </c>
      <c r="Y1270" s="29">
        <f>IF($X1270="","",INT($X1270))</f>
        <v/>
      </c>
      <c r="Z1270" s="30">
        <f>IF(OR($Y1270="",$D$6=""),"",IF(INDEX($A:$U,ROW(),$D$6)="",0,IF(ISNUMBER(INDEX($A:$U,ROW(),$D$6)),INDEX($A:$U,ROW(),$D$6),IFERROR(--SUBSTITUTE(SUBSTITUTE(TRIM(INDEX($A:$U,ROW(),$D$6)),",",""),"원",""),0))))</f>
        <v/>
      </c>
      <c r="AA1270" s="30">
        <f>IF(OR($Y1270="",$E$6=""),"",IF(INDEX($A:$U,ROW(),$E$6)="",0,IF(ISNUMBER(INDEX($A:$U,ROW(),$E$6)),INDEX($A:$U,ROW(),$E$6),IFERROR(--SUBSTITUTE(SUBSTITUTE(TRIM(INDEX($A:$U,ROW(),$E$6)),",",""),"원",""),0))))</f>
        <v/>
      </c>
      <c r="AB1270" s="30">
        <f>IF(OR($Y1270="",$F$6=""),"",IF(INDEX($A:$U,ROW(),$F$6)="","",IF(ISNUMBER(INDEX($A:$U,ROW(),$F$6)),INDEX($A:$U,ROW(),$F$6),IFERROR(--SUBSTITUTE(SUBSTITUTE(TRIM(INDEX($A:$U,ROW(),$F$6)),",",""),"원",""),""))))</f>
        <v/>
      </c>
      <c r="AC1270" s="2">
        <f>IF(OR($Y1270="",$G$6=""),"",INDEX($A:$U,ROW(),$G$6)&amp;"")</f>
        <v/>
      </c>
      <c r="AD1270" s="2">
        <f>IF($Y1270="","",IF(OR(AND(설정!$B$5&lt;&gt;"",ISNUMBER(SEARCH(설정!$B$5,$AC1270))),AND(설정!$B$6&lt;&gt;"",ISNUMBER(SEARCH(설정!$B$6,$AC1270))),AND(설정!$B$7&lt;&gt;"",ISNUMBER(SEARCH(설정!$B$7,$AC1270)))),"제외","포함"))</f>
        <v/>
      </c>
    </row>
    <row r="1271">
      <c r="W1271" s="2">
        <f>IF(OR($B$5="",$C$6="",ROW()&lt;$B$5),"",IF(INDEX($A:$U,ROW(),$C$6)="","",INDEX($A:$U,ROW(),$C$6)))</f>
        <v/>
      </c>
      <c r="X1271" s="28">
        <f>IF($W1271="","",IF(ISNUMBER($W1271),IF($W1271&gt;=10000000,IFERROR(DATE(INT($W1271/10000),MOD(INT($W1271/100),100),MOD($W1271,100)),""),$W1271),IF(ISNUMBER(--SUBSTITUTE(SUBSTITUTE(TRIM($W1271),".","-"),"/","-")),IF(--SUBSTITUTE(SUBSTITUTE(TRIM($W1271),".","-"),"/","-")&gt;=10000000,IFERROR(DATE(--LEFT(TRIM($W1271),4),--MID(TRIM($W1271),5,2),--RIGHT(TRIM($W1271),2)),""),--SUBSTITUTE(SUBSTITUTE(TRIM($W1271),".","-"),"/","-")),IFERROR(--LEFT(SUBSTITUTE(SUBSTITUTE(TRIM($W1271),".","-"),"/","-"),10),""))))</f>
        <v/>
      </c>
      <c r="Y1271" s="29">
        <f>IF($X1271="","",INT($X1271))</f>
        <v/>
      </c>
      <c r="Z1271" s="30">
        <f>IF(OR($Y1271="",$D$6=""),"",IF(INDEX($A:$U,ROW(),$D$6)="",0,IF(ISNUMBER(INDEX($A:$U,ROW(),$D$6)),INDEX($A:$U,ROW(),$D$6),IFERROR(--SUBSTITUTE(SUBSTITUTE(TRIM(INDEX($A:$U,ROW(),$D$6)),",",""),"원",""),0))))</f>
        <v/>
      </c>
      <c r="AA1271" s="30">
        <f>IF(OR($Y1271="",$E$6=""),"",IF(INDEX($A:$U,ROW(),$E$6)="",0,IF(ISNUMBER(INDEX($A:$U,ROW(),$E$6)),INDEX($A:$U,ROW(),$E$6),IFERROR(--SUBSTITUTE(SUBSTITUTE(TRIM(INDEX($A:$U,ROW(),$E$6)),",",""),"원",""),0))))</f>
        <v/>
      </c>
      <c r="AB1271" s="30">
        <f>IF(OR($Y1271="",$F$6=""),"",IF(INDEX($A:$U,ROW(),$F$6)="","",IF(ISNUMBER(INDEX($A:$U,ROW(),$F$6)),INDEX($A:$U,ROW(),$F$6),IFERROR(--SUBSTITUTE(SUBSTITUTE(TRIM(INDEX($A:$U,ROW(),$F$6)),",",""),"원",""),""))))</f>
        <v/>
      </c>
      <c r="AC1271" s="2">
        <f>IF(OR($Y1271="",$G$6=""),"",INDEX($A:$U,ROW(),$G$6)&amp;"")</f>
        <v/>
      </c>
      <c r="AD1271" s="2">
        <f>IF($Y1271="","",IF(OR(AND(설정!$B$5&lt;&gt;"",ISNUMBER(SEARCH(설정!$B$5,$AC1271))),AND(설정!$B$6&lt;&gt;"",ISNUMBER(SEARCH(설정!$B$6,$AC1271))),AND(설정!$B$7&lt;&gt;"",ISNUMBER(SEARCH(설정!$B$7,$AC1271)))),"제외","포함"))</f>
        <v/>
      </c>
    </row>
    <row r="1272">
      <c r="W1272" s="2">
        <f>IF(OR($B$5="",$C$6="",ROW()&lt;$B$5),"",IF(INDEX($A:$U,ROW(),$C$6)="","",INDEX($A:$U,ROW(),$C$6)))</f>
        <v/>
      </c>
      <c r="X1272" s="28">
        <f>IF($W1272="","",IF(ISNUMBER($W1272),IF($W1272&gt;=10000000,IFERROR(DATE(INT($W1272/10000),MOD(INT($W1272/100),100),MOD($W1272,100)),""),$W1272),IF(ISNUMBER(--SUBSTITUTE(SUBSTITUTE(TRIM($W1272),".","-"),"/","-")),IF(--SUBSTITUTE(SUBSTITUTE(TRIM($W1272),".","-"),"/","-")&gt;=10000000,IFERROR(DATE(--LEFT(TRIM($W1272),4),--MID(TRIM($W1272),5,2),--RIGHT(TRIM($W1272),2)),""),--SUBSTITUTE(SUBSTITUTE(TRIM($W1272),".","-"),"/","-")),IFERROR(--LEFT(SUBSTITUTE(SUBSTITUTE(TRIM($W1272),".","-"),"/","-"),10),""))))</f>
        <v/>
      </c>
      <c r="Y1272" s="29">
        <f>IF($X1272="","",INT($X1272))</f>
        <v/>
      </c>
      <c r="Z1272" s="30">
        <f>IF(OR($Y1272="",$D$6=""),"",IF(INDEX($A:$U,ROW(),$D$6)="",0,IF(ISNUMBER(INDEX($A:$U,ROW(),$D$6)),INDEX($A:$U,ROW(),$D$6),IFERROR(--SUBSTITUTE(SUBSTITUTE(TRIM(INDEX($A:$U,ROW(),$D$6)),",",""),"원",""),0))))</f>
        <v/>
      </c>
      <c r="AA1272" s="30">
        <f>IF(OR($Y1272="",$E$6=""),"",IF(INDEX($A:$U,ROW(),$E$6)="",0,IF(ISNUMBER(INDEX($A:$U,ROW(),$E$6)),INDEX($A:$U,ROW(),$E$6),IFERROR(--SUBSTITUTE(SUBSTITUTE(TRIM(INDEX($A:$U,ROW(),$E$6)),",",""),"원",""),0))))</f>
        <v/>
      </c>
      <c r="AB1272" s="30">
        <f>IF(OR($Y1272="",$F$6=""),"",IF(INDEX($A:$U,ROW(),$F$6)="","",IF(ISNUMBER(INDEX($A:$U,ROW(),$F$6)),INDEX($A:$U,ROW(),$F$6),IFERROR(--SUBSTITUTE(SUBSTITUTE(TRIM(INDEX($A:$U,ROW(),$F$6)),",",""),"원",""),""))))</f>
        <v/>
      </c>
      <c r="AC1272" s="2">
        <f>IF(OR($Y1272="",$G$6=""),"",INDEX($A:$U,ROW(),$G$6)&amp;"")</f>
        <v/>
      </c>
      <c r="AD1272" s="2">
        <f>IF($Y1272="","",IF(OR(AND(설정!$B$5&lt;&gt;"",ISNUMBER(SEARCH(설정!$B$5,$AC1272))),AND(설정!$B$6&lt;&gt;"",ISNUMBER(SEARCH(설정!$B$6,$AC1272))),AND(설정!$B$7&lt;&gt;"",ISNUMBER(SEARCH(설정!$B$7,$AC1272)))),"제외","포함"))</f>
        <v/>
      </c>
    </row>
    <row r="1273">
      <c r="W1273" s="2">
        <f>IF(OR($B$5="",$C$6="",ROW()&lt;$B$5),"",IF(INDEX($A:$U,ROW(),$C$6)="","",INDEX($A:$U,ROW(),$C$6)))</f>
        <v/>
      </c>
      <c r="X1273" s="28">
        <f>IF($W1273="","",IF(ISNUMBER($W1273),IF($W1273&gt;=10000000,IFERROR(DATE(INT($W1273/10000),MOD(INT($W1273/100),100),MOD($W1273,100)),""),$W1273),IF(ISNUMBER(--SUBSTITUTE(SUBSTITUTE(TRIM($W1273),".","-"),"/","-")),IF(--SUBSTITUTE(SUBSTITUTE(TRIM($W1273),".","-"),"/","-")&gt;=10000000,IFERROR(DATE(--LEFT(TRIM($W1273),4),--MID(TRIM($W1273),5,2),--RIGHT(TRIM($W1273),2)),""),--SUBSTITUTE(SUBSTITUTE(TRIM($W1273),".","-"),"/","-")),IFERROR(--LEFT(SUBSTITUTE(SUBSTITUTE(TRIM($W1273),".","-"),"/","-"),10),""))))</f>
        <v/>
      </c>
      <c r="Y1273" s="29">
        <f>IF($X1273="","",INT($X1273))</f>
        <v/>
      </c>
      <c r="Z1273" s="30">
        <f>IF(OR($Y1273="",$D$6=""),"",IF(INDEX($A:$U,ROW(),$D$6)="",0,IF(ISNUMBER(INDEX($A:$U,ROW(),$D$6)),INDEX($A:$U,ROW(),$D$6),IFERROR(--SUBSTITUTE(SUBSTITUTE(TRIM(INDEX($A:$U,ROW(),$D$6)),",",""),"원",""),0))))</f>
        <v/>
      </c>
      <c r="AA1273" s="30">
        <f>IF(OR($Y1273="",$E$6=""),"",IF(INDEX($A:$U,ROW(),$E$6)="",0,IF(ISNUMBER(INDEX($A:$U,ROW(),$E$6)),INDEX($A:$U,ROW(),$E$6),IFERROR(--SUBSTITUTE(SUBSTITUTE(TRIM(INDEX($A:$U,ROW(),$E$6)),",",""),"원",""),0))))</f>
        <v/>
      </c>
      <c r="AB1273" s="30">
        <f>IF(OR($Y1273="",$F$6=""),"",IF(INDEX($A:$U,ROW(),$F$6)="","",IF(ISNUMBER(INDEX($A:$U,ROW(),$F$6)),INDEX($A:$U,ROW(),$F$6),IFERROR(--SUBSTITUTE(SUBSTITUTE(TRIM(INDEX($A:$U,ROW(),$F$6)),",",""),"원",""),""))))</f>
        <v/>
      </c>
      <c r="AC1273" s="2">
        <f>IF(OR($Y1273="",$G$6=""),"",INDEX($A:$U,ROW(),$G$6)&amp;"")</f>
        <v/>
      </c>
      <c r="AD1273" s="2">
        <f>IF($Y1273="","",IF(OR(AND(설정!$B$5&lt;&gt;"",ISNUMBER(SEARCH(설정!$B$5,$AC1273))),AND(설정!$B$6&lt;&gt;"",ISNUMBER(SEARCH(설정!$B$6,$AC1273))),AND(설정!$B$7&lt;&gt;"",ISNUMBER(SEARCH(설정!$B$7,$AC1273)))),"제외","포함"))</f>
        <v/>
      </c>
    </row>
    <row r="1274">
      <c r="W1274" s="2">
        <f>IF(OR($B$5="",$C$6="",ROW()&lt;$B$5),"",IF(INDEX($A:$U,ROW(),$C$6)="","",INDEX($A:$U,ROW(),$C$6)))</f>
        <v/>
      </c>
      <c r="X1274" s="28">
        <f>IF($W1274="","",IF(ISNUMBER($W1274),IF($W1274&gt;=10000000,IFERROR(DATE(INT($W1274/10000),MOD(INT($W1274/100),100),MOD($W1274,100)),""),$W1274),IF(ISNUMBER(--SUBSTITUTE(SUBSTITUTE(TRIM($W1274),".","-"),"/","-")),IF(--SUBSTITUTE(SUBSTITUTE(TRIM($W1274),".","-"),"/","-")&gt;=10000000,IFERROR(DATE(--LEFT(TRIM($W1274),4),--MID(TRIM($W1274),5,2),--RIGHT(TRIM($W1274),2)),""),--SUBSTITUTE(SUBSTITUTE(TRIM($W1274),".","-"),"/","-")),IFERROR(--LEFT(SUBSTITUTE(SUBSTITUTE(TRIM($W1274),".","-"),"/","-"),10),""))))</f>
        <v/>
      </c>
      <c r="Y1274" s="29">
        <f>IF($X1274="","",INT($X1274))</f>
        <v/>
      </c>
      <c r="Z1274" s="30">
        <f>IF(OR($Y1274="",$D$6=""),"",IF(INDEX($A:$U,ROW(),$D$6)="",0,IF(ISNUMBER(INDEX($A:$U,ROW(),$D$6)),INDEX($A:$U,ROW(),$D$6),IFERROR(--SUBSTITUTE(SUBSTITUTE(TRIM(INDEX($A:$U,ROW(),$D$6)),",",""),"원",""),0))))</f>
        <v/>
      </c>
      <c r="AA1274" s="30">
        <f>IF(OR($Y1274="",$E$6=""),"",IF(INDEX($A:$U,ROW(),$E$6)="",0,IF(ISNUMBER(INDEX($A:$U,ROW(),$E$6)),INDEX($A:$U,ROW(),$E$6),IFERROR(--SUBSTITUTE(SUBSTITUTE(TRIM(INDEX($A:$U,ROW(),$E$6)),",",""),"원",""),0))))</f>
        <v/>
      </c>
      <c r="AB1274" s="30">
        <f>IF(OR($Y1274="",$F$6=""),"",IF(INDEX($A:$U,ROW(),$F$6)="","",IF(ISNUMBER(INDEX($A:$U,ROW(),$F$6)),INDEX($A:$U,ROW(),$F$6),IFERROR(--SUBSTITUTE(SUBSTITUTE(TRIM(INDEX($A:$U,ROW(),$F$6)),",",""),"원",""),""))))</f>
        <v/>
      </c>
      <c r="AC1274" s="2">
        <f>IF(OR($Y1274="",$G$6=""),"",INDEX($A:$U,ROW(),$G$6)&amp;"")</f>
        <v/>
      </c>
      <c r="AD1274" s="2">
        <f>IF($Y1274="","",IF(OR(AND(설정!$B$5&lt;&gt;"",ISNUMBER(SEARCH(설정!$B$5,$AC1274))),AND(설정!$B$6&lt;&gt;"",ISNUMBER(SEARCH(설정!$B$6,$AC1274))),AND(설정!$B$7&lt;&gt;"",ISNUMBER(SEARCH(설정!$B$7,$AC1274)))),"제외","포함"))</f>
        <v/>
      </c>
    </row>
    <row r="1275">
      <c r="W1275" s="2">
        <f>IF(OR($B$5="",$C$6="",ROW()&lt;$B$5),"",IF(INDEX($A:$U,ROW(),$C$6)="","",INDEX($A:$U,ROW(),$C$6)))</f>
        <v/>
      </c>
      <c r="X1275" s="28">
        <f>IF($W1275="","",IF(ISNUMBER($W1275),IF($W1275&gt;=10000000,IFERROR(DATE(INT($W1275/10000),MOD(INT($W1275/100),100),MOD($W1275,100)),""),$W1275),IF(ISNUMBER(--SUBSTITUTE(SUBSTITUTE(TRIM($W1275),".","-"),"/","-")),IF(--SUBSTITUTE(SUBSTITUTE(TRIM($W1275),".","-"),"/","-")&gt;=10000000,IFERROR(DATE(--LEFT(TRIM($W1275),4),--MID(TRIM($W1275),5,2),--RIGHT(TRIM($W1275),2)),""),--SUBSTITUTE(SUBSTITUTE(TRIM($W1275),".","-"),"/","-")),IFERROR(--LEFT(SUBSTITUTE(SUBSTITUTE(TRIM($W1275),".","-"),"/","-"),10),""))))</f>
        <v/>
      </c>
      <c r="Y1275" s="29">
        <f>IF($X1275="","",INT($X1275))</f>
        <v/>
      </c>
      <c r="Z1275" s="30">
        <f>IF(OR($Y1275="",$D$6=""),"",IF(INDEX($A:$U,ROW(),$D$6)="",0,IF(ISNUMBER(INDEX($A:$U,ROW(),$D$6)),INDEX($A:$U,ROW(),$D$6),IFERROR(--SUBSTITUTE(SUBSTITUTE(TRIM(INDEX($A:$U,ROW(),$D$6)),",",""),"원",""),0))))</f>
        <v/>
      </c>
      <c r="AA1275" s="30">
        <f>IF(OR($Y1275="",$E$6=""),"",IF(INDEX($A:$U,ROW(),$E$6)="",0,IF(ISNUMBER(INDEX($A:$U,ROW(),$E$6)),INDEX($A:$U,ROW(),$E$6),IFERROR(--SUBSTITUTE(SUBSTITUTE(TRIM(INDEX($A:$U,ROW(),$E$6)),",",""),"원",""),0))))</f>
        <v/>
      </c>
      <c r="AB1275" s="30">
        <f>IF(OR($Y1275="",$F$6=""),"",IF(INDEX($A:$U,ROW(),$F$6)="","",IF(ISNUMBER(INDEX($A:$U,ROW(),$F$6)),INDEX($A:$U,ROW(),$F$6),IFERROR(--SUBSTITUTE(SUBSTITUTE(TRIM(INDEX($A:$U,ROW(),$F$6)),",",""),"원",""),""))))</f>
        <v/>
      </c>
      <c r="AC1275" s="2">
        <f>IF(OR($Y1275="",$G$6=""),"",INDEX($A:$U,ROW(),$G$6)&amp;"")</f>
        <v/>
      </c>
      <c r="AD1275" s="2">
        <f>IF($Y1275="","",IF(OR(AND(설정!$B$5&lt;&gt;"",ISNUMBER(SEARCH(설정!$B$5,$AC1275))),AND(설정!$B$6&lt;&gt;"",ISNUMBER(SEARCH(설정!$B$6,$AC1275))),AND(설정!$B$7&lt;&gt;"",ISNUMBER(SEARCH(설정!$B$7,$AC1275)))),"제외","포함"))</f>
        <v/>
      </c>
    </row>
    <row r="1276">
      <c r="W1276" s="2">
        <f>IF(OR($B$5="",$C$6="",ROW()&lt;$B$5),"",IF(INDEX($A:$U,ROW(),$C$6)="","",INDEX($A:$U,ROW(),$C$6)))</f>
        <v/>
      </c>
      <c r="X1276" s="28">
        <f>IF($W1276="","",IF(ISNUMBER($W1276),IF($W1276&gt;=10000000,IFERROR(DATE(INT($W1276/10000),MOD(INT($W1276/100),100),MOD($W1276,100)),""),$W1276),IF(ISNUMBER(--SUBSTITUTE(SUBSTITUTE(TRIM($W1276),".","-"),"/","-")),IF(--SUBSTITUTE(SUBSTITUTE(TRIM($W1276),".","-"),"/","-")&gt;=10000000,IFERROR(DATE(--LEFT(TRIM($W1276),4),--MID(TRIM($W1276),5,2),--RIGHT(TRIM($W1276),2)),""),--SUBSTITUTE(SUBSTITUTE(TRIM($W1276),".","-"),"/","-")),IFERROR(--LEFT(SUBSTITUTE(SUBSTITUTE(TRIM($W1276),".","-"),"/","-"),10),""))))</f>
        <v/>
      </c>
      <c r="Y1276" s="29">
        <f>IF($X1276="","",INT($X1276))</f>
        <v/>
      </c>
      <c r="Z1276" s="30">
        <f>IF(OR($Y1276="",$D$6=""),"",IF(INDEX($A:$U,ROW(),$D$6)="",0,IF(ISNUMBER(INDEX($A:$U,ROW(),$D$6)),INDEX($A:$U,ROW(),$D$6),IFERROR(--SUBSTITUTE(SUBSTITUTE(TRIM(INDEX($A:$U,ROW(),$D$6)),",",""),"원",""),0))))</f>
        <v/>
      </c>
      <c r="AA1276" s="30">
        <f>IF(OR($Y1276="",$E$6=""),"",IF(INDEX($A:$U,ROW(),$E$6)="",0,IF(ISNUMBER(INDEX($A:$U,ROW(),$E$6)),INDEX($A:$U,ROW(),$E$6),IFERROR(--SUBSTITUTE(SUBSTITUTE(TRIM(INDEX($A:$U,ROW(),$E$6)),",",""),"원",""),0))))</f>
        <v/>
      </c>
      <c r="AB1276" s="30">
        <f>IF(OR($Y1276="",$F$6=""),"",IF(INDEX($A:$U,ROW(),$F$6)="","",IF(ISNUMBER(INDEX($A:$U,ROW(),$F$6)),INDEX($A:$U,ROW(),$F$6),IFERROR(--SUBSTITUTE(SUBSTITUTE(TRIM(INDEX($A:$U,ROW(),$F$6)),",",""),"원",""),""))))</f>
        <v/>
      </c>
      <c r="AC1276" s="2">
        <f>IF(OR($Y1276="",$G$6=""),"",INDEX($A:$U,ROW(),$G$6)&amp;"")</f>
        <v/>
      </c>
      <c r="AD1276" s="2">
        <f>IF($Y1276="","",IF(OR(AND(설정!$B$5&lt;&gt;"",ISNUMBER(SEARCH(설정!$B$5,$AC1276))),AND(설정!$B$6&lt;&gt;"",ISNUMBER(SEARCH(설정!$B$6,$AC1276))),AND(설정!$B$7&lt;&gt;"",ISNUMBER(SEARCH(설정!$B$7,$AC1276)))),"제외","포함"))</f>
        <v/>
      </c>
    </row>
    <row r="1277">
      <c r="W1277" s="2">
        <f>IF(OR($B$5="",$C$6="",ROW()&lt;$B$5),"",IF(INDEX($A:$U,ROW(),$C$6)="","",INDEX($A:$U,ROW(),$C$6)))</f>
        <v/>
      </c>
      <c r="X1277" s="28">
        <f>IF($W1277="","",IF(ISNUMBER($W1277),IF($W1277&gt;=10000000,IFERROR(DATE(INT($W1277/10000),MOD(INT($W1277/100),100),MOD($W1277,100)),""),$W1277),IF(ISNUMBER(--SUBSTITUTE(SUBSTITUTE(TRIM($W1277),".","-"),"/","-")),IF(--SUBSTITUTE(SUBSTITUTE(TRIM($W1277),".","-"),"/","-")&gt;=10000000,IFERROR(DATE(--LEFT(TRIM($W1277),4),--MID(TRIM($W1277),5,2),--RIGHT(TRIM($W1277),2)),""),--SUBSTITUTE(SUBSTITUTE(TRIM($W1277),".","-"),"/","-")),IFERROR(--LEFT(SUBSTITUTE(SUBSTITUTE(TRIM($W1277),".","-"),"/","-"),10),""))))</f>
        <v/>
      </c>
      <c r="Y1277" s="29">
        <f>IF($X1277="","",INT($X1277))</f>
        <v/>
      </c>
      <c r="Z1277" s="30">
        <f>IF(OR($Y1277="",$D$6=""),"",IF(INDEX($A:$U,ROW(),$D$6)="",0,IF(ISNUMBER(INDEX($A:$U,ROW(),$D$6)),INDEX($A:$U,ROW(),$D$6),IFERROR(--SUBSTITUTE(SUBSTITUTE(TRIM(INDEX($A:$U,ROW(),$D$6)),",",""),"원",""),0))))</f>
        <v/>
      </c>
      <c r="AA1277" s="30">
        <f>IF(OR($Y1277="",$E$6=""),"",IF(INDEX($A:$U,ROW(),$E$6)="",0,IF(ISNUMBER(INDEX($A:$U,ROW(),$E$6)),INDEX($A:$U,ROW(),$E$6),IFERROR(--SUBSTITUTE(SUBSTITUTE(TRIM(INDEX($A:$U,ROW(),$E$6)),",",""),"원",""),0))))</f>
        <v/>
      </c>
      <c r="AB1277" s="30">
        <f>IF(OR($Y1277="",$F$6=""),"",IF(INDEX($A:$U,ROW(),$F$6)="","",IF(ISNUMBER(INDEX($A:$U,ROW(),$F$6)),INDEX($A:$U,ROW(),$F$6),IFERROR(--SUBSTITUTE(SUBSTITUTE(TRIM(INDEX($A:$U,ROW(),$F$6)),",",""),"원",""),""))))</f>
        <v/>
      </c>
      <c r="AC1277" s="2">
        <f>IF(OR($Y1277="",$G$6=""),"",INDEX($A:$U,ROW(),$G$6)&amp;"")</f>
        <v/>
      </c>
      <c r="AD1277" s="2">
        <f>IF($Y1277="","",IF(OR(AND(설정!$B$5&lt;&gt;"",ISNUMBER(SEARCH(설정!$B$5,$AC1277))),AND(설정!$B$6&lt;&gt;"",ISNUMBER(SEARCH(설정!$B$6,$AC1277))),AND(설정!$B$7&lt;&gt;"",ISNUMBER(SEARCH(설정!$B$7,$AC1277)))),"제외","포함"))</f>
        <v/>
      </c>
    </row>
    <row r="1278">
      <c r="W1278" s="2">
        <f>IF(OR($B$5="",$C$6="",ROW()&lt;$B$5),"",IF(INDEX($A:$U,ROW(),$C$6)="","",INDEX($A:$U,ROW(),$C$6)))</f>
        <v/>
      </c>
      <c r="X1278" s="28">
        <f>IF($W1278="","",IF(ISNUMBER($W1278),IF($W1278&gt;=10000000,IFERROR(DATE(INT($W1278/10000),MOD(INT($W1278/100),100),MOD($W1278,100)),""),$W1278),IF(ISNUMBER(--SUBSTITUTE(SUBSTITUTE(TRIM($W1278),".","-"),"/","-")),IF(--SUBSTITUTE(SUBSTITUTE(TRIM($W1278),".","-"),"/","-")&gt;=10000000,IFERROR(DATE(--LEFT(TRIM($W1278),4),--MID(TRIM($W1278),5,2),--RIGHT(TRIM($W1278),2)),""),--SUBSTITUTE(SUBSTITUTE(TRIM($W1278),".","-"),"/","-")),IFERROR(--LEFT(SUBSTITUTE(SUBSTITUTE(TRIM($W1278),".","-"),"/","-"),10),""))))</f>
        <v/>
      </c>
      <c r="Y1278" s="29">
        <f>IF($X1278="","",INT($X1278))</f>
        <v/>
      </c>
      <c r="Z1278" s="30">
        <f>IF(OR($Y1278="",$D$6=""),"",IF(INDEX($A:$U,ROW(),$D$6)="",0,IF(ISNUMBER(INDEX($A:$U,ROW(),$D$6)),INDEX($A:$U,ROW(),$D$6),IFERROR(--SUBSTITUTE(SUBSTITUTE(TRIM(INDEX($A:$U,ROW(),$D$6)),",",""),"원",""),0))))</f>
        <v/>
      </c>
      <c r="AA1278" s="30">
        <f>IF(OR($Y1278="",$E$6=""),"",IF(INDEX($A:$U,ROW(),$E$6)="",0,IF(ISNUMBER(INDEX($A:$U,ROW(),$E$6)),INDEX($A:$U,ROW(),$E$6),IFERROR(--SUBSTITUTE(SUBSTITUTE(TRIM(INDEX($A:$U,ROW(),$E$6)),",",""),"원",""),0))))</f>
        <v/>
      </c>
      <c r="AB1278" s="30">
        <f>IF(OR($Y1278="",$F$6=""),"",IF(INDEX($A:$U,ROW(),$F$6)="","",IF(ISNUMBER(INDEX($A:$U,ROW(),$F$6)),INDEX($A:$U,ROW(),$F$6),IFERROR(--SUBSTITUTE(SUBSTITUTE(TRIM(INDEX($A:$U,ROW(),$F$6)),",",""),"원",""),""))))</f>
        <v/>
      </c>
      <c r="AC1278" s="2">
        <f>IF(OR($Y1278="",$G$6=""),"",INDEX($A:$U,ROW(),$G$6)&amp;"")</f>
        <v/>
      </c>
      <c r="AD1278" s="2">
        <f>IF($Y1278="","",IF(OR(AND(설정!$B$5&lt;&gt;"",ISNUMBER(SEARCH(설정!$B$5,$AC1278))),AND(설정!$B$6&lt;&gt;"",ISNUMBER(SEARCH(설정!$B$6,$AC1278))),AND(설정!$B$7&lt;&gt;"",ISNUMBER(SEARCH(설정!$B$7,$AC1278)))),"제외","포함"))</f>
        <v/>
      </c>
    </row>
    <row r="1279">
      <c r="W1279" s="2">
        <f>IF(OR($B$5="",$C$6="",ROW()&lt;$B$5),"",IF(INDEX($A:$U,ROW(),$C$6)="","",INDEX($A:$U,ROW(),$C$6)))</f>
        <v/>
      </c>
      <c r="X1279" s="28">
        <f>IF($W1279="","",IF(ISNUMBER($W1279),IF($W1279&gt;=10000000,IFERROR(DATE(INT($W1279/10000),MOD(INT($W1279/100),100),MOD($W1279,100)),""),$W1279),IF(ISNUMBER(--SUBSTITUTE(SUBSTITUTE(TRIM($W1279),".","-"),"/","-")),IF(--SUBSTITUTE(SUBSTITUTE(TRIM($W1279),".","-"),"/","-")&gt;=10000000,IFERROR(DATE(--LEFT(TRIM($W1279),4),--MID(TRIM($W1279),5,2),--RIGHT(TRIM($W1279),2)),""),--SUBSTITUTE(SUBSTITUTE(TRIM($W1279),".","-"),"/","-")),IFERROR(--LEFT(SUBSTITUTE(SUBSTITUTE(TRIM($W1279),".","-"),"/","-"),10),""))))</f>
        <v/>
      </c>
      <c r="Y1279" s="29">
        <f>IF($X1279="","",INT($X1279))</f>
        <v/>
      </c>
      <c r="Z1279" s="30">
        <f>IF(OR($Y1279="",$D$6=""),"",IF(INDEX($A:$U,ROW(),$D$6)="",0,IF(ISNUMBER(INDEX($A:$U,ROW(),$D$6)),INDEX($A:$U,ROW(),$D$6),IFERROR(--SUBSTITUTE(SUBSTITUTE(TRIM(INDEX($A:$U,ROW(),$D$6)),",",""),"원",""),0))))</f>
        <v/>
      </c>
      <c r="AA1279" s="30">
        <f>IF(OR($Y1279="",$E$6=""),"",IF(INDEX($A:$U,ROW(),$E$6)="",0,IF(ISNUMBER(INDEX($A:$U,ROW(),$E$6)),INDEX($A:$U,ROW(),$E$6),IFERROR(--SUBSTITUTE(SUBSTITUTE(TRIM(INDEX($A:$U,ROW(),$E$6)),",",""),"원",""),0))))</f>
        <v/>
      </c>
      <c r="AB1279" s="30">
        <f>IF(OR($Y1279="",$F$6=""),"",IF(INDEX($A:$U,ROW(),$F$6)="","",IF(ISNUMBER(INDEX($A:$U,ROW(),$F$6)),INDEX($A:$U,ROW(),$F$6),IFERROR(--SUBSTITUTE(SUBSTITUTE(TRIM(INDEX($A:$U,ROW(),$F$6)),",",""),"원",""),""))))</f>
        <v/>
      </c>
      <c r="AC1279" s="2">
        <f>IF(OR($Y1279="",$G$6=""),"",INDEX($A:$U,ROW(),$G$6)&amp;"")</f>
        <v/>
      </c>
      <c r="AD1279" s="2">
        <f>IF($Y1279="","",IF(OR(AND(설정!$B$5&lt;&gt;"",ISNUMBER(SEARCH(설정!$B$5,$AC1279))),AND(설정!$B$6&lt;&gt;"",ISNUMBER(SEARCH(설정!$B$6,$AC1279))),AND(설정!$B$7&lt;&gt;"",ISNUMBER(SEARCH(설정!$B$7,$AC1279)))),"제외","포함"))</f>
        <v/>
      </c>
    </row>
    <row r="1280">
      <c r="W1280" s="2">
        <f>IF(OR($B$5="",$C$6="",ROW()&lt;$B$5),"",IF(INDEX($A:$U,ROW(),$C$6)="","",INDEX($A:$U,ROW(),$C$6)))</f>
        <v/>
      </c>
      <c r="X1280" s="28">
        <f>IF($W1280="","",IF(ISNUMBER($W1280),IF($W1280&gt;=10000000,IFERROR(DATE(INT($W1280/10000),MOD(INT($W1280/100),100),MOD($W1280,100)),""),$W1280),IF(ISNUMBER(--SUBSTITUTE(SUBSTITUTE(TRIM($W1280),".","-"),"/","-")),IF(--SUBSTITUTE(SUBSTITUTE(TRIM($W1280),".","-"),"/","-")&gt;=10000000,IFERROR(DATE(--LEFT(TRIM($W1280),4),--MID(TRIM($W1280),5,2),--RIGHT(TRIM($W1280),2)),""),--SUBSTITUTE(SUBSTITUTE(TRIM($W1280),".","-"),"/","-")),IFERROR(--LEFT(SUBSTITUTE(SUBSTITUTE(TRIM($W1280),".","-"),"/","-"),10),""))))</f>
        <v/>
      </c>
      <c r="Y1280" s="29">
        <f>IF($X1280="","",INT($X1280))</f>
        <v/>
      </c>
      <c r="Z1280" s="30">
        <f>IF(OR($Y1280="",$D$6=""),"",IF(INDEX($A:$U,ROW(),$D$6)="",0,IF(ISNUMBER(INDEX($A:$U,ROW(),$D$6)),INDEX($A:$U,ROW(),$D$6),IFERROR(--SUBSTITUTE(SUBSTITUTE(TRIM(INDEX($A:$U,ROW(),$D$6)),",",""),"원",""),0))))</f>
        <v/>
      </c>
      <c r="AA1280" s="30">
        <f>IF(OR($Y1280="",$E$6=""),"",IF(INDEX($A:$U,ROW(),$E$6)="",0,IF(ISNUMBER(INDEX($A:$U,ROW(),$E$6)),INDEX($A:$U,ROW(),$E$6),IFERROR(--SUBSTITUTE(SUBSTITUTE(TRIM(INDEX($A:$U,ROW(),$E$6)),",",""),"원",""),0))))</f>
        <v/>
      </c>
      <c r="AB1280" s="30">
        <f>IF(OR($Y1280="",$F$6=""),"",IF(INDEX($A:$U,ROW(),$F$6)="","",IF(ISNUMBER(INDEX($A:$U,ROW(),$F$6)),INDEX($A:$U,ROW(),$F$6),IFERROR(--SUBSTITUTE(SUBSTITUTE(TRIM(INDEX($A:$U,ROW(),$F$6)),",",""),"원",""),""))))</f>
        <v/>
      </c>
      <c r="AC1280" s="2">
        <f>IF(OR($Y1280="",$G$6=""),"",INDEX($A:$U,ROW(),$G$6)&amp;"")</f>
        <v/>
      </c>
      <c r="AD1280" s="2">
        <f>IF($Y1280="","",IF(OR(AND(설정!$B$5&lt;&gt;"",ISNUMBER(SEARCH(설정!$B$5,$AC1280))),AND(설정!$B$6&lt;&gt;"",ISNUMBER(SEARCH(설정!$B$6,$AC1280))),AND(설정!$B$7&lt;&gt;"",ISNUMBER(SEARCH(설정!$B$7,$AC1280)))),"제외","포함"))</f>
        <v/>
      </c>
    </row>
    <row r="1281">
      <c r="W1281" s="2">
        <f>IF(OR($B$5="",$C$6="",ROW()&lt;$B$5),"",IF(INDEX($A:$U,ROW(),$C$6)="","",INDEX($A:$U,ROW(),$C$6)))</f>
        <v/>
      </c>
      <c r="X1281" s="28">
        <f>IF($W1281="","",IF(ISNUMBER($W1281),IF($W1281&gt;=10000000,IFERROR(DATE(INT($W1281/10000),MOD(INT($W1281/100),100),MOD($W1281,100)),""),$W1281),IF(ISNUMBER(--SUBSTITUTE(SUBSTITUTE(TRIM($W1281),".","-"),"/","-")),IF(--SUBSTITUTE(SUBSTITUTE(TRIM($W1281),".","-"),"/","-")&gt;=10000000,IFERROR(DATE(--LEFT(TRIM($W1281),4),--MID(TRIM($W1281),5,2),--RIGHT(TRIM($W1281),2)),""),--SUBSTITUTE(SUBSTITUTE(TRIM($W1281),".","-"),"/","-")),IFERROR(--LEFT(SUBSTITUTE(SUBSTITUTE(TRIM($W1281),".","-"),"/","-"),10),""))))</f>
        <v/>
      </c>
      <c r="Y1281" s="29">
        <f>IF($X1281="","",INT($X1281))</f>
        <v/>
      </c>
      <c r="Z1281" s="30">
        <f>IF(OR($Y1281="",$D$6=""),"",IF(INDEX($A:$U,ROW(),$D$6)="",0,IF(ISNUMBER(INDEX($A:$U,ROW(),$D$6)),INDEX($A:$U,ROW(),$D$6),IFERROR(--SUBSTITUTE(SUBSTITUTE(TRIM(INDEX($A:$U,ROW(),$D$6)),",",""),"원",""),0))))</f>
        <v/>
      </c>
      <c r="AA1281" s="30">
        <f>IF(OR($Y1281="",$E$6=""),"",IF(INDEX($A:$U,ROW(),$E$6)="",0,IF(ISNUMBER(INDEX($A:$U,ROW(),$E$6)),INDEX($A:$U,ROW(),$E$6),IFERROR(--SUBSTITUTE(SUBSTITUTE(TRIM(INDEX($A:$U,ROW(),$E$6)),",",""),"원",""),0))))</f>
        <v/>
      </c>
      <c r="AB1281" s="30">
        <f>IF(OR($Y1281="",$F$6=""),"",IF(INDEX($A:$U,ROW(),$F$6)="","",IF(ISNUMBER(INDEX($A:$U,ROW(),$F$6)),INDEX($A:$U,ROW(),$F$6),IFERROR(--SUBSTITUTE(SUBSTITUTE(TRIM(INDEX($A:$U,ROW(),$F$6)),",",""),"원",""),""))))</f>
        <v/>
      </c>
      <c r="AC1281" s="2">
        <f>IF(OR($Y1281="",$G$6=""),"",INDEX($A:$U,ROW(),$G$6)&amp;"")</f>
        <v/>
      </c>
      <c r="AD1281" s="2">
        <f>IF($Y1281="","",IF(OR(AND(설정!$B$5&lt;&gt;"",ISNUMBER(SEARCH(설정!$B$5,$AC1281))),AND(설정!$B$6&lt;&gt;"",ISNUMBER(SEARCH(설정!$B$6,$AC1281))),AND(설정!$B$7&lt;&gt;"",ISNUMBER(SEARCH(설정!$B$7,$AC1281)))),"제외","포함"))</f>
        <v/>
      </c>
    </row>
    <row r="1282">
      <c r="W1282" s="2">
        <f>IF(OR($B$5="",$C$6="",ROW()&lt;$B$5),"",IF(INDEX($A:$U,ROW(),$C$6)="","",INDEX($A:$U,ROW(),$C$6)))</f>
        <v/>
      </c>
      <c r="X1282" s="28">
        <f>IF($W1282="","",IF(ISNUMBER($W1282),IF($W1282&gt;=10000000,IFERROR(DATE(INT($W1282/10000),MOD(INT($W1282/100),100),MOD($W1282,100)),""),$W1282),IF(ISNUMBER(--SUBSTITUTE(SUBSTITUTE(TRIM($W1282),".","-"),"/","-")),IF(--SUBSTITUTE(SUBSTITUTE(TRIM($W1282),".","-"),"/","-")&gt;=10000000,IFERROR(DATE(--LEFT(TRIM($W1282),4),--MID(TRIM($W1282),5,2),--RIGHT(TRIM($W1282),2)),""),--SUBSTITUTE(SUBSTITUTE(TRIM($W1282),".","-"),"/","-")),IFERROR(--LEFT(SUBSTITUTE(SUBSTITUTE(TRIM($W1282),".","-"),"/","-"),10),""))))</f>
        <v/>
      </c>
      <c r="Y1282" s="29">
        <f>IF($X1282="","",INT($X1282))</f>
        <v/>
      </c>
      <c r="Z1282" s="30">
        <f>IF(OR($Y1282="",$D$6=""),"",IF(INDEX($A:$U,ROW(),$D$6)="",0,IF(ISNUMBER(INDEX($A:$U,ROW(),$D$6)),INDEX($A:$U,ROW(),$D$6),IFERROR(--SUBSTITUTE(SUBSTITUTE(TRIM(INDEX($A:$U,ROW(),$D$6)),",",""),"원",""),0))))</f>
        <v/>
      </c>
      <c r="AA1282" s="30">
        <f>IF(OR($Y1282="",$E$6=""),"",IF(INDEX($A:$U,ROW(),$E$6)="",0,IF(ISNUMBER(INDEX($A:$U,ROW(),$E$6)),INDEX($A:$U,ROW(),$E$6),IFERROR(--SUBSTITUTE(SUBSTITUTE(TRIM(INDEX($A:$U,ROW(),$E$6)),",",""),"원",""),0))))</f>
        <v/>
      </c>
      <c r="AB1282" s="30">
        <f>IF(OR($Y1282="",$F$6=""),"",IF(INDEX($A:$U,ROW(),$F$6)="","",IF(ISNUMBER(INDEX($A:$U,ROW(),$F$6)),INDEX($A:$U,ROW(),$F$6),IFERROR(--SUBSTITUTE(SUBSTITUTE(TRIM(INDEX($A:$U,ROW(),$F$6)),",",""),"원",""),""))))</f>
        <v/>
      </c>
      <c r="AC1282" s="2">
        <f>IF(OR($Y1282="",$G$6=""),"",INDEX($A:$U,ROW(),$G$6)&amp;"")</f>
        <v/>
      </c>
      <c r="AD1282" s="2">
        <f>IF($Y1282="","",IF(OR(AND(설정!$B$5&lt;&gt;"",ISNUMBER(SEARCH(설정!$B$5,$AC1282))),AND(설정!$B$6&lt;&gt;"",ISNUMBER(SEARCH(설정!$B$6,$AC1282))),AND(설정!$B$7&lt;&gt;"",ISNUMBER(SEARCH(설정!$B$7,$AC1282)))),"제외","포함"))</f>
        <v/>
      </c>
    </row>
    <row r="1283">
      <c r="W1283" s="2">
        <f>IF(OR($B$5="",$C$6="",ROW()&lt;$B$5),"",IF(INDEX($A:$U,ROW(),$C$6)="","",INDEX($A:$U,ROW(),$C$6)))</f>
        <v/>
      </c>
      <c r="X1283" s="28">
        <f>IF($W1283="","",IF(ISNUMBER($W1283),IF($W1283&gt;=10000000,IFERROR(DATE(INT($W1283/10000),MOD(INT($W1283/100),100),MOD($W1283,100)),""),$W1283),IF(ISNUMBER(--SUBSTITUTE(SUBSTITUTE(TRIM($W1283),".","-"),"/","-")),IF(--SUBSTITUTE(SUBSTITUTE(TRIM($W1283),".","-"),"/","-")&gt;=10000000,IFERROR(DATE(--LEFT(TRIM($W1283),4),--MID(TRIM($W1283),5,2),--RIGHT(TRIM($W1283),2)),""),--SUBSTITUTE(SUBSTITUTE(TRIM($W1283),".","-"),"/","-")),IFERROR(--LEFT(SUBSTITUTE(SUBSTITUTE(TRIM($W1283),".","-"),"/","-"),10),""))))</f>
        <v/>
      </c>
      <c r="Y1283" s="29">
        <f>IF($X1283="","",INT($X1283))</f>
        <v/>
      </c>
      <c r="Z1283" s="30">
        <f>IF(OR($Y1283="",$D$6=""),"",IF(INDEX($A:$U,ROW(),$D$6)="",0,IF(ISNUMBER(INDEX($A:$U,ROW(),$D$6)),INDEX($A:$U,ROW(),$D$6),IFERROR(--SUBSTITUTE(SUBSTITUTE(TRIM(INDEX($A:$U,ROW(),$D$6)),",",""),"원",""),0))))</f>
        <v/>
      </c>
      <c r="AA1283" s="30">
        <f>IF(OR($Y1283="",$E$6=""),"",IF(INDEX($A:$U,ROW(),$E$6)="",0,IF(ISNUMBER(INDEX($A:$U,ROW(),$E$6)),INDEX($A:$U,ROW(),$E$6),IFERROR(--SUBSTITUTE(SUBSTITUTE(TRIM(INDEX($A:$U,ROW(),$E$6)),",",""),"원",""),0))))</f>
        <v/>
      </c>
      <c r="AB1283" s="30">
        <f>IF(OR($Y1283="",$F$6=""),"",IF(INDEX($A:$U,ROW(),$F$6)="","",IF(ISNUMBER(INDEX($A:$U,ROW(),$F$6)),INDEX($A:$U,ROW(),$F$6),IFERROR(--SUBSTITUTE(SUBSTITUTE(TRIM(INDEX($A:$U,ROW(),$F$6)),",",""),"원",""),""))))</f>
        <v/>
      </c>
      <c r="AC1283" s="2">
        <f>IF(OR($Y1283="",$G$6=""),"",INDEX($A:$U,ROW(),$G$6)&amp;"")</f>
        <v/>
      </c>
      <c r="AD1283" s="2">
        <f>IF($Y1283="","",IF(OR(AND(설정!$B$5&lt;&gt;"",ISNUMBER(SEARCH(설정!$B$5,$AC1283))),AND(설정!$B$6&lt;&gt;"",ISNUMBER(SEARCH(설정!$B$6,$AC1283))),AND(설정!$B$7&lt;&gt;"",ISNUMBER(SEARCH(설정!$B$7,$AC1283)))),"제외","포함"))</f>
        <v/>
      </c>
    </row>
    <row r="1284">
      <c r="W1284" s="2">
        <f>IF(OR($B$5="",$C$6="",ROW()&lt;$B$5),"",IF(INDEX($A:$U,ROW(),$C$6)="","",INDEX($A:$U,ROW(),$C$6)))</f>
        <v/>
      </c>
      <c r="X1284" s="28">
        <f>IF($W1284="","",IF(ISNUMBER($W1284),IF($W1284&gt;=10000000,IFERROR(DATE(INT($W1284/10000),MOD(INT($W1284/100),100),MOD($W1284,100)),""),$W1284),IF(ISNUMBER(--SUBSTITUTE(SUBSTITUTE(TRIM($W1284),".","-"),"/","-")),IF(--SUBSTITUTE(SUBSTITUTE(TRIM($W1284),".","-"),"/","-")&gt;=10000000,IFERROR(DATE(--LEFT(TRIM($W1284),4),--MID(TRIM($W1284),5,2),--RIGHT(TRIM($W1284),2)),""),--SUBSTITUTE(SUBSTITUTE(TRIM($W1284),".","-"),"/","-")),IFERROR(--LEFT(SUBSTITUTE(SUBSTITUTE(TRIM($W1284),".","-"),"/","-"),10),""))))</f>
        <v/>
      </c>
      <c r="Y1284" s="29">
        <f>IF($X1284="","",INT($X1284))</f>
        <v/>
      </c>
      <c r="Z1284" s="30">
        <f>IF(OR($Y1284="",$D$6=""),"",IF(INDEX($A:$U,ROW(),$D$6)="",0,IF(ISNUMBER(INDEX($A:$U,ROW(),$D$6)),INDEX($A:$U,ROW(),$D$6),IFERROR(--SUBSTITUTE(SUBSTITUTE(TRIM(INDEX($A:$U,ROW(),$D$6)),",",""),"원",""),0))))</f>
        <v/>
      </c>
      <c r="AA1284" s="30">
        <f>IF(OR($Y1284="",$E$6=""),"",IF(INDEX($A:$U,ROW(),$E$6)="",0,IF(ISNUMBER(INDEX($A:$U,ROW(),$E$6)),INDEX($A:$U,ROW(),$E$6),IFERROR(--SUBSTITUTE(SUBSTITUTE(TRIM(INDEX($A:$U,ROW(),$E$6)),",",""),"원",""),0))))</f>
        <v/>
      </c>
      <c r="AB1284" s="30">
        <f>IF(OR($Y1284="",$F$6=""),"",IF(INDEX($A:$U,ROW(),$F$6)="","",IF(ISNUMBER(INDEX($A:$U,ROW(),$F$6)),INDEX($A:$U,ROW(),$F$6),IFERROR(--SUBSTITUTE(SUBSTITUTE(TRIM(INDEX($A:$U,ROW(),$F$6)),",",""),"원",""),""))))</f>
        <v/>
      </c>
      <c r="AC1284" s="2">
        <f>IF(OR($Y1284="",$G$6=""),"",INDEX($A:$U,ROW(),$G$6)&amp;"")</f>
        <v/>
      </c>
      <c r="AD1284" s="2">
        <f>IF($Y1284="","",IF(OR(AND(설정!$B$5&lt;&gt;"",ISNUMBER(SEARCH(설정!$B$5,$AC1284))),AND(설정!$B$6&lt;&gt;"",ISNUMBER(SEARCH(설정!$B$6,$AC1284))),AND(설정!$B$7&lt;&gt;"",ISNUMBER(SEARCH(설정!$B$7,$AC1284)))),"제외","포함"))</f>
        <v/>
      </c>
    </row>
    <row r="1285">
      <c r="W1285" s="2">
        <f>IF(OR($B$5="",$C$6="",ROW()&lt;$B$5),"",IF(INDEX($A:$U,ROW(),$C$6)="","",INDEX($A:$U,ROW(),$C$6)))</f>
        <v/>
      </c>
      <c r="X1285" s="28">
        <f>IF($W1285="","",IF(ISNUMBER($W1285),IF($W1285&gt;=10000000,IFERROR(DATE(INT($W1285/10000),MOD(INT($W1285/100),100),MOD($W1285,100)),""),$W1285),IF(ISNUMBER(--SUBSTITUTE(SUBSTITUTE(TRIM($W1285),".","-"),"/","-")),IF(--SUBSTITUTE(SUBSTITUTE(TRIM($W1285),".","-"),"/","-")&gt;=10000000,IFERROR(DATE(--LEFT(TRIM($W1285),4),--MID(TRIM($W1285),5,2),--RIGHT(TRIM($W1285),2)),""),--SUBSTITUTE(SUBSTITUTE(TRIM($W1285),".","-"),"/","-")),IFERROR(--LEFT(SUBSTITUTE(SUBSTITUTE(TRIM($W1285),".","-"),"/","-"),10),""))))</f>
        <v/>
      </c>
      <c r="Y1285" s="29">
        <f>IF($X1285="","",INT($X1285))</f>
        <v/>
      </c>
      <c r="Z1285" s="30">
        <f>IF(OR($Y1285="",$D$6=""),"",IF(INDEX($A:$U,ROW(),$D$6)="",0,IF(ISNUMBER(INDEX($A:$U,ROW(),$D$6)),INDEX($A:$U,ROW(),$D$6),IFERROR(--SUBSTITUTE(SUBSTITUTE(TRIM(INDEX($A:$U,ROW(),$D$6)),",",""),"원",""),0))))</f>
        <v/>
      </c>
      <c r="AA1285" s="30">
        <f>IF(OR($Y1285="",$E$6=""),"",IF(INDEX($A:$U,ROW(),$E$6)="",0,IF(ISNUMBER(INDEX($A:$U,ROW(),$E$6)),INDEX($A:$U,ROW(),$E$6),IFERROR(--SUBSTITUTE(SUBSTITUTE(TRIM(INDEX($A:$U,ROW(),$E$6)),",",""),"원",""),0))))</f>
        <v/>
      </c>
      <c r="AB1285" s="30">
        <f>IF(OR($Y1285="",$F$6=""),"",IF(INDEX($A:$U,ROW(),$F$6)="","",IF(ISNUMBER(INDEX($A:$U,ROW(),$F$6)),INDEX($A:$U,ROW(),$F$6),IFERROR(--SUBSTITUTE(SUBSTITUTE(TRIM(INDEX($A:$U,ROW(),$F$6)),",",""),"원",""),""))))</f>
        <v/>
      </c>
      <c r="AC1285" s="2">
        <f>IF(OR($Y1285="",$G$6=""),"",INDEX($A:$U,ROW(),$G$6)&amp;"")</f>
        <v/>
      </c>
      <c r="AD1285" s="2">
        <f>IF($Y1285="","",IF(OR(AND(설정!$B$5&lt;&gt;"",ISNUMBER(SEARCH(설정!$B$5,$AC1285))),AND(설정!$B$6&lt;&gt;"",ISNUMBER(SEARCH(설정!$B$6,$AC1285))),AND(설정!$B$7&lt;&gt;"",ISNUMBER(SEARCH(설정!$B$7,$AC1285)))),"제외","포함"))</f>
        <v/>
      </c>
    </row>
    <row r="1286">
      <c r="W1286" s="2">
        <f>IF(OR($B$5="",$C$6="",ROW()&lt;$B$5),"",IF(INDEX($A:$U,ROW(),$C$6)="","",INDEX($A:$U,ROW(),$C$6)))</f>
        <v/>
      </c>
      <c r="X1286" s="28">
        <f>IF($W1286="","",IF(ISNUMBER($W1286),IF($W1286&gt;=10000000,IFERROR(DATE(INT($W1286/10000),MOD(INT($W1286/100),100),MOD($W1286,100)),""),$W1286),IF(ISNUMBER(--SUBSTITUTE(SUBSTITUTE(TRIM($W1286),".","-"),"/","-")),IF(--SUBSTITUTE(SUBSTITUTE(TRIM($W1286),".","-"),"/","-")&gt;=10000000,IFERROR(DATE(--LEFT(TRIM($W1286),4),--MID(TRIM($W1286),5,2),--RIGHT(TRIM($W1286),2)),""),--SUBSTITUTE(SUBSTITUTE(TRIM($W1286),".","-"),"/","-")),IFERROR(--LEFT(SUBSTITUTE(SUBSTITUTE(TRIM($W1286),".","-"),"/","-"),10),""))))</f>
        <v/>
      </c>
      <c r="Y1286" s="29">
        <f>IF($X1286="","",INT($X1286))</f>
        <v/>
      </c>
      <c r="Z1286" s="30">
        <f>IF(OR($Y1286="",$D$6=""),"",IF(INDEX($A:$U,ROW(),$D$6)="",0,IF(ISNUMBER(INDEX($A:$U,ROW(),$D$6)),INDEX($A:$U,ROW(),$D$6),IFERROR(--SUBSTITUTE(SUBSTITUTE(TRIM(INDEX($A:$U,ROW(),$D$6)),",",""),"원",""),0))))</f>
        <v/>
      </c>
      <c r="AA1286" s="30">
        <f>IF(OR($Y1286="",$E$6=""),"",IF(INDEX($A:$U,ROW(),$E$6)="",0,IF(ISNUMBER(INDEX($A:$U,ROW(),$E$6)),INDEX($A:$U,ROW(),$E$6),IFERROR(--SUBSTITUTE(SUBSTITUTE(TRIM(INDEX($A:$U,ROW(),$E$6)),",",""),"원",""),0))))</f>
        <v/>
      </c>
      <c r="AB1286" s="30">
        <f>IF(OR($Y1286="",$F$6=""),"",IF(INDEX($A:$U,ROW(),$F$6)="","",IF(ISNUMBER(INDEX($A:$U,ROW(),$F$6)),INDEX($A:$U,ROW(),$F$6),IFERROR(--SUBSTITUTE(SUBSTITUTE(TRIM(INDEX($A:$U,ROW(),$F$6)),",",""),"원",""),""))))</f>
        <v/>
      </c>
      <c r="AC1286" s="2">
        <f>IF(OR($Y1286="",$G$6=""),"",INDEX($A:$U,ROW(),$G$6)&amp;"")</f>
        <v/>
      </c>
      <c r="AD1286" s="2">
        <f>IF($Y1286="","",IF(OR(AND(설정!$B$5&lt;&gt;"",ISNUMBER(SEARCH(설정!$B$5,$AC1286))),AND(설정!$B$6&lt;&gt;"",ISNUMBER(SEARCH(설정!$B$6,$AC1286))),AND(설정!$B$7&lt;&gt;"",ISNUMBER(SEARCH(설정!$B$7,$AC1286)))),"제외","포함"))</f>
        <v/>
      </c>
    </row>
    <row r="1287">
      <c r="W1287" s="2">
        <f>IF(OR($B$5="",$C$6="",ROW()&lt;$B$5),"",IF(INDEX($A:$U,ROW(),$C$6)="","",INDEX($A:$U,ROW(),$C$6)))</f>
        <v/>
      </c>
      <c r="X1287" s="28">
        <f>IF($W1287="","",IF(ISNUMBER($W1287),IF($W1287&gt;=10000000,IFERROR(DATE(INT($W1287/10000),MOD(INT($W1287/100),100),MOD($W1287,100)),""),$W1287),IF(ISNUMBER(--SUBSTITUTE(SUBSTITUTE(TRIM($W1287),".","-"),"/","-")),IF(--SUBSTITUTE(SUBSTITUTE(TRIM($W1287),".","-"),"/","-")&gt;=10000000,IFERROR(DATE(--LEFT(TRIM($W1287),4),--MID(TRIM($W1287),5,2),--RIGHT(TRIM($W1287),2)),""),--SUBSTITUTE(SUBSTITUTE(TRIM($W1287),".","-"),"/","-")),IFERROR(--LEFT(SUBSTITUTE(SUBSTITUTE(TRIM($W1287),".","-"),"/","-"),10),""))))</f>
        <v/>
      </c>
      <c r="Y1287" s="29">
        <f>IF($X1287="","",INT($X1287))</f>
        <v/>
      </c>
      <c r="Z1287" s="30">
        <f>IF(OR($Y1287="",$D$6=""),"",IF(INDEX($A:$U,ROW(),$D$6)="",0,IF(ISNUMBER(INDEX($A:$U,ROW(),$D$6)),INDEX($A:$U,ROW(),$D$6),IFERROR(--SUBSTITUTE(SUBSTITUTE(TRIM(INDEX($A:$U,ROW(),$D$6)),",",""),"원",""),0))))</f>
        <v/>
      </c>
      <c r="AA1287" s="30">
        <f>IF(OR($Y1287="",$E$6=""),"",IF(INDEX($A:$U,ROW(),$E$6)="",0,IF(ISNUMBER(INDEX($A:$U,ROW(),$E$6)),INDEX($A:$U,ROW(),$E$6),IFERROR(--SUBSTITUTE(SUBSTITUTE(TRIM(INDEX($A:$U,ROW(),$E$6)),",",""),"원",""),0))))</f>
        <v/>
      </c>
      <c r="AB1287" s="30">
        <f>IF(OR($Y1287="",$F$6=""),"",IF(INDEX($A:$U,ROW(),$F$6)="","",IF(ISNUMBER(INDEX($A:$U,ROW(),$F$6)),INDEX($A:$U,ROW(),$F$6),IFERROR(--SUBSTITUTE(SUBSTITUTE(TRIM(INDEX($A:$U,ROW(),$F$6)),",",""),"원",""),""))))</f>
        <v/>
      </c>
      <c r="AC1287" s="2">
        <f>IF(OR($Y1287="",$G$6=""),"",INDEX($A:$U,ROW(),$G$6)&amp;"")</f>
        <v/>
      </c>
      <c r="AD1287" s="2">
        <f>IF($Y1287="","",IF(OR(AND(설정!$B$5&lt;&gt;"",ISNUMBER(SEARCH(설정!$B$5,$AC1287))),AND(설정!$B$6&lt;&gt;"",ISNUMBER(SEARCH(설정!$B$6,$AC1287))),AND(설정!$B$7&lt;&gt;"",ISNUMBER(SEARCH(설정!$B$7,$AC1287)))),"제외","포함"))</f>
        <v/>
      </c>
    </row>
    <row r="1288">
      <c r="W1288" s="2">
        <f>IF(OR($B$5="",$C$6="",ROW()&lt;$B$5),"",IF(INDEX($A:$U,ROW(),$C$6)="","",INDEX($A:$U,ROW(),$C$6)))</f>
        <v/>
      </c>
      <c r="X1288" s="28">
        <f>IF($W1288="","",IF(ISNUMBER($W1288),IF($W1288&gt;=10000000,IFERROR(DATE(INT($W1288/10000),MOD(INT($W1288/100),100),MOD($W1288,100)),""),$W1288),IF(ISNUMBER(--SUBSTITUTE(SUBSTITUTE(TRIM($W1288),".","-"),"/","-")),IF(--SUBSTITUTE(SUBSTITUTE(TRIM($W1288),".","-"),"/","-")&gt;=10000000,IFERROR(DATE(--LEFT(TRIM($W1288),4),--MID(TRIM($W1288),5,2),--RIGHT(TRIM($W1288),2)),""),--SUBSTITUTE(SUBSTITUTE(TRIM($W1288),".","-"),"/","-")),IFERROR(--LEFT(SUBSTITUTE(SUBSTITUTE(TRIM($W1288),".","-"),"/","-"),10),""))))</f>
        <v/>
      </c>
      <c r="Y1288" s="29">
        <f>IF($X1288="","",INT($X1288))</f>
        <v/>
      </c>
      <c r="Z1288" s="30">
        <f>IF(OR($Y1288="",$D$6=""),"",IF(INDEX($A:$U,ROW(),$D$6)="",0,IF(ISNUMBER(INDEX($A:$U,ROW(),$D$6)),INDEX($A:$U,ROW(),$D$6),IFERROR(--SUBSTITUTE(SUBSTITUTE(TRIM(INDEX($A:$U,ROW(),$D$6)),",",""),"원",""),0))))</f>
        <v/>
      </c>
      <c r="AA1288" s="30">
        <f>IF(OR($Y1288="",$E$6=""),"",IF(INDEX($A:$U,ROW(),$E$6)="",0,IF(ISNUMBER(INDEX($A:$U,ROW(),$E$6)),INDEX($A:$U,ROW(),$E$6),IFERROR(--SUBSTITUTE(SUBSTITUTE(TRIM(INDEX($A:$U,ROW(),$E$6)),",",""),"원",""),0))))</f>
        <v/>
      </c>
      <c r="AB1288" s="30">
        <f>IF(OR($Y1288="",$F$6=""),"",IF(INDEX($A:$U,ROW(),$F$6)="","",IF(ISNUMBER(INDEX($A:$U,ROW(),$F$6)),INDEX($A:$U,ROW(),$F$6),IFERROR(--SUBSTITUTE(SUBSTITUTE(TRIM(INDEX($A:$U,ROW(),$F$6)),",",""),"원",""),""))))</f>
        <v/>
      </c>
      <c r="AC1288" s="2">
        <f>IF(OR($Y1288="",$G$6=""),"",INDEX($A:$U,ROW(),$G$6)&amp;"")</f>
        <v/>
      </c>
      <c r="AD1288" s="2">
        <f>IF($Y1288="","",IF(OR(AND(설정!$B$5&lt;&gt;"",ISNUMBER(SEARCH(설정!$B$5,$AC1288))),AND(설정!$B$6&lt;&gt;"",ISNUMBER(SEARCH(설정!$B$6,$AC1288))),AND(설정!$B$7&lt;&gt;"",ISNUMBER(SEARCH(설정!$B$7,$AC1288)))),"제외","포함"))</f>
        <v/>
      </c>
    </row>
    <row r="1289">
      <c r="W1289" s="2">
        <f>IF(OR($B$5="",$C$6="",ROW()&lt;$B$5),"",IF(INDEX($A:$U,ROW(),$C$6)="","",INDEX($A:$U,ROW(),$C$6)))</f>
        <v/>
      </c>
      <c r="X1289" s="28">
        <f>IF($W1289="","",IF(ISNUMBER($W1289),IF($W1289&gt;=10000000,IFERROR(DATE(INT($W1289/10000),MOD(INT($W1289/100),100),MOD($W1289,100)),""),$W1289),IF(ISNUMBER(--SUBSTITUTE(SUBSTITUTE(TRIM($W1289),".","-"),"/","-")),IF(--SUBSTITUTE(SUBSTITUTE(TRIM($W1289),".","-"),"/","-")&gt;=10000000,IFERROR(DATE(--LEFT(TRIM($W1289),4),--MID(TRIM($W1289),5,2),--RIGHT(TRIM($W1289),2)),""),--SUBSTITUTE(SUBSTITUTE(TRIM($W1289),".","-"),"/","-")),IFERROR(--LEFT(SUBSTITUTE(SUBSTITUTE(TRIM($W1289),".","-"),"/","-"),10),""))))</f>
        <v/>
      </c>
      <c r="Y1289" s="29">
        <f>IF($X1289="","",INT($X1289))</f>
        <v/>
      </c>
      <c r="Z1289" s="30">
        <f>IF(OR($Y1289="",$D$6=""),"",IF(INDEX($A:$U,ROW(),$D$6)="",0,IF(ISNUMBER(INDEX($A:$U,ROW(),$D$6)),INDEX($A:$U,ROW(),$D$6),IFERROR(--SUBSTITUTE(SUBSTITUTE(TRIM(INDEX($A:$U,ROW(),$D$6)),",",""),"원",""),0))))</f>
        <v/>
      </c>
      <c r="AA1289" s="30">
        <f>IF(OR($Y1289="",$E$6=""),"",IF(INDEX($A:$U,ROW(),$E$6)="",0,IF(ISNUMBER(INDEX($A:$U,ROW(),$E$6)),INDEX($A:$U,ROW(),$E$6),IFERROR(--SUBSTITUTE(SUBSTITUTE(TRIM(INDEX($A:$U,ROW(),$E$6)),",",""),"원",""),0))))</f>
        <v/>
      </c>
      <c r="AB1289" s="30">
        <f>IF(OR($Y1289="",$F$6=""),"",IF(INDEX($A:$U,ROW(),$F$6)="","",IF(ISNUMBER(INDEX($A:$U,ROW(),$F$6)),INDEX($A:$U,ROW(),$F$6),IFERROR(--SUBSTITUTE(SUBSTITUTE(TRIM(INDEX($A:$U,ROW(),$F$6)),",",""),"원",""),""))))</f>
        <v/>
      </c>
      <c r="AC1289" s="2">
        <f>IF(OR($Y1289="",$G$6=""),"",INDEX($A:$U,ROW(),$G$6)&amp;"")</f>
        <v/>
      </c>
      <c r="AD1289" s="2">
        <f>IF($Y1289="","",IF(OR(AND(설정!$B$5&lt;&gt;"",ISNUMBER(SEARCH(설정!$B$5,$AC1289))),AND(설정!$B$6&lt;&gt;"",ISNUMBER(SEARCH(설정!$B$6,$AC1289))),AND(설정!$B$7&lt;&gt;"",ISNUMBER(SEARCH(설정!$B$7,$AC1289)))),"제외","포함"))</f>
        <v/>
      </c>
    </row>
    <row r="1290">
      <c r="W1290" s="2">
        <f>IF(OR($B$5="",$C$6="",ROW()&lt;$B$5),"",IF(INDEX($A:$U,ROW(),$C$6)="","",INDEX($A:$U,ROW(),$C$6)))</f>
        <v/>
      </c>
      <c r="X1290" s="28">
        <f>IF($W1290="","",IF(ISNUMBER($W1290),IF($W1290&gt;=10000000,IFERROR(DATE(INT($W1290/10000),MOD(INT($W1290/100),100),MOD($W1290,100)),""),$W1290),IF(ISNUMBER(--SUBSTITUTE(SUBSTITUTE(TRIM($W1290),".","-"),"/","-")),IF(--SUBSTITUTE(SUBSTITUTE(TRIM($W1290),".","-"),"/","-")&gt;=10000000,IFERROR(DATE(--LEFT(TRIM($W1290),4),--MID(TRIM($W1290),5,2),--RIGHT(TRIM($W1290),2)),""),--SUBSTITUTE(SUBSTITUTE(TRIM($W1290),".","-"),"/","-")),IFERROR(--LEFT(SUBSTITUTE(SUBSTITUTE(TRIM($W1290),".","-"),"/","-"),10),""))))</f>
        <v/>
      </c>
      <c r="Y1290" s="29">
        <f>IF($X1290="","",INT($X1290))</f>
        <v/>
      </c>
      <c r="Z1290" s="30">
        <f>IF(OR($Y1290="",$D$6=""),"",IF(INDEX($A:$U,ROW(),$D$6)="",0,IF(ISNUMBER(INDEX($A:$U,ROW(),$D$6)),INDEX($A:$U,ROW(),$D$6),IFERROR(--SUBSTITUTE(SUBSTITUTE(TRIM(INDEX($A:$U,ROW(),$D$6)),",",""),"원",""),0))))</f>
        <v/>
      </c>
      <c r="AA1290" s="30">
        <f>IF(OR($Y1290="",$E$6=""),"",IF(INDEX($A:$U,ROW(),$E$6)="",0,IF(ISNUMBER(INDEX($A:$U,ROW(),$E$6)),INDEX($A:$U,ROW(),$E$6),IFERROR(--SUBSTITUTE(SUBSTITUTE(TRIM(INDEX($A:$U,ROW(),$E$6)),",",""),"원",""),0))))</f>
        <v/>
      </c>
      <c r="AB1290" s="30">
        <f>IF(OR($Y1290="",$F$6=""),"",IF(INDEX($A:$U,ROW(),$F$6)="","",IF(ISNUMBER(INDEX($A:$U,ROW(),$F$6)),INDEX($A:$U,ROW(),$F$6),IFERROR(--SUBSTITUTE(SUBSTITUTE(TRIM(INDEX($A:$U,ROW(),$F$6)),",",""),"원",""),""))))</f>
        <v/>
      </c>
      <c r="AC1290" s="2">
        <f>IF(OR($Y1290="",$G$6=""),"",INDEX($A:$U,ROW(),$G$6)&amp;"")</f>
        <v/>
      </c>
      <c r="AD1290" s="2">
        <f>IF($Y1290="","",IF(OR(AND(설정!$B$5&lt;&gt;"",ISNUMBER(SEARCH(설정!$B$5,$AC1290))),AND(설정!$B$6&lt;&gt;"",ISNUMBER(SEARCH(설정!$B$6,$AC1290))),AND(설정!$B$7&lt;&gt;"",ISNUMBER(SEARCH(설정!$B$7,$AC1290)))),"제외","포함"))</f>
        <v/>
      </c>
    </row>
    <row r="1291">
      <c r="W1291" s="2">
        <f>IF(OR($B$5="",$C$6="",ROW()&lt;$B$5),"",IF(INDEX($A:$U,ROW(),$C$6)="","",INDEX($A:$U,ROW(),$C$6)))</f>
        <v/>
      </c>
      <c r="X1291" s="28">
        <f>IF($W1291="","",IF(ISNUMBER($W1291),IF($W1291&gt;=10000000,IFERROR(DATE(INT($W1291/10000),MOD(INT($W1291/100),100),MOD($W1291,100)),""),$W1291),IF(ISNUMBER(--SUBSTITUTE(SUBSTITUTE(TRIM($W1291),".","-"),"/","-")),IF(--SUBSTITUTE(SUBSTITUTE(TRIM($W1291),".","-"),"/","-")&gt;=10000000,IFERROR(DATE(--LEFT(TRIM($W1291),4),--MID(TRIM($W1291),5,2),--RIGHT(TRIM($W1291),2)),""),--SUBSTITUTE(SUBSTITUTE(TRIM($W1291),".","-"),"/","-")),IFERROR(--LEFT(SUBSTITUTE(SUBSTITUTE(TRIM($W1291),".","-"),"/","-"),10),""))))</f>
        <v/>
      </c>
      <c r="Y1291" s="29">
        <f>IF($X1291="","",INT($X1291))</f>
        <v/>
      </c>
      <c r="Z1291" s="30">
        <f>IF(OR($Y1291="",$D$6=""),"",IF(INDEX($A:$U,ROW(),$D$6)="",0,IF(ISNUMBER(INDEX($A:$U,ROW(),$D$6)),INDEX($A:$U,ROW(),$D$6),IFERROR(--SUBSTITUTE(SUBSTITUTE(TRIM(INDEX($A:$U,ROW(),$D$6)),",",""),"원",""),0))))</f>
        <v/>
      </c>
      <c r="AA1291" s="30">
        <f>IF(OR($Y1291="",$E$6=""),"",IF(INDEX($A:$U,ROW(),$E$6)="",0,IF(ISNUMBER(INDEX($A:$U,ROW(),$E$6)),INDEX($A:$U,ROW(),$E$6),IFERROR(--SUBSTITUTE(SUBSTITUTE(TRIM(INDEX($A:$U,ROW(),$E$6)),",",""),"원",""),0))))</f>
        <v/>
      </c>
      <c r="AB1291" s="30">
        <f>IF(OR($Y1291="",$F$6=""),"",IF(INDEX($A:$U,ROW(),$F$6)="","",IF(ISNUMBER(INDEX($A:$U,ROW(),$F$6)),INDEX($A:$U,ROW(),$F$6),IFERROR(--SUBSTITUTE(SUBSTITUTE(TRIM(INDEX($A:$U,ROW(),$F$6)),",",""),"원",""),""))))</f>
        <v/>
      </c>
      <c r="AC1291" s="2">
        <f>IF(OR($Y1291="",$G$6=""),"",INDEX($A:$U,ROW(),$G$6)&amp;"")</f>
        <v/>
      </c>
      <c r="AD1291" s="2">
        <f>IF($Y1291="","",IF(OR(AND(설정!$B$5&lt;&gt;"",ISNUMBER(SEARCH(설정!$B$5,$AC1291))),AND(설정!$B$6&lt;&gt;"",ISNUMBER(SEARCH(설정!$B$6,$AC1291))),AND(설정!$B$7&lt;&gt;"",ISNUMBER(SEARCH(설정!$B$7,$AC1291)))),"제외","포함"))</f>
        <v/>
      </c>
    </row>
    <row r="1292">
      <c r="W1292" s="2">
        <f>IF(OR($B$5="",$C$6="",ROW()&lt;$B$5),"",IF(INDEX($A:$U,ROW(),$C$6)="","",INDEX($A:$U,ROW(),$C$6)))</f>
        <v/>
      </c>
      <c r="X1292" s="28">
        <f>IF($W1292="","",IF(ISNUMBER($W1292),IF($W1292&gt;=10000000,IFERROR(DATE(INT($W1292/10000),MOD(INT($W1292/100),100),MOD($W1292,100)),""),$W1292),IF(ISNUMBER(--SUBSTITUTE(SUBSTITUTE(TRIM($W1292),".","-"),"/","-")),IF(--SUBSTITUTE(SUBSTITUTE(TRIM($W1292),".","-"),"/","-")&gt;=10000000,IFERROR(DATE(--LEFT(TRIM($W1292),4),--MID(TRIM($W1292),5,2),--RIGHT(TRIM($W1292),2)),""),--SUBSTITUTE(SUBSTITUTE(TRIM($W1292),".","-"),"/","-")),IFERROR(--LEFT(SUBSTITUTE(SUBSTITUTE(TRIM($W1292),".","-"),"/","-"),10),""))))</f>
        <v/>
      </c>
      <c r="Y1292" s="29">
        <f>IF($X1292="","",INT($X1292))</f>
        <v/>
      </c>
      <c r="Z1292" s="30">
        <f>IF(OR($Y1292="",$D$6=""),"",IF(INDEX($A:$U,ROW(),$D$6)="",0,IF(ISNUMBER(INDEX($A:$U,ROW(),$D$6)),INDEX($A:$U,ROW(),$D$6),IFERROR(--SUBSTITUTE(SUBSTITUTE(TRIM(INDEX($A:$U,ROW(),$D$6)),",",""),"원",""),0))))</f>
        <v/>
      </c>
      <c r="AA1292" s="30">
        <f>IF(OR($Y1292="",$E$6=""),"",IF(INDEX($A:$U,ROW(),$E$6)="",0,IF(ISNUMBER(INDEX($A:$U,ROW(),$E$6)),INDEX($A:$U,ROW(),$E$6),IFERROR(--SUBSTITUTE(SUBSTITUTE(TRIM(INDEX($A:$U,ROW(),$E$6)),",",""),"원",""),0))))</f>
        <v/>
      </c>
      <c r="AB1292" s="30">
        <f>IF(OR($Y1292="",$F$6=""),"",IF(INDEX($A:$U,ROW(),$F$6)="","",IF(ISNUMBER(INDEX($A:$U,ROW(),$F$6)),INDEX($A:$U,ROW(),$F$6),IFERROR(--SUBSTITUTE(SUBSTITUTE(TRIM(INDEX($A:$U,ROW(),$F$6)),",",""),"원",""),""))))</f>
        <v/>
      </c>
      <c r="AC1292" s="2">
        <f>IF(OR($Y1292="",$G$6=""),"",INDEX($A:$U,ROW(),$G$6)&amp;"")</f>
        <v/>
      </c>
      <c r="AD1292" s="2">
        <f>IF($Y1292="","",IF(OR(AND(설정!$B$5&lt;&gt;"",ISNUMBER(SEARCH(설정!$B$5,$AC1292))),AND(설정!$B$6&lt;&gt;"",ISNUMBER(SEARCH(설정!$B$6,$AC1292))),AND(설정!$B$7&lt;&gt;"",ISNUMBER(SEARCH(설정!$B$7,$AC1292)))),"제외","포함"))</f>
        <v/>
      </c>
    </row>
    <row r="1293">
      <c r="W1293" s="2">
        <f>IF(OR($B$5="",$C$6="",ROW()&lt;$B$5),"",IF(INDEX($A:$U,ROW(),$C$6)="","",INDEX($A:$U,ROW(),$C$6)))</f>
        <v/>
      </c>
      <c r="X1293" s="28">
        <f>IF($W1293="","",IF(ISNUMBER($W1293),IF($W1293&gt;=10000000,IFERROR(DATE(INT($W1293/10000),MOD(INT($W1293/100),100),MOD($W1293,100)),""),$W1293),IF(ISNUMBER(--SUBSTITUTE(SUBSTITUTE(TRIM($W1293),".","-"),"/","-")),IF(--SUBSTITUTE(SUBSTITUTE(TRIM($W1293),".","-"),"/","-")&gt;=10000000,IFERROR(DATE(--LEFT(TRIM($W1293),4),--MID(TRIM($W1293),5,2),--RIGHT(TRIM($W1293),2)),""),--SUBSTITUTE(SUBSTITUTE(TRIM($W1293),".","-"),"/","-")),IFERROR(--LEFT(SUBSTITUTE(SUBSTITUTE(TRIM($W1293),".","-"),"/","-"),10),""))))</f>
        <v/>
      </c>
      <c r="Y1293" s="29">
        <f>IF($X1293="","",INT($X1293))</f>
        <v/>
      </c>
      <c r="Z1293" s="30">
        <f>IF(OR($Y1293="",$D$6=""),"",IF(INDEX($A:$U,ROW(),$D$6)="",0,IF(ISNUMBER(INDEX($A:$U,ROW(),$D$6)),INDEX($A:$U,ROW(),$D$6),IFERROR(--SUBSTITUTE(SUBSTITUTE(TRIM(INDEX($A:$U,ROW(),$D$6)),",",""),"원",""),0))))</f>
        <v/>
      </c>
      <c r="AA1293" s="30">
        <f>IF(OR($Y1293="",$E$6=""),"",IF(INDEX($A:$U,ROW(),$E$6)="",0,IF(ISNUMBER(INDEX($A:$U,ROW(),$E$6)),INDEX($A:$U,ROW(),$E$6),IFERROR(--SUBSTITUTE(SUBSTITUTE(TRIM(INDEX($A:$U,ROW(),$E$6)),",",""),"원",""),0))))</f>
        <v/>
      </c>
      <c r="AB1293" s="30">
        <f>IF(OR($Y1293="",$F$6=""),"",IF(INDEX($A:$U,ROW(),$F$6)="","",IF(ISNUMBER(INDEX($A:$U,ROW(),$F$6)),INDEX($A:$U,ROW(),$F$6),IFERROR(--SUBSTITUTE(SUBSTITUTE(TRIM(INDEX($A:$U,ROW(),$F$6)),",",""),"원",""),""))))</f>
        <v/>
      </c>
      <c r="AC1293" s="2">
        <f>IF(OR($Y1293="",$G$6=""),"",INDEX($A:$U,ROW(),$G$6)&amp;"")</f>
        <v/>
      </c>
      <c r="AD1293" s="2">
        <f>IF($Y1293="","",IF(OR(AND(설정!$B$5&lt;&gt;"",ISNUMBER(SEARCH(설정!$B$5,$AC1293))),AND(설정!$B$6&lt;&gt;"",ISNUMBER(SEARCH(설정!$B$6,$AC1293))),AND(설정!$B$7&lt;&gt;"",ISNUMBER(SEARCH(설정!$B$7,$AC1293)))),"제외","포함"))</f>
        <v/>
      </c>
    </row>
    <row r="1294">
      <c r="W1294" s="2">
        <f>IF(OR($B$5="",$C$6="",ROW()&lt;$B$5),"",IF(INDEX($A:$U,ROW(),$C$6)="","",INDEX($A:$U,ROW(),$C$6)))</f>
        <v/>
      </c>
      <c r="X1294" s="28">
        <f>IF($W1294="","",IF(ISNUMBER($W1294),IF($W1294&gt;=10000000,IFERROR(DATE(INT($W1294/10000),MOD(INT($W1294/100),100),MOD($W1294,100)),""),$W1294),IF(ISNUMBER(--SUBSTITUTE(SUBSTITUTE(TRIM($W1294),".","-"),"/","-")),IF(--SUBSTITUTE(SUBSTITUTE(TRIM($W1294),".","-"),"/","-")&gt;=10000000,IFERROR(DATE(--LEFT(TRIM($W1294),4),--MID(TRIM($W1294),5,2),--RIGHT(TRIM($W1294),2)),""),--SUBSTITUTE(SUBSTITUTE(TRIM($W1294),".","-"),"/","-")),IFERROR(--LEFT(SUBSTITUTE(SUBSTITUTE(TRIM($W1294),".","-"),"/","-"),10),""))))</f>
        <v/>
      </c>
      <c r="Y1294" s="29">
        <f>IF($X1294="","",INT($X1294))</f>
        <v/>
      </c>
      <c r="Z1294" s="30">
        <f>IF(OR($Y1294="",$D$6=""),"",IF(INDEX($A:$U,ROW(),$D$6)="",0,IF(ISNUMBER(INDEX($A:$U,ROW(),$D$6)),INDEX($A:$U,ROW(),$D$6),IFERROR(--SUBSTITUTE(SUBSTITUTE(TRIM(INDEX($A:$U,ROW(),$D$6)),",",""),"원",""),0))))</f>
        <v/>
      </c>
      <c r="AA1294" s="30">
        <f>IF(OR($Y1294="",$E$6=""),"",IF(INDEX($A:$U,ROW(),$E$6)="",0,IF(ISNUMBER(INDEX($A:$U,ROW(),$E$6)),INDEX($A:$U,ROW(),$E$6),IFERROR(--SUBSTITUTE(SUBSTITUTE(TRIM(INDEX($A:$U,ROW(),$E$6)),",",""),"원",""),0))))</f>
        <v/>
      </c>
      <c r="AB1294" s="30">
        <f>IF(OR($Y1294="",$F$6=""),"",IF(INDEX($A:$U,ROW(),$F$6)="","",IF(ISNUMBER(INDEX($A:$U,ROW(),$F$6)),INDEX($A:$U,ROW(),$F$6),IFERROR(--SUBSTITUTE(SUBSTITUTE(TRIM(INDEX($A:$U,ROW(),$F$6)),",",""),"원",""),""))))</f>
        <v/>
      </c>
      <c r="AC1294" s="2">
        <f>IF(OR($Y1294="",$G$6=""),"",INDEX($A:$U,ROW(),$G$6)&amp;"")</f>
        <v/>
      </c>
      <c r="AD1294" s="2">
        <f>IF($Y1294="","",IF(OR(AND(설정!$B$5&lt;&gt;"",ISNUMBER(SEARCH(설정!$B$5,$AC1294))),AND(설정!$B$6&lt;&gt;"",ISNUMBER(SEARCH(설정!$B$6,$AC1294))),AND(설정!$B$7&lt;&gt;"",ISNUMBER(SEARCH(설정!$B$7,$AC1294)))),"제외","포함"))</f>
        <v/>
      </c>
    </row>
    <row r="1295">
      <c r="W1295" s="2">
        <f>IF(OR($B$5="",$C$6="",ROW()&lt;$B$5),"",IF(INDEX($A:$U,ROW(),$C$6)="","",INDEX($A:$U,ROW(),$C$6)))</f>
        <v/>
      </c>
      <c r="X1295" s="28">
        <f>IF($W1295="","",IF(ISNUMBER($W1295),IF($W1295&gt;=10000000,IFERROR(DATE(INT($W1295/10000),MOD(INT($W1295/100),100),MOD($W1295,100)),""),$W1295),IF(ISNUMBER(--SUBSTITUTE(SUBSTITUTE(TRIM($W1295),".","-"),"/","-")),IF(--SUBSTITUTE(SUBSTITUTE(TRIM($W1295),".","-"),"/","-")&gt;=10000000,IFERROR(DATE(--LEFT(TRIM($W1295),4),--MID(TRIM($W1295),5,2),--RIGHT(TRIM($W1295),2)),""),--SUBSTITUTE(SUBSTITUTE(TRIM($W1295),".","-"),"/","-")),IFERROR(--LEFT(SUBSTITUTE(SUBSTITUTE(TRIM($W1295),".","-"),"/","-"),10),""))))</f>
        <v/>
      </c>
      <c r="Y1295" s="29">
        <f>IF($X1295="","",INT($X1295))</f>
        <v/>
      </c>
      <c r="Z1295" s="30">
        <f>IF(OR($Y1295="",$D$6=""),"",IF(INDEX($A:$U,ROW(),$D$6)="",0,IF(ISNUMBER(INDEX($A:$U,ROW(),$D$6)),INDEX($A:$U,ROW(),$D$6),IFERROR(--SUBSTITUTE(SUBSTITUTE(TRIM(INDEX($A:$U,ROW(),$D$6)),",",""),"원",""),0))))</f>
        <v/>
      </c>
      <c r="AA1295" s="30">
        <f>IF(OR($Y1295="",$E$6=""),"",IF(INDEX($A:$U,ROW(),$E$6)="",0,IF(ISNUMBER(INDEX($A:$U,ROW(),$E$6)),INDEX($A:$U,ROW(),$E$6),IFERROR(--SUBSTITUTE(SUBSTITUTE(TRIM(INDEX($A:$U,ROW(),$E$6)),",",""),"원",""),0))))</f>
        <v/>
      </c>
      <c r="AB1295" s="30">
        <f>IF(OR($Y1295="",$F$6=""),"",IF(INDEX($A:$U,ROW(),$F$6)="","",IF(ISNUMBER(INDEX($A:$U,ROW(),$F$6)),INDEX($A:$U,ROW(),$F$6),IFERROR(--SUBSTITUTE(SUBSTITUTE(TRIM(INDEX($A:$U,ROW(),$F$6)),",",""),"원",""),""))))</f>
        <v/>
      </c>
      <c r="AC1295" s="2">
        <f>IF(OR($Y1295="",$G$6=""),"",INDEX($A:$U,ROW(),$G$6)&amp;"")</f>
        <v/>
      </c>
      <c r="AD1295" s="2">
        <f>IF($Y1295="","",IF(OR(AND(설정!$B$5&lt;&gt;"",ISNUMBER(SEARCH(설정!$B$5,$AC1295))),AND(설정!$B$6&lt;&gt;"",ISNUMBER(SEARCH(설정!$B$6,$AC1295))),AND(설정!$B$7&lt;&gt;"",ISNUMBER(SEARCH(설정!$B$7,$AC1295)))),"제외","포함"))</f>
        <v/>
      </c>
    </row>
    <row r="1296">
      <c r="W1296" s="2">
        <f>IF(OR($B$5="",$C$6="",ROW()&lt;$B$5),"",IF(INDEX($A:$U,ROW(),$C$6)="","",INDEX($A:$U,ROW(),$C$6)))</f>
        <v/>
      </c>
      <c r="X1296" s="28">
        <f>IF($W1296="","",IF(ISNUMBER($W1296),IF($W1296&gt;=10000000,IFERROR(DATE(INT($W1296/10000),MOD(INT($W1296/100),100),MOD($W1296,100)),""),$W1296),IF(ISNUMBER(--SUBSTITUTE(SUBSTITUTE(TRIM($W1296),".","-"),"/","-")),IF(--SUBSTITUTE(SUBSTITUTE(TRIM($W1296),".","-"),"/","-")&gt;=10000000,IFERROR(DATE(--LEFT(TRIM($W1296),4),--MID(TRIM($W1296),5,2),--RIGHT(TRIM($W1296),2)),""),--SUBSTITUTE(SUBSTITUTE(TRIM($W1296),".","-"),"/","-")),IFERROR(--LEFT(SUBSTITUTE(SUBSTITUTE(TRIM($W1296),".","-"),"/","-"),10),""))))</f>
        <v/>
      </c>
      <c r="Y1296" s="29">
        <f>IF($X1296="","",INT($X1296))</f>
        <v/>
      </c>
      <c r="Z1296" s="30">
        <f>IF(OR($Y1296="",$D$6=""),"",IF(INDEX($A:$U,ROW(),$D$6)="",0,IF(ISNUMBER(INDEX($A:$U,ROW(),$D$6)),INDEX($A:$U,ROW(),$D$6),IFERROR(--SUBSTITUTE(SUBSTITUTE(TRIM(INDEX($A:$U,ROW(),$D$6)),",",""),"원",""),0))))</f>
        <v/>
      </c>
      <c r="AA1296" s="30">
        <f>IF(OR($Y1296="",$E$6=""),"",IF(INDEX($A:$U,ROW(),$E$6)="",0,IF(ISNUMBER(INDEX($A:$U,ROW(),$E$6)),INDEX($A:$U,ROW(),$E$6),IFERROR(--SUBSTITUTE(SUBSTITUTE(TRIM(INDEX($A:$U,ROW(),$E$6)),",",""),"원",""),0))))</f>
        <v/>
      </c>
      <c r="AB1296" s="30">
        <f>IF(OR($Y1296="",$F$6=""),"",IF(INDEX($A:$U,ROW(),$F$6)="","",IF(ISNUMBER(INDEX($A:$U,ROW(),$F$6)),INDEX($A:$U,ROW(),$F$6),IFERROR(--SUBSTITUTE(SUBSTITUTE(TRIM(INDEX($A:$U,ROW(),$F$6)),",",""),"원",""),""))))</f>
        <v/>
      </c>
      <c r="AC1296" s="2">
        <f>IF(OR($Y1296="",$G$6=""),"",INDEX($A:$U,ROW(),$G$6)&amp;"")</f>
        <v/>
      </c>
      <c r="AD1296" s="2">
        <f>IF($Y1296="","",IF(OR(AND(설정!$B$5&lt;&gt;"",ISNUMBER(SEARCH(설정!$B$5,$AC1296))),AND(설정!$B$6&lt;&gt;"",ISNUMBER(SEARCH(설정!$B$6,$AC1296))),AND(설정!$B$7&lt;&gt;"",ISNUMBER(SEARCH(설정!$B$7,$AC1296)))),"제외","포함"))</f>
        <v/>
      </c>
    </row>
    <row r="1297">
      <c r="W1297" s="2">
        <f>IF(OR($B$5="",$C$6="",ROW()&lt;$B$5),"",IF(INDEX($A:$U,ROW(),$C$6)="","",INDEX($A:$U,ROW(),$C$6)))</f>
        <v/>
      </c>
      <c r="X1297" s="28">
        <f>IF($W1297="","",IF(ISNUMBER($W1297),IF($W1297&gt;=10000000,IFERROR(DATE(INT($W1297/10000),MOD(INT($W1297/100),100),MOD($W1297,100)),""),$W1297),IF(ISNUMBER(--SUBSTITUTE(SUBSTITUTE(TRIM($W1297),".","-"),"/","-")),IF(--SUBSTITUTE(SUBSTITUTE(TRIM($W1297),".","-"),"/","-")&gt;=10000000,IFERROR(DATE(--LEFT(TRIM($W1297),4),--MID(TRIM($W1297),5,2),--RIGHT(TRIM($W1297),2)),""),--SUBSTITUTE(SUBSTITUTE(TRIM($W1297),".","-"),"/","-")),IFERROR(--LEFT(SUBSTITUTE(SUBSTITUTE(TRIM($W1297),".","-"),"/","-"),10),""))))</f>
        <v/>
      </c>
      <c r="Y1297" s="29">
        <f>IF($X1297="","",INT($X1297))</f>
        <v/>
      </c>
      <c r="Z1297" s="30">
        <f>IF(OR($Y1297="",$D$6=""),"",IF(INDEX($A:$U,ROW(),$D$6)="",0,IF(ISNUMBER(INDEX($A:$U,ROW(),$D$6)),INDEX($A:$U,ROW(),$D$6),IFERROR(--SUBSTITUTE(SUBSTITUTE(TRIM(INDEX($A:$U,ROW(),$D$6)),",",""),"원",""),0))))</f>
        <v/>
      </c>
      <c r="AA1297" s="30">
        <f>IF(OR($Y1297="",$E$6=""),"",IF(INDEX($A:$U,ROW(),$E$6)="",0,IF(ISNUMBER(INDEX($A:$U,ROW(),$E$6)),INDEX($A:$U,ROW(),$E$6),IFERROR(--SUBSTITUTE(SUBSTITUTE(TRIM(INDEX($A:$U,ROW(),$E$6)),",",""),"원",""),0))))</f>
        <v/>
      </c>
      <c r="AB1297" s="30">
        <f>IF(OR($Y1297="",$F$6=""),"",IF(INDEX($A:$U,ROW(),$F$6)="","",IF(ISNUMBER(INDEX($A:$U,ROW(),$F$6)),INDEX($A:$U,ROW(),$F$6),IFERROR(--SUBSTITUTE(SUBSTITUTE(TRIM(INDEX($A:$U,ROW(),$F$6)),",",""),"원",""),""))))</f>
        <v/>
      </c>
      <c r="AC1297" s="2">
        <f>IF(OR($Y1297="",$G$6=""),"",INDEX($A:$U,ROW(),$G$6)&amp;"")</f>
        <v/>
      </c>
      <c r="AD1297" s="2">
        <f>IF($Y1297="","",IF(OR(AND(설정!$B$5&lt;&gt;"",ISNUMBER(SEARCH(설정!$B$5,$AC1297))),AND(설정!$B$6&lt;&gt;"",ISNUMBER(SEARCH(설정!$B$6,$AC1297))),AND(설정!$B$7&lt;&gt;"",ISNUMBER(SEARCH(설정!$B$7,$AC1297)))),"제외","포함"))</f>
        <v/>
      </c>
    </row>
    <row r="1298">
      <c r="W1298" s="2">
        <f>IF(OR($B$5="",$C$6="",ROW()&lt;$B$5),"",IF(INDEX($A:$U,ROW(),$C$6)="","",INDEX($A:$U,ROW(),$C$6)))</f>
        <v/>
      </c>
      <c r="X1298" s="28">
        <f>IF($W1298="","",IF(ISNUMBER($W1298),IF($W1298&gt;=10000000,IFERROR(DATE(INT($W1298/10000),MOD(INT($W1298/100),100),MOD($W1298,100)),""),$W1298),IF(ISNUMBER(--SUBSTITUTE(SUBSTITUTE(TRIM($W1298),".","-"),"/","-")),IF(--SUBSTITUTE(SUBSTITUTE(TRIM($W1298),".","-"),"/","-")&gt;=10000000,IFERROR(DATE(--LEFT(TRIM($W1298),4),--MID(TRIM($W1298),5,2),--RIGHT(TRIM($W1298),2)),""),--SUBSTITUTE(SUBSTITUTE(TRIM($W1298),".","-"),"/","-")),IFERROR(--LEFT(SUBSTITUTE(SUBSTITUTE(TRIM($W1298),".","-"),"/","-"),10),""))))</f>
        <v/>
      </c>
      <c r="Y1298" s="29">
        <f>IF($X1298="","",INT($X1298))</f>
        <v/>
      </c>
      <c r="Z1298" s="30">
        <f>IF(OR($Y1298="",$D$6=""),"",IF(INDEX($A:$U,ROW(),$D$6)="",0,IF(ISNUMBER(INDEX($A:$U,ROW(),$D$6)),INDEX($A:$U,ROW(),$D$6),IFERROR(--SUBSTITUTE(SUBSTITUTE(TRIM(INDEX($A:$U,ROW(),$D$6)),",",""),"원",""),0))))</f>
        <v/>
      </c>
      <c r="AA1298" s="30">
        <f>IF(OR($Y1298="",$E$6=""),"",IF(INDEX($A:$U,ROW(),$E$6)="",0,IF(ISNUMBER(INDEX($A:$U,ROW(),$E$6)),INDEX($A:$U,ROW(),$E$6),IFERROR(--SUBSTITUTE(SUBSTITUTE(TRIM(INDEX($A:$U,ROW(),$E$6)),",",""),"원",""),0))))</f>
        <v/>
      </c>
      <c r="AB1298" s="30">
        <f>IF(OR($Y1298="",$F$6=""),"",IF(INDEX($A:$U,ROW(),$F$6)="","",IF(ISNUMBER(INDEX($A:$U,ROW(),$F$6)),INDEX($A:$U,ROW(),$F$6),IFERROR(--SUBSTITUTE(SUBSTITUTE(TRIM(INDEX($A:$U,ROW(),$F$6)),",",""),"원",""),""))))</f>
        <v/>
      </c>
      <c r="AC1298" s="2">
        <f>IF(OR($Y1298="",$G$6=""),"",INDEX($A:$U,ROW(),$G$6)&amp;"")</f>
        <v/>
      </c>
      <c r="AD1298" s="2">
        <f>IF($Y1298="","",IF(OR(AND(설정!$B$5&lt;&gt;"",ISNUMBER(SEARCH(설정!$B$5,$AC1298))),AND(설정!$B$6&lt;&gt;"",ISNUMBER(SEARCH(설정!$B$6,$AC1298))),AND(설정!$B$7&lt;&gt;"",ISNUMBER(SEARCH(설정!$B$7,$AC1298)))),"제외","포함"))</f>
        <v/>
      </c>
    </row>
    <row r="1299">
      <c r="W1299" s="2">
        <f>IF(OR($B$5="",$C$6="",ROW()&lt;$B$5),"",IF(INDEX($A:$U,ROW(),$C$6)="","",INDEX($A:$U,ROW(),$C$6)))</f>
        <v/>
      </c>
      <c r="X1299" s="28">
        <f>IF($W1299="","",IF(ISNUMBER($W1299),IF($W1299&gt;=10000000,IFERROR(DATE(INT($W1299/10000),MOD(INT($W1299/100),100),MOD($W1299,100)),""),$W1299),IF(ISNUMBER(--SUBSTITUTE(SUBSTITUTE(TRIM($W1299),".","-"),"/","-")),IF(--SUBSTITUTE(SUBSTITUTE(TRIM($W1299),".","-"),"/","-")&gt;=10000000,IFERROR(DATE(--LEFT(TRIM($W1299),4),--MID(TRIM($W1299),5,2),--RIGHT(TRIM($W1299),2)),""),--SUBSTITUTE(SUBSTITUTE(TRIM($W1299),".","-"),"/","-")),IFERROR(--LEFT(SUBSTITUTE(SUBSTITUTE(TRIM($W1299),".","-"),"/","-"),10),""))))</f>
        <v/>
      </c>
      <c r="Y1299" s="29">
        <f>IF($X1299="","",INT($X1299))</f>
        <v/>
      </c>
      <c r="Z1299" s="30">
        <f>IF(OR($Y1299="",$D$6=""),"",IF(INDEX($A:$U,ROW(),$D$6)="",0,IF(ISNUMBER(INDEX($A:$U,ROW(),$D$6)),INDEX($A:$U,ROW(),$D$6),IFERROR(--SUBSTITUTE(SUBSTITUTE(TRIM(INDEX($A:$U,ROW(),$D$6)),",",""),"원",""),0))))</f>
        <v/>
      </c>
      <c r="AA1299" s="30">
        <f>IF(OR($Y1299="",$E$6=""),"",IF(INDEX($A:$U,ROW(),$E$6)="",0,IF(ISNUMBER(INDEX($A:$U,ROW(),$E$6)),INDEX($A:$U,ROW(),$E$6),IFERROR(--SUBSTITUTE(SUBSTITUTE(TRIM(INDEX($A:$U,ROW(),$E$6)),",",""),"원",""),0))))</f>
        <v/>
      </c>
      <c r="AB1299" s="30">
        <f>IF(OR($Y1299="",$F$6=""),"",IF(INDEX($A:$U,ROW(),$F$6)="","",IF(ISNUMBER(INDEX($A:$U,ROW(),$F$6)),INDEX($A:$U,ROW(),$F$6),IFERROR(--SUBSTITUTE(SUBSTITUTE(TRIM(INDEX($A:$U,ROW(),$F$6)),",",""),"원",""),""))))</f>
        <v/>
      </c>
      <c r="AC1299" s="2">
        <f>IF(OR($Y1299="",$G$6=""),"",INDEX($A:$U,ROW(),$G$6)&amp;"")</f>
        <v/>
      </c>
      <c r="AD1299" s="2">
        <f>IF($Y1299="","",IF(OR(AND(설정!$B$5&lt;&gt;"",ISNUMBER(SEARCH(설정!$B$5,$AC1299))),AND(설정!$B$6&lt;&gt;"",ISNUMBER(SEARCH(설정!$B$6,$AC1299))),AND(설정!$B$7&lt;&gt;"",ISNUMBER(SEARCH(설정!$B$7,$AC1299)))),"제외","포함"))</f>
        <v/>
      </c>
    </row>
    <row r="1300">
      <c r="W1300" s="2">
        <f>IF(OR($B$5="",$C$6="",ROW()&lt;$B$5),"",IF(INDEX($A:$U,ROW(),$C$6)="","",INDEX($A:$U,ROW(),$C$6)))</f>
        <v/>
      </c>
      <c r="X1300" s="28">
        <f>IF($W1300="","",IF(ISNUMBER($W1300),IF($W1300&gt;=10000000,IFERROR(DATE(INT($W1300/10000),MOD(INT($W1300/100),100),MOD($W1300,100)),""),$W1300),IF(ISNUMBER(--SUBSTITUTE(SUBSTITUTE(TRIM($W1300),".","-"),"/","-")),IF(--SUBSTITUTE(SUBSTITUTE(TRIM($W1300),".","-"),"/","-")&gt;=10000000,IFERROR(DATE(--LEFT(TRIM($W1300),4),--MID(TRIM($W1300),5,2),--RIGHT(TRIM($W1300),2)),""),--SUBSTITUTE(SUBSTITUTE(TRIM($W1300),".","-"),"/","-")),IFERROR(--LEFT(SUBSTITUTE(SUBSTITUTE(TRIM($W1300),".","-"),"/","-"),10),""))))</f>
        <v/>
      </c>
      <c r="Y1300" s="29">
        <f>IF($X1300="","",INT($X1300))</f>
        <v/>
      </c>
      <c r="Z1300" s="30">
        <f>IF(OR($Y1300="",$D$6=""),"",IF(INDEX($A:$U,ROW(),$D$6)="",0,IF(ISNUMBER(INDEX($A:$U,ROW(),$D$6)),INDEX($A:$U,ROW(),$D$6),IFERROR(--SUBSTITUTE(SUBSTITUTE(TRIM(INDEX($A:$U,ROW(),$D$6)),",",""),"원",""),0))))</f>
        <v/>
      </c>
      <c r="AA1300" s="30">
        <f>IF(OR($Y1300="",$E$6=""),"",IF(INDEX($A:$U,ROW(),$E$6)="",0,IF(ISNUMBER(INDEX($A:$U,ROW(),$E$6)),INDEX($A:$U,ROW(),$E$6),IFERROR(--SUBSTITUTE(SUBSTITUTE(TRIM(INDEX($A:$U,ROW(),$E$6)),",",""),"원",""),0))))</f>
        <v/>
      </c>
      <c r="AB1300" s="30">
        <f>IF(OR($Y1300="",$F$6=""),"",IF(INDEX($A:$U,ROW(),$F$6)="","",IF(ISNUMBER(INDEX($A:$U,ROW(),$F$6)),INDEX($A:$U,ROW(),$F$6),IFERROR(--SUBSTITUTE(SUBSTITUTE(TRIM(INDEX($A:$U,ROW(),$F$6)),",",""),"원",""),""))))</f>
        <v/>
      </c>
      <c r="AC1300" s="2">
        <f>IF(OR($Y1300="",$G$6=""),"",INDEX($A:$U,ROW(),$G$6)&amp;"")</f>
        <v/>
      </c>
      <c r="AD1300" s="2">
        <f>IF($Y1300="","",IF(OR(AND(설정!$B$5&lt;&gt;"",ISNUMBER(SEARCH(설정!$B$5,$AC1300))),AND(설정!$B$6&lt;&gt;"",ISNUMBER(SEARCH(설정!$B$6,$AC1300))),AND(설정!$B$7&lt;&gt;"",ISNUMBER(SEARCH(설정!$B$7,$AC1300)))),"제외","포함"))</f>
        <v/>
      </c>
    </row>
    <row r="1301">
      <c r="W1301" s="2">
        <f>IF(OR($B$5="",$C$6="",ROW()&lt;$B$5),"",IF(INDEX($A:$U,ROW(),$C$6)="","",INDEX($A:$U,ROW(),$C$6)))</f>
        <v/>
      </c>
      <c r="X1301" s="28">
        <f>IF($W1301="","",IF(ISNUMBER($W1301),IF($W1301&gt;=10000000,IFERROR(DATE(INT($W1301/10000),MOD(INT($W1301/100),100),MOD($W1301,100)),""),$W1301),IF(ISNUMBER(--SUBSTITUTE(SUBSTITUTE(TRIM($W1301),".","-"),"/","-")),IF(--SUBSTITUTE(SUBSTITUTE(TRIM($W1301),".","-"),"/","-")&gt;=10000000,IFERROR(DATE(--LEFT(TRIM($W1301),4),--MID(TRIM($W1301),5,2),--RIGHT(TRIM($W1301),2)),""),--SUBSTITUTE(SUBSTITUTE(TRIM($W1301),".","-"),"/","-")),IFERROR(--LEFT(SUBSTITUTE(SUBSTITUTE(TRIM($W1301),".","-"),"/","-"),10),""))))</f>
        <v/>
      </c>
      <c r="Y1301" s="29">
        <f>IF($X1301="","",INT($X1301))</f>
        <v/>
      </c>
      <c r="Z1301" s="30">
        <f>IF(OR($Y1301="",$D$6=""),"",IF(INDEX($A:$U,ROW(),$D$6)="",0,IF(ISNUMBER(INDEX($A:$U,ROW(),$D$6)),INDEX($A:$U,ROW(),$D$6),IFERROR(--SUBSTITUTE(SUBSTITUTE(TRIM(INDEX($A:$U,ROW(),$D$6)),",",""),"원",""),0))))</f>
        <v/>
      </c>
      <c r="AA1301" s="30">
        <f>IF(OR($Y1301="",$E$6=""),"",IF(INDEX($A:$U,ROW(),$E$6)="",0,IF(ISNUMBER(INDEX($A:$U,ROW(),$E$6)),INDEX($A:$U,ROW(),$E$6),IFERROR(--SUBSTITUTE(SUBSTITUTE(TRIM(INDEX($A:$U,ROW(),$E$6)),",",""),"원",""),0))))</f>
        <v/>
      </c>
      <c r="AB1301" s="30">
        <f>IF(OR($Y1301="",$F$6=""),"",IF(INDEX($A:$U,ROW(),$F$6)="","",IF(ISNUMBER(INDEX($A:$U,ROW(),$F$6)),INDEX($A:$U,ROW(),$F$6),IFERROR(--SUBSTITUTE(SUBSTITUTE(TRIM(INDEX($A:$U,ROW(),$F$6)),",",""),"원",""),""))))</f>
        <v/>
      </c>
      <c r="AC1301" s="2">
        <f>IF(OR($Y1301="",$G$6=""),"",INDEX($A:$U,ROW(),$G$6)&amp;"")</f>
        <v/>
      </c>
      <c r="AD1301" s="2">
        <f>IF($Y1301="","",IF(OR(AND(설정!$B$5&lt;&gt;"",ISNUMBER(SEARCH(설정!$B$5,$AC1301))),AND(설정!$B$6&lt;&gt;"",ISNUMBER(SEARCH(설정!$B$6,$AC1301))),AND(설정!$B$7&lt;&gt;"",ISNUMBER(SEARCH(설정!$B$7,$AC1301)))),"제외","포함"))</f>
        <v/>
      </c>
    </row>
    <row r="1302">
      <c r="W1302" s="2">
        <f>IF(OR($B$5="",$C$6="",ROW()&lt;$B$5),"",IF(INDEX($A:$U,ROW(),$C$6)="","",INDEX($A:$U,ROW(),$C$6)))</f>
        <v/>
      </c>
      <c r="X1302" s="28">
        <f>IF($W1302="","",IF(ISNUMBER($W1302),IF($W1302&gt;=10000000,IFERROR(DATE(INT($W1302/10000),MOD(INT($W1302/100),100),MOD($W1302,100)),""),$W1302),IF(ISNUMBER(--SUBSTITUTE(SUBSTITUTE(TRIM($W1302),".","-"),"/","-")),IF(--SUBSTITUTE(SUBSTITUTE(TRIM($W1302),".","-"),"/","-")&gt;=10000000,IFERROR(DATE(--LEFT(TRIM($W1302),4),--MID(TRIM($W1302),5,2),--RIGHT(TRIM($W1302),2)),""),--SUBSTITUTE(SUBSTITUTE(TRIM($W1302),".","-"),"/","-")),IFERROR(--LEFT(SUBSTITUTE(SUBSTITUTE(TRIM($W1302),".","-"),"/","-"),10),""))))</f>
        <v/>
      </c>
      <c r="Y1302" s="29">
        <f>IF($X1302="","",INT($X1302))</f>
        <v/>
      </c>
      <c r="Z1302" s="30">
        <f>IF(OR($Y1302="",$D$6=""),"",IF(INDEX($A:$U,ROW(),$D$6)="",0,IF(ISNUMBER(INDEX($A:$U,ROW(),$D$6)),INDEX($A:$U,ROW(),$D$6),IFERROR(--SUBSTITUTE(SUBSTITUTE(TRIM(INDEX($A:$U,ROW(),$D$6)),",",""),"원",""),0))))</f>
        <v/>
      </c>
      <c r="AA1302" s="30">
        <f>IF(OR($Y1302="",$E$6=""),"",IF(INDEX($A:$U,ROW(),$E$6)="",0,IF(ISNUMBER(INDEX($A:$U,ROW(),$E$6)),INDEX($A:$U,ROW(),$E$6),IFERROR(--SUBSTITUTE(SUBSTITUTE(TRIM(INDEX($A:$U,ROW(),$E$6)),",",""),"원",""),0))))</f>
        <v/>
      </c>
      <c r="AB1302" s="30">
        <f>IF(OR($Y1302="",$F$6=""),"",IF(INDEX($A:$U,ROW(),$F$6)="","",IF(ISNUMBER(INDEX($A:$U,ROW(),$F$6)),INDEX($A:$U,ROW(),$F$6),IFERROR(--SUBSTITUTE(SUBSTITUTE(TRIM(INDEX($A:$U,ROW(),$F$6)),",",""),"원",""),""))))</f>
        <v/>
      </c>
      <c r="AC1302" s="2">
        <f>IF(OR($Y1302="",$G$6=""),"",INDEX($A:$U,ROW(),$G$6)&amp;"")</f>
        <v/>
      </c>
      <c r="AD1302" s="2">
        <f>IF($Y1302="","",IF(OR(AND(설정!$B$5&lt;&gt;"",ISNUMBER(SEARCH(설정!$B$5,$AC1302))),AND(설정!$B$6&lt;&gt;"",ISNUMBER(SEARCH(설정!$B$6,$AC1302))),AND(설정!$B$7&lt;&gt;"",ISNUMBER(SEARCH(설정!$B$7,$AC1302)))),"제외","포함"))</f>
        <v/>
      </c>
    </row>
    <row r="1303">
      <c r="W1303" s="2">
        <f>IF(OR($B$5="",$C$6="",ROW()&lt;$B$5),"",IF(INDEX($A:$U,ROW(),$C$6)="","",INDEX($A:$U,ROW(),$C$6)))</f>
        <v/>
      </c>
      <c r="X1303" s="28">
        <f>IF($W1303="","",IF(ISNUMBER($W1303),IF($W1303&gt;=10000000,IFERROR(DATE(INT($W1303/10000),MOD(INT($W1303/100),100),MOD($W1303,100)),""),$W1303),IF(ISNUMBER(--SUBSTITUTE(SUBSTITUTE(TRIM($W1303),".","-"),"/","-")),IF(--SUBSTITUTE(SUBSTITUTE(TRIM($W1303),".","-"),"/","-")&gt;=10000000,IFERROR(DATE(--LEFT(TRIM($W1303),4),--MID(TRIM($W1303),5,2),--RIGHT(TRIM($W1303),2)),""),--SUBSTITUTE(SUBSTITUTE(TRIM($W1303),".","-"),"/","-")),IFERROR(--LEFT(SUBSTITUTE(SUBSTITUTE(TRIM($W1303),".","-"),"/","-"),10),""))))</f>
        <v/>
      </c>
      <c r="Y1303" s="29">
        <f>IF($X1303="","",INT($X1303))</f>
        <v/>
      </c>
      <c r="Z1303" s="30">
        <f>IF(OR($Y1303="",$D$6=""),"",IF(INDEX($A:$U,ROW(),$D$6)="",0,IF(ISNUMBER(INDEX($A:$U,ROW(),$D$6)),INDEX($A:$U,ROW(),$D$6),IFERROR(--SUBSTITUTE(SUBSTITUTE(TRIM(INDEX($A:$U,ROW(),$D$6)),",",""),"원",""),0))))</f>
        <v/>
      </c>
      <c r="AA1303" s="30">
        <f>IF(OR($Y1303="",$E$6=""),"",IF(INDEX($A:$U,ROW(),$E$6)="",0,IF(ISNUMBER(INDEX($A:$U,ROW(),$E$6)),INDEX($A:$U,ROW(),$E$6),IFERROR(--SUBSTITUTE(SUBSTITUTE(TRIM(INDEX($A:$U,ROW(),$E$6)),",",""),"원",""),0))))</f>
        <v/>
      </c>
      <c r="AB1303" s="30">
        <f>IF(OR($Y1303="",$F$6=""),"",IF(INDEX($A:$U,ROW(),$F$6)="","",IF(ISNUMBER(INDEX($A:$U,ROW(),$F$6)),INDEX($A:$U,ROW(),$F$6),IFERROR(--SUBSTITUTE(SUBSTITUTE(TRIM(INDEX($A:$U,ROW(),$F$6)),",",""),"원",""),""))))</f>
        <v/>
      </c>
      <c r="AC1303" s="2">
        <f>IF(OR($Y1303="",$G$6=""),"",INDEX($A:$U,ROW(),$G$6)&amp;"")</f>
        <v/>
      </c>
      <c r="AD1303" s="2">
        <f>IF($Y1303="","",IF(OR(AND(설정!$B$5&lt;&gt;"",ISNUMBER(SEARCH(설정!$B$5,$AC1303))),AND(설정!$B$6&lt;&gt;"",ISNUMBER(SEARCH(설정!$B$6,$AC1303))),AND(설정!$B$7&lt;&gt;"",ISNUMBER(SEARCH(설정!$B$7,$AC1303)))),"제외","포함"))</f>
        <v/>
      </c>
    </row>
    <row r="1304">
      <c r="W1304" s="2">
        <f>IF(OR($B$5="",$C$6="",ROW()&lt;$B$5),"",IF(INDEX($A:$U,ROW(),$C$6)="","",INDEX($A:$U,ROW(),$C$6)))</f>
        <v/>
      </c>
      <c r="X1304" s="28">
        <f>IF($W1304="","",IF(ISNUMBER($W1304),IF($W1304&gt;=10000000,IFERROR(DATE(INT($W1304/10000),MOD(INT($W1304/100),100),MOD($W1304,100)),""),$W1304),IF(ISNUMBER(--SUBSTITUTE(SUBSTITUTE(TRIM($W1304),".","-"),"/","-")),IF(--SUBSTITUTE(SUBSTITUTE(TRIM($W1304),".","-"),"/","-")&gt;=10000000,IFERROR(DATE(--LEFT(TRIM($W1304),4),--MID(TRIM($W1304),5,2),--RIGHT(TRIM($W1304),2)),""),--SUBSTITUTE(SUBSTITUTE(TRIM($W1304),".","-"),"/","-")),IFERROR(--LEFT(SUBSTITUTE(SUBSTITUTE(TRIM($W1304),".","-"),"/","-"),10),""))))</f>
        <v/>
      </c>
      <c r="Y1304" s="29">
        <f>IF($X1304="","",INT($X1304))</f>
        <v/>
      </c>
      <c r="Z1304" s="30">
        <f>IF(OR($Y1304="",$D$6=""),"",IF(INDEX($A:$U,ROW(),$D$6)="",0,IF(ISNUMBER(INDEX($A:$U,ROW(),$D$6)),INDEX($A:$U,ROW(),$D$6),IFERROR(--SUBSTITUTE(SUBSTITUTE(TRIM(INDEX($A:$U,ROW(),$D$6)),",",""),"원",""),0))))</f>
        <v/>
      </c>
      <c r="AA1304" s="30">
        <f>IF(OR($Y1304="",$E$6=""),"",IF(INDEX($A:$U,ROW(),$E$6)="",0,IF(ISNUMBER(INDEX($A:$U,ROW(),$E$6)),INDEX($A:$U,ROW(),$E$6),IFERROR(--SUBSTITUTE(SUBSTITUTE(TRIM(INDEX($A:$U,ROW(),$E$6)),",",""),"원",""),0))))</f>
        <v/>
      </c>
      <c r="AB1304" s="30">
        <f>IF(OR($Y1304="",$F$6=""),"",IF(INDEX($A:$U,ROW(),$F$6)="","",IF(ISNUMBER(INDEX($A:$U,ROW(),$F$6)),INDEX($A:$U,ROW(),$F$6),IFERROR(--SUBSTITUTE(SUBSTITUTE(TRIM(INDEX($A:$U,ROW(),$F$6)),",",""),"원",""),""))))</f>
        <v/>
      </c>
      <c r="AC1304" s="2">
        <f>IF(OR($Y1304="",$G$6=""),"",INDEX($A:$U,ROW(),$G$6)&amp;"")</f>
        <v/>
      </c>
      <c r="AD1304" s="2">
        <f>IF($Y1304="","",IF(OR(AND(설정!$B$5&lt;&gt;"",ISNUMBER(SEARCH(설정!$B$5,$AC1304))),AND(설정!$B$6&lt;&gt;"",ISNUMBER(SEARCH(설정!$B$6,$AC1304))),AND(설정!$B$7&lt;&gt;"",ISNUMBER(SEARCH(설정!$B$7,$AC1304)))),"제외","포함"))</f>
        <v/>
      </c>
    </row>
    <row r="1305">
      <c r="W1305" s="2">
        <f>IF(OR($B$5="",$C$6="",ROW()&lt;$B$5),"",IF(INDEX($A:$U,ROW(),$C$6)="","",INDEX($A:$U,ROW(),$C$6)))</f>
        <v/>
      </c>
      <c r="X1305" s="28">
        <f>IF($W1305="","",IF(ISNUMBER($W1305),IF($W1305&gt;=10000000,IFERROR(DATE(INT($W1305/10000),MOD(INT($W1305/100),100),MOD($W1305,100)),""),$W1305),IF(ISNUMBER(--SUBSTITUTE(SUBSTITUTE(TRIM($W1305),".","-"),"/","-")),IF(--SUBSTITUTE(SUBSTITUTE(TRIM($W1305),".","-"),"/","-")&gt;=10000000,IFERROR(DATE(--LEFT(TRIM($W1305),4),--MID(TRIM($W1305),5,2),--RIGHT(TRIM($W1305),2)),""),--SUBSTITUTE(SUBSTITUTE(TRIM($W1305),".","-"),"/","-")),IFERROR(--LEFT(SUBSTITUTE(SUBSTITUTE(TRIM($W1305),".","-"),"/","-"),10),""))))</f>
        <v/>
      </c>
      <c r="Y1305" s="29">
        <f>IF($X1305="","",INT($X1305))</f>
        <v/>
      </c>
      <c r="Z1305" s="30">
        <f>IF(OR($Y1305="",$D$6=""),"",IF(INDEX($A:$U,ROW(),$D$6)="",0,IF(ISNUMBER(INDEX($A:$U,ROW(),$D$6)),INDEX($A:$U,ROW(),$D$6),IFERROR(--SUBSTITUTE(SUBSTITUTE(TRIM(INDEX($A:$U,ROW(),$D$6)),",",""),"원",""),0))))</f>
        <v/>
      </c>
      <c r="AA1305" s="30">
        <f>IF(OR($Y1305="",$E$6=""),"",IF(INDEX($A:$U,ROW(),$E$6)="",0,IF(ISNUMBER(INDEX($A:$U,ROW(),$E$6)),INDEX($A:$U,ROW(),$E$6),IFERROR(--SUBSTITUTE(SUBSTITUTE(TRIM(INDEX($A:$U,ROW(),$E$6)),",",""),"원",""),0))))</f>
        <v/>
      </c>
      <c r="AB1305" s="30">
        <f>IF(OR($Y1305="",$F$6=""),"",IF(INDEX($A:$U,ROW(),$F$6)="","",IF(ISNUMBER(INDEX($A:$U,ROW(),$F$6)),INDEX($A:$U,ROW(),$F$6),IFERROR(--SUBSTITUTE(SUBSTITUTE(TRIM(INDEX($A:$U,ROW(),$F$6)),",",""),"원",""),""))))</f>
        <v/>
      </c>
      <c r="AC1305" s="2">
        <f>IF(OR($Y1305="",$G$6=""),"",INDEX($A:$U,ROW(),$G$6)&amp;"")</f>
        <v/>
      </c>
      <c r="AD1305" s="2">
        <f>IF($Y1305="","",IF(OR(AND(설정!$B$5&lt;&gt;"",ISNUMBER(SEARCH(설정!$B$5,$AC1305))),AND(설정!$B$6&lt;&gt;"",ISNUMBER(SEARCH(설정!$B$6,$AC1305))),AND(설정!$B$7&lt;&gt;"",ISNUMBER(SEARCH(설정!$B$7,$AC1305)))),"제외","포함"))</f>
        <v/>
      </c>
    </row>
    <row r="1306">
      <c r="W1306" s="2">
        <f>IF(OR($B$5="",$C$6="",ROW()&lt;$B$5),"",IF(INDEX($A:$U,ROW(),$C$6)="","",INDEX($A:$U,ROW(),$C$6)))</f>
        <v/>
      </c>
      <c r="X1306" s="28">
        <f>IF($W1306="","",IF(ISNUMBER($W1306),IF($W1306&gt;=10000000,IFERROR(DATE(INT($W1306/10000),MOD(INT($W1306/100),100),MOD($W1306,100)),""),$W1306),IF(ISNUMBER(--SUBSTITUTE(SUBSTITUTE(TRIM($W1306),".","-"),"/","-")),IF(--SUBSTITUTE(SUBSTITUTE(TRIM($W1306),".","-"),"/","-")&gt;=10000000,IFERROR(DATE(--LEFT(TRIM($W1306),4),--MID(TRIM($W1306),5,2),--RIGHT(TRIM($W1306),2)),""),--SUBSTITUTE(SUBSTITUTE(TRIM($W1306),".","-"),"/","-")),IFERROR(--LEFT(SUBSTITUTE(SUBSTITUTE(TRIM($W1306),".","-"),"/","-"),10),""))))</f>
        <v/>
      </c>
      <c r="Y1306" s="29">
        <f>IF($X1306="","",INT($X1306))</f>
        <v/>
      </c>
      <c r="Z1306" s="30">
        <f>IF(OR($Y1306="",$D$6=""),"",IF(INDEX($A:$U,ROW(),$D$6)="",0,IF(ISNUMBER(INDEX($A:$U,ROW(),$D$6)),INDEX($A:$U,ROW(),$D$6),IFERROR(--SUBSTITUTE(SUBSTITUTE(TRIM(INDEX($A:$U,ROW(),$D$6)),",",""),"원",""),0))))</f>
        <v/>
      </c>
      <c r="AA1306" s="30">
        <f>IF(OR($Y1306="",$E$6=""),"",IF(INDEX($A:$U,ROW(),$E$6)="",0,IF(ISNUMBER(INDEX($A:$U,ROW(),$E$6)),INDEX($A:$U,ROW(),$E$6),IFERROR(--SUBSTITUTE(SUBSTITUTE(TRIM(INDEX($A:$U,ROW(),$E$6)),",",""),"원",""),0))))</f>
        <v/>
      </c>
      <c r="AB1306" s="30">
        <f>IF(OR($Y1306="",$F$6=""),"",IF(INDEX($A:$U,ROW(),$F$6)="","",IF(ISNUMBER(INDEX($A:$U,ROW(),$F$6)),INDEX($A:$U,ROW(),$F$6),IFERROR(--SUBSTITUTE(SUBSTITUTE(TRIM(INDEX($A:$U,ROW(),$F$6)),",",""),"원",""),""))))</f>
        <v/>
      </c>
      <c r="AC1306" s="2">
        <f>IF(OR($Y1306="",$G$6=""),"",INDEX($A:$U,ROW(),$G$6)&amp;"")</f>
        <v/>
      </c>
      <c r="AD1306" s="2">
        <f>IF($Y1306="","",IF(OR(AND(설정!$B$5&lt;&gt;"",ISNUMBER(SEARCH(설정!$B$5,$AC1306))),AND(설정!$B$6&lt;&gt;"",ISNUMBER(SEARCH(설정!$B$6,$AC1306))),AND(설정!$B$7&lt;&gt;"",ISNUMBER(SEARCH(설정!$B$7,$AC1306)))),"제외","포함"))</f>
        <v/>
      </c>
    </row>
    <row r="1307">
      <c r="W1307" s="2">
        <f>IF(OR($B$5="",$C$6="",ROW()&lt;$B$5),"",IF(INDEX($A:$U,ROW(),$C$6)="","",INDEX($A:$U,ROW(),$C$6)))</f>
        <v/>
      </c>
      <c r="X1307" s="28">
        <f>IF($W1307="","",IF(ISNUMBER($W1307),IF($W1307&gt;=10000000,IFERROR(DATE(INT($W1307/10000),MOD(INT($W1307/100),100),MOD($W1307,100)),""),$W1307),IF(ISNUMBER(--SUBSTITUTE(SUBSTITUTE(TRIM($W1307),".","-"),"/","-")),IF(--SUBSTITUTE(SUBSTITUTE(TRIM($W1307),".","-"),"/","-")&gt;=10000000,IFERROR(DATE(--LEFT(TRIM($W1307),4),--MID(TRIM($W1307),5,2),--RIGHT(TRIM($W1307),2)),""),--SUBSTITUTE(SUBSTITUTE(TRIM($W1307),".","-"),"/","-")),IFERROR(--LEFT(SUBSTITUTE(SUBSTITUTE(TRIM($W1307),".","-"),"/","-"),10),""))))</f>
        <v/>
      </c>
      <c r="Y1307" s="29">
        <f>IF($X1307="","",INT($X1307))</f>
        <v/>
      </c>
      <c r="Z1307" s="30">
        <f>IF(OR($Y1307="",$D$6=""),"",IF(INDEX($A:$U,ROW(),$D$6)="",0,IF(ISNUMBER(INDEX($A:$U,ROW(),$D$6)),INDEX($A:$U,ROW(),$D$6),IFERROR(--SUBSTITUTE(SUBSTITUTE(TRIM(INDEX($A:$U,ROW(),$D$6)),",",""),"원",""),0))))</f>
        <v/>
      </c>
      <c r="AA1307" s="30">
        <f>IF(OR($Y1307="",$E$6=""),"",IF(INDEX($A:$U,ROW(),$E$6)="",0,IF(ISNUMBER(INDEX($A:$U,ROW(),$E$6)),INDEX($A:$U,ROW(),$E$6),IFERROR(--SUBSTITUTE(SUBSTITUTE(TRIM(INDEX($A:$U,ROW(),$E$6)),",",""),"원",""),0))))</f>
        <v/>
      </c>
      <c r="AB1307" s="30">
        <f>IF(OR($Y1307="",$F$6=""),"",IF(INDEX($A:$U,ROW(),$F$6)="","",IF(ISNUMBER(INDEX($A:$U,ROW(),$F$6)),INDEX($A:$U,ROW(),$F$6),IFERROR(--SUBSTITUTE(SUBSTITUTE(TRIM(INDEX($A:$U,ROW(),$F$6)),",",""),"원",""),""))))</f>
        <v/>
      </c>
      <c r="AC1307" s="2">
        <f>IF(OR($Y1307="",$G$6=""),"",INDEX($A:$U,ROW(),$G$6)&amp;"")</f>
        <v/>
      </c>
      <c r="AD1307" s="2">
        <f>IF($Y1307="","",IF(OR(AND(설정!$B$5&lt;&gt;"",ISNUMBER(SEARCH(설정!$B$5,$AC1307))),AND(설정!$B$6&lt;&gt;"",ISNUMBER(SEARCH(설정!$B$6,$AC1307))),AND(설정!$B$7&lt;&gt;"",ISNUMBER(SEARCH(설정!$B$7,$AC1307)))),"제외","포함"))</f>
        <v/>
      </c>
    </row>
    <row r="1308">
      <c r="W1308" s="2">
        <f>IF(OR($B$5="",$C$6="",ROW()&lt;$B$5),"",IF(INDEX($A:$U,ROW(),$C$6)="","",INDEX($A:$U,ROW(),$C$6)))</f>
        <v/>
      </c>
      <c r="X1308" s="28">
        <f>IF($W1308="","",IF(ISNUMBER($W1308),IF($W1308&gt;=10000000,IFERROR(DATE(INT($W1308/10000),MOD(INT($W1308/100),100),MOD($W1308,100)),""),$W1308),IF(ISNUMBER(--SUBSTITUTE(SUBSTITUTE(TRIM($W1308),".","-"),"/","-")),IF(--SUBSTITUTE(SUBSTITUTE(TRIM($W1308),".","-"),"/","-")&gt;=10000000,IFERROR(DATE(--LEFT(TRIM($W1308),4),--MID(TRIM($W1308),5,2),--RIGHT(TRIM($W1308),2)),""),--SUBSTITUTE(SUBSTITUTE(TRIM($W1308),".","-"),"/","-")),IFERROR(--LEFT(SUBSTITUTE(SUBSTITUTE(TRIM($W1308),".","-"),"/","-"),10),""))))</f>
        <v/>
      </c>
      <c r="Y1308" s="29">
        <f>IF($X1308="","",INT($X1308))</f>
        <v/>
      </c>
      <c r="Z1308" s="30">
        <f>IF(OR($Y1308="",$D$6=""),"",IF(INDEX($A:$U,ROW(),$D$6)="",0,IF(ISNUMBER(INDEX($A:$U,ROW(),$D$6)),INDEX($A:$U,ROW(),$D$6),IFERROR(--SUBSTITUTE(SUBSTITUTE(TRIM(INDEX($A:$U,ROW(),$D$6)),",",""),"원",""),0))))</f>
        <v/>
      </c>
      <c r="AA1308" s="30">
        <f>IF(OR($Y1308="",$E$6=""),"",IF(INDEX($A:$U,ROW(),$E$6)="",0,IF(ISNUMBER(INDEX($A:$U,ROW(),$E$6)),INDEX($A:$U,ROW(),$E$6),IFERROR(--SUBSTITUTE(SUBSTITUTE(TRIM(INDEX($A:$U,ROW(),$E$6)),",",""),"원",""),0))))</f>
        <v/>
      </c>
      <c r="AB1308" s="30">
        <f>IF(OR($Y1308="",$F$6=""),"",IF(INDEX($A:$U,ROW(),$F$6)="","",IF(ISNUMBER(INDEX($A:$U,ROW(),$F$6)),INDEX($A:$U,ROW(),$F$6),IFERROR(--SUBSTITUTE(SUBSTITUTE(TRIM(INDEX($A:$U,ROW(),$F$6)),",",""),"원",""),""))))</f>
        <v/>
      </c>
      <c r="AC1308" s="2">
        <f>IF(OR($Y1308="",$G$6=""),"",INDEX($A:$U,ROW(),$G$6)&amp;"")</f>
        <v/>
      </c>
      <c r="AD1308" s="2">
        <f>IF($Y1308="","",IF(OR(AND(설정!$B$5&lt;&gt;"",ISNUMBER(SEARCH(설정!$B$5,$AC1308))),AND(설정!$B$6&lt;&gt;"",ISNUMBER(SEARCH(설정!$B$6,$AC1308))),AND(설정!$B$7&lt;&gt;"",ISNUMBER(SEARCH(설정!$B$7,$AC1308)))),"제외","포함"))</f>
        <v/>
      </c>
    </row>
    <row r="1309">
      <c r="W1309" s="2">
        <f>IF(OR($B$5="",$C$6="",ROW()&lt;$B$5),"",IF(INDEX($A:$U,ROW(),$C$6)="","",INDEX($A:$U,ROW(),$C$6)))</f>
        <v/>
      </c>
      <c r="X1309" s="28">
        <f>IF($W1309="","",IF(ISNUMBER($W1309),IF($W1309&gt;=10000000,IFERROR(DATE(INT($W1309/10000),MOD(INT($W1309/100),100),MOD($W1309,100)),""),$W1309),IF(ISNUMBER(--SUBSTITUTE(SUBSTITUTE(TRIM($W1309),".","-"),"/","-")),IF(--SUBSTITUTE(SUBSTITUTE(TRIM($W1309),".","-"),"/","-")&gt;=10000000,IFERROR(DATE(--LEFT(TRIM($W1309),4),--MID(TRIM($W1309),5,2),--RIGHT(TRIM($W1309),2)),""),--SUBSTITUTE(SUBSTITUTE(TRIM($W1309),".","-"),"/","-")),IFERROR(--LEFT(SUBSTITUTE(SUBSTITUTE(TRIM($W1309),".","-"),"/","-"),10),""))))</f>
        <v/>
      </c>
      <c r="Y1309" s="29">
        <f>IF($X1309="","",INT($X1309))</f>
        <v/>
      </c>
      <c r="Z1309" s="30">
        <f>IF(OR($Y1309="",$D$6=""),"",IF(INDEX($A:$U,ROW(),$D$6)="",0,IF(ISNUMBER(INDEX($A:$U,ROW(),$D$6)),INDEX($A:$U,ROW(),$D$6),IFERROR(--SUBSTITUTE(SUBSTITUTE(TRIM(INDEX($A:$U,ROW(),$D$6)),",",""),"원",""),0))))</f>
        <v/>
      </c>
      <c r="AA1309" s="30">
        <f>IF(OR($Y1309="",$E$6=""),"",IF(INDEX($A:$U,ROW(),$E$6)="",0,IF(ISNUMBER(INDEX($A:$U,ROW(),$E$6)),INDEX($A:$U,ROW(),$E$6),IFERROR(--SUBSTITUTE(SUBSTITUTE(TRIM(INDEX($A:$U,ROW(),$E$6)),",",""),"원",""),0))))</f>
        <v/>
      </c>
      <c r="AB1309" s="30">
        <f>IF(OR($Y1309="",$F$6=""),"",IF(INDEX($A:$U,ROW(),$F$6)="","",IF(ISNUMBER(INDEX($A:$U,ROW(),$F$6)),INDEX($A:$U,ROW(),$F$6),IFERROR(--SUBSTITUTE(SUBSTITUTE(TRIM(INDEX($A:$U,ROW(),$F$6)),",",""),"원",""),""))))</f>
        <v/>
      </c>
      <c r="AC1309" s="2">
        <f>IF(OR($Y1309="",$G$6=""),"",INDEX($A:$U,ROW(),$G$6)&amp;"")</f>
        <v/>
      </c>
      <c r="AD1309" s="2">
        <f>IF($Y1309="","",IF(OR(AND(설정!$B$5&lt;&gt;"",ISNUMBER(SEARCH(설정!$B$5,$AC1309))),AND(설정!$B$6&lt;&gt;"",ISNUMBER(SEARCH(설정!$B$6,$AC1309))),AND(설정!$B$7&lt;&gt;"",ISNUMBER(SEARCH(설정!$B$7,$AC1309)))),"제외","포함"))</f>
        <v/>
      </c>
    </row>
    <row r="1310">
      <c r="W1310" s="2">
        <f>IF(OR($B$5="",$C$6="",ROW()&lt;$B$5),"",IF(INDEX($A:$U,ROW(),$C$6)="","",INDEX($A:$U,ROW(),$C$6)))</f>
        <v/>
      </c>
      <c r="X1310" s="28">
        <f>IF($W1310="","",IF(ISNUMBER($W1310),IF($W1310&gt;=10000000,IFERROR(DATE(INT($W1310/10000),MOD(INT($W1310/100),100),MOD($W1310,100)),""),$W1310),IF(ISNUMBER(--SUBSTITUTE(SUBSTITUTE(TRIM($W1310),".","-"),"/","-")),IF(--SUBSTITUTE(SUBSTITUTE(TRIM($W1310),".","-"),"/","-")&gt;=10000000,IFERROR(DATE(--LEFT(TRIM($W1310),4),--MID(TRIM($W1310),5,2),--RIGHT(TRIM($W1310),2)),""),--SUBSTITUTE(SUBSTITUTE(TRIM($W1310),".","-"),"/","-")),IFERROR(--LEFT(SUBSTITUTE(SUBSTITUTE(TRIM($W1310),".","-"),"/","-"),10),""))))</f>
        <v/>
      </c>
      <c r="Y1310" s="29">
        <f>IF($X1310="","",INT($X1310))</f>
        <v/>
      </c>
      <c r="Z1310" s="30">
        <f>IF(OR($Y1310="",$D$6=""),"",IF(INDEX($A:$U,ROW(),$D$6)="",0,IF(ISNUMBER(INDEX($A:$U,ROW(),$D$6)),INDEX($A:$U,ROW(),$D$6),IFERROR(--SUBSTITUTE(SUBSTITUTE(TRIM(INDEX($A:$U,ROW(),$D$6)),",",""),"원",""),0))))</f>
        <v/>
      </c>
      <c r="AA1310" s="30">
        <f>IF(OR($Y1310="",$E$6=""),"",IF(INDEX($A:$U,ROW(),$E$6)="",0,IF(ISNUMBER(INDEX($A:$U,ROW(),$E$6)),INDEX($A:$U,ROW(),$E$6),IFERROR(--SUBSTITUTE(SUBSTITUTE(TRIM(INDEX($A:$U,ROW(),$E$6)),",",""),"원",""),0))))</f>
        <v/>
      </c>
      <c r="AB1310" s="30">
        <f>IF(OR($Y1310="",$F$6=""),"",IF(INDEX($A:$U,ROW(),$F$6)="","",IF(ISNUMBER(INDEX($A:$U,ROW(),$F$6)),INDEX($A:$U,ROW(),$F$6),IFERROR(--SUBSTITUTE(SUBSTITUTE(TRIM(INDEX($A:$U,ROW(),$F$6)),",",""),"원",""),""))))</f>
        <v/>
      </c>
      <c r="AC1310" s="2">
        <f>IF(OR($Y1310="",$G$6=""),"",INDEX($A:$U,ROW(),$G$6)&amp;"")</f>
        <v/>
      </c>
      <c r="AD1310" s="2">
        <f>IF($Y1310="","",IF(OR(AND(설정!$B$5&lt;&gt;"",ISNUMBER(SEARCH(설정!$B$5,$AC1310))),AND(설정!$B$6&lt;&gt;"",ISNUMBER(SEARCH(설정!$B$6,$AC1310))),AND(설정!$B$7&lt;&gt;"",ISNUMBER(SEARCH(설정!$B$7,$AC1310)))),"제외","포함"))</f>
        <v/>
      </c>
    </row>
    <row r="1311">
      <c r="W1311" s="2">
        <f>IF(OR($B$5="",$C$6="",ROW()&lt;$B$5),"",IF(INDEX($A:$U,ROW(),$C$6)="","",INDEX($A:$U,ROW(),$C$6)))</f>
        <v/>
      </c>
      <c r="X1311" s="28">
        <f>IF($W1311="","",IF(ISNUMBER($W1311),IF($W1311&gt;=10000000,IFERROR(DATE(INT($W1311/10000),MOD(INT($W1311/100),100),MOD($W1311,100)),""),$W1311),IF(ISNUMBER(--SUBSTITUTE(SUBSTITUTE(TRIM($W1311),".","-"),"/","-")),IF(--SUBSTITUTE(SUBSTITUTE(TRIM($W1311),".","-"),"/","-")&gt;=10000000,IFERROR(DATE(--LEFT(TRIM($W1311),4),--MID(TRIM($W1311),5,2),--RIGHT(TRIM($W1311),2)),""),--SUBSTITUTE(SUBSTITUTE(TRIM($W1311),".","-"),"/","-")),IFERROR(--LEFT(SUBSTITUTE(SUBSTITUTE(TRIM($W1311),".","-"),"/","-"),10),""))))</f>
        <v/>
      </c>
      <c r="Y1311" s="29">
        <f>IF($X1311="","",INT($X1311))</f>
        <v/>
      </c>
      <c r="Z1311" s="30">
        <f>IF(OR($Y1311="",$D$6=""),"",IF(INDEX($A:$U,ROW(),$D$6)="",0,IF(ISNUMBER(INDEX($A:$U,ROW(),$D$6)),INDEX($A:$U,ROW(),$D$6),IFERROR(--SUBSTITUTE(SUBSTITUTE(TRIM(INDEX($A:$U,ROW(),$D$6)),",",""),"원",""),0))))</f>
        <v/>
      </c>
      <c r="AA1311" s="30">
        <f>IF(OR($Y1311="",$E$6=""),"",IF(INDEX($A:$U,ROW(),$E$6)="",0,IF(ISNUMBER(INDEX($A:$U,ROW(),$E$6)),INDEX($A:$U,ROW(),$E$6),IFERROR(--SUBSTITUTE(SUBSTITUTE(TRIM(INDEX($A:$U,ROW(),$E$6)),",",""),"원",""),0))))</f>
        <v/>
      </c>
      <c r="AB1311" s="30">
        <f>IF(OR($Y1311="",$F$6=""),"",IF(INDEX($A:$U,ROW(),$F$6)="","",IF(ISNUMBER(INDEX($A:$U,ROW(),$F$6)),INDEX($A:$U,ROW(),$F$6),IFERROR(--SUBSTITUTE(SUBSTITUTE(TRIM(INDEX($A:$U,ROW(),$F$6)),",",""),"원",""),""))))</f>
        <v/>
      </c>
      <c r="AC1311" s="2">
        <f>IF(OR($Y1311="",$G$6=""),"",INDEX($A:$U,ROW(),$G$6)&amp;"")</f>
        <v/>
      </c>
      <c r="AD1311" s="2">
        <f>IF($Y1311="","",IF(OR(AND(설정!$B$5&lt;&gt;"",ISNUMBER(SEARCH(설정!$B$5,$AC1311))),AND(설정!$B$6&lt;&gt;"",ISNUMBER(SEARCH(설정!$B$6,$AC1311))),AND(설정!$B$7&lt;&gt;"",ISNUMBER(SEARCH(설정!$B$7,$AC1311)))),"제외","포함"))</f>
        <v/>
      </c>
    </row>
    <row r="1312">
      <c r="W1312" s="2">
        <f>IF(OR($B$5="",$C$6="",ROW()&lt;$B$5),"",IF(INDEX($A:$U,ROW(),$C$6)="","",INDEX($A:$U,ROW(),$C$6)))</f>
        <v/>
      </c>
      <c r="X1312" s="28">
        <f>IF($W1312="","",IF(ISNUMBER($W1312),IF($W1312&gt;=10000000,IFERROR(DATE(INT($W1312/10000),MOD(INT($W1312/100),100),MOD($W1312,100)),""),$W1312),IF(ISNUMBER(--SUBSTITUTE(SUBSTITUTE(TRIM($W1312),".","-"),"/","-")),IF(--SUBSTITUTE(SUBSTITUTE(TRIM($W1312),".","-"),"/","-")&gt;=10000000,IFERROR(DATE(--LEFT(TRIM($W1312),4),--MID(TRIM($W1312),5,2),--RIGHT(TRIM($W1312),2)),""),--SUBSTITUTE(SUBSTITUTE(TRIM($W1312),".","-"),"/","-")),IFERROR(--LEFT(SUBSTITUTE(SUBSTITUTE(TRIM($W1312),".","-"),"/","-"),10),""))))</f>
        <v/>
      </c>
      <c r="Y1312" s="29">
        <f>IF($X1312="","",INT($X1312))</f>
        <v/>
      </c>
      <c r="Z1312" s="30">
        <f>IF(OR($Y1312="",$D$6=""),"",IF(INDEX($A:$U,ROW(),$D$6)="",0,IF(ISNUMBER(INDEX($A:$U,ROW(),$D$6)),INDEX($A:$U,ROW(),$D$6),IFERROR(--SUBSTITUTE(SUBSTITUTE(TRIM(INDEX($A:$U,ROW(),$D$6)),",",""),"원",""),0))))</f>
        <v/>
      </c>
      <c r="AA1312" s="30">
        <f>IF(OR($Y1312="",$E$6=""),"",IF(INDEX($A:$U,ROW(),$E$6)="",0,IF(ISNUMBER(INDEX($A:$U,ROW(),$E$6)),INDEX($A:$U,ROW(),$E$6),IFERROR(--SUBSTITUTE(SUBSTITUTE(TRIM(INDEX($A:$U,ROW(),$E$6)),",",""),"원",""),0))))</f>
        <v/>
      </c>
      <c r="AB1312" s="30">
        <f>IF(OR($Y1312="",$F$6=""),"",IF(INDEX($A:$U,ROW(),$F$6)="","",IF(ISNUMBER(INDEX($A:$U,ROW(),$F$6)),INDEX($A:$U,ROW(),$F$6),IFERROR(--SUBSTITUTE(SUBSTITUTE(TRIM(INDEX($A:$U,ROW(),$F$6)),",",""),"원",""),""))))</f>
        <v/>
      </c>
      <c r="AC1312" s="2">
        <f>IF(OR($Y1312="",$G$6=""),"",INDEX($A:$U,ROW(),$G$6)&amp;"")</f>
        <v/>
      </c>
      <c r="AD1312" s="2">
        <f>IF($Y1312="","",IF(OR(AND(설정!$B$5&lt;&gt;"",ISNUMBER(SEARCH(설정!$B$5,$AC1312))),AND(설정!$B$6&lt;&gt;"",ISNUMBER(SEARCH(설정!$B$6,$AC1312))),AND(설정!$B$7&lt;&gt;"",ISNUMBER(SEARCH(설정!$B$7,$AC1312)))),"제외","포함"))</f>
        <v/>
      </c>
    </row>
    <row r="1313">
      <c r="W1313" s="2">
        <f>IF(OR($B$5="",$C$6="",ROW()&lt;$B$5),"",IF(INDEX($A:$U,ROW(),$C$6)="","",INDEX($A:$U,ROW(),$C$6)))</f>
        <v/>
      </c>
      <c r="X1313" s="28">
        <f>IF($W1313="","",IF(ISNUMBER($W1313),IF($W1313&gt;=10000000,IFERROR(DATE(INT($W1313/10000),MOD(INT($W1313/100),100),MOD($W1313,100)),""),$W1313),IF(ISNUMBER(--SUBSTITUTE(SUBSTITUTE(TRIM($W1313),".","-"),"/","-")),IF(--SUBSTITUTE(SUBSTITUTE(TRIM($W1313),".","-"),"/","-")&gt;=10000000,IFERROR(DATE(--LEFT(TRIM($W1313),4),--MID(TRIM($W1313),5,2),--RIGHT(TRIM($W1313),2)),""),--SUBSTITUTE(SUBSTITUTE(TRIM($W1313),".","-"),"/","-")),IFERROR(--LEFT(SUBSTITUTE(SUBSTITUTE(TRIM($W1313),".","-"),"/","-"),10),""))))</f>
        <v/>
      </c>
      <c r="Y1313" s="29">
        <f>IF($X1313="","",INT($X1313))</f>
        <v/>
      </c>
      <c r="Z1313" s="30">
        <f>IF(OR($Y1313="",$D$6=""),"",IF(INDEX($A:$U,ROW(),$D$6)="",0,IF(ISNUMBER(INDEX($A:$U,ROW(),$D$6)),INDEX($A:$U,ROW(),$D$6),IFERROR(--SUBSTITUTE(SUBSTITUTE(TRIM(INDEX($A:$U,ROW(),$D$6)),",",""),"원",""),0))))</f>
        <v/>
      </c>
      <c r="AA1313" s="30">
        <f>IF(OR($Y1313="",$E$6=""),"",IF(INDEX($A:$U,ROW(),$E$6)="",0,IF(ISNUMBER(INDEX($A:$U,ROW(),$E$6)),INDEX($A:$U,ROW(),$E$6),IFERROR(--SUBSTITUTE(SUBSTITUTE(TRIM(INDEX($A:$U,ROW(),$E$6)),",",""),"원",""),0))))</f>
        <v/>
      </c>
      <c r="AB1313" s="30">
        <f>IF(OR($Y1313="",$F$6=""),"",IF(INDEX($A:$U,ROW(),$F$6)="","",IF(ISNUMBER(INDEX($A:$U,ROW(),$F$6)),INDEX($A:$U,ROW(),$F$6),IFERROR(--SUBSTITUTE(SUBSTITUTE(TRIM(INDEX($A:$U,ROW(),$F$6)),",",""),"원",""),""))))</f>
        <v/>
      </c>
      <c r="AC1313" s="2">
        <f>IF(OR($Y1313="",$G$6=""),"",INDEX($A:$U,ROW(),$G$6)&amp;"")</f>
        <v/>
      </c>
      <c r="AD1313" s="2">
        <f>IF($Y1313="","",IF(OR(AND(설정!$B$5&lt;&gt;"",ISNUMBER(SEARCH(설정!$B$5,$AC1313))),AND(설정!$B$6&lt;&gt;"",ISNUMBER(SEARCH(설정!$B$6,$AC1313))),AND(설정!$B$7&lt;&gt;"",ISNUMBER(SEARCH(설정!$B$7,$AC1313)))),"제외","포함"))</f>
        <v/>
      </c>
    </row>
    <row r="1314">
      <c r="W1314" s="2">
        <f>IF(OR($B$5="",$C$6="",ROW()&lt;$B$5),"",IF(INDEX($A:$U,ROW(),$C$6)="","",INDEX($A:$U,ROW(),$C$6)))</f>
        <v/>
      </c>
      <c r="X1314" s="28">
        <f>IF($W1314="","",IF(ISNUMBER($W1314),IF($W1314&gt;=10000000,IFERROR(DATE(INT($W1314/10000),MOD(INT($W1314/100),100),MOD($W1314,100)),""),$W1314),IF(ISNUMBER(--SUBSTITUTE(SUBSTITUTE(TRIM($W1314),".","-"),"/","-")),IF(--SUBSTITUTE(SUBSTITUTE(TRIM($W1314),".","-"),"/","-")&gt;=10000000,IFERROR(DATE(--LEFT(TRIM($W1314),4),--MID(TRIM($W1314),5,2),--RIGHT(TRIM($W1314),2)),""),--SUBSTITUTE(SUBSTITUTE(TRIM($W1314),".","-"),"/","-")),IFERROR(--LEFT(SUBSTITUTE(SUBSTITUTE(TRIM($W1314),".","-"),"/","-"),10),""))))</f>
        <v/>
      </c>
      <c r="Y1314" s="29">
        <f>IF($X1314="","",INT($X1314))</f>
        <v/>
      </c>
      <c r="Z1314" s="30">
        <f>IF(OR($Y1314="",$D$6=""),"",IF(INDEX($A:$U,ROW(),$D$6)="",0,IF(ISNUMBER(INDEX($A:$U,ROW(),$D$6)),INDEX($A:$U,ROW(),$D$6),IFERROR(--SUBSTITUTE(SUBSTITUTE(TRIM(INDEX($A:$U,ROW(),$D$6)),",",""),"원",""),0))))</f>
        <v/>
      </c>
      <c r="AA1314" s="30">
        <f>IF(OR($Y1314="",$E$6=""),"",IF(INDEX($A:$U,ROW(),$E$6)="",0,IF(ISNUMBER(INDEX($A:$U,ROW(),$E$6)),INDEX($A:$U,ROW(),$E$6),IFERROR(--SUBSTITUTE(SUBSTITUTE(TRIM(INDEX($A:$U,ROW(),$E$6)),",",""),"원",""),0))))</f>
        <v/>
      </c>
      <c r="AB1314" s="30">
        <f>IF(OR($Y1314="",$F$6=""),"",IF(INDEX($A:$U,ROW(),$F$6)="","",IF(ISNUMBER(INDEX($A:$U,ROW(),$F$6)),INDEX($A:$U,ROW(),$F$6),IFERROR(--SUBSTITUTE(SUBSTITUTE(TRIM(INDEX($A:$U,ROW(),$F$6)),",",""),"원",""),""))))</f>
        <v/>
      </c>
      <c r="AC1314" s="2">
        <f>IF(OR($Y1314="",$G$6=""),"",INDEX($A:$U,ROW(),$G$6)&amp;"")</f>
        <v/>
      </c>
      <c r="AD1314" s="2">
        <f>IF($Y1314="","",IF(OR(AND(설정!$B$5&lt;&gt;"",ISNUMBER(SEARCH(설정!$B$5,$AC1314))),AND(설정!$B$6&lt;&gt;"",ISNUMBER(SEARCH(설정!$B$6,$AC1314))),AND(설정!$B$7&lt;&gt;"",ISNUMBER(SEARCH(설정!$B$7,$AC1314)))),"제외","포함"))</f>
        <v/>
      </c>
    </row>
    <row r="1315">
      <c r="W1315" s="2">
        <f>IF(OR($B$5="",$C$6="",ROW()&lt;$B$5),"",IF(INDEX($A:$U,ROW(),$C$6)="","",INDEX($A:$U,ROW(),$C$6)))</f>
        <v/>
      </c>
      <c r="X1315" s="28">
        <f>IF($W1315="","",IF(ISNUMBER($W1315),IF($W1315&gt;=10000000,IFERROR(DATE(INT($W1315/10000),MOD(INT($W1315/100),100),MOD($W1315,100)),""),$W1315),IF(ISNUMBER(--SUBSTITUTE(SUBSTITUTE(TRIM($W1315),".","-"),"/","-")),IF(--SUBSTITUTE(SUBSTITUTE(TRIM($W1315),".","-"),"/","-")&gt;=10000000,IFERROR(DATE(--LEFT(TRIM($W1315),4),--MID(TRIM($W1315),5,2),--RIGHT(TRIM($W1315),2)),""),--SUBSTITUTE(SUBSTITUTE(TRIM($W1315),".","-"),"/","-")),IFERROR(--LEFT(SUBSTITUTE(SUBSTITUTE(TRIM($W1315),".","-"),"/","-"),10),""))))</f>
        <v/>
      </c>
      <c r="Y1315" s="29">
        <f>IF($X1315="","",INT($X1315))</f>
        <v/>
      </c>
      <c r="Z1315" s="30">
        <f>IF(OR($Y1315="",$D$6=""),"",IF(INDEX($A:$U,ROW(),$D$6)="",0,IF(ISNUMBER(INDEX($A:$U,ROW(),$D$6)),INDEX($A:$U,ROW(),$D$6),IFERROR(--SUBSTITUTE(SUBSTITUTE(TRIM(INDEX($A:$U,ROW(),$D$6)),",",""),"원",""),0))))</f>
        <v/>
      </c>
      <c r="AA1315" s="30">
        <f>IF(OR($Y1315="",$E$6=""),"",IF(INDEX($A:$U,ROW(),$E$6)="",0,IF(ISNUMBER(INDEX($A:$U,ROW(),$E$6)),INDEX($A:$U,ROW(),$E$6),IFERROR(--SUBSTITUTE(SUBSTITUTE(TRIM(INDEX($A:$U,ROW(),$E$6)),",",""),"원",""),0))))</f>
        <v/>
      </c>
      <c r="AB1315" s="30">
        <f>IF(OR($Y1315="",$F$6=""),"",IF(INDEX($A:$U,ROW(),$F$6)="","",IF(ISNUMBER(INDEX($A:$U,ROW(),$F$6)),INDEX($A:$U,ROW(),$F$6),IFERROR(--SUBSTITUTE(SUBSTITUTE(TRIM(INDEX($A:$U,ROW(),$F$6)),",",""),"원",""),""))))</f>
        <v/>
      </c>
      <c r="AC1315" s="2">
        <f>IF(OR($Y1315="",$G$6=""),"",INDEX($A:$U,ROW(),$G$6)&amp;"")</f>
        <v/>
      </c>
      <c r="AD1315" s="2">
        <f>IF($Y1315="","",IF(OR(AND(설정!$B$5&lt;&gt;"",ISNUMBER(SEARCH(설정!$B$5,$AC1315))),AND(설정!$B$6&lt;&gt;"",ISNUMBER(SEARCH(설정!$B$6,$AC1315))),AND(설정!$B$7&lt;&gt;"",ISNUMBER(SEARCH(설정!$B$7,$AC1315)))),"제외","포함"))</f>
        <v/>
      </c>
    </row>
    <row r="1316">
      <c r="W1316" s="2">
        <f>IF(OR($B$5="",$C$6="",ROW()&lt;$B$5),"",IF(INDEX($A:$U,ROW(),$C$6)="","",INDEX($A:$U,ROW(),$C$6)))</f>
        <v/>
      </c>
      <c r="X1316" s="28">
        <f>IF($W1316="","",IF(ISNUMBER($W1316),IF($W1316&gt;=10000000,IFERROR(DATE(INT($W1316/10000),MOD(INT($W1316/100),100),MOD($W1316,100)),""),$W1316),IF(ISNUMBER(--SUBSTITUTE(SUBSTITUTE(TRIM($W1316),".","-"),"/","-")),IF(--SUBSTITUTE(SUBSTITUTE(TRIM($W1316),".","-"),"/","-")&gt;=10000000,IFERROR(DATE(--LEFT(TRIM($W1316),4),--MID(TRIM($W1316),5,2),--RIGHT(TRIM($W1316),2)),""),--SUBSTITUTE(SUBSTITUTE(TRIM($W1316),".","-"),"/","-")),IFERROR(--LEFT(SUBSTITUTE(SUBSTITUTE(TRIM($W1316),".","-"),"/","-"),10),""))))</f>
        <v/>
      </c>
      <c r="Y1316" s="29">
        <f>IF($X1316="","",INT($X1316))</f>
        <v/>
      </c>
      <c r="Z1316" s="30">
        <f>IF(OR($Y1316="",$D$6=""),"",IF(INDEX($A:$U,ROW(),$D$6)="",0,IF(ISNUMBER(INDEX($A:$U,ROW(),$D$6)),INDEX($A:$U,ROW(),$D$6),IFERROR(--SUBSTITUTE(SUBSTITUTE(TRIM(INDEX($A:$U,ROW(),$D$6)),",",""),"원",""),0))))</f>
        <v/>
      </c>
      <c r="AA1316" s="30">
        <f>IF(OR($Y1316="",$E$6=""),"",IF(INDEX($A:$U,ROW(),$E$6)="",0,IF(ISNUMBER(INDEX($A:$U,ROW(),$E$6)),INDEX($A:$U,ROW(),$E$6),IFERROR(--SUBSTITUTE(SUBSTITUTE(TRIM(INDEX($A:$U,ROW(),$E$6)),",",""),"원",""),0))))</f>
        <v/>
      </c>
      <c r="AB1316" s="30">
        <f>IF(OR($Y1316="",$F$6=""),"",IF(INDEX($A:$U,ROW(),$F$6)="","",IF(ISNUMBER(INDEX($A:$U,ROW(),$F$6)),INDEX($A:$U,ROW(),$F$6),IFERROR(--SUBSTITUTE(SUBSTITUTE(TRIM(INDEX($A:$U,ROW(),$F$6)),",",""),"원",""),""))))</f>
        <v/>
      </c>
      <c r="AC1316" s="2">
        <f>IF(OR($Y1316="",$G$6=""),"",INDEX($A:$U,ROW(),$G$6)&amp;"")</f>
        <v/>
      </c>
      <c r="AD1316" s="2">
        <f>IF($Y1316="","",IF(OR(AND(설정!$B$5&lt;&gt;"",ISNUMBER(SEARCH(설정!$B$5,$AC1316))),AND(설정!$B$6&lt;&gt;"",ISNUMBER(SEARCH(설정!$B$6,$AC1316))),AND(설정!$B$7&lt;&gt;"",ISNUMBER(SEARCH(설정!$B$7,$AC1316)))),"제외","포함"))</f>
        <v/>
      </c>
    </row>
    <row r="1317">
      <c r="W1317" s="2">
        <f>IF(OR($B$5="",$C$6="",ROW()&lt;$B$5),"",IF(INDEX($A:$U,ROW(),$C$6)="","",INDEX($A:$U,ROW(),$C$6)))</f>
        <v/>
      </c>
      <c r="X1317" s="28">
        <f>IF($W1317="","",IF(ISNUMBER($W1317),IF($W1317&gt;=10000000,IFERROR(DATE(INT($W1317/10000),MOD(INT($W1317/100),100),MOD($W1317,100)),""),$W1317),IF(ISNUMBER(--SUBSTITUTE(SUBSTITUTE(TRIM($W1317),".","-"),"/","-")),IF(--SUBSTITUTE(SUBSTITUTE(TRIM($W1317),".","-"),"/","-")&gt;=10000000,IFERROR(DATE(--LEFT(TRIM($W1317),4),--MID(TRIM($W1317),5,2),--RIGHT(TRIM($W1317),2)),""),--SUBSTITUTE(SUBSTITUTE(TRIM($W1317),".","-"),"/","-")),IFERROR(--LEFT(SUBSTITUTE(SUBSTITUTE(TRIM($W1317),".","-"),"/","-"),10),""))))</f>
        <v/>
      </c>
      <c r="Y1317" s="29">
        <f>IF($X1317="","",INT($X1317))</f>
        <v/>
      </c>
      <c r="Z1317" s="30">
        <f>IF(OR($Y1317="",$D$6=""),"",IF(INDEX($A:$U,ROW(),$D$6)="",0,IF(ISNUMBER(INDEX($A:$U,ROW(),$D$6)),INDEX($A:$U,ROW(),$D$6),IFERROR(--SUBSTITUTE(SUBSTITUTE(TRIM(INDEX($A:$U,ROW(),$D$6)),",",""),"원",""),0))))</f>
        <v/>
      </c>
      <c r="AA1317" s="30">
        <f>IF(OR($Y1317="",$E$6=""),"",IF(INDEX($A:$U,ROW(),$E$6)="",0,IF(ISNUMBER(INDEX($A:$U,ROW(),$E$6)),INDEX($A:$U,ROW(),$E$6),IFERROR(--SUBSTITUTE(SUBSTITUTE(TRIM(INDEX($A:$U,ROW(),$E$6)),",",""),"원",""),0))))</f>
        <v/>
      </c>
      <c r="AB1317" s="30">
        <f>IF(OR($Y1317="",$F$6=""),"",IF(INDEX($A:$U,ROW(),$F$6)="","",IF(ISNUMBER(INDEX($A:$U,ROW(),$F$6)),INDEX($A:$U,ROW(),$F$6),IFERROR(--SUBSTITUTE(SUBSTITUTE(TRIM(INDEX($A:$U,ROW(),$F$6)),",",""),"원",""),""))))</f>
        <v/>
      </c>
      <c r="AC1317" s="2">
        <f>IF(OR($Y1317="",$G$6=""),"",INDEX($A:$U,ROW(),$G$6)&amp;"")</f>
        <v/>
      </c>
      <c r="AD1317" s="2">
        <f>IF($Y1317="","",IF(OR(AND(설정!$B$5&lt;&gt;"",ISNUMBER(SEARCH(설정!$B$5,$AC1317))),AND(설정!$B$6&lt;&gt;"",ISNUMBER(SEARCH(설정!$B$6,$AC1317))),AND(설정!$B$7&lt;&gt;"",ISNUMBER(SEARCH(설정!$B$7,$AC1317)))),"제외","포함"))</f>
        <v/>
      </c>
    </row>
    <row r="1318">
      <c r="W1318" s="2">
        <f>IF(OR($B$5="",$C$6="",ROW()&lt;$B$5),"",IF(INDEX($A:$U,ROW(),$C$6)="","",INDEX($A:$U,ROW(),$C$6)))</f>
        <v/>
      </c>
      <c r="X1318" s="28">
        <f>IF($W1318="","",IF(ISNUMBER($W1318),IF($W1318&gt;=10000000,IFERROR(DATE(INT($W1318/10000),MOD(INT($W1318/100),100),MOD($W1318,100)),""),$W1318),IF(ISNUMBER(--SUBSTITUTE(SUBSTITUTE(TRIM($W1318),".","-"),"/","-")),IF(--SUBSTITUTE(SUBSTITUTE(TRIM($W1318),".","-"),"/","-")&gt;=10000000,IFERROR(DATE(--LEFT(TRIM($W1318),4),--MID(TRIM($W1318),5,2),--RIGHT(TRIM($W1318),2)),""),--SUBSTITUTE(SUBSTITUTE(TRIM($W1318),".","-"),"/","-")),IFERROR(--LEFT(SUBSTITUTE(SUBSTITUTE(TRIM($W1318),".","-"),"/","-"),10),""))))</f>
        <v/>
      </c>
      <c r="Y1318" s="29">
        <f>IF($X1318="","",INT($X1318))</f>
        <v/>
      </c>
      <c r="Z1318" s="30">
        <f>IF(OR($Y1318="",$D$6=""),"",IF(INDEX($A:$U,ROW(),$D$6)="",0,IF(ISNUMBER(INDEX($A:$U,ROW(),$D$6)),INDEX($A:$U,ROW(),$D$6),IFERROR(--SUBSTITUTE(SUBSTITUTE(TRIM(INDEX($A:$U,ROW(),$D$6)),",",""),"원",""),0))))</f>
        <v/>
      </c>
      <c r="AA1318" s="30">
        <f>IF(OR($Y1318="",$E$6=""),"",IF(INDEX($A:$U,ROW(),$E$6)="",0,IF(ISNUMBER(INDEX($A:$U,ROW(),$E$6)),INDEX($A:$U,ROW(),$E$6),IFERROR(--SUBSTITUTE(SUBSTITUTE(TRIM(INDEX($A:$U,ROW(),$E$6)),",",""),"원",""),0))))</f>
        <v/>
      </c>
      <c r="AB1318" s="30">
        <f>IF(OR($Y1318="",$F$6=""),"",IF(INDEX($A:$U,ROW(),$F$6)="","",IF(ISNUMBER(INDEX($A:$U,ROW(),$F$6)),INDEX($A:$U,ROW(),$F$6),IFERROR(--SUBSTITUTE(SUBSTITUTE(TRIM(INDEX($A:$U,ROW(),$F$6)),",",""),"원",""),""))))</f>
        <v/>
      </c>
      <c r="AC1318" s="2">
        <f>IF(OR($Y1318="",$G$6=""),"",INDEX($A:$U,ROW(),$G$6)&amp;"")</f>
        <v/>
      </c>
      <c r="AD1318" s="2">
        <f>IF($Y1318="","",IF(OR(AND(설정!$B$5&lt;&gt;"",ISNUMBER(SEARCH(설정!$B$5,$AC1318))),AND(설정!$B$6&lt;&gt;"",ISNUMBER(SEARCH(설정!$B$6,$AC1318))),AND(설정!$B$7&lt;&gt;"",ISNUMBER(SEARCH(설정!$B$7,$AC1318)))),"제외","포함"))</f>
        <v/>
      </c>
    </row>
    <row r="1319">
      <c r="W1319" s="2">
        <f>IF(OR($B$5="",$C$6="",ROW()&lt;$B$5),"",IF(INDEX($A:$U,ROW(),$C$6)="","",INDEX($A:$U,ROW(),$C$6)))</f>
        <v/>
      </c>
      <c r="X1319" s="28">
        <f>IF($W1319="","",IF(ISNUMBER($W1319),IF($W1319&gt;=10000000,IFERROR(DATE(INT($W1319/10000),MOD(INT($W1319/100),100),MOD($W1319,100)),""),$W1319),IF(ISNUMBER(--SUBSTITUTE(SUBSTITUTE(TRIM($W1319),".","-"),"/","-")),IF(--SUBSTITUTE(SUBSTITUTE(TRIM($W1319),".","-"),"/","-")&gt;=10000000,IFERROR(DATE(--LEFT(TRIM($W1319),4),--MID(TRIM($W1319),5,2),--RIGHT(TRIM($W1319),2)),""),--SUBSTITUTE(SUBSTITUTE(TRIM($W1319),".","-"),"/","-")),IFERROR(--LEFT(SUBSTITUTE(SUBSTITUTE(TRIM($W1319),".","-"),"/","-"),10),""))))</f>
        <v/>
      </c>
      <c r="Y1319" s="29">
        <f>IF($X1319="","",INT($X1319))</f>
        <v/>
      </c>
      <c r="Z1319" s="30">
        <f>IF(OR($Y1319="",$D$6=""),"",IF(INDEX($A:$U,ROW(),$D$6)="",0,IF(ISNUMBER(INDEX($A:$U,ROW(),$D$6)),INDEX($A:$U,ROW(),$D$6),IFERROR(--SUBSTITUTE(SUBSTITUTE(TRIM(INDEX($A:$U,ROW(),$D$6)),",",""),"원",""),0))))</f>
        <v/>
      </c>
      <c r="AA1319" s="30">
        <f>IF(OR($Y1319="",$E$6=""),"",IF(INDEX($A:$U,ROW(),$E$6)="",0,IF(ISNUMBER(INDEX($A:$U,ROW(),$E$6)),INDEX($A:$U,ROW(),$E$6),IFERROR(--SUBSTITUTE(SUBSTITUTE(TRIM(INDEX($A:$U,ROW(),$E$6)),",",""),"원",""),0))))</f>
        <v/>
      </c>
      <c r="AB1319" s="30">
        <f>IF(OR($Y1319="",$F$6=""),"",IF(INDEX($A:$U,ROW(),$F$6)="","",IF(ISNUMBER(INDEX($A:$U,ROW(),$F$6)),INDEX($A:$U,ROW(),$F$6),IFERROR(--SUBSTITUTE(SUBSTITUTE(TRIM(INDEX($A:$U,ROW(),$F$6)),",",""),"원",""),""))))</f>
        <v/>
      </c>
      <c r="AC1319" s="2">
        <f>IF(OR($Y1319="",$G$6=""),"",INDEX($A:$U,ROW(),$G$6)&amp;"")</f>
        <v/>
      </c>
      <c r="AD1319" s="2">
        <f>IF($Y1319="","",IF(OR(AND(설정!$B$5&lt;&gt;"",ISNUMBER(SEARCH(설정!$B$5,$AC1319))),AND(설정!$B$6&lt;&gt;"",ISNUMBER(SEARCH(설정!$B$6,$AC1319))),AND(설정!$B$7&lt;&gt;"",ISNUMBER(SEARCH(설정!$B$7,$AC1319)))),"제외","포함"))</f>
        <v/>
      </c>
    </row>
    <row r="1320">
      <c r="W1320" s="2">
        <f>IF(OR($B$5="",$C$6="",ROW()&lt;$B$5),"",IF(INDEX($A:$U,ROW(),$C$6)="","",INDEX($A:$U,ROW(),$C$6)))</f>
        <v/>
      </c>
      <c r="X1320" s="28">
        <f>IF($W1320="","",IF(ISNUMBER($W1320),IF($W1320&gt;=10000000,IFERROR(DATE(INT($W1320/10000),MOD(INT($W1320/100),100),MOD($W1320,100)),""),$W1320),IF(ISNUMBER(--SUBSTITUTE(SUBSTITUTE(TRIM($W1320),".","-"),"/","-")),IF(--SUBSTITUTE(SUBSTITUTE(TRIM($W1320),".","-"),"/","-")&gt;=10000000,IFERROR(DATE(--LEFT(TRIM($W1320),4),--MID(TRIM($W1320),5,2),--RIGHT(TRIM($W1320),2)),""),--SUBSTITUTE(SUBSTITUTE(TRIM($W1320),".","-"),"/","-")),IFERROR(--LEFT(SUBSTITUTE(SUBSTITUTE(TRIM($W1320),".","-"),"/","-"),10),""))))</f>
        <v/>
      </c>
      <c r="Y1320" s="29">
        <f>IF($X1320="","",INT($X1320))</f>
        <v/>
      </c>
      <c r="Z1320" s="30">
        <f>IF(OR($Y1320="",$D$6=""),"",IF(INDEX($A:$U,ROW(),$D$6)="",0,IF(ISNUMBER(INDEX($A:$U,ROW(),$D$6)),INDEX($A:$U,ROW(),$D$6),IFERROR(--SUBSTITUTE(SUBSTITUTE(TRIM(INDEX($A:$U,ROW(),$D$6)),",",""),"원",""),0))))</f>
        <v/>
      </c>
      <c r="AA1320" s="30">
        <f>IF(OR($Y1320="",$E$6=""),"",IF(INDEX($A:$U,ROW(),$E$6)="",0,IF(ISNUMBER(INDEX($A:$U,ROW(),$E$6)),INDEX($A:$U,ROW(),$E$6),IFERROR(--SUBSTITUTE(SUBSTITUTE(TRIM(INDEX($A:$U,ROW(),$E$6)),",",""),"원",""),0))))</f>
        <v/>
      </c>
      <c r="AB1320" s="30">
        <f>IF(OR($Y1320="",$F$6=""),"",IF(INDEX($A:$U,ROW(),$F$6)="","",IF(ISNUMBER(INDEX($A:$U,ROW(),$F$6)),INDEX($A:$U,ROW(),$F$6),IFERROR(--SUBSTITUTE(SUBSTITUTE(TRIM(INDEX($A:$U,ROW(),$F$6)),",",""),"원",""),""))))</f>
        <v/>
      </c>
      <c r="AC1320" s="2">
        <f>IF(OR($Y1320="",$G$6=""),"",INDEX($A:$U,ROW(),$G$6)&amp;"")</f>
        <v/>
      </c>
      <c r="AD1320" s="2">
        <f>IF($Y1320="","",IF(OR(AND(설정!$B$5&lt;&gt;"",ISNUMBER(SEARCH(설정!$B$5,$AC1320))),AND(설정!$B$6&lt;&gt;"",ISNUMBER(SEARCH(설정!$B$6,$AC1320))),AND(설정!$B$7&lt;&gt;"",ISNUMBER(SEARCH(설정!$B$7,$AC1320)))),"제외","포함"))</f>
        <v/>
      </c>
    </row>
    <row r="1321">
      <c r="W1321" s="2">
        <f>IF(OR($B$5="",$C$6="",ROW()&lt;$B$5),"",IF(INDEX($A:$U,ROW(),$C$6)="","",INDEX($A:$U,ROW(),$C$6)))</f>
        <v/>
      </c>
      <c r="X1321" s="28">
        <f>IF($W1321="","",IF(ISNUMBER($W1321),IF($W1321&gt;=10000000,IFERROR(DATE(INT($W1321/10000),MOD(INT($W1321/100),100),MOD($W1321,100)),""),$W1321),IF(ISNUMBER(--SUBSTITUTE(SUBSTITUTE(TRIM($W1321),".","-"),"/","-")),IF(--SUBSTITUTE(SUBSTITUTE(TRIM($W1321),".","-"),"/","-")&gt;=10000000,IFERROR(DATE(--LEFT(TRIM($W1321),4),--MID(TRIM($W1321),5,2),--RIGHT(TRIM($W1321),2)),""),--SUBSTITUTE(SUBSTITUTE(TRIM($W1321),".","-"),"/","-")),IFERROR(--LEFT(SUBSTITUTE(SUBSTITUTE(TRIM($W1321),".","-"),"/","-"),10),""))))</f>
        <v/>
      </c>
      <c r="Y1321" s="29">
        <f>IF($X1321="","",INT($X1321))</f>
        <v/>
      </c>
      <c r="Z1321" s="30">
        <f>IF(OR($Y1321="",$D$6=""),"",IF(INDEX($A:$U,ROW(),$D$6)="",0,IF(ISNUMBER(INDEX($A:$U,ROW(),$D$6)),INDEX($A:$U,ROW(),$D$6),IFERROR(--SUBSTITUTE(SUBSTITUTE(TRIM(INDEX($A:$U,ROW(),$D$6)),",",""),"원",""),0))))</f>
        <v/>
      </c>
      <c r="AA1321" s="30">
        <f>IF(OR($Y1321="",$E$6=""),"",IF(INDEX($A:$U,ROW(),$E$6)="",0,IF(ISNUMBER(INDEX($A:$U,ROW(),$E$6)),INDEX($A:$U,ROW(),$E$6),IFERROR(--SUBSTITUTE(SUBSTITUTE(TRIM(INDEX($A:$U,ROW(),$E$6)),",",""),"원",""),0))))</f>
        <v/>
      </c>
      <c r="AB1321" s="30">
        <f>IF(OR($Y1321="",$F$6=""),"",IF(INDEX($A:$U,ROW(),$F$6)="","",IF(ISNUMBER(INDEX($A:$U,ROW(),$F$6)),INDEX($A:$U,ROW(),$F$6),IFERROR(--SUBSTITUTE(SUBSTITUTE(TRIM(INDEX($A:$U,ROW(),$F$6)),",",""),"원",""),""))))</f>
        <v/>
      </c>
      <c r="AC1321" s="2">
        <f>IF(OR($Y1321="",$G$6=""),"",INDEX($A:$U,ROW(),$G$6)&amp;"")</f>
        <v/>
      </c>
      <c r="AD1321" s="2">
        <f>IF($Y1321="","",IF(OR(AND(설정!$B$5&lt;&gt;"",ISNUMBER(SEARCH(설정!$B$5,$AC1321))),AND(설정!$B$6&lt;&gt;"",ISNUMBER(SEARCH(설정!$B$6,$AC1321))),AND(설정!$B$7&lt;&gt;"",ISNUMBER(SEARCH(설정!$B$7,$AC1321)))),"제외","포함"))</f>
        <v/>
      </c>
    </row>
    <row r="1322">
      <c r="W1322" s="2">
        <f>IF(OR($B$5="",$C$6="",ROW()&lt;$B$5),"",IF(INDEX($A:$U,ROW(),$C$6)="","",INDEX($A:$U,ROW(),$C$6)))</f>
        <v/>
      </c>
      <c r="X1322" s="28">
        <f>IF($W1322="","",IF(ISNUMBER($W1322),IF($W1322&gt;=10000000,IFERROR(DATE(INT($W1322/10000),MOD(INT($W1322/100),100),MOD($W1322,100)),""),$W1322),IF(ISNUMBER(--SUBSTITUTE(SUBSTITUTE(TRIM($W1322),".","-"),"/","-")),IF(--SUBSTITUTE(SUBSTITUTE(TRIM($W1322),".","-"),"/","-")&gt;=10000000,IFERROR(DATE(--LEFT(TRIM($W1322),4),--MID(TRIM($W1322),5,2),--RIGHT(TRIM($W1322),2)),""),--SUBSTITUTE(SUBSTITUTE(TRIM($W1322),".","-"),"/","-")),IFERROR(--LEFT(SUBSTITUTE(SUBSTITUTE(TRIM($W1322),".","-"),"/","-"),10),""))))</f>
        <v/>
      </c>
      <c r="Y1322" s="29">
        <f>IF($X1322="","",INT($X1322))</f>
        <v/>
      </c>
      <c r="Z1322" s="30">
        <f>IF(OR($Y1322="",$D$6=""),"",IF(INDEX($A:$U,ROW(),$D$6)="",0,IF(ISNUMBER(INDEX($A:$U,ROW(),$D$6)),INDEX($A:$U,ROW(),$D$6),IFERROR(--SUBSTITUTE(SUBSTITUTE(TRIM(INDEX($A:$U,ROW(),$D$6)),",",""),"원",""),0))))</f>
        <v/>
      </c>
      <c r="AA1322" s="30">
        <f>IF(OR($Y1322="",$E$6=""),"",IF(INDEX($A:$U,ROW(),$E$6)="",0,IF(ISNUMBER(INDEX($A:$U,ROW(),$E$6)),INDEX($A:$U,ROW(),$E$6),IFERROR(--SUBSTITUTE(SUBSTITUTE(TRIM(INDEX($A:$U,ROW(),$E$6)),",",""),"원",""),0))))</f>
        <v/>
      </c>
      <c r="AB1322" s="30">
        <f>IF(OR($Y1322="",$F$6=""),"",IF(INDEX($A:$U,ROW(),$F$6)="","",IF(ISNUMBER(INDEX($A:$U,ROW(),$F$6)),INDEX($A:$U,ROW(),$F$6),IFERROR(--SUBSTITUTE(SUBSTITUTE(TRIM(INDEX($A:$U,ROW(),$F$6)),",",""),"원",""),""))))</f>
        <v/>
      </c>
      <c r="AC1322" s="2">
        <f>IF(OR($Y1322="",$G$6=""),"",INDEX($A:$U,ROW(),$G$6)&amp;"")</f>
        <v/>
      </c>
      <c r="AD1322" s="2">
        <f>IF($Y1322="","",IF(OR(AND(설정!$B$5&lt;&gt;"",ISNUMBER(SEARCH(설정!$B$5,$AC1322))),AND(설정!$B$6&lt;&gt;"",ISNUMBER(SEARCH(설정!$B$6,$AC1322))),AND(설정!$B$7&lt;&gt;"",ISNUMBER(SEARCH(설정!$B$7,$AC1322)))),"제외","포함"))</f>
        <v/>
      </c>
    </row>
    <row r="1323">
      <c r="W1323" s="2">
        <f>IF(OR($B$5="",$C$6="",ROW()&lt;$B$5),"",IF(INDEX($A:$U,ROW(),$C$6)="","",INDEX($A:$U,ROW(),$C$6)))</f>
        <v/>
      </c>
      <c r="X1323" s="28">
        <f>IF($W1323="","",IF(ISNUMBER($W1323),IF($W1323&gt;=10000000,IFERROR(DATE(INT($W1323/10000),MOD(INT($W1323/100),100),MOD($W1323,100)),""),$W1323),IF(ISNUMBER(--SUBSTITUTE(SUBSTITUTE(TRIM($W1323),".","-"),"/","-")),IF(--SUBSTITUTE(SUBSTITUTE(TRIM($W1323),".","-"),"/","-")&gt;=10000000,IFERROR(DATE(--LEFT(TRIM($W1323),4),--MID(TRIM($W1323),5,2),--RIGHT(TRIM($W1323),2)),""),--SUBSTITUTE(SUBSTITUTE(TRIM($W1323),".","-"),"/","-")),IFERROR(--LEFT(SUBSTITUTE(SUBSTITUTE(TRIM($W1323),".","-"),"/","-"),10),""))))</f>
        <v/>
      </c>
      <c r="Y1323" s="29">
        <f>IF($X1323="","",INT($X1323))</f>
        <v/>
      </c>
      <c r="Z1323" s="30">
        <f>IF(OR($Y1323="",$D$6=""),"",IF(INDEX($A:$U,ROW(),$D$6)="",0,IF(ISNUMBER(INDEX($A:$U,ROW(),$D$6)),INDEX($A:$U,ROW(),$D$6),IFERROR(--SUBSTITUTE(SUBSTITUTE(TRIM(INDEX($A:$U,ROW(),$D$6)),",",""),"원",""),0))))</f>
        <v/>
      </c>
      <c r="AA1323" s="30">
        <f>IF(OR($Y1323="",$E$6=""),"",IF(INDEX($A:$U,ROW(),$E$6)="",0,IF(ISNUMBER(INDEX($A:$U,ROW(),$E$6)),INDEX($A:$U,ROW(),$E$6),IFERROR(--SUBSTITUTE(SUBSTITUTE(TRIM(INDEX($A:$U,ROW(),$E$6)),",",""),"원",""),0))))</f>
        <v/>
      </c>
      <c r="AB1323" s="30">
        <f>IF(OR($Y1323="",$F$6=""),"",IF(INDEX($A:$U,ROW(),$F$6)="","",IF(ISNUMBER(INDEX($A:$U,ROW(),$F$6)),INDEX($A:$U,ROW(),$F$6),IFERROR(--SUBSTITUTE(SUBSTITUTE(TRIM(INDEX($A:$U,ROW(),$F$6)),",",""),"원",""),""))))</f>
        <v/>
      </c>
      <c r="AC1323" s="2">
        <f>IF(OR($Y1323="",$G$6=""),"",INDEX($A:$U,ROW(),$G$6)&amp;"")</f>
        <v/>
      </c>
      <c r="AD1323" s="2">
        <f>IF($Y1323="","",IF(OR(AND(설정!$B$5&lt;&gt;"",ISNUMBER(SEARCH(설정!$B$5,$AC1323))),AND(설정!$B$6&lt;&gt;"",ISNUMBER(SEARCH(설정!$B$6,$AC1323))),AND(설정!$B$7&lt;&gt;"",ISNUMBER(SEARCH(설정!$B$7,$AC1323)))),"제외","포함"))</f>
        <v/>
      </c>
    </row>
    <row r="1324">
      <c r="W1324" s="2">
        <f>IF(OR($B$5="",$C$6="",ROW()&lt;$B$5),"",IF(INDEX($A:$U,ROW(),$C$6)="","",INDEX($A:$U,ROW(),$C$6)))</f>
        <v/>
      </c>
      <c r="X1324" s="28">
        <f>IF($W1324="","",IF(ISNUMBER($W1324),IF($W1324&gt;=10000000,IFERROR(DATE(INT($W1324/10000),MOD(INT($W1324/100),100),MOD($W1324,100)),""),$W1324),IF(ISNUMBER(--SUBSTITUTE(SUBSTITUTE(TRIM($W1324),".","-"),"/","-")),IF(--SUBSTITUTE(SUBSTITUTE(TRIM($W1324),".","-"),"/","-")&gt;=10000000,IFERROR(DATE(--LEFT(TRIM($W1324),4),--MID(TRIM($W1324),5,2),--RIGHT(TRIM($W1324),2)),""),--SUBSTITUTE(SUBSTITUTE(TRIM($W1324),".","-"),"/","-")),IFERROR(--LEFT(SUBSTITUTE(SUBSTITUTE(TRIM($W1324),".","-"),"/","-"),10),""))))</f>
        <v/>
      </c>
      <c r="Y1324" s="29">
        <f>IF($X1324="","",INT($X1324))</f>
        <v/>
      </c>
      <c r="Z1324" s="30">
        <f>IF(OR($Y1324="",$D$6=""),"",IF(INDEX($A:$U,ROW(),$D$6)="",0,IF(ISNUMBER(INDEX($A:$U,ROW(),$D$6)),INDEX($A:$U,ROW(),$D$6),IFERROR(--SUBSTITUTE(SUBSTITUTE(TRIM(INDEX($A:$U,ROW(),$D$6)),",",""),"원",""),0))))</f>
        <v/>
      </c>
      <c r="AA1324" s="30">
        <f>IF(OR($Y1324="",$E$6=""),"",IF(INDEX($A:$U,ROW(),$E$6)="",0,IF(ISNUMBER(INDEX($A:$U,ROW(),$E$6)),INDEX($A:$U,ROW(),$E$6),IFERROR(--SUBSTITUTE(SUBSTITUTE(TRIM(INDEX($A:$U,ROW(),$E$6)),",",""),"원",""),0))))</f>
        <v/>
      </c>
      <c r="AB1324" s="30">
        <f>IF(OR($Y1324="",$F$6=""),"",IF(INDEX($A:$U,ROW(),$F$6)="","",IF(ISNUMBER(INDEX($A:$U,ROW(),$F$6)),INDEX($A:$U,ROW(),$F$6),IFERROR(--SUBSTITUTE(SUBSTITUTE(TRIM(INDEX($A:$U,ROW(),$F$6)),",",""),"원",""),""))))</f>
        <v/>
      </c>
      <c r="AC1324" s="2">
        <f>IF(OR($Y1324="",$G$6=""),"",INDEX($A:$U,ROW(),$G$6)&amp;"")</f>
        <v/>
      </c>
      <c r="AD1324" s="2">
        <f>IF($Y1324="","",IF(OR(AND(설정!$B$5&lt;&gt;"",ISNUMBER(SEARCH(설정!$B$5,$AC1324))),AND(설정!$B$6&lt;&gt;"",ISNUMBER(SEARCH(설정!$B$6,$AC1324))),AND(설정!$B$7&lt;&gt;"",ISNUMBER(SEARCH(설정!$B$7,$AC1324)))),"제외","포함"))</f>
        <v/>
      </c>
    </row>
    <row r="1325">
      <c r="W1325" s="2">
        <f>IF(OR($B$5="",$C$6="",ROW()&lt;$B$5),"",IF(INDEX($A:$U,ROW(),$C$6)="","",INDEX($A:$U,ROW(),$C$6)))</f>
        <v/>
      </c>
      <c r="X1325" s="28">
        <f>IF($W1325="","",IF(ISNUMBER($W1325),IF($W1325&gt;=10000000,IFERROR(DATE(INT($W1325/10000),MOD(INT($W1325/100),100),MOD($W1325,100)),""),$W1325),IF(ISNUMBER(--SUBSTITUTE(SUBSTITUTE(TRIM($W1325),".","-"),"/","-")),IF(--SUBSTITUTE(SUBSTITUTE(TRIM($W1325),".","-"),"/","-")&gt;=10000000,IFERROR(DATE(--LEFT(TRIM($W1325),4),--MID(TRIM($W1325),5,2),--RIGHT(TRIM($W1325),2)),""),--SUBSTITUTE(SUBSTITUTE(TRIM($W1325),".","-"),"/","-")),IFERROR(--LEFT(SUBSTITUTE(SUBSTITUTE(TRIM($W1325),".","-"),"/","-"),10),""))))</f>
        <v/>
      </c>
      <c r="Y1325" s="29">
        <f>IF($X1325="","",INT($X1325))</f>
        <v/>
      </c>
      <c r="Z1325" s="30">
        <f>IF(OR($Y1325="",$D$6=""),"",IF(INDEX($A:$U,ROW(),$D$6)="",0,IF(ISNUMBER(INDEX($A:$U,ROW(),$D$6)),INDEX($A:$U,ROW(),$D$6),IFERROR(--SUBSTITUTE(SUBSTITUTE(TRIM(INDEX($A:$U,ROW(),$D$6)),",",""),"원",""),0))))</f>
        <v/>
      </c>
      <c r="AA1325" s="30">
        <f>IF(OR($Y1325="",$E$6=""),"",IF(INDEX($A:$U,ROW(),$E$6)="",0,IF(ISNUMBER(INDEX($A:$U,ROW(),$E$6)),INDEX($A:$U,ROW(),$E$6),IFERROR(--SUBSTITUTE(SUBSTITUTE(TRIM(INDEX($A:$U,ROW(),$E$6)),",",""),"원",""),0))))</f>
        <v/>
      </c>
      <c r="AB1325" s="30">
        <f>IF(OR($Y1325="",$F$6=""),"",IF(INDEX($A:$U,ROW(),$F$6)="","",IF(ISNUMBER(INDEX($A:$U,ROW(),$F$6)),INDEX($A:$U,ROW(),$F$6),IFERROR(--SUBSTITUTE(SUBSTITUTE(TRIM(INDEX($A:$U,ROW(),$F$6)),",",""),"원",""),""))))</f>
        <v/>
      </c>
      <c r="AC1325" s="2">
        <f>IF(OR($Y1325="",$G$6=""),"",INDEX($A:$U,ROW(),$G$6)&amp;"")</f>
        <v/>
      </c>
      <c r="AD1325" s="2">
        <f>IF($Y1325="","",IF(OR(AND(설정!$B$5&lt;&gt;"",ISNUMBER(SEARCH(설정!$B$5,$AC1325))),AND(설정!$B$6&lt;&gt;"",ISNUMBER(SEARCH(설정!$B$6,$AC1325))),AND(설정!$B$7&lt;&gt;"",ISNUMBER(SEARCH(설정!$B$7,$AC1325)))),"제외","포함"))</f>
        <v/>
      </c>
    </row>
    <row r="1326">
      <c r="W1326" s="2">
        <f>IF(OR($B$5="",$C$6="",ROW()&lt;$B$5),"",IF(INDEX($A:$U,ROW(),$C$6)="","",INDEX($A:$U,ROW(),$C$6)))</f>
        <v/>
      </c>
      <c r="X1326" s="28">
        <f>IF($W1326="","",IF(ISNUMBER($W1326),IF($W1326&gt;=10000000,IFERROR(DATE(INT($W1326/10000),MOD(INT($W1326/100),100),MOD($W1326,100)),""),$W1326),IF(ISNUMBER(--SUBSTITUTE(SUBSTITUTE(TRIM($W1326),".","-"),"/","-")),IF(--SUBSTITUTE(SUBSTITUTE(TRIM($W1326),".","-"),"/","-")&gt;=10000000,IFERROR(DATE(--LEFT(TRIM($W1326),4),--MID(TRIM($W1326),5,2),--RIGHT(TRIM($W1326),2)),""),--SUBSTITUTE(SUBSTITUTE(TRIM($W1326),".","-"),"/","-")),IFERROR(--LEFT(SUBSTITUTE(SUBSTITUTE(TRIM($W1326),".","-"),"/","-"),10),""))))</f>
        <v/>
      </c>
      <c r="Y1326" s="29">
        <f>IF($X1326="","",INT($X1326))</f>
        <v/>
      </c>
      <c r="Z1326" s="30">
        <f>IF(OR($Y1326="",$D$6=""),"",IF(INDEX($A:$U,ROW(),$D$6)="",0,IF(ISNUMBER(INDEX($A:$U,ROW(),$D$6)),INDEX($A:$U,ROW(),$D$6),IFERROR(--SUBSTITUTE(SUBSTITUTE(TRIM(INDEX($A:$U,ROW(),$D$6)),",",""),"원",""),0))))</f>
        <v/>
      </c>
      <c r="AA1326" s="30">
        <f>IF(OR($Y1326="",$E$6=""),"",IF(INDEX($A:$U,ROW(),$E$6)="",0,IF(ISNUMBER(INDEX($A:$U,ROW(),$E$6)),INDEX($A:$U,ROW(),$E$6),IFERROR(--SUBSTITUTE(SUBSTITUTE(TRIM(INDEX($A:$U,ROW(),$E$6)),",",""),"원",""),0))))</f>
        <v/>
      </c>
      <c r="AB1326" s="30">
        <f>IF(OR($Y1326="",$F$6=""),"",IF(INDEX($A:$U,ROW(),$F$6)="","",IF(ISNUMBER(INDEX($A:$U,ROW(),$F$6)),INDEX($A:$U,ROW(),$F$6),IFERROR(--SUBSTITUTE(SUBSTITUTE(TRIM(INDEX($A:$U,ROW(),$F$6)),",",""),"원",""),""))))</f>
        <v/>
      </c>
      <c r="AC1326" s="2">
        <f>IF(OR($Y1326="",$G$6=""),"",INDEX($A:$U,ROW(),$G$6)&amp;"")</f>
        <v/>
      </c>
      <c r="AD1326" s="2">
        <f>IF($Y1326="","",IF(OR(AND(설정!$B$5&lt;&gt;"",ISNUMBER(SEARCH(설정!$B$5,$AC1326))),AND(설정!$B$6&lt;&gt;"",ISNUMBER(SEARCH(설정!$B$6,$AC1326))),AND(설정!$B$7&lt;&gt;"",ISNUMBER(SEARCH(설정!$B$7,$AC1326)))),"제외","포함"))</f>
        <v/>
      </c>
    </row>
    <row r="1327">
      <c r="W1327" s="2">
        <f>IF(OR($B$5="",$C$6="",ROW()&lt;$B$5),"",IF(INDEX($A:$U,ROW(),$C$6)="","",INDEX($A:$U,ROW(),$C$6)))</f>
        <v/>
      </c>
      <c r="X1327" s="28">
        <f>IF($W1327="","",IF(ISNUMBER($W1327),IF($W1327&gt;=10000000,IFERROR(DATE(INT($W1327/10000),MOD(INT($W1327/100),100),MOD($W1327,100)),""),$W1327),IF(ISNUMBER(--SUBSTITUTE(SUBSTITUTE(TRIM($W1327),".","-"),"/","-")),IF(--SUBSTITUTE(SUBSTITUTE(TRIM($W1327),".","-"),"/","-")&gt;=10000000,IFERROR(DATE(--LEFT(TRIM($W1327),4),--MID(TRIM($W1327),5,2),--RIGHT(TRIM($W1327),2)),""),--SUBSTITUTE(SUBSTITUTE(TRIM($W1327),".","-"),"/","-")),IFERROR(--LEFT(SUBSTITUTE(SUBSTITUTE(TRIM($W1327),".","-"),"/","-"),10),""))))</f>
        <v/>
      </c>
      <c r="Y1327" s="29">
        <f>IF($X1327="","",INT($X1327))</f>
        <v/>
      </c>
      <c r="Z1327" s="30">
        <f>IF(OR($Y1327="",$D$6=""),"",IF(INDEX($A:$U,ROW(),$D$6)="",0,IF(ISNUMBER(INDEX($A:$U,ROW(),$D$6)),INDEX($A:$U,ROW(),$D$6),IFERROR(--SUBSTITUTE(SUBSTITUTE(TRIM(INDEX($A:$U,ROW(),$D$6)),",",""),"원",""),0))))</f>
        <v/>
      </c>
      <c r="AA1327" s="30">
        <f>IF(OR($Y1327="",$E$6=""),"",IF(INDEX($A:$U,ROW(),$E$6)="",0,IF(ISNUMBER(INDEX($A:$U,ROW(),$E$6)),INDEX($A:$U,ROW(),$E$6),IFERROR(--SUBSTITUTE(SUBSTITUTE(TRIM(INDEX($A:$U,ROW(),$E$6)),",",""),"원",""),0))))</f>
        <v/>
      </c>
      <c r="AB1327" s="30">
        <f>IF(OR($Y1327="",$F$6=""),"",IF(INDEX($A:$U,ROW(),$F$6)="","",IF(ISNUMBER(INDEX($A:$U,ROW(),$F$6)),INDEX($A:$U,ROW(),$F$6),IFERROR(--SUBSTITUTE(SUBSTITUTE(TRIM(INDEX($A:$U,ROW(),$F$6)),",",""),"원",""),""))))</f>
        <v/>
      </c>
      <c r="AC1327" s="2">
        <f>IF(OR($Y1327="",$G$6=""),"",INDEX($A:$U,ROW(),$G$6)&amp;"")</f>
        <v/>
      </c>
      <c r="AD1327" s="2">
        <f>IF($Y1327="","",IF(OR(AND(설정!$B$5&lt;&gt;"",ISNUMBER(SEARCH(설정!$B$5,$AC1327))),AND(설정!$B$6&lt;&gt;"",ISNUMBER(SEARCH(설정!$B$6,$AC1327))),AND(설정!$B$7&lt;&gt;"",ISNUMBER(SEARCH(설정!$B$7,$AC1327)))),"제외","포함"))</f>
        <v/>
      </c>
    </row>
    <row r="1328">
      <c r="W1328" s="2">
        <f>IF(OR($B$5="",$C$6="",ROW()&lt;$B$5),"",IF(INDEX($A:$U,ROW(),$C$6)="","",INDEX($A:$U,ROW(),$C$6)))</f>
        <v/>
      </c>
      <c r="X1328" s="28">
        <f>IF($W1328="","",IF(ISNUMBER($W1328),IF($W1328&gt;=10000000,IFERROR(DATE(INT($W1328/10000),MOD(INT($W1328/100),100),MOD($W1328,100)),""),$W1328),IF(ISNUMBER(--SUBSTITUTE(SUBSTITUTE(TRIM($W1328),".","-"),"/","-")),IF(--SUBSTITUTE(SUBSTITUTE(TRIM($W1328),".","-"),"/","-")&gt;=10000000,IFERROR(DATE(--LEFT(TRIM($W1328),4),--MID(TRIM($W1328),5,2),--RIGHT(TRIM($W1328),2)),""),--SUBSTITUTE(SUBSTITUTE(TRIM($W1328),".","-"),"/","-")),IFERROR(--LEFT(SUBSTITUTE(SUBSTITUTE(TRIM($W1328),".","-"),"/","-"),10),""))))</f>
        <v/>
      </c>
      <c r="Y1328" s="29">
        <f>IF($X1328="","",INT($X1328))</f>
        <v/>
      </c>
      <c r="Z1328" s="30">
        <f>IF(OR($Y1328="",$D$6=""),"",IF(INDEX($A:$U,ROW(),$D$6)="",0,IF(ISNUMBER(INDEX($A:$U,ROW(),$D$6)),INDEX($A:$U,ROW(),$D$6),IFERROR(--SUBSTITUTE(SUBSTITUTE(TRIM(INDEX($A:$U,ROW(),$D$6)),",",""),"원",""),0))))</f>
        <v/>
      </c>
      <c r="AA1328" s="30">
        <f>IF(OR($Y1328="",$E$6=""),"",IF(INDEX($A:$U,ROW(),$E$6)="",0,IF(ISNUMBER(INDEX($A:$U,ROW(),$E$6)),INDEX($A:$U,ROW(),$E$6),IFERROR(--SUBSTITUTE(SUBSTITUTE(TRIM(INDEX($A:$U,ROW(),$E$6)),",",""),"원",""),0))))</f>
        <v/>
      </c>
      <c r="AB1328" s="30">
        <f>IF(OR($Y1328="",$F$6=""),"",IF(INDEX($A:$U,ROW(),$F$6)="","",IF(ISNUMBER(INDEX($A:$U,ROW(),$F$6)),INDEX($A:$U,ROW(),$F$6),IFERROR(--SUBSTITUTE(SUBSTITUTE(TRIM(INDEX($A:$U,ROW(),$F$6)),",",""),"원",""),""))))</f>
        <v/>
      </c>
      <c r="AC1328" s="2">
        <f>IF(OR($Y1328="",$G$6=""),"",INDEX($A:$U,ROW(),$G$6)&amp;"")</f>
        <v/>
      </c>
      <c r="AD1328" s="2">
        <f>IF($Y1328="","",IF(OR(AND(설정!$B$5&lt;&gt;"",ISNUMBER(SEARCH(설정!$B$5,$AC1328))),AND(설정!$B$6&lt;&gt;"",ISNUMBER(SEARCH(설정!$B$6,$AC1328))),AND(설정!$B$7&lt;&gt;"",ISNUMBER(SEARCH(설정!$B$7,$AC1328)))),"제외","포함"))</f>
        <v/>
      </c>
    </row>
    <row r="1329">
      <c r="W1329" s="2">
        <f>IF(OR($B$5="",$C$6="",ROW()&lt;$B$5),"",IF(INDEX($A:$U,ROW(),$C$6)="","",INDEX($A:$U,ROW(),$C$6)))</f>
        <v/>
      </c>
      <c r="X1329" s="28">
        <f>IF($W1329="","",IF(ISNUMBER($W1329),IF($W1329&gt;=10000000,IFERROR(DATE(INT($W1329/10000),MOD(INT($W1329/100),100),MOD($W1329,100)),""),$W1329),IF(ISNUMBER(--SUBSTITUTE(SUBSTITUTE(TRIM($W1329),".","-"),"/","-")),IF(--SUBSTITUTE(SUBSTITUTE(TRIM($W1329),".","-"),"/","-")&gt;=10000000,IFERROR(DATE(--LEFT(TRIM($W1329),4),--MID(TRIM($W1329),5,2),--RIGHT(TRIM($W1329),2)),""),--SUBSTITUTE(SUBSTITUTE(TRIM($W1329),".","-"),"/","-")),IFERROR(--LEFT(SUBSTITUTE(SUBSTITUTE(TRIM($W1329),".","-"),"/","-"),10),""))))</f>
        <v/>
      </c>
      <c r="Y1329" s="29">
        <f>IF($X1329="","",INT($X1329))</f>
        <v/>
      </c>
      <c r="Z1329" s="30">
        <f>IF(OR($Y1329="",$D$6=""),"",IF(INDEX($A:$U,ROW(),$D$6)="",0,IF(ISNUMBER(INDEX($A:$U,ROW(),$D$6)),INDEX($A:$U,ROW(),$D$6),IFERROR(--SUBSTITUTE(SUBSTITUTE(TRIM(INDEX($A:$U,ROW(),$D$6)),",",""),"원",""),0))))</f>
        <v/>
      </c>
      <c r="AA1329" s="30">
        <f>IF(OR($Y1329="",$E$6=""),"",IF(INDEX($A:$U,ROW(),$E$6)="",0,IF(ISNUMBER(INDEX($A:$U,ROW(),$E$6)),INDEX($A:$U,ROW(),$E$6),IFERROR(--SUBSTITUTE(SUBSTITUTE(TRIM(INDEX($A:$U,ROW(),$E$6)),",",""),"원",""),0))))</f>
        <v/>
      </c>
      <c r="AB1329" s="30">
        <f>IF(OR($Y1329="",$F$6=""),"",IF(INDEX($A:$U,ROW(),$F$6)="","",IF(ISNUMBER(INDEX($A:$U,ROW(),$F$6)),INDEX($A:$U,ROW(),$F$6),IFERROR(--SUBSTITUTE(SUBSTITUTE(TRIM(INDEX($A:$U,ROW(),$F$6)),",",""),"원",""),""))))</f>
        <v/>
      </c>
      <c r="AC1329" s="2">
        <f>IF(OR($Y1329="",$G$6=""),"",INDEX($A:$U,ROW(),$G$6)&amp;"")</f>
        <v/>
      </c>
      <c r="AD1329" s="2">
        <f>IF($Y1329="","",IF(OR(AND(설정!$B$5&lt;&gt;"",ISNUMBER(SEARCH(설정!$B$5,$AC1329))),AND(설정!$B$6&lt;&gt;"",ISNUMBER(SEARCH(설정!$B$6,$AC1329))),AND(설정!$B$7&lt;&gt;"",ISNUMBER(SEARCH(설정!$B$7,$AC1329)))),"제외","포함"))</f>
        <v/>
      </c>
    </row>
    <row r="1330">
      <c r="W1330" s="2">
        <f>IF(OR($B$5="",$C$6="",ROW()&lt;$B$5),"",IF(INDEX($A:$U,ROW(),$C$6)="","",INDEX($A:$U,ROW(),$C$6)))</f>
        <v/>
      </c>
      <c r="X1330" s="28">
        <f>IF($W1330="","",IF(ISNUMBER($W1330),IF($W1330&gt;=10000000,IFERROR(DATE(INT($W1330/10000),MOD(INT($W1330/100),100),MOD($W1330,100)),""),$W1330),IF(ISNUMBER(--SUBSTITUTE(SUBSTITUTE(TRIM($W1330),".","-"),"/","-")),IF(--SUBSTITUTE(SUBSTITUTE(TRIM($W1330),".","-"),"/","-")&gt;=10000000,IFERROR(DATE(--LEFT(TRIM($W1330),4),--MID(TRIM($W1330),5,2),--RIGHT(TRIM($W1330),2)),""),--SUBSTITUTE(SUBSTITUTE(TRIM($W1330),".","-"),"/","-")),IFERROR(--LEFT(SUBSTITUTE(SUBSTITUTE(TRIM($W1330),".","-"),"/","-"),10),""))))</f>
        <v/>
      </c>
      <c r="Y1330" s="29">
        <f>IF($X1330="","",INT($X1330))</f>
        <v/>
      </c>
      <c r="Z1330" s="30">
        <f>IF(OR($Y1330="",$D$6=""),"",IF(INDEX($A:$U,ROW(),$D$6)="",0,IF(ISNUMBER(INDEX($A:$U,ROW(),$D$6)),INDEX($A:$U,ROW(),$D$6),IFERROR(--SUBSTITUTE(SUBSTITUTE(TRIM(INDEX($A:$U,ROW(),$D$6)),",",""),"원",""),0))))</f>
        <v/>
      </c>
      <c r="AA1330" s="30">
        <f>IF(OR($Y1330="",$E$6=""),"",IF(INDEX($A:$U,ROW(),$E$6)="",0,IF(ISNUMBER(INDEX($A:$U,ROW(),$E$6)),INDEX($A:$U,ROW(),$E$6),IFERROR(--SUBSTITUTE(SUBSTITUTE(TRIM(INDEX($A:$U,ROW(),$E$6)),",",""),"원",""),0))))</f>
        <v/>
      </c>
      <c r="AB1330" s="30">
        <f>IF(OR($Y1330="",$F$6=""),"",IF(INDEX($A:$U,ROW(),$F$6)="","",IF(ISNUMBER(INDEX($A:$U,ROW(),$F$6)),INDEX($A:$U,ROW(),$F$6),IFERROR(--SUBSTITUTE(SUBSTITUTE(TRIM(INDEX($A:$U,ROW(),$F$6)),",",""),"원",""),""))))</f>
        <v/>
      </c>
      <c r="AC1330" s="2">
        <f>IF(OR($Y1330="",$G$6=""),"",INDEX($A:$U,ROW(),$G$6)&amp;"")</f>
        <v/>
      </c>
      <c r="AD1330" s="2">
        <f>IF($Y1330="","",IF(OR(AND(설정!$B$5&lt;&gt;"",ISNUMBER(SEARCH(설정!$B$5,$AC1330))),AND(설정!$B$6&lt;&gt;"",ISNUMBER(SEARCH(설정!$B$6,$AC1330))),AND(설정!$B$7&lt;&gt;"",ISNUMBER(SEARCH(설정!$B$7,$AC1330)))),"제외","포함"))</f>
        <v/>
      </c>
    </row>
    <row r="1331">
      <c r="W1331" s="2">
        <f>IF(OR($B$5="",$C$6="",ROW()&lt;$B$5),"",IF(INDEX($A:$U,ROW(),$C$6)="","",INDEX($A:$U,ROW(),$C$6)))</f>
        <v/>
      </c>
      <c r="X1331" s="28">
        <f>IF($W1331="","",IF(ISNUMBER($W1331),IF($W1331&gt;=10000000,IFERROR(DATE(INT($W1331/10000),MOD(INT($W1331/100),100),MOD($W1331,100)),""),$W1331),IF(ISNUMBER(--SUBSTITUTE(SUBSTITUTE(TRIM($W1331),".","-"),"/","-")),IF(--SUBSTITUTE(SUBSTITUTE(TRIM($W1331),".","-"),"/","-")&gt;=10000000,IFERROR(DATE(--LEFT(TRIM($W1331),4),--MID(TRIM($W1331),5,2),--RIGHT(TRIM($W1331),2)),""),--SUBSTITUTE(SUBSTITUTE(TRIM($W1331),".","-"),"/","-")),IFERROR(--LEFT(SUBSTITUTE(SUBSTITUTE(TRIM($W1331),".","-"),"/","-"),10),""))))</f>
        <v/>
      </c>
      <c r="Y1331" s="29">
        <f>IF($X1331="","",INT($X1331))</f>
        <v/>
      </c>
      <c r="Z1331" s="30">
        <f>IF(OR($Y1331="",$D$6=""),"",IF(INDEX($A:$U,ROW(),$D$6)="",0,IF(ISNUMBER(INDEX($A:$U,ROW(),$D$6)),INDEX($A:$U,ROW(),$D$6),IFERROR(--SUBSTITUTE(SUBSTITUTE(TRIM(INDEX($A:$U,ROW(),$D$6)),",",""),"원",""),0))))</f>
        <v/>
      </c>
      <c r="AA1331" s="30">
        <f>IF(OR($Y1331="",$E$6=""),"",IF(INDEX($A:$U,ROW(),$E$6)="",0,IF(ISNUMBER(INDEX($A:$U,ROW(),$E$6)),INDEX($A:$U,ROW(),$E$6),IFERROR(--SUBSTITUTE(SUBSTITUTE(TRIM(INDEX($A:$U,ROW(),$E$6)),",",""),"원",""),0))))</f>
        <v/>
      </c>
      <c r="AB1331" s="30">
        <f>IF(OR($Y1331="",$F$6=""),"",IF(INDEX($A:$U,ROW(),$F$6)="","",IF(ISNUMBER(INDEX($A:$U,ROW(),$F$6)),INDEX($A:$U,ROW(),$F$6),IFERROR(--SUBSTITUTE(SUBSTITUTE(TRIM(INDEX($A:$U,ROW(),$F$6)),",",""),"원",""),""))))</f>
        <v/>
      </c>
      <c r="AC1331" s="2">
        <f>IF(OR($Y1331="",$G$6=""),"",INDEX($A:$U,ROW(),$G$6)&amp;"")</f>
        <v/>
      </c>
      <c r="AD1331" s="2">
        <f>IF($Y1331="","",IF(OR(AND(설정!$B$5&lt;&gt;"",ISNUMBER(SEARCH(설정!$B$5,$AC1331))),AND(설정!$B$6&lt;&gt;"",ISNUMBER(SEARCH(설정!$B$6,$AC1331))),AND(설정!$B$7&lt;&gt;"",ISNUMBER(SEARCH(설정!$B$7,$AC1331)))),"제외","포함"))</f>
        <v/>
      </c>
    </row>
    <row r="1332">
      <c r="W1332" s="2">
        <f>IF(OR($B$5="",$C$6="",ROW()&lt;$B$5),"",IF(INDEX($A:$U,ROW(),$C$6)="","",INDEX($A:$U,ROW(),$C$6)))</f>
        <v/>
      </c>
      <c r="X1332" s="28">
        <f>IF($W1332="","",IF(ISNUMBER($W1332),IF($W1332&gt;=10000000,IFERROR(DATE(INT($W1332/10000),MOD(INT($W1332/100),100),MOD($W1332,100)),""),$W1332),IF(ISNUMBER(--SUBSTITUTE(SUBSTITUTE(TRIM($W1332),".","-"),"/","-")),IF(--SUBSTITUTE(SUBSTITUTE(TRIM($W1332),".","-"),"/","-")&gt;=10000000,IFERROR(DATE(--LEFT(TRIM($W1332),4),--MID(TRIM($W1332),5,2),--RIGHT(TRIM($W1332),2)),""),--SUBSTITUTE(SUBSTITUTE(TRIM($W1332),".","-"),"/","-")),IFERROR(--LEFT(SUBSTITUTE(SUBSTITUTE(TRIM($W1332),".","-"),"/","-"),10),""))))</f>
        <v/>
      </c>
      <c r="Y1332" s="29">
        <f>IF($X1332="","",INT($X1332))</f>
        <v/>
      </c>
      <c r="Z1332" s="30">
        <f>IF(OR($Y1332="",$D$6=""),"",IF(INDEX($A:$U,ROW(),$D$6)="",0,IF(ISNUMBER(INDEX($A:$U,ROW(),$D$6)),INDEX($A:$U,ROW(),$D$6),IFERROR(--SUBSTITUTE(SUBSTITUTE(TRIM(INDEX($A:$U,ROW(),$D$6)),",",""),"원",""),0))))</f>
        <v/>
      </c>
      <c r="AA1332" s="30">
        <f>IF(OR($Y1332="",$E$6=""),"",IF(INDEX($A:$U,ROW(),$E$6)="",0,IF(ISNUMBER(INDEX($A:$U,ROW(),$E$6)),INDEX($A:$U,ROW(),$E$6),IFERROR(--SUBSTITUTE(SUBSTITUTE(TRIM(INDEX($A:$U,ROW(),$E$6)),",",""),"원",""),0))))</f>
        <v/>
      </c>
      <c r="AB1332" s="30">
        <f>IF(OR($Y1332="",$F$6=""),"",IF(INDEX($A:$U,ROW(),$F$6)="","",IF(ISNUMBER(INDEX($A:$U,ROW(),$F$6)),INDEX($A:$U,ROW(),$F$6),IFERROR(--SUBSTITUTE(SUBSTITUTE(TRIM(INDEX($A:$U,ROW(),$F$6)),",",""),"원",""),""))))</f>
        <v/>
      </c>
      <c r="AC1332" s="2">
        <f>IF(OR($Y1332="",$G$6=""),"",INDEX($A:$U,ROW(),$G$6)&amp;"")</f>
        <v/>
      </c>
      <c r="AD1332" s="2">
        <f>IF($Y1332="","",IF(OR(AND(설정!$B$5&lt;&gt;"",ISNUMBER(SEARCH(설정!$B$5,$AC1332))),AND(설정!$B$6&lt;&gt;"",ISNUMBER(SEARCH(설정!$B$6,$AC1332))),AND(설정!$B$7&lt;&gt;"",ISNUMBER(SEARCH(설정!$B$7,$AC1332)))),"제외","포함"))</f>
        <v/>
      </c>
    </row>
    <row r="1333">
      <c r="W1333" s="2">
        <f>IF(OR($B$5="",$C$6="",ROW()&lt;$B$5),"",IF(INDEX($A:$U,ROW(),$C$6)="","",INDEX($A:$U,ROW(),$C$6)))</f>
        <v/>
      </c>
      <c r="X1333" s="28">
        <f>IF($W1333="","",IF(ISNUMBER($W1333),IF($W1333&gt;=10000000,IFERROR(DATE(INT($W1333/10000),MOD(INT($W1333/100),100),MOD($W1333,100)),""),$W1333),IF(ISNUMBER(--SUBSTITUTE(SUBSTITUTE(TRIM($W1333),".","-"),"/","-")),IF(--SUBSTITUTE(SUBSTITUTE(TRIM($W1333),".","-"),"/","-")&gt;=10000000,IFERROR(DATE(--LEFT(TRIM($W1333),4),--MID(TRIM($W1333),5,2),--RIGHT(TRIM($W1333),2)),""),--SUBSTITUTE(SUBSTITUTE(TRIM($W1333),".","-"),"/","-")),IFERROR(--LEFT(SUBSTITUTE(SUBSTITUTE(TRIM($W1333),".","-"),"/","-"),10),""))))</f>
        <v/>
      </c>
      <c r="Y1333" s="29">
        <f>IF($X1333="","",INT($X1333))</f>
        <v/>
      </c>
      <c r="Z1333" s="30">
        <f>IF(OR($Y1333="",$D$6=""),"",IF(INDEX($A:$U,ROW(),$D$6)="",0,IF(ISNUMBER(INDEX($A:$U,ROW(),$D$6)),INDEX($A:$U,ROW(),$D$6),IFERROR(--SUBSTITUTE(SUBSTITUTE(TRIM(INDEX($A:$U,ROW(),$D$6)),",",""),"원",""),0))))</f>
        <v/>
      </c>
      <c r="AA1333" s="30">
        <f>IF(OR($Y1333="",$E$6=""),"",IF(INDEX($A:$U,ROW(),$E$6)="",0,IF(ISNUMBER(INDEX($A:$U,ROW(),$E$6)),INDEX($A:$U,ROW(),$E$6),IFERROR(--SUBSTITUTE(SUBSTITUTE(TRIM(INDEX($A:$U,ROW(),$E$6)),",",""),"원",""),0))))</f>
        <v/>
      </c>
      <c r="AB1333" s="30">
        <f>IF(OR($Y1333="",$F$6=""),"",IF(INDEX($A:$U,ROW(),$F$6)="","",IF(ISNUMBER(INDEX($A:$U,ROW(),$F$6)),INDEX($A:$U,ROW(),$F$6),IFERROR(--SUBSTITUTE(SUBSTITUTE(TRIM(INDEX($A:$U,ROW(),$F$6)),",",""),"원",""),""))))</f>
        <v/>
      </c>
      <c r="AC1333" s="2">
        <f>IF(OR($Y1333="",$G$6=""),"",INDEX($A:$U,ROW(),$G$6)&amp;"")</f>
        <v/>
      </c>
      <c r="AD1333" s="2">
        <f>IF($Y1333="","",IF(OR(AND(설정!$B$5&lt;&gt;"",ISNUMBER(SEARCH(설정!$B$5,$AC1333))),AND(설정!$B$6&lt;&gt;"",ISNUMBER(SEARCH(설정!$B$6,$AC1333))),AND(설정!$B$7&lt;&gt;"",ISNUMBER(SEARCH(설정!$B$7,$AC1333)))),"제외","포함"))</f>
        <v/>
      </c>
    </row>
    <row r="1334">
      <c r="W1334" s="2">
        <f>IF(OR($B$5="",$C$6="",ROW()&lt;$B$5),"",IF(INDEX($A:$U,ROW(),$C$6)="","",INDEX($A:$U,ROW(),$C$6)))</f>
        <v/>
      </c>
      <c r="X1334" s="28">
        <f>IF($W1334="","",IF(ISNUMBER($W1334),IF($W1334&gt;=10000000,IFERROR(DATE(INT($W1334/10000),MOD(INT($W1334/100),100),MOD($W1334,100)),""),$W1334),IF(ISNUMBER(--SUBSTITUTE(SUBSTITUTE(TRIM($W1334),".","-"),"/","-")),IF(--SUBSTITUTE(SUBSTITUTE(TRIM($W1334),".","-"),"/","-")&gt;=10000000,IFERROR(DATE(--LEFT(TRIM($W1334),4),--MID(TRIM($W1334),5,2),--RIGHT(TRIM($W1334),2)),""),--SUBSTITUTE(SUBSTITUTE(TRIM($W1334),".","-"),"/","-")),IFERROR(--LEFT(SUBSTITUTE(SUBSTITUTE(TRIM($W1334),".","-"),"/","-"),10),""))))</f>
        <v/>
      </c>
      <c r="Y1334" s="29">
        <f>IF($X1334="","",INT($X1334))</f>
        <v/>
      </c>
      <c r="Z1334" s="30">
        <f>IF(OR($Y1334="",$D$6=""),"",IF(INDEX($A:$U,ROW(),$D$6)="",0,IF(ISNUMBER(INDEX($A:$U,ROW(),$D$6)),INDEX($A:$U,ROW(),$D$6),IFERROR(--SUBSTITUTE(SUBSTITUTE(TRIM(INDEX($A:$U,ROW(),$D$6)),",",""),"원",""),0))))</f>
        <v/>
      </c>
      <c r="AA1334" s="30">
        <f>IF(OR($Y1334="",$E$6=""),"",IF(INDEX($A:$U,ROW(),$E$6)="",0,IF(ISNUMBER(INDEX($A:$U,ROW(),$E$6)),INDEX($A:$U,ROW(),$E$6),IFERROR(--SUBSTITUTE(SUBSTITUTE(TRIM(INDEX($A:$U,ROW(),$E$6)),",",""),"원",""),0))))</f>
        <v/>
      </c>
      <c r="AB1334" s="30">
        <f>IF(OR($Y1334="",$F$6=""),"",IF(INDEX($A:$U,ROW(),$F$6)="","",IF(ISNUMBER(INDEX($A:$U,ROW(),$F$6)),INDEX($A:$U,ROW(),$F$6),IFERROR(--SUBSTITUTE(SUBSTITUTE(TRIM(INDEX($A:$U,ROW(),$F$6)),",",""),"원",""),""))))</f>
        <v/>
      </c>
      <c r="AC1334" s="2">
        <f>IF(OR($Y1334="",$G$6=""),"",INDEX($A:$U,ROW(),$G$6)&amp;"")</f>
        <v/>
      </c>
      <c r="AD1334" s="2">
        <f>IF($Y1334="","",IF(OR(AND(설정!$B$5&lt;&gt;"",ISNUMBER(SEARCH(설정!$B$5,$AC1334))),AND(설정!$B$6&lt;&gt;"",ISNUMBER(SEARCH(설정!$B$6,$AC1334))),AND(설정!$B$7&lt;&gt;"",ISNUMBER(SEARCH(설정!$B$7,$AC1334)))),"제외","포함"))</f>
        <v/>
      </c>
    </row>
    <row r="1335">
      <c r="W1335" s="2">
        <f>IF(OR($B$5="",$C$6="",ROW()&lt;$B$5),"",IF(INDEX($A:$U,ROW(),$C$6)="","",INDEX($A:$U,ROW(),$C$6)))</f>
        <v/>
      </c>
      <c r="X1335" s="28">
        <f>IF($W1335="","",IF(ISNUMBER($W1335),IF($W1335&gt;=10000000,IFERROR(DATE(INT($W1335/10000),MOD(INT($W1335/100),100),MOD($W1335,100)),""),$W1335),IF(ISNUMBER(--SUBSTITUTE(SUBSTITUTE(TRIM($W1335),".","-"),"/","-")),IF(--SUBSTITUTE(SUBSTITUTE(TRIM($W1335),".","-"),"/","-")&gt;=10000000,IFERROR(DATE(--LEFT(TRIM($W1335),4),--MID(TRIM($W1335),5,2),--RIGHT(TRIM($W1335),2)),""),--SUBSTITUTE(SUBSTITUTE(TRIM($W1335),".","-"),"/","-")),IFERROR(--LEFT(SUBSTITUTE(SUBSTITUTE(TRIM($W1335),".","-"),"/","-"),10),""))))</f>
        <v/>
      </c>
      <c r="Y1335" s="29">
        <f>IF($X1335="","",INT($X1335))</f>
        <v/>
      </c>
      <c r="Z1335" s="30">
        <f>IF(OR($Y1335="",$D$6=""),"",IF(INDEX($A:$U,ROW(),$D$6)="",0,IF(ISNUMBER(INDEX($A:$U,ROW(),$D$6)),INDEX($A:$U,ROW(),$D$6),IFERROR(--SUBSTITUTE(SUBSTITUTE(TRIM(INDEX($A:$U,ROW(),$D$6)),",",""),"원",""),0))))</f>
        <v/>
      </c>
      <c r="AA1335" s="30">
        <f>IF(OR($Y1335="",$E$6=""),"",IF(INDEX($A:$U,ROW(),$E$6)="",0,IF(ISNUMBER(INDEX($A:$U,ROW(),$E$6)),INDEX($A:$U,ROW(),$E$6),IFERROR(--SUBSTITUTE(SUBSTITUTE(TRIM(INDEX($A:$U,ROW(),$E$6)),",",""),"원",""),0))))</f>
        <v/>
      </c>
      <c r="AB1335" s="30">
        <f>IF(OR($Y1335="",$F$6=""),"",IF(INDEX($A:$U,ROW(),$F$6)="","",IF(ISNUMBER(INDEX($A:$U,ROW(),$F$6)),INDEX($A:$U,ROW(),$F$6),IFERROR(--SUBSTITUTE(SUBSTITUTE(TRIM(INDEX($A:$U,ROW(),$F$6)),",",""),"원",""),""))))</f>
        <v/>
      </c>
      <c r="AC1335" s="2">
        <f>IF(OR($Y1335="",$G$6=""),"",INDEX($A:$U,ROW(),$G$6)&amp;"")</f>
        <v/>
      </c>
      <c r="AD1335" s="2">
        <f>IF($Y1335="","",IF(OR(AND(설정!$B$5&lt;&gt;"",ISNUMBER(SEARCH(설정!$B$5,$AC1335))),AND(설정!$B$6&lt;&gt;"",ISNUMBER(SEARCH(설정!$B$6,$AC1335))),AND(설정!$B$7&lt;&gt;"",ISNUMBER(SEARCH(설정!$B$7,$AC1335)))),"제외","포함"))</f>
        <v/>
      </c>
    </row>
    <row r="1336">
      <c r="W1336" s="2">
        <f>IF(OR($B$5="",$C$6="",ROW()&lt;$B$5),"",IF(INDEX($A:$U,ROW(),$C$6)="","",INDEX($A:$U,ROW(),$C$6)))</f>
        <v/>
      </c>
      <c r="X1336" s="28">
        <f>IF($W1336="","",IF(ISNUMBER($W1336),IF($W1336&gt;=10000000,IFERROR(DATE(INT($W1336/10000),MOD(INT($W1336/100),100),MOD($W1336,100)),""),$W1336),IF(ISNUMBER(--SUBSTITUTE(SUBSTITUTE(TRIM($W1336),".","-"),"/","-")),IF(--SUBSTITUTE(SUBSTITUTE(TRIM($W1336),".","-"),"/","-")&gt;=10000000,IFERROR(DATE(--LEFT(TRIM($W1336),4),--MID(TRIM($W1336),5,2),--RIGHT(TRIM($W1336),2)),""),--SUBSTITUTE(SUBSTITUTE(TRIM($W1336),".","-"),"/","-")),IFERROR(--LEFT(SUBSTITUTE(SUBSTITUTE(TRIM($W1336),".","-"),"/","-"),10),""))))</f>
        <v/>
      </c>
      <c r="Y1336" s="29">
        <f>IF($X1336="","",INT($X1336))</f>
        <v/>
      </c>
      <c r="Z1336" s="30">
        <f>IF(OR($Y1336="",$D$6=""),"",IF(INDEX($A:$U,ROW(),$D$6)="",0,IF(ISNUMBER(INDEX($A:$U,ROW(),$D$6)),INDEX($A:$U,ROW(),$D$6),IFERROR(--SUBSTITUTE(SUBSTITUTE(TRIM(INDEX($A:$U,ROW(),$D$6)),",",""),"원",""),0))))</f>
        <v/>
      </c>
      <c r="AA1336" s="30">
        <f>IF(OR($Y1336="",$E$6=""),"",IF(INDEX($A:$U,ROW(),$E$6)="",0,IF(ISNUMBER(INDEX($A:$U,ROW(),$E$6)),INDEX($A:$U,ROW(),$E$6),IFERROR(--SUBSTITUTE(SUBSTITUTE(TRIM(INDEX($A:$U,ROW(),$E$6)),",",""),"원",""),0))))</f>
        <v/>
      </c>
      <c r="AB1336" s="30">
        <f>IF(OR($Y1336="",$F$6=""),"",IF(INDEX($A:$U,ROW(),$F$6)="","",IF(ISNUMBER(INDEX($A:$U,ROW(),$F$6)),INDEX($A:$U,ROW(),$F$6),IFERROR(--SUBSTITUTE(SUBSTITUTE(TRIM(INDEX($A:$U,ROW(),$F$6)),",",""),"원",""),""))))</f>
        <v/>
      </c>
      <c r="AC1336" s="2">
        <f>IF(OR($Y1336="",$G$6=""),"",INDEX($A:$U,ROW(),$G$6)&amp;"")</f>
        <v/>
      </c>
      <c r="AD1336" s="2">
        <f>IF($Y1336="","",IF(OR(AND(설정!$B$5&lt;&gt;"",ISNUMBER(SEARCH(설정!$B$5,$AC1336))),AND(설정!$B$6&lt;&gt;"",ISNUMBER(SEARCH(설정!$B$6,$AC1336))),AND(설정!$B$7&lt;&gt;"",ISNUMBER(SEARCH(설정!$B$7,$AC1336)))),"제외","포함"))</f>
        <v/>
      </c>
    </row>
    <row r="1337">
      <c r="W1337" s="2">
        <f>IF(OR($B$5="",$C$6="",ROW()&lt;$B$5),"",IF(INDEX($A:$U,ROW(),$C$6)="","",INDEX($A:$U,ROW(),$C$6)))</f>
        <v/>
      </c>
      <c r="X1337" s="28">
        <f>IF($W1337="","",IF(ISNUMBER($W1337),IF($W1337&gt;=10000000,IFERROR(DATE(INT($W1337/10000),MOD(INT($W1337/100),100),MOD($W1337,100)),""),$W1337),IF(ISNUMBER(--SUBSTITUTE(SUBSTITUTE(TRIM($W1337),".","-"),"/","-")),IF(--SUBSTITUTE(SUBSTITUTE(TRIM($W1337),".","-"),"/","-")&gt;=10000000,IFERROR(DATE(--LEFT(TRIM($W1337),4),--MID(TRIM($W1337),5,2),--RIGHT(TRIM($W1337),2)),""),--SUBSTITUTE(SUBSTITUTE(TRIM($W1337),".","-"),"/","-")),IFERROR(--LEFT(SUBSTITUTE(SUBSTITUTE(TRIM($W1337),".","-"),"/","-"),10),""))))</f>
        <v/>
      </c>
      <c r="Y1337" s="29">
        <f>IF($X1337="","",INT($X1337))</f>
        <v/>
      </c>
      <c r="Z1337" s="30">
        <f>IF(OR($Y1337="",$D$6=""),"",IF(INDEX($A:$U,ROW(),$D$6)="",0,IF(ISNUMBER(INDEX($A:$U,ROW(),$D$6)),INDEX($A:$U,ROW(),$D$6),IFERROR(--SUBSTITUTE(SUBSTITUTE(TRIM(INDEX($A:$U,ROW(),$D$6)),",",""),"원",""),0))))</f>
        <v/>
      </c>
      <c r="AA1337" s="30">
        <f>IF(OR($Y1337="",$E$6=""),"",IF(INDEX($A:$U,ROW(),$E$6)="",0,IF(ISNUMBER(INDEX($A:$U,ROW(),$E$6)),INDEX($A:$U,ROW(),$E$6),IFERROR(--SUBSTITUTE(SUBSTITUTE(TRIM(INDEX($A:$U,ROW(),$E$6)),",",""),"원",""),0))))</f>
        <v/>
      </c>
      <c r="AB1337" s="30">
        <f>IF(OR($Y1337="",$F$6=""),"",IF(INDEX($A:$U,ROW(),$F$6)="","",IF(ISNUMBER(INDEX($A:$U,ROW(),$F$6)),INDEX($A:$U,ROW(),$F$6),IFERROR(--SUBSTITUTE(SUBSTITUTE(TRIM(INDEX($A:$U,ROW(),$F$6)),",",""),"원",""),""))))</f>
        <v/>
      </c>
      <c r="AC1337" s="2">
        <f>IF(OR($Y1337="",$G$6=""),"",INDEX($A:$U,ROW(),$G$6)&amp;"")</f>
        <v/>
      </c>
      <c r="AD1337" s="2">
        <f>IF($Y1337="","",IF(OR(AND(설정!$B$5&lt;&gt;"",ISNUMBER(SEARCH(설정!$B$5,$AC1337))),AND(설정!$B$6&lt;&gt;"",ISNUMBER(SEARCH(설정!$B$6,$AC1337))),AND(설정!$B$7&lt;&gt;"",ISNUMBER(SEARCH(설정!$B$7,$AC1337)))),"제외","포함"))</f>
        <v/>
      </c>
    </row>
    <row r="1338">
      <c r="W1338" s="2">
        <f>IF(OR($B$5="",$C$6="",ROW()&lt;$B$5),"",IF(INDEX($A:$U,ROW(),$C$6)="","",INDEX($A:$U,ROW(),$C$6)))</f>
        <v/>
      </c>
      <c r="X1338" s="28">
        <f>IF($W1338="","",IF(ISNUMBER($W1338),IF($W1338&gt;=10000000,IFERROR(DATE(INT($W1338/10000),MOD(INT($W1338/100),100),MOD($W1338,100)),""),$W1338),IF(ISNUMBER(--SUBSTITUTE(SUBSTITUTE(TRIM($W1338),".","-"),"/","-")),IF(--SUBSTITUTE(SUBSTITUTE(TRIM($W1338),".","-"),"/","-")&gt;=10000000,IFERROR(DATE(--LEFT(TRIM($W1338),4),--MID(TRIM($W1338),5,2),--RIGHT(TRIM($W1338),2)),""),--SUBSTITUTE(SUBSTITUTE(TRIM($W1338),".","-"),"/","-")),IFERROR(--LEFT(SUBSTITUTE(SUBSTITUTE(TRIM($W1338),".","-"),"/","-"),10),""))))</f>
        <v/>
      </c>
      <c r="Y1338" s="29">
        <f>IF($X1338="","",INT($X1338))</f>
        <v/>
      </c>
      <c r="Z1338" s="30">
        <f>IF(OR($Y1338="",$D$6=""),"",IF(INDEX($A:$U,ROW(),$D$6)="",0,IF(ISNUMBER(INDEX($A:$U,ROW(),$D$6)),INDEX($A:$U,ROW(),$D$6),IFERROR(--SUBSTITUTE(SUBSTITUTE(TRIM(INDEX($A:$U,ROW(),$D$6)),",",""),"원",""),0))))</f>
        <v/>
      </c>
      <c r="AA1338" s="30">
        <f>IF(OR($Y1338="",$E$6=""),"",IF(INDEX($A:$U,ROW(),$E$6)="",0,IF(ISNUMBER(INDEX($A:$U,ROW(),$E$6)),INDEX($A:$U,ROW(),$E$6),IFERROR(--SUBSTITUTE(SUBSTITUTE(TRIM(INDEX($A:$U,ROW(),$E$6)),",",""),"원",""),0))))</f>
        <v/>
      </c>
      <c r="AB1338" s="30">
        <f>IF(OR($Y1338="",$F$6=""),"",IF(INDEX($A:$U,ROW(),$F$6)="","",IF(ISNUMBER(INDEX($A:$U,ROW(),$F$6)),INDEX($A:$U,ROW(),$F$6),IFERROR(--SUBSTITUTE(SUBSTITUTE(TRIM(INDEX($A:$U,ROW(),$F$6)),",",""),"원",""),""))))</f>
        <v/>
      </c>
      <c r="AC1338" s="2">
        <f>IF(OR($Y1338="",$G$6=""),"",INDEX($A:$U,ROW(),$G$6)&amp;"")</f>
        <v/>
      </c>
      <c r="AD1338" s="2">
        <f>IF($Y1338="","",IF(OR(AND(설정!$B$5&lt;&gt;"",ISNUMBER(SEARCH(설정!$B$5,$AC1338))),AND(설정!$B$6&lt;&gt;"",ISNUMBER(SEARCH(설정!$B$6,$AC1338))),AND(설정!$B$7&lt;&gt;"",ISNUMBER(SEARCH(설정!$B$7,$AC1338)))),"제외","포함"))</f>
        <v/>
      </c>
    </row>
    <row r="1339">
      <c r="W1339" s="2">
        <f>IF(OR($B$5="",$C$6="",ROW()&lt;$B$5),"",IF(INDEX($A:$U,ROW(),$C$6)="","",INDEX($A:$U,ROW(),$C$6)))</f>
        <v/>
      </c>
      <c r="X1339" s="28">
        <f>IF($W1339="","",IF(ISNUMBER($W1339),IF($W1339&gt;=10000000,IFERROR(DATE(INT($W1339/10000),MOD(INT($W1339/100),100),MOD($W1339,100)),""),$W1339),IF(ISNUMBER(--SUBSTITUTE(SUBSTITUTE(TRIM($W1339),".","-"),"/","-")),IF(--SUBSTITUTE(SUBSTITUTE(TRIM($W1339),".","-"),"/","-")&gt;=10000000,IFERROR(DATE(--LEFT(TRIM($W1339),4),--MID(TRIM($W1339),5,2),--RIGHT(TRIM($W1339),2)),""),--SUBSTITUTE(SUBSTITUTE(TRIM($W1339),".","-"),"/","-")),IFERROR(--LEFT(SUBSTITUTE(SUBSTITUTE(TRIM($W1339),".","-"),"/","-"),10),""))))</f>
        <v/>
      </c>
      <c r="Y1339" s="29">
        <f>IF($X1339="","",INT($X1339))</f>
        <v/>
      </c>
      <c r="Z1339" s="30">
        <f>IF(OR($Y1339="",$D$6=""),"",IF(INDEX($A:$U,ROW(),$D$6)="",0,IF(ISNUMBER(INDEX($A:$U,ROW(),$D$6)),INDEX($A:$U,ROW(),$D$6),IFERROR(--SUBSTITUTE(SUBSTITUTE(TRIM(INDEX($A:$U,ROW(),$D$6)),",",""),"원",""),0))))</f>
        <v/>
      </c>
      <c r="AA1339" s="30">
        <f>IF(OR($Y1339="",$E$6=""),"",IF(INDEX($A:$U,ROW(),$E$6)="",0,IF(ISNUMBER(INDEX($A:$U,ROW(),$E$6)),INDEX($A:$U,ROW(),$E$6),IFERROR(--SUBSTITUTE(SUBSTITUTE(TRIM(INDEX($A:$U,ROW(),$E$6)),",",""),"원",""),0))))</f>
        <v/>
      </c>
      <c r="AB1339" s="30">
        <f>IF(OR($Y1339="",$F$6=""),"",IF(INDEX($A:$U,ROW(),$F$6)="","",IF(ISNUMBER(INDEX($A:$U,ROW(),$F$6)),INDEX($A:$U,ROW(),$F$6),IFERROR(--SUBSTITUTE(SUBSTITUTE(TRIM(INDEX($A:$U,ROW(),$F$6)),",",""),"원",""),""))))</f>
        <v/>
      </c>
      <c r="AC1339" s="2">
        <f>IF(OR($Y1339="",$G$6=""),"",INDEX($A:$U,ROW(),$G$6)&amp;"")</f>
        <v/>
      </c>
      <c r="AD1339" s="2">
        <f>IF($Y1339="","",IF(OR(AND(설정!$B$5&lt;&gt;"",ISNUMBER(SEARCH(설정!$B$5,$AC1339))),AND(설정!$B$6&lt;&gt;"",ISNUMBER(SEARCH(설정!$B$6,$AC1339))),AND(설정!$B$7&lt;&gt;"",ISNUMBER(SEARCH(설정!$B$7,$AC1339)))),"제외","포함"))</f>
        <v/>
      </c>
    </row>
    <row r="1340">
      <c r="W1340" s="2">
        <f>IF(OR($B$5="",$C$6="",ROW()&lt;$B$5),"",IF(INDEX($A:$U,ROW(),$C$6)="","",INDEX($A:$U,ROW(),$C$6)))</f>
        <v/>
      </c>
      <c r="X1340" s="28">
        <f>IF($W1340="","",IF(ISNUMBER($W1340),IF($W1340&gt;=10000000,IFERROR(DATE(INT($W1340/10000),MOD(INT($W1340/100),100),MOD($W1340,100)),""),$W1340),IF(ISNUMBER(--SUBSTITUTE(SUBSTITUTE(TRIM($W1340),".","-"),"/","-")),IF(--SUBSTITUTE(SUBSTITUTE(TRIM($W1340),".","-"),"/","-")&gt;=10000000,IFERROR(DATE(--LEFT(TRIM($W1340),4),--MID(TRIM($W1340),5,2),--RIGHT(TRIM($W1340),2)),""),--SUBSTITUTE(SUBSTITUTE(TRIM($W1340),".","-"),"/","-")),IFERROR(--LEFT(SUBSTITUTE(SUBSTITUTE(TRIM($W1340),".","-"),"/","-"),10),""))))</f>
        <v/>
      </c>
      <c r="Y1340" s="29">
        <f>IF($X1340="","",INT($X1340))</f>
        <v/>
      </c>
      <c r="Z1340" s="30">
        <f>IF(OR($Y1340="",$D$6=""),"",IF(INDEX($A:$U,ROW(),$D$6)="",0,IF(ISNUMBER(INDEX($A:$U,ROW(),$D$6)),INDEX($A:$U,ROW(),$D$6),IFERROR(--SUBSTITUTE(SUBSTITUTE(TRIM(INDEX($A:$U,ROW(),$D$6)),",",""),"원",""),0))))</f>
        <v/>
      </c>
      <c r="AA1340" s="30">
        <f>IF(OR($Y1340="",$E$6=""),"",IF(INDEX($A:$U,ROW(),$E$6)="",0,IF(ISNUMBER(INDEX($A:$U,ROW(),$E$6)),INDEX($A:$U,ROW(),$E$6),IFERROR(--SUBSTITUTE(SUBSTITUTE(TRIM(INDEX($A:$U,ROW(),$E$6)),",",""),"원",""),0))))</f>
        <v/>
      </c>
      <c r="AB1340" s="30">
        <f>IF(OR($Y1340="",$F$6=""),"",IF(INDEX($A:$U,ROW(),$F$6)="","",IF(ISNUMBER(INDEX($A:$U,ROW(),$F$6)),INDEX($A:$U,ROW(),$F$6),IFERROR(--SUBSTITUTE(SUBSTITUTE(TRIM(INDEX($A:$U,ROW(),$F$6)),",",""),"원",""),""))))</f>
        <v/>
      </c>
      <c r="AC1340" s="2">
        <f>IF(OR($Y1340="",$G$6=""),"",INDEX($A:$U,ROW(),$G$6)&amp;"")</f>
        <v/>
      </c>
      <c r="AD1340" s="2">
        <f>IF($Y1340="","",IF(OR(AND(설정!$B$5&lt;&gt;"",ISNUMBER(SEARCH(설정!$B$5,$AC1340))),AND(설정!$B$6&lt;&gt;"",ISNUMBER(SEARCH(설정!$B$6,$AC1340))),AND(설정!$B$7&lt;&gt;"",ISNUMBER(SEARCH(설정!$B$7,$AC1340)))),"제외","포함"))</f>
        <v/>
      </c>
    </row>
    <row r="1341">
      <c r="W1341" s="2">
        <f>IF(OR($B$5="",$C$6="",ROW()&lt;$B$5),"",IF(INDEX($A:$U,ROW(),$C$6)="","",INDEX($A:$U,ROW(),$C$6)))</f>
        <v/>
      </c>
      <c r="X1341" s="28">
        <f>IF($W1341="","",IF(ISNUMBER($W1341),IF($W1341&gt;=10000000,IFERROR(DATE(INT($W1341/10000),MOD(INT($W1341/100),100),MOD($W1341,100)),""),$W1341),IF(ISNUMBER(--SUBSTITUTE(SUBSTITUTE(TRIM($W1341),".","-"),"/","-")),IF(--SUBSTITUTE(SUBSTITUTE(TRIM($W1341),".","-"),"/","-")&gt;=10000000,IFERROR(DATE(--LEFT(TRIM($W1341),4),--MID(TRIM($W1341),5,2),--RIGHT(TRIM($W1341),2)),""),--SUBSTITUTE(SUBSTITUTE(TRIM($W1341),".","-"),"/","-")),IFERROR(--LEFT(SUBSTITUTE(SUBSTITUTE(TRIM($W1341),".","-"),"/","-"),10),""))))</f>
        <v/>
      </c>
      <c r="Y1341" s="29">
        <f>IF($X1341="","",INT($X1341))</f>
        <v/>
      </c>
      <c r="Z1341" s="30">
        <f>IF(OR($Y1341="",$D$6=""),"",IF(INDEX($A:$U,ROW(),$D$6)="",0,IF(ISNUMBER(INDEX($A:$U,ROW(),$D$6)),INDEX($A:$U,ROW(),$D$6),IFERROR(--SUBSTITUTE(SUBSTITUTE(TRIM(INDEX($A:$U,ROW(),$D$6)),",",""),"원",""),0))))</f>
        <v/>
      </c>
      <c r="AA1341" s="30">
        <f>IF(OR($Y1341="",$E$6=""),"",IF(INDEX($A:$U,ROW(),$E$6)="",0,IF(ISNUMBER(INDEX($A:$U,ROW(),$E$6)),INDEX($A:$U,ROW(),$E$6),IFERROR(--SUBSTITUTE(SUBSTITUTE(TRIM(INDEX($A:$U,ROW(),$E$6)),",",""),"원",""),0))))</f>
        <v/>
      </c>
      <c r="AB1341" s="30">
        <f>IF(OR($Y1341="",$F$6=""),"",IF(INDEX($A:$U,ROW(),$F$6)="","",IF(ISNUMBER(INDEX($A:$U,ROW(),$F$6)),INDEX($A:$U,ROW(),$F$6),IFERROR(--SUBSTITUTE(SUBSTITUTE(TRIM(INDEX($A:$U,ROW(),$F$6)),",",""),"원",""),""))))</f>
        <v/>
      </c>
      <c r="AC1341" s="2">
        <f>IF(OR($Y1341="",$G$6=""),"",INDEX($A:$U,ROW(),$G$6)&amp;"")</f>
        <v/>
      </c>
      <c r="AD1341" s="2">
        <f>IF($Y1341="","",IF(OR(AND(설정!$B$5&lt;&gt;"",ISNUMBER(SEARCH(설정!$B$5,$AC1341))),AND(설정!$B$6&lt;&gt;"",ISNUMBER(SEARCH(설정!$B$6,$AC1341))),AND(설정!$B$7&lt;&gt;"",ISNUMBER(SEARCH(설정!$B$7,$AC1341)))),"제외","포함"))</f>
        <v/>
      </c>
    </row>
    <row r="1342">
      <c r="W1342" s="2">
        <f>IF(OR($B$5="",$C$6="",ROW()&lt;$B$5),"",IF(INDEX($A:$U,ROW(),$C$6)="","",INDEX($A:$U,ROW(),$C$6)))</f>
        <v/>
      </c>
      <c r="X1342" s="28">
        <f>IF($W1342="","",IF(ISNUMBER($W1342),IF($W1342&gt;=10000000,IFERROR(DATE(INT($W1342/10000),MOD(INT($W1342/100),100),MOD($W1342,100)),""),$W1342),IF(ISNUMBER(--SUBSTITUTE(SUBSTITUTE(TRIM($W1342),".","-"),"/","-")),IF(--SUBSTITUTE(SUBSTITUTE(TRIM($W1342),".","-"),"/","-")&gt;=10000000,IFERROR(DATE(--LEFT(TRIM($W1342),4),--MID(TRIM($W1342),5,2),--RIGHT(TRIM($W1342),2)),""),--SUBSTITUTE(SUBSTITUTE(TRIM($W1342),".","-"),"/","-")),IFERROR(--LEFT(SUBSTITUTE(SUBSTITUTE(TRIM($W1342),".","-"),"/","-"),10),""))))</f>
        <v/>
      </c>
      <c r="Y1342" s="29">
        <f>IF($X1342="","",INT($X1342))</f>
        <v/>
      </c>
      <c r="Z1342" s="30">
        <f>IF(OR($Y1342="",$D$6=""),"",IF(INDEX($A:$U,ROW(),$D$6)="",0,IF(ISNUMBER(INDEX($A:$U,ROW(),$D$6)),INDEX($A:$U,ROW(),$D$6),IFERROR(--SUBSTITUTE(SUBSTITUTE(TRIM(INDEX($A:$U,ROW(),$D$6)),",",""),"원",""),0))))</f>
        <v/>
      </c>
      <c r="AA1342" s="30">
        <f>IF(OR($Y1342="",$E$6=""),"",IF(INDEX($A:$U,ROW(),$E$6)="",0,IF(ISNUMBER(INDEX($A:$U,ROW(),$E$6)),INDEX($A:$U,ROW(),$E$6),IFERROR(--SUBSTITUTE(SUBSTITUTE(TRIM(INDEX($A:$U,ROW(),$E$6)),",",""),"원",""),0))))</f>
        <v/>
      </c>
      <c r="AB1342" s="30">
        <f>IF(OR($Y1342="",$F$6=""),"",IF(INDEX($A:$U,ROW(),$F$6)="","",IF(ISNUMBER(INDEX($A:$U,ROW(),$F$6)),INDEX($A:$U,ROW(),$F$6),IFERROR(--SUBSTITUTE(SUBSTITUTE(TRIM(INDEX($A:$U,ROW(),$F$6)),",",""),"원",""),""))))</f>
        <v/>
      </c>
      <c r="AC1342" s="2">
        <f>IF(OR($Y1342="",$G$6=""),"",INDEX($A:$U,ROW(),$G$6)&amp;"")</f>
        <v/>
      </c>
      <c r="AD1342" s="2">
        <f>IF($Y1342="","",IF(OR(AND(설정!$B$5&lt;&gt;"",ISNUMBER(SEARCH(설정!$B$5,$AC1342))),AND(설정!$B$6&lt;&gt;"",ISNUMBER(SEARCH(설정!$B$6,$AC1342))),AND(설정!$B$7&lt;&gt;"",ISNUMBER(SEARCH(설정!$B$7,$AC1342)))),"제외","포함"))</f>
        <v/>
      </c>
    </row>
    <row r="1343">
      <c r="W1343" s="2">
        <f>IF(OR($B$5="",$C$6="",ROW()&lt;$B$5),"",IF(INDEX($A:$U,ROW(),$C$6)="","",INDEX($A:$U,ROW(),$C$6)))</f>
        <v/>
      </c>
      <c r="X1343" s="28">
        <f>IF($W1343="","",IF(ISNUMBER($W1343),IF($W1343&gt;=10000000,IFERROR(DATE(INT($W1343/10000),MOD(INT($W1343/100),100),MOD($W1343,100)),""),$W1343),IF(ISNUMBER(--SUBSTITUTE(SUBSTITUTE(TRIM($W1343),".","-"),"/","-")),IF(--SUBSTITUTE(SUBSTITUTE(TRIM($W1343),".","-"),"/","-")&gt;=10000000,IFERROR(DATE(--LEFT(TRIM($W1343),4),--MID(TRIM($W1343),5,2),--RIGHT(TRIM($W1343),2)),""),--SUBSTITUTE(SUBSTITUTE(TRIM($W1343),".","-"),"/","-")),IFERROR(--LEFT(SUBSTITUTE(SUBSTITUTE(TRIM($W1343),".","-"),"/","-"),10),""))))</f>
        <v/>
      </c>
      <c r="Y1343" s="29">
        <f>IF($X1343="","",INT($X1343))</f>
        <v/>
      </c>
      <c r="Z1343" s="30">
        <f>IF(OR($Y1343="",$D$6=""),"",IF(INDEX($A:$U,ROW(),$D$6)="",0,IF(ISNUMBER(INDEX($A:$U,ROW(),$D$6)),INDEX($A:$U,ROW(),$D$6),IFERROR(--SUBSTITUTE(SUBSTITUTE(TRIM(INDEX($A:$U,ROW(),$D$6)),",",""),"원",""),0))))</f>
        <v/>
      </c>
      <c r="AA1343" s="30">
        <f>IF(OR($Y1343="",$E$6=""),"",IF(INDEX($A:$U,ROW(),$E$6)="",0,IF(ISNUMBER(INDEX($A:$U,ROW(),$E$6)),INDEX($A:$U,ROW(),$E$6),IFERROR(--SUBSTITUTE(SUBSTITUTE(TRIM(INDEX($A:$U,ROW(),$E$6)),",",""),"원",""),0))))</f>
        <v/>
      </c>
      <c r="AB1343" s="30">
        <f>IF(OR($Y1343="",$F$6=""),"",IF(INDEX($A:$U,ROW(),$F$6)="","",IF(ISNUMBER(INDEX($A:$U,ROW(),$F$6)),INDEX($A:$U,ROW(),$F$6),IFERROR(--SUBSTITUTE(SUBSTITUTE(TRIM(INDEX($A:$U,ROW(),$F$6)),",",""),"원",""),""))))</f>
        <v/>
      </c>
      <c r="AC1343" s="2">
        <f>IF(OR($Y1343="",$G$6=""),"",INDEX($A:$U,ROW(),$G$6)&amp;"")</f>
        <v/>
      </c>
      <c r="AD1343" s="2">
        <f>IF($Y1343="","",IF(OR(AND(설정!$B$5&lt;&gt;"",ISNUMBER(SEARCH(설정!$B$5,$AC1343))),AND(설정!$B$6&lt;&gt;"",ISNUMBER(SEARCH(설정!$B$6,$AC1343))),AND(설정!$B$7&lt;&gt;"",ISNUMBER(SEARCH(설정!$B$7,$AC1343)))),"제외","포함"))</f>
        <v/>
      </c>
    </row>
    <row r="1344">
      <c r="W1344" s="2">
        <f>IF(OR($B$5="",$C$6="",ROW()&lt;$B$5),"",IF(INDEX($A:$U,ROW(),$C$6)="","",INDEX($A:$U,ROW(),$C$6)))</f>
        <v/>
      </c>
      <c r="X1344" s="28">
        <f>IF($W1344="","",IF(ISNUMBER($W1344),IF($W1344&gt;=10000000,IFERROR(DATE(INT($W1344/10000),MOD(INT($W1344/100),100),MOD($W1344,100)),""),$W1344),IF(ISNUMBER(--SUBSTITUTE(SUBSTITUTE(TRIM($W1344),".","-"),"/","-")),IF(--SUBSTITUTE(SUBSTITUTE(TRIM($W1344),".","-"),"/","-")&gt;=10000000,IFERROR(DATE(--LEFT(TRIM($W1344),4),--MID(TRIM($W1344),5,2),--RIGHT(TRIM($W1344),2)),""),--SUBSTITUTE(SUBSTITUTE(TRIM($W1344),".","-"),"/","-")),IFERROR(--LEFT(SUBSTITUTE(SUBSTITUTE(TRIM($W1344),".","-"),"/","-"),10),""))))</f>
        <v/>
      </c>
      <c r="Y1344" s="29">
        <f>IF($X1344="","",INT($X1344))</f>
        <v/>
      </c>
      <c r="Z1344" s="30">
        <f>IF(OR($Y1344="",$D$6=""),"",IF(INDEX($A:$U,ROW(),$D$6)="",0,IF(ISNUMBER(INDEX($A:$U,ROW(),$D$6)),INDEX($A:$U,ROW(),$D$6),IFERROR(--SUBSTITUTE(SUBSTITUTE(TRIM(INDEX($A:$U,ROW(),$D$6)),",",""),"원",""),0))))</f>
        <v/>
      </c>
      <c r="AA1344" s="30">
        <f>IF(OR($Y1344="",$E$6=""),"",IF(INDEX($A:$U,ROW(),$E$6)="",0,IF(ISNUMBER(INDEX($A:$U,ROW(),$E$6)),INDEX($A:$U,ROW(),$E$6),IFERROR(--SUBSTITUTE(SUBSTITUTE(TRIM(INDEX($A:$U,ROW(),$E$6)),",",""),"원",""),0))))</f>
        <v/>
      </c>
      <c r="AB1344" s="30">
        <f>IF(OR($Y1344="",$F$6=""),"",IF(INDEX($A:$U,ROW(),$F$6)="","",IF(ISNUMBER(INDEX($A:$U,ROW(),$F$6)),INDEX($A:$U,ROW(),$F$6),IFERROR(--SUBSTITUTE(SUBSTITUTE(TRIM(INDEX($A:$U,ROW(),$F$6)),",",""),"원",""),""))))</f>
        <v/>
      </c>
      <c r="AC1344" s="2">
        <f>IF(OR($Y1344="",$G$6=""),"",INDEX($A:$U,ROW(),$G$6)&amp;"")</f>
        <v/>
      </c>
      <c r="AD1344" s="2">
        <f>IF($Y1344="","",IF(OR(AND(설정!$B$5&lt;&gt;"",ISNUMBER(SEARCH(설정!$B$5,$AC1344))),AND(설정!$B$6&lt;&gt;"",ISNUMBER(SEARCH(설정!$B$6,$AC1344))),AND(설정!$B$7&lt;&gt;"",ISNUMBER(SEARCH(설정!$B$7,$AC1344)))),"제외","포함"))</f>
        <v/>
      </c>
    </row>
    <row r="1345">
      <c r="W1345" s="2">
        <f>IF(OR($B$5="",$C$6="",ROW()&lt;$B$5),"",IF(INDEX($A:$U,ROW(),$C$6)="","",INDEX($A:$U,ROW(),$C$6)))</f>
        <v/>
      </c>
      <c r="X1345" s="28">
        <f>IF($W1345="","",IF(ISNUMBER($W1345),IF($W1345&gt;=10000000,IFERROR(DATE(INT($W1345/10000),MOD(INT($W1345/100),100),MOD($W1345,100)),""),$W1345),IF(ISNUMBER(--SUBSTITUTE(SUBSTITUTE(TRIM($W1345),".","-"),"/","-")),IF(--SUBSTITUTE(SUBSTITUTE(TRIM($W1345),".","-"),"/","-")&gt;=10000000,IFERROR(DATE(--LEFT(TRIM($W1345),4),--MID(TRIM($W1345),5,2),--RIGHT(TRIM($W1345),2)),""),--SUBSTITUTE(SUBSTITUTE(TRIM($W1345),".","-"),"/","-")),IFERROR(--LEFT(SUBSTITUTE(SUBSTITUTE(TRIM($W1345),".","-"),"/","-"),10),""))))</f>
        <v/>
      </c>
      <c r="Y1345" s="29">
        <f>IF($X1345="","",INT($X1345))</f>
        <v/>
      </c>
      <c r="Z1345" s="30">
        <f>IF(OR($Y1345="",$D$6=""),"",IF(INDEX($A:$U,ROW(),$D$6)="",0,IF(ISNUMBER(INDEX($A:$U,ROW(),$D$6)),INDEX($A:$U,ROW(),$D$6),IFERROR(--SUBSTITUTE(SUBSTITUTE(TRIM(INDEX($A:$U,ROW(),$D$6)),",",""),"원",""),0))))</f>
        <v/>
      </c>
      <c r="AA1345" s="30">
        <f>IF(OR($Y1345="",$E$6=""),"",IF(INDEX($A:$U,ROW(),$E$6)="",0,IF(ISNUMBER(INDEX($A:$U,ROW(),$E$6)),INDEX($A:$U,ROW(),$E$6),IFERROR(--SUBSTITUTE(SUBSTITUTE(TRIM(INDEX($A:$U,ROW(),$E$6)),",",""),"원",""),0))))</f>
        <v/>
      </c>
      <c r="AB1345" s="30">
        <f>IF(OR($Y1345="",$F$6=""),"",IF(INDEX($A:$U,ROW(),$F$6)="","",IF(ISNUMBER(INDEX($A:$U,ROW(),$F$6)),INDEX($A:$U,ROW(),$F$6),IFERROR(--SUBSTITUTE(SUBSTITUTE(TRIM(INDEX($A:$U,ROW(),$F$6)),",",""),"원",""),""))))</f>
        <v/>
      </c>
      <c r="AC1345" s="2">
        <f>IF(OR($Y1345="",$G$6=""),"",INDEX($A:$U,ROW(),$G$6)&amp;"")</f>
        <v/>
      </c>
      <c r="AD1345" s="2">
        <f>IF($Y1345="","",IF(OR(AND(설정!$B$5&lt;&gt;"",ISNUMBER(SEARCH(설정!$B$5,$AC1345))),AND(설정!$B$6&lt;&gt;"",ISNUMBER(SEARCH(설정!$B$6,$AC1345))),AND(설정!$B$7&lt;&gt;"",ISNUMBER(SEARCH(설정!$B$7,$AC1345)))),"제외","포함"))</f>
        <v/>
      </c>
    </row>
    <row r="1346">
      <c r="W1346" s="2">
        <f>IF(OR($B$5="",$C$6="",ROW()&lt;$B$5),"",IF(INDEX($A:$U,ROW(),$C$6)="","",INDEX($A:$U,ROW(),$C$6)))</f>
        <v/>
      </c>
      <c r="X1346" s="28">
        <f>IF($W1346="","",IF(ISNUMBER($W1346),IF($W1346&gt;=10000000,IFERROR(DATE(INT($W1346/10000),MOD(INT($W1346/100),100),MOD($W1346,100)),""),$W1346),IF(ISNUMBER(--SUBSTITUTE(SUBSTITUTE(TRIM($W1346),".","-"),"/","-")),IF(--SUBSTITUTE(SUBSTITUTE(TRIM($W1346),".","-"),"/","-")&gt;=10000000,IFERROR(DATE(--LEFT(TRIM($W1346),4),--MID(TRIM($W1346),5,2),--RIGHT(TRIM($W1346),2)),""),--SUBSTITUTE(SUBSTITUTE(TRIM($W1346),".","-"),"/","-")),IFERROR(--LEFT(SUBSTITUTE(SUBSTITUTE(TRIM($W1346),".","-"),"/","-"),10),""))))</f>
        <v/>
      </c>
      <c r="Y1346" s="29">
        <f>IF($X1346="","",INT($X1346))</f>
        <v/>
      </c>
      <c r="Z1346" s="30">
        <f>IF(OR($Y1346="",$D$6=""),"",IF(INDEX($A:$U,ROW(),$D$6)="",0,IF(ISNUMBER(INDEX($A:$U,ROW(),$D$6)),INDEX($A:$U,ROW(),$D$6),IFERROR(--SUBSTITUTE(SUBSTITUTE(TRIM(INDEX($A:$U,ROW(),$D$6)),",",""),"원",""),0))))</f>
        <v/>
      </c>
      <c r="AA1346" s="30">
        <f>IF(OR($Y1346="",$E$6=""),"",IF(INDEX($A:$U,ROW(),$E$6)="",0,IF(ISNUMBER(INDEX($A:$U,ROW(),$E$6)),INDEX($A:$U,ROW(),$E$6),IFERROR(--SUBSTITUTE(SUBSTITUTE(TRIM(INDEX($A:$U,ROW(),$E$6)),",",""),"원",""),0))))</f>
        <v/>
      </c>
      <c r="AB1346" s="30">
        <f>IF(OR($Y1346="",$F$6=""),"",IF(INDEX($A:$U,ROW(),$F$6)="","",IF(ISNUMBER(INDEX($A:$U,ROW(),$F$6)),INDEX($A:$U,ROW(),$F$6),IFERROR(--SUBSTITUTE(SUBSTITUTE(TRIM(INDEX($A:$U,ROW(),$F$6)),",",""),"원",""),""))))</f>
        <v/>
      </c>
      <c r="AC1346" s="2">
        <f>IF(OR($Y1346="",$G$6=""),"",INDEX($A:$U,ROW(),$G$6)&amp;"")</f>
        <v/>
      </c>
      <c r="AD1346" s="2">
        <f>IF($Y1346="","",IF(OR(AND(설정!$B$5&lt;&gt;"",ISNUMBER(SEARCH(설정!$B$5,$AC1346))),AND(설정!$B$6&lt;&gt;"",ISNUMBER(SEARCH(설정!$B$6,$AC1346))),AND(설정!$B$7&lt;&gt;"",ISNUMBER(SEARCH(설정!$B$7,$AC1346)))),"제외","포함"))</f>
        <v/>
      </c>
    </row>
    <row r="1347">
      <c r="W1347" s="2">
        <f>IF(OR($B$5="",$C$6="",ROW()&lt;$B$5),"",IF(INDEX($A:$U,ROW(),$C$6)="","",INDEX($A:$U,ROW(),$C$6)))</f>
        <v/>
      </c>
      <c r="X1347" s="28">
        <f>IF($W1347="","",IF(ISNUMBER($W1347),IF($W1347&gt;=10000000,IFERROR(DATE(INT($W1347/10000),MOD(INT($W1347/100),100),MOD($W1347,100)),""),$W1347),IF(ISNUMBER(--SUBSTITUTE(SUBSTITUTE(TRIM($W1347),".","-"),"/","-")),IF(--SUBSTITUTE(SUBSTITUTE(TRIM($W1347),".","-"),"/","-")&gt;=10000000,IFERROR(DATE(--LEFT(TRIM($W1347),4),--MID(TRIM($W1347),5,2),--RIGHT(TRIM($W1347),2)),""),--SUBSTITUTE(SUBSTITUTE(TRIM($W1347),".","-"),"/","-")),IFERROR(--LEFT(SUBSTITUTE(SUBSTITUTE(TRIM($W1347),".","-"),"/","-"),10),""))))</f>
        <v/>
      </c>
      <c r="Y1347" s="29">
        <f>IF($X1347="","",INT($X1347))</f>
        <v/>
      </c>
      <c r="Z1347" s="30">
        <f>IF(OR($Y1347="",$D$6=""),"",IF(INDEX($A:$U,ROW(),$D$6)="",0,IF(ISNUMBER(INDEX($A:$U,ROW(),$D$6)),INDEX($A:$U,ROW(),$D$6),IFERROR(--SUBSTITUTE(SUBSTITUTE(TRIM(INDEX($A:$U,ROW(),$D$6)),",",""),"원",""),0))))</f>
        <v/>
      </c>
      <c r="AA1347" s="30">
        <f>IF(OR($Y1347="",$E$6=""),"",IF(INDEX($A:$U,ROW(),$E$6)="",0,IF(ISNUMBER(INDEX($A:$U,ROW(),$E$6)),INDEX($A:$U,ROW(),$E$6),IFERROR(--SUBSTITUTE(SUBSTITUTE(TRIM(INDEX($A:$U,ROW(),$E$6)),",",""),"원",""),0))))</f>
        <v/>
      </c>
      <c r="AB1347" s="30">
        <f>IF(OR($Y1347="",$F$6=""),"",IF(INDEX($A:$U,ROW(),$F$6)="","",IF(ISNUMBER(INDEX($A:$U,ROW(),$F$6)),INDEX($A:$U,ROW(),$F$6),IFERROR(--SUBSTITUTE(SUBSTITUTE(TRIM(INDEX($A:$U,ROW(),$F$6)),",",""),"원",""),""))))</f>
        <v/>
      </c>
      <c r="AC1347" s="2">
        <f>IF(OR($Y1347="",$G$6=""),"",INDEX($A:$U,ROW(),$G$6)&amp;"")</f>
        <v/>
      </c>
      <c r="AD1347" s="2">
        <f>IF($Y1347="","",IF(OR(AND(설정!$B$5&lt;&gt;"",ISNUMBER(SEARCH(설정!$B$5,$AC1347))),AND(설정!$B$6&lt;&gt;"",ISNUMBER(SEARCH(설정!$B$6,$AC1347))),AND(설정!$B$7&lt;&gt;"",ISNUMBER(SEARCH(설정!$B$7,$AC1347)))),"제외","포함"))</f>
        <v/>
      </c>
    </row>
    <row r="1348">
      <c r="W1348" s="2">
        <f>IF(OR($B$5="",$C$6="",ROW()&lt;$B$5),"",IF(INDEX($A:$U,ROW(),$C$6)="","",INDEX($A:$U,ROW(),$C$6)))</f>
        <v/>
      </c>
      <c r="X1348" s="28">
        <f>IF($W1348="","",IF(ISNUMBER($W1348),IF($W1348&gt;=10000000,IFERROR(DATE(INT($W1348/10000),MOD(INT($W1348/100),100),MOD($W1348,100)),""),$W1348),IF(ISNUMBER(--SUBSTITUTE(SUBSTITUTE(TRIM($W1348),".","-"),"/","-")),IF(--SUBSTITUTE(SUBSTITUTE(TRIM($W1348),".","-"),"/","-")&gt;=10000000,IFERROR(DATE(--LEFT(TRIM($W1348),4),--MID(TRIM($W1348),5,2),--RIGHT(TRIM($W1348),2)),""),--SUBSTITUTE(SUBSTITUTE(TRIM($W1348),".","-"),"/","-")),IFERROR(--LEFT(SUBSTITUTE(SUBSTITUTE(TRIM($W1348),".","-"),"/","-"),10),""))))</f>
        <v/>
      </c>
      <c r="Y1348" s="29">
        <f>IF($X1348="","",INT($X1348))</f>
        <v/>
      </c>
      <c r="Z1348" s="30">
        <f>IF(OR($Y1348="",$D$6=""),"",IF(INDEX($A:$U,ROW(),$D$6)="",0,IF(ISNUMBER(INDEX($A:$U,ROW(),$D$6)),INDEX($A:$U,ROW(),$D$6),IFERROR(--SUBSTITUTE(SUBSTITUTE(TRIM(INDEX($A:$U,ROW(),$D$6)),",",""),"원",""),0))))</f>
        <v/>
      </c>
      <c r="AA1348" s="30">
        <f>IF(OR($Y1348="",$E$6=""),"",IF(INDEX($A:$U,ROW(),$E$6)="",0,IF(ISNUMBER(INDEX($A:$U,ROW(),$E$6)),INDEX($A:$U,ROW(),$E$6),IFERROR(--SUBSTITUTE(SUBSTITUTE(TRIM(INDEX($A:$U,ROW(),$E$6)),",",""),"원",""),0))))</f>
        <v/>
      </c>
      <c r="AB1348" s="30">
        <f>IF(OR($Y1348="",$F$6=""),"",IF(INDEX($A:$U,ROW(),$F$6)="","",IF(ISNUMBER(INDEX($A:$U,ROW(),$F$6)),INDEX($A:$U,ROW(),$F$6),IFERROR(--SUBSTITUTE(SUBSTITUTE(TRIM(INDEX($A:$U,ROW(),$F$6)),",",""),"원",""),""))))</f>
        <v/>
      </c>
      <c r="AC1348" s="2">
        <f>IF(OR($Y1348="",$G$6=""),"",INDEX($A:$U,ROW(),$G$6)&amp;"")</f>
        <v/>
      </c>
      <c r="AD1348" s="2">
        <f>IF($Y1348="","",IF(OR(AND(설정!$B$5&lt;&gt;"",ISNUMBER(SEARCH(설정!$B$5,$AC1348))),AND(설정!$B$6&lt;&gt;"",ISNUMBER(SEARCH(설정!$B$6,$AC1348))),AND(설정!$B$7&lt;&gt;"",ISNUMBER(SEARCH(설정!$B$7,$AC1348)))),"제외","포함"))</f>
        <v/>
      </c>
    </row>
    <row r="1349">
      <c r="W1349" s="2">
        <f>IF(OR($B$5="",$C$6="",ROW()&lt;$B$5),"",IF(INDEX($A:$U,ROW(),$C$6)="","",INDEX($A:$U,ROW(),$C$6)))</f>
        <v/>
      </c>
      <c r="X1349" s="28">
        <f>IF($W1349="","",IF(ISNUMBER($W1349),IF($W1349&gt;=10000000,IFERROR(DATE(INT($W1349/10000),MOD(INT($W1349/100),100),MOD($W1349,100)),""),$W1349),IF(ISNUMBER(--SUBSTITUTE(SUBSTITUTE(TRIM($W1349),".","-"),"/","-")),IF(--SUBSTITUTE(SUBSTITUTE(TRIM($W1349),".","-"),"/","-")&gt;=10000000,IFERROR(DATE(--LEFT(TRIM($W1349),4),--MID(TRIM($W1349),5,2),--RIGHT(TRIM($W1349),2)),""),--SUBSTITUTE(SUBSTITUTE(TRIM($W1349),".","-"),"/","-")),IFERROR(--LEFT(SUBSTITUTE(SUBSTITUTE(TRIM($W1349),".","-"),"/","-"),10),""))))</f>
        <v/>
      </c>
      <c r="Y1349" s="29">
        <f>IF($X1349="","",INT($X1349))</f>
        <v/>
      </c>
      <c r="Z1349" s="30">
        <f>IF(OR($Y1349="",$D$6=""),"",IF(INDEX($A:$U,ROW(),$D$6)="",0,IF(ISNUMBER(INDEX($A:$U,ROW(),$D$6)),INDEX($A:$U,ROW(),$D$6),IFERROR(--SUBSTITUTE(SUBSTITUTE(TRIM(INDEX($A:$U,ROW(),$D$6)),",",""),"원",""),0))))</f>
        <v/>
      </c>
      <c r="AA1349" s="30">
        <f>IF(OR($Y1349="",$E$6=""),"",IF(INDEX($A:$U,ROW(),$E$6)="",0,IF(ISNUMBER(INDEX($A:$U,ROW(),$E$6)),INDEX($A:$U,ROW(),$E$6),IFERROR(--SUBSTITUTE(SUBSTITUTE(TRIM(INDEX($A:$U,ROW(),$E$6)),",",""),"원",""),0))))</f>
        <v/>
      </c>
      <c r="AB1349" s="30">
        <f>IF(OR($Y1349="",$F$6=""),"",IF(INDEX($A:$U,ROW(),$F$6)="","",IF(ISNUMBER(INDEX($A:$U,ROW(),$F$6)),INDEX($A:$U,ROW(),$F$6),IFERROR(--SUBSTITUTE(SUBSTITUTE(TRIM(INDEX($A:$U,ROW(),$F$6)),",",""),"원",""),""))))</f>
        <v/>
      </c>
      <c r="AC1349" s="2">
        <f>IF(OR($Y1349="",$G$6=""),"",INDEX($A:$U,ROW(),$G$6)&amp;"")</f>
        <v/>
      </c>
      <c r="AD1349" s="2">
        <f>IF($Y1349="","",IF(OR(AND(설정!$B$5&lt;&gt;"",ISNUMBER(SEARCH(설정!$B$5,$AC1349))),AND(설정!$B$6&lt;&gt;"",ISNUMBER(SEARCH(설정!$B$6,$AC1349))),AND(설정!$B$7&lt;&gt;"",ISNUMBER(SEARCH(설정!$B$7,$AC1349)))),"제외","포함"))</f>
        <v/>
      </c>
    </row>
    <row r="1350">
      <c r="W1350" s="2">
        <f>IF(OR($B$5="",$C$6="",ROW()&lt;$B$5),"",IF(INDEX($A:$U,ROW(),$C$6)="","",INDEX($A:$U,ROW(),$C$6)))</f>
        <v/>
      </c>
      <c r="X1350" s="28">
        <f>IF($W1350="","",IF(ISNUMBER($W1350),IF($W1350&gt;=10000000,IFERROR(DATE(INT($W1350/10000),MOD(INT($W1350/100),100),MOD($W1350,100)),""),$W1350),IF(ISNUMBER(--SUBSTITUTE(SUBSTITUTE(TRIM($W1350),".","-"),"/","-")),IF(--SUBSTITUTE(SUBSTITUTE(TRIM($W1350),".","-"),"/","-")&gt;=10000000,IFERROR(DATE(--LEFT(TRIM($W1350),4),--MID(TRIM($W1350),5,2),--RIGHT(TRIM($W1350),2)),""),--SUBSTITUTE(SUBSTITUTE(TRIM($W1350),".","-"),"/","-")),IFERROR(--LEFT(SUBSTITUTE(SUBSTITUTE(TRIM($W1350),".","-"),"/","-"),10),""))))</f>
        <v/>
      </c>
      <c r="Y1350" s="29">
        <f>IF($X1350="","",INT($X1350))</f>
        <v/>
      </c>
      <c r="Z1350" s="30">
        <f>IF(OR($Y1350="",$D$6=""),"",IF(INDEX($A:$U,ROW(),$D$6)="",0,IF(ISNUMBER(INDEX($A:$U,ROW(),$D$6)),INDEX($A:$U,ROW(),$D$6),IFERROR(--SUBSTITUTE(SUBSTITUTE(TRIM(INDEX($A:$U,ROW(),$D$6)),",",""),"원",""),0))))</f>
        <v/>
      </c>
      <c r="AA1350" s="30">
        <f>IF(OR($Y1350="",$E$6=""),"",IF(INDEX($A:$U,ROW(),$E$6)="",0,IF(ISNUMBER(INDEX($A:$U,ROW(),$E$6)),INDEX($A:$U,ROW(),$E$6),IFERROR(--SUBSTITUTE(SUBSTITUTE(TRIM(INDEX($A:$U,ROW(),$E$6)),",",""),"원",""),0))))</f>
        <v/>
      </c>
      <c r="AB1350" s="30">
        <f>IF(OR($Y1350="",$F$6=""),"",IF(INDEX($A:$U,ROW(),$F$6)="","",IF(ISNUMBER(INDEX($A:$U,ROW(),$F$6)),INDEX($A:$U,ROW(),$F$6),IFERROR(--SUBSTITUTE(SUBSTITUTE(TRIM(INDEX($A:$U,ROW(),$F$6)),",",""),"원",""),""))))</f>
        <v/>
      </c>
      <c r="AC1350" s="2">
        <f>IF(OR($Y1350="",$G$6=""),"",INDEX($A:$U,ROW(),$G$6)&amp;"")</f>
        <v/>
      </c>
      <c r="AD1350" s="2">
        <f>IF($Y1350="","",IF(OR(AND(설정!$B$5&lt;&gt;"",ISNUMBER(SEARCH(설정!$B$5,$AC1350))),AND(설정!$B$6&lt;&gt;"",ISNUMBER(SEARCH(설정!$B$6,$AC1350))),AND(설정!$B$7&lt;&gt;"",ISNUMBER(SEARCH(설정!$B$7,$AC1350)))),"제외","포함"))</f>
        <v/>
      </c>
    </row>
    <row r="1351">
      <c r="W1351" s="2">
        <f>IF(OR($B$5="",$C$6="",ROW()&lt;$B$5),"",IF(INDEX($A:$U,ROW(),$C$6)="","",INDEX($A:$U,ROW(),$C$6)))</f>
        <v/>
      </c>
      <c r="X1351" s="28">
        <f>IF($W1351="","",IF(ISNUMBER($W1351),IF($W1351&gt;=10000000,IFERROR(DATE(INT($W1351/10000),MOD(INT($W1351/100),100),MOD($W1351,100)),""),$W1351),IF(ISNUMBER(--SUBSTITUTE(SUBSTITUTE(TRIM($W1351),".","-"),"/","-")),IF(--SUBSTITUTE(SUBSTITUTE(TRIM($W1351),".","-"),"/","-")&gt;=10000000,IFERROR(DATE(--LEFT(TRIM($W1351),4),--MID(TRIM($W1351),5,2),--RIGHT(TRIM($W1351),2)),""),--SUBSTITUTE(SUBSTITUTE(TRIM($W1351),".","-"),"/","-")),IFERROR(--LEFT(SUBSTITUTE(SUBSTITUTE(TRIM($W1351),".","-"),"/","-"),10),""))))</f>
        <v/>
      </c>
      <c r="Y1351" s="29">
        <f>IF($X1351="","",INT($X1351))</f>
        <v/>
      </c>
      <c r="Z1351" s="30">
        <f>IF(OR($Y1351="",$D$6=""),"",IF(INDEX($A:$U,ROW(),$D$6)="",0,IF(ISNUMBER(INDEX($A:$U,ROW(),$D$6)),INDEX($A:$U,ROW(),$D$6),IFERROR(--SUBSTITUTE(SUBSTITUTE(TRIM(INDEX($A:$U,ROW(),$D$6)),",",""),"원",""),0))))</f>
        <v/>
      </c>
      <c r="AA1351" s="30">
        <f>IF(OR($Y1351="",$E$6=""),"",IF(INDEX($A:$U,ROW(),$E$6)="",0,IF(ISNUMBER(INDEX($A:$U,ROW(),$E$6)),INDEX($A:$U,ROW(),$E$6),IFERROR(--SUBSTITUTE(SUBSTITUTE(TRIM(INDEX($A:$U,ROW(),$E$6)),",",""),"원",""),0))))</f>
        <v/>
      </c>
      <c r="AB1351" s="30">
        <f>IF(OR($Y1351="",$F$6=""),"",IF(INDEX($A:$U,ROW(),$F$6)="","",IF(ISNUMBER(INDEX($A:$U,ROW(),$F$6)),INDEX($A:$U,ROW(),$F$6),IFERROR(--SUBSTITUTE(SUBSTITUTE(TRIM(INDEX($A:$U,ROW(),$F$6)),",",""),"원",""),""))))</f>
        <v/>
      </c>
      <c r="AC1351" s="2">
        <f>IF(OR($Y1351="",$G$6=""),"",INDEX($A:$U,ROW(),$G$6)&amp;"")</f>
        <v/>
      </c>
      <c r="AD1351" s="2">
        <f>IF($Y1351="","",IF(OR(AND(설정!$B$5&lt;&gt;"",ISNUMBER(SEARCH(설정!$B$5,$AC1351))),AND(설정!$B$6&lt;&gt;"",ISNUMBER(SEARCH(설정!$B$6,$AC1351))),AND(설정!$B$7&lt;&gt;"",ISNUMBER(SEARCH(설정!$B$7,$AC1351)))),"제외","포함"))</f>
        <v/>
      </c>
    </row>
    <row r="1352">
      <c r="W1352" s="2">
        <f>IF(OR($B$5="",$C$6="",ROW()&lt;$B$5),"",IF(INDEX($A:$U,ROW(),$C$6)="","",INDEX($A:$U,ROW(),$C$6)))</f>
        <v/>
      </c>
      <c r="X1352" s="28">
        <f>IF($W1352="","",IF(ISNUMBER($W1352),IF($W1352&gt;=10000000,IFERROR(DATE(INT($W1352/10000),MOD(INT($W1352/100),100),MOD($W1352,100)),""),$W1352),IF(ISNUMBER(--SUBSTITUTE(SUBSTITUTE(TRIM($W1352),".","-"),"/","-")),IF(--SUBSTITUTE(SUBSTITUTE(TRIM($W1352),".","-"),"/","-")&gt;=10000000,IFERROR(DATE(--LEFT(TRIM($W1352),4),--MID(TRIM($W1352),5,2),--RIGHT(TRIM($W1352),2)),""),--SUBSTITUTE(SUBSTITUTE(TRIM($W1352),".","-"),"/","-")),IFERROR(--LEFT(SUBSTITUTE(SUBSTITUTE(TRIM($W1352),".","-"),"/","-"),10),""))))</f>
        <v/>
      </c>
      <c r="Y1352" s="29">
        <f>IF($X1352="","",INT($X1352))</f>
        <v/>
      </c>
      <c r="Z1352" s="30">
        <f>IF(OR($Y1352="",$D$6=""),"",IF(INDEX($A:$U,ROW(),$D$6)="",0,IF(ISNUMBER(INDEX($A:$U,ROW(),$D$6)),INDEX($A:$U,ROW(),$D$6),IFERROR(--SUBSTITUTE(SUBSTITUTE(TRIM(INDEX($A:$U,ROW(),$D$6)),",",""),"원",""),0))))</f>
        <v/>
      </c>
      <c r="AA1352" s="30">
        <f>IF(OR($Y1352="",$E$6=""),"",IF(INDEX($A:$U,ROW(),$E$6)="",0,IF(ISNUMBER(INDEX($A:$U,ROW(),$E$6)),INDEX($A:$U,ROW(),$E$6),IFERROR(--SUBSTITUTE(SUBSTITUTE(TRIM(INDEX($A:$U,ROW(),$E$6)),",",""),"원",""),0))))</f>
        <v/>
      </c>
      <c r="AB1352" s="30">
        <f>IF(OR($Y1352="",$F$6=""),"",IF(INDEX($A:$U,ROW(),$F$6)="","",IF(ISNUMBER(INDEX($A:$U,ROW(),$F$6)),INDEX($A:$U,ROW(),$F$6),IFERROR(--SUBSTITUTE(SUBSTITUTE(TRIM(INDEX($A:$U,ROW(),$F$6)),",",""),"원",""),""))))</f>
        <v/>
      </c>
      <c r="AC1352" s="2">
        <f>IF(OR($Y1352="",$G$6=""),"",INDEX($A:$U,ROW(),$G$6)&amp;"")</f>
        <v/>
      </c>
      <c r="AD1352" s="2">
        <f>IF($Y1352="","",IF(OR(AND(설정!$B$5&lt;&gt;"",ISNUMBER(SEARCH(설정!$B$5,$AC1352))),AND(설정!$B$6&lt;&gt;"",ISNUMBER(SEARCH(설정!$B$6,$AC1352))),AND(설정!$B$7&lt;&gt;"",ISNUMBER(SEARCH(설정!$B$7,$AC1352)))),"제외","포함"))</f>
        <v/>
      </c>
    </row>
    <row r="1353">
      <c r="W1353" s="2">
        <f>IF(OR($B$5="",$C$6="",ROW()&lt;$B$5),"",IF(INDEX($A:$U,ROW(),$C$6)="","",INDEX($A:$U,ROW(),$C$6)))</f>
        <v/>
      </c>
      <c r="X1353" s="28">
        <f>IF($W1353="","",IF(ISNUMBER($W1353),IF($W1353&gt;=10000000,IFERROR(DATE(INT($W1353/10000),MOD(INT($W1353/100),100),MOD($W1353,100)),""),$W1353),IF(ISNUMBER(--SUBSTITUTE(SUBSTITUTE(TRIM($W1353),".","-"),"/","-")),IF(--SUBSTITUTE(SUBSTITUTE(TRIM($W1353),".","-"),"/","-")&gt;=10000000,IFERROR(DATE(--LEFT(TRIM($W1353),4),--MID(TRIM($W1353),5,2),--RIGHT(TRIM($W1353),2)),""),--SUBSTITUTE(SUBSTITUTE(TRIM($W1353),".","-"),"/","-")),IFERROR(--LEFT(SUBSTITUTE(SUBSTITUTE(TRIM($W1353),".","-"),"/","-"),10),""))))</f>
        <v/>
      </c>
      <c r="Y1353" s="29">
        <f>IF($X1353="","",INT($X1353))</f>
        <v/>
      </c>
      <c r="Z1353" s="30">
        <f>IF(OR($Y1353="",$D$6=""),"",IF(INDEX($A:$U,ROW(),$D$6)="",0,IF(ISNUMBER(INDEX($A:$U,ROW(),$D$6)),INDEX($A:$U,ROW(),$D$6),IFERROR(--SUBSTITUTE(SUBSTITUTE(TRIM(INDEX($A:$U,ROW(),$D$6)),",",""),"원",""),0))))</f>
        <v/>
      </c>
      <c r="AA1353" s="30">
        <f>IF(OR($Y1353="",$E$6=""),"",IF(INDEX($A:$U,ROW(),$E$6)="",0,IF(ISNUMBER(INDEX($A:$U,ROW(),$E$6)),INDEX($A:$U,ROW(),$E$6),IFERROR(--SUBSTITUTE(SUBSTITUTE(TRIM(INDEX($A:$U,ROW(),$E$6)),",",""),"원",""),0))))</f>
        <v/>
      </c>
      <c r="AB1353" s="30">
        <f>IF(OR($Y1353="",$F$6=""),"",IF(INDEX($A:$U,ROW(),$F$6)="","",IF(ISNUMBER(INDEX($A:$U,ROW(),$F$6)),INDEX($A:$U,ROW(),$F$6),IFERROR(--SUBSTITUTE(SUBSTITUTE(TRIM(INDEX($A:$U,ROW(),$F$6)),",",""),"원",""),""))))</f>
        <v/>
      </c>
      <c r="AC1353" s="2">
        <f>IF(OR($Y1353="",$G$6=""),"",INDEX($A:$U,ROW(),$G$6)&amp;"")</f>
        <v/>
      </c>
      <c r="AD1353" s="2">
        <f>IF($Y1353="","",IF(OR(AND(설정!$B$5&lt;&gt;"",ISNUMBER(SEARCH(설정!$B$5,$AC1353))),AND(설정!$B$6&lt;&gt;"",ISNUMBER(SEARCH(설정!$B$6,$AC1353))),AND(설정!$B$7&lt;&gt;"",ISNUMBER(SEARCH(설정!$B$7,$AC1353)))),"제외","포함"))</f>
        <v/>
      </c>
    </row>
    <row r="1354">
      <c r="W1354" s="2">
        <f>IF(OR($B$5="",$C$6="",ROW()&lt;$B$5),"",IF(INDEX($A:$U,ROW(),$C$6)="","",INDEX($A:$U,ROW(),$C$6)))</f>
        <v/>
      </c>
      <c r="X1354" s="28">
        <f>IF($W1354="","",IF(ISNUMBER($W1354),IF($W1354&gt;=10000000,IFERROR(DATE(INT($W1354/10000),MOD(INT($W1354/100),100),MOD($W1354,100)),""),$W1354),IF(ISNUMBER(--SUBSTITUTE(SUBSTITUTE(TRIM($W1354),".","-"),"/","-")),IF(--SUBSTITUTE(SUBSTITUTE(TRIM($W1354),".","-"),"/","-")&gt;=10000000,IFERROR(DATE(--LEFT(TRIM($W1354),4),--MID(TRIM($W1354),5,2),--RIGHT(TRIM($W1354),2)),""),--SUBSTITUTE(SUBSTITUTE(TRIM($W1354),".","-"),"/","-")),IFERROR(--LEFT(SUBSTITUTE(SUBSTITUTE(TRIM($W1354),".","-"),"/","-"),10),""))))</f>
        <v/>
      </c>
      <c r="Y1354" s="29">
        <f>IF($X1354="","",INT($X1354))</f>
        <v/>
      </c>
      <c r="Z1354" s="30">
        <f>IF(OR($Y1354="",$D$6=""),"",IF(INDEX($A:$U,ROW(),$D$6)="",0,IF(ISNUMBER(INDEX($A:$U,ROW(),$D$6)),INDEX($A:$U,ROW(),$D$6),IFERROR(--SUBSTITUTE(SUBSTITUTE(TRIM(INDEX($A:$U,ROW(),$D$6)),",",""),"원",""),0))))</f>
        <v/>
      </c>
      <c r="AA1354" s="30">
        <f>IF(OR($Y1354="",$E$6=""),"",IF(INDEX($A:$U,ROW(),$E$6)="",0,IF(ISNUMBER(INDEX($A:$U,ROW(),$E$6)),INDEX($A:$U,ROW(),$E$6),IFERROR(--SUBSTITUTE(SUBSTITUTE(TRIM(INDEX($A:$U,ROW(),$E$6)),",",""),"원",""),0))))</f>
        <v/>
      </c>
      <c r="AB1354" s="30">
        <f>IF(OR($Y1354="",$F$6=""),"",IF(INDEX($A:$U,ROW(),$F$6)="","",IF(ISNUMBER(INDEX($A:$U,ROW(),$F$6)),INDEX($A:$U,ROW(),$F$6),IFERROR(--SUBSTITUTE(SUBSTITUTE(TRIM(INDEX($A:$U,ROW(),$F$6)),",",""),"원",""),""))))</f>
        <v/>
      </c>
      <c r="AC1354" s="2">
        <f>IF(OR($Y1354="",$G$6=""),"",INDEX($A:$U,ROW(),$G$6)&amp;"")</f>
        <v/>
      </c>
      <c r="AD1354" s="2">
        <f>IF($Y1354="","",IF(OR(AND(설정!$B$5&lt;&gt;"",ISNUMBER(SEARCH(설정!$B$5,$AC1354))),AND(설정!$B$6&lt;&gt;"",ISNUMBER(SEARCH(설정!$B$6,$AC1354))),AND(설정!$B$7&lt;&gt;"",ISNUMBER(SEARCH(설정!$B$7,$AC1354)))),"제외","포함"))</f>
        <v/>
      </c>
    </row>
    <row r="1355">
      <c r="W1355" s="2">
        <f>IF(OR($B$5="",$C$6="",ROW()&lt;$B$5),"",IF(INDEX($A:$U,ROW(),$C$6)="","",INDEX($A:$U,ROW(),$C$6)))</f>
        <v/>
      </c>
      <c r="X1355" s="28">
        <f>IF($W1355="","",IF(ISNUMBER($W1355),IF($W1355&gt;=10000000,IFERROR(DATE(INT($W1355/10000),MOD(INT($W1355/100),100),MOD($W1355,100)),""),$W1355),IF(ISNUMBER(--SUBSTITUTE(SUBSTITUTE(TRIM($W1355),".","-"),"/","-")),IF(--SUBSTITUTE(SUBSTITUTE(TRIM($W1355),".","-"),"/","-")&gt;=10000000,IFERROR(DATE(--LEFT(TRIM($W1355),4),--MID(TRIM($W1355),5,2),--RIGHT(TRIM($W1355),2)),""),--SUBSTITUTE(SUBSTITUTE(TRIM($W1355),".","-"),"/","-")),IFERROR(--LEFT(SUBSTITUTE(SUBSTITUTE(TRIM($W1355),".","-"),"/","-"),10),""))))</f>
        <v/>
      </c>
      <c r="Y1355" s="29">
        <f>IF($X1355="","",INT($X1355))</f>
        <v/>
      </c>
      <c r="Z1355" s="30">
        <f>IF(OR($Y1355="",$D$6=""),"",IF(INDEX($A:$U,ROW(),$D$6)="",0,IF(ISNUMBER(INDEX($A:$U,ROW(),$D$6)),INDEX($A:$U,ROW(),$D$6),IFERROR(--SUBSTITUTE(SUBSTITUTE(TRIM(INDEX($A:$U,ROW(),$D$6)),",",""),"원",""),0))))</f>
        <v/>
      </c>
      <c r="AA1355" s="30">
        <f>IF(OR($Y1355="",$E$6=""),"",IF(INDEX($A:$U,ROW(),$E$6)="",0,IF(ISNUMBER(INDEX($A:$U,ROW(),$E$6)),INDEX($A:$U,ROW(),$E$6),IFERROR(--SUBSTITUTE(SUBSTITUTE(TRIM(INDEX($A:$U,ROW(),$E$6)),",",""),"원",""),0))))</f>
        <v/>
      </c>
      <c r="AB1355" s="30">
        <f>IF(OR($Y1355="",$F$6=""),"",IF(INDEX($A:$U,ROW(),$F$6)="","",IF(ISNUMBER(INDEX($A:$U,ROW(),$F$6)),INDEX($A:$U,ROW(),$F$6),IFERROR(--SUBSTITUTE(SUBSTITUTE(TRIM(INDEX($A:$U,ROW(),$F$6)),",",""),"원",""),""))))</f>
        <v/>
      </c>
      <c r="AC1355" s="2">
        <f>IF(OR($Y1355="",$G$6=""),"",INDEX($A:$U,ROW(),$G$6)&amp;"")</f>
        <v/>
      </c>
      <c r="AD1355" s="2">
        <f>IF($Y1355="","",IF(OR(AND(설정!$B$5&lt;&gt;"",ISNUMBER(SEARCH(설정!$B$5,$AC1355))),AND(설정!$B$6&lt;&gt;"",ISNUMBER(SEARCH(설정!$B$6,$AC1355))),AND(설정!$B$7&lt;&gt;"",ISNUMBER(SEARCH(설정!$B$7,$AC1355)))),"제외","포함"))</f>
        <v/>
      </c>
    </row>
    <row r="1356">
      <c r="W1356" s="2">
        <f>IF(OR($B$5="",$C$6="",ROW()&lt;$B$5),"",IF(INDEX($A:$U,ROW(),$C$6)="","",INDEX($A:$U,ROW(),$C$6)))</f>
        <v/>
      </c>
      <c r="X1356" s="28">
        <f>IF($W1356="","",IF(ISNUMBER($W1356),IF($W1356&gt;=10000000,IFERROR(DATE(INT($W1356/10000),MOD(INT($W1356/100),100),MOD($W1356,100)),""),$W1356),IF(ISNUMBER(--SUBSTITUTE(SUBSTITUTE(TRIM($W1356),".","-"),"/","-")),IF(--SUBSTITUTE(SUBSTITUTE(TRIM($W1356),".","-"),"/","-")&gt;=10000000,IFERROR(DATE(--LEFT(TRIM($W1356),4),--MID(TRIM($W1356),5,2),--RIGHT(TRIM($W1356),2)),""),--SUBSTITUTE(SUBSTITUTE(TRIM($W1356),".","-"),"/","-")),IFERROR(--LEFT(SUBSTITUTE(SUBSTITUTE(TRIM($W1356),".","-"),"/","-"),10),""))))</f>
        <v/>
      </c>
      <c r="Y1356" s="29">
        <f>IF($X1356="","",INT($X1356))</f>
        <v/>
      </c>
      <c r="Z1356" s="30">
        <f>IF(OR($Y1356="",$D$6=""),"",IF(INDEX($A:$U,ROW(),$D$6)="",0,IF(ISNUMBER(INDEX($A:$U,ROW(),$D$6)),INDEX($A:$U,ROW(),$D$6),IFERROR(--SUBSTITUTE(SUBSTITUTE(TRIM(INDEX($A:$U,ROW(),$D$6)),",",""),"원",""),0))))</f>
        <v/>
      </c>
      <c r="AA1356" s="30">
        <f>IF(OR($Y1356="",$E$6=""),"",IF(INDEX($A:$U,ROW(),$E$6)="",0,IF(ISNUMBER(INDEX($A:$U,ROW(),$E$6)),INDEX($A:$U,ROW(),$E$6),IFERROR(--SUBSTITUTE(SUBSTITUTE(TRIM(INDEX($A:$U,ROW(),$E$6)),",",""),"원",""),0))))</f>
        <v/>
      </c>
      <c r="AB1356" s="30">
        <f>IF(OR($Y1356="",$F$6=""),"",IF(INDEX($A:$U,ROW(),$F$6)="","",IF(ISNUMBER(INDEX($A:$U,ROW(),$F$6)),INDEX($A:$U,ROW(),$F$6),IFERROR(--SUBSTITUTE(SUBSTITUTE(TRIM(INDEX($A:$U,ROW(),$F$6)),",",""),"원",""),""))))</f>
        <v/>
      </c>
      <c r="AC1356" s="2">
        <f>IF(OR($Y1356="",$G$6=""),"",INDEX($A:$U,ROW(),$G$6)&amp;"")</f>
        <v/>
      </c>
      <c r="AD1356" s="2">
        <f>IF($Y1356="","",IF(OR(AND(설정!$B$5&lt;&gt;"",ISNUMBER(SEARCH(설정!$B$5,$AC1356))),AND(설정!$B$6&lt;&gt;"",ISNUMBER(SEARCH(설정!$B$6,$AC1356))),AND(설정!$B$7&lt;&gt;"",ISNUMBER(SEARCH(설정!$B$7,$AC1356)))),"제외","포함"))</f>
        <v/>
      </c>
    </row>
    <row r="1357">
      <c r="W1357" s="2">
        <f>IF(OR($B$5="",$C$6="",ROW()&lt;$B$5),"",IF(INDEX($A:$U,ROW(),$C$6)="","",INDEX($A:$U,ROW(),$C$6)))</f>
        <v/>
      </c>
      <c r="X1357" s="28">
        <f>IF($W1357="","",IF(ISNUMBER($W1357),IF($W1357&gt;=10000000,IFERROR(DATE(INT($W1357/10000),MOD(INT($W1357/100),100),MOD($W1357,100)),""),$W1357),IF(ISNUMBER(--SUBSTITUTE(SUBSTITUTE(TRIM($W1357),".","-"),"/","-")),IF(--SUBSTITUTE(SUBSTITUTE(TRIM($W1357),".","-"),"/","-")&gt;=10000000,IFERROR(DATE(--LEFT(TRIM($W1357),4),--MID(TRIM($W1357),5,2),--RIGHT(TRIM($W1357),2)),""),--SUBSTITUTE(SUBSTITUTE(TRIM($W1357),".","-"),"/","-")),IFERROR(--LEFT(SUBSTITUTE(SUBSTITUTE(TRIM($W1357),".","-"),"/","-"),10),""))))</f>
        <v/>
      </c>
      <c r="Y1357" s="29">
        <f>IF($X1357="","",INT($X1357))</f>
        <v/>
      </c>
      <c r="Z1357" s="30">
        <f>IF(OR($Y1357="",$D$6=""),"",IF(INDEX($A:$U,ROW(),$D$6)="",0,IF(ISNUMBER(INDEX($A:$U,ROW(),$D$6)),INDEX($A:$U,ROW(),$D$6),IFERROR(--SUBSTITUTE(SUBSTITUTE(TRIM(INDEX($A:$U,ROW(),$D$6)),",",""),"원",""),0))))</f>
        <v/>
      </c>
      <c r="AA1357" s="30">
        <f>IF(OR($Y1357="",$E$6=""),"",IF(INDEX($A:$U,ROW(),$E$6)="",0,IF(ISNUMBER(INDEX($A:$U,ROW(),$E$6)),INDEX($A:$U,ROW(),$E$6),IFERROR(--SUBSTITUTE(SUBSTITUTE(TRIM(INDEX($A:$U,ROW(),$E$6)),",",""),"원",""),0))))</f>
        <v/>
      </c>
      <c r="AB1357" s="30">
        <f>IF(OR($Y1357="",$F$6=""),"",IF(INDEX($A:$U,ROW(),$F$6)="","",IF(ISNUMBER(INDEX($A:$U,ROW(),$F$6)),INDEX($A:$U,ROW(),$F$6),IFERROR(--SUBSTITUTE(SUBSTITUTE(TRIM(INDEX($A:$U,ROW(),$F$6)),",",""),"원",""),""))))</f>
        <v/>
      </c>
      <c r="AC1357" s="2">
        <f>IF(OR($Y1357="",$G$6=""),"",INDEX($A:$U,ROW(),$G$6)&amp;"")</f>
        <v/>
      </c>
      <c r="AD1357" s="2">
        <f>IF($Y1357="","",IF(OR(AND(설정!$B$5&lt;&gt;"",ISNUMBER(SEARCH(설정!$B$5,$AC1357))),AND(설정!$B$6&lt;&gt;"",ISNUMBER(SEARCH(설정!$B$6,$AC1357))),AND(설정!$B$7&lt;&gt;"",ISNUMBER(SEARCH(설정!$B$7,$AC1357)))),"제외","포함"))</f>
        <v/>
      </c>
    </row>
    <row r="1358">
      <c r="W1358" s="2">
        <f>IF(OR($B$5="",$C$6="",ROW()&lt;$B$5),"",IF(INDEX($A:$U,ROW(),$C$6)="","",INDEX($A:$U,ROW(),$C$6)))</f>
        <v/>
      </c>
      <c r="X1358" s="28">
        <f>IF($W1358="","",IF(ISNUMBER($W1358),IF($W1358&gt;=10000000,IFERROR(DATE(INT($W1358/10000),MOD(INT($W1358/100),100),MOD($W1358,100)),""),$W1358),IF(ISNUMBER(--SUBSTITUTE(SUBSTITUTE(TRIM($W1358),".","-"),"/","-")),IF(--SUBSTITUTE(SUBSTITUTE(TRIM($W1358),".","-"),"/","-")&gt;=10000000,IFERROR(DATE(--LEFT(TRIM($W1358),4),--MID(TRIM($W1358),5,2),--RIGHT(TRIM($W1358),2)),""),--SUBSTITUTE(SUBSTITUTE(TRIM($W1358),".","-"),"/","-")),IFERROR(--LEFT(SUBSTITUTE(SUBSTITUTE(TRIM($W1358),".","-"),"/","-"),10),""))))</f>
        <v/>
      </c>
      <c r="Y1358" s="29">
        <f>IF($X1358="","",INT($X1358))</f>
        <v/>
      </c>
      <c r="Z1358" s="30">
        <f>IF(OR($Y1358="",$D$6=""),"",IF(INDEX($A:$U,ROW(),$D$6)="",0,IF(ISNUMBER(INDEX($A:$U,ROW(),$D$6)),INDEX($A:$U,ROW(),$D$6),IFERROR(--SUBSTITUTE(SUBSTITUTE(TRIM(INDEX($A:$U,ROW(),$D$6)),",",""),"원",""),0))))</f>
        <v/>
      </c>
      <c r="AA1358" s="30">
        <f>IF(OR($Y1358="",$E$6=""),"",IF(INDEX($A:$U,ROW(),$E$6)="",0,IF(ISNUMBER(INDEX($A:$U,ROW(),$E$6)),INDEX($A:$U,ROW(),$E$6),IFERROR(--SUBSTITUTE(SUBSTITUTE(TRIM(INDEX($A:$U,ROW(),$E$6)),",",""),"원",""),0))))</f>
        <v/>
      </c>
      <c r="AB1358" s="30">
        <f>IF(OR($Y1358="",$F$6=""),"",IF(INDEX($A:$U,ROW(),$F$6)="","",IF(ISNUMBER(INDEX($A:$U,ROW(),$F$6)),INDEX($A:$U,ROW(),$F$6),IFERROR(--SUBSTITUTE(SUBSTITUTE(TRIM(INDEX($A:$U,ROW(),$F$6)),",",""),"원",""),""))))</f>
        <v/>
      </c>
      <c r="AC1358" s="2">
        <f>IF(OR($Y1358="",$G$6=""),"",INDEX($A:$U,ROW(),$G$6)&amp;"")</f>
        <v/>
      </c>
      <c r="AD1358" s="2">
        <f>IF($Y1358="","",IF(OR(AND(설정!$B$5&lt;&gt;"",ISNUMBER(SEARCH(설정!$B$5,$AC1358))),AND(설정!$B$6&lt;&gt;"",ISNUMBER(SEARCH(설정!$B$6,$AC1358))),AND(설정!$B$7&lt;&gt;"",ISNUMBER(SEARCH(설정!$B$7,$AC1358)))),"제외","포함"))</f>
        <v/>
      </c>
    </row>
    <row r="1359">
      <c r="W1359" s="2">
        <f>IF(OR($B$5="",$C$6="",ROW()&lt;$B$5),"",IF(INDEX($A:$U,ROW(),$C$6)="","",INDEX($A:$U,ROW(),$C$6)))</f>
        <v/>
      </c>
      <c r="X1359" s="28">
        <f>IF($W1359="","",IF(ISNUMBER($W1359),IF($W1359&gt;=10000000,IFERROR(DATE(INT($W1359/10000),MOD(INT($W1359/100),100),MOD($W1359,100)),""),$W1359),IF(ISNUMBER(--SUBSTITUTE(SUBSTITUTE(TRIM($W1359),".","-"),"/","-")),IF(--SUBSTITUTE(SUBSTITUTE(TRIM($W1359),".","-"),"/","-")&gt;=10000000,IFERROR(DATE(--LEFT(TRIM($W1359),4),--MID(TRIM($W1359),5,2),--RIGHT(TRIM($W1359),2)),""),--SUBSTITUTE(SUBSTITUTE(TRIM($W1359),".","-"),"/","-")),IFERROR(--LEFT(SUBSTITUTE(SUBSTITUTE(TRIM($W1359),".","-"),"/","-"),10),""))))</f>
        <v/>
      </c>
      <c r="Y1359" s="29">
        <f>IF($X1359="","",INT($X1359))</f>
        <v/>
      </c>
      <c r="Z1359" s="30">
        <f>IF(OR($Y1359="",$D$6=""),"",IF(INDEX($A:$U,ROW(),$D$6)="",0,IF(ISNUMBER(INDEX($A:$U,ROW(),$D$6)),INDEX($A:$U,ROW(),$D$6),IFERROR(--SUBSTITUTE(SUBSTITUTE(TRIM(INDEX($A:$U,ROW(),$D$6)),",",""),"원",""),0))))</f>
        <v/>
      </c>
      <c r="AA1359" s="30">
        <f>IF(OR($Y1359="",$E$6=""),"",IF(INDEX($A:$U,ROW(),$E$6)="",0,IF(ISNUMBER(INDEX($A:$U,ROW(),$E$6)),INDEX($A:$U,ROW(),$E$6),IFERROR(--SUBSTITUTE(SUBSTITUTE(TRIM(INDEX($A:$U,ROW(),$E$6)),",",""),"원",""),0))))</f>
        <v/>
      </c>
      <c r="AB1359" s="30">
        <f>IF(OR($Y1359="",$F$6=""),"",IF(INDEX($A:$U,ROW(),$F$6)="","",IF(ISNUMBER(INDEX($A:$U,ROW(),$F$6)),INDEX($A:$U,ROW(),$F$6),IFERROR(--SUBSTITUTE(SUBSTITUTE(TRIM(INDEX($A:$U,ROW(),$F$6)),",",""),"원",""),""))))</f>
        <v/>
      </c>
      <c r="AC1359" s="2">
        <f>IF(OR($Y1359="",$G$6=""),"",INDEX($A:$U,ROW(),$G$6)&amp;"")</f>
        <v/>
      </c>
      <c r="AD1359" s="2">
        <f>IF($Y1359="","",IF(OR(AND(설정!$B$5&lt;&gt;"",ISNUMBER(SEARCH(설정!$B$5,$AC1359))),AND(설정!$B$6&lt;&gt;"",ISNUMBER(SEARCH(설정!$B$6,$AC1359))),AND(설정!$B$7&lt;&gt;"",ISNUMBER(SEARCH(설정!$B$7,$AC1359)))),"제외","포함"))</f>
        <v/>
      </c>
    </row>
    <row r="1360">
      <c r="W1360" s="2">
        <f>IF(OR($B$5="",$C$6="",ROW()&lt;$B$5),"",IF(INDEX($A:$U,ROW(),$C$6)="","",INDEX($A:$U,ROW(),$C$6)))</f>
        <v/>
      </c>
      <c r="X1360" s="28">
        <f>IF($W1360="","",IF(ISNUMBER($W1360),IF($W1360&gt;=10000000,IFERROR(DATE(INT($W1360/10000),MOD(INT($W1360/100),100),MOD($W1360,100)),""),$W1360),IF(ISNUMBER(--SUBSTITUTE(SUBSTITUTE(TRIM($W1360),".","-"),"/","-")),IF(--SUBSTITUTE(SUBSTITUTE(TRIM($W1360),".","-"),"/","-")&gt;=10000000,IFERROR(DATE(--LEFT(TRIM($W1360),4),--MID(TRIM($W1360),5,2),--RIGHT(TRIM($W1360),2)),""),--SUBSTITUTE(SUBSTITUTE(TRIM($W1360),".","-"),"/","-")),IFERROR(--LEFT(SUBSTITUTE(SUBSTITUTE(TRIM($W1360),".","-"),"/","-"),10),""))))</f>
        <v/>
      </c>
      <c r="Y1360" s="29">
        <f>IF($X1360="","",INT($X1360))</f>
        <v/>
      </c>
      <c r="Z1360" s="30">
        <f>IF(OR($Y1360="",$D$6=""),"",IF(INDEX($A:$U,ROW(),$D$6)="",0,IF(ISNUMBER(INDEX($A:$U,ROW(),$D$6)),INDEX($A:$U,ROW(),$D$6),IFERROR(--SUBSTITUTE(SUBSTITUTE(TRIM(INDEX($A:$U,ROW(),$D$6)),",",""),"원",""),0))))</f>
        <v/>
      </c>
      <c r="AA1360" s="30">
        <f>IF(OR($Y1360="",$E$6=""),"",IF(INDEX($A:$U,ROW(),$E$6)="",0,IF(ISNUMBER(INDEX($A:$U,ROW(),$E$6)),INDEX($A:$U,ROW(),$E$6),IFERROR(--SUBSTITUTE(SUBSTITUTE(TRIM(INDEX($A:$U,ROW(),$E$6)),",",""),"원",""),0))))</f>
        <v/>
      </c>
      <c r="AB1360" s="30">
        <f>IF(OR($Y1360="",$F$6=""),"",IF(INDEX($A:$U,ROW(),$F$6)="","",IF(ISNUMBER(INDEX($A:$U,ROW(),$F$6)),INDEX($A:$U,ROW(),$F$6),IFERROR(--SUBSTITUTE(SUBSTITUTE(TRIM(INDEX($A:$U,ROW(),$F$6)),",",""),"원",""),""))))</f>
        <v/>
      </c>
      <c r="AC1360" s="2">
        <f>IF(OR($Y1360="",$G$6=""),"",INDEX($A:$U,ROW(),$G$6)&amp;"")</f>
        <v/>
      </c>
      <c r="AD1360" s="2">
        <f>IF($Y1360="","",IF(OR(AND(설정!$B$5&lt;&gt;"",ISNUMBER(SEARCH(설정!$B$5,$AC1360))),AND(설정!$B$6&lt;&gt;"",ISNUMBER(SEARCH(설정!$B$6,$AC1360))),AND(설정!$B$7&lt;&gt;"",ISNUMBER(SEARCH(설정!$B$7,$AC1360)))),"제외","포함"))</f>
        <v/>
      </c>
    </row>
    <row r="1361">
      <c r="W1361" s="2">
        <f>IF(OR($B$5="",$C$6="",ROW()&lt;$B$5),"",IF(INDEX($A:$U,ROW(),$C$6)="","",INDEX($A:$U,ROW(),$C$6)))</f>
        <v/>
      </c>
      <c r="X1361" s="28">
        <f>IF($W1361="","",IF(ISNUMBER($W1361),IF($W1361&gt;=10000000,IFERROR(DATE(INT($W1361/10000),MOD(INT($W1361/100),100),MOD($W1361,100)),""),$W1361),IF(ISNUMBER(--SUBSTITUTE(SUBSTITUTE(TRIM($W1361),".","-"),"/","-")),IF(--SUBSTITUTE(SUBSTITUTE(TRIM($W1361),".","-"),"/","-")&gt;=10000000,IFERROR(DATE(--LEFT(TRIM($W1361),4),--MID(TRIM($W1361),5,2),--RIGHT(TRIM($W1361),2)),""),--SUBSTITUTE(SUBSTITUTE(TRIM($W1361),".","-"),"/","-")),IFERROR(--LEFT(SUBSTITUTE(SUBSTITUTE(TRIM($W1361),".","-"),"/","-"),10),""))))</f>
        <v/>
      </c>
      <c r="Y1361" s="29">
        <f>IF($X1361="","",INT($X1361))</f>
        <v/>
      </c>
      <c r="Z1361" s="30">
        <f>IF(OR($Y1361="",$D$6=""),"",IF(INDEX($A:$U,ROW(),$D$6)="",0,IF(ISNUMBER(INDEX($A:$U,ROW(),$D$6)),INDEX($A:$U,ROW(),$D$6),IFERROR(--SUBSTITUTE(SUBSTITUTE(TRIM(INDEX($A:$U,ROW(),$D$6)),",",""),"원",""),0))))</f>
        <v/>
      </c>
      <c r="AA1361" s="30">
        <f>IF(OR($Y1361="",$E$6=""),"",IF(INDEX($A:$U,ROW(),$E$6)="",0,IF(ISNUMBER(INDEX($A:$U,ROW(),$E$6)),INDEX($A:$U,ROW(),$E$6),IFERROR(--SUBSTITUTE(SUBSTITUTE(TRIM(INDEX($A:$U,ROW(),$E$6)),",",""),"원",""),0))))</f>
        <v/>
      </c>
      <c r="AB1361" s="30">
        <f>IF(OR($Y1361="",$F$6=""),"",IF(INDEX($A:$U,ROW(),$F$6)="","",IF(ISNUMBER(INDEX($A:$U,ROW(),$F$6)),INDEX($A:$U,ROW(),$F$6),IFERROR(--SUBSTITUTE(SUBSTITUTE(TRIM(INDEX($A:$U,ROW(),$F$6)),",",""),"원",""),""))))</f>
        <v/>
      </c>
      <c r="AC1361" s="2">
        <f>IF(OR($Y1361="",$G$6=""),"",INDEX($A:$U,ROW(),$G$6)&amp;"")</f>
        <v/>
      </c>
      <c r="AD1361" s="2">
        <f>IF($Y1361="","",IF(OR(AND(설정!$B$5&lt;&gt;"",ISNUMBER(SEARCH(설정!$B$5,$AC1361))),AND(설정!$B$6&lt;&gt;"",ISNUMBER(SEARCH(설정!$B$6,$AC1361))),AND(설정!$B$7&lt;&gt;"",ISNUMBER(SEARCH(설정!$B$7,$AC1361)))),"제외","포함"))</f>
        <v/>
      </c>
    </row>
    <row r="1362">
      <c r="W1362" s="2">
        <f>IF(OR($B$5="",$C$6="",ROW()&lt;$B$5),"",IF(INDEX($A:$U,ROW(),$C$6)="","",INDEX($A:$U,ROW(),$C$6)))</f>
        <v/>
      </c>
      <c r="X1362" s="28">
        <f>IF($W1362="","",IF(ISNUMBER($W1362),IF($W1362&gt;=10000000,IFERROR(DATE(INT($W1362/10000),MOD(INT($W1362/100),100),MOD($W1362,100)),""),$W1362),IF(ISNUMBER(--SUBSTITUTE(SUBSTITUTE(TRIM($W1362),".","-"),"/","-")),IF(--SUBSTITUTE(SUBSTITUTE(TRIM($W1362),".","-"),"/","-")&gt;=10000000,IFERROR(DATE(--LEFT(TRIM($W1362),4),--MID(TRIM($W1362),5,2),--RIGHT(TRIM($W1362),2)),""),--SUBSTITUTE(SUBSTITUTE(TRIM($W1362),".","-"),"/","-")),IFERROR(--LEFT(SUBSTITUTE(SUBSTITUTE(TRIM($W1362),".","-"),"/","-"),10),""))))</f>
        <v/>
      </c>
      <c r="Y1362" s="29">
        <f>IF($X1362="","",INT($X1362))</f>
        <v/>
      </c>
      <c r="Z1362" s="30">
        <f>IF(OR($Y1362="",$D$6=""),"",IF(INDEX($A:$U,ROW(),$D$6)="",0,IF(ISNUMBER(INDEX($A:$U,ROW(),$D$6)),INDEX($A:$U,ROW(),$D$6),IFERROR(--SUBSTITUTE(SUBSTITUTE(TRIM(INDEX($A:$U,ROW(),$D$6)),",",""),"원",""),0))))</f>
        <v/>
      </c>
      <c r="AA1362" s="30">
        <f>IF(OR($Y1362="",$E$6=""),"",IF(INDEX($A:$U,ROW(),$E$6)="",0,IF(ISNUMBER(INDEX($A:$U,ROW(),$E$6)),INDEX($A:$U,ROW(),$E$6),IFERROR(--SUBSTITUTE(SUBSTITUTE(TRIM(INDEX($A:$U,ROW(),$E$6)),",",""),"원",""),0))))</f>
        <v/>
      </c>
      <c r="AB1362" s="30">
        <f>IF(OR($Y1362="",$F$6=""),"",IF(INDEX($A:$U,ROW(),$F$6)="","",IF(ISNUMBER(INDEX($A:$U,ROW(),$F$6)),INDEX($A:$U,ROW(),$F$6),IFERROR(--SUBSTITUTE(SUBSTITUTE(TRIM(INDEX($A:$U,ROW(),$F$6)),",",""),"원",""),""))))</f>
        <v/>
      </c>
      <c r="AC1362" s="2">
        <f>IF(OR($Y1362="",$G$6=""),"",INDEX($A:$U,ROW(),$G$6)&amp;"")</f>
        <v/>
      </c>
      <c r="AD1362" s="2">
        <f>IF($Y1362="","",IF(OR(AND(설정!$B$5&lt;&gt;"",ISNUMBER(SEARCH(설정!$B$5,$AC1362))),AND(설정!$B$6&lt;&gt;"",ISNUMBER(SEARCH(설정!$B$6,$AC1362))),AND(설정!$B$7&lt;&gt;"",ISNUMBER(SEARCH(설정!$B$7,$AC1362)))),"제외","포함"))</f>
        <v/>
      </c>
    </row>
    <row r="1363">
      <c r="W1363" s="2">
        <f>IF(OR($B$5="",$C$6="",ROW()&lt;$B$5),"",IF(INDEX($A:$U,ROW(),$C$6)="","",INDEX($A:$U,ROW(),$C$6)))</f>
        <v/>
      </c>
      <c r="X1363" s="28">
        <f>IF($W1363="","",IF(ISNUMBER($W1363),IF($W1363&gt;=10000000,IFERROR(DATE(INT($W1363/10000),MOD(INT($W1363/100),100),MOD($W1363,100)),""),$W1363),IF(ISNUMBER(--SUBSTITUTE(SUBSTITUTE(TRIM($W1363),".","-"),"/","-")),IF(--SUBSTITUTE(SUBSTITUTE(TRIM($W1363),".","-"),"/","-")&gt;=10000000,IFERROR(DATE(--LEFT(TRIM($W1363),4),--MID(TRIM($W1363),5,2),--RIGHT(TRIM($W1363),2)),""),--SUBSTITUTE(SUBSTITUTE(TRIM($W1363),".","-"),"/","-")),IFERROR(--LEFT(SUBSTITUTE(SUBSTITUTE(TRIM($W1363),".","-"),"/","-"),10),""))))</f>
        <v/>
      </c>
      <c r="Y1363" s="29">
        <f>IF($X1363="","",INT($X1363))</f>
        <v/>
      </c>
      <c r="Z1363" s="30">
        <f>IF(OR($Y1363="",$D$6=""),"",IF(INDEX($A:$U,ROW(),$D$6)="",0,IF(ISNUMBER(INDEX($A:$U,ROW(),$D$6)),INDEX($A:$U,ROW(),$D$6),IFERROR(--SUBSTITUTE(SUBSTITUTE(TRIM(INDEX($A:$U,ROW(),$D$6)),",",""),"원",""),0))))</f>
        <v/>
      </c>
      <c r="AA1363" s="30">
        <f>IF(OR($Y1363="",$E$6=""),"",IF(INDEX($A:$U,ROW(),$E$6)="",0,IF(ISNUMBER(INDEX($A:$U,ROW(),$E$6)),INDEX($A:$U,ROW(),$E$6),IFERROR(--SUBSTITUTE(SUBSTITUTE(TRIM(INDEX($A:$U,ROW(),$E$6)),",",""),"원",""),0))))</f>
        <v/>
      </c>
      <c r="AB1363" s="30">
        <f>IF(OR($Y1363="",$F$6=""),"",IF(INDEX($A:$U,ROW(),$F$6)="","",IF(ISNUMBER(INDEX($A:$U,ROW(),$F$6)),INDEX($A:$U,ROW(),$F$6),IFERROR(--SUBSTITUTE(SUBSTITUTE(TRIM(INDEX($A:$U,ROW(),$F$6)),",",""),"원",""),""))))</f>
        <v/>
      </c>
      <c r="AC1363" s="2">
        <f>IF(OR($Y1363="",$G$6=""),"",INDEX($A:$U,ROW(),$G$6)&amp;"")</f>
        <v/>
      </c>
      <c r="AD1363" s="2">
        <f>IF($Y1363="","",IF(OR(AND(설정!$B$5&lt;&gt;"",ISNUMBER(SEARCH(설정!$B$5,$AC1363))),AND(설정!$B$6&lt;&gt;"",ISNUMBER(SEARCH(설정!$B$6,$AC1363))),AND(설정!$B$7&lt;&gt;"",ISNUMBER(SEARCH(설정!$B$7,$AC1363)))),"제외","포함"))</f>
        <v/>
      </c>
    </row>
    <row r="1364">
      <c r="W1364" s="2">
        <f>IF(OR($B$5="",$C$6="",ROW()&lt;$B$5),"",IF(INDEX($A:$U,ROW(),$C$6)="","",INDEX($A:$U,ROW(),$C$6)))</f>
        <v/>
      </c>
      <c r="X1364" s="28">
        <f>IF($W1364="","",IF(ISNUMBER($W1364),IF($W1364&gt;=10000000,IFERROR(DATE(INT($W1364/10000),MOD(INT($W1364/100),100),MOD($W1364,100)),""),$W1364),IF(ISNUMBER(--SUBSTITUTE(SUBSTITUTE(TRIM($W1364),".","-"),"/","-")),IF(--SUBSTITUTE(SUBSTITUTE(TRIM($W1364),".","-"),"/","-")&gt;=10000000,IFERROR(DATE(--LEFT(TRIM($W1364),4),--MID(TRIM($W1364),5,2),--RIGHT(TRIM($W1364),2)),""),--SUBSTITUTE(SUBSTITUTE(TRIM($W1364),".","-"),"/","-")),IFERROR(--LEFT(SUBSTITUTE(SUBSTITUTE(TRIM($W1364),".","-"),"/","-"),10),""))))</f>
        <v/>
      </c>
      <c r="Y1364" s="29">
        <f>IF($X1364="","",INT($X1364))</f>
        <v/>
      </c>
      <c r="Z1364" s="30">
        <f>IF(OR($Y1364="",$D$6=""),"",IF(INDEX($A:$U,ROW(),$D$6)="",0,IF(ISNUMBER(INDEX($A:$U,ROW(),$D$6)),INDEX($A:$U,ROW(),$D$6),IFERROR(--SUBSTITUTE(SUBSTITUTE(TRIM(INDEX($A:$U,ROW(),$D$6)),",",""),"원",""),0))))</f>
        <v/>
      </c>
      <c r="AA1364" s="30">
        <f>IF(OR($Y1364="",$E$6=""),"",IF(INDEX($A:$U,ROW(),$E$6)="",0,IF(ISNUMBER(INDEX($A:$U,ROW(),$E$6)),INDEX($A:$U,ROW(),$E$6),IFERROR(--SUBSTITUTE(SUBSTITUTE(TRIM(INDEX($A:$U,ROW(),$E$6)),",",""),"원",""),0))))</f>
        <v/>
      </c>
      <c r="AB1364" s="30">
        <f>IF(OR($Y1364="",$F$6=""),"",IF(INDEX($A:$U,ROW(),$F$6)="","",IF(ISNUMBER(INDEX($A:$U,ROW(),$F$6)),INDEX($A:$U,ROW(),$F$6),IFERROR(--SUBSTITUTE(SUBSTITUTE(TRIM(INDEX($A:$U,ROW(),$F$6)),",",""),"원",""),""))))</f>
        <v/>
      </c>
      <c r="AC1364" s="2">
        <f>IF(OR($Y1364="",$G$6=""),"",INDEX($A:$U,ROW(),$G$6)&amp;"")</f>
        <v/>
      </c>
      <c r="AD1364" s="2">
        <f>IF($Y1364="","",IF(OR(AND(설정!$B$5&lt;&gt;"",ISNUMBER(SEARCH(설정!$B$5,$AC1364))),AND(설정!$B$6&lt;&gt;"",ISNUMBER(SEARCH(설정!$B$6,$AC1364))),AND(설정!$B$7&lt;&gt;"",ISNUMBER(SEARCH(설정!$B$7,$AC1364)))),"제외","포함"))</f>
        <v/>
      </c>
    </row>
    <row r="1365">
      <c r="W1365" s="2">
        <f>IF(OR($B$5="",$C$6="",ROW()&lt;$B$5),"",IF(INDEX($A:$U,ROW(),$C$6)="","",INDEX($A:$U,ROW(),$C$6)))</f>
        <v/>
      </c>
      <c r="X1365" s="28">
        <f>IF($W1365="","",IF(ISNUMBER($W1365),IF($W1365&gt;=10000000,IFERROR(DATE(INT($W1365/10000),MOD(INT($W1365/100),100),MOD($W1365,100)),""),$W1365),IF(ISNUMBER(--SUBSTITUTE(SUBSTITUTE(TRIM($W1365),".","-"),"/","-")),IF(--SUBSTITUTE(SUBSTITUTE(TRIM($W1365),".","-"),"/","-")&gt;=10000000,IFERROR(DATE(--LEFT(TRIM($W1365),4),--MID(TRIM($W1365),5,2),--RIGHT(TRIM($W1365),2)),""),--SUBSTITUTE(SUBSTITUTE(TRIM($W1365),".","-"),"/","-")),IFERROR(--LEFT(SUBSTITUTE(SUBSTITUTE(TRIM($W1365),".","-"),"/","-"),10),""))))</f>
        <v/>
      </c>
      <c r="Y1365" s="29">
        <f>IF($X1365="","",INT($X1365))</f>
        <v/>
      </c>
      <c r="Z1365" s="30">
        <f>IF(OR($Y1365="",$D$6=""),"",IF(INDEX($A:$U,ROW(),$D$6)="",0,IF(ISNUMBER(INDEX($A:$U,ROW(),$D$6)),INDEX($A:$U,ROW(),$D$6),IFERROR(--SUBSTITUTE(SUBSTITUTE(TRIM(INDEX($A:$U,ROW(),$D$6)),",",""),"원",""),0))))</f>
        <v/>
      </c>
      <c r="AA1365" s="30">
        <f>IF(OR($Y1365="",$E$6=""),"",IF(INDEX($A:$U,ROW(),$E$6)="",0,IF(ISNUMBER(INDEX($A:$U,ROW(),$E$6)),INDEX($A:$U,ROW(),$E$6),IFERROR(--SUBSTITUTE(SUBSTITUTE(TRIM(INDEX($A:$U,ROW(),$E$6)),",",""),"원",""),0))))</f>
        <v/>
      </c>
      <c r="AB1365" s="30">
        <f>IF(OR($Y1365="",$F$6=""),"",IF(INDEX($A:$U,ROW(),$F$6)="","",IF(ISNUMBER(INDEX($A:$U,ROW(),$F$6)),INDEX($A:$U,ROW(),$F$6),IFERROR(--SUBSTITUTE(SUBSTITUTE(TRIM(INDEX($A:$U,ROW(),$F$6)),",",""),"원",""),""))))</f>
        <v/>
      </c>
      <c r="AC1365" s="2">
        <f>IF(OR($Y1365="",$G$6=""),"",INDEX($A:$U,ROW(),$G$6)&amp;"")</f>
        <v/>
      </c>
      <c r="AD1365" s="2">
        <f>IF($Y1365="","",IF(OR(AND(설정!$B$5&lt;&gt;"",ISNUMBER(SEARCH(설정!$B$5,$AC1365))),AND(설정!$B$6&lt;&gt;"",ISNUMBER(SEARCH(설정!$B$6,$AC1365))),AND(설정!$B$7&lt;&gt;"",ISNUMBER(SEARCH(설정!$B$7,$AC1365)))),"제외","포함"))</f>
        <v/>
      </c>
    </row>
    <row r="1366">
      <c r="W1366" s="2">
        <f>IF(OR($B$5="",$C$6="",ROW()&lt;$B$5),"",IF(INDEX($A:$U,ROW(),$C$6)="","",INDEX($A:$U,ROW(),$C$6)))</f>
        <v/>
      </c>
      <c r="X1366" s="28">
        <f>IF($W1366="","",IF(ISNUMBER($W1366),IF($W1366&gt;=10000000,IFERROR(DATE(INT($W1366/10000),MOD(INT($W1366/100),100),MOD($W1366,100)),""),$W1366),IF(ISNUMBER(--SUBSTITUTE(SUBSTITUTE(TRIM($W1366),".","-"),"/","-")),IF(--SUBSTITUTE(SUBSTITUTE(TRIM($W1366),".","-"),"/","-")&gt;=10000000,IFERROR(DATE(--LEFT(TRIM($W1366),4),--MID(TRIM($W1366),5,2),--RIGHT(TRIM($W1366),2)),""),--SUBSTITUTE(SUBSTITUTE(TRIM($W1366),".","-"),"/","-")),IFERROR(--LEFT(SUBSTITUTE(SUBSTITUTE(TRIM($W1366),".","-"),"/","-"),10),""))))</f>
        <v/>
      </c>
      <c r="Y1366" s="29">
        <f>IF($X1366="","",INT($X1366))</f>
        <v/>
      </c>
      <c r="Z1366" s="30">
        <f>IF(OR($Y1366="",$D$6=""),"",IF(INDEX($A:$U,ROW(),$D$6)="",0,IF(ISNUMBER(INDEX($A:$U,ROW(),$D$6)),INDEX($A:$U,ROW(),$D$6),IFERROR(--SUBSTITUTE(SUBSTITUTE(TRIM(INDEX($A:$U,ROW(),$D$6)),",",""),"원",""),0))))</f>
        <v/>
      </c>
      <c r="AA1366" s="30">
        <f>IF(OR($Y1366="",$E$6=""),"",IF(INDEX($A:$U,ROW(),$E$6)="",0,IF(ISNUMBER(INDEX($A:$U,ROW(),$E$6)),INDEX($A:$U,ROW(),$E$6),IFERROR(--SUBSTITUTE(SUBSTITUTE(TRIM(INDEX($A:$U,ROW(),$E$6)),",",""),"원",""),0))))</f>
        <v/>
      </c>
      <c r="AB1366" s="30">
        <f>IF(OR($Y1366="",$F$6=""),"",IF(INDEX($A:$U,ROW(),$F$6)="","",IF(ISNUMBER(INDEX($A:$U,ROW(),$F$6)),INDEX($A:$U,ROW(),$F$6),IFERROR(--SUBSTITUTE(SUBSTITUTE(TRIM(INDEX($A:$U,ROW(),$F$6)),",",""),"원",""),""))))</f>
        <v/>
      </c>
      <c r="AC1366" s="2">
        <f>IF(OR($Y1366="",$G$6=""),"",INDEX($A:$U,ROW(),$G$6)&amp;"")</f>
        <v/>
      </c>
      <c r="AD1366" s="2">
        <f>IF($Y1366="","",IF(OR(AND(설정!$B$5&lt;&gt;"",ISNUMBER(SEARCH(설정!$B$5,$AC1366))),AND(설정!$B$6&lt;&gt;"",ISNUMBER(SEARCH(설정!$B$6,$AC1366))),AND(설정!$B$7&lt;&gt;"",ISNUMBER(SEARCH(설정!$B$7,$AC1366)))),"제외","포함"))</f>
        <v/>
      </c>
    </row>
    <row r="1367">
      <c r="W1367" s="2">
        <f>IF(OR($B$5="",$C$6="",ROW()&lt;$B$5),"",IF(INDEX($A:$U,ROW(),$C$6)="","",INDEX($A:$U,ROW(),$C$6)))</f>
        <v/>
      </c>
      <c r="X1367" s="28">
        <f>IF($W1367="","",IF(ISNUMBER($W1367),IF($W1367&gt;=10000000,IFERROR(DATE(INT($W1367/10000),MOD(INT($W1367/100),100),MOD($W1367,100)),""),$W1367),IF(ISNUMBER(--SUBSTITUTE(SUBSTITUTE(TRIM($W1367),".","-"),"/","-")),IF(--SUBSTITUTE(SUBSTITUTE(TRIM($W1367),".","-"),"/","-")&gt;=10000000,IFERROR(DATE(--LEFT(TRIM($W1367),4),--MID(TRIM($W1367),5,2),--RIGHT(TRIM($W1367),2)),""),--SUBSTITUTE(SUBSTITUTE(TRIM($W1367),".","-"),"/","-")),IFERROR(--LEFT(SUBSTITUTE(SUBSTITUTE(TRIM($W1367),".","-"),"/","-"),10),""))))</f>
        <v/>
      </c>
      <c r="Y1367" s="29">
        <f>IF($X1367="","",INT($X1367))</f>
        <v/>
      </c>
      <c r="Z1367" s="30">
        <f>IF(OR($Y1367="",$D$6=""),"",IF(INDEX($A:$U,ROW(),$D$6)="",0,IF(ISNUMBER(INDEX($A:$U,ROW(),$D$6)),INDEX($A:$U,ROW(),$D$6),IFERROR(--SUBSTITUTE(SUBSTITUTE(TRIM(INDEX($A:$U,ROW(),$D$6)),",",""),"원",""),0))))</f>
        <v/>
      </c>
      <c r="AA1367" s="30">
        <f>IF(OR($Y1367="",$E$6=""),"",IF(INDEX($A:$U,ROW(),$E$6)="",0,IF(ISNUMBER(INDEX($A:$U,ROW(),$E$6)),INDEX($A:$U,ROW(),$E$6),IFERROR(--SUBSTITUTE(SUBSTITUTE(TRIM(INDEX($A:$U,ROW(),$E$6)),",",""),"원",""),0))))</f>
        <v/>
      </c>
      <c r="AB1367" s="30">
        <f>IF(OR($Y1367="",$F$6=""),"",IF(INDEX($A:$U,ROW(),$F$6)="","",IF(ISNUMBER(INDEX($A:$U,ROW(),$F$6)),INDEX($A:$U,ROW(),$F$6),IFERROR(--SUBSTITUTE(SUBSTITUTE(TRIM(INDEX($A:$U,ROW(),$F$6)),",",""),"원",""),""))))</f>
        <v/>
      </c>
      <c r="AC1367" s="2">
        <f>IF(OR($Y1367="",$G$6=""),"",INDEX($A:$U,ROW(),$G$6)&amp;"")</f>
        <v/>
      </c>
      <c r="AD1367" s="2">
        <f>IF($Y1367="","",IF(OR(AND(설정!$B$5&lt;&gt;"",ISNUMBER(SEARCH(설정!$B$5,$AC1367))),AND(설정!$B$6&lt;&gt;"",ISNUMBER(SEARCH(설정!$B$6,$AC1367))),AND(설정!$B$7&lt;&gt;"",ISNUMBER(SEARCH(설정!$B$7,$AC1367)))),"제외","포함"))</f>
        <v/>
      </c>
    </row>
    <row r="1368">
      <c r="W1368" s="2">
        <f>IF(OR($B$5="",$C$6="",ROW()&lt;$B$5),"",IF(INDEX($A:$U,ROW(),$C$6)="","",INDEX($A:$U,ROW(),$C$6)))</f>
        <v/>
      </c>
      <c r="X1368" s="28">
        <f>IF($W1368="","",IF(ISNUMBER($W1368),IF($W1368&gt;=10000000,IFERROR(DATE(INT($W1368/10000),MOD(INT($W1368/100),100),MOD($W1368,100)),""),$W1368),IF(ISNUMBER(--SUBSTITUTE(SUBSTITUTE(TRIM($W1368),".","-"),"/","-")),IF(--SUBSTITUTE(SUBSTITUTE(TRIM($W1368),".","-"),"/","-")&gt;=10000000,IFERROR(DATE(--LEFT(TRIM($W1368),4),--MID(TRIM($W1368),5,2),--RIGHT(TRIM($W1368),2)),""),--SUBSTITUTE(SUBSTITUTE(TRIM($W1368),".","-"),"/","-")),IFERROR(--LEFT(SUBSTITUTE(SUBSTITUTE(TRIM($W1368),".","-"),"/","-"),10),""))))</f>
        <v/>
      </c>
      <c r="Y1368" s="29">
        <f>IF($X1368="","",INT($X1368))</f>
        <v/>
      </c>
      <c r="Z1368" s="30">
        <f>IF(OR($Y1368="",$D$6=""),"",IF(INDEX($A:$U,ROW(),$D$6)="",0,IF(ISNUMBER(INDEX($A:$U,ROW(),$D$6)),INDEX($A:$U,ROW(),$D$6),IFERROR(--SUBSTITUTE(SUBSTITUTE(TRIM(INDEX($A:$U,ROW(),$D$6)),",",""),"원",""),0))))</f>
        <v/>
      </c>
      <c r="AA1368" s="30">
        <f>IF(OR($Y1368="",$E$6=""),"",IF(INDEX($A:$U,ROW(),$E$6)="",0,IF(ISNUMBER(INDEX($A:$U,ROW(),$E$6)),INDEX($A:$U,ROW(),$E$6),IFERROR(--SUBSTITUTE(SUBSTITUTE(TRIM(INDEX($A:$U,ROW(),$E$6)),",",""),"원",""),0))))</f>
        <v/>
      </c>
      <c r="AB1368" s="30">
        <f>IF(OR($Y1368="",$F$6=""),"",IF(INDEX($A:$U,ROW(),$F$6)="","",IF(ISNUMBER(INDEX($A:$U,ROW(),$F$6)),INDEX($A:$U,ROW(),$F$6),IFERROR(--SUBSTITUTE(SUBSTITUTE(TRIM(INDEX($A:$U,ROW(),$F$6)),",",""),"원",""),""))))</f>
        <v/>
      </c>
      <c r="AC1368" s="2">
        <f>IF(OR($Y1368="",$G$6=""),"",INDEX($A:$U,ROW(),$G$6)&amp;"")</f>
        <v/>
      </c>
      <c r="AD1368" s="2">
        <f>IF($Y1368="","",IF(OR(AND(설정!$B$5&lt;&gt;"",ISNUMBER(SEARCH(설정!$B$5,$AC1368))),AND(설정!$B$6&lt;&gt;"",ISNUMBER(SEARCH(설정!$B$6,$AC1368))),AND(설정!$B$7&lt;&gt;"",ISNUMBER(SEARCH(설정!$B$7,$AC1368)))),"제외","포함"))</f>
        <v/>
      </c>
    </row>
    <row r="1369">
      <c r="W1369" s="2">
        <f>IF(OR($B$5="",$C$6="",ROW()&lt;$B$5),"",IF(INDEX($A:$U,ROW(),$C$6)="","",INDEX($A:$U,ROW(),$C$6)))</f>
        <v/>
      </c>
      <c r="X1369" s="28">
        <f>IF($W1369="","",IF(ISNUMBER($W1369),IF($W1369&gt;=10000000,IFERROR(DATE(INT($W1369/10000),MOD(INT($W1369/100),100),MOD($W1369,100)),""),$W1369),IF(ISNUMBER(--SUBSTITUTE(SUBSTITUTE(TRIM($W1369),".","-"),"/","-")),IF(--SUBSTITUTE(SUBSTITUTE(TRIM($W1369),".","-"),"/","-")&gt;=10000000,IFERROR(DATE(--LEFT(TRIM($W1369),4),--MID(TRIM($W1369),5,2),--RIGHT(TRIM($W1369),2)),""),--SUBSTITUTE(SUBSTITUTE(TRIM($W1369),".","-"),"/","-")),IFERROR(--LEFT(SUBSTITUTE(SUBSTITUTE(TRIM($W1369),".","-"),"/","-"),10),""))))</f>
        <v/>
      </c>
      <c r="Y1369" s="29">
        <f>IF($X1369="","",INT($X1369))</f>
        <v/>
      </c>
      <c r="Z1369" s="30">
        <f>IF(OR($Y1369="",$D$6=""),"",IF(INDEX($A:$U,ROW(),$D$6)="",0,IF(ISNUMBER(INDEX($A:$U,ROW(),$D$6)),INDEX($A:$U,ROW(),$D$6),IFERROR(--SUBSTITUTE(SUBSTITUTE(TRIM(INDEX($A:$U,ROW(),$D$6)),",",""),"원",""),0))))</f>
        <v/>
      </c>
      <c r="AA1369" s="30">
        <f>IF(OR($Y1369="",$E$6=""),"",IF(INDEX($A:$U,ROW(),$E$6)="",0,IF(ISNUMBER(INDEX($A:$U,ROW(),$E$6)),INDEX($A:$U,ROW(),$E$6),IFERROR(--SUBSTITUTE(SUBSTITUTE(TRIM(INDEX($A:$U,ROW(),$E$6)),",",""),"원",""),0))))</f>
        <v/>
      </c>
      <c r="AB1369" s="30">
        <f>IF(OR($Y1369="",$F$6=""),"",IF(INDEX($A:$U,ROW(),$F$6)="","",IF(ISNUMBER(INDEX($A:$U,ROW(),$F$6)),INDEX($A:$U,ROW(),$F$6),IFERROR(--SUBSTITUTE(SUBSTITUTE(TRIM(INDEX($A:$U,ROW(),$F$6)),",",""),"원",""),""))))</f>
        <v/>
      </c>
      <c r="AC1369" s="2">
        <f>IF(OR($Y1369="",$G$6=""),"",INDEX($A:$U,ROW(),$G$6)&amp;"")</f>
        <v/>
      </c>
      <c r="AD1369" s="2">
        <f>IF($Y1369="","",IF(OR(AND(설정!$B$5&lt;&gt;"",ISNUMBER(SEARCH(설정!$B$5,$AC1369))),AND(설정!$B$6&lt;&gt;"",ISNUMBER(SEARCH(설정!$B$6,$AC1369))),AND(설정!$B$7&lt;&gt;"",ISNUMBER(SEARCH(설정!$B$7,$AC1369)))),"제외","포함"))</f>
        <v/>
      </c>
    </row>
    <row r="1370">
      <c r="W1370" s="2">
        <f>IF(OR($B$5="",$C$6="",ROW()&lt;$B$5),"",IF(INDEX($A:$U,ROW(),$C$6)="","",INDEX($A:$U,ROW(),$C$6)))</f>
        <v/>
      </c>
      <c r="X1370" s="28">
        <f>IF($W1370="","",IF(ISNUMBER($W1370),IF($W1370&gt;=10000000,IFERROR(DATE(INT($W1370/10000),MOD(INT($W1370/100),100),MOD($W1370,100)),""),$W1370),IF(ISNUMBER(--SUBSTITUTE(SUBSTITUTE(TRIM($W1370),".","-"),"/","-")),IF(--SUBSTITUTE(SUBSTITUTE(TRIM($W1370),".","-"),"/","-")&gt;=10000000,IFERROR(DATE(--LEFT(TRIM($W1370),4),--MID(TRIM($W1370),5,2),--RIGHT(TRIM($W1370),2)),""),--SUBSTITUTE(SUBSTITUTE(TRIM($W1370),".","-"),"/","-")),IFERROR(--LEFT(SUBSTITUTE(SUBSTITUTE(TRIM($W1370),".","-"),"/","-"),10),""))))</f>
        <v/>
      </c>
      <c r="Y1370" s="29">
        <f>IF($X1370="","",INT($X1370))</f>
        <v/>
      </c>
      <c r="Z1370" s="30">
        <f>IF(OR($Y1370="",$D$6=""),"",IF(INDEX($A:$U,ROW(),$D$6)="",0,IF(ISNUMBER(INDEX($A:$U,ROW(),$D$6)),INDEX($A:$U,ROW(),$D$6),IFERROR(--SUBSTITUTE(SUBSTITUTE(TRIM(INDEX($A:$U,ROW(),$D$6)),",",""),"원",""),0))))</f>
        <v/>
      </c>
      <c r="AA1370" s="30">
        <f>IF(OR($Y1370="",$E$6=""),"",IF(INDEX($A:$U,ROW(),$E$6)="",0,IF(ISNUMBER(INDEX($A:$U,ROW(),$E$6)),INDEX($A:$U,ROW(),$E$6),IFERROR(--SUBSTITUTE(SUBSTITUTE(TRIM(INDEX($A:$U,ROW(),$E$6)),",",""),"원",""),0))))</f>
        <v/>
      </c>
      <c r="AB1370" s="30">
        <f>IF(OR($Y1370="",$F$6=""),"",IF(INDEX($A:$U,ROW(),$F$6)="","",IF(ISNUMBER(INDEX($A:$U,ROW(),$F$6)),INDEX($A:$U,ROW(),$F$6),IFERROR(--SUBSTITUTE(SUBSTITUTE(TRIM(INDEX($A:$U,ROW(),$F$6)),",",""),"원",""),""))))</f>
        <v/>
      </c>
      <c r="AC1370" s="2">
        <f>IF(OR($Y1370="",$G$6=""),"",INDEX($A:$U,ROW(),$G$6)&amp;"")</f>
        <v/>
      </c>
      <c r="AD1370" s="2">
        <f>IF($Y1370="","",IF(OR(AND(설정!$B$5&lt;&gt;"",ISNUMBER(SEARCH(설정!$B$5,$AC1370))),AND(설정!$B$6&lt;&gt;"",ISNUMBER(SEARCH(설정!$B$6,$AC1370))),AND(설정!$B$7&lt;&gt;"",ISNUMBER(SEARCH(설정!$B$7,$AC1370)))),"제외","포함"))</f>
        <v/>
      </c>
    </row>
    <row r="1371">
      <c r="W1371" s="2">
        <f>IF(OR($B$5="",$C$6="",ROW()&lt;$B$5),"",IF(INDEX($A:$U,ROW(),$C$6)="","",INDEX($A:$U,ROW(),$C$6)))</f>
        <v/>
      </c>
      <c r="X1371" s="28">
        <f>IF($W1371="","",IF(ISNUMBER($W1371),IF($W1371&gt;=10000000,IFERROR(DATE(INT($W1371/10000),MOD(INT($W1371/100),100),MOD($W1371,100)),""),$W1371),IF(ISNUMBER(--SUBSTITUTE(SUBSTITUTE(TRIM($W1371),".","-"),"/","-")),IF(--SUBSTITUTE(SUBSTITUTE(TRIM($W1371),".","-"),"/","-")&gt;=10000000,IFERROR(DATE(--LEFT(TRIM($W1371),4),--MID(TRIM($W1371),5,2),--RIGHT(TRIM($W1371),2)),""),--SUBSTITUTE(SUBSTITUTE(TRIM($W1371),".","-"),"/","-")),IFERROR(--LEFT(SUBSTITUTE(SUBSTITUTE(TRIM($W1371),".","-"),"/","-"),10),""))))</f>
        <v/>
      </c>
      <c r="Y1371" s="29">
        <f>IF($X1371="","",INT($X1371))</f>
        <v/>
      </c>
      <c r="Z1371" s="30">
        <f>IF(OR($Y1371="",$D$6=""),"",IF(INDEX($A:$U,ROW(),$D$6)="",0,IF(ISNUMBER(INDEX($A:$U,ROW(),$D$6)),INDEX($A:$U,ROW(),$D$6),IFERROR(--SUBSTITUTE(SUBSTITUTE(TRIM(INDEX($A:$U,ROW(),$D$6)),",",""),"원",""),0))))</f>
        <v/>
      </c>
      <c r="AA1371" s="30">
        <f>IF(OR($Y1371="",$E$6=""),"",IF(INDEX($A:$U,ROW(),$E$6)="",0,IF(ISNUMBER(INDEX($A:$U,ROW(),$E$6)),INDEX($A:$U,ROW(),$E$6),IFERROR(--SUBSTITUTE(SUBSTITUTE(TRIM(INDEX($A:$U,ROW(),$E$6)),",",""),"원",""),0))))</f>
        <v/>
      </c>
      <c r="AB1371" s="30">
        <f>IF(OR($Y1371="",$F$6=""),"",IF(INDEX($A:$U,ROW(),$F$6)="","",IF(ISNUMBER(INDEX($A:$U,ROW(),$F$6)),INDEX($A:$U,ROW(),$F$6),IFERROR(--SUBSTITUTE(SUBSTITUTE(TRIM(INDEX($A:$U,ROW(),$F$6)),",",""),"원",""),""))))</f>
        <v/>
      </c>
      <c r="AC1371" s="2">
        <f>IF(OR($Y1371="",$G$6=""),"",INDEX($A:$U,ROW(),$G$6)&amp;"")</f>
        <v/>
      </c>
      <c r="AD1371" s="2">
        <f>IF($Y1371="","",IF(OR(AND(설정!$B$5&lt;&gt;"",ISNUMBER(SEARCH(설정!$B$5,$AC1371))),AND(설정!$B$6&lt;&gt;"",ISNUMBER(SEARCH(설정!$B$6,$AC1371))),AND(설정!$B$7&lt;&gt;"",ISNUMBER(SEARCH(설정!$B$7,$AC1371)))),"제외","포함"))</f>
        <v/>
      </c>
    </row>
    <row r="1372">
      <c r="W1372" s="2">
        <f>IF(OR($B$5="",$C$6="",ROW()&lt;$B$5),"",IF(INDEX($A:$U,ROW(),$C$6)="","",INDEX($A:$U,ROW(),$C$6)))</f>
        <v/>
      </c>
      <c r="X1372" s="28">
        <f>IF($W1372="","",IF(ISNUMBER($W1372),IF($W1372&gt;=10000000,IFERROR(DATE(INT($W1372/10000),MOD(INT($W1372/100),100),MOD($W1372,100)),""),$W1372),IF(ISNUMBER(--SUBSTITUTE(SUBSTITUTE(TRIM($W1372),".","-"),"/","-")),IF(--SUBSTITUTE(SUBSTITUTE(TRIM($W1372),".","-"),"/","-")&gt;=10000000,IFERROR(DATE(--LEFT(TRIM($W1372),4),--MID(TRIM($W1372),5,2),--RIGHT(TRIM($W1372),2)),""),--SUBSTITUTE(SUBSTITUTE(TRIM($W1372),".","-"),"/","-")),IFERROR(--LEFT(SUBSTITUTE(SUBSTITUTE(TRIM($W1372),".","-"),"/","-"),10),""))))</f>
        <v/>
      </c>
      <c r="Y1372" s="29">
        <f>IF($X1372="","",INT($X1372))</f>
        <v/>
      </c>
      <c r="Z1372" s="30">
        <f>IF(OR($Y1372="",$D$6=""),"",IF(INDEX($A:$U,ROW(),$D$6)="",0,IF(ISNUMBER(INDEX($A:$U,ROW(),$D$6)),INDEX($A:$U,ROW(),$D$6),IFERROR(--SUBSTITUTE(SUBSTITUTE(TRIM(INDEX($A:$U,ROW(),$D$6)),",",""),"원",""),0))))</f>
        <v/>
      </c>
      <c r="AA1372" s="30">
        <f>IF(OR($Y1372="",$E$6=""),"",IF(INDEX($A:$U,ROW(),$E$6)="",0,IF(ISNUMBER(INDEX($A:$U,ROW(),$E$6)),INDEX($A:$U,ROW(),$E$6),IFERROR(--SUBSTITUTE(SUBSTITUTE(TRIM(INDEX($A:$U,ROW(),$E$6)),",",""),"원",""),0))))</f>
        <v/>
      </c>
      <c r="AB1372" s="30">
        <f>IF(OR($Y1372="",$F$6=""),"",IF(INDEX($A:$U,ROW(),$F$6)="","",IF(ISNUMBER(INDEX($A:$U,ROW(),$F$6)),INDEX($A:$U,ROW(),$F$6),IFERROR(--SUBSTITUTE(SUBSTITUTE(TRIM(INDEX($A:$U,ROW(),$F$6)),",",""),"원",""),""))))</f>
        <v/>
      </c>
      <c r="AC1372" s="2">
        <f>IF(OR($Y1372="",$G$6=""),"",INDEX($A:$U,ROW(),$G$6)&amp;"")</f>
        <v/>
      </c>
      <c r="AD1372" s="2">
        <f>IF($Y1372="","",IF(OR(AND(설정!$B$5&lt;&gt;"",ISNUMBER(SEARCH(설정!$B$5,$AC1372))),AND(설정!$B$6&lt;&gt;"",ISNUMBER(SEARCH(설정!$B$6,$AC1372))),AND(설정!$B$7&lt;&gt;"",ISNUMBER(SEARCH(설정!$B$7,$AC1372)))),"제외","포함"))</f>
        <v/>
      </c>
    </row>
    <row r="1373">
      <c r="W1373" s="2">
        <f>IF(OR($B$5="",$C$6="",ROW()&lt;$B$5),"",IF(INDEX($A:$U,ROW(),$C$6)="","",INDEX($A:$U,ROW(),$C$6)))</f>
        <v/>
      </c>
      <c r="X1373" s="28">
        <f>IF($W1373="","",IF(ISNUMBER($W1373),IF($W1373&gt;=10000000,IFERROR(DATE(INT($W1373/10000),MOD(INT($W1373/100),100),MOD($W1373,100)),""),$W1373),IF(ISNUMBER(--SUBSTITUTE(SUBSTITUTE(TRIM($W1373),".","-"),"/","-")),IF(--SUBSTITUTE(SUBSTITUTE(TRIM($W1373),".","-"),"/","-")&gt;=10000000,IFERROR(DATE(--LEFT(TRIM($W1373),4),--MID(TRIM($W1373),5,2),--RIGHT(TRIM($W1373),2)),""),--SUBSTITUTE(SUBSTITUTE(TRIM($W1373),".","-"),"/","-")),IFERROR(--LEFT(SUBSTITUTE(SUBSTITUTE(TRIM($W1373),".","-"),"/","-"),10),""))))</f>
        <v/>
      </c>
      <c r="Y1373" s="29">
        <f>IF($X1373="","",INT($X1373))</f>
        <v/>
      </c>
      <c r="Z1373" s="30">
        <f>IF(OR($Y1373="",$D$6=""),"",IF(INDEX($A:$U,ROW(),$D$6)="",0,IF(ISNUMBER(INDEX($A:$U,ROW(),$D$6)),INDEX($A:$U,ROW(),$D$6),IFERROR(--SUBSTITUTE(SUBSTITUTE(TRIM(INDEX($A:$U,ROW(),$D$6)),",",""),"원",""),0))))</f>
        <v/>
      </c>
      <c r="AA1373" s="30">
        <f>IF(OR($Y1373="",$E$6=""),"",IF(INDEX($A:$U,ROW(),$E$6)="",0,IF(ISNUMBER(INDEX($A:$U,ROW(),$E$6)),INDEX($A:$U,ROW(),$E$6),IFERROR(--SUBSTITUTE(SUBSTITUTE(TRIM(INDEX($A:$U,ROW(),$E$6)),",",""),"원",""),0))))</f>
        <v/>
      </c>
      <c r="AB1373" s="30">
        <f>IF(OR($Y1373="",$F$6=""),"",IF(INDEX($A:$U,ROW(),$F$6)="","",IF(ISNUMBER(INDEX($A:$U,ROW(),$F$6)),INDEX($A:$U,ROW(),$F$6),IFERROR(--SUBSTITUTE(SUBSTITUTE(TRIM(INDEX($A:$U,ROW(),$F$6)),",",""),"원",""),""))))</f>
        <v/>
      </c>
      <c r="AC1373" s="2">
        <f>IF(OR($Y1373="",$G$6=""),"",INDEX($A:$U,ROW(),$G$6)&amp;"")</f>
        <v/>
      </c>
      <c r="AD1373" s="2">
        <f>IF($Y1373="","",IF(OR(AND(설정!$B$5&lt;&gt;"",ISNUMBER(SEARCH(설정!$B$5,$AC1373))),AND(설정!$B$6&lt;&gt;"",ISNUMBER(SEARCH(설정!$B$6,$AC1373))),AND(설정!$B$7&lt;&gt;"",ISNUMBER(SEARCH(설정!$B$7,$AC1373)))),"제외","포함"))</f>
        <v/>
      </c>
    </row>
    <row r="1374">
      <c r="W1374" s="2">
        <f>IF(OR($B$5="",$C$6="",ROW()&lt;$B$5),"",IF(INDEX($A:$U,ROW(),$C$6)="","",INDEX($A:$U,ROW(),$C$6)))</f>
        <v/>
      </c>
      <c r="X1374" s="28">
        <f>IF($W1374="","",IF(ISNUMBER($W1374),IF($W1374&gt;=10000000,IFERROR(DATE(INT($W1374/10000),MOD(INT($W1374/100),100),MOD($W1374,100)),""),$W1374),IF(ISNUMBER(--SUBSTITUTE(SUBSTITUTE(TRIM($W1374),".","-"),"/","-")),IF(--SUBSTITUTE(SUBSTITUTE(TRIM($W1374),".","-"),"/","-")&gt;=10000000,IFERROR(DATE(--LEFT(TRIM($W1374),4),--MID(TRIM($W1374),5,2),--RIGHT(TRIM($W1374),2)),""),--SUBSTITUTE(SUBSTITUTE(TRIM($W1374),".","-"),"/","-")),IFERROR(--LEFT(SUBSTITUTE(SUBSTITUTE(TRIM($W1374),".","-"),"/","-"),10),""))))</f>
        <v/>
      </c>
      <c r="Y1374" s="29">
        <f>IF($X1374="","",INT($X1374))</f>
        <v/>
      </c>
      <c r="Z1374" s="30">
        <f>IF(OR($Y1374="",$D$6=""),"",IF(INDEX($A:$U,ROW(),$D$6)="",0,IF(ISNUMBER(INDEX($A:$U,ROW(),$D$6)),INDEX($A:$U,ROW(),$D$6),IFERROR(--SUBSTITUTE(SUBSTITUTE(TRIM(INDEX($A:$U,ROW(),$D$6)),",",""),"원",""),0))))</f>
        <v/>
      </c>
      <c r="AA1374" s="30">
        <f>IF(OR($Y1374="",$E$6=""),"",IF(INDEX($A:$U,ROW(),$E$6)="",0,IF(ISNUMBER(INDEX($A:$U,ROW(),$E$6)),INDEX($A:$U,ROW(),$E$6),IFERROR(--SUBSTITUTE(SUBSTITUTE(TRIM(INDEX($A:$U,ROW(),$E$6)),",",""),"원",""),0))))</f>
        <v/>
      </c>
      <c r="AB1374" s="30">
        <f>IF(OR($Y1374="",$F$6=""),"",IF(INDEX($A:$U,ROW(),$F$6)="","",IF(ISNUMBER(INDEX($A:$U,ROW(),$F$6)),INDEX($A:$U,ROW(),$F$6),IFERROR(--SUBSTITUTE(SUBSTITUTE(TRIM(INDEX($A:$U,ROW(),$F$6)),",",""),"원",""),""))))</f>
        <v/>
      </c>
      <c r="AC1374" s="2">
        <f>IF(OR($Y1374="",$G$6=""),"",INDEX($A:$U,ROW(),$G$6)&amp;"")</f>
        <v/>
      </c>
      <c r="AD1374" s="2">
        <f>IF($Y1374="","",IF(OR(AND(설정!$B$5&lt;&gt;"",ISNUMBER(SEARCH(설정!$B$5,$AC1374))),AND(설정!$B$6&lt;&gt;"",ISNUMBER(SEARCH(설정!$B$6,$AC1374))),AND(설정!$B$7&lt;&gt;"",ISNUMBER(SEARCH(설정!$B$7,$AC1374)))),"제외","포함"))</f>
        <v/>
      </c>
    </row>
    <row r="1375">
      <c r="W1375" s="2">
        <f>IF(OR($B$5="",$C$6="",ROW()&lt;$B$5),"",IF(INDEX($A:$U,ROW(),$C$6)="","",INDEX($A:$U,ROW(),$C$6)))</f>
        <v/>
      </c>
      <c r="X1375" s="28">
        <f>IF($W1375="","",IF(ISNUMBER($W1375),IF($W1375&gt;=10000000,IFERROR(DATE(INT($W1375/10000),MOD(INT($W1375/100),100),MOD($W1375,100)),""),$W1375),IF(ISNUMBER(--SUBSTITUTE(SUBSTITUTE(TRIM($W1375),".","-"),"/","-")),IF(--SUBSTITUTE(SUBSTITUTE(TRIM($W1375),".","-"),"/","-")&gt;=10000000,IFERROR(DATE(--LEFT(TRIM($W1375),4),--MID(TRIM($W1375),5,2),--RIGHT(TRIM($W1375),2)),""),--SUBSTITUTE(SUBSTITUTE(TRIM($W1375),".","-"),"/","-")),IFERROR(--LEFT(SUBSTITUTE(SUBSTITUTE(TRIM($W1375),".","-"),"/","-"),10),""))))</f>
        <v/>
      </c>
      <c r="Y1375" s="29">
        <f>IF($X1375="","",INT($X1375))</f>
        <v/>
      </c>
      <c r="Z1375" s="30">
        <f>IF(OR($Y1375="",$D$6=""),"",IF(INDEX($A:$U,ROW(),$D$6)="",0,IF(ISNUMBER(INDEX($A:$U,ROW(),$D$6)),INDEX($A:$U,ROW(),$D$6),IFERROR(--SUBSTITUTE(SUBSTITUTE(TRIM(INDEX($A:$U,ROW(),$D$6)),",",""),"원",""),0))))</f>
        <v/>
      </c>
      <c r="AA1375" s="30">
        <f>IF(OR($Y1375="",$E$6=""),"",IF(INDEX($A:$U,ROW(),$E$6)="",0,IF(ISNUMBER(INDEX($A:$U,ROW(),$E$6)),INDEX($A:$U,ROW(),$E$6),IFERROR(--SUBSTITUTE(SUBSTITUTE(TRIM(INDEX($A:$U,ROW(),$E$6)),",",""),"원",""),0))))</f>
        <v/>
      </c>
      <c r="AB1375" s="30">
        <f>IF(OR($Y1375="",$F$6=""),"",IF(INDEX($A:$U,ROW(),$F$6)="","",IF(ISNUMBER(INDEX($A:$U,ROW(),$F$6)),INDEX($A:$U,ROW(),$F$6),IFERROR(--SUBSTITUTE(SUBSTITUTE(TRIM(INDEX($A:$U,ROW(),$F$6)),",",""),"원",""),""))))</f>
        <v/>
      </c>
      <c r="AC1375" s="2">
        <f>IF(OR($Y1375="",$G$6=""),"",INDEX($A:$U,ROW(),$G$6)&amp;"")</f>
        <v/>
      </c>
      <c r="AD1375" s="2">
        <f>IF($Y1375="","",IF(OR(AND(설정!$B$5&lt;&gt;"",ISNUMBER(SEARCH(설정!$B$5,$AC1375))),AND(설정!$B$6&lt;&gt;"",ISNUMBER(SEARCH(설정!$B$6,$AC1375))),AND(설정!$B$7&lt;&gt;"",ISNUMBER(SEARCH(설정!$B$7,$AC1375)))),"제외","포함"))</f>
        <v/>
      </c>
    </row>
    <row r="1376">
      <c r="W1376" s="2">
        <f>IF(OR($B$5="",$C$6="",ROW()&lt;$B$5),"",IF(INDEX($A:$U,ROW(),$C$6)="","",INDEX($A:$U,ROW(),$C$6)))</f>
        <v/>
      </c>
      <c r="X1376" s="28">
        <f>IF($W1376="","",IF(ISNUMBER($W1376),IF($W1376&gt;=10000000,IFERROR(DATE(INT($W1376/10000),MOD(INT($W1376/100),100),MOD($W1376,100)),""),$W1376),IF(ISNUMBER(--SUBSTITUTE(SUBSTITUTE(TRIM($W1376),".","-"),"/","-")),IF(--SUBSTITUTE(SUBSTITUTE(TRIM($W1376),".","-"),"/","-")&gt;=10000000,IFERROR(DATE(--LEFT(TRIM($W1376),4),--MID(TRIM($W1376),5,2),--RIGHT(TRIM($W1376),2)),""),--SUBSTITUTE(SUBSTITUTE(TRIM($W1376),".","-"),"/","-")),IFERROR(--LEFT(SUBSTITUTE(SUBSTITUTE(TRIM($W1376),".","-"),"/","-"),10),""))))</f>
        <v/>
      </c>
      <c r="Y1376" s="29">
        <f>IF($X1376="","",INT($X1376))</f>
        <v/>
      </c>
      <c r="Z1376" s="30">
        <f>IF(OR($Y1376="",$D$6=""),"",IF(INDEX($A:$U,ROW(),$D$6)="",0,IF(ISNUMBER(INDEX($A:$U,ROW(),$D$6)),INDEX($A:$U,ROW(),$D$6),IFERROR(--SUBSTITUTE(SUBSTITUTE(TRIM(INDEX($A:$U,ROW(),$D$6)),",",""),"원",""),0))))</f>
        <v/>
      </c>
      <c r="AA1376" s="30">
        <f>IF(OR($Y1376="",$E$6=""),"",IF(INDEX($A:$U,ROW(),$E$6)="",0,IF(ISNUMBER(INDEX($A:$U,ROW(),$E$6)),INDEX($A:$U,ROW(),$E$6),IFERROR(--SUBSTITUTE(SUBSTITUTE(TRIM(INDEX($A:$U,ROW(),$E$6)),",",""),"원",""),0))))</f>
        <v/>
      </c>
      <c r="AB1376" s="30">
        <f>IF(OR($Y1376="",$F$6=""),"",IF(INDEX($A:$U,ROW(),$F$6)="","",IF(ISNUMBER(INDEX($A:$U,ROW(),$F$6)),INDEX($A:$U,ROW(),$F$6),IFERROR(--SUBSTITUTE(SUBSTITUTE(TRIM(INDEX($A:$U,ROW(),$F$6)),",",""),"원",""),""))))</f>
        <v/>
      </c>
      <c r="AC1376" s="2">
        <f>IF(OR($Y1376="",$G$6=""),"",INDEX($A:$U,ROW(),$G$6)&amp;"")</f>
        <v/>
      </c>
      <c r="AD1376" s="2">
        <f>IF($Y1376="","",IF(OR(AND(설정!$B$5&lt;&gt;"",ISNUMBER(SEARCH(설정!$B$5,$AC1376))),AND(설정!$B$6&lt;&gt;"",ISNUMBER(SEARCH(설정!$B$6,$AC1376))),AND(설정!$B$7&lt;&gt;"",ISNUMBER(SEARCH(설정!$B$7,$AC1376)))),"제외","포함"))</f>
        <v/>
      </c>
    </row>
    <row r="1377">
      <c r="W1377" s="2">
        <f>IF(OR($B$5="",$C$6="",ROW()&lt;$B$5),"",IF(INDEX($A:$U,ROW(),$C$6)="","",INDEX($A:$U,ROW(),$C$6)))</f>
        <v/>
      </c>
      <c r="X1377" s="28">
        <f>IF($W1377="","",IF(ISNUMBER($W1377),IF($W1377&gt;=10000000,IFERROR(DATE(INT($W1377/10000),MOD(INT($W1377/100),100),MOD($W1377,100)),""),$W1377),IF(ISNUMBER(--SUBSTITUTE(SUBSTITUTE(TRIM($W1377),".","-"),"/","-")),IF(--SUBSTITUTE(SUBSTITUTE(TRIM($W1377),".","-"),"/","-")&gt;=10000000,IFERROR(DATE(--LEFT(TRIM($W1377),4),--MID(TRIM($W1377),5,2),--RIGHT(TRIM($W1377),2)),""),--SUBSTITUTE(SUBSTITUTE(TRIM($W1377),".","-"),"/","-")),IFERROR(--LEFT(SUBSTITUTE(SUBSTITUTE(TRIM($W1377),".","-"),"/","-"),10),""))))</f>
        <v/>
      </c>
      <c r="Y1377" s="29">
        <f>IF($X1377="","",INT($X1377))</f>
        <v/>
      </c>
      <c r="Z1377" s="30">
        <f>IF(OR($Y1377="",$D$6=""),"",IF(INDEX($A:$U,ROW(),$D$6)="",0,IF(ISNUMBER(INDEX($A:$U,ROW(),$D$6)),INDEX($A:$U,ROW(),$D$6),IFERROR(--SUBSTITUTE(SUBSTITUTE(TRIM(INDEX($A:$U,ROW(),$D$6)),",",""),"원",""),0))))</f>
        <v/>
      </c>
      <c r="AA1377" s="30">
        <f>IF(OR($Y1377="",$E$6=""),"",IF(INDEX($A:$U,ROW(),$E$6)="",0,IF(ISNUMBER(INDEX($A:$U,ROW(),$E$6)),INDEX($A:$U,ROW(),$E$6),IFERROR(--SUBSTITUTE(SUBSTITUTE(TRIM(INDEX($A:$U,ROW(),$E$6)),",",""),"원",""),0))))</f>
        <v/>
      </c>
      <c r="AB1377" s="30">
        <f>IF(OR($Y1377="",$F$6=""),"",IF(INDEX($A:$U,ROW(),$F$6)="","",IF(ISNUMBER(INDEX($A:$U,ROW(),$F$6)),INDEX($A:$U,ROW(),$F$6),IFERROR(--SUBSTITUTE(SUBSTITUTE(TRIM(INDEX($A:$U,ROW(),$F$6)),",",""),"원",""),""))))</f>
        <v/>
      </c>
      <c r="AC1377" s="2">
        <f>IF(OR($Y1377="",$G$6=""),"",INDEX($A:$U,ROW(),$G$6)&amp;"")</f>
        <v/>
      </c>
      <c r="AD1377" s="2">
        <f>IF($Y1377="","",IF(OR(AND(설정!$B$5&lt;&gt;"",ISNUMBER(SEARCH(설정!$B$5,$AC1377))),AND(설정!$B$6&lt;&gt;"",ISNUMBER(SEARCH(설정!$B$6,$AC1377))),AND(설정!$B$7&lt;&gt;"",ISNUMBER(SEARCH(설정!$B$7,$AC1377)))),"제외","포함"))</f>
        <v/>
      </c>
    </row>
    <row r="1378">
      <c r="W1378" s="2">
        <f>IF(OR($B$5="",$C$6="",ROW()&lt;$B$5),"",IF(INDEX($A:$U,ROW(),$C$6)="","",INDEX($A:$U,ROW(),$C$6)))</f>
        <v/>
      </c>
      <c r="X1378" s="28">
        <f>IF($W1378="","",IF(ISNUMBER($W1378),IF($W1378&gt;=10000000,IFERROR(DATE(INT($W1378/10000),MOD(INT($W1378/100),100),MOD($W1378,100)),""),$W1378),IF(ISNUMBER(--SUBSTITUTE(SUBSTITUTE(TRIM($W1378),".","-"),"/","-")),IF(--SUBSTITUTE(SUBSTITUTE(TRIM($W1378),".","-"),"/","-")&gt;=10000000,IFERROR(DATE(--LEFT(TRIM($W1378),4),--MID(TRIM($W1378),5,2),--RIGHT(TRIM($W1378),2)),""),--SUBSTITUTE(SUBSTITUTE(TRIM($W1378),".","-"),"/","-")),IFERROR(--LEFT(SUBSTITUTE(SUBSTITUTE(TRIM($W1378),".","-"),"/","-"),10),""))))</f>
        <v/>
      </c>
      <c r="Y1378" s="29">
        <f>IF($X1378="","",INT($X1378))</f>
        <v/>
      </c>
      <c r="Z1378" s="30">
        <f>IF(OR($Y1378="",$D$6=""),"",IF(INDEX($A:$U,ROW(),$D$6)="",0,IF(ISNUMBER(INDEX($A:$U,ROW(),$D$6)),INDEX($A:$U,ROW(),$D$6),IFERROR(--SUBSTITUTE(SUBSTITUTE(TRIM(INDEX($A:$U,ROW(),$D$6)),",",""),"원",""),0))))</f>
        <v/>
      </c>
      <c r="AA1378" s="30">
        <f>IF(OR($Y1378="",$E$6=""),"",IF(INDEX($A:$U,ROW(),$E$6)="",0,IF(ISNUMBER(INDEX($A:$U,ROW(),$E$6)),INDEX($A:$U,ROW(),$E$6),IFERROR(--SUBSTITUTE(SUBSTITUTE(TRIM(INDEX($A:$U,ROW(),$E$6)),",",""),"원",""),0))))</f>
        <v/>
      </c>
      <c r="AB1378" s="30">
        <f>IF(OR($Y1378="",$F$6=""),"",IF(INDEX($A:$U,ROW(),$F$6)="","",IF(ISNUMBER(INDEX($A:$U,ROW(),$F$6)),INDEX($A:$U,ROW(),$F$6),IFERROR(--SUBSTITUTE(SUBSTITUTE(TRIM(INDEX($A:$U,ROW(),$F$6)),",",""),"원",""),""))))</f>
        <v/>
      </c>
      <c r="AC1378" s="2">
        <f>IF(OR($Y1378="",$G$6=""),"",INDEX($A:$U,ROW(),$G$6)&amp;"")</f>
        <v/>
      </c>
      <c r="AD1378" s="2">
        <f>IF($Y1378="","",IF(OR(AND(설정!$B$5&lt;&gt;"",ISNUMBER(SEARCH(설정!$B$5,$AC1378))),AND(설정!$B$6&lt;&gt;"",ISNUMBER(SEARCH(설정!$B$6,$AC1378))),AND(설정!$B$7&lt;&gt;"",ISNUMBER(SEARCH(설정!$B$7,$AC1378)))),"제외","포함"))</f>
        <v/>
      </c>
    </row>
    <row r="1379">
      <c r="W1379" s="2">
        <f>IF(OR($B$5="",$C$6="",ROW()&lt;$B$5),"",IF(INDEX($A:$U,ROW(),$C$6)="","",INDEX($A:$U,ROW(),$C$6)))</f>
        <v/>
      </c>
      <c r="X1379" s="28">
        <f>IF($W1379="","",IF(ISNUMBER($W1379),IF($W1379&gt;=10000000,IFERROR(DATE(INT($W1379/10000),MOD(INT($W1379/100),100),MOD($W1379,100)),""),$W1379),IF(ISNUMBER(--SUBSTITUTE(SUBSTITUTE(TRIM($W1379),".","-"),"/","-")),IF(--SUBSTITUTE(SUBSTITUTE(TRIM($W1379),".","-"),"/","-")&gt;=10000000,IFERROR(DATE(--LEFT(TRIM($W1379),4),--MID(TRIM($W1379),5,2),--RIGHT(TRIM($W1379),2)),""),--SUBSTITUTE(SUBSTITUTE(TRIM($W1379),".","-"),"/","-")),IFERROR(--LEFT(SUBSTITUTE(SUBSTITUTE(TRIM($W1379),".","-"),"/","-"),10),""))))</f>
        <v/>
      </c>
      <c r="Y1379" s="29">
        <f>IF($X1379="","",INT($X1379))</f>
        <v/>
      </c>
      <c r="Z1379" s="30">
        <f>IF(OR($Y1379="",$D$6=""),"",IF(INDEX($A:$U,ROW(),$D$6)="",0,IF(ISNUMBER(INDEX($A:$U,ROW(),$D$6)),INDEX($A:$U,ROW(),$D$6),IFERROR(--SUBSTITUTE(SUBSTITUTE(TRIM(INDEX($A:$U,ROW(),$D$6)),",",""),"원",""),0))))</f>
        <v/>
      </c>
      <c r="AA1379" s="30">
        <f>IF(OR($Y1379="",$E$6=""),"",IF(INDEX($A:$U,ROW(),$E$6)="",0,IF(ISNUMBER(INDEX($A:$U,ROW(),$E$6)),INDEX($A:$U,ROW(),$E$6),IFERROR(--SUBSTITUTE(SUBSTITUTE(TRIM(INDEX($A:$U,ROW(),$E$6)),",",""),"원",""),0))))</f>
        <v/>
      </c>
      <c r="AB1379" s="30">
        <f>IF(OR($Y1379="",$F$6=""),"",IF(INDEX($A:$U,ROW(),$F$6)="","",IF(ISNUMBER(INDEX($A:$U,ROW(),$F$6)),INDEX($A:$U,ROW(),$F$6),IFERROR(--SUBSTITUTE(SUBSTITUTE(TRIM(INDEX($A:$U,ROW(),$F$6)),",",""),"원",""),""))))</f>
        <v/>
      </c>
      <c r="AC1379" s="2">
        <f>IF(OR($Y1379="",$G$6=""),"",INDEX($A:$U,ROW(),$G$6)&amp;"")</f>
        <v/>
      </c>
      <c r="AD1379" s="2">
        <f>IF($Y1379="","",IF(OR(AND(설정!$B$5&lt;&gt;"",ISNUMBER(SEARCH(설정!$B$5,$AC1379))),AND(설정!$B$6&lt;&gt;"",ISNUMBER(SEARCH(설정!$B$6,$AC1379))),AND(설정!$B$7&lt;&gt;"",ISNUMBER(SEARCH(설정!$B$7,$AC1379)))),"제외","포함"))</f>
        <v/>
      </c>
    </row>
    <row r="1380">
      <c r="W1380" s="2">
        <f>IF(OR($B$5="",$C$6="",ROW()&lt;$B$5),"",IF(INDEX($A:$U,ROW(),$C$6)="","",INDEX($A:$U,ROW(),$C$6)))</f>
        <v/>
      </c>
      <c r="X1380" s="28">
        <f>IF($W1380="","",IF(ISNUMBER($W1380),IF($W1380&gt;=10000000,IFERROR(DATE(INT($W1380/10000),MOD(INT($W1380/100),100),MOD($W1380,100)),""),$W1380),IF(ISNUMBER(--SUBSTITUTE(SUBSTITUTE(TRIM($W1380),".","-"),"/","-")),IF(--SUBSTITUTE(SUBSTITUTE(TRIM($W1380),".","-"),"/","-")&gt;=10000000,IFERROR(DATE(--LEFT(TRIM($W1380),4),--MID(TRIM($W1380),5,2),--RIGHT(TRIM($W1380),2)),""),--SUBSTITUTE(SUBSTITUTE(TRIM($W1380),".","-"),"/","-")),IFERROR(--LEFT(SUBSTITUTE(SUBSTITUTE(TRIM($W1380),".","-"),"/","-"),10),""))))</f>
        <v/>
      </c>
      <c r="Y1380" s="29">
        <f>IF($X1380="","",INT($X1380))</f>
        <v/>
      </c>
      <c r="Z1380" s="30">
        <f>IF(OR($Y1380="",$D$6=""),"",IF(INDEX($A:$U,ROW(),$D$6)="",0,IF(ISNUMBER(INDEX($A:$U,ROW(),$D$6)),INDEX($A:$U,ROW(),$D$6),IFERROR(--SUBSTITUTE(SUBSTITUTE(TRIM(INDEX($A:$U,ROW(),$D$6)),",",""),"원",""),0))))</f>
        <v/>
      </c>
      <c r="AA1380" s="30">
        <f>IF(OR($Y1380="",$E$6=""),"",IF(INDEX($A:$U,ROW(),$E$6)="",0,IF(ISNUMBER(INDEX($A:$U,ROW(),$E$6)),INDEX($A:$U,ROW(),$E$6),IFERROR(--SUBSTITUTE(SUBSTITUTE(TRIM(INDEX($A:$U,ROW(),$E$6)),",",""),"원",""),0))))</f>
        <v/>
      </c>
      <c r="AB1380" s="30">
        <f>IF(OR($Y1380="",$F$6=""),"",IF(INDEX($A:$U,ROW(),$F$6)="","",IF(ISNUMBER(INDEX($A:$U,ROW(),$F$6)),INDEX($A:$U,ROW(),$F$6),IFERROR(--SUBSTITUTE(SUBSTITUTE(TRIM(INDEX($A:$U,ROW(),$F$6)),",",""),"원",""),""))))</f>
        <v/>
      </c>
      <c r="AC1380" s="2">
        <f>IF(OR($Y1380="",$G$6=""),"",INDEX($A:$U,ROW(),$G$6)&amp;"")</f>
        <v/>
      </c>
      <c r="AD1380" s="2">
        <f>IF($Y1380="","",IF(OR(AND(설정!$B$5&lt;&gt;"",ISNUMBER(SEARCH(설정!$B$5,$AC1380))),AND(설정!$B$6&lt;&gt;"",ISNUMBER(SEARCH(설정!$B$6,$AC1380))),AND(설정!$B$7&lt;&gt;"",ISNUMBER(SEARCH(설정!$B$7,$AC1380)))),"제외","포함"))</f>
        <v/>
      </c>
    </row>
    <row r="1381">
      <c r="W1381" s="2">
        <f>IF(OR($B$5="",$C$6="",ROW()&lt;$B$5),"",IF(INDEX($A:$U,ROW(),$C$6)="","",INDEX($A:$U,ROW(),$C$6)))</f>
        <v/>
      </c>
      <c r="X1381" s="28">
        <f>IF($W1381="","",IF(ISNUMBER($W1381),IF($W1381&gt;=10000000,IFERROR(DATE(INT($W1381/10000),MOD(INT($W1381/100),100),MOD($W1381,100)),""),$W1381),IF(ISNUMBER(--SUBSTITUTE(SUBSTITUTE(TRIM($W1381),".","-"),"/","-")),IF(--SUBSTITUTE(SUBSTITUTE(TRIM($W1381),".","-"),"/","-")&gt;=10000000,IFERROR(DATE(--LEFT(TRIM($W1381),4),--MID(TRIM($W1381),5,2),--RIGHT(TRIM($W1381),2)),""),--SUBSTITUTE(SUBSTITUTE(TRIM($W1381),".","-"),"/","-")),IFERROR(--LEFT(SUBSTITUTE(SUBSTITUTE(TRIM($W1381),".","-"),"/","-"),10),""))))</f>
        <v/>
      </c>
      <c r="Y1381" s="29">
        <f>IF($X1381="","",INT($X1381))</f>
        <v/>
      </c>
      <c r="Z1381" s="30">
        <f>IF(OR($Y1381="",$D$6=""),"",IF(INDEX($A:$U,ROW(),$D$6)="",0,IF(ISNUMBER(INDEX($A:$U,ROW(),$D$6)),INDEX($A:$U,ROW(),$D$6),IFERROR(--SUBSTITUTE(SUBSTITUTE(TRIM(INDEX($A:$U,ROW(),$D$6)),",",""),"원",""),0))))</f>
        <v/>
      </c>
      <c r="AA1381" s="30">
        <f>IF(OR($Y1381="",$E$6=""),"",IF(INDEX($A:$U,ROW(),$E$6)="",0,IF(ISNUMBER(INDEX($A:$U,ROW(),$E$6)),INDEX($A:$U,ROW(),$E$6),IFERROR(--SUBSTITUTE(SUBSTITUTE(TRIM(INDEX($A:$U,ROW(),$E$6)),",",""),"원",""),0))))</f>
        <v/>
      </c>
      <c r="AB1381" s="30">
        <f>IF(OR($Y1381="",$F$6=""),"",IF(INDEX($A:$U,ROW(),$F$6)="","",IF(ISNUMBER(INDEX($A:$U,ROW(),$F$6)),INDEX($A:$U,ROW(),$F$6),IFERROR(--SUBSTITUTE(SUBSTITUTE(TRIM(INDEX($A:$U,ROW(),$F$6)),",",""),"원",""),""))))</f>
        <v/>
      </c>
      <c r="AC1381" s="2">
        <f>IF(OR($Y1381="",$G$6=""),"",INDEX($A:$U,ROW(),$G$6)&amp;"")</f>
        <v/>
      </c>
      <c r="AD1381" s="2">
        <f>IF($Y1381="","",IF(OR(AND(설정!$B$5&lt;&gt;"",ISNUMBER(SEARCH(설정!$B$5,$AC1381))),AND(설정!$B$6&lt;&gt;"",ISNUMBER(SEARCH(설정!$B$6,$AC1381))),AND(설정!$B$7&lt;&gt;"",ISNUMBER(SEARCH(설정!$B$7,$AC1381)))),"제외","포함"))</f>
        <v/>
      </c>
    </row>
    <row r="1382">
      <c r="W1382" s="2">
        <f>IF(OR($B$5="",$C$6="",ROW()&lt;$B$5),"",IF(INDEX($A:$U,ROW(),$C$6)="","",INDEX($A:$U,ROW(),$C$6)))</f>
        <v/>
      </c>
      <c r="X1382" s="28">
        <f>IF($W1382="","",IF(ISNUMBER($W1382),IF($W1382&gt;=10000000,IFERROR(DATE(INT($W1382/10000),MOD(INT($W1382/100),100),MOD($W1382,100)),""),$W1382),IF(ISNUMBER(--SUBSTITUTE(SUBSTITUTE(TRIM($W1382),".","-"),"/","-")),IF(--SUBSTITUTE(SUBSTITUTE(TRIM($W1382),".","-"),"/","-")&gt;=10000000,IFERROR(DATE(--LEFT(TRIM($W1382),4),--MID(TRIM($W1382),5,2),--RIGHT(TRIM($W1382),2)),""),--SUBSTITUTE(SUBSTITUTE(TRIM($W1382),".","-"),"/","-")),IFERROR(--LEFT(SUBSTITUTE(SUBSTITUTE(TRIM($W1382),".","-"),"/","-"),10),""))))</f>
        <v/>
      </c>
      <c r="Y1382" s="29">
        <f>IF($X1382="","",INT($X1382))</f>
        <v/>
      </c>
      <c r="Z1382" s="30">
        <f>IF(OR($Y1382="",$D$6=""),"",IF(INDEX($A:$U,ROW(),$D$6)="",0,IF(ISNUMBER(INDEX($A:$U,ROW(),$D$6)),INDEX($A:$U,ROW(),$D$6),IFERROR(--SUBSTITUTE(SUBSTITUTE(TRIM(INDEX($A:$U,ROW(),$D$6)),",",""),"원",""),0))))</f>
        <v/>
      </c>
      <c r="AA1382" s="30">
        <f>IF(OR($Y1382="",$E$6=""),"",IF(INDEX($A:$U,ROW(),$E$6)="",0,IF(ISNUMBER(INDEX($A:$U,ROW(),$E$6)),INDEX($A:$U,ROW(),$E$6),IFERROR(--SUBSTITUTE(SUBSTITUTE(TRIM(INDEX($A:$U,ROW(),$E$6)),",",""),"원",""),0))))</f>
        <v/>
      </c>
      <c r="AB1382" s="30">
        <f>IF(OR($Y1382="",$F$6=""),"",IF(INDEX($A:$U,ROW(),$F$6)="","",IF(ISNUMBER(INDEX($A:$U,ROW(),$F$6)),INDEX($A:$U,ROW(),$F$6),IFERROR(--SUBSTITUTE(SUBSTITUTE(TRIM(INDEX($A:$U,ROW(),$F$6)),",",""),"원",""),""))))</f>
        <v/>
      </c>
      <c r="AC1382" s="2">
        <f>IF(OR($Y1382="",$G$6=""),"",INDEX($A:$U,ROW(),$G$6)&amp;"")</f>
        <v/>
      </c>
      <c r="AD1382" s="2">
        <f>IF($Y1382="","",IF(OR(AND(설정!$B$5&lt;&gt;"",ISNUMBER(SEARCH(설정!$B$5,$AC1382))),AND(설정!$B$6&lt;&gt;"",ISNUMBER(SEARCH(설정!$B$6,$AC1382))),AND(설정!$B$7&lt;&gt;"",ISNUMBER(SEARCH(설정!$B$7,$AC1382)))),"제외","포함"))</f>
        <v/>
      </c>
    </row>
    <row r="1383">
      <c r="W1383" s="2">
        <f>IF(OR($B$5="",$C$6="",ROW()&lt;$B$5),"",IF(INDEX($A:$U,ROW(),$C$6)="","",INDEX($A:$U,ROW(),$C$6)))</f>
        <v/>
      </c>
      <c r="X1383" s="28">
        <f>IF($W1383="","",IF(ISNUMBER($W1383),IF($W1383&gt;=10000000,IFERROR(DATE(INT($W1383/10000),MOD(INT($W1383/100),100),MOD($W1383,100)),""),$W1383),IF(ISNUMBER(--SUBSTITUTE(SUBSTITUTE(TRIM($W1383),".","-"),"/","-")),IF(--SUBSTITUTE(SUBSTITUTE(TRIM($W1383),".","-"),"/","-")&gt;=10000000,IFERROR(DATE(--LEFT(TRIM($W1383),4),--MID(TRIM($W1383),5,2),--RIGHT(TRIM($W1383),2)),""),--SUBSTITUTE(SUBSTITUTE(TRIM($W1383),".","-"),"/","-")),IFERROR(--LEFT(SUBSTITUTE(SUBSTITUTE(TRIM($W1383),".","-"),"/","-"),10),""))))</f>
        <v/>
      </c>
      <c r="Y1383" s="29">
        <f>IF($X1383="","",INT($X1383))</f>
        <v/>
      </c>
      <c r="Z1383" s="30">
        <f>IF(OR($Y1383="",$D$6=""),"",IF(INDEX($A:$U,ROW(),$D$6)="",0,IF(ISNUMBER(INDEX($A:$U,ROW(),$D$6)),INDEX($A:$U,ROW(),$D$6),IFERROR(--SUBSTITUTE(SUBSTITUTE(TRIM(INDEX($A:$U,ROW(),$D$6)),",",""),"원",""),0))))</f>
        <v/>
      </c>
      <c r="AA1383" s="30">
        <f>IF(OR($Y1383="",$E$6=""),"",IF(INDEX($A:$U,ROW(),$E$6)="",0,IF(ISNUMBER(INDEX($A:$U,ROW(),$E$6)),INDEX($A:$U,ROW(),$E$6),IFERROR(--SUBSTITUTE(SUBSTITUTE(TRIM(INDEX($A:$U,ROW(),$E$6)),",",""),"원",""),0))))</f>
        <v/>
      </c>
      <c r="AB1383" s="30">
        <f>IF(OR($Y1383="",$F$6=""),"",IF(INDEX($A:$U,ROW(),$F$6)="","",IF(ISNUMBER(INDEX($A:$U,ROW(),$F$6)),INDEX($A:$U,ROW(),$F$6),IFERROR(--SUBSTITUTE(SUBSTITUTE(TRIM(INDEX($A:$U,ROW(),$F$6)),",",""),"원",""),""))))</f>
        <v/>
      </c>
      <c r="AC1383" s="2">
        <f>IF(OR($Y1383="",$G$6=""),"",INDEX($A:$U,ROW(),$G$6)&amp;"")</f>
        <v/>
      </c>
      <c r="AD1383" s="2">
        <f>IF($Y1383="","",IF(OR(AND(설정!$B$5&lt;&gt;"",ISNUMBER(SEARCH(설정!$B$5,$AC1383))),AND(설정!$B$6&lt;&gt;"",ISNUMBER(SEARCH(설정!$B$6,$AC1383))),AND(설정!$B$7&lt;&gt;"",ISNUMBER(SEARCH(설정!$B$7,$AC1383)))),"제외","포함"))</f>
        <v/>
      </c>
    </row>
    <row r="1384">
      <c r="W1384" s="2">
        <f>IF(OR($B$5="",$C$6="",ROW()&lt;$B$5),"",IF(INDEX($A:$U,ROW(),$C$6)="","",INDEX($A:$U,ROW(),$C$6)))</f>
        <v/>
      </c>
      <c r="X1384" s="28">
        <f>IF($W1384="","",IF(ISNUMBER($W1384),IF($W1384&gt;=10000000,IFERROR(DATE(INT($W1384/10000),MOD(INT($W1384/100),100),MOD($W1384,100)),""),$W1384),IF(ISNUMBER(--SUBSTITUTE(SUBSTITUTE(TRIM($W1384),".","-"),"/","-")),IF(--SUBSTITUTE(SUBSTITUTE(TRIM($W1384),".","-"),"/","-")&gt;=10000000,IFERROR(DATE(--LEFT(TRIM($W1384),4),--MID(TRIM($W1384),5,2),--RIGHT(TRIM($W1384),2)),""),--SUBSTITUTE(SUBSTITUTE(TRIM($W1384),".","-"),"/","-")),IFERROR(--LEFT(SUBSTITUTE(SUBSTITUTE(TRIM($W1384),".","-"),"/","-"),10),""))))</f>
        <v/>
      </c>
      <c r="Y1384" s="29">
        <f>IF($X1384="","",INT($X1384))</f>
        <v/>
      </c>
      <c r="Z1384" s="30">
        <f>IF(OR($Y1384="",$D$6=""),"",IF(INDEX($A:$U,ROW(),$D$6)="",0,IF(ISNUMBER(INDEX($A:$U,ROW(),$D$6)),INDEX($A:$U,ROW(),$D$6),IFERROR(--SUBSTITUTE(SUBSTITUTE(TRIM(INDEX($A:$U,ROW(),$D$6)),",",""),"원",""),0))))</f>
        <v/>
      </c>
      <c r="AA1384" s="30">
        <f>IF(OR($Y1384="",$E$6=""),"",IF(INDEX($A:$U,ROW(),$E$6)="",0,IF(ISNUMBER(INDEX($A:$U,ROW(),$E$6)),INDEX($A:$U,ROW(),$E$6),IFERROR(--SUBSTITUTE(SUBSTITUTE(TRIM(INDEX($A:$U,ROW(),$E$6)),",",""),"원",""),0))))</f>
        <v/>
      </c>
      <c r="AB1384" s="30">
        <f>IF(OR($Y1384="",$F$6=""),"",IF(INDEX($A:$U,ROW(),$F$6)="","",IF(ISNUMBER(INDEX($A:$U,ROW(),$F$6)),INDEX($A:$U,ROW(),$F$6),IFERROR(--SUBSTITUTE(SUBSTITUTE(TRIM(INDEX($A:$U,ROW(),$F$6)),",",""),"원",""),""))))</f>
        <v/>
      </c>
      <c r="AC1384" s="2">
        <f>IF(OR($Y1384="",$G$6=""),"",INDEX($A:$U,ROW(),$G$6)&amp;"")</f>
        <v/>
      </c>
      <c r="AD1384" s="2">
        <f>IF($Y1384="","",IF(OR(AND(설정!$B$5&lt;&gt;"",ISNUMBER(SEARCH(설정!$B$5,$AC1384))),AND(설정!$B$6&lt;&gt;"",ISNUMBER(SEARCH(설정!$B$6,$AC1384))),AND(설정!$B$7&lt;&gt;"",ISNUMBER(SEARCH(설정!$B$7,$AC1384)))),"제외","포함"))</f>
        <v/>
      </c>
    </row>
    <row r="1385">
      <c r="W1385" s="2">
        <f>IF(OR($B$5="",$C$6="",ROW()&lt;$B$5),"",IF(INDEX($A:$U,ROW(),$C$6)="","",INDEX($A:$U,ROW(),$C$6)))</f>
        <v/>
      </c>
      <c r="X1385" s="28">
        <f>IF($W1385="","",IF(ISNUMBER($W1385),IF($W1385&gt;=10000000,IFERROR(DATE(INT($W1385/10000),MOD(INT($W1385/100),100),MOD($W1385,100)),""),$W1385),IF(ISNUMBER(--SUBSTITUTE(SUBSTITUTE(TRIM($W1385),".","-"),"/","-")),IF(--SUBSTITUTE(SUBSTITUTE(TRIM($W1385),".","-"),"/","-")&gt;=10000000,IFERROR(DATE(--LEFT(TRIM($W1385),4),--MID(TRIM($W1385),5,2),--RIGHT(TRIM($W1385),2)),""),--SUBSTITUTE(SUBSTITUTE(TRIM($W1385),".","-"),"/","-")),IFERROR(--LEFT(SUBSTITUTE(SUBSTITUTE(TRIM($W1385),".","-"),"/","-"),10),""))))</f>
        <v/>
      </c>
      <c r="Y1385" s="29">
        <f>IF($X1385="","",INT($X1385))</f>
        <v/>
      </c>
      <c r="Z1385" s="30">
        <f>IF(OR($Y1385="",$D$6=""),"",IF(INDEX($A:$U,ROW(),$D$6)="",0,IF(ISNUMBER(INDEX($A:$U,ROW(),$D$6)),INDEX($A:$U,ROW(),$D$6),IFERROR(--SUBSTITUTE(SUBSTITUTE(TRIM(INDEX($A:$U,ROW(),$D$6)),",",""),"원",""),0))))</f>
        <v/>
      </c>
      <c r="AA1385" s="30">
        <f>IF(OR($Y1385="",$E$6=""),"",IF(INDEX($A:$U,ROW(),$E$6)="",0,IF(ISNUMBER(INDEX($A:$U,ROW(),$E$6)),INDEX($A:$U,ROW(),$E$6),IFERROR(--SUBSTITUTE(SUBSTITUTE(TRIM(INDEX($A:$U,ROW(),$E$6)),",",""),"원",""),0))))</f>
        <v/>
      </c>
      <c r="AB1385" s="30">
        <f>IF(OR($Y1385="",$F$6=""),"",IF(INDEX($A:$U,ROW(),$F$6)="","",IF(ISNUMBER(INDEX($A:$U,ROW(),$F$6)),INDEX($A:$U,ROW(),$F$6),IFERROR(--SUBSTITUTE(SUBSTITUTE(TRIM(INDEX($A:$U,ROW(),$F$6)),",",""),"원",""),""))))</f>
        <v/>
      </c>
      <c r="AC1385" s="2">
        <f>IF(OR($Y1385="",$G$6=""),"",INDEX($A:$U,ROW(),$G$6)&amp;"")</f>
        <v/>
      </c>
      <c r="AD1385" s="2">
        <f>IF($Y1385="","",IF(OR(AND(설정!$B$5&lt;&gt;"",ISNUMBER(SEARCH(설정!$B$5,$AC1385))),AND(설정!$B$6&lt;&gt;"",ISNUMBER(SEARCH(설정!$B$6,$AC1385))),AND(설정!$B$7&lt;&gt;"",ISNUMBER(SEARCH(설정!$B$7,$AC1385)))),"제외","포함"))</f>
        <v/>
      </c>
    </row>
    <row r="1386">
      <c r="W1386" s="2">
        <f>IF(OR($B$5="",$C$6="",ROW()&lt;$B$5),"",IF(INDEX($A:$U,ROW(),$C$6)="","",INDEX($A:$U,ROW(),$C$6)))</f>
        <v/>
      </c>
      <c r="X1386" s="28">
        <f>IF($W1386="","",IF(ISNUMBER($W1386),IF($W1386&gt;=10000000,IFERROR(DATE(INT($W1386/10000),MOD(INT($W1386/100),100),MOD($W1386,100)),""),$W1386),IF(ISNUMBER(--SUBSTITUTE(SUBSTITUTE(TRIM($W1386),".","-"),"/","-")),IF(--SUBSTITUTE(SUBSTITUTE(TRIM($W1386),".","-"),"/","-")&gt;=10000000,IFERROR(DATE(--LEFT(TRIM($W1386),4),--MID(TRIM($W1386),5,2),--RIGHT(TRIM($W1386),2)),""),--SUBSTITUTE(SUBSTITUTE(TRIM($W1386),".","-"),"/","-")),IFERROR(--LEFT(SUBSTITUTE(SUBSTITUTE(TRIM($W1386),".","-"),"/","-"),10),""))))</f>
        <v/>
      </c>
      <c r="Y1386" s="29">
        <f>IF($X1386="","",INT($X1386))</f>
        <v/>
      </c>
      <c r="Z1386" s="30">
        <f>IF(OR($Y1386="",$D$6=""),"",IF(INDEX($A:$U,ROW(),$D$6)="",0,IF(ISNUMBER(INDEX($A:$U,ROW(),$D$6)),INDEX($A:$U,ROW(),$D$6),IFERROR(--SUBSTITUTE(SUBSTITUTE(TRIM(INDEX($A:$U,ROW(),$D$6)),",",""),"원",""),0))))</f>
        <v/>
      </c>
      <c r="AA1386" s="30">
        <f>IF(OR($Y1386="",$E$6=""),"",IF(INDEX($A:$U,ROW(),$E$6)="",0,IF(ISNUMBER(INDEX($A:$U,ROW(),$E$6)),INDEX($A:$U,ROW(),$E$6),IFERROR(--SUBSTITUTE(SUBSTITUTE(TRIM(INDEX($A:$U,ROW(),$E$6)),",",""),"원",""),0))))</f>
        <v/>
      </c>
      <c r="AB1386" s="30">
        <f>IF(OR($Y1386="",$F$6=""),"",IF(INDEX($A:$U,ROW(),$F$6)="","",IF(ISNUMBER(INDEX($A:$U,ROW(),$F$6)),INDEX($A:$U,ROW(),$F$6),IFERROR(--SUBSTITUTE(SUBSTITUTE(TRIM(INDEX($A:$U,ROW(),$F$6)),",",""),"원",""),""))))</f>
        <v/>
      </c>
      <c r="AC1386" s="2">
        <f>IF(OR($Y1386="",$G$6=""),"",INDEX($A:$U,ROW(),$G$6)&amp;"")</f>
        <v/>
      </c>
      <c r="AD1386" s="2">
        <f>IF($Y1386="","",IF(OR(AND(설정!$B$5&lt;&gt;"",ISNUMBER(SEARCH(설정!$B$5,$AC1386))),AND(설정!$B$6&lt;&gt;"",ISNUMBER(SEARCH(설정!$B$6,$AC1386))),AND(설정!$B$7&lt;&gt;"",ISNUMBER(SEARCH(설정!$B$7,$AC1386)))),"제외","포함"))</f>
        <v/>
      </c>
    </row>
    <row r="1387">
      <c r="W1387" s="2">
        <f>IF(OR($B$5="",$C$6="",ROW()&lt;$B$5),"",IF(INDEX($A:$U,ROW(),$C$6)="","",INDEX($A:$U,ROW(),$C$6)))</f>
        <v/>
      </c>
      <c r="X1387" s="28">
        <f>IF($W1387="","",IF(ISNUMBER($W1387),IF($W1387&gt;=10000000,IFERROR(DATE(INT($W1387/10000),MOD(INT($W1387/100),100),MOD($W1387,100)),""),$W1387),IF(ISNUMBER(--SUBSTITUTE(SUBSTITUTE(TRIM($W1387),".","-"),"/","-")),IF(--SUBSTITUTE(SUBSTITUTE(TRIM($W1387),".","-"),"/","-")&gt;=10000000,IFERROR(DATE(--LEFT(TRIM($W1387),4),--MID(TRIM($W1387),5,2),--RIGHT(TRIM($W1387),2)),""),--SUBSTITUTE(SUBSTITUTE(TRIM($W1387),".","-"),"/","-")),IFERROR(--LEFT(SUBSTITUTE(SUBSTITUTE(TRIM($W1387),".","-"),"/","-"),10),""))))</f>
        <v/>
      </c>
      <c r="Y1387" s="29">
        <f>IF($X1387="","",INT($X1387))</f>
        <v/>
      </c>
      <c r="Z1387" s="30">
        <f>IF(OR($Y1387="",$D$6=""),"",IF(INDEX($A:$U,ROW(),$D$6)="",0,IF(ISNUMBER(INDEX($A:$U,ROW(),$D$6)),INDEX($A:$U,ROW(),$D$6),IFERROR(--SUBSTITUTE(SUBSTITUTE(TRIM(INDEX($A:$U,ROW(),$D$6)),",",""),"원",""),0))))</f>
        <v/>
      </c>
      <c r="AA1387" s="30">
        <f>IF(OR($Y1387="",$E$6=""),"",IF(INDEX($A:$U,ROW(),$E$6)="",0,IF(ISNUMBER(INDEX($A:$U,ROW(),$E$6)),INDEX($A:$U,ROW(),$E$6),IFERROR(--SUBSTITUTE(SUBSTITUTE(TRIM(INDEX($A:$U,ROW(),$E$6)),",",""),"원",""),0))))</f>
        <v/>
      </c>
      <c r="AB1387" s="30">
        <f>IF(OR($Y1387="",$F$6=""),"",IF(INDEX($A:$U,ROW(),$F$6)="","",IF(ISNUMBER(INDEX($A:$U,ROW(),$F$6)),INDEX($A:$U,ROW(),$F$6),IFERROR(--SUBSTITUTE(SUBSTITUTE(TRIM(INDEX($A:$U,ROW(),$F$6)),",",""),"원",""),""))))</f>
        <v/>
      </c>
      <c r="AC1387" s="2">
        <f>IF(OR($Y1387="",$G$6=""),"",INDEX($A:$U,ROW(),$G$6)&amp;"")</f>
        <v/>
      </c>
      <c r="AD1387" s="2">
        <f>IF($Y1387="","",IF(OR(AND(설정!$B$5&lt;&gt;"",ISNUMBER(SEARCH(설정!$B$5,$AC1387))),AND(설정!$B$6&lt;&gt;"",ISNUMBER(SEARCH(설정!$B$6,$AC1387))),AND(설정!$B$7&lt;&gt;"",ISNUMBER(SEARCH(설정!$B$7,$AC1387)))),"제외","포함"))</f>
        <v/>
      </c>
    </row>
    <row r="1388">
      <c r="W1388" s="2">
        <f>IF(OR($B$5="",$C$6="",ROW()&lt;$B$5),"",IF(INDEX($A:$U,ROW(),$C$6)="","",INDEX($A:$U,ROW(),$C$6)))</f>
        <v/>
      </c>
      <c r="X1388" s="28">
        <f>IF($W1388="","",IF(ISNUMBER($W1388),IF($W1388&gt;=10000000,IFERROR(DATE(INT($W1388/10000),MOD(INT($W1388/100),100),MOD($W1388,100)),""),$W1388),IF(ISNUMBER(--SUBSTITUTE(SUBSTITUTE(TRIM($W1388),".","-"),"/","-")),IF(--SUBSTITUTE(SUBSTITUTE(TRIM($W1388),".","-"),"/","-")&gt;=10000000,IFERROR(DATE(--LEFT(TRIM($W1388),4),--MID(TRIM($W1388),5,2),--RIGHT(TRIM($W1388),2)),""),--SUBSTITUTE(SUBSTITUTE(TRIM($W1388),".","-"),"/","-")),IFERROR(--LEFT(SUBSTITUTE(SUBSTITUTE(TRIM($W1388),".","-"),"/","-"),10),""))))</f>
        <v/>
      </c>
      <c r="Y1388" s="29">
        <f>IF($X1388="","",INT($X1388))</f>
        <v/>
      </c>
      <c r="Z1388" s="30">
        <f>IF(OR($Y1388="",$D$6=""),"",IF(INDEX($A:$U,ROW(),$D$6)="",0,IF(ISNUMBER(INDEX($A:$U,ROW(),$D$6)),INDEX($A:$U,ROW(),$D$6),IFERROR(--SUBSTITUTE(SUBSTITUTE(TRIM(INDEX($A:$U,ROW(),$D$6)),",",""),"원",""),0))))</f>
        <v/>
      </c>
      <c r="AA1388" s="30">
        <f>IF(OR($Y1388="",$E$6=""),"",IF(INDEX($A:$U,ROW(),$E$6)="",0,IF(ISNUMBER(INDEX($A:$U,ROW(),$E$6)),INDEX($A:$U,ROW(),$E$6),IFERROR(--SUBSTITUTE(SUBSTITUTE(TRIM(INDEX($A:$U,ROW(),$E$6)),",",""),"원",""),0))))</f>
        <v/>
      </c>
      <c r="AB1388" s="30">
        <f>IF(OR($Y1388="",$F$6=""),"",IF(INDEX($A:$U,ROW(),$F$6)="","",IF(ISNUMBER(INDEX($A:$U,ROW(),$F$6)),INDEX($A:$U,ROW(),$F$6),IFERROR(--SUBSTITUTE(SUBSTITUTE(TRIM(INDEX($A:$U,ROW(),$F$6)),",",""),"원",""),""))))</f>
        <v/>
      </c>
      <c r="AC1388" s="2">
        <f>IF(OR($Y1388="",$G$6=""),"",INDEX($A:$U,ROW(),$G$6)&amp;"")</f>
        <v/>
      </c>
      <c r="AD1388" s="2">
        <f>IF($Y1388="","",IF(OR(AND(설정!$B$5&lt;&gt;"",ISNUMBER(SEARCH(설정!$B$5,$AC1388))),AND(설정!$B$6&lt;&gt;"",ISNUMBER(SEARCH(설정!$B$6,$AC1388))),AND(설정!$B$7&lt;&gt;"",ISNUMBER(SEARCH(설정!$B$7,$AC1388)))),"제외","포함"))</f>
        <v/>
      </c>
    </row>
    <row r="1389">
      <c r="W1389" s="2">
        <f>IF(OR($B$5="",$C$6="",ROW()&lt;$B$5),"",IF(INDEX($A:$U,ROW(),$C$6)="","",INDEX($A:$U,ROW(),$C$6)))</f>
        <v/>
      </c>
      <c r="X1389" s="28">
        <f>IF($W1389="","",IF(ISNUMBER($W1389),IF($W1389&gt;=10000000,IFERROR(DATE(INT($W1389/10000),MOD(INT($W1389/100),100),MOD($W1389,100)),""),$W1389),IF(ISNUMBER(--SUBSTITUTE(SUBSTITUTE(TRIM($W1389),".","-"),"/","-")),IF(--SUBSTITUTE(SUBSTITUTE(TRIM($W1389),".","-"),"/","-")&gt;=10000000,IFERROR(DATE(--LEFT(TRIM($W1389),4),--MID(TRIM($W1389),5,2),--RIGHT(TRIM($W1389),2)),""),--SUBSTITUTE(SUBSTITUTE(TRIM($W1389),".","-"),"/","-")),IFERROR(--LEFT(SUBSTITUTE(SUBSTITUTE(TRIM($W1389),".","-"),"/","-"),10),""))))</f>
        <v/>
      </c>
      <c r="Y1389" s="29">
        <f>IF($X1389="","",INT($X1389))</f>
        <v/>
      </c>
      <c r="Z1389" s="30">
        <f>IF(OR($Y1389="",$D$6=""),"",IF(INDEX($A:$U,ROW(),$D$6)="",0,IF(ISNUMBER(INDEX($A:$U,ROW(),$D$6)),INDEX($A:$U,ROW(),$D$6),IFERROR(--SUBSTITUTE(SUBSTITUTE(TRIM(INDEX($A:$U,ROW(),$D$6)),",",""),"원",""),0))))</f>
        <v/>
      </c>
      <c r="AA1389" s="30">
        <f>IF(OR($Y1389="",$E$6=""),"",IF(INDEX($A:$U,ROW(),$E$6)="",0,IF(ISNUMBER(INDEX($A:$U,ROW(),$E$6)),INDEX($A:$U,ROW(),$E$6),IFERROR(--SUBSTITUTE(SUBSTITUTE(TRIM(INDEX($A:$U,ROW(),$E$6)),",",""),"원",""),0))))</f>
        <v/>
      </c>
      <c r="AB1389" s="30">
        <f>IF(OR($Y1389="",$F$6=""),"",IF(INDEX($A:$U,ROW(),$F$6)="","",IF(ISNUMBER(INDEX($A:$U,ROW(),$F$6)),INDEX($A:$U,ROW(),$F$6),IFERROR(--SUBSTITUTE(SUBSTITUTE(TRIM(INDEX($A:$U,ROW(),$F$6)),",",""),"원",""),""))))</f>
        <v/>
      </c>
      <c r="AC1389" s="2">
        <f>IF(OR($Y1389="",$G$6=""),"",INDEX($A:$U,ROW(),$G$6)&amp;"")</f>
        <v/>
      </c>
      <c r="AD1389" s="2">
        <f>IF($Y1389="","",IF(OR(AND(설정!$B$5&lt;&gt;"",ISNUMBER(SEARCH(설정!$B$5,$AC1389))),AND(설정!$B$6&lt;&gt;"",ISNUMBER(SEARCH(설정!$B$6,$AC1389))),AND(설정!$B$7&lt;&gt;"",ISNUMBER(SEARCH(설정!$B$7,$AC1389)))),"제외","포함"))</f>
        <v/>
      </c>
    </row>
    <row r="1390">
      <c r="W1390" s="2">
        <f>IF(OR($B$5="",$C$6="",ROW()&lt;$B$5),"",IF(INDEX($A:$U,ROW(),$C$6)="","",INDEX($A:$U,ROW(),$C$6)))</f>
        <v/>
      </c>
      <c r="X1390" s="28">
        <f>IF($W1390="","",IF(ISNUMBER($W1390),IF($W1390&gt;=10000000,IFERROR(DATE(INT($W1390/10000),MOD(INT($W1390/100),100),MOD($W1390,100)),""),$W1390),IF(ISNUMBER(--SUBSTITUTE(SUBSTITUTE(TRIM($W1390),".","-"),"/","-")),IF(--SUBSTITUTE(SUBSTITUTE(TRIM($W1390),".","-"),"/","-")&gt;=10000000,IFERROR(DATE(--LEFT(TRIM($W1390),4),--MID(TRIM($W1390),5,2),--RIGHT(TRIM($W1390),2)),""),--SUBSTITUTE(SUBSTITUTE(TRIM($W1390),".","-"),"/","-")),IFERROR(--LEFT(SUBSTITUTE(SUBSTITUTE(TRIM($W1390),".","-"),"/","-"),10),""))))</f>
        <v/>
      </c>
      <c r="Y1390" s="29">
        <f>IF($X1390="","",INT($X1390))</f>
        <v/>
      </c>
      <c r="Z1390" s="30">
        <f>IF(OR($Y1390="",$D$6=""),"",IF(INDEX($A:$U,ROW(),$D$6)="",0,IF(ISNUMBER(INDEX($A:$U,ROW(),$D$6)),INDEX($A:$U,ROW(),$D$6),IFERROR(--SUBSTITUTE(SUBSTITUTE(TRIM(INDEX($A:$U,ROW(),$D$6)),",",""),"원",""),0))))</f>
        <v/>
      </c>
      <c r="AA1390" s="30">
        <f>IF(OR($Y1390="",$E$6=""),"",IF(INDEX($A:$U,ROW(),$E$6)="",0,IF(ISNUMBER(INDEX($A:$U,ROW(),$E$6)),INDEX($A:$U,ROW(),$E$6),IFERROR(--SUBSTITUTE(SUBSTITUTE(TRIM(INDEX($A:$U,ROW(),$E$6)),",",""),"원",""),0))))</f>
        <v/>
      </c>
      <c r="AB1390" s="30">
        <f>IF(OR($Y1390="",$F$6=""),"",IF(INDEX($A:$U,ROW(),$F$6)="","",IF(ISNUMBER(INDEX($A:$U,ROW(),$F$6)),INDEX($A:$U,ROW(),$F$6),IFERROR(--SUBSTITUTE(SUBSTITUTE(TRIM(INDEX($A:$U,ROW(),$F$6)),",",""),"원",""),""))))</f>
        <v/>
      </c>
      <c r="AC1390" s="2">
        <f>IF(OR($Y1390="",$G$6=""),"",INDEX($A:$U,ROW(),$G$6)&amp;"")</f>
        <v/>
      </c>
      <c r="AD1390" s="2">
        <f>IF($Y1390="","",IF(OR(AND(설정!$B$5&lt;&gt;"",ISNUMBER(SEARCH(설정!$B$5,$AC1390))),AND(설정!$B$6&lt;&gt;"",ISNUMBER(SEARCH(설정!$B$6,$AC1390))),AND(설정!$B$7&lt;&gt;"",ISNUMBER(SEARCH(설정!$B$7,$AC1390)))),"제외","포함"))</f>
        <v/>
      </c>
    </row>
    <row r="1391">
      <c r="W1391" s="2">
        <f>IF(OR($B$5="",$C$6="",ROW()&lt;$B$5),"",IF(INDEX($A:$U,ROW(),$C$6)="","",INDEX($A:$U,ROW(),$C$6)))</f>
        <v/>
      </c>
      <c r="X1391" s="28">
        <f>IF($W1391="","",IF(ISNUMBER($W1391),IF($W1391&gt;=10000000,IFERROR(DATE(INT($W1391/10000),MOD(INT($W1391/100),100),MOD($W1391,100)),""),$W1391),IF(ISNUMBER(--SUBSTITUTE(SUBSTITUTE(TRIM($W1391),".","-"),"/","-")),IF(--SUBSTITUTE(SUBSTITUTE(TRIM($W1391),".","-"),"/","-")&gt;=10000000,IFERROR(DATE(--LEFT(TRIM($W1391),4),--MID(TRIM($W1391),5,2),--RIGHT(TRIM($W1391),2)),""),--SUBSTITUTE(SUBSTITUTE(TRIM($W1391),".","-"),"/","-")),IFERROR(--LEFT(SUBSTITUTE(SUBSTITUTE(TRIM($W1391),".","-"),"/","-"),10),""))))</f>
        <v/>
      </c>
      <c r="Y1391" s="29">
        <f>IF($X1391="","",INT($X1391))</f>
        <v/>
      </c>
      <c r="Z1391" s="30">
        <f>IF(OR($Y1391="",$D$6=""),"",IF(INDEX($A:$U,ROW(),$D$6)="",0,IF(ISNUMBER(INDEX($A:$U,ROW(),$D$6)),INDEX($A:$U,ROW(),$D$6),IFERROR(--SUBSTITUTE(SUBSTITUTE(TRIM(INDEX($A:$U,ROW(),$D$6)),",",""),"원",""),0))))</f>
        <v/>
      </c>
      <c r="AA1391" s="30">
        <f>IF(OR($Y1391="",$E$6=""),"",IF(INDEX($A:$U,ROW(),$E$6)="",0,IF(ISNUMBER(INDEX($A:$U,ROW(),$E$6)),INDEX($A:$U,ROW(),$E$6),IFERROR(--SUBSTITUTE(SUBSTITUTE(TRIM(INDEX($A:$U,ROW(),$E$6)),",",""),"원",""),0))))</f>
        <v/>
      </c>
      <c r="AB1391" s="30">
        <f>IF(OR($Y1391="",$F$6=""),"",IF(INDEX($A:$U,ROW(),$F$6)="","",IF(ISNUMBER(INDEX($A:$U,ROW(),$F$6)),INDEX($A:$U,ROW(),$F$6),IFERROR(--SUBSTITUTE(SUBSTITUTE(TRIM(INDEX($A:$U,ROW(),$F$6)),",",""),"원",""),""))))</f>
        <v/>
      </c>
      <c r="AC1391" s="2">
        <f>IF(OR($Y1391="",$G$6=""),"",INDEX($A:$U,ROW(),$G$6)&amp;"")</f>
        <v/>
      </c>
      <c r="AD1391" s="2">
        <f>IF($Y1391="","",IF(OR(AND(설정!$B$5&lt;&gt;"",ISNUMBER(SEARCH(설정!$B$5,$AC1391))),AND(설정!$B$6&lt;&gt;"",ISNUMBER(SEARCH(설정!$B$6,$AC1391))),AND(설정!$B$7&lt;&gt;"",ISNUMBER(SEARCH(설정!$B$7,$AC1391)))),"제외","포함"))</f>
        <v/>
      </c>
    </row>
    <row r="1392">
      <c r="W1392" s="2">
        <f>IF(OR($B$5="",$C$6="",ROW()&lt;$B$5),"",IF(INDEX($A:$U,ROW(),$C$6)="","",INDEX($A:$U,ROW(),$C$6)))</f>
        <v/>
      </c>
      <c r="X1392" s="28">
        <f>IF($W1392="","",IF(ISNUMBER($W1392),IF($W1392&gt;=10000000,IFERROR(DATE(INT($W1392/10000),MOD(INT($W1392/100),100),MOD($W1392,100)),""),$W1392),IF(ISNUMBER(--SUBSTITUTE(SUBSTITUTE(TRIM($W1392),".","-"),"/","-")),IF(--SUBSTITUTE(SUBSTITUTE(TRIM($W1392),".","-"),"/","-")&gt;=10000000,IFERROR(DATE(--LEFT(TRIM($W1392),4),--MID(TRIM($W1392),5,2),--RIGHT(TRIM($W1392),2)),""),--SUBSTITUTE(SUBSTITUTE(TRIM($W1392),".","-"),"/","-")),IFERROR(--LEFT(SUBSTITUTE(SUBSTITUTE(TRIM($W1392),".","-"),"/","-"),10),""))))</f>
        <v/>
      </c>
      <c r="Y1392" s="29">
        <f>IF($X1392="","",INT($X1392))</f>
        <v/>
      </c>
      <c r="Z1392" s="30">
        <f>IF(OR($Y1392="",$D$6=""),"",IF(INDEX($A:$U,ROW(),$D$6)="",0,IF(ISNUMBER(INDEX($A:$U,ROW(),$D$6)),INDEX($A:$U,ROW(),$D$6),IFERROR(--SUBSTITUTE(SUBSTITUTE(TRIM(INDEX($A:$U,ROW(),$D$6)),",",""),"원",""),0))))</f>
        <v/>
      </c>
      <c r="AA1392" s="30">
        <f>IF(OR($Y1392="",$E$6=""),"",IF(INDEX($A:$U,ROW(),$E$6)="",0,IF(ISNUMBER(INDEX($A:$U,ROW(),$E$6)),INDEX($A:$U,ROW(),$E$6),IFERROR(--SUBSTITUTE(SUBSTITUTE(TRIM(INDEX($A:$U,ROW(),$E$6)),",",""),"원",""),0))))</f>
        <v/>
      </c>
      <c r="AB1392" s="30">
        <f>IF(OR($Y1392="",$F$6=""),"",IF(INDEX($A:$U,ROW(),$F$6)="","",IF(ISNUMBER(INDEX($A:$U,ROW(),$F$6)),INDEX($A:$U,ROW(),$F$6),IFERROR(--SUBSTITUTE(SUBSTITUTE(TRIM(INDEX($A:$U,ROW(),$F$6)),",",""),"원",""),""))))</f>
        <v/>
      </c>
      <c r="AC1392" s="2">
        <f>IF(OR($Y1392="",$G$6=""),"",INDEX($A:$U,ROW(),$G$6)&amp;"")</f>
        <v/>
      </c>
      <c r="AD1392" s="2">
        <f>IF($Y1392="","",IF(OR(AND(설정!$B$5&lt;&gt;"",ISNUMBER(SEARCH(설정!$B$5,$AC1392))),AND(설정!$B$6&lt;&gt;"",ISNUMBER(SEARCH(설정!$B$6,$AC1392))),AND(설정!$B$7&lt;&gt;"",ISNUMBER(SEARCH(설정!$B$7,$AC1392)))),"제외","포함"))</f>
        <v/>
      </c>
    </row>
    <row r="1393">
      <c r="W1393" s="2">
        <f>IF(OR($B$5="",$C$6="",ROW()&lt;$B$5),"",IF(INDEX($A:$U,ROW(),$C$6)="","",INDEX($A:$U,ROW(),$C$6)))</f>
        <v/>
      </c>
      <c r="X1393" s="28">
        <f>IF($W1393="","",IF(ISNUMBER($W1393),IF($W1393&gt;=10000000,IFERROR(DATE(INT($W1393/10000),MOD(INT($W1393/100),100),MOD($W1393,100)),""),$W1393),IF(ISNUMBER(--SUBSTITUTE(SUBSTITUTE(TRIM($W1393),".","-"),"/","-")),IF(--SUBSTITUTE(SUBSTITUTE(TRIM($W1393),".","-"),"/","-")&gt;=10000000,IFERROR(DATE(--LEFT(TRIM($W1393),4),--MID(TRIM($W1393),5,2),--RIGHT(TRIM($W1393),2)),""),--SUBSTITUTE(SUBSTITUTE(TRIM($W1393),".","-"),"/","-")),IFERROR(--LEFT(SUBSTITUTE(SUBSTITUTE(TRIM($W1393),".","-"),"/","-"),10),""))))</f>
        <v/>
      </c>
      <c r="Y1393" s="29">
        <f>IF($X1393="","",INT($X1393))</f>
        <v/>
      </c>
      <c r="Z1393" s="30">
        <f>IF(OR($Y1393="",$D$6=""),"",IF(INDEX($A:$U,ROW(),$D$6)="",0,IF(ISNUMBER(INDEX($A:$U,ROW(),$D$6)),INDEX($A:$U,ROW(),$D$6),IFERROR(--SUBSTITUTE(SUBSTITUTE(TRIM(INDEX($A:$U,ROW(),$D$6)),",",""),"원",""),0))))</f>
        <v/>
      </c>
      <c r="AA1393" s="30">
        <f>IF(OR($Y1393="",$E$6=""),"",IF(INDEX($A:$U,ROW(),$E$6)="",0,IF(ISNUMBER(INDEX($A:$U,ROW(),$E$6)),INDEX($A:$U,ROW(),$E$6),IFERROR(--SUBSTITUTE(SUBSTITUTE(TRIM(INDEX($A:$U,ROW(),$E$6)),",",""),"원",""),0))))</f>
        <v/>
      </c>
      <c r="AB1393" s="30">
        <f>IF(OR($Y1393="",$F$6=""),"",IF(INDEX($A:$U,ROW(),$F$6)="","",IF(ISNUMBER(INDEX($A:$U,ROW(),$F$6)),INDEX($A:$U,ROW(),$F$6),IFERROR(--SUBSTITUTE(SUBSTITUTE(TRIM(INDEX($A:$U,ROW(),$F$6)),",",""),"원",""),""))))</f>
        <v/>
      </c>
      <c r="AC1393" s="2">
        <f>IF(OR($Y1393="",$G$6=""),"",INDEX($A:$U,ROW(),$G$6)&amp;"")</f>
        <v/>
      </c>
      <c r="AD1393" s="2">
        <f>IF($Y1393="","",IF(OR(AND(설정!$B$5&lt;&gt;"",ISNUMBER(SEARCH(설정!$B$5,$AC1393))),AND(설정!$B$6&lt;&gt;"",ISNUMBER(SEARCH(설정!$B$6,$AC1393))),AND(설정!$B$7&lt;&gt;"",ISNUMBER(SEARCH(설정!$B$7,$AC1393)))),"제외","포함"))</f>
        <v/>
      </c>
    </row>
    <row r="1394">
      <c r="W1394" s="2">
        <f>IF(OR($B$5="",$C$6="",ROW()&lt;$B$5),"",IF(INDEX($A:$U,ROW(),$C$6)="","",INDEX($A:$U,ROW(),$C$6)))</f>
        <v/>
      </c>
      <c r="X1394" s="28">
        <f>IF($W1394="","",IF(ISNUMBER($W1394),IF($W1394&gt;=10000000,IFERROR(DATE(INT($W1394/10000),MOD(INT($W1394/100),100),MOD($W1394,100)),""),$W1394),IF(ISNUMBER(--SUBSTITUTE(SUBSTITUTE(TRIM($W1394),".","-"),"/","-")),IF(--SUBSTITUTE(SUBSTITUTE(TRIM($W1394),".","-"),"/","-")&gt;=10000000,IFERROR(DATE(--LEFT(TRIM($W1394),4),--MID(TRIM($W1394),5,2),--RIGHT(TRIM($W1394),2)),""),--SUBSTITUTE(SUBSTITUTE(TRIM($W1394),".","-"),"/","-")),IFERROR(--LEFT(SUBSTITUTE(SUBSTITUTE(TRIM($W1394),".","-"),"/","-"),10),""))))</f>
        <v/>
      </c>
      <c r="Y1394" s="29">
        <f>IF($X1394="","",INT($X1394))</f>
        <v/>
      </c>
      <c r="Z1394" s="30">
        <f>IF(OR($Y1394="",$D$6=""),"",IF(INDEX($A:$U,ROW(),$D$6)="",0,IF(ISNUMBER(INDEX($A:$U,ROW(),$D$6)),INDEX($A:$U,ROW(),$D$6),IFERROR(--SUBSTITUTE(SUBSTITUTE(TRIM(INDEX($A:$U,ROW(),$D$6)),",",""),"원",""),0))))</f>
        <v/>
      </c>
      <c r="AA1394" s="30">
        <f>IF(OR($Y1394="",$E$6=""),"",IF(INDEX($A:$U,ROW(),$E$6)="",0,IF(ISNUMBER(INDEX($A:$U,ROW(),$E$6)),INDEX($A:$U,ROW(),$E$6),IFERROR(--SUBSTITUTE(SUBSTITUTE(TRIM(INDEX($A:$U,ROW(),$E$6)),",",""),"원",""),0))))</f>
        <v/>
      </c>
      <c r="AB1394" s="30">
        <f>IF(OR($Y1394="",$F$6=""),"",IF(INDEX($A:$U,ROW(),$F$6)="","",IF(ISNUMBER(INDEX($A:$U,ROW(),$F$6)),INDEX($A:$U,ROW(),$F$6),IFERROR(--SUBSTITUTE(SUBSTITUTE(TRIM(INDEX($A:$U,ROW(),$F$6)),",",""),"원",""),""))))</f>
        <v/>
      </c>
      <c r="AC1394" s="2">
        <f>IF(OR($Y1394="",$G$6=""),"",INDEX($A:$U,ROW(),$G$6)&amp;"")</f>
        <v/>
      </c>
      <c r="AD1394" s="2">
        <f>IF($Y1394="","",IF(OR(AND(설정!$B$5&lt;&gt;"",ISNUMBER(SEARCH(설정!$B$5,$AC1394))),AND(설정!$B$6&lt;&gt;"",ISNUMBER(SEARCH(설정!$B$6,$AC1394))),AND(설정!$B$7&lt;&gt;"",ISNUMBER(SEARCH(설정!$B$7,$AC1394)))),"제외","포함"))</f>
        <v/>
      </c>
    </row>
    <row r="1395">
      <c r="W1395" s="2">
        <f>IF(OR($B$5="",$C$6="",ROW()&lt;$B$5),"",IF(INDEX($A:$U,ROW(),$C$6)="","",INDEX($A:$U,ROW(),$C$6)))</f>
        <v/>
      </c>
      <c r="X1395" s="28">
        <f>IF($W1395="","",IF(ISNUMBER($W1395),IF($W1395&gt;=10000000,IFERROR(DATE(INT($W1395/10000),MOD(INT($W1395/100),100),MOD($W1395,100)),""),$W1395),IF(ISNUMBER(--SUBSTITUTE(SUBSTITUTE(TRIM($W1395),".","-"),"/","-")),IF(--SUBSTITUTE(SUBSTITUTE(TRIM($W1395),".","-"),"/","-")&gt;=10000000,IFERROR(DATE(--LEFT(TRIM($W1395),4),--MID(TRIM($W1395),5,2),--RIGHT(TRIM($W1395),2)),""),--SUBSTITUTE(SUBSTITUTE(TRIM($W1395),".","-"),"/","-")),IFERROR(--LEFT(SUBSTITUTE(SUBSTITUTE(TRIM($W1395),".","-"),"/","-"),10),""))))</f>
        <v/>
      </c>
      <c r="Y1395" s="29">
        <f>IF($X1395="","",INT($X1395))</f>
        <v/>
      </c>
      <c r="Z1395" s="30">
        <f>IF(OR($Y1395="",$D$6=""),"",IF(INDEX($A:$U,ROW(),$D$6)="",0,IF(ISNUMBER(INDEX($A:$U,ROW(),$D$6)),INDEX($A:$U,ROW(),$D$6),IFERROR(--SUBSTITUTE(SUBSTITUTE(TRIM(INDEX($A:$U,ROW(),$D$6)),",",""),"원",""),0))))</f>
        <v/>
      </c>
      <c r="AA1395" s="30">
        <f>IF(OR($Y1395="",$E$6=""),"",IF(INDEX($A:$U,ROW(),$E$6)="",0,IF(ISNUMBER(INDEX($A:$U,ROW(),$E$6)),INDEX($A:$U,ROW(),$E$6),IFERROR(--SUBSTITUTE(SUBSTITUTE(TRIM(INDEX($A:$U,ROW(),$E$6)),",",""),"원",""),0))))</f>
        <v/>
      </c>
      <c r="AB1395" s="30">
        <f>IF(OR($Y1395="",$F$6=""),"",IF(INDEX($A:$U,ROW(),$F$6)="","",IF(ISNUMBER(INDEX($A:$U,ROW(),$F$6)),INDEX($A:$U,ROW(),$F$6),IFERROR(--SUBSTITUTE(SUBSTITUTE(TRIM(INDEX($A:$U,ROW(),$F$6)),",",""),"원",""),""))))</f>
        <v/>
      </c>
      <c r="AC1395" s="2">
        <f>IF(OR($Y1395="",$G$6=""),"",INDEX($A:$U,ROW(),$G$6)&amp;"")</f>
        <v/>
      </c>
      <c r="AD1395" s="2">
        <f>IF($Y1395="","",IF(OR(AND(설정!$B$5&lt;&gt;"",ISNUMBER(SEARCH(설정!$B$5,$AC1395))),AND(설정!$B$6&lt;&gt;"",ISNUMBER(SEARCH(설정!$B$6,$AC1395))),AND(설정!$B$7&lt;&gt;"",ISNUMBER(SEARCH(설정!$B$7,$AC1395)))),"제외","포함"))</f>
        <v/>
      </c>
    </row>
    <row r="1396">
      <c r="W1396" s="2">
        <f>IF(OR($B$5="",$C$6="",ROW()&lt;$B$5),"",IF(INDEX($A:$U,ROW(),$C$6)="","",INDEX($A:$U,ROW(),$C$6)))</f>
        <v/>
      </c>
      <c r="X1396" s="28">
        <f>IF($W1396="","",IF(ISNUMBER($W1396),IF($W1396&gt;=10000000,IFERROR(DATE(INT($W1396/10000),MOD(INT($W1396/100),100),MOD($W1396,100)),""),$W1396),IF(ISNUMBER(--SUBSTITUTE(SUBSTITUTE(TRIM($W1396),".","-"),"/","-")),IF(--SUBSTITUTE(SUBSTITUTE(TRIM($W1396),".","-"),"/","-")&gt;=10000000,IFERROR(DATE(--LEFT(TRIM($W1396),4),--MID(TRIM($W1396),5,2),--RIGHT(TRIM($W1396),2)),""),--SUBSTITUTE(SUBSTITUTE(TRIM($W1396),".","-"),"/","-")),IFERROR(--LEFT(SUBSTITUTE(SUBSTITUTE(TRIM($W1396),".","-"),"/","-"),10),""))))</f>
        <v/>
      </c>
      <c r="Y1396" s="29">
        <f>IF($X1396="","",INT($X1396))</f>
        <v/>
      </c>
      <c r="Z1396" s="30">
        <f>IF(OR($Y1396="",$D$6=""),"",IF(INDEX($A:$U,ROW(),$D$6)="",0,IF(ISNUMBER(INDEX($A:$U,ROW(),$D$6)),INDEX($A:$U,ROW(),$D$6),IFERROR(--SUBSTITUTE(SUBSTITUTE(TRIM(INDEX($A:$U,ROW(),$D$6)),",",""),"원",""),0))))</f>
        <v/>
      </c>
      <c r="AA1396" s="30">
        <f>IF(OR($Y1396="",$E$6=""),"",IF(INDEX($A:$U,ROW(),$E$6)="",0,IF(ISNUMBER(INDEX($A:$U,ROW(),$E$6)),INDEX($A:$U,ROW(),$E$6),IFERROR(--SUBSTITUTE(SUBSTITUTE(TRIM(INDEX($A:$U,ROW(),$E$6)),",",""),"원",""),0))))</f>
        <v/>
      </c>
      <c r="AB1396" s="30">
        <f>IF(OR($Y1396="",$F$6=""),"",IF(INDEX($A:$U,ROW(),$F$6)="","",IF(ISNUMBER(INDEX($A:$U,ROW(),$F$6)),INDEX($A:$U,ROW(),$F$6),IFERROR(--SUBSTITUTE(SUBSTITUTE(TRIM(INDEX($A:$U,ROW(),$F$6)),",",""),"원",""),""))))</f>
        <v/>
      </c>
      <c r="AC1396" s="2">
        <f>IF(OR($Y1396="",$G$6=""),"",INDEX($A:$U,ROW(),$G$6)&amp;"")</f>
        <v/>
      </c>
      <c r="AD1396" s="2">
        <f>IF($Y1396="","",IF(OR(AND(설정!$B$5&lt;&gt;"",ISNUMBER(SEARCH(설정!$B$5,$AC1396))),AND(설정!$B$6&lt;&gt;"",ISNUMBER(SEARCH(설정!$B$6,$AC1396))),AND(설정!$B$7&lt;&gt;"",ISNUMBER(SEARCH(설정!$B$7,$AC1396)))),"제외","포함"))</f>
        <v/>
      </c>
    </row>
    <row r="1397">
      <c r="W1397" s="2">
        <f>IF(OR($B$5="",$C$6="",ROW()&lt;$B$5),"",IF(INDEX($A:$U,ROW(),$C$6)="","",INDEX($A:$U,ROW(),$C$6)))</f>
        <v/>
      </c>
      <c r="X1397" s="28">
        <f>IF($W1397="","",IF(ISNUMBER($W1397),IF($W1397&gt;=10000000,IFERROR(DATE(INT($W1397/10000),MOD(INT($W1397/100),100),MOD($W1397,100)),""),$W1397),IF(ISNUMBER(--SUBSTITUTE(SUBSTITUTE(TRIM($W1397),".","-"),"/","-")),IF(--SUBSTITUTE(SUBSTITUTE(TRIM($W1397),".","-"),"/","-")&gt;=10000000,IFERROR(DATE(--LEFT(TRIM($W1397),4),--MID(TRIM($W1397),5,2),--RIGHT(TRIM($W1397),2)),""),--SUBSTITUTE(SUBSTITUTE(TRIM($W1397),".","-"),"/","-")),IFERROR(--LEFT(SUBSTITUTE(SUBSTITUTE(TRIM($W1397),".","-"),"/","-"),10),""))))</f>
        <v/>
      </c>
      <c r="Y1397" s="29">
        <f>IF($X1397="","",INT($X1397))</f>
        <v/>
      </c>
      <c r="Z1397" s="30">
        <f>IF(OR($Y1397="",$D$6=""),"",IF(INDEX($A:$U,ROW(),$D$6)="",0,IF(ISNUMBER(INDEX($A:$U,ROW(),$D$6)),INDEX($A:$U,ROW(),$D$6),IFERROR(--SUBSTITUTE(SUBSTITUTE(TRIM(INDEX($A:$U,ROW(),$D$6)),",",""),"원",""),0))))</f>
        <v/>
      </c>
      <c r="AA1397" s="30">
        <f>IF(OR($Y1397="",$E$6=""),"",IF(INDEX($A:$U,ROW(),$E$6)="",0,IF(ISNUMBER(INDEX($A:$U,ROW(),$E$6)),INDEX($A:$U,ROW(),$E$6),IFERROR(--SUBSTITUTE(SUBSTITUTE(TRIM(INDEX($A:$U,ROW(),$E$6)),",",""),"원",""),0))))</f>
        <v/>
      </c>
      <c r="AB1397" s="30">
        <f>IF(OR($Y1397="",$F$6=""),"",IF(INDEX($A:$U,ROW(),$F$6)="","",IF(ISNUMBER(INDEX($A:$U,ROW(),$F$6)),INDEX($A:$U,ROW(),$F$6),IFERROR(--SUBSTITUTE(SUBSTITUTE(TRIM(INDEX($A:$U,ROW(),$F$6)),",",""),"원",""),""))))</f>
        <v/>
      </c>
      <c r="AC1397" s="2">
        <f>IF(OR($Y1397="",$G$6=""),"",INDEX($A:$U,ROW(),$G$6)&amp;"")</f>
        <v/>
      </c>
      <c r="AD1397" s="2">
        <f>IF($Y1397="","",IF(OR(AND(설정!$B$5&lt;&gt;"",ISNUMBER(SEARCH(설정!$B$5,$AC1397))),AND(설정!$B$6&lt;&gt;"",ISNUMBER(SEARCH(설정!$B$6,$AC1397))),AND(설정!$B$7&lt;&gt;"",ISNUMBER(SEARCH(설정!$B$7,$AC1397)))),"제외","포함"))</f>
        <v/>
      </c>
    </row>
    <row r="1398">
      <c r="W1398" s="2">
        <f>IF(OR($B$5="",$C$6="",ROW()&lt;$B$5),"",IF(INDEX($A:$U,ROW(),$C$6)="","",INDEX($A:$U,ROW(),$C$6)))</f>
        <v/>
      </c>
      <c r="X1398" s="28">
        <f>IF($W1398="","",IF(ISNUMBER($W1398),IF($W1398&gt;=10000000,IFERROR(DATE(INT($W1398/10000),MOD(INT($W1398/100),100),MOD($W1398,100)),""),$W1398),IF(ISNUMBER(--SUBSTITUTE(SUBSTITUTE(TRIM($W1398),".","-"),"/","-")),IF(--SUBSTITUTE(SUBSTITUTE(TRIM($W1398),".","-"),"/","-")&gt;=10000000,IFERROR(DATE(--LEFT(TRIM($W1398),4),--MID(TRIM($W1398),5,2),--RIGHT(TRIM($W1398),2)),""),--SUBSTITUTE(SUBSTITUTE(TRIM($W1398),".","-"),"/","-")),IFERROR(--LEFT(SUBSTITUTE(SUBSTITUTE(TRIM($W1398),".","-"),"/","-"),10),""))))</f>
        <v/>
      </c>
      <c r="Y1398" s="29">
        <f>IF($X1398="","",INT($X1398))</f>
        <v/>
      </c>
      <c r="Z1398" s="30">
        <f>IF(OR($Y1398="",$D$6=""),"",IF(INDEX($A:$U,ROW(),$D$6)="",0,IF(ISNUMBER(INDEX($A:$U,ROW(),$D$6)),INDEX($A:$U,ROW(),$D$6),IFERROR(--SUBSTITUTE(SUBSTITUTE(TRIM(INDEX($A:$U,ROW(),$D$6)),",",""),"원",""),0))))</f>
        <v/>
      </c>
      <c r="AA1398" s="30">
        <f>IF(OR($Y1398="",$E$6=""),"",IF(INDEX($A:$U,ROW(),$E$6)="",0,IF(ISNUMBER(INDEX($A:$U,ROW(),$E$6)),INDEX($A:$U,ROW(),$E$6),IFERROR(--SUBSTITUTE(SUBSTITUTE(TRIM(INDEX($A:$U,ROW(),$E$6)),",",""),"원",""),0))))</f>
        <v/>
      </c>
      <c r="AB1398" s="30">
        <f>IF(OR($Y1398="",$F$6=""),"",IF(INDEX($A:$U,ROW(),$F$6)="","",IF(ISNUMBER(INDEX($A:$U,ROW(),$F$6)),INDEX($A:$U,ROW(),$F$6),IFERROR(--SUBSTITUTE(SUBSTITUTE(TRIM(INDEX($A:$U,ROW(),$F$6)),",",""),"원",""),""))))</f>
        <v/>
      </c>
      <c r="AC1398" s="2">
        <f>IF(OR($Y1398="",$G$6=""),"",INDEX($A:$U,ROW(),$G$6)&amp;"")</f>
        <v/>
      </c>
      <c r="AD1398" s="2">
        <f>IF($Y1398="","",IF(OR(AND(설정!$B$5&lt;&gt;"",ISNUMBER(SEARCH(설정!$B$5,$AC1398))),AND(설정!$B$6&lt;&gt;"",ISNUMBER(SEARCH(설정!$B$6,$AC1398))),AND(설정!$B$7&lt;&gt;"",ISNUMBER(SEARCH(설정!$B$7,$AC1398)))),"제외","포함"))</f>
        <v/>
      </c>
    </row>
    <row r="1399">
      <c r="W1399" s="2">
        <f>IF(OR($B$5="",$C$6="",ROW()&lt;$B$5),"",IF(INDEX($A:$U,ROW(),$C$6)="","",INDEX($A:$U,ROW(),$C$6)))</f>
        <v/>
      </c>
      <c r="X1399" s="28">
        <f>IF($W1399="","",IF(ISNUMBER($W1399),IF($W1399&gt;=10000000,IFERROR(DATE(INT($W1399/10000),MOD(INT($W1399/100),100),MOD($W1399,100)),""),$W1399),IF(ISNUMBER(--SUBSTITUTE(SUBSTITUTE(TRIM($W1399),".","-"),"/","-")),IF(--SUBSTITUTE(SUBSTITUTE(TRIM($W1399),".","-"),"/","-")&gt;=10000000,IFERROR(DATE(--LEFT(TRIM($W1399),4),--MID(TRIM($W1399),5,2),--RIGHT(TRIM($W1399),2)),""),--SUBSTITUTE(SUBSTITUTE(TRIM($W1399),".","-"),"/","-")),IFERROR(--LEFT(SUBSTITUTE(SUBSTITUTE(TRIM($W1399),".","-"),"/","-"),10),""))))</f>
        <v/>
      </c>
      <c r="Y1399" s="29">
        <f>IF($X1399="","",INT($X1399))</f>
        <v/>
      </c>
      <c r="Z1399" s="30">
        <f>IF(OR($Y1399="",$D$6=""),"",IF(INDEX($A:$U,ROW(),$D$6)="",0,IF(ISNUMBER(INDEX($A:$U,ROW(),$D$6)),INDEX($A:$U,ROW(),$D$6),IFERROR(--SUBSTITUTE(SUBSTITUTE(TRIM(INDEX($A:$U,ROW(),$D$6)),",",""),"원",""),0))))</f>
        <v/>
      </c>
      <c r="AA1399" s="30">
        <f>IF(OR($Y1399="",$E$6=""),"",IF(INDEX($A:$U,ROW(),$E$6)="",0,IF(ISNUMBER(INDEX($A:$U,ROW(),$E$6)),INDEX($A:$U,ROW(),$E$6),IFERROR(--SUBSTITUTE(SUBSTITUTE(TRIM(INDEX($A:$U,ROW(),$E$6)),",",""),"원",""),0))))</f>
        <v/>
      </c>
      <c r="AB1399" s="30">
        <f>IF(OR($Y1399="",$F$6=""),"",IF(INDEX($A:$U,ROW(),$F$6)="","",IF(ISNUMBER(INDEX($A:$U,ROW(),$F$6)),INDEX($A:$U,ROW(),$F$6),IFERROR(--SUBSTITUTE(SUBSTITUTE(TRIM(INDEX($A:$U,ROW(),$F$6)),",",""),"원",""),""))))</f>
        <v/>
      </c>
      <c r="AC1399" s="2">
        <f>IF(OR($Y1399="",$G$6=""),"",INDEX($A:$U,ROW(),$G$6)&amp;"")</f>
        <v/>
      </c>
      <c r="AD1399" s="2">
        <f>IF($Y1399="","",IF(OR(AND(설정!$B$5&lt;&gt;"",ISNUMBER(SEARCH(설정!$B$5,$AC1399))),AND(설정!$B$6&lt;&gt;"",ISNUMBER(SEARCH(설정!$B$6,$AC1399))),AND(설정!$B$7&lt;&gt;"",ISNUMBER(SEARCH(설정!$B$7,$AC1399)))),"제외","포함"))</f>
        <v/>
      </c>
    </row>
    <row r="1400">
      <c r="W1400" s="2">
        <f>IF(OR($B$5="",$C$6="",ROW()&lt;$B$5),"",IF(INDEX($A:$U,ROW(),$C$6)="","",INDEX($A:$U,ROW(),$C$6)))</f>
        <v/>
      </c>
      <c r="X1400" s="28">
        <f>IF($W1400="","",IF(ISNUMBER($W1400),IF($W1400&gt;=10000000,IFERROR(DATE(INT($W1400/10000),MOD(INT($W1400/100),100),MOD($W1400,100)),""),$W1400),IF(ISNUMBER(--SUBSTITUTE(SUBSTITUTE(TRIM($W1400),".","-"),"/","-")),IF(--SUBSTITUTE(SUBSTITUTE(TRIM($W1400),".","-"),"/","-")&gt;=10000000,IFERROR(DATE(--LEFT(TRIM($W1400),4),--MID(TRIM($W1400),5,2),--RIGHT(TRIM($W1400),2)),""),--SUBSTITUTE(SUBSTITUTE(TRIM($W1400),".","-"),"/","-")),IFERROR(--LEFT(SUBSTITUTE(SUBSTITUTE(TRIM($W1400),".","-"),"/","-"),10),""))))</f>
        <v/>
      </c>
      <c r="Y1400" s="29">
        <f>IF($X1400="","",INT($X1400))</f>
        <v/>
      </c>
      <c r="Z1400" s="30">
        <f>IF(OR($Y1400="",$D$6=""),"",IF(INDEX($A:$U,ROW(),$D$6)="",0,IF(ISNUMBER(INDEX($A:$U,ROW(),$D$6)),INDEX($A:$U,ROW(),$D$6),IFERROR(--SUBSTITUTE(SUBSTITUTE(TRIM(INDEX($A:$U,ROW(),$D$6)),",",""),"원",""),0))))</f>
        <v/>
      </c>
      <c r="AA1400" s="30">
        <f>IF(OR($Y1400="",$E$6=""),"",IF(INDEX($A:$U,ROW(),$E$6)="",0,IF(ISNUMBER(INDEX($A:$U,ROW(),$E$6)),INDEX($A:$U,ROW(),$E$6),IFERROR(--SUBSTITUTE(SUBSTITUTE(TRIM(INDEX($A:$U,ROW(),$E$6)),",",""),"원",""),0))))</f>
        <v/>
      </c>
      <c r="AB1400" s="30">
        <f>IF(OR($Y1400="",$F$6=""),"",IF(INDEX($A:$U,ROW(),$F$6)="","",IF(ISNUMBER(INDEX($A:$U,ROW(),$F$6)),INDEX($A:$U,ROW(),$F$6),IFERROR(--SUBSTITUTE(SUBSTITUTE(TRIM(INDEX($A:$U,ROW(),$F$6)),",",""),"원",""),""))))</f>
        <v/>
      </c>
      <c r="AC1400" s="2">
        <f>IF(OR($Y1400="",$G$6=""),"",INDEX($A:$U,ROW(),$G$6)&amp;"")</f>
        <v/>
      </c>
      <c r="AD1400" s="2">
        <f>IF($Y1400="","",IF(OR(AND(설정!$B$5&lt;&gt;"",ISNUMBER(SEARCH(설정!$B$5,$AC1400))),AND(설정!$B$6&lt;&gt;"",ISNUMBER(SEARCH(설정!$B$6,$AC1400))),AND(설정!$B$7&lt;&gt;"",ISNUMBER(SEARCH(설정!$B$7,$AC1400)))),"제외","포함"))</f>
        <v/>
      </c>
    </row>
    <row r="1401">
      <c r="W1401" s="2">
        <f>IF(OR($B$5="",$C$6="",ROW()&lt;$B$5),"",IF(INDEX($A:$U,ROW(),$C$6)="","",INDEX($A:$U,ROW(),$C$6)))</f>
        <v/>
      </c>
      <c r="X1401" s="28">
        <f>IF($W1401="","",IF(ISNUMBER($W1401),IF($W1401&gt;=10000000,IFERROR(DATE(INT($W1401/10000),MOD(INT($W1401/100),100),MOD($W1401,100)),""),$W1401),IF(ISNUMBER(--SUBSTITUTE(SUBSTITUTE(TRIM($W1401),".","-"),"/","-")),IF(--SUBSTITUTE(SUBSTITUTE(TRIM($W1401),".","-"),"/","-")&gt;=10000000,IFERROR(DATE(--LEFT(TRIM($W1401),4),--MID(TRIM($W1401),5,2),--RIGHT(TRIM($W1401),2)),""),--SUBSTITUTE(SUBSTITUTE(TRIM($W1401),".","-"),"/","-")),IFERROR(--LEFT(SUBSTITUTE(SUBSTITUTE(TRIM($W1401),".","-"),"/","-"),10),""))))</f>
        <v/>
      </c>
      <c r="Y1401" s="29">
        <f>IF($X1401="","",INT($X1401))</f>
        <v/>
      </c>
      <c r="Z1401" s="30">
        <f>IF(OR($Y1401="",$D$6=""),"",IF(INDEX($A:$U,ROW(),$D$6)="",0,IF(ISNUMBER(INDEX($A:$U,ROW(),$D$6)),INDEX($A:$U,ROW(),$D$6),IFERROR(--SUBSTITUTE(SUBSTITUTE(TRIM(INDEX($A:$U,ROW(),$D$6)),",",""),"원",""),0))))</f>
        <v/>
      </c>
      <c r="AA1401" s="30">
        <f>IF(OR($Y1401="",$E$6=""),"",IF(INDEX($A:$U,ROW(),$E$6)="",0,IF(ISNUMBER(INDEX($A:$U,ROW(),$E$6)),INDEX($A:$U,ROW(),$E$6),IFERROR(--SUBSTITUTE(SUBSTITUTE(TRIM(INDEX($A:$U,ROW(),$E$6)),",",""),"원",""),0))))</f>
        <v/>
      </c>
      <c r="AB1401" s="30">
        <f>IF(OR($Y1401="",$F$6=""),"",IF(INDEX($A:$U,ROW(),$F$6)="","",IF(ISNUMBER(INDEX($A:$U,ROW(),$F$6)),INDEX($A:$U,ROW(),$F$6),IFERROR(--SUBSTITUTE(SUBSTITUTE(TRIM(INDEX($A:$U,ROW(),$F$6)),",",""),"원",""),""))))</f>
        <v/>
      </c>
      <c r="AC1401" s="2">
        <f>IF(OR($Y1401="",$G$6=""),"",INDEX($A:$U,ROW(),$G$6)&amp;"")</f>
        <v/>
      </c>
      <c r="AD1401" s="2">
        <f>IF($Y1401="","",IF(OR(AND(설정!$B$5&lt;&gt;"",ISNUMBER(SEARCH(설정!$B$5,$AC1401))),AND(설정!$B$6&lt;&gt;"",ISNUMBER(SEARCH(설정!$B$6,$AC1401))),AND(설정!$B$7&lt;&gt;"",ISNUMBER(SEARCH(설정!$B$7,$AC1401)))),"제외","포함"))</f>
        <v/>
      </c>
    </row>
    <row r="1402">
      <c r="W1402" s="2">
        <f>IF(OR($B$5="",$C$6="",ROW()&lt;$B$5),"",IF(INDEX($A:$U,ROW(),$C$6)="","",INDEX($A:$U,ROW(),$C$6)))</f>
        <v/>
      </c>
      <c r="X1402" s="28">
        <f>IF($W1402="","",IF(ISNUMBER($W1402),IF($W1402&gt;=10000000,IFERROR(DATE(INT($W1402/10000),MOD(INT($W1402/100),100),MOD($W1402,100)),""),$W1402),IF(ISNUMBER(--SUBSTITUTE(SUBSTITUTE(TRIM($W1402),".","-"),"/","-")),IF(--SUBSTITUTE(SUBSTITUTE(TRIM($W1402),".","-"),"/","-")&gt;=10000000,IFERROR(DATE(--LEFT(TRIM($W1402),4),--MID(TRIM($W1402),5,2),--RIGHT(TRIM($W1402),2)),""),--SUBSTITUTE(SUBSTITUTE(TRIM($W1402),".","-"),"/","-")),IFERROR(--LEFT(SUBSTITUTE(SUBSTITUTE(TRIM($W1402),".","-"),"/","-"),10),""))))</f>
        <v/>
      </c>
      <c r="Y1402" s="29">
        <f>IF($X1402="","",INT($X1402))</f>
        <v/>
      </c>
      <c r="Z1402" s="30">
        <f>IF(OR($Y1402="",$D$6=""),"",IF(INDEX($A:$U,ROW(),$D$6)="",0,IF(ISNUMBER(INDEX($A:$U,ROW(),$D$6)),INDEX($A:$U,ROW(),$D$6),IFERROR(--SUBSTITUTE(SUBSTITUTE(TRIM(INDEX($A:$U,ROW(),$D$6)),",",""),"원",""),0))))</f>
        <v/>
      </c>
      <c r="AA1402" s="30">
        <f>IF(OR($Y1402="",$E$6=""),"",IF(INDEX($A:$U,ROW(),$E$6)="",0,IF(ISNUMBER(INDEX($A:$U,ROW(),$E$6)),INDEX($A:$U,ROW(),$E$6),IFERROR(--SUBSTITUTE(SUBSTITUTE(TRIM(INDEX($A:$U,ROW(),$E$6)),",",""),"원",""),0))))</f>
        <v/>
      </c>
      <c r="AB1402" s="30">
        <f>IF(OR($Y1402="",$F$6=""),"",IF(INDEX($A:$U,ROW(),$F$6)="","",IF(ISNUMBER(INDEX($A:$U,ROW(),$F$6)),INDEX($A:$U,ROW(),$F$6),IFERROR(--SUBSTITUTE(SUBSTITUTE(TRIM(INDEX($A:$U,ROW(),$F$6)),",",""),"원",""),""))))</f>
        <v/>
      </c>
      <c r="AC1402" s="2">
        <f>IF(OR($Y1402="",$G$6=""),"",INDEX($A:$U,ROW(),$G$6)&amp;"")</f>
        <v/>
      </c>
      <c r="AD1402" s="2">
        <f>IF($Y1402="","",IF(OR(AND(설정!$B$5&lt;&gt;"",ISNUMBER(SEARCH(설정!$B$5,$AC1402))),AND(설정!$B$6&lt;&gt;"",ISNUMBER(SEARCH(설정!$B$6,$AC1402))),AND(설정!$B$7&lt;&gt;"",ISNUMBER(SEARCH(설정!$B$7,$AC1402)))),"제외","포함"))</f>
        <v/>
      </c>
    </row>
    <row r="1403">
      <c r="W1403" s="2">
        <f>IF(OR($B$5="",$C$6="",ROW()&lt;$B$5),"",IF(INDEX($A:$U,ROW(),$C$6)="","",INDEX($A:$U,ROW(),$C$6)))</f>
        <v/>
      </c>
      <c r="X1403" s="28">
        <f>IF($W1403="","",IF(ISNUMBER($W1403),IF($W1403&gt;=10000000,IFERROR(DATE(INT($W1403/10000),MOD(INT($W1403/100),100),MOD($W1403,100)),""),$W1403),IF(ISNUMBER(--SUBSTITUTE(SUBSTITUTE(TRIM($W1403),".","-"),"/","-")),IF(--SUBSTITUTE(SUBSTITUTE(TRIM($W1403),".","-"),"/","-")&gt;=10000000,IFERROR(DATE(--LEFT(TRIM($W1403),4),--MID(TRIM($W1403),5,2),--RIGHT(TRIM($W1403),2)),""),--SUBSTITUTE(SUBSTITUTE(TRIM($W1403),".","-"),"/","-")),IFERROR(--LEFT(SUBSTITUTE(SUBSTITUTE(TRIM($W1403),".","-"),"/","-"),10),""))))</f>
        <v/>
      </c>
      <c r="Y1403" s="29">
        <f>IF($X1403="","",INT($X1403))</f>
        <v/>
      </c>
      <c r="Z1403" s="30">
        <f>IF(OR($Y1403="",$D$6=""),"",IF(INDEX($A:$U,ROW(),$D$6)="",0,IF(ISNUMBER(INDEX($A:$U,ROW(),$D$6)),INDEX($A:$U,ROW(),$D$6),IFERROR(--SUBSTITUTE(SUBSTITUTE(TRIM(INDEX($A:$U,ROW(),$D$6)),",",""),"원",""),0))))</f>
        <v/>
      </c>
      <c r="AA1403" s="30">
        <f>IF(OR($Y1403="",$E$6=""),"",IF(INDEX($A:$U,ROW(),$E$6)="",0,IF(ISNUMBER(INDEX($A:$U,ROW(),$E$6)),INDEX($A:$U,ROW(),$E$6),IFERROR(--SUBSTITUTE(SUBSTITUTE(TRIM(INDEX($A:$U,ROW(),$E$6)),",",""),"원",""),0))))</f>
        <v/>
      </c>
      <c r="AB1403" s="30">
        <f>IF(OR($Y1403="",$F$6=""),"",IF(INDEX($A:$U,ROW(),$F$6)="","",IF(ISNUMBER(INDEX($A:$U,ROW(),$F$6)),INDEX($A:$U,ROW(),$F$6),IFERROR(--SUBSTITUTE(SUBSTITUTE(TRIM(INDEX($A:$U,ROW(),$F$6)),",",""),"원",""),""))))</f>
        <v/>
      </c>
      <c r="AC1403" s="2">
        <f>IF(OR($Y1403="",$G$6=""),"",INDEX($A:$U,ROW(),$G$6)&amp;"")</f>
        <v/>
      </c>
      <c r="AD1403" s="2">
        <f>IF($Y1403="","",IF(OR(AND(설정!$B$5&lt;&gt;"",ISNUMBER(SEARCH(설정!$B$5,$AC1403))),AND(설정!$B$6&lt;&gt;"",ISNUMBER(SEARCH(설정!$B$6,$AC1403))),AND(설정!$B$7&lt;&gt;"",ISNUMBER(SEARCH(설정!$B$7,$AC1403)))),"제외","포함"))</f>
        <v/>
      </c>
    </row>
    <row r="1404">
      <c r="W1404" s="2">
        <f>IF(OR($B$5="",$C$6="",ROW()&lt;$B$5),"",IF(INDEX($A:$U,ROW(),$C$6)="","",INDEX($A:$U,ROW(),$C$6)))</f>
        <v/>
      </c>
      <c r="X1404" s="28">
        <f>IF($W1404="","",IF(ISNUMBER($W1404),IF($W1404&gt;=10000000,IFERROR(DATE(INT($W1404/10000),MOD(INT($W1404/100),100),MOD($W1404,100)),""),$W1404),IF(ISNUMBER(--SUBSTITUTE(SUBSTITUTE(TRIM($W1404),".","-"),"/","-")),IF(--SUBSTITUTE(SUBSTITUTE(TRIM($W1404),".","-"),"/","-")&gt;=10000000,IFERROR(DATE(--LEFT(TRIM($W1404),4),--MID(TRIM($W1404),5,2),--RIGHT(TRIM($W1404),2)),""),--SUBSTITUTE(SUBSTITUTE(TRIM($W1404),".","-"),"/","-")),IFERROR(--LEFT(SUBSTITUTE(SUBSTITUTE(TRIM($W1404),".","-"),"/","-"),10),""))))</f>
        <v/>
      </c>
      <c r="Y1404" s="29">
        <f>IF($X1404="","",INT($X1404))</f>
        <v/>
      </c>
      <c r="Z1404" s="30">
        <f>IF(OR($Y1404="",$D$6=""),"",IF(INDEX($A:$U,ROW(),$D$6)="",0,IF(ISNUMBER(INDEX($A:$U,ROW(),$D$6)),INDEX($A:$U,ROW(),$D$6),IFERROR(--SUBSTITUTE(SUBSTITUTE(TRIM(INDEX($A:$U,ROW(),$D$6)),",",""),"원",""),0))))</f>
        <v/>
      </c>
      <c r="AA1404" s="30">
        <f>IF(OR($Y1404="",$E$6=""),"",IF(INDEX($A:$U,ROW(),$E$6)="",0,IF(ISNUMBER(INDEX($A:$U,ROW(),$E$6)),INDEX($A:$U,ROW(),$E$6),IFERROR(--SUBSTITUTE(SUBSTITUTE(TRIM(INDEX($A:$U,ROW(),$E$6)),",",""),"원",""),0))))</f>
        <v/>
      </c>
      <c r="AB1404" s="30">
        <f>IF(OR($Y1404="",$F$6=""),"",IF(INDEX($A:$U,ROW(),$F$6)="","",IF(ISNUMBER(INDEX($A:$U,ROW(),$F$6)),INDEX($A:$U,ROW(),$F$6),IFERROR(--SUBSTITUTE(SUBSTITUTE(TRIM(INDEX($A:$U,ROW(),$F$6)),",",""),"원",""),""))))</f>
        <v/>
      </c>
      <c r="AC1404" s="2">
        <f>IF(OR($Y1404="",$G$6=""),"",INDEX($A:$U,ROW(),$G$6)&amp;"")</f>
        <v/>
      </c>
      <c r="AD1404" s="2">
        <f>IF($Y1404="","",IF(OR(AND(설정!$B$5&lt;&gt;"",ISNUMBER(SEARCH(설정!$B$5,$AC1404))),AND(설정!$B$6&lt;&gt;"",ISNUMBER(SEARCH(설정!$B$6,$AC1404))),AND(설정!$B$7&lt;&gt;"",ISNUMBER(SEARCH(설정!$B$7,$AC1404)))),"제외","포함"))</f>
        <v/>
      </c>
    </row>
    <row r="1405">
      <c r="W1405" s="2">
        <f>IF(OR($B$5="",$C$6="",ROW()&lt;$B$5),"",IF(INDEX($A:$U,ROW(),$C$6)="","",INDEX($A:$U,ROW(),$C$6)))</f>
        <v/>
      </c>
      <c r="X1405" s="28">
        <f>IF($W1405="","",IF(ISNUMBER($W1405),IF($W1405&gt;=10000000,IFERROR(DATE(INT($W1405/10000),MOD(INT($W1405/100),100),MOD($W1405,100)),""),$W1405),IF(ISNUMBER(--SUBSTITUTE(SUBSTITUTE(TRIM($W1405),".","-"),"/","-")),IF(--SUBSTITUTE(SUBSTITUTE(TRIM($W1405),".","-"),"/","-")&gt;=10000000,IFERROR(DATE(--LEFT(TRIM($W1405),4),--MID(TRIM($W1405),5,2),--RIGHT(TRIM($W1405),2)),""),--SUBSTITUTE(SUBSTITUTE(TRIM($W1405),".","-"),"/","-")),IFERROR(--LEFT(SUBSTITUTE(SUBSTITUTE(TRIM($W1405),".","-"),"/","-"),10),""))))</f>
        <v/>
      </c>
      <c r="Y1405" s="29">
        <f>IF($X1405="","",INT($X1405))</f>
        <v/>
      </c>
      <c r="Z1405" s="30">
        <f>IF(OR($Y1405="",$D$6=""),"",IF(INDEX($A:$U,ROW(),$D$6)="",0,IF(ISNUMBER(INDEX($A:$U,ROW(),$D$6)),INDEX($A:$U,ROW(),$D$6),IFERROR(--SUBSTITUTE(SUBSTITUTE(TRIM(INDEX($A:$U,ROW(),$D$6)),",",""),"원",""),0))))</f>
        <v/>
      </c>
      <c r="AA1405" s="30">
        <f>IF(OR($Y1405="",$E$6=""),"",IF(INDEX($A:$U,ROW(),$E$6)="",0,IF(ISNUMBER(INDEX($A:$U,ROW(),$E$6)),INDEX($A:$U,ROW(),$E$6),IFERROR(--SUBSTITUTE(SUBSTITUTE(TRIM(INDEX($A:$U,ROW(),$E$6)),",",""),"원",""),0))))</f>
        <v/>
      </c>
      <c r="AB1405" s="30">
        <f>IF(OR($Y1405="",$F$6=""),"",IF(INDEX($A:$U,ROW(),$F$6)="","",IF(ISNUMBER(INDEX($A:$U,ROW(),$F$6)),INDEX($A:$U,ROW(),$F$6),IFERROR(--SUBSTITUTE(SUBSTITUTE(TRIM(INDEX($A:$U,ROW(),$F$6)),",",""),"원",""),""))))</f>
        <v/>
      </c>
      <c r="AC1405" s="2">
        <f>IF(OR($Y1405="",$G$6=""),"",INDEX($A:$U,ROW(),$G$6)&amp;"")</f>
        <v/>
      </c>
      <c r="AD1405" s="2">
        <f>IF($Y1405="","",IF(OR(AND(설정!$B$5&lt;&gt;"",ISNUMBER(SEARCH(설정!$B$5,$AC1405))),AND(설정!$B$6&lt;&gt;"",ISNUMBER(SEARCH(설정!$B$6,$AC1405))),AND(설정!$B$7&lt;&gt;"",ISNUMBER(SEARCH(설정!$B$7,$AC1405)))),"제외","포함"))</f>
        <v/>
      </c>
    </row>
    <row r="1406">
      <c r="W1406" s="2">
        <f>IF(OR($B$5="",$C$6="",ROW()&lt;$B$5),"",IF(INDEX($A:$U,ROW(),$C$6)="","",INDEX($A:$U,ROW(),$C$6)))</f>
        <v/>
      </c>
      <c r="X1406" s="28">
        <f>IF($W1406="","",IF(ISNUMBER($W1406),IF($W1406&gt;=10000000,IFERROR(DATE(INT($W1406/10000),MOD(INT($W1406/100),100),MOD($W1406,100)),""),$W1406),IF(ISNUMBER(--SUBSTITUTE(SUBSTITUTE(TRIM($W1406),".","-"),"/","-")),IF(--SUBSTITUTE(SUBSTITUTE(TRIM($W1406),".","-"),"/","-")&gt;=10000000,IFERROR(DATE(--LEFT(TRIM($W1406),4),--MID(TRIM($W1406),5,2),--RIGHT(TRIM($W1406),2)),""),--SUBSTITUTE(SUBSTITUTE(TRIM($W1406),".","-"),"/","-")),IFERROR(--LEFT(SUBSTITUTE(SUBSTITUTE(TRIM($W1406),".","-"),"/","-"),10),""))))</f>
        <v/>
      </c>
      <c r="Y1406" s="29">
        <f>IF($X1406="","",INT($X1406))</f>
        <v/>
      </c>
      <c r="Z1406" s="30">
        <f>IF(OR($Y1406="",$D$6=""),"",IF(INDEX($A:$U,ROW(),$D$6)="",0,IF(ISNUMBER(INDEX($A:$U,ROW(),$D$6)),INDEX($A:$U,ROW(),$D$6),IFERROR(--SUBSTITUTE(SUBSTITUTE(TRIM(INDEX($A:$U,ROW(),$D$6)),",",""),"원",""),0))))</f>
        <v/>
      </c>
      <c r="AA1406" s="30">
        <f>IF(OR($Y1406="",$E$6=""),"",IF(INDEX($A:$U,ROW(),$E$6)="",0,IF(ISNUMBER(INDEX($A:$U,ROW(),$E$6)),INDEX($A:$U,ROW(),$E$6),IFERROR(--SUBSTITUTE(SUBSTITUTE(TRIM(INDEX($A:$U,ROW(),$E$6)),",",""),"원",""),0))))</f>
        <v/>
      </c>
      <c r="AB1406" s="30">
        <f>IF(OR($Y1406="",$F$6=""),"",IF(INDEX($A:$U,ROW(),$F$6)="","",IF(ISNUMBER(INDEX($A:$U,ROW(),$F$6)),INDEX($A:$U,ROW(),$F$6),IFERROR(--SUBSTITUTE(SUBSTITUTE(TRIM(INDEX($A:$U,ROW(),$F$6)),",",""),"원",""),""))))</f>
        <v/>
      </c>
      <c r="AC1406" s="2">
        <f>IF(OR($Y1406="",$G$6=""),"",INDEX($A:$U,ROW(),$G$6)&amp;"")</f>
        <v/>
      </c>
      <c r="AD1406" s="2">
        <f>IF($Y1406="","",IF(OR(AND(설정!$B$5&lt;&gt;"",ISNUMBER(SEARCH(설정!$B$5,$AC1406))),AND(설정!$B$6&lt;&gt;"",ISNUMBER(SEARCH(설정!$B$6,$AC1406))),AND(설정!$B$7&lt;&gt;"",ISNUMBER(SEARCH(설정!$B$7,$AC1406)))),"제외","포함"))</f>
        <v/>
      </c>
    </row>
    <row r="1407">
      <c r="W1407" s="2">
        <f>IF(OR($B$5="",$C$6="",ROW()&lt;$B$5),"",IF(INDEX($A:$U,ROW(),$C$6)="","",INDEX($A:$U,ROW(),$C$6)))</f>
        <v/>
      </c>
      <c r="X1407" s="28">
        <f>IF($W1407="","",IF(ISNUMBER($W1407),IF($W1407&gt;=10000000,IFERROR(DATE(INT($W1407/10000),MOD(INT($W1407/100),100),MOD($W1407,100)),""),$W1407),IF(ISNUMBER(--SUBSTITUTE(SUBSTITUTE(TRIM($W1407),".","-"),"/","-")),IF(--SUBSTITUTE(SUBSTITUTE(TRIM($W1407),".","-"),"/","-")&gt;=10000000,IFERROR(DATE(--LEFT(TRIM($W1407),4),--MID(TRIM($W1407),5,2),--RIGHT(TRIM($W1407),2)),""),--SUBSTITUTE(SUBSTITUTE(TRIM($W1407),".","-"),"/","-")),IFERROR(--LEFT(SUBSTITUTE(SUBSTITUTE(TRIM($W1407),".","-"),"/","-"),10),""))))</f>
        <v/>
      </c>
      <c r="Y1407" s="29">
        <f>IF($X1407="","",INT($X1407))</f>
        <v/>
      </c>
      <c r="Z1407" s="30">
        <f>IF(OR($Y1407="",$D$6=""),"",IF(INDEX($A:$U,ROW(),$D$6)="",0,IF(ISNUMBER(INDEX($A:$U,ROW(),$D$6)),INDEX($A:$U,ROW(),$D$6),IFERROR(--SUBSTITUTE(SUBSTITUTE(TRIM(INDEX($A:$U,ROW(),$D$6)),",",""),"원",""),0))))</f>
        <v/>
      </c>
      <c r="AA1407" s="30">
        <f>IF(OR($Y1407="",$E$6=""),"",IF(INDEX($A:$U,ROW(),$E$6)="",0,IF(ISNUMBER(INDEX($A:$U,ROW(),$E$6)),INDEX($A:$U,ROW(),$E$6),IFERROR(--SUBSTITUTE(SUBSTITUTE(TRIM(INDEX($A:$U,ROW(),$E$6)),",",""),"원",""),0))))</f>
        <v/>
      </c>
      <c r="AB1407" s="30">
        <f>IF(OR($Y1407="",$F$6=""),"",IF(INDEX($A:$U,ROW(),$F$6)="","",IF(ISNUMBER(INDEX($A:$U,ROW(),$F$6)),INDEX($A:$U,ROW(),$F$6),IFERROR(--SUBSTITUTE(SUBSTITUTE(TRIM(INDEX($A:$U,ROW(),$F$6)),",",""),"원",""),""))))</f>
        <v/>
      </c>
      <c r="AC1407" s="2">
        <f>IF(OR($Y1407="",$G$6=""),"",INDEX($A:$U,ROW(),$G$6)&amp;"")</f>
        <v/>
      </c>
      <c r="AD1407" s="2">
        <f>IF($Y1407="","",IF(OR(AND(설정!$B$5&lt;&gt;"",ISNUMBER(SEARCH(설정!$B$5,$AC1407))),AND(설정!$B$6&lt;&gt;"",ISNUMBER(SEARCH(설정!$B$6,$AC1407))),AND(설정!$B$7&lt;&gt;"",ISNUMBER(SEARCH(설정!$B$7,$AC1407)))),"제외","포함"))</f>
        <v/>
      </c>
    </row>
    <row r="1408">
      <c r="W1408" s="2">
        <f>IF(OR($B$5="",$C$6="",ROW()&lt;$B$5),"",IF(INDEX($A:$U,ROW(),$C$6)="","",INDEX($A:$U,ROW(),$C$6)))</f>
        <v/>
      </c>
      <c r="X1408" s="28">
        <f>IF($W1408="","",IF(ISNUMBER($W1408),IF($W1408&gt;=10000000,IFERROR(DATE(INT($W1408/10000),MOD(INT($W1408/100),100),MOD($W1408,100)),""),$W1408),IF(ISNUMBER(--SUBSTITUTE(SUBSTITUTE(TRIM($W1408),".","-"),"/","-")),IF(--SUBSTITUTE(SUBSTITUTE(TRIM($W1408),".","-"),"/","-")&gt;=10000000,IFERROR(DATE(--LEFT(TRIM($W1408),4),--MID(TRIM($W1408),5,2),--RIGHT(TRIM($W1408),2)),""),--SUBSTITUTE(SUBSTITUTE(TRIM($W1408),".","-"),"/","-")),IFERROR(--LEFT(SUBSTITUTE(SUBSTITUTE(TRIM($W1408),".","-"),"/","-"),10),""))))</f>
        <v/>
      </c>
      <c r="Y1408" s="29">
        <f>IF($X1408="","",INT($X1408))</f>
        <v/>
      </c>
      <c r="Z1408" s="30">
        <f>IF(OR($Y1408="",$D$6=""),"",IF(INDEX($A:$U,ROW(),$D$6)="",0,IF(ISNUMBER(INDEX($A:$U,ROW(),$D$6)),INDEX($A:$U,ROW(),$D$6),IFERROR(--SUBSTITUTE(SUBSTITUTE(TRIM(INDEX($A:$U,ROW(),$D$6)),",",""),"원",""),0))))</f>
        <v/>
      </c>
      <c r="AA1408" s="30">
        <f>IF(OR($Y1408="",$E$6=""),"",IF(INDEX($A:$U,ROW(),$E$6)="",0,IF(ISNUMBER(INDEX($A:$U,ROW(),$E$6)),INDEX($A:$U,ROW(),$E$6),IFERROR(--SUBSTITUTE(SUBSTITUTE(TRIM(INDEX($A:$U,ROW(),$E$6)),",",""),"원",""),0))))</f>
        <v/>
      </c>
      <c r="AB1408" s="30">
        <f>IF(OR($Y1408="",$F$6=""),"",IF(INDEX($A:$U,ROW(),$F$6)="","",IF(ISNUMBER(INDEX($A:$U,ROW(),$F$6)),INDEX($A:$U,ROW(),$F$6),IFERROR(--SUBSTITUTE(SUBSTITUTE(TRIM(INDEX($A:$U,ROW(),$F$6)),",",""),"원",""),""))))</f>
        <v/>
      </c>
      <c r="AC1408" s="2">
        <f>IF(OR($Y1408="",$G$6=""),"",INDEX($A:$U,ROW(),$G$6)&amp;"")</f>
        <v/>
      </c>
      <c r="AD1408" s="2">
        <f>IF($Y1408="","",IF(OR(AND(설정!$B$5&lt;&gt;"",ISNUMBER(SEARCH(설정!$B$5,$AC1408))),AND(설정!$B$6&lt;&gt;"",ISNUMBER(SEARCH(설정!$B$6,$AC1408))),AND(설정!$B$7&lt;&gt;"",ISNUMBER(SEARCH(설정!$B$7,$AC1408)))),"제외","포함"))</f>
        <v/>
      </c>
    </row>
    <row r="1409">
      <c r="W1409" s="2">
        <f>IF(OR($B$5="",$C$6="",ROW()&lt;$B$5),"",IF(INDEX($A:$U,ROW(),$C$6)="","",INDEX($A:$U,ROW(),$C$6)))</f>
        <v/>
      </c>
      <c r="X1409" s="28">
        <f>IF($W1409="","",IF(ISNUMBER($W1409),IF($W1409&gt;=10000000,IFERROR(DATE(INT($W1409/10000),MOD(INT($W1409/100),100),MOD($W1409,100)),""),$W1409),IF(ISNUMBER(--SUBSTITUTE(SUBSTITUTE(TRIM($W1409),".","-"),"/","-")),IF(--SUBSTITUTE(SUBSTITUTE(TRIM($W1409),".","-"),"/","-")&gt;=10000000,IFERROR(DATE(--LEFT(TRIM($W1409),4),--MID(TRIM($W1409),5,2),--RIGHT(TRIM($W1409),2)),""),--SUBSTITUTE(SUBSTITUTE(TRIM($W1409),".","-"),"/","-")),IFERROR(--LEFT(SUBSTITUTE(SUBSTITUTE(TRIM($W1409),".","-"),"/","-"),10),""))))</f>
        <v/>
      </c>
      <c r="Y1409" s="29">
        <f>IF($X1409="","",INT($X1409))</f>
        <v/>
      </c>
      <c r="Z1409" s="30">
        <f>IF(OR($Y1409="",$D$6=""),"",IF(INDEX($A:$U,ROW(),$D$6)="",0,IF(ISNUMBER(INDEX($A:$U,ROW(),$D$6)),INDEX($A:$U,ROW(),$D$6),IFERROR(--SUBSTITUTE(SUBSTITUTE(TRIM(INDEX($A:$U,ROW(),$D$6)),",",""),"원",""),0))))</f>
        <v/>
      </c>
      <c r="AA1409" s="30">
        <f>IF(OR($Y1409="",$E$6=""),"",IF(INDEX($A:$U,ROW(),$E$6)="",0,IF(ISNUMBER(INDEX($A:$U,ROW(),$E$6)),INDEX($A:$U,ROW(),$E$6),IFERROR(--SUBSTITUTE(SUBSTITUTE(TRIM(INDEX($A:$U,ROW(),$E$6)),",",""),"원",""),0))))</f>
        <v/>
      </c>
      <c r="AB1409" s="30">
        <f>IF(OR($Y1409="",$F$6=""),"",IF(INDEX($A:$U,ROW(),$F$6)="","",IF(ISNUMBER(INDEX($A:$U,ROW(),$F$6)),INDEX($A:$U,ROW(),$F$6),IFERROR(--SUBSTITUTE(SUBSTITUTE(TRIM(INDEX($A:$U,ROW(),$F$6)),",",""),"원",""),""))))</f>
        <v/>
      </c>
      <c r="AC1409" s="2">
        <f>IF(OR($Y1409="",$G$6=""),"",INDEX($A:$U,ROW(),$G$6)&amp;"")</f>
        <v/>
      </c>
      <c r="AD1409" s="2">
        <f>IF($Y1409="","",IF(OR(AND(설정!$B$5&lt;&gt;"",ISNUMBER(SEARCH(설정!$B$5,$AC1409))),AND(설정!$B$6&lt;&gt;"",ISNUMBER(SEARCH(설정!$B$6,$AC1409))),AND(설정!$B$7&lt;&gt;"",ISNUMBER(SEARCH(설정!$B$7,$AC1409)))),"제외","포함"))</f>
        <v/>
      </c>
    </row>
    <row r="1410">
      <c r="W1410" s="2">
        <f>IF(OR($B$5="",$C$6="",ROW()&lt;$B$5),"",IF(INDEX($A:$U,ROW(),$C$6)="","",INDEX($A:$U,ROW(),$C$6)))</f>
        <v/>
      </c>
      <c r="X1410" s="28">
        <f>IF($W1410="","",IF(ISNUMBER($W1410),IF($W1410&gt;=10000000,IFERROR(DATE(INT($W1410/10000),MOD(INT($W1410/100),100),MOD($W1410,100)),""),$W1410),IF(ISNUMBER(--SUBSTITUTE(SUBSTITUTE(TRIM($W1410),".","-"),"/","-")),IF(--SUBSTITUTE(SUBSTITUTE(TRIM($W1410),".","-"),"/","-")&gt;=10000000,IFERROR(DATE(--LEFT(TRIM($W1410),4),--MID(TRIM($W1410),5,2),--RIGHT(TRIM($W1410),2)),""),--SUBSTITUTE(SUBSTITUTE(TRIM($W1410),".","-"),"/","-")),IFERROR(--LEFT(SUBSTITUTE(SUBSTITUTE(TRIM($W1410),".","-"),"/","-"),10),""))))</f>
        <v/>
      </c>
      <c r="Y1410" s="29">
        <f>IF($X1410="","",INT($X1410))</f>
        <v/>
      </c>
      <c r="Z1410" s="30">
        <f>IF(OR($Y1410="",$D$6=""),"",IF(INDEX($A:$U,ROW(),$D$6)="",0,IF(ISNUMBER(INDEX($A:$U,ROW(),$D$6)),INDEX($A:$U,ROW(),$D$6),IFERROR(--SUBSTITUTE(SUBSTITUTE(TRIM(INDEX($A:$U,ROW(),$D$6)),",",""),"원",""),0))))</f>
        <v/>
      </c>
      <c r="AA1410" s="30">
        <f>IF(OR($Y1410="",$E$6=""),"",IF(INDEX($A:$U,ROW(),$E$6)="",0,IF(ISNUMBER(INDEX($A:$U,ROW(),$E$6)),INDEX($A:$U,ROW(),$E$6),IFERROR(--SUBSTITUTE(SUBSTITUTE(TRIM(INDEX($A:$U,ROW(),$E$6)),",",""),"원",""),0))))</f>
        <v/>
      </c>
      <c r="AB1410" s="30">
        <f>IF(OR($Y1410="",$F$6=""),"",IF(INDEX($A:$U,ROW(),$F$6)="","",IF(ISNUMBER(INDEX($A:$U,ROW(),$F$6)),INDEX($A:$U,ROW(),$F$6),IFERROR(--SUBSTITUTE(SUBSTITUTE(TRIM(INDEX($A:$U,ROW(),$F$6)),",",""),"원",""),""))))</f>
        <v/>
      </c>
      <c r="AC1410" s="2">
        <f>IF(OR($Y1410="",$G$6=""),"",INDEX($A:$U,ROW(),$G$6)&amp;"")</f>
        <v/>
      </c>
      <c r="AD1410" s="2">
        <f>IF($Y1410="","",IF(OR(AND(설정!$B$5&lt;&gt;"",ISNUMBER(SEARCH(설정!$B$5,$AC1410))),AND(설정!$B$6&lt;&gt;"",ISNUMBER(SEARCH(설정!$B$6,$AC1410))),AND(설정!$B$7&lt;&gt;"",ISNUMBER(SEARCH(설정!$B$7,$AC1410)))),"제외","포함"))</f>
        <v/>
      </c>
    </row>
    <row r="1411">
      <c r="W1411" s="2">
        <f>IF(OR($B$5="",$C$6="",ROW()&lt;$B$5),"",IF(INDEX($A:$U,ROW(),$C$6)="","",INDEX($A:$U,ROW(),$C$6)))</f>
        <v/>
      </c>
      <c r="X1411" s="28">
        <f>IF($W1411="","",IF(ISNUMBER($W1411),IF($W1411&gt;=10000000,IFERROR(DATE(INT($W1411/10000),MOD(INT($W1411/100),100),MOD($W1411,100)),""),$W1411),IF(ISNUMBER(--SUBSTITUTE(SUBSTITUTE(TRIM($W1411),".","-"),"/","-")),IF(--SUBSTITUTE(SUBSTITUTE(TRIM($W1411),".","-"),"/","-")&gt;=10000000,IFERROR(DATE(--LEFT(TRIM($W1411),4),--MID(TRIM($W1411),5,2),--RIGHT(TRIM($W1411),2)),""),--SUBSTITUTE(SUBSTITUTE(TRIM($W1411),".","-"),"/","-")),IFERROR(--LEFT(SUBSTITUTE(SUBSTITUTE(TRIM($W1411),".","-"),"/","-"),10),""))))</f>
        <v/>
      </c>
      <c r="Y1411" s="29">
        <f>IF($X1411="","",INT($X1411))</f>
        <v/>
      </c>
      <c r="Z1411" s="30">
        <f>IF(OR($Y1411="",$D$6=""),"",IF(INDEX($A:$U,ROW(),$D$6)="",0,IF(ISNUMBER(INDEX($A:$U,ROW(),$D$6)),INDEX($A:$U,ROW(),$D$6),IFERROR(--SUBSTITUTE(SUBSTITUTE(TRIM(INDEX($A:$U,ROW(),$D$6)),",",""),"원",""),0))))</f>
        <v/>
      </c>
      <c r="AA1411" s="30">
        <f>IF(OR($Y1411="",$E$6=""),"",IF(INDEX($A:$U,ROW(),$E$6)="",0,IF(ISNUMBER(INDEX($A:$U,ROW(),$E$6)),INDEX($A:$U,ROW(),$E$6),IFERROR(--SUBSTITUTE(SUBSTITUTE(TRIM(INDEX($A:$U,ROW(),$E$6)),",",""),"원",""),0))))</f>
        <v/>
      </c>
      <c r="AB1411" s="30">
        <f>IF(OR($Y1411="",$F$6=""),"",IF(INDEX($A:$U,ROW(),$F$6)="","",IF(ISNUMBER(INDEX($A:$U,ROW(),$F$6)),INDEX($A:$U,ROW(),$F$6),IFERROR(--SUBSTITUTE(SUBSTITUTE(TRIM(INDEX($A:$U,ROW(),$F$6)),",",""),"원",""),""))))</f>
        <v/>
      </c>
      <c r="AC1411" s="2">
        <f>IF(OR($Y1411="",$G$6=""),"",INDEX($A:$U,ROW(),$G$6)&amp;"")</f>
        <v/>
      </c>
      <c r="AD1411" s="2">
        <f>IF($Y1411="","",IF(OR(AND(설정!$B$5&lt;&gt;"",ISNUMBER(SEARCH(설정!$B$5,$AC1411))),AND(설정!$B$6&lt;&gt;"",ISNUMBER(SEARCH(설정!$B$6,$AC1411))),AND(설정!$B$7&lt;&gt;"",ISNUMBER(SEARCH(설정!$B$7,$AC1411)))),"제외","포함"))</f>
        <v/>
      </c>
    </row>
    <row r="1412">
      <c r="W1412" s="2">
        <f>IF(OR($B$5="",$C$6="",ROW()&lt;$B$5),"",IF(INDEX($A:$U,ROW(),$C$6)="","",INDEX($A:$U,ROW(),$C$6)))</f>
        <v/>
      </c>
      <c r="X1412" s="28">
        <f>IF($W1412="","",IF(ISNUMBER($W1412),IF($W1412&gt;=10000000,IFERROR(DATE(INT($W1412/10000),MOD(INT($W1412/100),100),MOD($W1412,100)),""),$W1412),IF(ISNUMBER(--SUBSTITUTE(SUBSTITUTE(TRIM($W1412),".","-"),"/","-")),IF(--SUBSTITUTE(SUBSTITUTE(TRIM($W1412),".","-"),"/","-")&gt;=10000000,IFERROR(DATE(--LEFT(TRIM($W1412),4),--MID(TRIM($W1412),5,2),--RIGHT(TRIM($W1412),2)),""),--SUBSTITUTE(SUBSTITUTE(TRIM($W1412),".","-"),"/","-")),IFERROR(--LEFT(SUBSTITUTE(SUBSTITUTE(TRIM($W1412),".","-"),"/","-"),10),""))))</f>
        <v/>
      </c>
      <c r="Y1412" s="29">
        <f>IF($X1412="","",INT($X1412))</f>
        <v/>
      </c>
      <c r="Z1412" s="30">
        <f>IF(OR($Y1412="",$D$6=""),"",IF(INDEX($A:$U,ROW(),$D$6)="",0,IF(ISNUMBER(INDEX($A:$U,ROW(),$D$6)),INDEX($A:$U,ROW(),$D$6),IFERROR(--SUBSTITUTE(SUBSTITUTE(TRIM(INDEX($A:$U,ROW(),$D$6)),",",""),"원",""),0))))</f>
        <v/>
      </c>
      <c r="AA1412" s="30">
        <f>IF(OR($Y1412="",$E$6=""),"",IF(INDEX($A:$U,ROW(),$E$6)="",0,IF(ISNUMBER(INDEX($A:$U,ROW(),$E$6)),INDEX($A:$U,ROW(),$E$6),IFERROR(--SUBSTITUTE(SUBSTITUTE(TRIM(INDEX($A:$U,ROW(),$E$6)),",",""),"원",""),0))))</f>
        <v/>
      </c>
      <c r="AB1412" s="30">
        <f>IF(OR($Y1412="",$F$6=""),"",IF(INDEX($A:$U,ROW(),$F$6)="","",IF(ISNUMBER(INDEX($A:$U,ROW(),$F$6)),INDEX($A:$U,ROW(),$F$6),IFERROR(--SUBSTITUTE(SUBSTITUTE(TRIM(INDEX($A:$U,ROW(),$F$6)),",",""),"원",""),""))))</f>
        <v/>
      </c>
      <c r="AC1412" s="2">
        <f>IF(OR($Y1412="",$G$6=""),"",INDEX($A:$U,ROW(),$G$6)&amp;"")</f>
        <v/>
      </c>
      <c r="AD1412" s="2">
        <f>IF($Y1412="","",IF(OR(AND(설정!$B$5&lt;&gt;"",ISNUMBER(SEARCH(설정!$B$5,$AC1412))),AND(설정!$B$6&lt;&gt;"",ISNUMBER(SEARCH(설정!$B$6,$AC1412))),AND(설정!$B$7&lt;&gt;"",ISNUMBER(SEARCH(설정!$B$7,$AC1412)))),"제외","포함"))</f>
        <v/>
      </c>
    </row>
    <row r="1413">
      <c r="W1413" s="2">
        <f>IF(OR($B$5="",$C$6="",ROW()&lt;$B$5),"",IF(INDEX($A:$U,ROW(),$C$6)="","",INDEX($A:$U,ROW(),$C$6)))</f>
        <v/>
      </c>
      <c r="X1413" s="28">
        <f>IF($W1413="","",IF(ISNUMBER($W1413),IF($W1413&gt;=10000000,IFERROR(DATE(INT($W1413/10000),MOD(INT($W1413/100),100),MOD($W1413,100)),""),$W1413),IF(ISNUMBER(--SUBSTITUTE(SUBSTITUTE(TRIM($W1413),".","-"),"/","-")),IF(--SUBSTITUTE(SUBSTITUTE(TRIM($W1413),".","-"),"/","-")&gt;=10000000,IFERROR(DATE(--LEFT(TRIM($W1413),4),--MID(TRIM($W1413),5,2),--RIGHT(TRIM($W1413),2)),""),--SUBSTITUTE(SUBSTITUTE(TRIM($W1413),".","-"),"/","-")),IFERROR(--LEFT(SUBSTITUTE(SUBSTITUTE(TRIM($W1413),".","-"),"/","-"),10),""))))</f>
        <v/>
      </c>
      <c r="Y1413" s="29">
        <f>IF($X1413="","",INT($X1413))</f>
        <v/>
      </c>
      <c r="Z1413" s="30">
        <f>IF(OR($Y1413="",$D$6=""),"",IF(INDEX($A:$U,ROW(),$D$6)="",0,IF(ISNUMBER(INDEX($A:$U,ROW(),$D$6)),INDEX($A:$U,ROW(),$D$6),IFERROR(--SUBSTITUTE(SUBSTITUTE(TRIM(INDEX($A:$U,ROW(),$D$6)),",",""),"원",""),0))))</f>
        <v/>
      </c>
      <c r="AA1413" s="30">
        <f>IF(OR($Y1413="",$E$6=""),"",IF(INDEX($A:$U,ROW(),$E$6)="",0,IF(ISNUMBER(INDEX($A:$U,ROW(),$E$6)),INDEX($A:$U,ROW(),$E$6),IFERROR(--SUBSTITUTE(SUBSTITUTE(TRIM(INDEX($A:$U,ROW(),$E$6)),",",""),"원",""),0))))</f>
        <v/>
      </c>
      <c r="AB1413" s="30">
        <f>IF(OR($Y1413="",$F$6=""),"",IF(INDEX($A:$U,ROW(),$F$6)="","",IF(ISNUMBER(INDEX($A:$U,ROW(),$F$6)),INDEX($A:$U,ROW(),$F$6),IFERROR(--SUBSTITUTE(SUBSTITUTE(TRIM(INDEX($A:$U,ROW(),$F$6)),",",""),"원",""),""))))</f>
        <v/>
      </c>
      <c r="AC1413" s="2">
        <f>IF(OR($Y1413="",$G$6=""),"",INDEX($A:$U,ROW(),$G$6)&amp;"")</f>
        <v/>
      </c>
      <c r="AD1413" s="2">
        <f>IF($Y1413="","",IF(OR(AND(설정!$B$5&lt;&gt;"",ISNUMBER(SEARCH(설정!$B$5,$AC1413))),AND(설정!$B$6&lt;&gt;"",ISNUMBER(SEARCH(설정!$B$6,$AC1413))),AND(설정!$B$7&lt;&gt;"",ISNUMBER(SEARCH(설정!$B$7,$AC1413)))),"제외","포함"))</f>
        <v/>
      </c>
    </row>
    <row r="1414">
      <c r="W1414" s="2">
        <f>IF(OR($B$5="",$C$6="",ROW()&lt;$B$5),"",IF(INDEX($A:$U,ROW(),$C$6)="","",INDEX($A:$U,ROW(),$C$6)))</f>
        <v/>
      </c>
      <c r="X1414" s="28">
        <f>IF($W1414="","",IF(ISNUMBER($W1414),IF($W1414&gt;=10000000,IFERROR(DATE(INT($W1414/10000),MOD(INT($W1414/100),100),MOD($W1414,100)),""),$W1414),IF(ISNUMBER(--SUBSTITUTE(SUBSTITUTE(TRIM($W1414),".","-"),"/","-")),IF(--SUBSTITUTE(SUBSTITUTE(TRIM($W1414),".","-"),"/","-")&gt;=10000000,IFERROR(DATE(--LEFT(TRIM($W1414),4),--MID(TRIM($W1414),5,2),--RIGHT(TRIM($W1414),2)),""),--SUBSTITUTE(SUBSTITUTE(TRIM($W1414),".","-"),"/","-")),IFERROR(--LEFT(SUBSTITUTE(SUBSTITUTE(TRIM($W1414),".","-"),"/","-"),10),""))))</f>
        <v/>
      </c>
      <c r="Y1414" s="29">
        <f>IF($X1414="","",INT($X1414))</f>
        <v/>
      </c>
      <c r="Z1414" s="30">
        <f>IF(OR($Y1414="",$D$6=""),"",IF(INDEX($A:$U,ROW(),$D$6)="",0,IF(ISNUMBER(INDEX($A:$U,ROW(),$D$6)),INDEX($A:$U,ROW(),$D$6),IFERROR(--SUBSTITUTE(SUBSTITUTE(TRIM(INDEX($A:$U,ROW(),$D$6)),",",""),"원",""),0))))</f>
        <v/>
      </c>
      <c r="AA1414" s="30">
        <f>IF(OR($Y1414="",$E$6=""),"",IF(INDEX($A:$U,ROW(),$E$6)="",0,IF(ISNUMBER(INDEX($A:$U,ROW(),$E$6)),INDEX($A:$U,ROW(),$E$6),IFERROR(--SUBSTITUTE(SUBSTITUTE(TRIM(INDEX($A:$U,ROW(),$E$6)),",",""),"원",""),0))))</f>
        <v/>
      </c>
      <c r="AB1414" s="30">
        <f>IF(OR($Y1414="",$F$6=""),"",IF(INDEX($A:$U,ROW(),$F$6)="","",IF(ISNUMBER(INDEX($A:$U,ROW(),$F$6)),INDEX($A:$U,ROW(),$F$6),IFERROR(--SUBSTITUTE(SUBSTITUTE(TRIM(INDEX($A:$U,ROW(),$F$6)),",",""),"원",""),""))))</f>
        <v/>
      </c>
      <c r="AC1414" s="2">
        <f>IF(OR($Y1414="",$G$6=""),"",INDEX($A:$U,ROW(),$G$6)&amp;"")</f>
        <v/>
      </c>
      <c r="AD1414" s="2">
        <f>IF($Y1414="","",IF(OR(AND(설정!$B$5&lt;&gt;"",ISNUMBER(SEARCH(설정!$B$5,$AC1414))),AND(설정!$B$6&lt;&gt;"",ISNUMBER(SEARCH(설정!$B$6,$AC1414))),AND(설정!$B$7&lt;&gt;"",ISNUMBER(SEARCH(설정!$B$7,$AC1414)))),"제외","포함"))</f>
        <v/>
      </c>
    </row>
    <row r="1415">
      <c r="W1415" s="2">
        <f>IF(OR($B$5="",$C$6="",ROW()&lt;$B$5),"",IF(INDEX($A:$U,ROW(),$C$6)="","",INDEX($A:$U,ROW(),$C$6)))</f>
        <v/>
      </c>
      <c r="X1415" s="28">
        <f>IF($W1415="","",IF(ISNUMBER($W1415),IF($W1415&gt;=10000000,IFERROR(DATE(INT($W1415/10000),MOD(INT($W1415/100),100),MOD($W1415,100)),""),$W1415),IF(ISNUMBER(--SUBSTITUTE(SUBSTITUTE(TRIM($W1415),".","-"),"/","-")),IF(--SUBSTITUTE(SUBSTITUTE(TRIM($W1415),".","-"),"/","-")&gt;=10000000,IFERROR(DATE(--LEFT(TRIM($W1415),4),--MID(TRIM($W1415),5,2),--RIGHT(TRIM($W1415),2)),""),--SUBSTITUTE(SUBSTITUTE(TRIM($W1415),".","-"),"/","-")),IFERROR(--LEFT(SUBSTITUTE(SUBSTITUTE(TRIM($W1415),".","-"),"/","-"),10),""))))</f>
        <v/>
      </c>
      <c r="Y1415" s="29">
        <f>IF($X1415="","",INT($X1415))</f>
        <v/>
      </c>
      <c r="Z1415" s="30">
        <f>IF(OR($Y1415="",$D$6=""),"",IF(INDEX($A:$U,ROW(),$D$6)="",0,IF(ISNUMBER(INDEX($A:$U,ROW(),$D$6)),INDEX($A:$U,ROW(),$D$6),IFERROR(--SUBSTITUTE(SUBSTITUTE(TRIM(INDEX($A:$U,ROW(),$D$6)),",",""),"원",""),0))))</f>
        <v/>
      </c>
      <c r="AA1415" s="30">
        <f>IF(OR($Y1415="",$E$6=""),"",IF(INDEX($A:$U,ROW(),$E$6)="",0,IF(ISNUMBER(INDEX($A:$U,ROW(),$E$6)),INDEX($A:$U,ROW(),$E$6),IFERROR(--SUBSTITUTE(SUBSTITUTE(TRIM(INDEX($A:$U,ROW(),$E$6)),",",""),"원",""),0))))</f>
        <v/>
      </c>
      <c r="AB1415" s="30">
        <f>IF(OR($Y1415="",$F$6=""),"",IF(INDEX($A:$U,ROW(),$F$6)="","",IF(ISNUMBER(INDEX($A:$U,ROW(),$F$6)),INDEX($A:$U,ROW(),$F$6),IFERROR(--SUBSTITUTE(SUBSTITUTE(TRIM(INDEX($A:$U,ROW(),$F$6)),",",""),"원",""),""))))</f>
        <v/>
      </c>
      <c r="AC1415" s="2">
        <f>IF(OR($Y1415="",$G$6=""),"",INDEX($A:$U,ROW(),$G$6)&amp;"")</f>
        <v/>
      </c>
      <c r="AD1415" s="2">
        <f>IF($Y1415="","",IF(OR(AND(설정!$B$5&lt;&gt;"",ISNUMBER(SEARCH(설정!$B$5,$AC1415))),AND(설정!$B$6&lt;&gt;"",ISNUMBER(SEARCH(설정!$B$6,$AC1415))),AND(설정!$B$7&lt;&gt;"",ISNUMBER(SEARCH(설정!$B$7,$AC1415)))),"제외","포함"))</f>
        <v/>
      </c>
    </row>
    <row r="1416">
      <c r="W1416" s="2">
        <f>IF(OR($B$5="",$C$6="",ROW()&lt;$B$5),"",IF(INDEX($A:$U,ROW(),$C$6)="","",INDEX($A:$U,ROW(),$C$6)))</f>
        <v/>
      </c>
      <c r="X1416" s="28">
        <f>IF($W1416="","",IF(ISNUMBER($W1416),IF($W1416&gt;=10000000,IFERROR(DATE(INT($W1416/10000),MOD(INT($W1416/100),100),MOD($W1416,100)),""),$W1416),IF(ISNUMBER(--SUBSTITUTE(SUBSTITUTE(TRIM($W1416),".","-"),"/","-")),IF(--SUBSTITUTE(SUBSTITUTE(TRIM($W1416),".","-"),"/","-")&gt;=10000000,IFERROR(DATE(--LEFT(TRIM($W1416),4),--MID(TRIM($W1416),5,2),--RIGHT(TRIM($W1416),2)),""),--SUBSTITUTE(SUBSTITUTE(TRIM($W1416),".","-"),"/","-")),IFERROR(--LEFT(SUBSTITUTE(SUBSTITUTE(TRIM($W1416),".","-"),"/","-"),10),""))))</f>
        <v/>
      </c>
      <c r="Y1416" s="29">
        <f>IF($X1416="","",INT($X1416))</f>
        <v/>
      </c>
      <c r="Z1416" s="30">
        <f>IF(OR($Y1416="",$D$6=""),"",IF(INDEX($A:$U,ROW(),$D$6)="",0,IF(ISNUMBER(INDEX($A:$U,ROW(),$D$6)),INDEX($A:$U,ROW(),$D$6),IFERROR(--SUBSTITUTE(SUBSTITUTE(TRIM(INDEX($A:$U,ROW(),$D$6)),",",""),"원",""),0))))</f>
        <v/>
      </c>
      <c r="AA1416" s="30">
        <f>IF(OR($Y1416="",$E$6=""),"",IF(INDEX($A:$U,ROW(),$E$6)="",0,IF(ISNUMBER(INDEX($A:$U,ROW(),$E$6)),INDEX($A:$U,ROW(),$E$6),IFERROR(--SUBSTITUTE(SUBSTITUTE(TRIM(INDEX($A:$U,ROW(),$E$6)),",",""),"원",""),0))))</f>
        <v/>
      </c>
      <c r="AB1416" s="30">
        <f>IF(OR($Y1416="",$F$6=""),"",IF(INDEX($A:$U,ROW(),$F$6)="","",IF(ISNUMBER(INDEX($A:$U,ROW(),$F$6)),INDEX($A:$U,ROW(),$F$6),IFERROR(--SUBSTITUTE(SUBSTITUTE(TRIM(INDEX($A:$U,ROW(),$F$6)),",",""),"원",""),""))))</f>
        <v/>
      </c>
      <c r="AC1416" s="2">
        <f>IF(OR($Y1416="",$G$6=""),"",INDEX($A:$U,ROW(),$G$6)&amp;"")</f>
        <v/>
      </c>
      <c r="AD1416" s="2">
        <f>IF($Y1416="","",IF(OR(AND(설정!$B$5&lt;&gt;"",ISNUMBER(SEARCH(설정!$B$5,$AC1416))),AND(설정!$B$6&lt;&gt;"",ISNUMBER(SEARCH(설정!$B$6,$AC1416))),AND(설정!$B$7&lt;&gt;"",ISNUMBER(SEARCH(설정!$B$7,$AC1416)))),"제외","포함"))</f>
        <v/>
      </c>
    </row>
    <row r="1417">
      <c r="W1417" s="2">
        <f>IF(OR($B$5="",$C$6="",ROW()&lt;$B$5),"",IF(INDEX($A:$U,ROW(),$C$6)="","",INDEX($A:$U,ROW(),$C$6)))</f>
        <v/>
      </c>
      <c r="X1417" s="28">
        <f>IF($W1417="","",IF(ISNUMBER($W1417),IF($W1417&gt;=10000000,IFERROR(DATE(INT($W1417/10000),MOD(INT($W1417/100),100),MOD($W1417,100)),""),$W1417),IF(ISNUMBER(--SUBSTITUTE(SUBSTITUTE(TRIM($W1417),".","-"),"/","-")),IF(--SUBSTITUTE(SUBSTITUTE(TRIM($W1417),".","-"),"/","-")&gt;=10000000,IFERROR(DATE(--LEFT(TRIM($W1417),4),--MID(TRIM($W1417),5,2),--RIGHT(TRIM($W1417),2)),""),--SUBSTITUTE(SUBSTITUTE(TRIM($W1417),".","-"),"/","-")),IFERROR(--LEFT(SUBSTITUTE(SUBSTITUTE(TRIM($W1417),".","-"),"/","-"),10),""))))</f>
        <v/>
      </c>
      <c r="Y1417" s="29">
        <f>IF($X1417="","",INT($X1417))</f>
        <v/>
      </c>
      <c r="Z1417" s="30">
        <f>IF(OR($Y1417="",$D$6=""),"",IF(INDEX($A:$U,ROW(),$D$6)="",0,IF(ISNUMBER(INDEX($A:$U,ROW(),$D$6)),INDEX($A:$U,ROW(),$D$6),IFERROR(--SUBSTITUTE(SUBSTITUTE(TRIM(INDEX($A:$U,ROW(),$D$6)),",",""),"원",""),0))))</f>
        <v/>
      </c>
      <c r="AA1417" s="30">
        <f>IF(OR($Y1417="",$E$6=""),"",IF(INDEX($A:$U,ROW(),$E$6)="",0,IF(ISNUMBER(INDEX($A:$U,ROW(),$E$6)),INDEX($A:$U,ROW(),$E$6),IFERROR(--SUBSTITUTE(SUBSTITUTE(TRIM(INDEX($A:$U,ROW(),$E$6)),",",""),"원",""),0))))</f>
        <v/>
      </c>
      <c r="AB1417" s="30">
        <f>IF(OR($Y1417="",$F$6=""),"",IF(INDEX($A:$U,ROW(),$F$6)="","",IF(ISNUMBER(INDEX($A:$U,ROW(),$F$6)),INDEX($A:$U,ROW(),$F$6),IFERROR(--SUBSTITUTE(SUBSTITUTE(TRIM(INDEX($A:$U,ROW(),$F$6)),",",""),"원",""),""))))</f>
        <v/>
      </c>
      <c r="AC1417" s="2">
        <f>IF(OR($Y1417="",$G$6=""),"",INDEX($A:$U,ROW(),$G$6)&amp;"")</f>
        <v/>
      </c>
      <c r="AD1417" s="2">
        <f>IF($Y1417="","",IF(OR(AND(설정!$B$5&lt;&gt;"",ISNUMBER(SEARCH(설정!$B$5,$AC1417))),AND(설정!$B$6&lt;&gt;"",ISNUMBER(SEARCH(설정!$B$6,$AC1417))),AND(설정!$B$7&lt;&gt;"",ISNUMBER(SEARCH(설정!$B$7,$AC1417)))),"제외","포함"))</f>
        <v/>
      </c>
    </row>
    <row r="1418">
      <c r="W1418" s="2">
        <f>IF(OR($B$5="",$C$6="",ROW()&lt;$B$5),"",IF(INDEX($A:$U,ROW(),$C$6)="","",INDEX($A:$U,ROW(),$C$6)))</f>
        <v/>
      </c>
      <c r="X1418" s="28">
        <f>IF($W1418="","",IF(ISNUMBER($W1418),IF($W1418&gt;=10000000,IFERROR(DATE(INT($W1418/10000),MOD(INT($W1418/100),100),MOD($W1418,100)),""),$W1418),IF(ISNUMBER(--SUBSTITUTE(SUBSTITUTE(TRIM($W1418),".","-"),"/","-")),IF(--SUBSTITUTE(SUBSTITUTE(TRIM($W1418),".","-"),"/","-")&gt;=10000000,IFERROR(DATE(--LEFT(TRIM($W1418),4),--MID(TRIM($W1418),5,2),--RIGHT(TRIM($W1418),2)),""),--SUBSTITUTE(SUBSTITUTE(TRIM($W1418),".","-"),"/","-")),IFERROR(--LEFT(SUBSTITUTE(SUBSTITUTE(TRIM($W1418),".","-"),"/","-"),10),""))))</f>
        <v/>
      </c>
      <c r="Y1418" s="29">
        <f>IF($X1418="","",INT($X1418))</f>
        <v/>
      </c>
      <c r="Z1418" s="30">
        <f>IF(OR($Y1418="",$D$6=""),"",IF(INDEX($A:$U,ROW(),$D$6)="",0,IF(ISNUMBER(INDEX($A:$U,ROW(),$D$6)),INDEX($A:$U,ROW(),$D$6),IFERROR(--SUBSTITUTE(SUBSTITUTE(TRIM(INDEX($A:$U,ROW(),$D$6)),",",""),"원",""),0))))</f>
        <v/>
      </c>
      <c r="AA1418" s="30">
        <f>IF(OR($Y1418="",$E$6=""),"",IF(INDEX($A:$U,ROW(),$E$6)="",0,IF(ISNUMBER(INDEX($A:$U,ROW(),$E$6)),INDEX($A:$U,ROW(),$E$6),IFERROR(--SUBSTITUTE(SUBSTITUTE(TRIM(INDEX($A:$U,ROW(),$E$6)),",",""),"원",""),0))))</f>
        <v/>
      </c>
      <c r="AB1418" s="30">
        <f>IF(OR($Y1418="",$F$6=""),"",IF(INDEX($A:$U,ROW(),$F$6)="","",IF(ISNUMBER(INDEX($A:$U,ROW(),$F$6)),INDEX($A:$U,ROW(),$F$6),IFERROR(--SUBSTITUTE(SUBSTITUTE(TRIM(INDEX($A:$U,ROW(),$F$6)),",",""),"원",""),""))))</f>
        <v/>
      </c>
      <c r="AC1418" s="2">
        <f>IF(OR($Y1418="",$G$6=""),"",INDEX($A:$U,ROW(),$G$6)&amp;"")</f>
        <v/>
      </c>
      <c r="AD1418" s="2">
        <f>IF($Y1418="","",IF(OR(AND(설정!$B$5&lt;&gt;"",ISNUMBER(SEARCH(설정!$B$5,$AC1418))),AND(설정!$B$6&lt;&gt;"",ISNUMBER(SEARCH(설정!$B$6,$AC1418))),AND(설정!$B$7&lt;&gt;"",ISNUMBER(SEARCH(설정!$B$7,$AC1418)))),"제외","포함"))</f>
        <v/>
      </c>
    </row>
    <row r="1419">
      <c r="W1419" s="2">
        <f>IF(OR($B$5="",$C$6="",ROW()&lt;$B$5),"",IF(INDEX($A:$U,ROW(),$C$6)="","",INDEX($A:$U,ROW(),$C$6)))</f>
        <v/>
      </c>
      <c r="X1419" s="28">
        <f>IF($W1419="","",IF(ISNUMBER($W1419),IF($W1419&gt;=10000000,IFERROR(DATE(INT($W1419/10000),MOD(INT($W1419/100),100),MOD($W1419,100)),""),$W1419),IF(ISNUMBER(--SUBSTITUTE(SUBSTITUTE(TRIM($W1419),".","-"),"/","-")),IF(--SUBSTITUTE(SUBSTITUTE(TRIM($W1419),".","-"),"/","-")&gt;=10000000,IFERROR(DATE(--LEFT(TRIM($W1419),4),--MID(TRIM($W1419),5,2),--RIGHT(TRIM($W1419),2)),""),--SUBSTITUTE(SUBSTITUTE(TRIM($W1419),".","-"),"/","-")),IFERROR(--LEFT(SUBSTITUTE(SUBSTITUTE(TRIM($W1419),".","-"),"/","-"),10),""))))</f>
        <v/>
      </c>
      <c r="Y1419" s="29">
        <f>IF($X1419="","",INT($X1419))</f>
        <v/>
      </c>
      <c r="Z1419" s="30">
        <f>IF(OR($Y1419="",$D$6=""),"",IF(INDEX($A:$U,ROW(),$D$6)="",0,IF(ISNUMBER(INDEX($A:$U,ROW(),$D$6)),INDEX($A:$U,ROW(),$D$6),IFERROR(--SUBSTITUTE(SUBSTITUTE(TRIM(INDEX($A:$U,ROW(),$D$6)),",",""),"원",""),0))))</f>
        <v/>
      </c>
      <c r="AA1419" s="30">
        <f>IF(OR($Y1419="",$E$6=""),"",IF(INDEX($A:$U,ROW(),$E$6)="",0,IF(ISNUMBER(INDEX($A:$U,ROW(),$E$6)),INDEX($A:$U,ROW(),$E$6),IFERROR(--SUBSTITUTE(SUBSTITUTE(TRIM(INDEX($A:$U,ROW(),$E$6)),",",""),"원",""),0))))</f>
        <v/>
      </c>
      <c r="AB1419" s="30">
        <f>IF(OR($Y1419="",$F$6=""),"",IF(INDEX($A:$U,ROW(),$F$6)="","",IF(ISNUMBER(INDEX($A:$U,ROW(),$F$6)),INDEX($A:$U,ROW(),$F$6),IFERROR(--SUBSTITUTE(SUBSTITUTE(TRIM(INDEX($A:$U,ROW(),$F$6)),",",""),"원",""),""))))</f>
        <v/>
      </c>
      <c r="AC1419" s="2">
        <f>IF(OR($Y1419="",$G$6=""),"",INDEX($A:$U,ROW(),$G$6)&amp;"")</f>
        <v/>
      </c>
      <c r="AD1419" s="2">
        <f>IF($Y1419="","",IF(OR(AND(설정!$B$5&lt;&gt;"",ISNUMBER(SEARCH(설정!$B$5,$AC1419))),AND(설정!$B$6&lt;&gt;"",ISNUMBER(SEARCH(설정!$B$6,$AC1419))),AND(설정!$B$7&lt;&gt;"",ISNUMBER(SEARCH(설정!$B$7,$AC1419)))),"제외","포함"))</f>
        <v/>
      </c>
    </row>
    <row r="1420">
      <c r="W1420" s="2">
        <f>IF(OR($B$5="",$C$6="",ROW()&lt;$B$5),"",IF(INDEX($A:$U,ROW(),$C$6)="","",INDEX($A:$U,ROW(),$C$6)))</f>
        <v/>
      </c>
      <c r="X1420" s="28">
        <f>IF($W1420="","",IF(ISNUMBER($W1420),IF($W1420&gt;=10000000,IFERROR(DATE(INT($W1420/10000),MOD(INT($W1420/100),100),MOD($W1420,100)),""),$W1420),IF(ISNUMBER(--SUBSTITUTE(SUBSTITUTE(TRIM($W1420),".","-"),"/","-")),IF(--SUBSTITUTE(SUBSTITUTE(TRIM($W1420),".","-"),"/","-")&gt;=10000000,IFERROR(DATE(--LEFT(TRIM($W1420),4),--MID(TRIM($W1420),5,2),--RIGHT(TRIM($W1420),2)),""),--SUBSTITUTE(SUBSTITUTE(TRIM($W1420),".","-"),"/","-")),IFERROR(--LEFT(SUBSTITUTE(SUBSTITUTE(TRIM($W1420),".","-"),"/","-"),10),""))))</f>
        <v/>
      </c>
      <c r="Y1420" s="29">
        <f>IF($X1420="","",INT($X1420))</f>
        <v/>
      </c>
      <c r="Z1420" s="30">
        <f>IF(OR($Y1420="",$D$6=""),"",IF(INDEX($A:$U,ROW(),$D$6)="",0,IF(ISNUMBER(INDEX($A:$U,ROW(),$D$6)),INDEX($A:$U,ROW(),$D$6),IFERROR(--SUBSTITUTE(SUBSTITUTE(TRIM(INDEX($A:$U,ROW(),$D$6)),",",""),"원",""),0))))</f>
        <v/>
      </c>
      <c r="AA1420" s="30">
        <f>IF(OR($Y1420="",$E$6=""),"",IF(INDEX($A:$U,ROW(),$E$6)="",0,IF(ISNUMBER(INDEX($A:$U,ROW(),$E$6)),INDEX($A:$U,ROW(),$E$6),IFERROR(--SUBSTITUTE(SUBSTITUTE(TRIM(INDEX($A:$U,ROW(),$E$6)),",",""),"원",""),0))))</f>
        <v/>
      </c>
      <c r="AB1420" s="30">
        <f>IF(OR($Y1420="",$F$6=""),"",IF(INDEX($A:$U,ROW(),$F$6)="","",IF(ISNUMBER(INDEX($A:$U,ROW(),$F$6)),INDEX($A:$U,ROW(),$F$6),IFERROR(--SUBSTITUTE(SUBSTITUTE(TRIM(INDEX($A:$U,ROW(),$F$6)),",",""),"원",""),""))))</f>
        <v/>
      </c>
      <c r="AC1420" s="2">
        <f>IF(OR($Y1420="",$G$6=""),"",INDEX($A:$U,ROW(),$G$6)&amp;"")</f>
        <v/>
      </c>
      <c r="AD1420" s="2">
        <f>IF($Y1420="","",IF(OR(AND(설정!$B$5&lt;&gt;"",ISNUMBER(SEARCH(설정!$B$5,$AC1420))),AND(설정!$B$6&lt;&gt;"",ISNUMBER(SEARCH(설정!$B$6,$AC1420))),AND(설정!$B$7&lt;&gt;"",ISNUMBER(SEARCH(설정!$B$7,$AC1420)))),"제외","포함"))</f>
        <v/>
      </c>
    </row>
    <row r="1421">
      <c r="W1421" s="2">
        <f>IF(OR($B$5="",$C$6="",ROW()&lt;$B$5),"",IF(INDEX($A:$U,ROW(),$C$6)="","",INDEX($A:$U,ROW(),$C$6)))</f>
        <v/>
      </c>
      <c r="X1421" s="28">
        <f>IF($W1421="","",IF(ISNUMBER($W1421),IF($W1421&gt;=10000000,IFERROR(DATE(INT($W1421/10000),MOD(INT($W1421/100),100),MOD($W1421,100)),""),$W1421),IF(ISNUMBER(--SUBSTITUTE(SUBSTITUTE(TRIM($W1421),".","-"),"/","-")),IF(--SUBSTITUTE(SUBSTITUTE(TRIM($W1421),".","-"),"/","-")&gt;=10000000,IFERROR(DATE(--LEFT(TRIM($W1421),4),--MID(TRIM($W1421),5,2),--RIGHT(TRIM($W1421),2)),""),--SUBSTITUTE(SUBSTITUTE(TRIM($W1421),".","-"),"/","-")),IFERROR(--LEFT(SUBSTITUTE(SUBSTITUTE(TRIM($W1421),".","-"),"/","-"),10),""))))</f>
        <v/>
      </c>
      <c r="Y1421" s="29">
        <f>IF($X1421="","",INT($X1421))</f>
        <v/>
      </c>
      <c r="Z1421" s="30">
        <f>IF(OR($Y1421="",$D$6=""),"",IF(INDEX($A:$U,ROW(),$D$6)="",0,IF(ISNUMBER(INDEX($A:$U,ROW(),$D$6)),INDEX($A:$U,ROW(),$D$6),IFERROR(--SUBSTITUTE(SUBSTITUTE(TRIM(INDEX($A:$U,ROW(),$D$6)),",",""),"원",""),0))))</f>
        <v/>
      </c>
      <c r="AA1421" s="30">
        <f>IF(OR($Y1421="",$E$6=""),"",IF(INDEX($A:$U,ROW(),$E$6)="",0,IF(ISNUMBER(INDEX($A:$U,ROW(),$E$6)),INDEX($A:$U,ROW(),$E$6),IFERROR(--SUBSTITUTE(SUBSTITUTE(TRIM(INDEX($A:$U,ROW(),$E$6)),",",""),"원",""),0))))</f>
        <v/>
      </c>
      <c r="AB1421" s="30">
        <f>IF(OR($Y1421="",$F$6=""),"",IF(INDEX($A:$U,ROW(),$F$6)="","",IF(ISNUMBER(INDEX($A:$U,ROW(),$F$6)),INDEX($A:$U,ROW(),$F$6),IFERROR(--SUBSTITUTE(SUBSTITUTE(TRIM(INDEX($A:$U,ROW(),$F$6)),",",""),"원",""),""))))</f>
        <v/>
      </c>
      <c r="AC1421" s="2">
        <f>IF(OR($Y1421="",$G$6=""),"",INDEX($A:$U,ROW(),$G$6)&amp;"")</f>
        <v/>
      </c>
      <c r="AD1421" s="2">
        <f>IF($Y1421="","",IF(OR(AND(설정!$B$5&lt;&gt;"",ISNUMBER(SEARCH(설정!$B$5,$AC1421))),AND(설정!$B$6&lt;&gt;"",ISNUMBER(SEARCH(설정!$B$6,$AC1421))),AND(설정!$B$7&lt;&gt;"",ISNUMBER(SEARCH(설정!$B$7,$AC1421)))),"제외","포함"))</f>
        <v/>
      </c>
    </row>
    <row r="1422">
      <c r="W1422" s="2">
        <f>IF(OR($B$5="",$C$6="",ROW()&lt;$B$5),"",IF(INDEX($A:$U,ROW(),$C$6)="","",INDEX($A:$U,ROW(),$C$6)))</f>
        <v/>
      </c>
      <c r="X1422" s="28">
        <f>IF($W1422="","",IF(ISNUMBER($W1422),IF($W1422&gt;=10000000,IFERROR(DATE(INT($W1422/10000),MOD(INT($W1422/100),100),MOD($W1422,100)),""),$W1422),IF(ISNUMBER(--SUBSTITUTE(SUBSTITUTE(TRIM($W1422),".","-"),"/","-")),IF(--SUBSTITUTE(SUBSTITUTE(TRIM($W1422),".","-"),"/","-")&gt;=10000000,IFERROR(DATE(--LEFT(TRIM($W1422),4),--MID(TRIM($W1422),5,2),--RIGHT(TRIM($W1422),2)),""),--SUBSTITUTE(SUBSTITUTE(TRIM($W1422),".","-"),"/","-")),IFERROR(--LEFT(SUBSTITUTE(SUBSTITUTE(TRIM($W1422),".","-"),"/","-"),10),""))))</f>
        <v/>
      </c>
      <c r="Y1422" s="29">
        <f>IF($X1422="","",INT($X1422))</f>
        <v/>
      </c>
      <c r="Z1422" s="30">
        <f>IF(OR($Y1422="",$D$6=""),"",IF(INDEX($A:$U,ROW(),$D$6)="",0,IF(ISNUMBER(INDEX($A:$U,ROW(),$D$6)),INDEX($A:$U,ROW(),$D$6),IFERROR(--SUBSTITUTE(SUBSTITUTE(TRIM(INDEX($A:$U,ROW(),$D$6)),",",""),"원",""),0))))</f>
        <v/>
      </c>
      <c r="AA1422" s="30">
        <f>IF(OR($Y1422="",$E$6=""),"",IF(INDEX($A:$U,ROW(),$E$6)="",0,IF(ISNUMBER(INDEX($A:$U,ROW(),$E$6)),INDEX($A:$U,ROW(),$E$6),IFERROR(--SUBSTITUTE(SUBSTITUTE(TRIM(INDEX($A:$U,ROW(),$E$6)),",",""),"원",""),0))))</f>
        <v/>
      </c>
      <c r="AB1422" s="30">
        <f>IF(OR($Y1422="",$F$6=""),"",IF(INDEX($A:$U,ROW(),$F$6)="","",IF(ISNUMBER(INDEX($A:$U,ROW(),$F$6)),INDEX($A:$U,ROW(),$F$6),IFERROR(--SUBSTITUTE(SUBSTITUTE(TRIM(INDEX($A:$U,ROW(),$F$6)),",",""),"원",""),""))))</f>
        <v/>
      </c>
      <c r="AC1422" s="2">
        <f>IF(OR($Y1422="",$G$6=""),"",INDEX($A:$U,ROW(),$G$6)&amp;"")</f>
        <v/>
      </c>
      <c r="AD1422" s="2">
        <f>IF($Y1422="","",IF(OR(AND(설정!$B$5&lt;&gt;"",ISNUMBER(SEARCH(설정!$B$5,$AC1422))),AND(설정!$B$6&lt;&gt;"",ISNUMBER(SEARCH(설정!$B$6,$AC1422))),AND(설정!$B$7&lt;&gt;"",ISNUMBER(SEARCH(설정!$B$7,$AC1422)))),"제외","포함"))</f>
        <v/>
      </c>
    </row>
    <row r="1423">
      <c r="W1423" s="2">
        <f>IF(OR($B$5="",$C$6="",ROW()&lt;$B$5),"",IF(INDEX($A:$U,ROW(),$C$6)="","",INDEX($A:$U,ROW(),$C$6)))</f>
        <v/>
      </c>
      <c r="X1423" s="28">
        <f>IF($W1423="","",IF(ISNUMBER($W1423),IF($W1423&gt;=10000000,IFERROR(DATE(INT($W1423/10000),MOD(INT($W1423/100),100),MOD($W1423,100)),""),$W1423),IF(ISNUMBER(--SUBSTITUTE(SUBSTITUTE(TRIM($W1423),".","-"),"/","-")),IF(--SUBSTITUTE(SUBSTITUTE(TRIM($W1423),".","-"),"/","-")&gt;=10000000,IFERROR(DATE(--LEFT(TRIM($W1423),4),--MID(TRIM($W1423),5,2),--RIGHT(TRIM($W1423),2)),""),--SUBSTITUTE(SUBSTITUTE(TRIM($W1423),".","-"),"/","-")),IFERROR(--LEFT(SUBSTITUTE(SUBSTITUTE(TRIM($W1423),".","-"),"/","-"),10),""))))</f>
        <v/>
      </c>
      <c r="Y1423" s="29">
        <f>IF($X1423="","",INT($X1423))</f>
        <v/>
      </c>
      <c r="Z1423" s="30">
        <f>IF(OR($Y1423="",$D$6=""),"",IF(INDEX($A:$U,ROW(),$D$6)="",0,IF(ISNUMBER(INDEX($A:$U,ROW(),$D$6)),INDEX($A:$U,ROW(),$D$6),IFERROR(--SUBSTITUTE(SUBSTITUTE(TRIM(INDEX($A:$U,ROW(),$D$6)),",",""),"원",""),0))))</f>
        <v/>
      </c>
      <c r="AA1423" s="30">
        <f>IF(OR($Y1423="",$E$6=""),"",IF(INDEX($A:$U,ROW(),$E$6)="",0,IF(ISNUMBER(INDEX($A:$U,ROW(),$E$6)),INDEX($A:$U,ROW(),$E$6),IFERROR(--SUBSTITUTE(SUBSTITUTE(TRIM(INDEX($A:$U,ROW(),$E$6)),",",""),"원",""),0))))</f>
        <v/>
      </c>
      <c r="AB1423" s="30">
        <f>IF(OR($Y1423="",$F$6=""),"",IF(INDEX($A:$U,ROW(),$F$6)="","",IF(ISNUMBER(INDEX($A:$U,ROW(),$F$6)),INDEX($A:$U,ROW(),$F$6),IFERROR(--SUBSTITUTE(SUBSTITUTE(TRIM(INDEX($A:$U,ROW(),$F$6)),",",""),"원",""),""))))</f>
        <v/>
      </c>
      <c r="AC1423" s="2">
        <f>IF(OR($Y1423="",$G$6=""),"",INDEX($A:$U,ROW(),$G$6)&amp;"")</f>
        <v/>
      </c>
      <c r="AD1423" s="2">
        <f>IF($Y1423="","",IF(OR(AND(설정!$B$5&lt;&gt;"",ISNUMBER(SEARCH(설정!$B$5,$AC1423))),AND(설정!$B$6&lt;&gt;"",ISNUMBER(SEARCH(설정!$B$6,$AC1423))),AND(설정!$B$7&lt;&gt;"",ISNUMBER(SEARCH(설정!$B$7,$AC1423)))),"제외","포함"))</f>
        <v/>
      </c>
    </row>
    <row r="1424">
      <c r="W1424" s="2">
        <f>IF(OR($B$5="",$C$6="",ROW()&lt;$B$5),"",IF(INDEX($A:$U,ROW(),$C$6)="","",INDEX($A:$U,ROW(),$C$6)))</f>
        <v/>
      </c>
      <c r="X1424" s="28">
        <f>IF($W1424="","",IF(ISNUMBER($W1424),IF($W1424&gt;=10000000,IFERROR(DATE(INT($W1424/10000),MOD(INT($W1424/100),100),MOD($W1424,100)),""),$W1424),IF(ISNUMBER(--SUBSTITUTE(SUBSTITUTE(TRIM($W1424),".","-"),"/","-")),IF(--SUBSTITUTE(SUBSTITUTE(TRIM($W1424),".","-"),"/","-")&gt;=10000000,IFERROR(DATE(--LEFT(TRIM($W1424),4),--MID(TRIM($W1424),5,2),--RIGHT(TRIM($W1424),2)),""),--SUBSTITUTE(SUBSTITUTE(TRIM($W1424),".","-"),"/","-")),IFERROR(--LEFT(SUBSTITUTE(SUBSTITUTE(TRIM($W1424),".","-"),"/","-"),10),""))))</f>
        <v/>
      </c>
      <c r="Y1424" s="29">
        <f>IF($X1424="","",INT($X1424))</f>
        <v/>
      </c>
      <c r="Z1424" s="30">
        <f>IF(OR($Y1424="",$D$6=""),"",IF(INDEX($A:$U,ROW(),$D$6)="",0,IF(ISNUMBER(INDEX($A:$U,ROW(),$D$6)),INDEX($A:$U,ROW(),$D$6),IFERROR(--SUBSTITUTE(SUBSTITUTE(TRIM(INDEX($A:$U,ROW(),$D$6)),",",""),"원",""),0))))</f>
        <v/>
      </c>
      <c r="AA1424" s="30">
        <f>IF(OR($Y1424="",$E$6=""),"",IF(INDEX($A:$U,ROW(),$E$6)="",0,IF(ISNUMBER(INDEX($A:$U,ROW(),$E$6)),INDEX($A:$U,ROW(),$E$6),IFERROR(--SUBSTITUTE(SUBSTITUTE(TRIM(INDEX($A:$U,ROW(),$E$6)),",",""),"원",""),0))))</f>
        <v/>
      </c>
      <c r="AB1424" s="30">
        <f>IF(OR($Y1424="",$F$6=""),"",IF(INDEX($A:$U,ROW(),$F$6)="","",IF(ISNUMBER(INDEX($A:$U,ROW(),$F$6)),INDEX($A:$U,ROW(),$F$6),IFERROR(--SUBSTITUTE(SUBSTITUTE(TRIM(INDEX($A:$U,ROW(),$F$6)),",",""),"원",""),""))))</f>
        <v/>
      </c>
      <c r="AC1424" s="2">
        <f>IF(OR($Y1424="",$G$6=""),"",INDEX($A:$U,ROW(),$G$6)&amp;"")</f>
        <v/>
      </c>
      <c r="AD1424" s="2">
        <f>IF($Y1424="","",IF(OR(AND(설정!$B$5&lt;&gt;"",ISNUMBER(SEARCH(설정!$B$5,$AC1424))),AND(설정!$B$6&lt;&gt;"",ISNUMBER(SEARCH(설정!$B$6,$AC1424))),AND(설정!$B$7&lt;&gt;"",ISNUMBER(SEARCH(설정!$B$7,$AC1424)))),"제외","포함"))</f>
        <v/>
      </c>
    </row>
    <row r="1425">
      <c r="W1425" s="2">
        <f>IF(OR($B$5="",$C$6="",ROW()&lt;$B$5),"",IF(INDEX($A:$U,ROW(),$C$6)="","",INDEX($A:$U,ROW(),$C$6)))</f>
        <v/>
      </c>
      <c r="X1425" s="28">
        <f>IF($W1425="","",IF(ISNUMBER($W1425),IF($W1425&gt;=10000000,IFERROR(DATE(INT($W1425/10000),MOD(INT($W1425/100),100),MOD($W1425,100)),""),$W1425),IF(ISNUMBER(--SUBSTITUTE(SUBSTITUTE(TRIM($W1425),".","-"),"/","-")),IF(--SUBSTITUTE(SUBSTITUTE(TRIM($W1425),".","-"),"/","-")&gt;=10000000,IFERROR(DATE(--LEFT(TRIM($W1425),4),--MID(TRIM($W1425),5,2),--RIGHT(TRIM($W1425),2)),""),--SUBSTITUTE(SUBSTITUTE(TRIM($W1425),".","-"),"/","-")),IFERROR(--LEFT(SUBSTITUTE(SUBSTITUTE(TRIM($W1425),".","-"),"/","-"),10),""))))</f>
        <v/>
      </c>
      <c r="Y1425" s="29">
        <f>IF($X1425="","",INT($X1425))</f>
        <v/>
      </c>
      <c r="Z1425" s="30">
        <f>IF(OR($Y1425="",$D$6=""),"",IF(INDEX($A:$U,ROW(),$D$6)="",0,IF(ISNUMBER(INDEX($A:$U,ROW(),$D$6)),INDEX($A:$U,ROW(),$D$6),IFERROR(--SUBSTITUTE(SUBSTITUTE(TRIM(INDEX($A:$U,ROW(),$D$6)),",",""),"원",""),0))))</f>
        <v/>
      </c>
      <c r="AA1425" s="30">
        <f>IF(OR($Y1425="",$E$6=""),"",IF(INDEX($A:$U,ROW(),$E$6)="",0,IF(ISNUMBER(INDEX($A:$U,ROW(),$E$6)),INDEX($A:$U,ROW(),$E$6),IFERROR(--SUBSTITUTE(SUBSTITUTE(TRIM(INDEX($A:$U,ROW(),$E$6)),",",""),"원",""),0))))</f>
        <v/>
      </c>
      <c r="AB1425" s="30">
        <f>IF(OR($Y1425="",$F$6=""),"",IF(INDEX($A:$U,ROW(),$F$6)="","",IF(ISNUMBER(INDEX($A:$U,ROW(),$F$6)),INDEX($A:$U,ROW(),$F$6),IFERROR(--SUBSTITUTE(SUBSTITUTE(TRIM(INDEX($A:$U,ROW(),$F$6)),",",""),"원",""),""))))</f>
        <v/>
      </c>
      <c r="AC1425" s="2">
        <f>IF(OR($Y1425="",$G$6=""),"",INDEX($A:$U,ROW(),$G$6)&amp;"")</f>
        <v/>
      </c>
      <c r="AD1425" s="2">
        <f>IF($Y1425="","",IF(OR(AND(설정!$B$5&lt;&gt;"",ISNUMBER(SEARCH(설정!$B$5,$AC1425))),AND(설정!$B$6&lt;&gt;"",ISNUMBER(SEARCH(설정!$B$6,$AC1425))),AND(설정!$B$7&lt;&gt;"",ISNUMBER(SEARCH(설정!$B$7,$AC1425)))),"제외","포함"))</f>
        <v/>
      </c>
    </row>
    <row r="1426">
      <c r="W1426" s="2">
        <f>IF(OR($B$5="",$C$6="",ROW()&lt;$B$5),"",IF(INDEX($A:$U,ROW(),$C$6)="","",INDEX($A:$U,ROW(),$C$6)))</f>
        <v/>
      </c>
      <c r="X1426" s="28">
        <f>IF($W1426="","",IF(ISNUMBER($W1426),IF($W1426&gt;=10000000,IFERROR(DATE(INT($W1426/10000),MOD(INT($W1426/100),100),MOD($W1426,100)),""),$W1426),IF(ISNUMBER(--SUBSTITUTE(SUBSTITUTE(TRIM($W1426),".","-"),"/","-")),IF(--SUBSTITUTE(SUBSTITUTE(TRIM($W1426),".","-"),"/","-")&gt;=10000000,IFERROR(DATE(--LEFT(TRIM($W1426),4),--MID(TRIM($W1426),5,2),--RIGHT(TRIM($W1426),2)),""),--SUBSTITUTE(SUBSTITUTE(TRIM($W1426),".","-"),"/","-")),IFERROR(--LEFT(SUBSTITUTE(SUBSTITUTE(TRIM($W1426),".","-"),"/","-"),10),""))))</f>
        <v/>
      </c>
      <c r="Y1426" s="29">
        <f>IF($X1426="","",INT($X1426))</f>
        <v/>
      </c>
      <c r="Z1426" s="30">
        <f>IF(OR($Y1426="",$D$6=""),"",IF(INDEX($A:$U,ROW(),$D$6)="",0,IF(ISNUMBER(INDEX($A:$U,ROW(),$D$6)),INDEX($A:$U,ROW(),$D$6),IFERROR(--SUBSTITUTE(SUBSTITUTE(TRIM(INDEX($A:$U,ROW(),$D$6)),",",""),"원",""),0))))</f>
        <v/>
      </c>
      <c r="AA1426" s="30">
        <f>IF(OR($Y1426="",$E$6=""),"",IF(INDEX($A:$U,ROW(),$E$6)="",0,IF(ISNUMBER(INDEX($A:$U,ROW(),$E$6)),INDEX($A:$U,ROW(),$E$6),IFERROR(--SUBSTITUTE(SUBSTITUTE(TRIM(INDEX($A:$U,ROW(),$E$6)),",",""),"원",""),0))))</f>
        <v/>
      </c>
      <c r="AB1426" s="30">
        <f>IF(OR($Y1426="",$F$6=""),"",IF(INDEX($A:$U,ROW(),$F$6)="","",IF(ISNUMBER(INDEX($A:$U,ROW(),$F$6)),INDEX($A:$U,ROW(),$F$6),IFERROR(--SUBSTITUTE(SUBSTITUTE(TRIM(INDEX($A:$U,ROW(),$F$6)),",",""),"원",""),""))))</f>
        <v/>
      </c>
      <c r="AC1426" s="2">
        <f>IF(OR($Y1426="",$G$6=""),"",INDEX($A:$U,ROW(),$G$6)&amp;"")</f>
        <v/>
      </c>
      <c r="AD1426" s="2">
        <f>IF($Y1426="","",IF(OR(AND(설정!$B$5&lt;&gt;"",ISNUMBER(SEARCH(설정!$B$5,$AC1426))),AND(설정!$B$6&lt;&gt;"",ISNUMBER(SEARCH(설정!$B$6,$AC1426))),AND(설정!$B$7&lt;&gt;"",ISNUMBER(SEARCH(설정!$B$7,$AC1426)))),"제외","포함"))</f>
        <v/>
      </c>
    </row>
    <row r="1427">
      <c r="W1427" s="2">
        <f>IF(OR($B$5="",$C$6="",ROW()&lt;$B$5),"",IF(INDEX($A:$U,ROW(),$C$6)="","",INDEX($A:$U,ROW(),$C$6)))</f>
        <v/>
      </c>
      <c r="X1427" s="28">
        <f>IF($W1427="","",IF(ISNUMBER($W1427),IF($W1427&gt;=10000000,IFERROR(DATE(INT($W1427/10000),MOD(INT($W1427/100),100),MOD($W1427,100)),""),$W1427),IF(ISNUMBER(--SUBSTITUTE(SUBSTITUTE(TRIM($W1427),".","-"),"/","-")),IF(--SUBSTITUTE(SUBSTITUTE(TRIM($W1427),".","-"),"/","-")&gt;=10000000,IFERROR(DATE(--LEFT(TRIM($W1427),4),--MID(TRIM($W1427),5,2),--RIGHT(TRIM($W1427),2)),""),--SUBSTITUTE(SUBSTITUTE(TRIM($W1427),".","-"),"/","-")),IFERROR(--LEFT(SUBSTITUTE(SUBSTITUTE(TRIM($W1427),".","-"),"/","-"),10),""))))</f>
        <v/>
      </c>
      <c r="Y1427" s="29">
        <f>IF($X1427="","",INT($X1427))</f>
        <v/>
      </c>
      <c r="Z1427" s="30">
        <f>IF(OR($Y1427="",$D$6=""),"",IF(INDEX($A:$U,ROW(),$D$6)="",0,IF(ISNUMBER(INDEX($A:$U,ROW(),$D$6)),INDEX($A:$U,ROW(),$D$6),IFERROR(--SUBSTITUTE(SUBSTITUTE(TRIM(INDEX($A:$U,ROW(),$D$6)),",",""),"원",""),0))))</f>
        <v/>
      </c>
      <c r="AA1427" s="30">
        <f>IF(OR($Y1427="",$E$6=""),"",IF(INDEX($A:$U,ROW(),$E$6)="",0,IF(ISNUMBER(INDEX($A:$U,ROW(),$E$6)),INDEX($A:$U,ROW(),$E$6),IFERROR(--SUBSTITUTE(SUBSTITUTE(TRIM(INDEX($A:$U,ROW(),$E$6)),",",""),"원",""),0))))</f>
        <v/>
      </c>
      <c r="AB1427" s="30">
        <f>IF(OR($Y1427="",$F$6=""),"",IF(INDEX($A:$U,ROW(),$F$6)="","",IF(ISNUMBER(INDEX($A:$U,ROW(),$F$6)),INDEX($A:$U,ROW(),$F$6),IFERROR(--SUBSTITUTE(SUBSTITUTE(TRIM(INDEX($A:$U,ROW(),$F$6)),",",""),"원",""),""))))</f>
        <v/>
      </c>
      <c r="AC1427" s="2">
        <f>IF(OR($Y1427="",$G$6=""),"",INDEX($A:$U,ROW(),$G$6)&amp;"")</f>
        <v/>
      </c>
      <c r="AD1427" s="2">
        <f>IF($Y1427="","",IF(OR(AND(설정!$B$5&lt;&gt;"",ISNUMBER(SEARCH(설정!$B$5,$AC1427))),AND(설정!$B$6&lt;&gt;"",ISNUMBER(SEARCH(설정!$B$6,$AC1427))),AND(설정!$B$7&lt;&gt;"",ISNUMBER(SEARCH(설정!$B$7,$AC1427)))),"제외","포함"))</f>
        <v/>
      </c>
    </row>
    <row r="1428">
      <c r="W1428" s="2">
        <f>IF(OR($B$5="",$C$6="",ROW()&lt;$B$5),"",IF(INDEX($A:$U,ROW(),$C$6)="","",INDEX($A:$U,ROW(),$C$6)))</f>
        <v/>
      </c>
      <c r="X1428" s="28">
        <f>IF($W1428="","",IF(ISNUMBER($W1428),IF($W1428&gt;=10000000,IFERROR(DATE(INT($W1428/10000),MOD(INT($W1428/100),100),MOD($W1428,100)),""),$W1428),IF(ISNUMBER(--SUBSTITUTE(SUBSTITUTE(TRIM($W1428),".","-"),"/","-")),IF(--SUBSTITUTE(SUBSTITUTE(TRIM($W1428),".","-"),"/","-")&gt;=10000000,IFERROR(DATE(--LEFT(TRIM($W1428),4),--MID(TRIM($W1428),5,2),--RIGHT(TRIM($W1428),2)),""),--SUBSTITUTE(SUBSTITUTE(TRIM($W1428),".","-"),"/","-")),IFERROR(--LEFT(SUBSTITUTE(SUBSTITUTE(TRIM($W1428),".","-"),"/","-"),10),""))))</f>
        <v/>
      </c>
      <c r="Y1428" s="29">
        <f>IF($X1428="","",INT($X1428))</f>
        <v/>
      </c>
      <c r="Z1428" s="30">
        <f>IF(OR($Y1428="",$D$6=""),"",IF(INDEX($A:$U,ROW(),$D$6)="",0,IF(ISNUMBER(INDEX($A:$U,ROW(),$D$6)),INDEX($A:$U,ROW(),$D$6),IFERROR(--SUBSTITUTE(SUBSTITUTE(TRIM(INDEX($A:$U,ROW(),$D$6)),",",""),"원",""),0))))</f>
        <v/>
      </c>
      <c r="AA1428" s="30">
        <f>IF(OR($Y1428="",$E$6=""),"",IF(INDEX($A:$U,ROW(),$E$6)="",0,IF(ISNUMBER(INDEX($A:$U,ROW(),$E$6)),INDEX($A:$U,ROW(),$E$6),IFERROR(--SUBSTITUTE(SUBSTITUTE(TRIM(INDEX($A:$U,ROW(),$E$6)),",",""),"원",""),0))))</f>
        <v/>
      </c>
      <c r="AB1428" s="30">
        <f>IF(OR($Y1428="",$F$6=""),"",IF(INDEX($A:$U,ROW(),$F$6)="","",IF(ISNUMBER(INDEX($A:$U,ROW(),$F$6)),INDEX($A:$U,ROW(),$F$6),IFERROR(--SUBSTITUTE(SUBSTITUTE(TRIM(INDEX($A:$U,ROW(),$F$6)),",",""),"원",""),""))))</f>
        <v/>
      </c>
      <c r="AC1428" s="2">
        <f>IF(OR($Y1428="",$G$6=""),"",INDEX($A:$U,ROW(),$G$6)&amp;"")</f>
        <v/>
      </c>
      <c r="AD1428" s="2">
        <f>IF($Y1428="","",IF(OR(AND(설정!$B$5&lt;&gt;"",ISNUMBER(SEARCH(설정!$B$5,$AC1428))),AND(설정!$B$6&lt;&gt;"",ISNUMBER(SEARCH(설정!$B$6,$AC1428))),AND(설정!$B$7&lt;&gt;"",ISNUMBER(SEARCH(설정!$B$7,$AC1428)))),"제외","포함"))</f>
        <v/>
      </c>
    </row>
    <row r="1429">
      <c r="W1429" s="2">
        <f>IF(OR($B$5="",$C$6="",ROW()&lt;$B$5),"",IF(INDEX($A:$U,ROW(),$C$6)="","",INDEX($A:$U,ROW(),$C$6)))</f>
        <v/>
      </c>
      <c r="X1429" s="28">
        <f>IF($W1429="","",IF(ISNUMBER($W1429),IF($W1429&gt;=10000000,IFERROR(DATE(INT($W1429/10000),MOD(INT($W1429/100),100),MOD($W1429,100)),""),$W1429),IF(ISNUMBER(--SUBSTITUTE(SUBSTITUTE(TRIM($W1429),".","-"),"/","-")),IF(--SUBSTITUTE(SUBSTITUTE(TRIM($W1429),".","-"),"/","-")&gt;=10000000,IFERROR(DATE(--LEFT(TRIM($W1429),4),--MID(TRIM($W1429),5,2),--RIGHT(TRIM($W1429),2)),""),--SUBSTITUTE(SUBSTITUTE(TRIM($W1429),".","-"),"/","-")),IFERROR(--LEFT(SUBSTITUTE(SUBSTITUTE(TRIM($W1429),".","-"),"/","-"),10),""))))</f>
        <v/>
      </c>
      <c r="Y1429" s="29">
        <f>IF($X1429="","",INT($X1429))</f>
        <v/>
      </c>
      <c r="Z1429" s="30">
        <f>IF(OR($Y1429="",$D$6=""),"",IF(INDEX($A:$U,ROW(),$D$6)="",0,IF(ISNUMBER(INDEX($A:$U,ROW(),$D$6)),INDEX($A:$U,ROW(),$D$6),IFERROR(--SUBSTITUTE(SUBSTITUTE(TRIM(INDEX($A:$U,ROW(),$D$6)),",",""),"원",""),0))))</f>
        <v/>
      </c>
      <c r="AA1429" s="30">
        <f>IF(OR($Y1429="",$E$6=""),"",IF(INDEX($A:$U,ROW(),$E$6)="",0,IF(ISNUMBER(INDEX($A:$U,ROW(),$E$6)),INDEX($A:$U,ROW(),$E$6),IFERROR(--SUBSTITUTE(SUBSTITUTE(TRIM(INDEX($A:$U,ROW(),$E$6)),",",""),"원",""),0))))</f>
        <v/>
      </c>
      <c r="AB1429" s="30">
        <f>IF(OR($Y1429="",$F$6=""),"",IF(INDEX($A:$U,ROW(),$F$6)="","",IF(ISNUMBER(INDEX($A:$U,ROW(),$F$6)),INDEX($A:$U,ROW(),$F$6),IFERROR(--SUBSTITUTE(SUBSTITUTE(TRIM(INDEX($A:$U,ROW(),$F$6)),",",""),"원",""),""))))</f>
        <v/>
      </c>
      <c r="AC1429" s="2">
        <f>IF(OR($Y1429="",$G$6=""),"",INDEX($A:$U,ROW(),$G$6)&amp;"")</f>
        <v/>
      </c>
      <c r="AD1429" s="2">
        <f>IF($Y1429="","",IF(OR(AND(설정!$B$5&lt;&gt;"",ISNUMBER(SEARCH(설정!$B$5,$AC1429))),AND(설정!$B$6&lt;&gt;"",ISNUMBER(SEARCH(설정!$B$6,$AC1429))),AND(설정!$B$7&lt;&gt;"",ISNUMBER(SEARCH(설정!$B$7,$AC1429)))),"제외","포함"))</f>
        <v/>
      </c>
    </row>
    <row r="1430">
      <c r="W1430" s="2">
        <f>IF(OR($B$5="",$C$6="",ROW()&lt;$B$5),"",IF(INDEX($A:$U,ROW(),$C$6)="","",INDEX($A:$U,ROW(),$C$6)))</f>
        <v/>
      </c>
      <c r="X1430" s="28">
        <f>IF($W1430="","",IF(ISNUMBER($W1430),IF($W1430&gt;=10000000,IFERROR(DATE(INT($W1430/10000),MOD(INT($W1430/100),100),MOD($W1430,100)),""),$W1430),IF(ISNUMBER(--SUBSTITUTE(SUBSTITUTE(TRIM($W1430),".","-"),"/","-")),IF(--SUBSTITUTE(SUBSTITUTE(TRIM($W1430),".","-"),"/","-")&gt;=10000000,IFERROR(DATE(--LEFT(TRIM($W1430),4),--MID(TRIM($W1430),5,2),--RIGHT(TRIM($W1430),2)),""),--SUBSTITUTE(SUBSTITUTE(TRIM($W1430),".","-"),"/","-")),IFERROR(--LEFT(SUBSTITUTE(SUBSTITUTE(TRIM($W1430),".","-"),"/","-"),10),""))))</f>
        <v/>
      </c>
      <c r="Y1430" s="29">
        <f>IF($X1430="","",INT($X1430))</f>
        <v/>
      </c>
      <c r="Z1430" s="30">
        <f>IF(OR($Y1430="",$D$6=""),"",IF(INDEX($A:$U,ROW(),$D$6)="",0,IF(ISNUMBER(INDEX($A:$U,ROW(),$D$6)),INDEX($A:$U,ROW(),$D$6),IFERROR(--SUBSTITUTE(SUBSTITUTE(TRIM(INDEX($A:$U,ROW(),$D$6)),",",""),"원",""),0))))</f>
        <v/>
      </c>
      <c r="AA1430" s="30">
        <f>IF(OR($Y1430="",$E$6=""),"",IF(INDEX($A:$U,ROW(),$E$6)="",0,IF(ISNUMBER(INDEX($A:$U,ROW(),$E$6)),INDEX($A:$U,ROW(),$E$6),IFERROR(--SUBSTITUTE(SUBSTITUTE(TRIM(INDEX($A:$U,ROW(),$E$6)),",",""),"원",""),0))))</f>
        <v/>
      </c>
      <c r="AB1430" s="30">
        <f>IF(OR($Y1430="",$F$6=""),"",IF(INDEX($A:$U,ROW(),$F$6)="","",IF(ISNUMBER(INDEX($A:$U,ROW(),$F$6)),INDEX($A:$U,ROW(),$F$6),IFERROR(--SUBSTITUTE(SUBSTITUTE(TRIM(INDEX($A:$U,ROW(),$F$6)),",",""),"원",""),""))))</f>
        <v/>
      </c>
      <c r="AC1430" s="2">
        <f>IF(OR($Y1430="",$G$6=""),"",INDEX($A:$U,ROW(),$G$6)&amp;"")</f>
        <v/>
      </c>
      <c r="AD1430" s="2">
        <f>IF($Y1430="","",IF(OR(AND(설정!$B$5&lt;&gt;"",ISNUMBER(SEARCH(설정!$B$5,$AC1430))),AND(설정!$B$6&lt;&gt;"",ISNUMBER(SEARCH(설정!$B$6,$AC1430))),AND(설정!$B$7&lt;&gt;"",ISNUMBER(SEARCH(설정!$B$7,$AC1430)))),"제외","포함"))</f>
        <v/>
      </c>
    </row>
    <row r="1431">
      <c r="W1431" s="2">
        <f>IF(OR($B$5="",$C$6="",ROW()&lt;$B$5),"",IF(INDEX($A:$U,ROW(),$C$6)="","",INDEX($A:$U,ROW(),$C$6)))</f>
        <v/>
      </c>
      <c r="X1431" s="28">
        <f>IF($W1431="","",IF(ISNUMBER($W1431),IF($W1431&gt;=10000000,IFERROR(DATE(INT($W1431/10000),MOD(INT($W1431/100),100),MOD($W1431,100)),""),$W1431),IF(ISNUMBER(--SUBSTITUTE(SUBSTITUTE(TRIM($W1431),".","-"),"/","-")),IF(--SUBSTITUTE(SUBSTITUTE(TRIM($W1431),".","-"),"/","-")&gt;=10000000,IFERROR(DATE(--LEFT(TRIM($W1431),4),--MID(TRIM($W1431),5,2),--RIGHT(TRIM($W1431),2)),""),--SUBSTITUTE(SUBSTITUTE(TRIM($W1431),".","-"),"/","-")),IFERROR(--LEFT(SUBSTITUTE(SUBSTITUTE(TRIM($W1431),".","-"),"/","-"),10),""))))</f>
        <v/>
      </c>
      <c r="Y1431" s="29">
        <f>IF($X1431="","",INT($X1431))</f>
        <v/>
      </c>
      <c r="Z1431" s="30">
        <f>IF(OR($Y1431="",$D$6=""),"",IF(INDEX($A:$U,ROW(),$D$6)="",0,IF(ISNUMBER(INDEX($A:$U,ROW(),$D$6)),INDEX($A:$U,ROW(),$D$6),IFERROR(--SUBSTITUTE(SUBSTITUTE(TRIM(INDEX($A:$U,ROW(),$D$6)),",",""),"원",""),0))))</f>
        <v/>
      </c>
      <c r="AA1431" s="30">
        <f>IF(OR($Y1431="",$E$6=""),"",IF(INDEX($A:$U,ROW(),$E$6)="",0,IF(ISNUMBER(INDEX($A:$U,ROW(),$E$6)),INDEX($A:$U,ROW(),$E$6),IFERROR(--SUBSTITUTE(SUBSTITUTE(TRIM(INDEX($A:$U,ROW(),$E$6)),",",""),"원",""),0))))</f>
        <v/>
      </c>
      <c r="AB1431" s="30">
        <f>IF(OR($Y1431="",$F$6=""),"",IF(INDEX($A:$U,ROW(),$F$6)="","",IF(ISNUMBER(INDEX($A:$U,ROW(),$F$6)),INDEX($A:$U,ROW(),$F$6),IFERROR(--SUBSTITUTE(SUBSTITUTE(TRIM(INDEX($A:$U,ROW(),$F$6)),",",""),"원",""),""))))</f>
        <v/>
      </c>
      <c r="AC1431" s="2">
        <f>IF(OR($Y1431="",$G$6=""),"",INDEX($A:$U,ROW(),$G$6)&amp;"")</f>
        <v/>
      </c>
      <c r="AD1431" s="2">
        <f>IF($Y1431="","",IF(OR(AND(설정!$B$5&lt;&gt;"",ISNUMBER(SEARCH(설정!$B$5,$AC1431))),AND(설정!$B$6&lt;&gt;"",ISNUMBER(SEARCH(설정!$B$6,$AC1431))),AND(설정!$B$7&lt;&gt;"",ISNUMBER(SEARCH(설정!$B$7,$AC1431)))),"제외","포함"))</f>
        <v/>
      </c>
    </row>
    <row r="1432">
      <c r="W1432" s="2">
        <f>IF(OR($B$5="",$C$6="",ROW()&lt;$B$5),"",IF(INDEX($A:$U,ROW(),$C$6)="","",INDEX($A:$U,ROW(),$C$6)))</f>
        <v/>
      </c>
      <c r="X1432" s="28">
        <f>IF($W1432="","",IF(ISNUMBER($W1432),IF($W1432&gt;=10000000,IFERROR(DATE(INT($W1432/10000),MOD(INT($W1432/100),100),MOD($W1432,100)),""),$W1432),IF(ISNUMBER(--SUBSTITUTE(SUBSTITUTE(TRIM($W1432),".","-"),"/","-")),IF(--SUBSTITUTE(SUBSTITUTE(TRIM($W1432),".","-"),"/","-")&gt;=10000000,IFERROR(DATE(--LEFT(TRIM($W1432),4),--MID(TRIM($W1432),5,2),--RIGHT(TRIM($W1432),2)),""),--SUBSTITUTE(SUBSTITUTE(TRIM($W1432),".","-"),"/","-")),IFERROR(--LEFT(SUBSTITUTE(SUBSTITUTE(TRIM($W1432),".","-"),"/","-"),10),""))))</f>
        <v/>
      </c>
      <c r="Y1432" s="29">
        <f>IF($X1432="","",INT($X1432))</f>
        <v/>
      </c>
      <c r="Z1432" s="30">
        <f>IF(OR($Y1432="",$D$6=""),"",IF(INDEX($A:$U,ROW(),$D$6)="",0,IF(ISNUMBER(INDEX($A:$U,ROW(),$D$6)),INDEX($A:$U,ROW(),$D$6),IFERROR(--SUBSTITUTE(SUBSTITUTE(TRIM(INDEX($A:$U,ROW(),$D$6)),",",""),"원",""),0))))</f>
        <v/>
      </c>
      <c r="AA1432" s="30">
        <f>IF(OR($Y1432="",$E$6=""),"",IF(INDEX($A:$U,ROW(),$E$6)="",0,IF(ISNUMBER(INDEX($A:$U,ROW(),$E$6)),INDEX($A:$U,ROW(),$E$6),IFERROR(--SUBSTITUTE(SUBSTITUTE(TRIM(INDEX($A:$U,ROW(),$E$6)),",",""),"원",""),0))))</f>
        <v/>
      </c>
      <c r="AB1432" s="30">
        <f>IF(OR($Y1432="",$F$6=""),"",IF(INDEX($A:$U,ROW(),$F$6)="","",IF(ISNUMBER(INDEX($A:$U,ROW(),$F$6)),INDEX($A:$U,ROW(),$F$6),IFERROR(--SUBSTITUTE(SUBSTITUTE(TRIM(INDEX($A:$U,ROW(),$F$6)),",",""),"원",""),""))))</f>
        <v/>
      </c>
      <c r="AC1432" s="2">
        <f>IF(OR($Y1432="",$G$6=""),"",INDEX($A:$U,ROW(),$G$6)&amp;"")</f>
        <v/>
      </c>
      <c r="AD1432" s="2">
        <f>IF($Y1432="","",IF(OR(AND(설정!$B$5&lt;&gt;"",ISNUMBER(SEARCH(설정!$B$5,$AC1432))),AND(설정!$B$6&lt;&gt;"",ISNUMBER(SEARCH(설정!$B$6,$AC1432))),AND(설정!$B$7&lt;&gt;"",ISNUMBER(SEARCH(설정!$B$7,$AC1432)))),"제외","포함"))</f>
        <v/>
      </c>
    </row>
    <row r="1433">
      <c r="W1433" s="2">
        <f>IF(OR($B$5="",$C$6="",ROW()&lt;$B$5),"",IF(INDEX($A:$U,ROW(),$C$6)="","",INDEX($A:$U,ROW(),$C$6)))</f>
        <v/>
      </c>
      <c r="X1433" s="28">
        <f>IF($W1433="","",IF(ISNUMBER($W1433),IF($W1433&gt;=10000000,IFERROR(DATE(INT($W1433/10000),MOD(INT($W1433/100),100),MOD($W1433,100)),""),$W1433),IF(ISNUMBER(--SUBSTITUTE(SUBSTITUTE(TRIM($W1433),".","-"),"/","-")),IF(--SUBSTITUTE(SUBSTITUTE(TRIM($W1433),".","-"),"/","-")&gt;=10000000,IFERROR(DATE(--LEFT(TRIM($W1433),4),--MID(TRIM($W1433),5,2),--RIGHT(TRIM($W1433),2)),""),--SUBSTITUTE(SUBSTITUTE(TRIM($W1433),".","-"),"/","-")),IFERROR(--LEFT(SUBSTITUTE(SUBSTITUTE(TRIM($W1433),".","-"),"/","-"),10),""))))</f>
        <v/>
      </c>
      <c r="Y1433" s="29">
        <f>IF($X1433="","",INT($X1433))</f>
        <v/>
      </c>
      <c r="Z1433" s="30">
        <f>IF(OR($Y1433="",$D$6=""),"",IF(INDEX($A:$U,ROW(),$D$6)="",0,IF(ISNUMBER(INDEX($A:$U,ROW(),$D$6)),INDEX($A:$U,ROW(),$D$6),IFERROR(--SUBSTITUTE(SUBSTITUTE(TRIM(INDEX($A:$U,ROW(),$D$6)),",",""),"원",""),0))))</f>
        <v/>
      </c>
      <c r="AA1433" s="30">
        <f>IF(OR($Y1433="",$E$6=""),"",IF(INDEX($A:$U,ROW(),$E$6)="",0,IF(ISNUMBER(INDEX($A:$U,ROW(),$E$6)),INDEX($A:$U,ROW(),$E$6),IFERROR(--SUBSTITUTE(SUBSTITUTE(TRIM(INDEX($A:$U,ROW(),$E$6)),",",""),"원",""),0))))</f>
        <v/>
      </c>
      <c r="AB1433" s="30">
        <f>IF(OR($Y1433="",$F$6=""),"",IF(INDEX($A:$U,ROW(),$F$6)="","",IF(ISNUMBER(INDEX($A:$U,ROW(),$F$6)),INDEX($A:$U,ROW(),$F$6),IFERROR(--SUBSTITUTE(SUBSTITUTE(TRIM(INDEX($A:$U,ROW(),$F$6)),",",""),"원",""),""))))</f>
        <v/>
      </c>
      <c r="AC1433" s="2">
        <f>IF(OR($Y1433="",$G$6=""),"",INDEX($A:$U,ROW(),$G$6)&amp;"")</f>
        <v/>
      </c>
      <c r="AD1433" s="2">
        <f>IF($Y1433="","",IF(OR(AND(설정!$B$5&lt;&gt;"",ISNUMBER(SEARCH(설정!$B$5,$AC1433))),AND(설정!$B$6&lt;&gt;"",ISNUMBER(SEARCH(설정!$B$6,$AC1433))),AND(설정!$B$7&lt;&gt;"",ISNUMBER(SEARCH(설정!$B$7,$AC1433)))),"제외","포함"))</f>
        <v/>
      </c>
    </row>
    <row r="1434">
      <c r="W1434" s="2">
        <f>IF(OR($B$5="",$C$6="",ROW()&lt;$B$5),"",IF(INDEX($A:$U,ROW(),$C$6)="","",INDEX($A:$U,ROW(),$C$6)))</f>
        <v/>
      </c>
      <c r="X1434" s="28">
        <f>IF($W1434="","",IF(ISNUMBER($W1434),IF($W1434&gt;=10000000,IFERROR(DATE(INT($W1434/10000),MOD(INT($W1434/100),100),MOD($W1434,100)),""),$W1434),IF(ISNUMBER(--SUBSTITUTE(SUBSTITUTE(TRIM($W1434),".","-"),"/","-")),IF(--SUBSTITUTE(SUBSTITUTE(TRIM($W1434),".","-"),"/","-")&gt;=10000000,IFERROR(DATE(--LEFT(TRIM($W1434),4),--MID(TRIM($W1434),5,2),--RIGHT(TRIM($W1434),2)),""),--SUBSTITUTE(SUBSTITUTE(TRIM($W1434),".","-"),"/","-")),IFERROR(--LEFT(SUBSTITUTE(SUBSTITUTE(TRIM($W1434),".","-"),"/","-"),10),""))))</f>
        <v/>
      </c>
      <c r="Y1434" s="29">
        <f>IF($X1434="","",INT($X1434))</f>
        <v/>
      </c>
      <c r="Z1434" s="30">
        <f>IF(OR($Y1434="",$D$6=""),"",IF(INDEX($A:$U,ROW(),$D$6)="",0,IF(ISNUMBER(INDEX($A:$U,ROW(),$D$6)),INDEX($A:$U,ROW(),$D$6),IFERROR(--SUBSTITUTE(SUBSTITUTE(TRIM(INDEX($A:$U,ROW(),$D$6)),",",""),"원",""),0))))</f>
        <v/>
      </c>
      <c r="AA1434" s="30">
        <f>IF(OR($Y1434="",$E$6=""),"",IF(INDEX($A:$U,ROW(),$E$6)="",0,IF(ISNUMBER(INDEX($A:$U,ROW(),$E$6)),INDEX($A:$U,ROW(),$E$6),IFERROR(--SUBSTITUTE(SUBSTITUTE(TRIM(INDEX($A:$U,ROW(),$E$6)),",",""),"원",""),0))))</f>
        <v/>
      </c>
      <c r="AB1434" s="30">
        <f>IF(OR($Y1434="",$F$6=""),"",IF(INDEX($A:$U,ROW(),$F$6)="","",IF(ISNUMBER(INDEX($A:$U,ROW(),$F$6)),INDEX($A:$U,ROW(),$F$6),IFERROR(--SUBSTITUTE(SUBSTITUTE(TRIM(INDEX($A:$U,ROW(),$F$6)),",",""),"원",""),""))))</f>
        <v/>
      </c>
      <c r="AC1434" s="2">
        <f>IF(OR($Y1434="",$G$6=""),"",INDEX($A:$U,ROW(),$G$6)&amp;"")</f>
        <v/>
      </c>
      <c r="AD1434" s="2">
        <f>IF($Y1434="","",IF(OR(AND(설정!$B$5&lt;&gt;"",ISNUMBER(SEARCH(설정!$B$5,$AC1434))),AND(설정!$B$6&lt;&gt;"",ISNUMBER(SEARCH(설정!$B$6,$AC1434))),AND(설정!$B$7&lt;&gt;"",ISNUMBER(SEARCH(설정!$B$7,$AC1434)))),"제외","포함"))</f>
        <v/>
      </c>
    </row>
    <row r="1435">
      <c r="W1435" s="2">
        <f>IF(OR($B$5="",$C$6="",ROW()&lt;$B$5),"",IF(INDEX($A:$U,ROW(),$C$6)="","",INDEX($A:$U,ROW(),$C$6)))</f>
        <v/>
      </c>
      <c r="X1435" s="28">
        <f>IF($W1435="","",IF(ISNUMBER($W1435),IF($W1435&gt;=10000000,IFERROR(DATE(INT($W1435/10000),MOD(INT($W1435/100),100),MOD($W1435,100)),""),$W1435),IF(ISNUMBER(--SUBSTITUTE(SUBSTITUTE(TRIM($W1435),".","-"),"/","-")),IF(--SUBSTITUTE(SUBSTITUTE(TRIM($W1435),".","-"),"/","-")&gt;=10000000,IFERROR(DATE(--LEFT(TRIM($W1435),4),--MID(TRIM($W1435),5,2),--RIGHT(TRIM($W1435),2)),""),--SUBSTITUTE(SUBSTITUTE(TRIM($W1435),".","-"),"/","-")),IFERROR(--LEFT(SUBSTITUTE(SUBSTITUTE(TRIM($W1435),".","-"),"/","-"),10),""))))</f>
        <v/>
      </c>
      <c r="Y1435" s="29">
        <f>IF($X1435="","",INT($X1435))</f>
        <v/>
      </c>
      <c r="Z1435" s="30">
        <f>IF(OR($Y1435="",$D$6=""),"",IF(INDEX($A:$U,ROW(),$D$6)="",0,IF(ISNUMBER(INDEX($A:$U,ROW(),$D$6)),INDEX($A:$U,ROW(),$D$6),IFERROR(--SUBSTITUTE(SUBSTITUTE(TRIM(INDEX($A:$U,ROW(),$D$6)),",",""),"원",""),0))))</f>
        <v/>
      </c>
      <c r="AA1435" s="30">
        <f>IF(OR($Y1435="",$E$6=""),"",IF(INDEX($A:$U,ROW(),$E$6)="",0,IF(ISNUMBER(INDEX($A:$U,ROW(),$E$6)),INDEX($A:$U,ROW(),$E$6),IFERROR(--SUBSTITUTE(SUBSTITUTE(TRIM(INDEX($A:$U,ROW(),$E$6)),",",""),"원",""),0))))</f>
        <v/>
      </c>
      <c r="AB1435" s="30">
        <f>IF(OR($Y1435="",$F$6=""),"",IF(INDEX($A:$U,ROW(),$F$6)="","",IF(ISNUMBER(INDEX($A:$U,ROW(),$F$6)),INDEX($A:$U,ROW(),$F$6),IFERROR(--SUBSTITUTE(SUBSTITUTE(TRIM(INDEX($A:$U,ROW(),$F$6)),",",""),"원",""),""))))</f>
        <v/>
      </c>
      <c r="AC1435" s="2">
        <f>IF(OR($Y1435="",$G$6=""),"",INDEX($A:$U,ROW(),$G$6)&amp;"")</f>
        <v/>
      </c>
      <c r="AD1435" s="2">
        <f>IF($Y1435="","",IF(OR(AND(설정!$B$5&lt;&gt;"",ISNUMBER(SEARCH(설정!$B$5,$AC1435))),AND(설정!$B$6&lt;&gt;"",ISNUMBER(SEARCH(설정!$B$6,$AC1435))),AND(설정!$B$7&lt;&gt;"",ISNUMBER(SEARCH(설정!$B$7,$AC1435)))),"제외","포함"))</f>
        <v/>
      </c>
    </row>
    <row r="1436">
      <c r="W1436" s="2">
        <f>IF(OR($B$5="",$C$6="",ROW()&lt;$B$5),"",IF(INDEX($A:$U,ROW(),$C$6)="","",INDEX($A:$U,ROW(),$C$6)))</f>
        <v/>
      </c>
      <c r="X1436" s="28">
        <f>IF($W1436="","",IF(ISNUMBER($W1436),IF($W1436&gt;=10000000,IFERROR(DATE(INT($W1436/10000),MOD(INT($W1436/100),100),MOD($W1436,100)),""),$W1436),IF(ISNUMBER(--SUBSTITUTE(SUBSTITUTE(TRIM($W1436),".","-"),"/","-")),IF(--SUBSTITUTE(SUBSTITUTE(TRIM($W1436),".","-"),"/","-")&gt;=10000000,IFERROR(DATE(--LEFT(TRIM($W1436),4),--MID(TRIM($W1436),5,2),--RIGHT(TRIM($W1436),2)),""),--SUBSTITUTE(SUBSTITUTE(TRIM($W1436),".","-"),"/","-")),IFERROR(--LEFT(SUBSTITUTE(SUBSTITUTE(TRIM($W1436),".","-"),"/","-"),10),""))))</f>
        <v/>
      </c>
      <c r="Y1436" s="29">
        <f>IF($X1436="","",INT($X1436))</f>
        <v/>
      </c>
      <c r="Z1436" s="30">
        <f>IF(OR($Y1436="",$D$6=""),"",IF(INDEX($A:$U,ROW(),$D$6)="",0,IF(ISNUMBER(INDEX($A:$U,ROW(),$D$6)),INDEX($A:$U,ROW(),$D$6),IFERROR(--SUBSTITUTE(SUBSTITUTE(TRIM(INDEX($A:$U,ROW(),$D$6)),",",""),"원",""),0))))</f>
        <v/>
      </c>
      <c r="AA1436" s="30">
        <f>IF(OR($Y1436="",$E$6=""),"",IF(INDEX($A:$U,ROW(),$E$6)="",0,IF(ISNUMBER(INDEX($A:$U,ROW(),$E$6)),INDEX($A:$U,ROW(),$E$6),IFERROR(--SUBSTITUTE(SUBSTITUTE(TRIM(INDEX($A:$U,ROW(),$E$6)),",",""),"원",""),0))))</f>
        <v/>
      </c>
      <c r="AB1436" s="30">
        <f>IF(OR($Y1436="",$F$6=""),"",IF(INDEX($A:$U,ROW(),$F$6)="","",IF(ISNUMBER(INDEX($A:$U,ROW(),$F$6)),INDEX($A:$U,ROW(),$F$6),IFERROR(--SUBSTITUTE(SUBSTITUTE(TRIM(INDEX($A:$U,ROW(),$F$6)),",",""),"원",""),""))))</f>
        <v/>
      </c>
      <c r="AC1436" s="2">
        <f>IF(OR($Y1436="",$G$6=""),"",INDEX($A:$U,ROW(),$G$6)&amp;"")</f>
        <v/>
      </c>
      <c r="AD1436" s="2">
        <f>IF($Y1436="","",IF(OR(AND(설정!$B$5&lt;&gt;"",ISNUMBER(SEARCH(설정!$B$5,$AC1436))),AND(설정!$B$6&lt;&gt;"",ISNUMBER(SEARCH(설정!$B$6,$AC1436))),AND(설정!$B$7&lt;&gt;"",ISNUMBER(SEARCH(설정!$B$7,$AC1436)))),"제외","포함"))</f>
        <v/>
      </c>
    </row>
    <row r="1437">
      <c r="W1437" s="2">
        <f>IF(OR($B$5="",$C$6="",ROW()&lt;$B$5),"",IF(INDEX($A:$U,ROW(),$C$6)="","",INDEX($A:$U,ROW(),$C$6)))</f>
        <v/>
      </c>
      <c r="X1437" s="28">
        <f>IF($W1437="","",IF(ISNUMBER($W1437),IF($W1437&gt;=10000000,IFERROR(DATE(INT($W1437/10000),MOD(INT($W1437/100),100),MOD($W1437,100)),""),$W1437),IF(ISNUMBER(--SUBSTITUTE(SUBSTITUTE(TRIM($W1437),".","-"),"/","-")),IF(--SUBSTITUTE(SUBSTITUTE(TRIM($W1437),".","-"),"/","-")&gt;=10000000,IFERROR(DATE(--LEFT(TRIM($W1437),4),--MID(TRIM($W1437),5,2),--RIGHT(TRIM($W1437),2)),""),--SUBSTITUTE(SUBSTITUTE(TRIM($W1437),".","-"),"/","-")),IFERROR(--LEFT(SUBSTITUTE(SUBSTITUTE(TRIM($W1437),".","-"),"/","-"),10),""))))</f>
        <v/>
      </c>
      <c r="Y1437" s="29">
        <f>IF($X1437="","",INT($X1437))</f>
        <v/>
      </c>
      <c r="Z1437" s="30">
        <f>IF(OR($Y1437="",$D$6=""),"",IF(INDEX($A:$U,ROW(),$D$6)="",0,IF(ISNUMBER(INDEX($A:$U,ROW(),$D$6)),INDEX($A:$U,ROW(),$D$6),IFERROR(--SUBSTITUTE(SUBSTITUTE(TRIM(INDEX($A:$U,ROW(),$D$6)),",",""),"원",""),0))))</f>
        <v/>
      </c>
      <c r="AA1437" s="30">
        <f>IF(OR($Y1437="",$E$6=""),"",IF(INDEX($A:$U,ROW(),$E$6)="",0,IF(ISNUMBER(INDEX($A:$U,ROW(),$E$6)),INDEX($A:$U,ROW(),$E$6),IFERROR(--SUBSTITUTE(SUBSTITUTE(TRIM(INDEX($A:$U,ROW(),$E$6)),",",""),"원",""),0))))</f>
        <v/>
      </c>
      <c r="AB1437" s="30">
        <f>IF(OR($Y1437="",$F$6=""),"",IF(INDEX($A:$U,ROW(),$F$6)="","",IF(ISNUMBER(INDEX($A:$U,ROW(),$F$6)),INDEX($A:$U,ROW(),$F$6),IFERROR(--SUBSTITUTE(SUBSTITUTE(TRIM(INDEX($A:$U,ROW(),$F$6)),",",""),"원",""),""))))</f>
        <v/>
      </c>
      <c r="AC1437" s="2">
        <f>IF(OR($Y1437="",$G$6=""),"",INDEX($A:$U,ROW(),$G$6)&amp;"")</f>
        <v/>
      </c>
      <c r="AD1437" s="2">
        <f>IF($Y1437="","",IF(OR(AND(설정!$B$5&lt;&gt;"",ISNUMBER(SEARCH(설정!$B$5,$AC1437))),AND(설정!$B$6&lt;&gt;"",ISNUMBER(SEARCH(설정!$B$6,$AC1437))),AND(설정!$B$7&lt;&gt;"",ISNUMBER(SEARCH(설정!$B$7,$AC1437)))),"제외","포함"))</f>
        <v/>
      </c>
    </row>
    <row r="1438">
      <c r="W1438" s="2">
        <f>IF(OR($B$5="",$C$6="",ROW()&lt;$B$5),"",IF(INDEX($A:$U,ROW(),$C$6)="","",INDEX($A:$U,ROW(),$C$6)))</f>
        <v/>
      </c>
      <c r="X1438" s="28">
        <f>IF($W1438="","",IF(ISNUMBER($W1438),IF($W1438&gt;=10000000,IFERROR(DATE(INT($W1438/10000),MOD(INT($W1438/100),100),MOD($W1438,100)),""),$W1438),IF(ISNUMBER(--SUBSTITUTE(SUBSTITUTE(TRIM($W1438),".","-"),"/","-")),IF(--SUBSTITUTE(SUBSTITUTE(TRIM($W1438),".","-"),"/","-")&gt;=10000000,IFERROR(DATE(--LEFT(TRIM($W1438),4),--MID(TRIM($W1438),5,2),--RIGHT(TRIM($W1438),2)),""),--SUBSTITUTE(SUBSTITUTE(TRIM($W1438),".","-"),"/","-")),IFERROR(--LEFT(SUBSTITUTE(SUBSTITUTE(TRIM($W1438),".","-"),"/","-"),10),""))))</f>
        <v/>
      </c>
      <c r="Y1438" s="29">
        <f>IF($X1438="","",INT($X1438))</f>
        <v/>
      </c>
      <c r="Z1438" s="30">
        <f>IF(OR($Y1438="",$D$6=""),"",IF(INDEX($A:$U,ROW(),$D$6)="",0,IF(ISNUMBER(INDEX($A:$U,ROW(),$D$6)),INDEX($A:$U,ROW(),$D$6),IFERROR(--SUBSTITUTE(SUBSTITUTE(TRIM(INDEX($A:$U,ROW(),$D$6)),",",""),"원",""),0))))</f>
        <v/>
      </c>
      <c r="AA1438" s="30">
        <f>IF(OR($Y1438="",$E$6=""),"",IF(INDEX($A:$U,ROW(),$E$6)="",0,IF(ISNUMBER(INDEX($A:$U,ROW(),$E$6)),INDEX($A:$U,ROW(),$E$6),IFERROR(--SUBSTITUTE(SUBSTITUTE(TRIM(INDEX($A:$U,ROW(),$E$6)),",",""),"원",""),0))))</f>
        <v/>
      </c>
      <c r="AB1438" s="30">
        <f>IF(OR($Y1438="",$F$6=""),"",IF(INDEX($A:$U,ROW(),$F$6)="","",IF(ISNUMBER(INDEX($A:$U,ROW(),$F$6)),INDEX($A:$U,ROW(),$F$6),IFERROR(--SUBSTITUTE(SUBSTITUTE(TRIM(INDEX($A:$U,ROW(),$F$6)),",",""),"원",""),""))))</f>
        <v/>
      </c>
      <c r="AC1438" s="2">
        <f>IF(OR($Y1438="",$G$6=""),"",INDEX($A:$U,ROW(),$G$6)&amp;"")</f>
        <v/>
      </c>
      <c r="AD1438" s="2">
        <f>IF($Y1438="","",IF(OR(AND(설정!$B$5&lt;&gt;"",ISNUMBER(SEARCH(설정!$B$5,$AC1438))),AND(설정!$B$6&lt;&gt;"",ISNUMBER(SEARCH(설정!$B$6,$AC1438))),AND(설정!$B$7&lt;&gt;"",ISNUMBER(SEARCH(설정!$B$7,$AC1438)))),"제외","포함"))</f>
        <v/>
      </c>
    </row>
    <row r="1439">
      <c r="W1439" s="2">
        <f>IF(OR($B$5="",$C$6="",ROW()&lt;$B$5),"",IF(INDEX($A:$U,ROW(),$C$6)="","",INDEX($A:$U,ROW(),$C$6)))</f>
        <v/>
      </c>
      <c r="X1439" s="28">
        <f>IF($W1439="","",IF(ISNUMBER($W1439),IF($W1439&gt;=10000000,IFERROR(DATE(INT($W1439/10000),MOD(INT($W1439/100),100),MOD($W1439,100)),""),$W1439),IF(ISNUMBER(--SUBSTITUTE(SUBSTITUTE(TRIM($W1439),".","-"),"/","-")),IF(--SUBSTITUTE(SUBSTITUTE(TRIM($W1439),".","-"),"/","-")&gt;=10000000,IFERROR(DATE(--LEFT(TRIM($W1439),4),--MID(TRIM($W1439),5,2),--RIGHT(TRIM($W1439),2)),""),--SUBSTITUTE(SUBSTITUTE(TRIM($W1439),".","-"),"/","-")),IFERROR(--LEFT(SUBSTITUTE(SUBSTITUTE(TRIM($W1439),".","-"),"/","-"),10),""))))</f>
        <v/>
      </c>
      <c r="Y1439" s="29">
        <f>IF($X1439="","",INT($X1439))</f>
        <v/>
      </c>
      <c r="Z1439" s="30">
        <f>IF(OR($Y1439="",$D$6=""),"",IF(INDEX($A:$U,ROW(),$D$6)="",0,IF(ISNUMBER(INDEX($A:$U,ROW(),$D$6)),INDEX($A:$U,ROW(),$D$6),IFERROR(--SUBSTITUTE(SUBSTITUTE(TRIM(INDEX($A:$U,ROW(),$D$6)),",",""),"원",""),0))))</f>
        <v/>
      </c>
      <c r="AA1439" s="30">
        <f>IF(OR($Y1439="",$E$6=""),"",IF(INDEX($A:$U,ROW(),$E$6)="",0,IF(ISNUMBER(INDEX($A:$U,ROW(),$E$6)),INDEX($A:$U,ROW(),$E$6),IFERROR(--SUBSTITUTE(SUBSTITUTE(TRIM(INDEX($A:$U,ROW(),$E$6)),",",""),"원",""),0))))</f>
        <v/>
      </c>
      <c r="AB1439" s="30">
        <f>IF(OR($Y1439="",$F$6=""),"",IF(INDEX($A:$U,ROW(),$F$6)="","",IF(ISNUMBER(INDEX($A:$U,ROW(),$F$6)),INDEX($A:$U,ROW(),$F$6),IFERROR(--SUBSTITUTE(SUBSTITUTE(TRIM(INDEX($A:$U,ROW(),$F$6)),",",""),"원",""),""))))</f>
        <v/>
      </c>
      <c r="AC1439" s="2">
        <f>IF(OR($Y1439="",$G$6=""),"",INDEX($A:$U,ROW(),$G$6)&amp;"")</f>
        <v/>
      </c>
      <c r="AD1439" s="2">
        <f>IF($Y1439="","",IF(OR(AND(설정!$B$5&lt;&gt;"",ISNUMBER(SEARCH(설정!$B$5,$AC1439))),AND(설정!$B$6&lt;&gt;"",ISNUMBER(SEARCH(설정!$B$6,$AC1439))),AND(설정!$B$7&lt;&gt;"",ISNUMBER(SEARCH(설정!$B$7,$AC1439)))),"제외","포함"))</f>
        <v/>
      </c>
    </row>
    <row r="1440">
      <c r="W1440" s="2">
        <f>IF(OR($B$5="",$C$6="",ROW()&lt;$B$5),"",IF(INDEX($A:$U,ROW(),$C$6)="","",INDEX($A:$U,ROW(),$C$6)))</f>
        <v/>
      </c>
      <c r="X1440" s="28">
        <f>IF($W1440="","",IF(ISNUMBER($W1440),IF($W1440&gt;=10000000,IFERROR(DATE(INT($W1440/10000),MOD(INT($W1440/100),100),MOD($W1440,100)),""),$W1440),IF(ISNUMBER(--SUBSTITUTE(SUBSTITUTE(TRIM($W1440),".","-"),"/","-")),IF(--SUBSTITUTE(SUBSTITUTE(TRIM($W1440),".","-"),"/","-")&gt;=10000000,IFERROR(DATE(--LEFT(TRIM($W1440),4),--MID(TRIM($W1440),5,2),--RIGHT(TRIM($W1440),2)),""),--SUBSTITUTE(SUBSTITUTE(TRIM($W1440),".","-"),"/","-")),IFERROR(--LEFT(SUBSTITUTE(SUBSTITUTE(TRIM($W1440),".","-"),"/","-"),10),""))))</f>
        <v/>
      </c>
      <c r="Y1440" s="29">
        <f>IF($X1440="","",INT($X1440))</f>
        <v/>
      </c>
      <c r="Z1440" s="30">
        <f>IF(OR($Y1440="",$D$6=""),"",IF(INDEX($A:$U,ROW(),$D$6)="",0,IF(ISNUMBER(INDEX($A:$U,ROW(),$D$6)),INDEX($A:$U,ROW(),$D$6),IFERROR(--SUBSTITUTE(SUBSTITUTE(TRIM(INDEX($A:$U,ROW(),$D$6)),",",""),"원",""),0))))</f>
        <v/>
      </c>
      <c r="AA1440" s="30">
        <f>IF(OR($Y1440="",$E$6=""),"",IF(INDEX($A:$U,ROW(),$E$6)="",0,IF(ISNUMBER(INDEX($A:$U,ROW(),$E$6)),INDEX($A:$U,ROW(),$E$6),IFERROR(--SUBSTITUTE(SUBSTITUTE(TRIM(INDEX($A:$U,ROW(),$E$6)),",",""),"원",""),0))))</f>
        <v/>
      </c>
      <c r="AB1440" s="30">
        <f>IF(OR($Y1440="",$F$6=""),"",IF(INDEX($A:$U,ROW(),$F$6)="","",IF(ISNUMBER(INDEX($A:$U,ROW(),$F$6)),INDEX($A:$U,ROW(),$F$6),IFERROR(--SUBSTITUTE(SUBSTITUTE(TRIM(INDEX($A:$U,ROW(),$F$6)),",",""),"원",""),""))))</f>
        <v/>
      </c>
      <c r="AC1440" s="2">
        <f>IF(OR($Y1440="",$G$6=""),"",INDEX($A:$U,ROW(),$G$6)&amp;"")</f>
        <v/>
      </c>
      <c r="AD1440" s="2">
        <f>IF($Y1440="","",IF(OR(AND(설정!$B$5&lt;&gt;"",ISNUMBER(SEARCH(설정!$B$5,$AC1440))),AND(설정!$B$6&lt;&gt;"",ISNUMBER(SEARCH(설정!$B$6,$AC1440))),AND(설정!$B$7&lt;&gt;"",ISNUMBER(SEARCH(설정!$B$7,$AC1440)))),"제외","포함"))</f>
        <v/>
      </c>
    </row>
    <row r="1441">
      <c r="W1441" s="2">
        <f>IF(OR($B$5="",$C$6="",ROW()&lt;$B$5),"",IF(INDEX($A:$U,ROW(),$C$6)="","",INDEX($A:$U,ROW(),$C$6)))</f>
        <v/>
      </c>
      <c r="X1441" s="28">
        <f>IF($W1441="","",IF(ISNUMBER($W1441),IF($W1441&gt;=10000000,IFERROR(DATE(INT($W1441/10000),MOD(INT($W1441/100),100),MOD($W1441,100)),""),$W1441),IF(ISNUMBER(--SUBSTITUTE(SUBSTITUTE(TRIM($W1441),".","-"),"/","-")),IF(--SUBSTITUTE(SUBSTITUTE(TRIM($W1441),".","-"),"/","-")&gt;=10000000,IFERROR(DATE(--LEFT(TRIM($W1441),4),--MID(TRIM($W1441),5,2),--RIGHT(TRIM($W1441),2)),""),--SUBSTITUTE(SUBSTITUTE(TRIM($W1441),".","-"),"/","-")),IFERROR(--LEFT(SUBSTITUTE(SUBSTITUTE(TRIM($W1441),".","-"),"/","-"),10),""))))</f>
        <v/>
      </c>
      <c r="Y1441" s="29">
        <f>IF($X1441="","",INT($X1441))</f>
        <v/>
      </c>
      <c r="Z1441" s="30">
        <f>IF(OR($Y1441="",$D$6=""),"",IF(INDEX($A:$U,ROW(),$D$6)="",0,IF(ISNUMBER(INDEX($A:$U,ROW(),$D$6)),INDEX($A:$U,ROW(),$D$6),IFERROR(--SUBSTITUTE(SUBSTITUTE(TRIM(INDEX($A:$U,ROW(),$D$6)),",",""),"원",""),0))))</f>
        <v/>
      </c>
      <c r="AA1441" s="30">
        <f>IF(OR($Y1441="",$E$6=""),"",IF(INDEX($A:$U,ROW(),$E$6)="",0,IF(ISNUMBER(INDEX($A:$U,ROW(),$E$6)),INDEX($A:$U,ROW(),$E$6),IFERROR(--SUBSTITUTE(SUBSTITUTE(TRIM(INDEX($A:$U,ROW(),$E$6)),",",""),"원",""),0))))</f>
        <v/>
      </c>
      <c r="AB1441" s="30">
        <f>IF(OR($Y1441="",$F$6=""),"",IF(INDEX($A:$U,ROW(),$F$6)="","",IF(ISNUMBER(INDEX($A:$U,ROW(),$F$6)),INDEX($A:$U,ROW(),$F$6),IFERROR(--SUBSTITUTE(SUBSTITUTE(TRIM(INDEX($A:$U,ROW(),$F$6)),",",""),"원",""),""))))</f>
        <v/>
      </c>
      <c r="AC1441" s="2">
        <f>IF(OR($Y1441="",$G$6=""),"",INDEX($A:$U,ROW(),$G$6)&amp;"")</f>
        <v/>
      </c>
      <c r="AD1441" s="2">
        <f>IF($Y1441="","",IF(OR(AND(설정!$B$5&lt;&gt;"",ISNUMBER(SEARCH(설정!$B$5,$AC1441))),AND(설정!$B$6&lt;&gt;"",ISNUMBER(SEARCH(설정!$B$6,$AC1441))),AND(설정!$B$7&lt;&gt;"",ISNUMBER(SEARCH(설정!$B$7,$AC1441)))),"제외","포함"))</f>
        <v/>
      </c>
    </row>
    <row r="1442">
      <c r="W1442" s="2">
        <f>IF(OR($B$5="",$C$6="",ROW()&lt;$B$5),"",IF(INDEX($A:$U,ROW(),$C$6)="","",INDEX($A:$U,ROW(),$C$6)))</f>
        <v/>
      </c>
      <c r="X1442" s="28">
        <f>IF($W1442="","",IF(ISNUMBER($W1442),IF($W1442&gt;=10000000,IFERROR(DATE(INT($W1442/10000),MOD(INT($W1442/100),100),MOD($W1442,100)),""),$W1442),IF(ISNUMBER(--SUBSTITUTE(SUBSTITUTE(TRIM($W1442),".","-"),"/","-")),IF(--SUBSTITUTE(SUBSTITUTE(TRIM($W1442),".","-"),"/","-")&gt;=10000000,IFERROR(DATE(--LEFT(TRIM($W1442),4),--MID(TRIM($W1442),5,2),--RIGHT(TRIM($W1442),2)),""),--SUBSTITUTE(SUBSTITUTE(TRIM($W1442),".","-"),"/","-")),IFERROR(--LEFT(SUBSTITUTE(SUBSTITUTE(TRIM($W1442),".","-"),"/","-"),10),""))))</f>
        <v/>
      </c>
      <c r="Y1442" s="29">
        <f>IF($X1442="","",INT($X1442))</f>
        <v/>
      </c>
      <c r="Z1442" s="30">
        <f>IF(OR($Y1442="",$D$6=""),"",IF(INDEX($A:$U,ROW(),$D$6)="",0,IF(ISNUMBER(INDEX($A:$U,ROW(),$D$6)),INDEX($A:$U,ROW(),$D$6),IFERROR(--SUBSTITUTE(SUBSTITUTE(TRIM(INDEX($A:$U,ROW(),$D$6)),",",""),"원",""),0))))</f>
        <v/>
      </c>
      <c r="AA1442" s="30">
        <f>IF(OR($Y1442="",$E$6=""),"",IF(INDEX($A:$U,ROW(),$E$6)="",0,IF(ISNUMBER(INDEX($A:$U,ROW(),$E$6)),INDEX($A:$U,ROW(),$E$6),IFERROR(--SUBSTITUTE(SUBSTITUTE(TRIM(INDEX($A:$U,ROW(),$E$6)),",",""),"원",""),0))))</f>
        <v/>
      </c>
      <c r="AB1442" s="30">
        <f>IF(OR($Y1442="",$F$6=""),"",IF(INDEX($A:$U,ROW(),$F$6)="","",IF(ISNUMBER(INDEX($A:$U,ROW(),$F$6)),INDEX($A:$U,ROW(),$F$6),IFERROR(--SUBSTITUTE(SUBSTITUTE(TRIM(INDEX($A:$U,ROW(),$F$6)),",",""),"원",""),""))))</f>
        <v/>
      </c>
      <c r="AC1442" s="2">
        <f>IF(OR($Y1442="",$G$6=""),"",INDEX($A:$U,ROW(),$G$6)&amp;"")</f>
        <v/>
      </c>
      <c r="AD1442" s="2">
        <f>IF($Y1442="","",IF(OR(AND(설정!$B$5&lt;&gt;"",ISNUMBER(SEARCH(설정!$B$5,$AC1442))),AND(설정!$B$6&lt;&gt;"",ISNUMBER(SEARCH(설정!$B$6,$AC1442))),AND(설정!$B$7&lt;&gt;"",ISNUMBER(SEARCH(설정!$B$7,$AC1442)))),"제외","포함"))</f>
        <v/>
      </c>
    </row>
    <row r="1443">
      <c r="W1443" s="2">
        <f>IF(OR($B$5="",$C$6="",ROW()&lt;$B$5),"",IF(INDEX($A:$U,ROW(),$C$6)="","",INDEX($A:$U,ROW(),$C$6)))</f>
        <v/>
      </c>
      <c r="X1443" s="28">
        <f>IF($W1443="","",IF(ISNUMBER($W1443),IF($W1443&gt;=10000000,IFERROR(DATE(INT($W1443/10000),MOD(INT($W1443/100),100),MOD($W1443,100)),""),$W1443),IF(ISNUMBER(--SUBSTITUTE(SUBSTITUTE(TRIM($W1443),".","-"),"/","-")),IF(--SUBSTITUTE(SUBSTITUTE(TRIM($W1443),".","-"),"/","-")&gt;=10000000,IFERROR(DATE(--LEFT(TRIM($W1443),4),--MID(TRIM($W1443),5,2),--RIGHT(TRIM($W1443),2)),""),--SUBSTITUTE(SUBSTITUTE(TRIM($W1443),".","-"),"/","-")),IFERROR(--LEFT(SUBSTITUTE(SUBSTITUTE(TRIM($W1443),".","-"),"/","-"),10),""))))</f>
        <v/>
      </c>
      <c r="Y1443" s="29">
        <f>IF($X1443="","",INT($X1443))</f>
        <v/>
      </c>
      <c r="Z1443" s="30">
        <f>IF(OR($Y1443="",$D$6=""),"",IF(INDEX($A:$U,ROW(),$D$6)="",0,IF(ISNUMBER(INDEX($A:$U,ROW(),$D$6)),INDEX($A:$U,ROW(),$D$6),IFERROR(--SUBSTITUTE(SUBSTITUTE(TRIM(INDEX($A:$U,ROW(),$D$6)),",",""),"원",""),0))))</f>
        <v/>
      </c>
      <c r="AA1443" s="30">
        <f>IF(OR($Y1443="",$E$6=""),"",IF(INDEX($A:$U,ROW(),$E$6)="",0,IF(ISNUMBER(INDEX($A:$U,ROW(),$E$6)),INDEX($A:$U,ROW(),$E$6),IFERROR(--SUBSTITUTE(SUBSTITUTE(TRIM(INDEX($A:$U,ROW(),$E$6)),",",""),"원",""),0))))</f>
        <v/>
      </c>
      <c r="AB1443" s="30">
        <f>IF(OR($Y1443="",$F$6=""),"",IF(INDEX($A:$U,ROW(),$F$6)="","",IF(ISNUMBER(INDEX($A:$U,ROW(),$F$6)),INDEX($A:$U,ROW(),$F$6),IFERROR(--SUBSTITUTE(SUBSTITUTE(TRIM(INDEX($A:$U,ROW(),$F$6)),",",""),"원",""),""))))</f>
        <v/>
      </c>
      <c r="AC1443" s="2">
        <f>IF(OR($Y1443="",$G$6=""),"",INDEX($A:$U,ROW(),$G$6)&amp;"")</f>
        <v/>
      </c>
      <c r="AD1443" s="2">
        <f>IF($Y1443="","",IF(OR(AND(설정!$B$5&lt;&gt;"",ISNUMBER(SEARCH(설정!$B$5,$AC1443))),AND(설정!$B$6&lt;&gt;"",ISNUMBER(SEARCH(설정!$B$6,$AC1443))),AND(설정!$B$7&lt;&gt;"",ISNUMBER(SEARCH(설정!$B$7,$AC1443)))),"제외","포함"))</f>
        <v/>
      </c>
    </row>
    <row r="1444">
      <c r="W1444" s="2">
        <f>IF(OR($B$5="",$C$6="",ROW()&lt;$B$5),"",IF(INDEX($A:$U,ROW(),$C$6)="","",INDEX($A:$U,ROW(),$C$6)))</f>
        <v/>
      </c>
      <c r="X1444" s="28">
        <f>IF($W1444="","",IF(ISNUMBER($W1444),IF($W1444&gt;=10000000,IFERROR(DATE(INT($W1444/10000),MOD(INT($W1444/100),100),MOD($W1444,100)),""),$W1444),IF(ISNUMBER(--SUBSTITUTE(SUBSTITUTE(TRIM($W1444),".","-"),"/","-")),IF(--SUBSTITUTE(SUBSTITUTE(TRIM($W1444),".","-"),"/","-")&gt;=10000000,IFERROR(DATE(--LEFT(TRIM($W1444),4),--MID(TRIM($W1444),5,2),--RIGHT(TRIM($W1444),2)),""),--SUBSTITUTE(SUBSTITUTE(TRIM($W1444),".","-"),"/","-")),IFERROR(--LEFT(SUBSTITUTE(SUBSTITUTE(TRIM($W1444),".","-"),"/","-"),10),""))))</f>
        <v/>
      </c>
      <c r="Y1444" s="29">
        <f>IF($X1444="","",INT($X1444))</f>
        <v/>
      </c>
      <c r="Z1444" s="30">
        <f>IF(OR($Y1444="",$D$6=""),"",IF(INDEX($A:$U,ROW(),$D$6)="",0,IF(ISNUMBER(INDEX($A:$U,ROW(),$D$6)),INDEX($A:$U,ROW(),$D$6),IFERROR(--SUBSTITUTE(SUBSTITUTE(TRIM(INDEX($A:$U,ROW(),$D$6)),",",""),"원",""),0))))</f>
        <v/>
      </c>
      <c r="AA1444" s="30">
        <f>IF(OR($Y1444="",$E$6=""),"",IF(INDEX($A:$U,ROW(),$E$6)="",0,IF(ISNUMBER(INDEX($A:$U,ROW(),$E$6)),INDEX($A:$U,ROW(),$E$6),IFERROR(--SUBSTITUTE(SUBSTITUTE(TRIM(INDEX($A:$U,ROW(),$E$6)),",",""),"원",""),0))))</f>
        <v/>
      </c>
      <c r="AB1444" s="30">
        <f>IF(OR($Y1444="",$F$6=""),"",IF(INDEX($A:$U,ROW(),$F$6)="","",IF(ISNUMBER(INDEX($A:$U,ROW(),$F$6)),INDEX($A:$U,ROW(),$F$6),IFERROR(--SUBSTITUTE(SUBSTITUTE(TRIM(INDEX($A:$U,ROW(),$F$6)),",",""),"원",""),""))))</f>
        <v/>
      </c>
      <c r="AC1444" s="2">
        <f>IF(OR($Y1444="",$G$6=""),"",INDEX($A:$U,ROW(),$G$6)&amp;"")</f>
        <v/>
      </c>
      <c r="AD1444" s="2">
        <f>IF($Y1444="","",IF(OR(AND(설정!$B$5&lt;&gt;"",ISNUMBER(SEARCH(설정!$B$5,$AC1444))),AND(설정!$B$6&lt;&gt;"",ISNUMBER(SEARCH(설정!$B$6,$AC1444))),AND(설정!$B$7&lt;&gt;"",ISNUMBER(SEARCH(설정!$B$7,$AC1444)))),"제외","포함"))</f>
        <v/>
      </c>
    </row>
    <row r="1445">
      <c r="W1445" s="2">
        <f>IF(OR($B$5="",$C$6="",ROW()&lt;$B$5),"",IF(INDEX($A:$U,ROW(),$C$6)="","",INDEX($A:$U,ROW(),$C$6)))</f>
        <v/>
      </c>
      <c r="X1445" s="28">
        <f>IF($W1445="","",IF(ISNUMBER($W1445),IF($W1445&gt;=10000000,IFERROR(DATE(INT($W1445/10000),MOD(INT($W1445/100),100),MOD($W1445,100)),""),$W1445),IF(ISNUMBER(--SUBSTITUTE(SUBSTITUTE(TRIM($W1445),".","-"),"/","-")),IF(--SUBSTITUTE(SUBSTITUTE(TRIM($W1445),".","-"),"/","-")&gt;=10000000,IFERROR(DATE(--LEFT(TRIM($W1445),4),--MID(TRIM($W1445),5,2),--RIGHT(TRIM($W1445),2)),""),--SUBSTITUTE(SUBSTITUTE(TRIM($W1445),".","-"),"/","-")),IFERROR(--LEFT(SUBSTITUTE(SUBSTITUTE(TRIM($W1445),".","-"),"/","-"),10),""))))</f>
        <v/>
      </c>
      <c r="Y1445" s="29">
        <f>IF($X1445="","",INT($X1445))</f>
        <v/>
      </c>
      <c r="Z1445" s="30">
        <f>IF(OR($Y1445="",$D$6=""),"",IF(INDEX($A:$U,ROW(),$D$6)="",0,IF(ISNUMBER(INDEX($A:$U,ROW(),$D$6)),INDEX($A:$U,ROW(),$D$6),IFERROR(--SUBSTITUTE(SUBSTITUTE(TRIM(INDEX($A:$U,ROW(),$D$6)),",",""),"원",""),0))))</f>
        <v/>
      </c>
      <c r="AA1445" s="30">
        <f>IF(OR($Y1445="",$E$6=""),"",IF(INDEX($A:$U,ROW(),$E$6)="",0,IF(ISNUMBER(INDEX($A:$U,ROW(),$E$6)),INDEX($A:$U,ROW(),$E$6),IFERROR(--SUBSTITUTE(SUBSTITUTE(TRIM(INDEX($A:$U,ROW(),$E$6)),",",""),"원",""),0))))</f>
        <v/>
      </c>
      <c r="AB1445" s="30">
        <f>IF(OR($Y1445="",$F$6=""),"",IF(INDEX($A:$U,ROW(),$F$6)="","",IF(ISNUMBER(INDEX($A:$U,ROW(),$F$6)),INDEX($A:$U,ROW(),$F$6),IFERROR(--SUBSTITUTE(SUBSTITUTE(TRIM(INDEX($A:$U,ROW(),$F$6)),",",""),"원",""),""))))</f>
        <v/>
      </c>
      <c r="AC1445" s="2">
        <f>IF(OR($Y1445="",$G$6=""),"",INDEX($A:$U,ROW(),$G$6)&amp;"")</f>
        <v/>
      </c>
      <c r="AD1445" s="2">
        <f>IF($Y1445="","",IF(OR(AND(설정!$B$5&lt;&gt;"",ISNUMBER(SEARCH(설정!$B$5,$AC1445))),AND(설정!$B$6&lt;&gt;"",ISNUMBER(SEARCH(설정!$B$6,$AC1445))),AND(설정!$B$7&lt;&gt;"",ISNUMBER(SEARCH(설정!$B$7,$AC1445)))),"제외","포함"))</f>
        <v/>
      </c>
    </row>
    <row r="1446">
      <c r="W1446" s="2">
        <f>IF(OR($B$5="",$C$6="",ROW()&lt;$B$5),"",IF(INDEX($A:$U,ROW(),$C$6)="","",INDEX($A:$U,ROW(),$C$6)))</f>
        <v/>
      </c>
      <c r="X1446" s="28">
        <f>IF($W1446="","",IF(ISNUMBER($W1446),IF($W1446&gt;=10000000,IFERROR(DATE(INT($W1446/10000),MOD(INT($W1446/100),100),MOD($W1446,100)),""),$W1446),IF(ISNUMBER(--SUBSTITUTE(SUBSTITUTE(TRIM($W1446),".","-"),"/","-")),IF(--SUBSTITUTE(SUBSTITUTE(TRIM($W1446),".","-"),"/","-")&gt;=10000000,IFERROR(DATE(--LEFT(TRIM($W1446),4),--MID(TRIM($W1446),5,2),--RIGHT(TRIM($W1446),2)),""),--SUBSTITUTE(SUBSTITUTE(TRIM($W1446),".","-"),"/","-")),IFERROR(--LEFT(SUBSTITUTE(SUBSTITUTE(TRIM($W1446),".","-"),"/","-"),10),""))))</f>
        <v/>
      </c>
      <c r="Y1446" s="29">
        <f>IF($X1446="","",INT($X1446))</f>
        <v/>
      </c>
      <c r="Z1446" s="30">
        <f>IF(OR($Y1446="",$D$6=""),"",IF(INDEX($A:$U,ROW(),$D$6)="",0,IF(ISNUMBER(INDEX($A:$U,ROW(),$D$6)),INDEX($A:$U,ROW(),$D$6),IFERROR(--SUBSTITUTE(SUBSTITUTE(TRIM(INDEX($A:$U,ROW(),$D$6)),",",""),"원",""),0))))</f>
        <v/>
      </c>
      <c r="AA1446" s="30">
        <f>IF(OR($Y1446="",$E$6=""),"",IF(INDEX($A:$U,ROW(),$E$6)="",0,IF(ISNUMBER(INDEX($A:$U,ROW(),$E$6)),INDEX($A:$U,ROW(),$E$6),IFERROR(--SUBSTITUTE(SUBSTITUTE(TRIM(INDEX($A:$U,ROW(),$E$6)),",",""),"원",""),0))))</f>
        <v/>
      </c>
      <c r="AB1446" s="30">
        <f>IF(OR($Y1446="",$F$6=""),"",IF(INDEX($A:$U,ROW(),$F$6)="","",IF(ISNUMBER(INDEX($A:$U,ROW(),$F$6)),INDEX($A:$U,ROW(),$F$6),IFERROR(--SUBSTITUTE(SUBSTITUTE(TRIM(INDEX($A:$U,ROW(),$F$6)),",",""),"원",""),""))))</f>
        <v/>
      </c>
      <c r="AC1446" s="2">
        <f>IF(OR($Y1446="",$G$6=""),"",INDEX($A:$U,ROW(),$G$6)&amp;"")</f>
        <v/>
      </c>
      <c r="AD1446" s="2">
        <f>IF($Y1446="","",IF(OR(AND(설정!$B$5&lt;&gt;"",ISNUMBER(SEARCH(설정!$B$5,$AC1446))),AND(설정!$B$6&lt;&gt;"",ISNUMBER(SEARCH(설정!$B$6,$AC1446))),AND(설정!$B$7&lt;&gt;"",ISNUMBER(SEARCH(설정!$B$7,$AC1446)))),"제외","포함"))</f>
        <v/>
      </c>
    </row>
    <row r="1447">
      <c r="W1447" s="2">
        <f>IF(OR($B$5="",$C$6="",ROW()&lt;$B$5),"",IF(INDEX($A:$U,ROW(),$C$6)="","",INDEX($A:$U,ROW(),$C$6)))</f>
        <v/>
      </c>
      <c r="X1447" s="28">
        <f>IF($W1447="","",IF(ISNUMBER($W1447),IF($W1447&gt;=10000000,IFERROR(DATE(INT($W1447/10000),MOD(INT($W1447/100),100),MOD($W1447,100)),""),$W1447),IF(ISNUMBER(--SUBSTITUTE(SUBSTITUTE(TRIM($W1447),".","-"),"/","-")),IF(--SUBSTITUTE(SUBSTITUTE(TRIM($W1447),".","-"),"/","-")&gt;=10000000,IFERROR(DATE(--LEFT(TRIM($W1447),4),--MID(TRIM($W1447),5,2),--RIGHT(TRIM($W1447),2)),""),--SUBSTITUTE(SUBSTITUTE(TRIM($W1447),".","-"),"/","-")),IFERROR(--LEFT(SUBSTITUTE(SUBSTITUTE(TRIM($W1447),".","-"),"/","-"),10),""))))</f>
        <v/>
      </c>
      <c r="Y1447" s="29">
        <f>IF($X1447="","",INT($X1447))</f>
        <v/>
      </c>
      <c r="Z1447" s="30">
        <f>IF(OR($Y1447="",$D$6=""),"",IF(INDEX($A:$U,ROW(),$D$6)="",0,IF(ISNUMBER(INDEX($A:$U,ROW(),$D$6)),INDEX($A:$U,ROW(),$D$6),IFERROR(--SUBSTITUTE(SUBSTITUTE(TRIM(INDEX($A:$U,ROW(),$D$6)),",",""),"원",""),0))))</f>
        <v/>
      </c>
      <c r="AA1447" s="30">
        <f>IF(OR($Y1447="",$E$6=""),"",IF(INDEX($A:$U,ROW(),$E$6)="",0,IF(ISNUMBER(INDEX($A:$U,ROW(),$E$6)),INDEX($A:$U,ROW(),$E$6),IFERROR(--SUBSTITUTE(SUBSTITUTE(TRIM(INDEX($A:$U,ROW(),$E$6)),",",""),"원",""),0))))</f>
        <v/>
      </c>
      <c r="AB1447" s="30">
        <f>IF(OR($Y1447="",$F$6=""),"",IF(INDEX($A:$U,ROW(),$F$6)="","",IF(ISNUMBER(INDEX($A:$U,ROW(),$F$6)),INDEX($A:$U,ROW(),$F$6),IFERROR(--SUBSTITUTE(SUBSTITUTE(TRIM(INDEX($A:$U,ROW(),$F$6)),",",""),"원",""),""))))</f>
        <v/>
      </c>
      <c r="AC1447" s="2">
        <f>IF(OR($Y1447="",$G$6=""),"",INDEX($A:$U,ROW(),$G$6)&amp;"")</f>
        <v/>
      </c>
      <c r="AD1447" s="2">
        <f>IF($Y1447="","",IF(OR(AND(설정!$B$5&lt;&gt;"",ISNUMBER(SEARCH(설정!$B$5,$AC1447))),AND(설정!$B$6&lt;&gt;"",ISNUMBER(SEARCH(설정!$B$6,$AC1447))),AND(설정!$B$7&lt;&gt;"",ISNUMBER(SEARCH(설정!$B$7,$AC1447)))),"제외","포함"))</f>
        <v/>
      </c>
    </row>
    <row r="1448">
      <c r="W1448" s="2">
        <f>IF(OR($B$5="",$C$6="",ROW()&lt;$B$5),"",IF(INDEX($A:$U,ROW(),$C$6)="","",INDEX($A:$U,ROW(),$C$6)))</f>
        <v/>
      </c>
      <c r="X1448" s="28">
        <f>IF($W1448="","",IF(ISNUMBER($W1448),IF($W1448&gt;=10000000,IFERROR(DATE(INT($W1448/10000),MOD(INT($W1448/100),100),MOD($W1448,100)),""),$W1448),IF(ISNUMBER(--SUBSTITUTE(SUBSTITUTE(TRIM($W1448),".","-"),"/","-")),IF(--SUBSTITUTE(SUBSTITUTE(TRIM($W1448),".","-"),"/","-")&gt;=10000000,IFERROR(DATE(--LEFT(TRIM($W1448),4),--MID(TRIM($W1448),5,2),--RIGHT(TRIM($W1448),2)),""),--SUBSTITUTE(SUBSTITUTE(TRIM($W1448),".","-"),"/","-")),IFERROR(--LEFT(SUBSTITUTE(SUBSTITUTE(TRIM($W1448),".","-"),"/","-"),10),""))))</f>
        <v/>
      </c>
      <c r="Y1448" s="29">
        <f>IF($X1448="","",INT($X1448))</f>
        <v/>
      </c>
      <c r="Z1448" s="30">
        <f>IF(OR($Y1448="",$D$6=""),"",IF(INDEX($A:$U,ROW(),$D$6)="",0,IF(ISNUMBER(INDEX($A:$U,ROW(),$D$6)),INDEX($A:$U,ROW(),$D$6),IFERROR(--SUBSTITUTE(SUBSTITUTE(TRIM(INDEX($A:$U,ROW(),$D$6)),",",""),"원",""),0))))</f>
        <v/>
      </c>
      <c r="AA1448" s="30">
        <f>IF(OR($Y1448="",$E$6=""),"",IF(INDEX($A:$U,ROW(),$E$6)="",0,IF(ISNUMBER(INDEX($A:$U,ROW(),$E$6)),INDEX($A:$U,ROW(),$E$6),IFERROR(--SUBSTITUTE(SUBSTITUTE(TRIM(INDEX($A:$U,ROW(),$E$6)),",",""),"원",""),0))))</f>
        <v/>
      </c>
      <c r="AB1448" s="30">
        <f>IF(OR($Y1448="",$F$6=""),"",IF(INDEX($A:$U,ROW(),$F$6)="","",IF(ISNUMBER(INDEX($A:$U,ROW(),$F$6)),INDEX($A:$U,ROW(),$F$6),IFERROR(--SUBSTITUTE(SUBSTITUTE(TRIM(INDEX($A:$U,ROW(),$F$6)),",",""),"원",""),""))))</f>
        <v/>
      </c>
      <c r="AC1448" s="2">
        <f>IF(OR($Y1448="",$G$6=""),"",INDEX($A:$U,ROW(),$G$6)&amp;"")</f>
        <v/>
      </c>
      <c r="AD1448" s="2">
        <f>IF($Y1448="","",IF(OR(AND(설정!$B$5&lt;&gt;"",ISNUMBER(SEARCH(설정!$B$5,$AC1448))),AND(설정!$B$6&lt;&gt;"",ISNUMBER(SEARCH(설정!$B$6,$AC1448))),AND(설정!$B$7&lt;&gt;"",ISNUMBER(SEARCH(설정!$B$7,$AC1448)))),"제외","포함"))</f>
        <v/>
      </c>
    </row>
    <row r="1449">
      <c r="W1449" s="2">
        <f>IF(OR($B$5="",$C$6="",ROW()&lt;$B$5),"",IF(INDEX($A:$U,ROW(),$C$6)="","",INDEX($A:$U,ROW(),$C$6)))</f>
        <v/>
      </c>
      <c r="X1449" s="28">
        <f>IF($W1449="","",IF(ISNUMBER($W1449),IF($W1449&gt;=10000000,IFERROR(DATE(INT($W1449/10000),MOD(INT($W1449/100),100),MOD($W1449,100)),""),$W1449),IF(ISNUMBER(--SUBSTITUTE(SUBSTITUTE(TRIM($W1449),".","-"),"/","-")),IF(--SUBSTITUTE(SUBSTITUTE(TRIM($W1449),".","-"),"/","-")&gt;=10000000,IFERROR(DATE(--LEFT(TRIM($W1449),4),--MID(TRIM($W1449),5,2),--RIGHT(TRIM($W1449),2)),""),--SUBSTITUTE(SUBSTITUTE(TRIM($W1449),".","-"),"/","-")),IFERROR(--LEFT(SUBSTITUTE(SUBSTITUTE(TRIM($W1449),".","-"),"/","-"),10),""))))</f>
        <v/>
      </c>
      <c r="Y1449" s="29">
        <f>IF($X1449="","",INT($X1449))</f>
        <v/>
      </c>
      <c r="Z1449" s="30">
        <f>IF(OR($Y1449="",$D$6=""),"",IF(INDEX($A:$U,ROW(),$D$6)="",0,IF(ISNUMBER(INDEX($A:$U,ROW(),$D$6)),INDEX($A:$U,ROW(),$D$6),IFERROR(--SUBSTITUTE(SUBSTITUTE(TRIM(INDEX($A:$U,ROW(),$D$6)),",",""),"원",""),0))))</f>
        <v/>
      </c>
      <c r="AA1449" s="30">
        <f>IF(OR($Y1449="",$E$6=""),"",IF(INDEX($A:$U,ROW(),$E$6)="",0,IF(ISNUMBER(INDEX($A:$U,ROW(),$E$6)),INDEX($A:$U,ROW(),$E$6),IFERROR(--SUBSTITUTE(SUBSTITUTE(TRIM(INDEX($A:$U,ROW(),$E$6)),",",""),"원",""),0))))</f>
        <v/>
      </c>
      <c r="AB1449" s="30">
        <f>IF(OR($Y1449="",$F$6=""),"",IF(INDEX($A:$U,ROW(),$F$6)="","",IF(ISNUMBER(INDEX($A:$U,ROW(),$F$6)),INDEX($A:$U,ROW(),$F$6),IFERROR(--SUBSTITUTE(SUBSTITUTE(TRIM(INDEX($A:$U,ROW(),$F$6)),",",""),"원",""),""))))</f>
        <v/>
      </c>
      <c r="AC1449" s="2">
        <f>IF(OR($Y1449="",$G$6=""),"",INDEX($A:$U,ROW(),$G$6)&amp;"")</f>
        <v/>
      </c>
      <c r="AD1449" s="2">
        <f>IF($Y1449="","",IF(OR(AND(설정!$B$5&lt;&gt;"",ISNUMBER(SEARCH(설정!$B$5,$AC1449))),AND(설정!$B$6&lt;&gt;"",ISNUMBER(SEARCH(설정!$B$6,$AC1449))),AND(설정!$B$7&lt;&gt;"",ISNUMBER(SEARCH(설정!$B$7,$AC1449)))),"제외","포함"))</f>
        <v/>
      </c>
    </row>
    <row r="1450">
      <c r="W1450" s="2">
        <f>IF(OR($B$5="",$C$6="",ROW()&lt;$B$5),"",IF(INDEX($A:$U,ROW(),$C$6)="","",INDEX($A:$U,ROW(),$C$6)))</f>
        <v/>
      </c>
      <c r="X1450" s="28">
        <f>IF($W1450="","",IF(ISNUMBER($W1450),IF($W1450&gt;=10000000,IFERROR(DATE(INT($W1450/10000),MOD(INT($W1450/100),100),MOD($W1450,100)),""),$W1450),IF(ISNUMBER(--SUBSTITUTE(SUBSTITUTE(TRIM($W1450),".","-"),"/","-")),IF(--SUBSTITUTE(SUBSTITUTE(TRIM($W1450),".","-"),"/","-")&gt;=10000000,IFERROR(DATE(--LEFT(TRIM($W1450),4),--MID(TRIM($W1450),5,2),--RIGHT(TRIM($W1450),2)),""),--SUBSTITUTE(SUBSTITUTE(TRIM($W1450),".","-"),"/","-")),IFERROR(--LEFT(SUBSTITUTE(SUBSTITUTE(TRIM($W1450),".","-"),"/","-"),10),""))))</f>
        <v/>
      </c>
      <c r="Y1450" s="29">
        <f>IF($X1450="","",INT($X1450))</f>
        <v/>
      </c>
      <c r="Z1450" s="30">
        <f>IF(OR($Y1450="",$D$6=""),"",IF(INDEX($A:$U,ROW(),$D$6)="",0,IF(ISNUMBER(INDEX($A:$U,ROW(),$D$6)),INDEX($A:$U,ROW(),$D$6),IFERROR(--SUBSTITUTE(SUBSTITUTE(TRIM(INDEX($A:$U,ROW(),$D$6)),",",""),"원",""),0))))</f>
        <v/>
      </c>
      <c r="AA1450" s="30">
        <f>IF(OR($Y1450="",$E$6=""),"",IF(INDEX($A:$U,ROW(),$E$6)="",0,IF(ISNUMBER(INDEX($A:$U,ROW(),$E$6)),INDEX($A:$U,ROW(),$E$6),IFERROR(--SUBSTITUTE(SUBSTITUTE(TRIM(INDEX($A:$U,ROW(),$E$6)),",",""),"원",""),0))))</f>
        <v/>
      </c>
      <c r="AB1450" s="30">
        <f>IF(OR($Y1450="",$F$6=""),"",IF(INDEX($A:$U,ROW(),$F$6)="","",IF(ISNUMBER(INDEX($A:$U,ROW(),$F$6)),INDEX($A:$U,ROW(),$F$6),IFERROR(--SUBSTITUTE(SUBSTITUTE(TRIM(INDEX($A:$U,ROW(),$F$6)),",",""),"원",""),""))))</f>
        <v/>
      </c>
      <c r="AC1450" s="2">
        <f>IF(OR($Y1450="",$G$6=""),"",INDEX($A:$U,ROW(),$G$6)&amp;"")</f>
        <v/>
      </c>
      <c r="AD1450" s="2">
        <f>IF($Y1450="","",IF(OR(AND(설정!$B$5&lt;&gt;"",ISNUMBER(SEARCH(설정!$B$5,$AC1450))),AND(설정!$B$6&lt;&gt;"",ISNUMBER(SEARCH(설정!$B$6,$AC1450))),AND(설정!$B$7&lt;&gt;"",ISNUMBER(SEARCH(설정!$B$7,$AC1450)))),"제외","포함"))</f>
        <v/>
      </c>
    </row>
    <row r="1451">
      <c r="W1451" s="2">
        <f>IF(OR($B$5="",$C$6="",ROW()&lt;$B$5),"",IF(INDEX($A:$U,ROW(),$C$6)="","",INDEX($A:$U,ROW(),$C$6)))</f>
        <v/>
      </c>
      <c r="X1451" s="28">
        <f>IF($W1451="","",IF(ISNUMBER($W1451),IF($W1451&gt;=10000000,IFERROR(DATE(INT($W1451/10000),MOD(INT($W1451/100),100),MOD($W1451,100)),""),$W1451),IF(ISNUMBER(--SUBSTITUTE(SUBSTITUTE(TRIM($W1451),".","-"),"/","-")),IF(--SUBSTITUTE(SUBSTITUTE(TRIM($W1451),".","-"),"/","-")&gt;=10000000,IFERROR(DATE(--LEFT(TRIM($W1451),4),--MID(TRIM($W1451),5,2),--RIGHT(TRIM($W1451),2)),""),--SUBSTITUTE(SUBSTITUTE(TRIM($W1451),".","-"),"/","-")),IFERROR(--LEFT(SUBSTITUTE(SUBSTITUTE(TRIM($W1451),".","-"),"/","-"),10),""))))</f>
        <v/>
      </c>
      <c r="Y1451" s="29">
        <f>IF($X1451="","",INT($X1451))</f>
        <v/>
      </c>
      <c r="Z1451" s="30">
        <f>IF(OR($Y1451="",$D$6=""),"",IF(INDEX($A:$U,ROW(),$D$6)="",0,IF(ISNUMBER(INDEX($A:$U,ROW(),$D$6)),INDEX($A:$U,ROW(),$D$6),IFERROR(--SUBSTITUTE(SUBSTITUTE(TRIM(INDEX($A:$U,ROW(),$D$6)),",",""),"원",""),0))))</f>
        <v/>
      </c>
      <c r="AA1451" s="30">
        <f>IF(OR($Y1451="",$E$6=""),"",IF(INDEX($A:$U,ROW(),$E$6)="",0,IF(ISNUMBER(INDEX($A:$U,ROW(),$E$6)),INDEX($A:$U,ROW(),$E$6),IFERROR(--SUBSTITUTE(SUBSTITUTE(TRIM(INDEX($A:$U,ROW(),$E$6)),",",""),"원",""),0))))</f>
        <v/>
      </c>
      <c r="AB1451" s="30">
        <f>IF(OR($Y1451="",$F$6=""),"",IF(INDEX($A:$U,ROW(),$F$6)="","",IF(ISNUMBER(INDEX($A:$U,ROW(),$F$6)),INDEX($A:$U,ROW(),$F$6),IFERROR(--SUBSTITUTE(SUBSTITUTE(TRIM(INDEX($A:$U,ROW(),$F$6)),",",""),"원",""),""))))</f>
        <v/>
      </c>
      <c r="AC1451" s="2">
        <f>IF(OR($Y1451="",$G$6=""),"",INDEX($A:$U,ROW(),$G$6)&amp;"")</f>
        <v/>
      </c>
      <c r="AD1451" s="2">
        <f>IF($Y1451="","",IF(OR(AND(설정!$B$5&lt;&gt;"",ISNUMBER(SEARCH(설정!$B$5,$AC1451))),AND(설정!$B$6&lt;&gt;"",ISNUMBER(SEARCH(설정!$B$6,$AC1451))),AND(설정!$B$7&lt;&gt;"",ISNUMBER(SEARCH(설정!$B$7,$AC1451)))),"제외","포함"))</f>
        <v/>
      </c>
    </row>
    <row r="1452">
      <c r="W1452" s="2">
        <f>IF(OR($B$5="",$C$6="",ROW()&lt;$B$5),"",IF(INDEX($A:$U,ROW(),$C$6)="","",INDEX($A:$U,ROW(),$C$6)))</f>
        <v/>
      </c>
      <c r="X1452" s="28">
        <f>IF($W1452="","",IF(ISNUMBER($W1452),IF($W1452&gt;=10000000,IFERROR(DATE(INT($W1452/10000),MOD(INT($W1452/100),100),MOD($W1452,100)),""),$W1452),IF(ISNUMBER(--SUBSTITUTE(SUBSTITUTE(TRIM($W1452),".","-"),"/","-")),IF(--SUBSTITUTE(SUBSTITUTE(TRIM($W1452),".","-"),"/","-")&gt;=10000000,IFERROR(DATE(--LEFT(TRIM($W1452),4),--MID(TRIM($W1452),5,2),--RIGHT(TRIM($W1452),2)),""),--SUBSTITUTE(SUBSTITUTE(TRIM($W1452),".","-"),"/","-")),IFERROR(--LEFT(SUBSTITUTE(SUBSTITUTE(TRIM($W1452),".","-"),"/","-"),10),""))))</f>
        <v/>
      </c>
      <c r="Y1452" s="29">
        <f>IF($X1452="","",INT($X1452))</f>
        <v/>
      </c>
      <c r="Z1452" s="30">
        <f>IF(OR($Y1452="",$D$6=""),"",IF(INDEX($A:$U,ROW(),$D$6)="",0,IF(ISNUMBER(INDEX($A:$U,ROW(),$D$6)),INDEX($A:$U,ROW(),$D$6),IFERROR(--SUBSTITUTE(SUBSTITUTE(TRIM(INDEX($A:$U,ROW(),$D$6)),",",""),"원",""),0))))</f>
        <v/>
      </c>
      <c r="AA1452" s="30">
        <f>IF(OR($Y1452="",$E$6=""),"",IF(INDEX($A:$U,ROW(),$E$6)="",0,IF(ISNUMBER(INDEX($A:$U,ROW(),$E$6)),INDEX($A:$U,ROW(),$E$6),IFERROR(--SUBSTITUTE(SUBSTITUTE(TRIM(INDEX($A:$U,ROW(),$E$6)),",",""),"원",""),0))))</f>
        <v/>
      </c>
      <c r="AB1452" s="30">
        <f>IF(OR($Y1452="",$F$6=""),"",IF(INDEX($A:$U,ROW(),$F$6)="","",IF(ISNUMBER(INDEX($A:$U,ROW(),$F$6)),INDEX($A:$U,ROW(),$F$6),IFERROR(--SUBSTITUTE(SUBSTITUTE(TRIM(INDEX($A:$U,ROW(),$F$6)),",",""),"원",""),""))))</f>
        <v/>
      </c>
      <c r="AC1452" s="2">
        <f>IF(OR($Y1452="",$G$6=""),"",INDEX($A:$U,ROW(),$G$6)&amp;"")</f>
        <v/>
      </c>
      <c r="AD1452" s="2">
        <f>IF($Y1452="","",IF(OR(AND(설정!$B$5&lt;&gt;"",ISNUMBER(SEARCH(설정!$B$5,$AC1452))),AND(설정!$B$6&lt;&gt;"",ISNUMBER(SEARCH(설정!$B$6,$AC1452))),AND(설정!$B$7&lt;&gt;"",ISNUMBER(SEARCH(설정!$B$7,$AC1452)))),"제외","포함"))</f>
        <v/>
      </c>
    </row>
    <row r="1453">
      <c r="W1453" s="2">
        <f>IF(OR($B$5="",$C$6="",ROW()&lt;$B$5),"",IF(INDEX($A:$U,ROW(),$C$6)="","",INDEX($A:$U,ROW(),$C$6)))</f>
        <v/>
      </c>
      <c r="X1453" s="28">
        <f>IF($W1453="","",IF(ISNUMBER($W1453),IF($W1453&gt;=10000000,IFERROR(DATE(INT($W1453/10000),MOD(INT($W1453/100),100),MOD($W1453,100)),""),$W1453),IF(ISNUMBER(--SUBSTITUTE(SUBSTITUTE(TRIM($W1453),".","-"),"/","-")),IF(--SUBSTITUTE(SUBSTITUTE(TRIM($W1453),".","-"),"/","-")&gt;=10000000,IFERROR(DATE(--LEFT(TRIM($W1453),4),--MID(TRIM($W1453),5,2),--RIGHT(TRIM($W1453),2)),""),--SUBSTITUTE(SUBSTITUTE(TRIM($W1453),".","-"),"/","-")),IFERROR(--LEFT(SUBSTITUTE(SUBSTITUTE(TRIM($W1453),".","-"),"/","-"),10),""))))</f>
        <v/>
      </c>
      <c r="Y1453" s="29">
        <f>IF($X1453="","",INT($X1453))</f>
        <v/>
      </c>
      <c r="Z1453" s="30">
        <f>IF(OR($Y1453="",$D$6=""),"",IF(INDEX($A:$U,ROW(),$D$6)="",0,IF(ISNUMBER(INDEX($A:$U,ROW(),$D$6)),INDEX($A:$U,ROW(),$D$6),IFERROR(--SUBSTITUTE(SUBSTITUTE(TRIM(INDEX($A:$U,ROW(),$D$6)),",",""),"원",""),0))))</f>
        <v/>
      </c>
      <c r="AA1453" s="30">
        <f>IF(OR($Y1453="",$E$6=""),"",IF(INDEX($A:$U,ROW(),$E$6)="",0,IF(ISNUMBER(INDEX($A:$U,ROW(),$E$6)),INDEX($A:$U,ROW(),$E$6),IFERROR(--SUBSTITUTE(SUBSTITUTE(TRIM(INDEX($A:$U,ROW(),$E$6)),",",""),"원",""),0))))</f>
        <v/>
      </c>
      <c r="AB1453" s="30">
        <f>IF(OR($Y1453="",$F$6=""),"",IF(INDEX($A:$U,ROW(),$F$6)="","",IF(ISNUMBER(INDEX($A:$U,ROW(),$F$6)),INDEX($A:$U,ROW(),$F$6),IFERROR(--SUBSTITUTE(SUBSTITUTE(TRIM(INDEX($A:$U,ROW(),$F$6)),",",""),"원",""),""))))</f>
        <v/>
      </c>
      <c r="AC1453" s="2">
        <f>IF(OR($Y1453="",$G$6=""),"",INDEX($A:$U,ROW(),$G$6)&amp;"")</f>
        <v/>
      </c>
      <c r="AD1453" s="2">
        <f>IF($Y1453="","",IF(OR(AND(설정!$B$5&lt;&gt;"",ISNUMBER(SEARCH(설정!$B$5,$AC1453))),AND(설정!$B$6&lt;&gt;"",ISNUMBER(SEARCH(설정!$B$6,$AC1453))),AND(설정!$B$7&lt;&gt;"",ISNUMBER(SEARCH(설정!$B$7,$AC1453)))),"제외","포함"))</f>
        <v/>
      </c>
    </row>
    <row r="1454">
      <c r="W1454" s="2">
        <f>IF(OR($B$5="",$C$6="",ROW()&lt;$B$5),"",IF(INDEX($A:$U,ROW(),$C$6)="","",INDEX($A:$U,ROW(),$C$6)))</f>
        <v/>
      </c>
      <c r="X1454" s="28">
        <f>IF($W1454="","",IF(ISNUMBER($W1454),IF($W1454&gt;=10000000,IFERROR(DATE(INT($W1454/10000),MOD(INT($W1454/100),100),MOD($W1454,100)),""),$W1454),IF(ISNUMBER(--SUBSTITUTE(SUBSTITUTE(TRIM($W1454),".","-"),"/","-")),IF(--SUBSTITUTE(SUBSTITUTE(TRIM($W1454),".","-"),"/","-")&gt;=10000000,IFERROR(DATE(--LEFT(TRIM($W1454),4),--MID(TRIM($W1454),5,2),--RIGHT(TRIM($W1454),2)),""),--SUBSTITUTE(SUBSTITUTE(TRIM($W1454),".","-"),"/","-")),IFERROR(--LEFT(SUBSTITUTE(SUBSTITUTE(TRIM($W1454),".","-"),"/","-"),10),""))))</f>
        <v/>
      </c>
      <c r="Y1454" s="29">
        <f>IF($X1454="","",INT($X1454))</f>
        <v/>
      </c>
      <c r="Z1454" s="30">
        <f>IF(OR($Y1454="",$D$6=""),"",IF(INDEX($A:$U,ROW(),$D$6)="",0,IF(ISNUMBER(INDEX($A:$U,ROW(),$D$6)),INDEX($A:$U,ROW(),$D$6),IFERROR(--SUBSTITUTE(SUBSTITUTE(TRIM(INDEX($A:$U,ROW(),$D$6)),",",""),"원",""),0))))</f>
        <v/>
      </c>
      <c r="AA1454" s="30">
        <f>IF(OR($Y1454="",$E$6=""),"",IF(INDEX($A:$U,ROW(),$E$6)="",0,IF(ISNUMBER(INDEX($A:$U,ROW(),$E$6)),INDEX($A:$U,ROW(),$E$6),IFERROR(--SUBSTITUTE(SUBSTITUTE(TRIM(INDEX($A:$U,ROW(),$E$6)),",",""),"원",""),0))))</f>
        <v/>
      </c>
      <c r="AB1454" s="30">
        <f>IF(OR($Y1454="",$F$6=""),"",IF(INDEX($A:$U,ROW(),$F$6)="","",IF(ISNUMBER(INDEX($A:$U,ROW(),$F$6)),INDEX($A:$U,ROW(),$F$6),IFERROR(--SUBSTITUTE(SUBSTITUTE(TRIM(INDEX($A:$U,ROW(),$F$6)),",",""),"원",""),""))))</f>
        <v/>
      </c>
      <c r="AC1454" s="2">
        <f>IF(OR($Y1454="",$G$6=""),"",INDEX($A:$U,ROW(),$G$6)&amp;"")</f>
        <v/>
      </c>
      <c r="AD1454" s="2">
        <f>IF($Y1454="","",IF(OR(AND(설정!$B$5&lt;&gt;"",ISNUMBER(SEARCH(설정!$B$5,$AC1454))),AND(설정!$B$6&lt;&gt;"",ISNUMBER(SEARCH(설정!$B$6,$AC1454))),AND(설정!$B$7&lt;&gt;"",ISNUMBER(SEARCH(설정!$B$7,$AC1454)))),"제외","포함"))</f>
        <v/>
      </c>
    </row>
    <row r="1455">
      <c r="W1455" s="2">
        <f>IF(OR($B$5="",$C$6="",ROW()&lt;$B$5),"",IF(INDEX($A:$U,ROW(),$C$6)="","",INDEX($A:$U,ROW(),$C$6)))</f>
        <v/>
      </c>
      <c r="X1455" s="28">
        <f>IF($W1455="","",IF(ISNUMBER($W1455),IF($W1455&gt;=10000000,IFERROR(DATE(INT($W1455/10000),MOD(INT($W1455/100),100),MOD($W1455,100)),""),$W1455),IF(ISNUMBER(--SUBSTITUTE(SUBSTITUTE(TRIM($W1455),".","-"),"/","-")),IF(--SUBSTITUTE(SUBSTITUTE(TRIM($W1455),".","-"),"/","-")&gt;=10000000,IFERROR(DATE(--LEFT(TRIM($W1455),4),--MID(TRIM($W1455),5,2),--RIGHT(TRIM($W1455),2)),""),--SUBSTITUTE(SUBSTITUTE(TRIM($W1455),".","-"),"/","-")),IFERROR(--LEFT(SUBSTITUTE(SUBSTITUTE(TRIM($W1455),".","-"),"/","-"),10),""))))</f>
        <v/>
      </c>
      <c r="Y1455" s="29">
        <f>IF($X1455="","",INT($X1455))</f>
        <v/>
      </c>
      <c r="Z1455" s="30">
        <f>IF(OR($Y1455="",$D$6=""),"",IF(INDEX($A:$U,ROW(),$D$6)="",0,IF(ISNUMBER(INDEX($A:$U,ROW(),$D$6)),INDEX($A:$U,ROW(),$D$6),IFERROR(--SUBSTITUTE(SUBSTITUTE(TRIM(INDEX($A:$U,ROW(),$D$6)),",",""),"원",""),0))))</f>
        <v/>
      </c>
      <c r="AA1455" s="30">
        <f>IF(OR($Y1455="",$E$6=""),"",IF(INDEX($A:$U,ROW(),$E$6)="",0,IF(ISNUMBER(INDEX($A:$U,ROW(),$E$6)),INDEX($A:$U,ROW(),$E$6),IFERROR(--SUBSTITUTE(SUBSTITUTE(TRIM(INDEX($A:$U,ROW(),$E$6)),",",""),"원",""),0))))</f>
        <v/>
      </c>
      <c r="AB1455" s="30">
        <f>IF(OR($Y1455="",$F$6=""),"",IF(INDEX($A:$U,ROW(),$F$6)="","",IF(ISNUMBER(INDEX($A:$U,ROW(),$F$6)),INDEX($A:$U,ROW(),$F$6),IFERROR(--SUBSTITUTE(SUBSTITUTE(TRIM(INDEX($A:$U,ROW(),$F$6)),",",""),"원",""),""))))</f>
        <v/>
      </c>
      <c r="AC1455" s="2">
        <f>IF(OR($Y1455="",$G$6=""),"",INDEX($A:$U,ROW(),$G$6)&amp;"")</f>
        <v/>
      </c>
      <c r="AD1455" s="2">
        <f>IF($Y1455="","",IF(OR(AND(설정!$B$5&lt;&gt;"",ISNUMBER(SEARCH(설정!$B$5,$AC1455))),AND(설정!$B$6&lt;&gt;"",ISNUMBER(SEARCH(설정!$B$6,$AC1455))),AND(설정!$B$7&lt;&gt;"",ISNUMBER(SEARCH(설정!$B$7,$AC1455)))),"제외","포함"))</f>
        <v/>
      </c>
    </row>
    <row r="1456">
      <c r="W1456" s="2">
        <f>IF(OR($B$5="",$C$6="",ROW()&lt;$B$5),"",IF(INDEX($A:$U,ROW(),$C$6)="","",INDEX($A:$U,ROW(),$C$6)))</f>
        <v/>
      </c>
      <c r="X1456" s="28">
        <f>IF($W1456="","",IF(ISNUMBER($W1456),IF($W1456&gt;=10000000,IFERROR(DATE(INT($W1456/10000),MOD(INT($W1456/100),100),MOD($W1456,100)),""),$W1456),IF(ISNUMBER(--SUBSTITUTE(SUBSTITUTE(TRIM($W1456),".","-"),"/","-")),IF(--SUBSTITUTE(SUBSTITUTE(TRIM($W1456),".","-"),"/","-")&gt;=10000000,IFERROR(DATE(--LEFT(TRIM($W1456),4),--MID(TRIM($W1456),5,2),--RIGHT(TRIM($W1456),2)),""),--SUBSTITUTE(SUBSTITUTE(TRIM($W1456),".","-"),"/","-")),IFERROR(--LEFT(SUBSTITUTE(SUBSTITUTE(TRIM($W1456),".","-"),"/","-"),10),""))))</f>
        <v/>
      </c>
      <c r="Y1456" s="29">
        <f>IF($X1456="","",INT($X1456))</f>
        <v/>
      </c>
      <c r="Z1456" s="30">
        <f>IF(OR($Y1456="",$D$6=""),"",IF(INDEX($A:$U,ROW(),$D$6)="",0,IF(ISNUMBER(INDEX($A:$U,ROW(),$D$6)),INDEX($A:$U,ROW(),$D$6),IFERROR(--SUBSTITUTE(SUBSTITUTE(TRIM(INDEX($A:$U,ROW(),$D$6)),",",""),"원",""),0))))</f>
        <v/>
      </c>
      <c r="AA1456" s="30">
        <f>IF(OR($Y1456="",$E$6=""),"",IF(INDEX($A:$U,ROW(),$E$6)="",0,IF(ISNUMBER(INDEX($A:$U,ROW(),$E$6)),INDEX($A:$U,ROW(),$E$6),IFERROR(--SUBSTITUTE(SUBSTITUTE(TRIM(INDEX($A:$U,ROW(),$E$6)),",",""),"원",""),0))))</f>
        <v/>
      </c>
      <c r="AB1456" s="30">
        <f>IF(OR($Y1456="",$F$6=""),"",IF(INDEX($A:$U,ROW(),$F$6)="","",IF(ISNUMBER(INDEX($A:$U,ROW(),$F$6)),INDEX($A:$U,ROW(),$F$6),IFERROR(--SUBSTITUTE(SUBSTITUTE(TRIM(INDEX($A:$U,ROW(),$F$6)),",",""),"원",""),""))))</f>
        <v/>
      </c>
      <c r="AC1456" s="2">
        <f>IF(OR($Y1456="",$G$6=""),"",INDEX($A:$U,ROW(),$G$6)&amp;"")</f>
        <v/>
      </c>
      <c r="AD1456" s="2">
        <f>IF($Y1456="","",IF(OR(AND(설정!$B$5&lt;&gt;"",ISNUMBER(SEARCH(설정!$B$5,$AC1456))),AND(설정!$B$6&lt;&gt;"",ISNUMBER(SEARCH(설정!$B$6,$AC1456))),AND(설정!$B$7&lt;&gt;"",ISNUMBER(SEARCH(설정!$B$7,$AC1456)))),"제외","포함"))</f>
        <v/>
      </c>
    </row>
    <row r="1457">
      <c r="W1457" s="2">
        <f>IF(OR($B$5="",$C$6="",ROW()&lt;$B$5),"",IF(INDEX($A:$U,ROW(),$C$6)="","",INDEX($A:$U,ROW(),$C$6)))</f>
        <v/>
      </c>
      <c r="X1457" s="28">
        <f>IF($W1457="","",IF(ISNUMBER($W1457),IF($W1457&gt;=10000000,IFERROR(DATE(INT($W1457/10000),MOD(INT($W1457/100),100),MOD($W1457,100)),""),$W1457),IF(ISNUMBER(--SUBSTITUTE(SUBSTITUTE(TRIM($W1457),".","-"),"/","-")),IF(--SUBSTITUTE(SUBSTITUTE(TRIM($W1457),".","-"),"/","-")&gt;=10000000,IFERROR(DATE(--LEFT(TRIM($W1457),4),--MID(TRIM($W1457),5,2),--RIGHT(TRIM($W1457),2)),""),--SUBSTITUTE(SUBSTITUTE(TRIM($W1457),".","-"),"/","-")),IFERROR(--LEFT(SUBSTITUTE(SUBSTITUTE(TRIM($W1457),".","-"),"/","-"),10),""))))</f>
        <v/>
      </c>
      <c r="Y1457" s="29">
        <f>IF($X1457="","",INT($X1457))</f>
        <v/>
      </c>
      <c r="Z1457" s="30">
        <f>IF(OR($Y1457="",$D$6=""),"",IF(INDEX($A:$U,ROW(),$D$6)="",0,IF(ISNUMBER(INDEX($A:$U,ROW(),$D$6)),INDEX($A:$U,ROW(),$D$6),IFERROR(--SUBSTITUTE(SUBSTITUTE(TRIM(INDEX($A:$U,ROW(),$D$6)),",",""),"원",""),0))))</f>
        <v/>
      </c>
      <c r="AA1457" s="30">
        <f>IF(OR($Y1457="",$E$6=""),"",IF(INDEX($A:$U,ROW(),$E$6)="",0,IF(ISNUMBER(INDEX($A:$U,ROW(),$E$6)),INDEX($A:$U,ROW(),$E$6),IFERROR(--SUBSTITUTE(SUBSTITUTE(TRIM(INDEX($A:$U,ROW(),$E$6)),",",""),"원",""),0))))</f>
        <v/>
      </c>
      <c r="AB1457" s="30">
        <f>IF(OR($Y1457="",$F$6=""),"",IF(INDEX($A:$U,ROW(),$F$6)="","",IF(ISNUMBER(INDEX($A:$U,ROW(),$F$6)),INDEX($A:$U,ROW(),$F$6),IFERROR(--SUBSTITUTE(SUBSTITUTE(TRIM(INDEX($A:$U,ROW(),$F$6)),",",""),"원",""),""))))</f>
        <v/>
      </c>
      <c r="AC1457" s="2">
        <f>IF(OR($Y1457="",$G$6=""),"",INDEX($A:$U,ROW(),$G$6)&amp;"")</f>
        <v/>
      </c>
      <c r="AD1457" s="2">
        <f>IF($Y1457="","",IF(OR(AND(설정!$B$5&lt;&gt;"",ISNUMBER(SEARCH(설정!$B$5,$AC1457))),AND(설정!$B$6&lt;&gt;"",ISNUMBER(SEARCH(설정!$B$6,$AC1457))),AND(설정!$B$7&lt;&gt;"",ISNUMBER(SEARCH(설정!$B$7,$AC1457)))),"제외","포함"))</f>
        <v/>
      </c>
    </row>
    <row r="1458">
      <c r="W1458" s="2">
        <f>IF(OR($B$5="",$C$6="",ROW()&lt;$B$5),"",IF(INDEX($A:$U,ROW(),$C$6)="","",INDEX($A:$U,ROW(),$C$6)))</f>
        <v/>
      </c>
      <c r="X1458" s="28">
        <f>IF($W1458="","",IF(ISNUMBER($W1458),IF($W1458&gt;=10000000,IFERROR(DATE(INT($W1458/10000),MOD(INT($W1458/100),100),MOD($W1458,100)),""),$W1458),IF(ISNUMBER(--SUBSTITUTE(SUBSTITUTE(TRIM($W1458),".","-"),"/","-")),IF(--SUBSTITUTE(SUBSTITUTE(TRIM($W1458),".","-"),"/","-")&gt;=10000000,IFERROR(DATE(--LEFT(TRIM($W1458),4),--MID(TRIM($W1458),5,2),--RIGHT(TRIM($W1458),2)),""),--SUBSTITUTE(SUBSTITUTE(TRIM($W1458),".","-"),"/","-")),IFERROR(--LEFT(SUBSTITUTE(SUBSTITUTE(TRIM($W1458),".","-"),"/","-"),10),""))))</f>
        <v/>
      </c>
      <c r="Y1458" s="29">
        <f>IF($X1458="","",INT($X1458))</f>
        <v/>
      </c>
      <c r="Z1458" s="30">
        <f>IF(OR($Y1458="",$D$6=""),"",IF(INDEX($A:$U,ROW(),$D$6)="",0,IF(ISNUMBER(INDEX($A:$U,ROW(),$D$6)),INDEX($A:$U,ROW(),$D$6),IFERROR(--SUBSTITUTE(SUBSTITUTE(TRIM(INDEX($A:$U,ROW(),$D$6)),",",""),"원",""),0))))</f>
        <v/>
      </c>
      <c r="AA1458" s="30">
        <f>IF(OR($Y1458="",$E$6=""),"",IF(INDEX($A:$U,ROW(),$E$6)="",0,IF(ISNUMBER(INDEX($A:$U,ROW(),$E$6)),INDEX($A:$U,ROW(),$E$6),IFERROR(--SUBSTITUTE(SUBSTITUTE(TRIM(INDEX($A:$U,ROW(),$E$6)),",",""),"원",""),0))))</f>
        <v/>
      </c>
      <c r="AB1458" s="30">
        <f>IF(OR($Y1458="",$F$6=""),"",IF(INDEX($A:$U,ROW(),$F$6)="","",IF(ISNUMBER(INDEX($A:$U,ROW(),$F$6)),INDEX($A:$U,ROW(),$F$6),IFERROR(--SUBSTITUTE(SUBSTITUTE(TRIM(INDEX($A:$U,ROW(),$F$6)),",",""),"원",""),""))))</f>
        <v/>
      </c>
      <c r="AC1458" s="2">
        <f>IF(OR($Y1458="",$G$6=""),"",INDEX($A:$U,ROW(),$G$6)&amp;"")</f>
        <v/>
      </c>
      <c r="AD1458" s="2">
        <f>IF($Y1458="","",IF(OR(AND(설정!$B$5&lt;&gt;"",ISNUMBER(SEARCH(설정!$B$5,$AC1458))),AND(설정!$B$6&lt;&gt;"",ISNUMBER(SEARCH(설정!$B$6,$AC1458))),AND(설정!$B$7&lt;&gt;"",ISNUMBER(SEARCH(설정!$B$7,$AC1458)))),"제외","포함"))</f>
        <v/>
      </c>
    </row>
    <row r="1459">
      <c r="W1459" s="2">
        <f>IF(OR($B$5="",$C$6="",ROW()&lt;$B$5),"",IF(INDEX($A:$U,ROW(),$C$6)="","",INDEX($A:$U,ROW(),$C$6)))</f>
        <v/>
      </c>
      <c r="X1459" s="28">
        <f>IF($W1459="","",IF(ISNUMBER($W1459),IF($W1459&gt;=10000000,IFERROR(DATE(INT($W1459/10000),MOD(INT($W1459/100),100),MOD($W1459,100)),""),$W1459),IF(ISNUMBER(--SUBSTITUTE(SUBSTITUTE(TRIM($W1459),".","-"),"/","-")),IF(--SUBSTITUTE(SUBSTITUTE(TRIM($W1459),".","-"),"/","-")&gt;=10000000,IFERROR(DATE(--LEFT(TRIM($W1459),4),--MID(TRIM($W1459),5,2),--RIGHT(TRIM($W1459),2)),""),--SUBSTITUTE(SUBSTITUTE(TRIM($W1459),".","-"),"/","-")),IFERROR(--LEFT(SUBSTITUTE(SUBSTITUTE(TRIM($W1459),".","-"),"/","-"),10),""))))</f>
        <v/>
      </c>
      <c r="Y1459" s="29">
        <f>IF($X1459="","",INT($X1459))</f>
        <v/>
      </c>
      <c r="Z1459" s="30">
        <f>IF(OR($Y1459="",$D$6=""),"",IF(INDEX($A:$U,ROW(),$D$6)="",0,IF(ISNUMBER(INDEX($A:$U,ROW(),$D$6)),INDEX($A:$U,ROW(),$D$6),IFERROR(--SUBSTITUTE(SUBSTITUTE(TRIM(INDEX($A:$U,ROW(),$D$6)),",",""),"원",""),0))))</f>
        <v/>
      </c>
      <c r="AA1459" s="30">
        <f>IF(OR($Y1459="",$E$6=""),"",IF(INDEX($A:$U,ROW(),$E$6)="",0,IF(ISNUMBER(INDEX($A:$U,ROW(),$E$6)),INDEX($A:$U,ROW(),$E$6),IFERROR(--SUBSTITUTE(SUBSTITUTE(TRIM(INDEX($A:$U,ROW(),$E$6)),",",""),"원",""),0))))</f>
        <v/>
      </c>
      <c r="AB1459" s="30">
        <f>IF(OR($Y1459="",$F$6=""),"",IF(INDEX($A:$U,ROW(),$F$6)="","",IF(ISNUMBER(INDEX($A:$U,ROW(),$F$6)),INDEX($A:$U,ROW(),$F$6),IFERROR(--SUBSTITUTE(SUBSTITUTE(TRIM(INDEX($A:$U,ROW(),$F$6)),",",""),"원",""),""))))</f>
        <v/>
      </c>
      <c r="AC1459" s="2">
        <f>IF(OR($Y1459="",$G$6=""),"",INDEX($A:$U,ROW(),$G$6)&amp;"")</f>
        <v/>
      </c>
      <c r="AD1459" s="2">
        <f>IF($Y1459="","",IF(OR(AND(설정!$B$5&lt;&gt;"",ISNUMBER(SEARCH(설정!$B$5,$AC1459))),AND(설정!$B$6&lt;&gt;"",ISNUMBER(SEARCH(설정!$B$6,$AC1459))),AND(설정!$B$7&lt;&gt;"",ISNUMBER(SEARCH(설정!$B$7,$AC1459)))),"제외","포함"))</f>
        <v/>
      </c>
    </row>
    <row r="1460">
      <c r="W1460" s="2">
        <f>IF(OR($B$5="",$C$6="",ROW()&lt;$B$5),"",IF(INDEX($A:$U,ROW(),$C$6)="","",INDEX($A:$U,ROW(),$C$6)))</f>
        <v/>
      </c>
      <c r="X1460" s="28">
        <f>IF($W1460="","",IF(ISNUMBER($W1460),IF($W1460&gt;=10000000,IFERROR(DATE(INT($W1460/10000),MOD(INT($W1460/100),100),MOD($W1460,100)),""),$W1460),IF(ISNUMBER(--SUBSTITUTE(SUBSTITUTE(TRIM($W1460),".","-"),"/","-")),IF(--SUBSTITUTE(SUBSTITUTE(TRIM($W1460),".","-"),"/","-")&gt;=10000000,IFERROR(DATE(--LEFT(TRIM($W1460),4),--MID(TRIM($W1460),5,2),--RIGHT(TRIM($W1460),2)),""),--SUBSTITUTE(SUBSTITUTE(TRIM($W1460),".","-"),"/","-")),IFERROR(--LEFT(SUBSTITUTE(SUBSTITUTE(TRIM($W1460),".","-"),"/","-"),10),""))))</f>
        <v/>
      </c>
      <c r="Y1460" s="29">
        <f>IF($X1460="","",INT($X1460))</f>
        <v/>
      </c>
      <c r="Z1460" s="30">
        <f>IF(OR($Y1460="",$D$6=""),"",IF(INDEX($A:$U,ROW(),$D$6)="",0,IF(ISNUMBER(INDEX($A:$U,ROW(),$D$6)),INDEX($A:$U,ROW(),$D$6),IFERROR(--SUBSTITUTE(SUBSTITUTE(TRIM(INDEX($A:$U,ROW(),$D$6)),",",""),"원",""),0))))</f>
        <v/>
      </c>
      <c r="AA1460" s="30">
        <f>IF(OR($Y1460="",$E$6=""),"",IF(INDEX($A:$U,ROW(),$E$6)="",0,IF(ISNUMBER(INDEX($A:$U,ROW(),$E$6)),INDEX($A:$U,ROW(),$E$6),IFERROR(--SUBSTITUTE(SUBSTITUTE(TRIM(INDEX($A:$U,ROW(),$E$6)),",",""),"원",""),0))))</f>
        <v/>
      </c>
      <c r="AB1460" s="30">
        <f>IF(OR($Y1460="",$F$6=""),"",IF(INDEX($A:$U,ROW(),$F$6)="","",IF(ISNUMBER(INDEX($A:$U,ROW(),$F$6)),INDEX($A:$U,ROW(),$F$6),IFERROR(--SUBSTITUTE(SUBSTITUTE(TRIM(INDEX($A:$U,ROW(),$F$6)),",",""),"원",""),""))))</f>
        <v/>
      </c>
      <c r="AC1460" s="2">
        <f>IF(OR($Y1460="",$G$6=""),"",INDEX($A:$U,ROW(),$G$6)&amp;"")</f>
        <v/>
      </c>
      <c r="AD1460" s="2">
        <f>IF($Y1460="","",IF(OR(AND(설정!$B$5&lt;&gt;"",ISNUMBER(SEARCH(설정!$B$5,$AC1460))),AND(설정!$B$6&lt;&gt;"",ISNUMBER(SEARCH(설정!$B$6,$AC1460))),AND(설정!$B$7&lt;&gt;"",ISNUMBER(SEARCH(설정!$B$7,$AC1460)))),"제외","포함"))</f>
        <v/>
      </c>
    </row>
    <row r="1461">
      <c r="W1461" s="2">
        <f>IF(OR($B$5="",$C$6="",ROW()&lt;$B$5),"",IF(INDEX($A:$U,ROW(),$C$6)="","",INDEX($A:$U,ROW(),$C$6)))</f>
        <v/>
      </c>
      <c r="X1461" s="28">
        <f>IF($W1461="","",IF(ISNUMBER($W1461),IF($W1461&gt;=10000000,IFERROR(DATE(INT($W1461/10000),MOD(INT($W1461/100),100),MOD($W1461,100)),""),$W1461),IF(ISNUMBER(--SUBSTITUTE(SUBSTITUTE(TRIM($W1461),".","-"),"/","-")),IF(--SUBSTITUTE(SUBSTITUTE(TRIM($W1461),".","-"),"/","-")&gt;=10000000,IFERROR(DATE(--LEFT(TRIM($W1461),4),--MID(TRIM($W1461),5,2),--RIGHT(TRIM($W1461),2)),""),--SUBSTITUTE(SUBSTITUTE(TRIM($W1461),".","-"),"/","-")),IFERROR(--LEFT(SUBSTITUTE(SUBSTITUTE(TRIM($W1461),".","-"),"/","-"),10),""))))</f>
        <v/>
      </c>
      <c r="Y1461" s="29">
        <f>IF($X1461="","",INT($X1461))</f>
        <v/>
      </c>
      <c r="Z1461" s="30">
        <f>IF(OR($Y1461="",$D$6=""),"",IF(INDEX($A:$U,ROW(),$D$6)="",0,IF(ISNUMBER(INDEX($A:$U,ROW(),$D$6)),INDEX($A:$U,ROW(),$D$6),IFERROR(--SUBSTITUTE(SUBSTITUTE(TRIM(INDEX($A:$U,ROW(),$D$6)),",",""),"원",""),0))))</f>
        <v/>
      </c>
      <c r="AA1461" s="30">
        <f>IF(OR($Y1461="",$E$6=""),"",IF(INDEX($A:$U,ROW(),$E$6)="",0,IF(ISNUMBER(INDEX($A:$U,ROW(),$E$6)),INDEX($A:$U,ROW(),$E$6),IFERROR(--SUBSTITUTE(SUBSTITUTE(TRIM(INDEX($A:$U,ROW(),$E$6)),",",""),"원",""),0))))</f>
        <v/>
      </c>
      <c r="AB1461" s="30">
        <f>IF(OR($Y1461="",$F$6=""),"",IF(INDEX($A:$U,ROW(),$F$6)="","",IF(ISNUMBER(INDEX($A:$U,ROW(),$F$6)),INDEX($A:$U,ROW(),$F$6),IFERROR(--SUBSTITUTE(SUBSTITUTE(TRIM(INDEX($A:$U,ROW(),$F$6)),",",""),"원",""),""))))</f>
        <v/>
      </c>
      <c r="AC1461" s="2">
        <f>IF(OR($Y1461="",$G$6=""),"",INDEX($A:$U,ROW(),$G$6)&amp;"")</f>
        <v/>
      </c>
      <c r="AD1461" s="2">
        <f>IF($Y1461="","",IF(OR(AND(설정!$B$5&lt;&gt;"",ISNUMBER(SEARCH(설정!$B$5,$AC1461))),AND(설정!$B$6&lt;&gt;"",ISNUMBER(SEARCH(설정!$B$6,$AC1461))),AND(설정!$B$7&lt;&gt;"",ISNUMBER(SEARCH(설정!$B$7,$AC1461)))),"제외","포함"))</f>
        <v/>
      </c>
    </row>
    <row r="1462">
      <c r="W1462" s="2">
        <f>IF(OR($B$5="",$C$6="",ROW()&lt;$B$5),"",IF(INDEX($A:$U,ROW(),$C$6)="","",INDEX($A:$U,ROW(),$C$6)))</f>
        <v/>
      </c>
      <c r="X1462" s="28">
        <f>IF($W1462="","",IF(ISNUMBER($W1462),IF($W1462&gt;=10000000,IFERROR(DATE(INT($W1462/10000),MOD(INT($W1462/100),100),MOD($W1462,100)),""),$W1462),IF(ISNUMBER(--SUBSTITUTE(SUBSTITUTE(TRIM($W1462),".","-"),"/","-")),IF(--SUBSTITUTE(SUBSTITUTE(TRIM($W1462),".","-"),"/","-")&gt;=10000000,IFERROR(DATE(--LEFT(TRIM($W1462),4),--MID(TRIM($W1462),5,2),--RIGHT(TRIM($W1462),2)),""),--SUBSTITUTE(SUBSTITUTE(TRIM($W1462),".","-"),"/","-")),IFERROR(--LEFT(SUBSTITUTE(SUBSTITUTE(TRIM($W1462),".","-"),"/","-"),10),""))))</f>
        <v/>
      </c>
      <c r="Y1462" s="29">
        <f>IF($X1462="","",INT($X1462))</f>
        <v/>
      </c>
      <c r="Z1462" s="30">
        <f>IF(OR($Y1462="",$D$6=""),"",IF(INDEX($A:$U,ROW(),$D$6)="",0,IF(ISNUMBER(INDEX($A:$U,ROW(),$D$6)),INDEX($A:$U,ROW(),$D$6),IFERROR(--SUBSTITUTE(SUBSTITUTE(TRIM(INDEX($A:$U,ROW(),$D$6)),",",""),"원",""),0))))</f>
        <v/>
      </c>
      <c r="AA1462" s="30">
        <f>IF(OR($Y1462="",$E$6=""),"",IF(INDEX($A:$U,ROW(),$E$6)="",0,IF(ISNUMBER(INDEX($A:$U,ROW(),$E$6)),INDEX($A:$U,ROW(),$E$6),IFERROR(--SUBSTITUTE(SUBSTITUTE(TRIM(INDEX($A:$U,ROW(),$E$6)),",",""),"원",""),0))))</f>
        <v/>
      </c>
      <c r="AB1462" s="30">
        <f>IF(OR($Y1462="",$F$6=""),"",IF(INDEX($A:$U,ROW(),$F$6)="","",IF(ISNUMBER(INDEX($A:$U,ROW(),$F$6)),INDEX($A:$U,ROW(),$F$6),IFERROR(--SUBSTITUTE(SUBSTITUTE(TRIM(INDEX($A:$U,ROW(),$F$6)),",",""),"원",""),""))))</f>
        <v/>
      </c>
      <c r="AC1462" s="2">
        <f>IF(OR($Y1462="",$G$6=""),"",INDEX($A:$U,ROW(),$G$6)&amp;"")</f>
        <v/>
      </c>
      <c r="AD1462" s="2">
        <f>IF($Y1462="","",IF(OR(AND(설정!$B$5&lt;&gt;"",ISNUMBER(SEARCH(설정!$B$5,$AC1462))),AND(설정!$B$6&lt;&gt;"",ISNUMBER(SEARCH(설정!$B$6,$AC1462))),AND(설정!$B$7&lt;&gt;"",ISNUMBER(SEARCH(설정!$B$7,$AC1462)))),"제외","포함"))</f>
        <v/>
      </c>
    </row>
    <row r="1463">
      <c r="W1463" s="2">
        <f>IF(OR($B$5="",$C$6="",ROW()&lt;$B$5),"",IF(INDEX($A:$U,ROW(),$C$6)="","",INDEX($A:$U,ROW(),$C$6)))</f>
        <v/>
      </c>
      <c r="X1463" s="28">
        <f>IF($W1463="","",IF(ISNUMBER($W1463),IF($W1463&gt;=10000000,IFERROR(DATE(INT($W1463/10000),MOD(INT($W1463/100),100),MOD($W1463,100)),""),$W1463),IF(ISNUMBER(--SUBSTITUTE(SUBSTITUTE(TRIM($W1463),".","-"),"/","-")),IF(--SUBSTITUTE(SUBSTITUTE(TRIM($W1463),".","-"),"/","-")&gt;=10000000,IFERROR(DATE(--LEFT(TRIM($W1463),4),--MID(TRIM($W1463),5,2),--RIGHT(TRIM($W1463),2)),""),--SUBSTITUTE(SUBSTITUTE(TRIM($W1463),".","-"),"/","-")),IFERROR(--LEFT(SUBSTITUTE(SUBSTITUTE(TRIM($W1463),".","-"),"/","-"),10),""))))</f>
        <v/>
      </c>
      <c r="Y1463" s="29">
        <f>IF($X1463="","",INT($X1463))</f>
        <v/>
      </c>
      <c r="Z1463" s="30">
        <f>IF(OR($Y1463="",$D$6=""),"",IF(INDEX($A:$U,ROW(),$D$6)="",0,IF(ISNUMBER(INDEX($A:$U,ROW(),$D$6)),INDEX($A:$U,ROW(),$D$6),IFERROR(--SUBSTITUTE(SUBSTITUTE(TRIM(INDEX($A:$U,ROW(),$D$6)),",",""),"원",""),0))))</f>
        <v/>
      </c>
      <c r="AA1463" s="30">
        <f>IF(OR($Y1463="",$E$6=""),"",IF(INDEX($A:$U,ROW(),$E$6)="",0,IF(ISNUMBER(INDEX($A:$U,ROW(),$E$6)),INDEX($A:$U,ROW(),$E$6),IFERROR(--SUBSTITUTE(SUBSTITUTE(TRIM(INDEX($A:$U,ROW(),$E$6)),",",""),"원",""),0))))</f>
        <v/>
      </c>
      <c r="AB1463" s="30">
        <f>IF(OR($Y1463="",$F$6=""),"",IF(INDEX($A:$U,ROW(),$F$6)="","",IF(ISNUMBER(INDEX($A:$U,ROW(),$F$6)),INDEX($A:$U,ROW(),$F$6),IFERROR(--SUBSTITUTE(SUBSTITUTE(TRIM(INDEX($A:$U,ROW(),$F$6)),",",""),"원",""),""))))</f>
        <v/>
      </c>
      <c r="AC1463" s="2">
        <f>IF(OR($Y1463="",$G$6=""),"",INDEX($A:$U,ROW(),$G$6)&amp;"")</f>
        <v/>
      </c>
      <c r="AD1463" s="2">
        <f>IF($Y1463="","",IF(OR(AND(설정!$B$5&lt;&gt;"",ISNUMBER(SEARCH(설정!$B$5,$AC1463))),AND(설정!$B$6&lt;&gt;"",ISNUMBER(SEARCH(설정!$B$6,$AC1463))),AND(설정!$B$7&lt;&gt;"",ISNUMBER(SEARCH(설정!$B$7,$AC1463)))),"제외","포함"))</f>
        <v/>
      </c>
    </row>
    <row r="1464">
      <c r="W1464" s="2">
        <f>IF(OR($B$5="",$C$6="",ROW()&lt;$B$5),"",IF(INDEX($A:$U,ROW(),$C$6)="","",INDEX($A:$U,ROW(),$C$6)))</f>
        <v/>
      </c>
      <c r="X1464" s="28">
        <f>IF($W1464="","",IF(ISNUMBER($W1464),IF($W1464&gt;=10000000,IFERROR(DATE(INT($W1464/10000),MOD(INT($W1464/100),100),MOD($W1464,100)),""),$W1464),IF(ISNUMBER(--SUBSTITUTE(SUBSTITUTE(TRIM($W1464),".","-"),"/","-")),IF(--SUBSTITUTE(SUBSTITUTE(TRIM($W1464),".","-"),"/","-")&gt;=10000000,IFERROR(DATE(--LEFT(TRIM($W1464),4),--MID(TRIM($W1464),5,2),--RIGHT(TRIM($W1464),2)),""),--SUBSTITUTE(SUBSTITUTE(TRIM($W1464),".","-"),"/","-")),IFERROR(--LEFT(SUBSTITUTE(SUBSTITUTE(TRIM($W1464),".","-"),"/","-"),10),""))))</f>
        <v/>
      </c>
      <c r="Y1464" s="29">
        <f>IF($X1464="","",INT($X1464))</f>
        <v/>
      </c>
      <c r="Z1464" s="30">
        <f>IF(OR($Y1464="",$D$6=""),"",IF(INDEX($A:$U,ROW(),$D$6)="",0,IF(ISNUMBER(INDEX($A:$U,ROW(),$D$6)),INDEX($A:$U,ROW(),$D$6),IFERROR(--SUBSTITUTE(SUBSTITUTE(TRIM(INDEX($A:$U,ROW(),$D$6)),",",""),"원",""),0))))</f>
        <v/>
      </c>
      <c r="AA1464" s="30">
        <f>IF(OR($Y1464="",$E$6=""),"",IF(INDEX($A:$U,ROW(),$E$6)="",0,IF(ISNUMBER(INDEX($A:$U,ROW(),$E$6)),INDEX($A:$U,ROW(),$E$6),IFERROR(--SUBSTITUTE(SUBSTITUTE(TRIM(INDEX($A:$U,ROW(),$E$6)),",",""),"원",""),0))))</f>
        <v/>
      </c>
      <c r="AB1464" s="30">
        <f>IF(OR($Y1464="",$F$6=""),"",IF(INDEX($A:$U,ROW(),$F$6)="","",IF(ISNUMBER(INDEX($A:$U,ROW(),$F$6)),INDEX($A:$U,ROW(),$F$6),IFERROR(--SUBSTITUTE(SUBSTITUTE(TRIM(INDEX($A:$U,ROW(),$F$6)),",",""),"원",""),""))))</f>
        <v/>
      </c>
      <c r="AC1464" s="2">
        <f>IF(OR($Y1464="",$G$6=""),"",INDEX($A:$U,ROW(),$G$6)&amp;"")</f>
        <v/>
      </c>
      <c r="AD1464" s="2">
        <f>IF($Y1464="","",IF(OR(AND(설정!$B$5&lt;&gt;"",ISNUMBER(SEARCH(설정!$B$5,$AC1464))),AND(설정!$B$6&lt;&gt;"",ISNUMBER(SEARCH(설정!$B$6,$AC1464))),AND(설정!$B$7&lt;&gt;"",ISNUMBER(SEARCH(설정!$B$7,$AC1464)))),"제외","포함"))</f>
        <v/>
      </c>
    </row>
    <row r="1465">
      <c r="W1465" s="2">
        <f>IF(OR($B$5="",$C$6="",ROW()&lt;$B$5),"",IF(INDEX($A:$U,ROW(),$C$6)="","",INDEX($A:$U,ROW(),$C$6)))</f>
        <v/>
      </c>
      <c r="X1465" s="28">
        <f>IF($W1465="","",IF(ISNUMBER($W1465),IF($W1465&gt;=10000000,IFERROR(DATE(INT($W1465/10000),MOD(INT($W1465/100),100),MOD($W1465,100)),""),$W1465),IF(ISNUMBER(--SUBSTITUTE(SUBSTITUTE(TRIM($W1465),".","-"),"/","-")),IF(--SUBSTITUTE(SUBSTITUTE(TRIM($W1465),".","-"),"/","-")&gt;=10000000,IFERROR(DATE(--LEFT(TRIM($W1465),4),--MID(TRIM($W1465),5,2),--RIGHT(TRIM($W1465),2)),""),--SUBSTITUTE(SUBSTITUTE(TRIM($W1465),".","-"),"/","-")),IFERROR(--LEFT(SUBSTITUTE(SUBSTITUTE(TRIM($W1465),".","-"),"/","-"),10),""))))</f>
        <v/>
      </c>
      <c r="Y1465" s="29">
        <f>IF($X1465="","",INT($X1465))</f>
        <v/>
      </c>
      <c r="Z1465" s="30">
        <f>IF(OR($Y1465="",$D$6=""),"",IF(INDEX($A:$U,ROW(),$D$6)="",0,IF(ISNUMBER(INDEX($A:$U,ROW(),$D$6)),INDEX($A:$U,ROW(),$D$6),IFERROR(--SUBSTITUTE(SUBSTITUTE(TRIM(INDEX($A:$U,ROW(),$D$6)),",",""),"원",""),0))))</f>
        <v/>
      </c>
      <c r="AA1465" s="30">
        <f>IF(OR($Y1465="",$E$6=""),"",IF(INDEX($A:$U,ROW(),$E$6)="",0,IF(ISNUMBER(INDEX($A:$U,ROW(),$E$6)),INDEX($A:$U,ROW(),$E$6),IFERROR(--SUBSTITUTE(SUBSTITUTE(TRIM(INDEX($A:$U,ROW(),$E$6)),",",""),"원",""),0))))</f>
        <v/>
      </c>
      <c r="AB1465" s="30">
        <f>IF(OR($Y1465="",$F$6=""),"",IF(INDEX($A:$U,ROW(),$F$6)="","",IF(ISNUMBER(INDEX($A:$U,ROW(),$F$6)),INDEX($A:$U,ROW(),$F$6),IFERROR(--SUBSTITUTE(SUBSTITUTE(TRIM(INDEX($A:$U,ROW(),$F$6)),",",""),"원",""),""))))</f>
        <v/>
      </c>
      <c r="AC1465" s="2">
        <f>IF(OR($Y1465="",$G$6=""),"",INDEX($A:$U,ROW(),$G$6)&amp;"")</f>
        <v/>
      </c>
      <c r="AD1465" s="2">
        <f>IF($Y1465="","",IF(OR(AND(설정!$B$5&lt;&gt;"",ISNUMBER(SEARCH(설정!$B$5,$AC1465))),AND(설정!$B$6&lt;&gt;"",ISNUMBER(SEARCH(설정!$B$6,$AC1465))),AND(설정!$B$7&lt;&gt;"",ISNUMBER(SEARCH(설정!$B$7,$AC1465)))),"제외","포함"))</f>
        <v/>
      </c>
    </row>
    <row r="1466">
      <c r="W1466" s="2">
        <f>IF(OR($B$5="",$C$6="",ROW()&lt;$B$5),"",IF(INDEX($A:$U,ROW(),$C$6)="","",INDEX($A:$U,ROW(),$C$6)))</f>
        <v/>
      </c>
      <c r="X1466" s="28">
        <f>IF($W1466="","",IF(ISNUMBER($W1466),IF($W1466&gt;=10000000,IFERROR(DATE(INT($W1466/10000),MOD(INT($W1466/100),100),MOD($W1466,100)),""),$W1466),IF(ISNUMBER(--SUBSTITUTE(SUBSTITUTE(TRIM($W1466),".","-"),"/","-")),IF(--SUBSTITUTE(SUBSTITUTE(TRIM($W1466),".","-"),"/","-")&gt;=10000000,IFERROR(DATE(--LEFT(TRIM($W1466),4),--MID(TRIM($W1466),5,2),--RIGHT(TRIM($W1466),2)),""),--SUBSTITUTE(SUBSTITUTE(TRIM($W1466),".","-"),"/","-")),IFERROR(--LEFT(SUBSTITUTE(SUBSTITUTE(TRIM($W1466),".","-"),"/","-"),10),""))))</f>
        <v/>
      </c>
      <c r="Y1466" s="29">
        <f>IF($X1466="","",INT($X1466))</f>
        <v/>
      </c>
      <c r="Z1466" s="30">
        <f>IF(OR($Y1466="",$D$6=""),"",IF(INDEX($A:$U,ROW(),$D$6)="",0,IF(ISNUMBER(INDEX($A:$U,ROW(),$D$6)),INDEX($A:$U,ROW(),$D$6),IFERROR(--SUBSTITUTE(SUBSTITUTE(TRIM(INDEX($A:$U,ROW(),$D$6)),",",""),"원",""),0))))</f>
        <v/>
      </c>
      <c r="AA1466" s="30">
        <f>IF(OR($Y1466="",$E$6=""),"",IF(INDEX($A:$U,ROW(),$E$6)="",0,IF(ISNUMBER(INDEX($A:$U,ROW(),$E$6)),INDEX($A:$U,ROW(),$E$6),IFERROR(--SUBSTITUTE(SUBSTITUTE(TRIM(INDEX($A:$U,ROW(),$E$6)),",",""),"원",""),0))))</f>
        <v/>
      </c>
      <c r="AB1466" s="30">
        <f>IF(OR($Y1466="",$F$6=""),"",IF(INDEX($A:$U,ROW(),$F$6)="","",IF(ISNUMBER(INDEX($A:$U,ROW(),$F$6)),INDEX($A:$U,ROW(),$F$6),IFERROR(--SUBSTITUTE(SUBSTITUTE(TRIM(INDEX($A:$U,ROW(),$F$6)),",",""),"원",""),""))))</f>
        <v/>
      </c>
      <c r="AC1466" s="2">
        <f>IF(OR($Y1466="",$G$6=""),"",INDEX($A:$U,ROW(),$G$6)&amp;"")</f>
        <v/>
      </c>
      <c r="AD1466" s="2">
        <f>IF($Y1466="","",IF(OR(AND(설정!$B$5&lt;&gt;"",ISNUMBER(SEARCH(설정!$B$5,$AC1466))),AND(설정!$B$6&lt;&gt;"",ISNUMBER(SEARCH(설정!$B$6,$AC1466))),AND(설정!$B$7&lt;&gt;"",ISNUMBER(SEARCH(설정!$B$7,$AC1466)))),"제외","포함"))</f>
        <v/>
      </c>
    </row>
    <row r="1467">
      <c r="W1467" s="2">
        <f>IF(OR($B$5="",$C$6="",ROW()&lt;$B$5),"",IF(INDEX($A:$U,ROW(),$C$6)="","",INDEX($A:$U,ROW(),$C$6)))</f>
        <v/>
      </c>
      <c r="X1467" s="28">
        <f>IF($W1467="","",IF(ISNUMBER($W1467),IF($W1467&gt;=10000000,IFERROR(DATE(INT($W1467/10000),MOD(INT($W1467/100),100),MOD($W1467,100)),""),$W1467),IF(ISNUMBER(--SUBSTITUTE(SUBSTITUTE(TRIM($W1467),".","-"),"/","-")),IF(--SUBSTITUTE(SUBSTITUTE(TRIM($W1467),".","-"),"/","-")&gt;=10000000,IFERROR(DATE(--LEFT(TRIM($W1467),4),--MID(TRIM($W1467),5,2),--RIGHT(TRIM($W1467),2)),""),--SUBSTITUTE(SUBSTITUTE(TRIM($W1467),".","-"),"/","-")),IFERROR(--LEFT(SUBSTITUTE(SUBSTITUTE(TRIM($W1467),".","-"),"/","-"),10),""))))</f>
        <v/>
      </c>
      <c r="Y1467" s="29">
        <f>IF($X1467="","",INT($X1467))</f>
        <v/>
      </c>
      <c r="Z1467" s="30">
        <f>IF(OR($Y1467="",$D$6=""),"",IF(INDEX($A:$U,ROW(),$D$6)="",0,IF(ISNUMBER(INDEX($A:$U,ROW(),$D$6)),INDEX($A:$U,ROW(),$D$6),IFERROR(--SUBSTITUTE(SUBSTITUTE(TRIM(INDEX($A:$U,ROW(),$D$6)),",",""),"원",""),0))))</f>
        <v/>
      </c>
      <c r="AA1467" s="30">
        <f>IF(OR($Y1467="",$E$6=""),"",IF(INDEX($A:$U,ROW(),$E$6)="",0,IF(ISNUMBER(INDEX($A:$U,ROW(),$E$6)),INDEX($A:$U,ROW(),$E$6),IFERROR(--SUBSTITUTE(SUBSTITUTE(TRIM(INDEX($A:$U,ROW(),$E$6)),",",""),"원",""),0))))</f>
        <v/>
      </c>
      <c r="AB1467" s="30">
        <f>IF(OR($Y1467="",$F$6=""),"",IF(INDEX($A:$U,ROW(),$F$6)="","",IF(ISNUMBER(INDEX($A:$U,ROW(),$F$6)),INDEX($A:$U,ROW(),$F$6),IFERROR(--SUBSTITUTE(SUBSTITUTE(TRIM(INDEX($A:$U,ROW(),$F$6)),",",""),"원",""),""))))</f>
        <v/>
      </c>
      <c r="AC1467" s="2">
        <f>IF(OR($Y1467="",$G$6=""),"",INDEX($A:$U,ROW(),$G$6)&amp;"")</f>
        <v/>
      </c>
      <c r="AD1467" s="2">
        <f>IF($Y1467="","",IF(OR(AND(설정!$B$5&lt;&gt;"",ISNUMBER(SEARCH(설정!$B$5,$AC1467))),AND(설정!$B$6&lt;&gt;"",ISNUMBER(SEARCH(설정!$B$6,$AC1467))),AND(설정!$B$7&lt;&gt;"",ISNUMBER(SEARCH(설정!$B$7,$AC1467)))),"제외","포함"))</f>
        <v/>
      </c>
    </row>
    <row r="1468">
      <c r="W1468" s="2">
        <f>IF(OR($B$5="",$C$6="",ROW()&lt;$B$5),"",IF(INDEX($A:$U,ROW(),$C$6)="","",INDEX($A:$U,ROW(),$C$6)))</f>
        <v/>
      </c>
      <c r="X1468" s="28">
        <f>IF($W1468="","",IF(ISNUMBER($W1468),IF($W1468&gt;=10000000,IFERROR(DATE(INT($W1468/10000),MOD(INT($W1468/100),100),MOD($W1468,100)),""),$W1468),IF(ISNUMBER(--SUBSTITUTE(SUBSTITUTE(TRIM($W1468),".","-"),"/","-")),IF(--SUBSTITUTE(SUBSTITUTE(TRIM($W1468),".","-"),"/","-")&gt;=10000000,IFERROR(DATE(--LEFT(TRIM($W1468),4),--MID(TRIM($W1468),5,2),--RIGHT(TRIM($W1468),2)),""),--SUBSTITUTE(SUBSTITUTE(TRIM($W1468),".","-"),"/","-")),IFERROR(--LEFT(SUBSTITUTE(SUBSTITUTE(TRIM($W1468),".","-"),"/","-"),10),""))))</f>
        <v/>
      </c>
      <c r="Y1468" s="29">
        <f>IF($X1468="","",INT($X1468))</f>
        <v/>
      </c>
      <c r="Z1468" s="30">
        <f>IF(OR($Y1468="",$D$6=""),"",IF(INDEX($A:$U,ROW(),$D$6)="",0,IF(ISNUMBER(INDEX($A:$U,ROW(),$D$6)),INDEX($A:$U,ROW(),$D$6),IFERROR(--SUBSTITUTE(SUBSTITUTE(TRIM(INDEX($A:$U,ROW(),$D$6)),",",""),"원",""),0))))</f>
        <v/>
      </c>
      <c r="AA1468" s="30">
        <f>IF(OR($Y1468="",$E$6=""),"",IF(INDEX($A:$U,ROW(),$E$6)="",0,IF(ISNUMBER(INDEX($A:$U,ROW(),$E$6)),INDEX($A:$U,ROW(),$E$6),IFERROR(--SUBSTITUTE(SUBSTITUTE(TRIM(INDEX($A:$U,ROW(),$E$6)),",",""),"원",""),0))))</f>
        <v/>
      </c>
      <c r="AB1468" s="30">
        <f>IF(OR($Y1468="",$F$6=""),"",IF(INDEX($A:$U,ROW(),$F$6)="","",IF(ISNUMBER(INDEX($A:$U,ROW(),$F$6)),INDEX($A:$U,ROW(),$F$6),IFERROR(--SUBSTITUTE(SUBSTITUTE(TRIM(INDEX($A:$U,ROW(),$F$6)),",",""),"원",""),""))))</f>
        <v/>
      </c>
      <c r="AC1468" s="2">
        <f>IF(OR($Y1468="",$G$6=""),"",INDEX($A:$U,ROW(),$G$6)&amp;"")</f>
        <v/>
      </c>
      <c r="AD1468" s="2">
        <f>IF($Y1468="","",IF(OR(AND(설정!$B$5&lt;&gt;"",ISNUMBER(SEARCH(설정!$B$5,$AC1468))),AND(설정!$B$6&lt;&gt;"",ISNUMBER(SEARCH(설정!$B$6,$AC1468))),AND(설정!$B$7&lt;&gt;"",ISNUMBER(SEARCH(설정!$B$7,$AC1468)))),"제외","포함"))</f>
        <v/>
      </c>
    </row>
    <row r="1469">
      <c r="W1469" s="2">
        <f>IF(OR($B$5="",$C$6="",ROW()&lt;$B$5),"",IF(INDEX($A:$U,ROW(),$C$6)="","",INDEX($A:$U,ROW(),$C$6)))</f>
        <v/>
      </c>
      <c r="X1469" s="28">
        <f>IF($W1469="","",IF(ISNUMBER($W1469),IF($W1469&gt;=10000000,IFERROR(DATE(INT($W1469/10000),MOD(INT($W1469/100),100),MOD($W1469,100)),""),$W1469),IF(ISNUMBER(--SUBSTITUTE(SUBSTITUTE(TRIM($W1469),".","-"),"/","-")),IF(--SUBSTITUTE(SUBSTITUTE(TRIM($W1469),".","-"),"/","-")&gt;=10000000,IFERROR(DATE(--LEFT(TRIM($W1469),4),--MID(TRIM($W1469),5,2),--RIGHT(TRIM($W1469),2)),""),--SUBSTITUTE(SUBSTITUTE(TRIM($W1469),".","-"),"/","-")),IFERROR(--LEFT(SUBSTITUTE(SUBSTITUTE(TRIM($W1469),".","-"),"/","-"),10),""))))</f>
        <v/>
      </c>
      <c r="Y1469" s="29">
        <f>IF($X1469="","",INT($X1469))</f>
        <v/>
      </c>
      <c r="Z1469" s="30">
        <f>IF(OR($Y1469="",$D$6=""),"",IF(INDEX($A:$U,ROW(),$D$6)="",0,IF(ISNUMBER(INDEX($A:$U,ROW(),$D$6)),INDEX($A:$U,ROW(),$D$6),IFERROR(--SUBSTITUTE(SUBSTITUTE(TRIM(INDEX($A:$U,ROW(),$D$6)),",",""),"원",""),0))))</f>
        <v/>
      </c>
      <c r="AA1469" s="30">
        <f>IF(OR($Y1469="",$E$6=""),"",IF(INDEX($A:$U,ROW(),$E$6)="",0,IF(ISNUMBER(INDEX($A:$U,ROW(),$E$6)),INDEX($A:$U,ROW(),$E$6),IFERROR(--SUBSTITUTE(SUBSTITUTE(TRIM(INDEX($A:$U,ROW(),$E$6)),",",""),"원",""),0))))</f>
        <v/>
      </c>
      <c r="AB1469" s="30">
        <f>IF(OR($Y1469="",$F$6=""),"",IF(INDEX($A:$U,ROW(),$F$6)="","",IF(ISNUMBER(INDEX($A:$U,ROW(),$F$6)),INDEX($A:$U,ROW(),$F$6),IFERROR(--SUBSTITUTE(SUBSTITUTE(TRIM(INDEX($A:$U,ROW(),$F$6)),",",""),"원",""),""))))</f>
        <v/>
      </c>
      <c r="AC1469" s="2">
        <f>IF(OR($Y1469="",$G$6=""),"",INDEX($A:$U,ROW(),$G$6)&amp;"")</f>
        <v/>
      </c>
      <c r="AD1469" s="2">
        <f>IF($Y1469="","",IF(OR(AND(설정!$B$5&lt;&gt;"",ISNUMBER(SEARCH(설정!$B$5,$AC1469))),AND(설정!$B$6&lt;&gt;"",ISNUMBER(SEARCH(설정!$B$6,$AC1469))),AND(설정!$B$7&lt;&gt;"",ISNUMBER(SEARCH(설정!$B$7,$AC1469)))),"제외","포함"))</f>
        <v/>
      </c>
    </row>
    <row r="1470">
      <c r="W1470" s="2">
        <f>IF(OR($B$5="",$C$6="",ROW()&lt;$B$5),"",IF(INDEX($A:$U,ROW(),$C$6)="","",INDEX($A:$U,ROW(),$C$6)))</f>
        <v/>
      </c>
      <c r="X1470" s="28">
        <f>IF($W1470="","",IF(ISNUMBER($W1470),IF($W1470&gt;=10000000,IFERROR(DATE(INT($W1470/10000),MOD(INT($W1470/100),100),MOD($W1470,100)),""),$W1470),IF(ISNUMBER(--SUBSTITUTE(SUBSTITUTE(TRIM($W1470),".","-"),"/","-")),IF(--SUBSTITUTE(SUBSTITUTE(TRIM($W1470),".","-"),"/","-")&gt;=10000000,IFERROR(DATE(--LEFT(TRIM($W1470),4),--MID(TRIM($W1470),5,2),--RIGHT(TRIM($W1470),2)),""),--SUBSTITUTE(SUBSTITUTE(TRIM($W1470),".","-"),"/","-")),IFERROR(--LEFT(SUBSTITUTE(SUBSTITUTE(TRIM($W1470),".","-"),"/","-"),10),""))))</f>
        <v/>
      </c>
      <c r="Y1470" s="29">
        <f>IF($X1470="","",INT($X1470))</f>
        <v/>
      </c>
      <c r="Z1470" s="30">
        <f>IF(OR($Y1470="",$D$6=""),"",IF(INDEX($A:$U,ROW(),$D$6)="",0,IF(ISNUMBER(INDEX($A:$U,ROW(),$D$6)),INDEX($A:$U,ROW(),$D$6),IFERROR(--SUBSTITUTE(SUBSTITUTE(TRIM(INDEX($A:$U,ROW(),$D$6)),",",""),"원",""),0))))</f>
        <v/>
      </c>
      <c r="AA1470" s="30">
        <f>IF(OR($Y1470="",$E$6=""),"",IF(INDEX($A:$U,ROW(),$E$6)="",0,IF(ISNUMBER(INDEX($A:$U,ROW(),$E$6)),INDEX($A:$U,ROW(),$E$6),IFERROR(--SUBSTITUTE(SUBSTITUTE(TRIM(INDEX($A:$U,ROW(),$E$6)),",",""),"원",""),0))))</f>
        <v/>
      </c>
      <c r="AB1470" s="30">
        <f>IF(OR($Y1470="",$F$6=""),"",IF(INDEX($A:$U,ROW(),$F$6)="","",IF(ISNUMBER(INDEX($A:$U,ROW(),$F$6)),INDEX($A:$U,ROW(),$F$6),IFERROR(--SUBSTITUTE(SUBSTITUTE(TRIM(INDEX($A:$U,ROW(),$F$6)),",",""),"원",""),""))))</f>
        <v/>
      </c>
      <c r="AC1470" s="2">
        <f>IF(OR($Y1470="",$G$6=""),"",INDEX($A:$U,ROW(),$G$6)&amp;"")</f>
        <v/>
      </c>
      <c r="AD1470" s="2">
        <f>IF($Y1470="","",IF(OR(AND(설정!$B$5&lt;&gt;"",ISNUMBER(SEARCH(설정!$B$5,$AC1470))),AND(설정!$B$6&lt;&gt;"",ISNUMBER(SEARCH(설정!$B$6,$AC1470))),AND(설정!$B$7&lt;&gt;"",ISNUMBER(SEARCH(설정!$B$7,$AC1470)))),"제외","포함"))</f>
        <v/>
      </c>
    </row>
    <row r="1471">
      <c r="W1471" s="2">
        <f>IF(OR($B$5="",$C$6="",ROW()&lt;$B$5),"",IF(INDEX($A:$U,ROW(),$C$6)="","",INDEX($A:$U,ROW(),$C$6)))</f>
        <v/>
      </c>
      <c r="X1471" s="28">
        <f>IF($W1471="","",IF(ISNUMBER($W1471),IF($W1471&gt;=10000000,IFERROR(DATE(INT($W1471/10000),MOD(INT($W1471/100),100),MOD($W1471,100)),""),$W1471),IF(ISNUMBER(--SUBSTITUTE(SUBSTITUTE(TRIM($W1471),".","-"),"/","-")),IF(--SUBSTITUTE(SUBSTITUTE(TRIM($W1471),".","-"),"/","-")&gt;=10000000,IFERROR(DATE(--LEFT(TRIM($W1471),4),--MID(TRIM($W1471),5,2),--RIGHT(TRIM($W1471),2)),""),--SUBSTITUTE(SUBSTITUTE(TRIM($W1471),".","-"),"/","-")),IFERROR(--LEFT(SUBSTITUTE(SUBSTITUTE(TRIM($W1471),".","-"),"/","-"),10),""))))</f>
        <v/>
      </c>
      <c r="Y1471" s="29">
        <f>IF($X1471="","",INT($X1471))</f>
        <v/>
      </c>
      <c r="Z1471" s="30">
        <f>IF(OR($Y1471="",$D$6=""),"",IF(INDEX($A:$U,ROW(),$D$6)="",0,IF(ISNUMBER(INDEX($A:$U,ROW(),$D$6)),INDEX($A:$U,ROW(),$D$6),IFERROR(--SUBSTITUTE(SUBSTITUTE(TRIM(INDEX($A:$U,ROW(),$D$6)),",",""),"원",""),0))))</f>
        <v/>
      </c>
      <c r="AA1471" s="30">
        <f>IF(OR($Y1471="",$E$6=""),"",IF(INDEX($A:$U,ROW(),$E$6)="",0,IF(ISNUMBER(INDEX($A:$U,ROW(),$E$6)),INDEX($A:$U,ROW(),$E$6),IFERROR(--SUBSTITUTE(SUBSTITUTE(TRIM(INDEX($A:$U,ROW(),$E$6)),",",""),"원",""),0))))</f>
        <v/>
      </c>
      <c r="AB1471" s="30">
        <f>IF(OR($Y1471="",$F$6=""),"",IF(INDEX($A:$U,ROW(),$F$6)="","",IF(ISNUMBER(INDEX($A:$U,ROW(),$F$6)),INDEX($A:$U,ROW(),$F$6),IFERROR(--SUBSTITUTE(SUBSTITUTE(TRIM(INDEX($A:$U,ROW(),$F$6)),",",""),"원",""),""))))</f>
        <v/>
      </c>
      <c r="AC1471" s="2">
        <f>IF(OR($Y1471="",$G$6=""),"",INDEX($A:$U,ROW(),$G$6)&amp;"")</f>
        <v/>
      </c>
      <c r="AD1471" s="2">
        <f>IF($Y1471="","",IF(OR(AND(설정!$B$5&lt;&gt;"",ISNUMBER(SEARCH(설정!$B$5,$AC1471))),AND(설정!$B$6&lt;&gt;"",ISNUMBER(SEARCH(설정!$B$6,$AC1471))),AND(설정!$B$7&lt;&gt;"",ISNUMBER(SEARCH(설정!$B$7,$AC1471)))),"제외","포함"))</f>
        <v/>
      </c>
    </row>
    <row r="1472">
      <c r="W1472" s="2">
        <f>IF(OR($B$5="",$C$6="",ROW()&lt;$B$5),"",IF(INDEX($A:$U,ROW(),$C$6)="","",INDEX($A:$U,ROW(),$C$6)))</f>
        <v/>
      </c>
      <c r="X1472" s="28">
        <f>IF($W1472="","",IF(ISNUMBER($W1472),IF($W1472&gt;=10000000,IFERROR(DATE(INT($W1472/10000),MOD(INT($W1472/100),100),MOD($W1472,100)),""),$W1472),IF(ISNUMBER(--SUBSTITUTE(SUBSTITUTE(TRIM($W1472),".","-"),"/","-")),IF(--SUBSTITUTE(SUBSTITUTE(TRIM($W1472),".","-"),"/","-")&gt;=10000000,IFERROR(DATE(--LEFT(TRIM($W1472),4),--MID(TRIM($W1472),5,2),--RIGHT(TRIM($W1472),2)),""),--SUBSTITUTE(SUBSTITUTE(TRIM($W1472),".","-"),"/","-")),IFERROR(--LEFT(SUBSTITUTE(SUBSTITUTE(TRIM($W1472),".","-"),"/","-"),10),""))))</f>
        <v/>
      </c>
      <c r="Y1472" s="29">
        <f>IF($X1472="","",INT($X1472))</f>
        <v/>
      </c>
      <c r="Z1472" s="30">
        <f>IF(OR($Y1472="",$D$6=""),"",IF(INDEX($A:$U,ROW(),$D$6)="",0,IF(ISNUMBER(INDEX($A:$U,ROW(),$D$6)),INDEX($A:$U,ROW(),$D$6),IFERROR(--SUBSTITUTE(SUBSTITUTE(TRIM(INDEX($A:$U,ROW(),$D$6)),",",""),"원",""),0))))</f>
        <v/>
      </c>
      <c r="AA1472" s="30">
        <f>IF(OR($Y1472="",$E$6=""),"",IF(INDEX($A:$U,ROW(),$E$6)="",0,IF(ISNUMBER(INDEX($A:$U,ROW(),$E$6)),INDEX($A:$U,ROW(),$E$6),IFERROR(--SUBSTITUTE(SUBSTITUTE(TRIM(INDEX($A:$U,ROW(),$E$6)),",",""),"원",""),0))))</f>
        <v/>
      </c>
      <c r="AB1472" s="30">
        <f>IF(OR($Y1472="",$F$6=""),"",IF(INDEX($A:$U,ROW(),$F$6)="","",IF(ISNUMBER(INDEX($A:$U,ROW(),$F$6)),INDEX($A:$U,ROW(),$F$6),IFERROR(--SUBSTITUTE(SUBSTITUTE(TRIM(INDEX($A:$U,ROW(),$F$6)),",",""),"원",""),""))))</f>
        <v/>
      </c>
      <c r="AC1472" s="2">
        <f>IF(OR($Y1472="",$G$6=""),"",INDEX($A:$U,ROW(),$G$6)&amp;"")</f>
        <v/>
      </c>
      <c r="AD1472" s="2">
        <f>IF($Y1472="","",IF(OR(AND(설정!$B$5&lt;&gt;"",ISNUMBER(SEARCH(설정!$B$5,$AC1472))),AND(설정!$B$6&lt;&gt;"",ISNUMBER(SEARCH(설정!$B$6,$AC1472))),AND(설정!$B$7&lt;&gt;"",ISNUMBER(SEARCH(설정!$B$7,$AC1472)))),"제외","포함"))</f>
        <v/>
      </c>
    </row>
    <row r="1473">
      <c r="W1473" s="2">
        <f>IF(OR($B$5="",$C$6="",ROW()&lt;$B$5),"",IF(INDEX($A:$U,ROW(),$C$6)="","",INDEX($A:$U,ROW(),$C$6)))</f>
        <v/>
      </c>
      <c r="X1473" s="28">
        <f>IF($W1473="","",IF(ISNUMBER($W1473),IF($W1473&gt;=10000000,IFERROR(DATE(INT($W1473/10000),MOD(INT($W1473/100),100),MOD($W1473,100)),""),$W1473),IF(ISNUMBER(--SUBSTITUTE(SUBSTITUTE(TRIM($W1473),".","-"),"/","-")),IF(--SUBSTITUTE(SUBSTITUTE(TRIM($W1473),".","-"),"/","-")&gt;=10000000,IFERROR(DATE(--LEFT(TRIM($W1473),4),--MID(TRIM($W1473),5,2),--RIGHT(TRIM($W1473),2)),""),--SUBSTITUTE(SUBSTITUTE(TRIM($W1473),".","-"),"/","-")),IFERROR(--LEFT(SUBSTITUTE(SUBSTITUTE(TRIM($W1473),".","-"),"/","-"),10),""))))</f>
        <v/>
      </c>
      <c r="Y1473" s="29">
        <f>IF($X1473="","",INT($X1473))</f>
        <v/>
      </c>
      <c r="Z1473" s="30">
        <f>IF(OR($Y1473="",$D$6=""),"",IF(INDEX($A:$U,ROW(),$D$6)="",0,IF(ISNUMBER(INDEX($A:$U,ROW(),$D$6)),INDEX($A:$U,ROW(),$D$6),IFERROR(--SUBSTITUTE(SUBSTITUTE(TRIM(INDEX($A:$U,ROW(),$D$6)),",",""),"원",""),0))))</f>
        <v/>
      </c>
      <c r="AA1473" s="30">
        <f>IF(OR($Y1473="",$E$6=""),"",IF(INDEX($A:$U,ROW(),$E$6)="",0,IF(ISNUMBER(INDEX($A:$U,ROW(),$E$6)),INDEX($A:$U,ROW(),$E$6),IFERROR(--SUBSTITUTE(SUBSTITUTE(TRIM(INDEX($A:$U,ROW(),$E$6)),",",""),"원",""),0))))</f>
        <v/>
      </c>
      <c r="AB1473" s="30">
        <f>IF(OR($Y1473="",$F$6=""),"",IF(INDEX($A:$U,ROW(),$F$6)="","",IF(ISNUMBER(INDEX($A:$U,ROW(),$F$6)),INDEX($A:$U,ROW(),$F$6),IFERROR(--SUBSTITUTE(SUBSTITUTE(TRIM(INDEX($A:$U,ROW(),$F$6)),",",""),"원",""),""))))</f>
        <v/>
      </c>
      <c r="AC1473" s="2">
        <f>IF(OR($Y1473="",$G$6=""),"",INDEX($A:$U,ROW(),$G$6)&amp;"")</f>
        <v/>
      </c>
      <c r="AD1473" s="2">
        <f>IF($Y1473="","",IF(OR(AND(설정!$B$5&lt;&gt;"",ISNUMBER(SEARCH(설정!$B$5,$AC1473))),AND(설정!$B$6&lt;&gt;"",ISNUMBER(SEARCH(설정!$B$6,$AC1473))),AND(설정!$B$7&lt;&gt;"",ISNUMBER(SEARCH(설정!$B$7,$AC1473)))),"제외","포함"))</f>
        <v/>
      </c>
    </row>
    <row r="1474">
      <c r="W1474" s="2">
        <f>IF(OR($B$5="",$C$6="",ROW()&lt;$B$5),"",IF(INDEX($A:$U,ROW(),$C$6)="","",INDEX($A:$U,ROW(),$C$6)))</f>
        <v/>
      </c>
      <c r="X1474" s="28">
        <f>IF($W1474="","",IF(ISNUMBER($W1474),IF($W1474&gt;=10000000,IFERROR(DATE(INT($W1474/10000),MOD(INT($W1474/100),100),MOD($W1474,100)),""),$W1474),IF(ISNUMBER(--SUBSTITUTE(SUBSTITUTE(TRIM($W1474),".","-"),"/","-")),IF(--SUBSTITUTE(SUBSTITUTE(TRIM($W1474),".","-"),"/","-")&gt;=10000000,IFERROR(DATE(--LEFT(TRIM($W1474),4),--MID(TRIM($W1474),5,2),--RIGHT(TRIM($W1474),2)),""),--SUBSTITUTE(SUBSTITUTE(TRIM($W1474),".","-"),"/","-")),IFERROR(--LEFT(SUBSTITUTE(SUBSTITUTE(TRIM($W1474),".","-"),"/","-"),10),""))))</f>
        <v/>
      </c>
      <c r="Y1474" s="29">
        <f>IF($X1474="","",INT($X1474))</f>
        <v/>
      </c>
      <c r="Z1474" s="30">
        <f>IF(OR($Y1474="",$D$6=""),"",IF(INDEX($A:$U,ROW(),$D$6)="",0,IF(ISNUMBER(INDEX($A:$U,ROW(),$D$6)),INDEX($A:$U,ROW(),$D$6),IFERROR(--SUBSTITUTE(SUBSTITUTE(TRIM(INDEX($A:$U,ROW(),$D$6)),",",""),"원",""),0))))</f>
        <v/>
      </c>
      <c r="AA1474" s="30">
        <f>IF(OR($Y1474="",$E$6=""),"",IF(INDEX($A:$U,ROW(),$E$6)="",0,IF(ISNUMBER(INDEX($A:$U,ROW(),$E$6)),INDEX($A:$U,ROW(),$E$6),IFERROR(--SUBSTITUTE(SUBSTITUTE(TRIM(INDEX($A:$U,ROW(),$E$6)),",",""),"원",""),0))))</f>
        <v/>
      </c>
      <c r="AB1474" s="30">
        <f>IF(OR($Y1474="",$F$6=""),"",IF(INDEX($A:$U,ROW(),$F$6)="","",IF(ISNUMBER(INDEX($A:$U,ROW(),$F$6)),INDEX($A:$U,ROW(),$F$6),IFERROR(--SUBSTITUTE(SUBSTITUTE(TRIM(INDEX($A:$U,ROW(),$F$6)),",",""),"원",""),""))))</f>
        <v/>
      </c>
      <c r="AC1474" s="2">
        <f>IF(OR($Y1474="",$G$6=""),"",INDEX($A:$U,ROW(),$G$6)&amp;"")</f>
        <v/>
      </c>
      <c r="AD1474" s="2">
        <f>IF($Y1474="","",IF(OR(AND(설정!$B$5&lt;&gt;"",ISNUMBER(SEARCH(설정!$B$5,$AC1474))),AND(설정!$B$6&lt;&gt;"",ISNUMBER(SEARCH(설정!$B$6,$AC1474))),AND(설정!$B$7&lt;&gt;"",ISNUMBER(SEARCH(설정!$B$7,$AC1474)))),"제외","포함"))</f>
        <v/>
      </c>
    </row>
    <row r="1475">
      <c r="W1475" s="2">
        <f>IF(OR($B$5="",$C$6="",ROW()&lt;$B$5),"",IF(INDEX($A:$U,ROW(),$C$6)="","",INDEX($A:$U,ROW(),$C$6)))</f>
        <v/>
      </c>
      <c r="X1475" s="28">
        <f>IF($W1475="","",IF(ISNUMBER($W1475),IF($W1475&gt;=10000000,IFERROR(DATE(INT($W1475/10000),MOD(INT($W1475/100),100),MOD($W1475,100)),""),$W1475),IF(ISNUMBER(--SUBSTITUTE(SUBSTITUTE(TRIM($W1475),".","-"),"/","-")),IF(--SUBSTITUTE(SUBSTITUTE(TRIM($W1475),".","-"),"/","-")&gt;=10000000,IFERROR(DATE(--LEFT(TRIM($W1475),4),--MID(TRIM($W1475),5,2),--RIGHT(TRIM($W1475),2)),""),--SUBSTITUTE(SUBSTITUTE(TRIM($W1475),".","-"),"/","-")),IFERROR(--LEFT(SUBSTITUTE(SUBSTITUTE(TRIM($W1475),".","-"),"/","-"),10),""))))</f>
        <v/>
      </c>
      <c r="Y1475" s="29">
        <f>IF($X1475="","",INT($X1475))</f>
        <v/>
      </c>
      <c r="Z1475" s="30">
        <f>IF(OR($Y1475="",$D$6=""),"",IF(INDEX($A:$U,ROW(),$D$6)="",0,IF(ISNUMBER(INDEX($A:$U,ROW(),$D$6)),INDEX($A:$U,ROW(),$D$6),IFERROR(--SUBSTITUTE(SUBSTITUTE(TRIM(INDEX($A:$U,ROW(),$D$6)),",",""),"원",""),0))))</f>
        <v/>
      </c>
      <c r="AA1475" s="30">
        <f>IF(OR($Y1475="",$E$6=""),"",IF(INDEX($A:$U,ROW(),$E$6)="",0,IF(ISNUMBER(INDEX($A:$U,ROW(),$E$6)),INDEX($A:$U,ROW(),$E$6),IFERROR(--SUBSTITUTE(SUBSTITUTE(TRIM(INDEX($A:$U,ROW(),$E$6)),",",""),"원",""),0))))</f>
        <v/>
      </c>
      <c r="AB1475" s="30">
        <f>IF(OR($Y1475="",$F$6=""),"",IF(INDEX($A:$U,ROW(),$F$6)="","",IF(ISNUMBER(INDEX($A:$U,ROW(),$F$6)),INDEX($A:$U,ROW(),$F$6),IFERROR(--SUBSTITUTE(SUBSTITUTE(TRIM(INDEX($A:$U,ROW(),$F$6)),",",""),"원",""),""))))</f>
        <v/>
      </c>
      <c r="AC1475" s="2">
        <f>IF(OR($Y1475="",$G$6=""),"",INDEX($A:$U,ROW(),$G$6)&amp;"")</f>
        <v/>
      </c>
      <c r="AD1475" s="2">
        <f>IF($Y1475="","",IF(OR(AND(설정!$B$5&lt;&gt;"",ISNUMBER(SEARCH(설정!$B$5,$AC1475))),AND(설정!$B$6&lt;&gt;"",ISNUMBER(SEARCH(설정!$B$6,$AC1475))),AND(설정!$B$7&lt;&gt;"",ISNUMBER(SEARCH(설정!$B$7,$AC1475)))),"제외","포함"))</f>
        <v/>
      </c>
    </row>
    <row r="1476">
      <c r="W1476" s="2">
        <f>IF(OR($B$5="",$C$6="",ROW()&lt;$B$5),"",IF(INDEX($A:$U,ROW(),$C$6)="","",INDEX($A:$U,ROW(),$C$6)))</f>
        <v/>
      </c>
      <c r="X1476" s="28">
        <f>IF($W1476="","",IF(ISNUMBER($W1476),IF($W1476&gt;=10000000,IFERROR(DATE(INT($W1476/10000),MOD(INT($W1476/100),100),MOD($W1476,100)),""),$W1476),IF(ISNUMBER(--SUBSTITUTE(SUBSTITUTE(TRIM($W1476),".","-"),"/","-")),IF(--SUBSTITUTE(SUBSTITUTE(TRIM($W1476),".","-"),"/","-")&gt;=10000000,IFERROR(DATE(--LEFT(TRIM($W1476),4),--MID(TRIM($W1476),5,2),--RIGHT(TRIM($W1476),2)),""),--SUBSTITUTE(SUBSTITUTE(TRIM($W1476),".","-"),"/","-")),IFERROR(--LEFT(SUBSTITUTE(SUBSTITUTE(TRIM($W1476),".","-"),"/","-"),10),""))))</f>
        <v/>
      </c>
      <c r="Y1476" s="29">
        <f>IF($X1476="","",INT($X1476))</f>
        <v/>
      </c>
      <c r="Z1476" s="30">
        <f>IF(OR($Y1476="",$D$6=""),"",IF(INDEX($A:$U,ROW(),$D$6)="",0,IF(ISNUMBER(INDEX($A:$U,ROW(),$D$6)),INDEX($A:$U,ROW(),$D$6),IFERROR(--SUBSTITUTE(SUBSTITUTE(TRIM(INDEX($A:$U,ROW(),$D$6)),",",""),"원",""),0))))</f>
        <v/>
      </c>
      <c r="AA1476" s="30">
        <f>IF(OR($Y1476="",$E$6=""),"",IF(INDEX($A:$U,ROW(),$E$6)="",0,IF(ISNUMBER(INDEX($A:$U,ROW(),$E$6)),INDEX($A:$U,ROW(),$E$6),IFERROR(--SUBSTITUTE(SUBSTITUTE(TRIM(INDEX($A:$U,ROW(),$E$6)),",",""),"원",""),0))))</f>
        <v/>
      </c>
      <c r="AB1476" s="30">
        <f>IF(OR($Y1476="",$F$6=""),"",IF(INDEX($A:$U,ROW(),$F$6)="","",IF(ISNUMBER(INDEX($A:$U,ROW(),$F$6)),INDEX($A:$U,ROW(),$F$6),IFERROR(--SUBSTITUTE(SUBSTITUTE(TRIM(INDEX($A:$U,ROW(),$F$6)),",",""),"원",""),""))))</f>
        <v/>
      </c>
      <c r="AC1476" s="2">
        <f>IF(OR($Y1476="",$G$6=""),"",INDEX($A:$U,ROW(),$G$6)&amp;"")</f>
        <v/>
      </c>
      <c r="AD1476" s="2">
        <f>IF($Y1476="","",IF(OR(AND(설정!$B$5&lt;&gt;"",ISNUMBER(SEARCH(설정!$B$5,$AC1476))),AND(설정!$B$6&lt;&gt;"",ISNUMBER(SEARCH(설정!$B$6,$AC1476))),AND(설정!$B$7&lt;&gt;"",ISNUMBER(SEARCH(설정!$B$7,$AC1476)))),"제외","포함"))</f>
        <v/>
      </c>
    </row>
    <row r="1477">
      <c r="W1477" s="2">
        <f>IF(OR($B$5="",$C$6="",ROW()&lt;$B$5),"",IF(INDEX($A:$U,ROW(),$C$6)="","",INDEX($A:$U,ROW(),$C$6)))</f>
        <v/>
      </c>
      <c r="X1477" s="28">
        <f>IF($W1477="","",IF(ISNUMBER($W1477),IF($W1477&gt;=10000000,IFERROR(DATE(INT($W1477/10000),MOD(INT($W1477/100),100),MOD($W1477,100)),""),$W1477),IF(ISNUMBER(--SUBSTITUTE(SUBSTITUTE(TRIM($W1477),".","-"),"/","-")),IF(--SUBSTITUTE(SUBSTITUTE(TRIM($W1477),".","-"),"/","-")&gt;=10000000,IFERROR(DATE(--LEFT(TRIM($W1477),4),--MID(TRIM($W1477),5,2),--RIGHT(TRIM($W1477),2)),""),--SUBSTITUTE(SUBSTITUTE(TRIM($W1477),".","-"),"/","-")),IFERROR(--LEFT(SUBSTITUTE(SUBSTITUTE(TRIM($W1477),".","-"),"/","-"),10),""))))</f>
        <v/>
      </c>
      <c r="Y1477" s="29">
        <f>IF($X1477="","",INT($X1477))</f>
        <v/>
      </c>
      <c r="Z1477" s="30">
        <f>IF(OR($Y1477="",$D$6=""),"",IF(INDEX($A:$U,ROW(),$D$6)="",0,IF(ISNUMBER(INDEX($A:$U,ROW(),$D$6)),INDEX($A:$U,ROW(),$D$6),IFERROR(--SUBSTITUTE(SUBSTITUTE(TRIM(INDEX($A:$U,ROW(),$D$6)),",",""),"원",""),0))))</f>
        <v/>
      </c>
      <c r="AA1477" s="30">
        <f>IF(OR($Y1477="",$E$6=""),"",IF(INDEX($A:$U,ROW(),$E$6)="",0,IF(ISNUMBER(INDEX($A:$U,ROW(),$E$6)),INDEX($A:$U,ROW(),$E$6),IFERROR(--SUBSTITUTE(SUBSTITUTE(TRIM(INDEX($A:$U,ROW(),$E$6)),",",""),"원",""),0))))</f>
        <v/>
      </c>
      <c r="AB1477" s="30">
        <f>IF(OR($Y1477="",$F$6=""),"",IF(INDEX($A:$U,ROW(),$F$6)="","",IF(ISNUMBER(INDEX($A:$U,ROW(),$F$6)),INDEX($A:$U,ROW(),$F$6),IFERROR(--SUBSTITUTE(SUBSTITUTE(TRIM(INDEX($A:$U,ROW(),$F$6)),",",""),"원",""),""))))</f>
        <v/>
      </c>
      <c r="AC1477" s="2">
        <f>IF(OR($Y1477="",$G$6=""),"",INDEX($A:$U,ROW(),$G$6)&amp;"")</f>
        <v/>
      </c>
      <c r="AD1477" s="2">
        <f>IF($Y1477="","",IF(OR(AND(설정!$B$5&lt;&gt;"",ISNUMBER(SEARCH(설정!$B$5,$AC1477))),AND(설정!$B$6&lt;&gt;"",ISNUMBER(SEARCH(설정!$B$6,$AC1477))),AND(설정!$B$7&lt;&gt;"",ISNUMBER(SEARCH(설정!$B$7,$AC1477)))),"제외","포함"))</f>
        <v/>
      </c>
    </row>
    <row r="1478">
      <c r="W1478" s="2">
        <f>IF(OR($B$5="",$C$6="",ROW()&lt;$B$5),"",IF(INDEX($A:$U,ROW(),$C$6)="","",INDEX($A:$U,ROW(),$C$6)))</f>
        <v/>
      </c>
      <c r="X1478" s="28">
        <f>IF($W1478="","",IF(ISNUMBER($W1478),IF($W1478&gt;=10000000,IFERROR(DATE(INT($W1478/10000),MOD(INT($W1478/100),100),MOD($W1478,100)),""),$W1478),IF(ISNUMBER(--SUBSTITUTE(SUBSTITUTE(TRIM($W1478),".","-"),"/","-")),IF(--SUBSTITUTE(SUBSTITUTE(TRIM($W1478),".","-"),"/","-")&gt;=10000000,IFERROR(DATE(--LEFT(TRIM($W1478),4),--MID(TRIM($W1478),5,2),--RIGHT(TRIM($W1478),2)),""),--SUBSTITUTE(SUBSTITUTE(TRIM($W1478),".","-"),"/","-")),IFERROR(--LEFT(SUBSTITUTE(SUBSTITUTE(TRIM($W1478),".","-"),"/","-"),10),""))))</f>
        <v/>
      </c>
      <c r="Y1478" s="29">
        <f>IF($X1478="","",INT($X1478))</f>
        <v/>
      </c>
      <c r="Z1478" s="30">
        <f>IF(OR($Y1478="",$D$6=""),"",IF(INDEX($A:$U,ROW(),$D$6)="",0,IF(ISNUMBER(INDEX($A:$U,ROW(),$D$6)),INDEX($A:$U,ROW(),$D$6),IFERROR(--SUBSTITUTE(SUBSTITUTE(TRIM(INDEX($A:$U,ROW(),$D$6)),",",""),"원",""),0))))</f>
        <v/>
      </c>
      <c r="AA1478" s="30">
        <f>IF(OR($Y1478="",$E$6=""),"",IF(INDEX($A:$U,ROW(),$E$6)="",0,IF(ISNUMBER(INDEX($A:$U,ROW(),$E$6)),INDEX($A:$U,ROW(),$E$6),IFERROR(--SUBSTITUTE(SUBSTITUTE(TRIM(INDEX($A:$U,ROW(),$E$6)),",",""),"원",""),0))))</f>
        <v/>
      </c>
      <c r="AB1478" s="30">
        <f>IF(OR($Y1478="",$F$6=""),"",IF(INDEX($A:$U,ROW(),$F$6)="","",IF(ISNUMBER(INDEX($A:$U,ROW(),$F$6)),INDEX($A:$U,ROW(),$F$6),IFERROR(--SUBSTITUTE(SUBSTITUTE(TRIM(INDEX($A:$U,ROW(),$F$6)),",",""),"원",""),""))))</f>
        <v/>
      </c>
      <c r="AC1478" s="2">
        <f>IF(OR($Y1478="",$G$6=""),"",INDEX($A:$U,ROW(),$G$6)&amp;"")</f>
        <v/>
      </c>
      <c r="AD1478" s="2">
        <f>IF($Y1478="","",IF(OR(AND(설정!$B$5&lt;&gt;"",ISNUMBER(SEARCH(설정!$B$5,$AC1478))),AND(설정!$B$6&lt;&gt;"",ISNUMBER(SEARCH(설정!$B$6,$AC1478))),AND(설정!$B$7&lt;&gt;"",ISNUMBER(SEARCH(설정!$B$7,$AC1478)))),"제외","포함"))</f>
        <v/>
      </c>
    </row>
    <row r="1479">
      <c r="W1479" s="2">
        <f>IF(OR($B$5="",$C$6="",ROW()&lt;$B$5),"",IF(INDEX($A:$U,ROW(),$C$6)="","",INDEX($A:$U,ROW(),$C$6)))</f>
        <v/>
      </c>
      <c r="X1479" s="28">
        <f>IF($W1479="","",IF(ISNUMBER($W1479),IF($W1479&gt;=10000000,IFERROR(DATE(INT($W1479/10000),MOD(INT($W1479/100),100),MOD($W1479,100)),""),$W1479),IF(ISNUMBER(--SUBSTITUTE(SUBSTITUTE(TRIM($W1479),".","-"),"/","-")),IF(--SUBSTITUTE(SUBSTITUTE(TRIM($W1479),".","-"),"/","-")&gt;=10000000,IFERROR(DATE(--LEFT(TRIM($W1479),4),--MID(TRIM($W1479),5,2),--RIGHT(TRIM($W1479),2)),""),--SUBSTITUTE(SUBSTITUTE(TRIM($W1479),".","-"),"/","-")),IFERROR(--LEFT(SUBSTITUTE(SUBSTITUTE(TRIM($W1479),".","-"),"/","-"),10),""))))</f>
        <v/>
      </c>
      <c r="Y1479" s="29">
        <f>IF($X1479="","",INT($X1479))</f>
        <v/>
      </c>
      <c r="Z1479" s="30">
        <f>IF(OR($Y1479="",$D$6=""),"",IF(INDEX($A:$U,ROW(),$D$6)="",0,IF(ISNUMBER(INDEX($A:$U,ROW(),$D$6)),INDEX($A:$U,ROW(),$D$6),IFERROR(--SUBSTITUTE(SUBSTITUTE(TRIM(INDEX($A:$U,ROW(),$D$6)),",",""),"원",""),0))))</f>
        <v/>
      </c>
      <c r="AA1479" s="30">
        <f>IF(OR($Y1479="",$E$6=""),"",IF(INDEX($A:$U,ROW(),$E$6)="",0,IF(ISNUMBER(INDEX($A:$U,ROW(),$E$6)),INDEX($A:$U,ROW(),$E$6),IFERROR(--SUBSTITUTE(SUBSTITUTE(TRIM(INDEX($A:$U,ROW(),$E$6)),",",""),"원",""),0))))</f>
        <v/>
      </c>
      <c r="AB1479" s="30">
        <f>IF(OR($Y1479="",$F$6=""),"",IF(INDEX($A:$U,ROW(),$F$6)="","",IF(ISNUMBER(INDEX($A:$U,ROW(),$F$6)),INDEX($A:$U,ROW(),$F$6),IFERROR(--SUBSTITUTE(SUBSTITUTE(TRIM(INDEX($A:$U,ROW(),$F$6)),",",""),"원",""),""))))</f>
        <v/>
      </c>
      <c r="AC1479" s="2">
        <f>IF(OR($Y1479="",$G$6=""),"",INDEX($A:$U,ROW(),$G$6)&amp;"")</f>
        <v/>
      </c>
      <c r="AD1479" s="2">
        <f>IF($Y1479="","",IF(OR(AND(설정!$B$5&lt;&gt;"",ISNUMBER(SEARCH(설정!$B$5,$AC1479))),AND(설정!$B$6&lt;&gt;"",ISNUMBER(SEARCH(설정!$B$6,$AC1479))),AND(설정!$B$7&lt;&gt;"",ISNUMBER(SEARCH(설정!$B$7,$AC1479)))),"제외","포함"))</f>
        <v/>
      </c>
    </row>
    <row r="1480">
      <c r="W1480" s="2">
        <f>IF(OR($B$5="",$C$6="",ROW()&lt;$B$5),"",IF(INDEX($A:$U,ROW(),$C$6)="","",INDEX($A:$U,ROW(),$C$6)))</f>
        <v/>
      </c>
      <c r="X1480" s="28">
        <f>IF($W1480="","",IF(ISNUMBER($W1480),IF($W1480&gt;=10000000,IFERROR(DATE(INT($W1480/10000),MOD(INT($W1480/100),100),MOD($W1480,100)),""),$W1480),IF(ISNUMBER(--SUBSTITUTE(SUBSTITUTE(TRIM($W1480),".","-"),"/","-")),IF(--SUBSTITUTE(SUBSTITUTE(TRIM($W1480),".","-"),"/","-")&gt;=10000000,IFERROR(DATE(--LEFT(TRIM($W1480),4),--MID(TRIM($W1480),5,2),--RIGHT(TRIM($W1480),2)),""),--SUBSTITUTE(SUBSTITUTE(TRIM($W1480),".","-"),"/","-")),IFERROR(--LEFT(SUBSTITUTE(SUBSTITUTE(TRIM($W1480),".","-"),"/","-"),10),""))))</f>
        <v/>
      </c>
      <c r="Y1480" s="29">
        <f>IF($X1480="","",INT($X1480))</f>
        <v/>
      </c>
      <c r="Z1480" s="30">
        <f>IF(OR($Y1480="",$D$6=""),"",IF(INDEX($A:$U,ROW(),$D$6)="",0,IF(ISNUMBER(INDEX($A:$U,ROW(),$D$6)),INDEX($A:$U,ROW(),$D$6),IFERROR(--SUBSTITUTE(SUBSTITUTE(TRIM(INDEX($A:$U,ROW(),$D$6)),",",""),"원",""),0))))</f>
        <v/>
      </c>
      <c r="AA1480" s="30">
        <f>IF(OR($Y1480="",$E$6=""),"",IF(INDEX($A:$U,ROW(),$E$6)="",0,IF(ISNUMBER(INDEX($A:$U,ROW(),$E$6)),INDEX($A:$U,ROW(),$E$6),IFERROR(--SUBSTITUTE(SUBSTITUTE(TRIM(INDEX($A:$U,ROW(),$E$6)),",",""),"원",""),0))))</f>
        <v/>
      </c>
      <c r="AB1480" s="30">
        <f>IF(OR($Y1480="",$F$6=""),"",IF(INDEX($A:$U,ROW(),$F$6)="","",IF(ISNUMBER(INDEX($A:$U,ROW(),$F$6)),INDEX($A:$U,ROW(),$F$6),IFERROR(--SUBSTITUTE(SUBSTITUTE(TRIM(INDEX($A:$U,ROW(),$F$6)),",",""),"원",""),""))))</f>
        <v/>
      </c>
      <c r="AC1480" s="2">
        <f>IF(OR($Y1480="",$G$6=""),"",INDEX($A:$U,ROW(),$G$6)&amp;"")</f>
        <v/>
      </c>
      <c r="AD1480" s="2">
        <f>IF($Y1480="","",IF(OR(AND(설정!$B$5&lt;&gt;"",ISNUMBER(SEARCH(설정!$B$5,$AC1480))),AND(설정!$B$6&lt;&gt;"",ISNUMBER(SEARCH(설정!$B$6,$AC1480))),AND(설정!$B$7&lt;&gt;"",ISNUMBER(SEARCH(설정!$B$7,$AC1480)))),"제외","포함"))</f>
        <v/>
      </c>
    </row>
    <row r="1481">
      <c r="W1481" s="2">
        <f>IF(OR($B$5="",$C$6="",ROW()&lt;$B$5),"",IF(INDEX($A:$U,ROW(),$C$6)="","",INDEX($A:$U,ROW(),$C$6)))</f>
        <v/>
      </c>
      <c r="X1481" s="28">
        <f>IF($W1481="","",IF(ISNUMBER($W1481),IF($W1481&gt;=10000000,IFERROR(DATE(INT($W1481/10000),MOD(INT($W1481/100),100),MOD($W1481,100)),""),$W1481),IF(ISNUMBER(--SUBSTITUTE(SUBSTITUTE(TRIM($W1481),".","-"),"/","-")),IF(--SUBSTITUTE(SUBSTITUTE(TRIM($W1481),".","-"),"/","-")&gt;=10000000,IFERROR(DATE(--LEFT(TRIM($W1481),4),--MID(TRIM($W1481),5,2),--RIGHT(TRIM($W1481),2)),""),--SUBSTITUTE(SUBSTITUTE(TRIM($W1481),".","-"),"/","-")),IFERROR(--LEFT(SUBSTITUTE(SUBSTITUTE(TRIM($W1481),".","-"),"/","-"),10),""))))</f>
        <v/>
      </c>
      <c r="Y1481" s="29">
        <f>IF($X1481="","",INT($X1481))</f>
        <v/>
      </c>
      <c r="Z1481" s="30">
        <f>IF(OR($Y1481="",$D$6=""),"",IF(INDEX($A:$U,ROW(),$D$6)="",0,IF(ISNUMBER(INDEX($A:$U,ROW(),$D$6)),INDEX($A:$U,ROW(),$D$6),IFERROR(--SUBSTITUTE(SUBSTITUTE(TRIM(INDEX($A:$U,ROW(),$D$6)),",",""),"원",""),0))))</f>
        <v/>
      </c>
      <c r="AA1481" s="30">
        <f>IF(OR($Y1481="",$E$6=""),"",IF(INDEX($A:$U,ROW(),$E$6)="",0,IF(ISNUMBER(INDEX($A:$U,ROW(),$E$6)),INDEX($A:$U,ROW(),$E$6),IFERROR(--SUBSTITUTE(SUBSTITUTE(TRIM(INDEX($A:$U,ROW(),$E$6)),",",""),"원",""),0))))</f>
        <v/>
      </c>
      <c r="AB1481" s="30">
        <f>IF(OR($Y1481="",$F$6=""),"",IF(INDEX($A:$U,ROW(),$F$6)="","",IF(ISNUMBER(INDEX($A:$U,ROW(),$F$6)),INDEX($A:$U,ROW(),$F$6),IFERROR(--SUBSTITUTE(SUBSTITUTE(TRIM(INDEX($A:$U,ROW(),$F$6)),",",""),"원",""),""))))</f>
        <v/>
      </c>
      <c r="AC1481" s="2">
        <f>IF(OR($Y1481="",$G$6=""),"",INDEX($A:$U,ROW(),$G$6)&amp;"")</f>
        <v/>
      </c>
      <c r="AD1481" s="2">
        <f>IF($Y1481="","",IF(OR(AND(설정!$B$5&lt;&gt;"",ISNUMBER(SEARCH(설정!$B$5,$AC1481))),AND(설정!$B$6&lt;&gt;"",ISNUMBER(SEARCH(설정!$B$6,$AC1481))),AND(설정!$B$7&lt;&gt;"",ISNUMBER(SEARCH(설정!$B$7,$AC1481)))),"제외","포함"))</f>
        <v/>
      </c>
    </row>
    <row r="1482">
      <c r="W1482" s="2">
        <f>IF(OR($B$5="",$C$6="",ROW()&lt;$B$5),"",IF(INDEX($A:$U,ROW(),$C$6)="","",INDEX($A:$U,ROW(),$C$6)))</f>
        <v/>
      </c>
      <c r="X1482" s="28">
        <f>IF($W1482="","",IF(ISNUMBER($W1482),IF($W1482&gt;=10000000,IFERROR(DATE(INT($W1482/10000),MOD(INT($W1482/100),100),MOD($W1482,100)),""),$W1482),IF(ISNUMBER(--SUBSTITUTE(SUBSTITUTE(TRIM($W1482),".","-"),"/","-")),IF(--SUBSTITUTE(SUBSTITUTE(TRIM($W1482),".","-"),"/","-")&gt;=10000000,IFERROR(DATE(--LEFT(TRIM($W1482),4),--MID(TRIM($W1482),5,2),--RIGHT(TRIM($W1482),2)),""),--SUBSTITUTE(SUBSTITUTE(TRIM($W1482),".","-"),"/","-")),IFERROR(--LEFT(SUBSTITUTE(SUBSTITUTE(TRIM($W1482),".","-"),"/","-"),10),""))))</f>
        <v/>
      </c>
      <c r="Y1482" s="29">
        <f>IF($X1482="","",INT($X1482))</f>
        <v/>
      </c>
      <c r="Z1482" s="30">
        <f>IF(OR($Y1482="",$D$6=""),"",IF(INDEX($A:$U,ROW(),$D$6)="",0,IF(ISNUMBER(INDEX($A:$U,ROW(),$D$6)),INDEX($A:$U,ROW(),$D$6),IFERROR(--SUBSTITUTE(SUBSTITUTE(TRIM(INDEX($A:$U,ROW(),$D$6)),",",""),"원",""),0))))</f>
        <v/>
      </c>
      <c r="AA1482" s="30">
        <f>IF(OR($Y1482="",$E$6=""),"",IF(INDEX($A:$U,ROW(),$E$6)="",0,IF(ISNUMBER(INDEX($A:$U,ROW(),$E$6)),INDEX($A:$U,ROW(),$E$6),IFERROR(--SUBSTITUTE(SUBSTITUTE(TRIM(INDEX($A:$U,ROW(),$E$6)),",",""),"원",""),0))))</f>
        <v/>
      </c>
      <c r="AB1482" s="30">
        <f>IF(OR($Y1482="",$F$6=""),"",IF(INDEX($A:$U,ROW(),$F$6)="","",IF(ISNUMBER(INDEX($A:$U,ROW(),$F$6)),INDEX($A:$U,ROW(),$F$6),IFERROR(--SUBSTITUTE(SUBSTITUTE(TRIM(INDEX($A:$U,ROW(),$F$6)),",",""),"원",""),""))))</f>
        <v/>
      </c>
      <c r="AC1482" s="2">
        <f>IF(OR($Y1482="",$G$6=""),"",INDEX($A:$U,ROW(),$G$6)&amp;"")</f>
        <v/>
      </c>
      <c r="AD1482" s="2">
        <f>IF($Y1482="","",IF(OR(AND(설정!$B$5&lt;&gt;"",ISNUMBER(SEARCH(설정!$B$5,$AC1482))),AND(설정!$B$6&lt;&gt;"",ISNUMBER(SEARCH(설정!$B$6,$AC1482))),AND(설정!$B$7&lt;&gt;"",ISNUMBER(SEARCH(설정!$B$7,$AC1482)))),"제외","포함"))</f>
        <v/>
      </c>
    </row>
    <row r="1483">
      <c r="W1483" s="2">
        <f>IF(OR($B$5="",$C$6="",ROW()&lt;$B$5),"",IF(INDEX($A:$U,ROW(),$C$6)="","",INDEX($A:$U,ROW(),$C$6)))</f>
        <v/>
      </c>
      <c r="X1483" s="28">
        <f>IF($W1483="","",IF(ISNUMBER($W1483),IF($W1483&gt;=10000000,IFERROR(DATE(INT($W1483/10000),MOD(INT($W1483/100),100),MOD($W1483,100)),""),$W1483),IF(ISNUMBER(--SUBSTITUTE(SUBSTITUTE(TRIM($W1483),".","-"),"/","-")),IF(--SUBSTITUTE(SUBSTITUTE(TRIM($W1483),".","-"),"/","-")&gt;=10000000,IFERROR(DATE(--LEFT(TRIM($W1483),4),--MID(TRIM($W1483),5,2),--RIGHT(TRIM($W1483),2)),""),--SUBSTITUTE(SUBSTITUTE(TRIM($W1483),".","-"),"/","-")),IFERROR(--LEFT(SUBSTITUTE(SUBSTITUTE(TRIM($W1483),".","-"),"/","-"),10),""))))</f>
        <v/>
      </c>
      <c r="Y1483" s="29">
        <f>IF($X1483="","",INT($X1483))</f>
        <v/>
      </c>
      <c r="Z1483" s="30">
        <f>IF(OR($Y1483="",$D$6=""),"",IF(INDEX($A:$U,ROW(),$D$6)="",0,IF(ISNUMBER(INDEX($A:$U,ROW(),$D$6)),INDEX($A:$U,ROW(),$D$6),IFERROR(--SUBSTITUTE(SUBSTITUTE(TRIM(INDEX($A:$U,ROW(),$D$6)),",",""),"원",""),0))))</f>
        <v/>
      </c>
      <c r="AA1483" s="30">
        <f>IF(OR($Y1483="",$E$6=""),"",IF(INDEX($A:$U,ROW(),$E$6)="",0,IF(ISNUMBER(INDEX($A:$U,ROW(),$E$6)),INDEX($A:$U,ROW(),$E$6),IFERROR(--SUBSTITUTE(SUBSTITUTE(TRIM(INDEX($A:$U,ROW(),$E$6)),",",""),"원",""),0))))</f>
        <v/>
      </c>
      <c r="AB1483" s="30">
        <f>IF(OR($Y1483="",$F$6=""),"",IF(INDEX($A:$U,ROW(),$F$6)="","",IF(ISNUMBER(INDEX($A:$U,ROW(),$F$6)),INDEX($A:$U,ROW(),$F$6),IFERROR(--SUBSTITUTE(SUBSTITUTE(TRIM(INDEX($A:$U,ROW(),$F$6)),",",""),"원",""),""))))</f>
        <v/>
      </c>
      <c r="AC1483" s="2">
        <f>IF(OR($Y1483="",$G$6=""),"",INDEX($A:$U,ROW(),$G$6)&amp;"")</f>
        <v/>
      </c>
      <c r="AD1483" s="2">
        <f>IF($Y1483="","",IF(OR(AND(설정!$B$5&lt;&gt;"",ISNUMBER(SEARCH(설정!$B$5,$AC1483))),AND(설정!$B$6&lt;&gt;"",ISNUMBER(SEARCH(설정!$B$6,$AC1483))),AND(설정!$B$7&lt;&gt;"",ISNUMBER(SEARCH(설정!$B$7,$AC1483)))),"제외","포함"))</f>
        <v/>
      </c>
    </row>
    <row r="1484">
      <c r="W1484" s="2">
        <f>IF(OR($B$5="",$C$6="",ROW()&lt;$B$5),"",IF(INDEX($A:$U,ROW(),$C$6)="","",INDEX($A:$U,ROW(),$C$6)))</f>
        <v/>
      </c>
      <c r="X1484" s="28">
        <f>IF($W1484="","",IF(ISNUMBER($W1484),IF($W1484&gt;=10000000,IFERROR(DATE(INT($W1484/10000),MOD(INT($W1484/100),100),MOD($W1484,100)),""),$W1484),IF(ISNUMBER(--SUBSTITUTE(SUBSTITUTE(TRIM($W1484),".","-"),"/","-")),IF(--SUBSTITUTE(SUBSTITUTE(TRIM($W1484),".","-"),"/","-")&gt;=10000000,IFERROR(DATE(--LEFT(TRIM($W1484),4),--MID(TRIM($W1484),5,2),--RIGHT(TRIM($W1484),2)),""),--SUBSTITUTE(SUBSTITUTE(TRIM($W1484),".","-"),"/","-")),IFERROR(--LEFT(SUBSTITUTE(SUBSTITUTE(TRIM($W1484),".","-"),"/","-"),10),""))))</f>
        <v/>
      </c>
      <c r="Y1484" s="29">
        <f>IF($X1484="","",INT($X1484))</f>
        <v/>
      </c>
      <c r="Z1484" s="30">
        <f>IF(OR($Y1484="",$D$6=""),"",IF(INDEX($A:$U,ROW(),$D$6)="",0,IF(ISNUMBER(INDEX($A:$U,ROW(),$D$6)),INDEX($A:$U,ROW(),$D$6),IFERROR(--SUBSTITUTE(SUBSTITUTE(TRIM(INDEX($A:$U,ROW(),$D$6)),",",""),"원",""),0))))</f>
        <v/>
      </c>
      <c r="AA1484" s="30">
        <f>IF(OR($Y1484="",$E$6=""),"",IF(INDEX($A:$U,ROW(),$E$6)="",0,IF(ISNUMBER(INDEX($A:$U,ROW(),$E$6)),INDEX($A:$U,ROW(),$E$6),IFERROR(--SUBSTITUTE(SUBSTITUTE(TRIM(INDEX($A:$U,ROW(),$E$6)),",",""),"원",""),0))))</f>
        <v/>
      </c>
      <c r="AB1484" s="30">
        <f>IF(OR($Y1484="",$F$6=""),"",IF(INDEX($A:$U,ROW(),$F$6)="","",IF(ISNUMBER(INDEX($A:$U,ROW(),$F$6)),INDEX($A:$U,ROW(),$F$6),IFERROR(--SUBSTITUTE(SUBSTITUTE(TRIM(INDEX($A:$U,ROW(),$F$6)),",",""),"원",""),""))))</f>
        <v/>
      </c>
      <c r="AC1484" s="2">
        <f>IF(OR($Y1484="",$G$6=""),"",INDEX($A:$U,ROW(),$G$6)&amp;"")</f>
        <v/>
      </c>
      <c r="AD1484" s="2">
        <f>IF($Y1484="","",IF(OR(AND(설정!$B$5&lt;&gt;"",ISNUMBER(SEARCH(설정!$B$5,$AC1484))),AND(설정!$B$6&lt;&gt;"",ISNUMBER(SEARCH(설정!$B$6,$AC1484))),AND(설정!$B$7&lt;&gt;"",ISNUMBER(SEARCH(설정!$B$7,$AC1484)))),"제외","포함"))</f>
        <v/>
      </c>
    </row>
    <row r="1485">
      <c r="W1485" s="2">
        <f>IF(OR($B$5="",$C$6="",ROW()&lt;$B$5),"",IF(INDEX($A:$U,ROW(),$C$6)="","",INDEX($A:$U,ROW(),$C$6)))</f>
        <v/>
      </c>
      <c r="X1485" s="28">
        <f>IF($W1485="","",IF(ISNUMBER($W1485),IF($W1485&gt;=10000000,IFERROR(DATE(INT($W1485/10000),MOD(INT($W1485/100),100),MOD($W1485,100)),""),$W1485),IF(ISNUMBER(--SUBSTITUTE(SUBSTITUTE(TRIM($W1485),".","-"),"/","-")),IF(--SUBSTITUTE(SUBSTITUTE(TRIM($W1485),".","-"),"/","-")&gt;=10000000,IFERROR(DATE(--LEFT(TRIM($W1485),4),--MID(TRIM($W1485),5,2),--RIGHT(TRIM($W1485),2)),""),--SUBSTITUTE(SUBSTITUTE(TRIM($W1485),".","-"),"/","-")),IFERROR(--LEFT(SUBSTITUTE(SUBSTITUTE(TRIM($W1485),".","-"),"/","-"),10),""))))</f>
        <v/>
      </c>
      <c r="Y1485" s="29">
        <f>IF($X1485="","",INT($X1485))</f>
        <v/>
      </c>
      <c r="Z1485" s="30">
        <f>IF(OR($Y1485="",$D$6=""),"",IF(INDEX($A:$U,ROW(),$D$6)="",0,IF(ISNUMBER(INDEX($A:$U,ROW(),$D$6)),INDEX($A:$U,ROW(),$D$6),IFERROR(--SUBSTITUTE(SUBSTITUTE(TRIM(INDEX($A:$U,ROW(),$D$6)),",",""),"원",""),0))))</f>
        <v/>
      </c>
      <c r="AA1485" s="30">
        <f>IF(OR($Y1485="",$E$6=""),"",IF(INDEX($A:$U,ROW(),$E$6)="",0,IF(ISNUMBER(INDEX($A:$U,ROW(),$E$6)),INDEX($A:$U,ROW(),$E$6),IFERROR(--SUBSTITUTE(SUBSTITUTE(TRIM(INDEX($A:$U,ROW(),$E$6)),",",""),"원",""),0))))</f>
        <v/>
      </c>
      <c r="AB1485" s="30">
        <f>IF(OR($Y1485="",$F$6=""),"",IF(INDEX($A:$U,ROW(),$F$6)="","",IF(ISNUMBER(INDEX($A:$U,ROW(),$F$6)),INDEX($A:$U,ROW(),$F$6),IFERROR(--SUBSTITUTE(SUBSTITUTE(TRIM(INDEX($A:$U,ROW(),$F$6)),",",""),"원",""),""))))</f>
        <v/>
      </c>
      <c r="AC1485" s="2">
        <f>IF(OR($Y1485="",$G$6=""),"",INDEX($A:$U,ROW(),$G$6)&amp;"")</f>
        <v/>
      </c>
      <c r="AD1485" s="2">
        <f>IF($Y1485="","",IF(OR(AND(설정!$B$5&lt;&gt;"",ISNUMBER(SEARCH(설정!$B$5,$AC1485))),AND(설정!$B$6&lt;&gt;"",ISNUMBER(SEARCH(설정!$B$6,$AC1485))),AND(설정!$B$7&lt;&gt;"",ISNUMBER(SEARCH(설정!$B$7,$AC1485)))),"제외","포함"))</f>
        <v/>
      </c>
    </row>
    <row r="1486">
      <c r="W1486" s="2">
        <f>IF(OR($B$5="",$C$6="",ROW()&lt;$B$5),"",IF(INDEX($A:$U,ROW(),$C$6)="","",INDEX($A:$U,ROW(),$C$6)))</f>
        <v/>
      </c>
      <c r="X1486" s="28">
        <f>IF($W1486="","",IF(ISNUMBER($W1486),IF($W1486&gt;=10000000,IFERROR(DATE(INT($W1486/10000),MOD(INT($W1486/100),100),MOD($W1486,100)),""),$W1486),IF(ISNUMBER(--SUBSTITUTE(SUBSTITUTE(TRIM($W1486),".","-"),"/","-")),IF(--SUBSTITUTE(SUBSTITUTE(TRIM($W1486),".","-"),"/","-")&gt;=10000000,IFERROR(DATE(--LEFT(TRIM($W1486),4),--MID(TRIM($W1486),5,2),--RIGHT(TRIM($W1486),2)),""),--SUBSTITUTE(SUBSTITUTE(TRIM($W1486),".","-"),"/","-")),IFERROR(--LEFT(SUBSTITUTE(SUBSTITUTE(TRIM($W1486),".","-"),"/","-"),10),""))))</f>
        <v/>
      </c>
      <c r="Y1486" s="29">
        <f>IF($X1486="","",INT($X1486))</f>
        <v/>
      </c>
      <c r="Z1486" s="30">
        <f>IF(OR($Y1486="",$D$6=""),"",IF(INDEX($A:$U,ROW(),$D$6)="",0,IF(ISNUMBER(INDEX($A:$U,ROW(),$D$6)),INDEX($A:$U,ROW(),$D$6),IFERROR(--SUBSTITUTE(SUBSTITUTE(TRIM(INDEX($A:$U,ROW(),$D$6)),",",""),"원",""),0))))</f>
        <v/>
      </c>
      <c r="AA1486" s="30">
        <f>IF(OR($Y1486="",$E$6=""),"",IF(INDEX($A:$U,ROW(),$E$6)="",0,IF(ISNUMBER(INDEX($A:$U,ROW(),$E$6)),INDEX($A:$U,ROW(),$E$6),IFERROR(--SUBSTITUTE(SUBSTITUTE(TRIM(INDEX($A:$U,ROW(),$E$6)),",",""),"원",""),0))))</f>
        <v/>
      </c>
      <c r="AB1486" s="30">
        <f>IF(OR($Y1486="",$F$6=""),"",IF(INDEX($A:$U,ROW(),$F$6)="","",IF(ISNUMBER(INDEX($A:$U,ROW(),$F$6)),INDEX($A:$U,ROW(),$F$6),IFERROR(--SUBSTITUTE(SUBSTITUTE(TRIM(INDEX($A:$U,ROW(),$F$6)),",",""),"원",""),""))))</f>
        <v/>
      </c>
      <c r="AC1486" s="2">
        <f>IF(OR($Y1486="",$G$6=""),"",INDEX($A:$U,ROW(),$G$6)&amp;"")</f>
        <v/>
      </c>
      <c r="AD1486" s="2">
        <f>IF($Y1486="","",IF(OR(AND(설정!$B$5&lt;&gt;"",ISNUMBER(SEARCH(설정!$B$5,$AC1486))),AND(설정!$B$6&lt;&gt;"",ISNUMBER(SEARCH(설정!$B$6,$AC1486))),AND(설정!$B$7&lt;&gt;"",ISNUMBER(SEARCH(설정!$B$7,$AC1486)))),"제외","포함"))</f>
        <v/>
      </c>
    </row>
    <row r="1487">
      <c r="W1487" s="2">
        <f>IF(OR($B$5="",$C$6="",ROW()&lt;$B$5),"",IF(INDEX($A:$U,ROW(),$C$6)="","",INDEX($A:$U,ROW(),$C$6)))</f>
        <v/>
      </c>
      <c r="X1487" s="28">
        <f>IF($W1487="","",IF(ISNUMBER($W1487),IF($W1487&gt;=10000000,IFERROR(DATE(INT($W1487/10000),MOD(INT($W1487/100),100),MOD($W1487,100)),""),$W1487),IF(ISNUMBER(--SUBSTITUTE(SUBSTITUTE(TRIM($W1487),".","-"),"/","-")),IF(--SUBSTITUTE(SUBSTITUTE(TRIM($W1487),".","-"),"/","-")&gt;=10000000,IFERROR(DATE(--LEFT(TRIM($W1487),4),--MID(TRIM($W1487),5,2),--RIGHT(TRIM($W1487),2)),""),--SUBSTITUTE(SUBSTITUTE(TRIM($W1487),".","-"),"/","-")),IFERROR(--LEFT(SUBSTITUTE(SUBSTITUTE(TRIM($W1487),".","-"),"/","-"),10),""))))</f>
        <v/>
      </c>
      <c r="Y1487" s="29">
        <f>IF($X1487="","",INT($X1487))</f>
        <v/>
      </c>
      <c r="Z1487" s="30">
        <f>IF(OR($Y1487="",$D$6=""),"",IF(INDEX($A:$U,ROW(),$D$6)="",0,IF(ISNUMBER(INDEX($A:$U,ROW(),$D$6)),INDEX($A:$U,ROW(),$D$6),IFERROR(--SUBSTITUTE(SUBSTITUTE(TRIM(INDEX($A:$U,ROW(),$D$6)),",",""),"원",""),0))))</f>
        <v/>
      </c>
      <c r="AA1487" s="30">
        <f>IF(OR($Y1487="",$E$6=""),"",IF(INDEX($A:$U,ROW(),$E$6)="",0,IF(ISNUMBER(INDEX($A:$U,ROW(),$E$6)),INDEX($A:$U,ROW(),$E$6),IFERROR(--SUBSTITUTE(SUBSTITUTE(TRIM(INDEX($A:$U,ROW(),$E$6)),",",""),"원",""),0))))</f>
        <v/>
      </c>
      <c r="AB1487" s="30">
        <f>IF(OR($Y1487="",$F$6=""),"",IF(INDEX($A:$U,ROW(),$F$6)="","",IF(ISNUMBER(INDEX($A:$U,ROW(),$F$6)),INDEX($A:$U,ROW(),$F$6),IFERROR(--SUBSTITUTE(SUBSTITUTE(TRIM(INDEX($A:$U,ROW(),$F$6)),",",""),"원",""),""))))</f>
        <v/>
      </c>
      <c r="AC1487" s="2">
        <f>IF(OR($Y1487="",$G$6=""),"",INDEX($A:$U,ROW(),$G$6)&amp;"")</f>
        <v/>
      </c>
      <c r="AD1487" s="2">
        <f>IF($Y1487="","",IF(OR(AND(설정!$B$5&lt;&gt;"",ISNUMBER(SEARCH(설정!$B$5,$AC1487))),AND(설정!$B$6&lt;&gt;"",ISNUMBER(SEARCH(설정!$B$6,$AC1487))),AND(설정!$B$7&lt;&gt;"",ISNUMBER(SEARCH(설정!$B$7,$AC1487)))),"제외","포함"))</f>
        <v/>
      </c>
    </row>
    <row r="1488">
      <c r="W1488" s="2">
        <f>IF(OR($B$5="",$C$6="",ROW()&lt;$B$5),"",IF(INDEX($A:$U,ROW(),$C$6)="","",INDEX($A:$U,ROW(),$C$6)))</f>
        <v/>
      </c>
      <c r="X1488" s="28">
        <f>IF($W1488="","",IF(ISNUMBER($W1488),IF($W1488&gt;=10000000,IFERROR(DATE(INT($W1488/10000),MOD(INT($W1488/100),100),MOD($W1488,100)),""),$W1488),IF(ISNUMBER(--SUBSTITUTE(SUBSTITUTE(TRIM($W1488),".","-"),"/","-")),IF(--SUBSTITUTE(SUBSTITUTE(TRIM($W1488),".","-"),"/","-")&gt;=10000000,IFERROR(DATE(--LEFT(TRIM($W1488),4),--MID(TRIM($W1488),5,2),--RIGHT(TRIM($W1488),2)),""),--SUBSTITUTE(SUBSTITUTE(TRIM($W1488),".","-"),"/","-")),IFERROR(--LEFT(SUBSTITUTE(SUBSTITUTE(TRIM($W1488),".","-"),"/","-"),10),""))))</f>
        <v/>
      </c>
      <c r="Y1488" s="29">
        <f>IF($X1488="","",INT($X1488))</f>
        <v/>
      </c>
      <c r="Z1488" s="30">
        <f>IF(OR($Y1488="",$D$6=""),"",IF(INDEX($A:$U,ROW(),$D$6)="",0,IF(ISNUMBER(INDEX($A:$U,ROW(),$D$6)),INDEX($A:$U,ROW(),$D$6),IFERROR(--SUBSTITUTE(SUBSTITUTE(TRIM(INDEX($A:$U,ROW(),$D$6)),",",""),"원",""),0))))</f>
        <v/>
      </c>
      <c r="AA1488" s="30">
        <f>IF(OR($Y1488="",$E$6=""),"",IF(INDEX($A:$U,ROW(),$E$6)="",0,IF(ISNUMBER(INDEX($A:$U,ROW(),$E$6)),INDEX($A:$U,ROW(),$E$6),IFERROR(--SUBSTITUTE(SUBSTITUTE(TRIM(INDEX($A:$U,ROW(),$E$6)),",",""),"원",""),0))))</f>
        <v/>
      </c>
      <c r="AB1488" s="30">
        <f>IF(OR($Y1488="",$F$6=""),"",IF(INDEX($A:$U,ROW(),$F$6)="","",IF(ISNUMBER(INDEX($A:$U,ROW(),$F$6)),INDEX($A:$U,ROW(),$F$6),IFERROR(--SUBSTITUTE(SUBSTITUTE(TRIM(INDEX($A:$U,ROW(),$F$6)),",",""),"원",""),""))))</f>
        <v/>
      </c>
      <c r="AC1488" s="2">
        <f>IF(OR($Y1488="",$G$6=""),"",INDEX($A:$U,ROW(),$G$6)&amp;"")</f>
        <v/>
      </c>
      <c r="AD1488" s="2">
        <f>IF($Y1488="","",IF(OR(AND(설정!$B$5&lt;&gt;"",ISNUMBER(SEARCH(설정!$B$5,$AC1488))),AND(설정!$B$6&lt;&gt;"",ISNUMBER(SEARCH(설정!$B$6,$AC1488))),AND(설정!$B$7&lt;&gt;"",ISNUMBER(SEARCH(설정!$B$7,$AC1488)))),"제외","포함"))</f>
        <v/>
      </c>
    </row>
    <row r="1489">
      <c r="W1489" s="2">
        <f>IF(OR($B$5="",$C$6="",ROW()&lt;$B$5),"",IF(INDEX($A:$U,ROW(),$C$6)="","",INDEX($A:$U,ROW(),$C$6)))</f>
        <v/>
      </c>
      <c r="X1489" s="28">
        <f>IF($W1489="","",IF(ISNUMBER($W1489),IF($W1489&gt;=10000000,IFERROR(DATE(INT($W1489/10000),MOD(INT($W1489/100),100),MOD($W1489,100)),""),$W1489),IF(ISNUMBER(--SUBSTITUTE(SUBSTITUTE(TRIM($W1489),".","-"),"/","-")),IF(--SUBSTITUTE(SUBSTITUTE(TRIM($W1489),".","-"),"/","-")&gt;=10000000,IFERROR(DATE(--LEFT(TRIM($W1489),4),--MID(TRIM($W1489),5,2),--RIGHT(TRIM($W1489),2)),""),--SUBSTITUTE(SUBSTITUTE(TRIM($W1489),".","-"),"/","-")),IFERROR(--LEFT(SUBSTITUTE(SUBSTITUTE(TRIM($W1489),".","-"),"/","-"),10),""))))</f>
        <v/>
      </c>
      <c r="Y1489" s="29">
        <f>IF($X1489="","",INT($X1489))</f>
        <v/>
      </c>
      <c r="Z1489" s="30">
        <f>IF(OR($Y1489="",$D$6=""),"",IF(INDEX($A:$U,ROW(),$D$6)="",0,IF(ISNUMBER(INDEX($A:$U,ROW(),$D$6)),INDEX($A:$U,ROW(),$D$6),IFERROR(--SUBSTITUTE(SUBSTITUTE(TRIM(INDEX($A:$U,ROW(),$D$6)),",",""),"원",""),0))))</f>
        <v/>
      </c>
      <c r="AA1489" s="30">
        <f>IF(OR($Y1489="",$E$6=""),"",IF(INDEX($A:$U,ROW(),$E$6)="",0,IF(ISNUMBER(INDEX($A:$U,ROW(),$E$6)),INDEX($A:$U,ROW(),$E$6),IFERROR(--SUBSTITUTE(SUBSTITUTE(TRIM(INDEX($A:$U,ROW(),$E$6)),",",""),"원",""),0))))</f>
        <v/>
      </c>
      <c r="AB1489" s="30">
        <f>IF(OR($Y1489="",$F$6=""),"",IF(INDEX($A:$U,ROW(),$F$6)="","",IF(ISNUMBER(INDEX($A:$U,ROW(),$F$6)),INDEX($A:$U,ROW(),$F$6),IFERROR(--SUBSTITUTE(SUBSTITUTE(TRIM(INDEX($A:$U,ROW(),$F$6)),",",""),"원",""),""))))</f>
        <v/>
      </c>
      <c r="AC1489" s="2">
        <f>IF(OR($Y1489="",$G$6=""),"",INDEX($A:$U,ROW(),$G$6)&amp;"")</f>
        <v/>
      </c>
      <c r="AD1489" s="2">
        <f>IF($Y1489="","",IF(OR(AND(설정!$B$5&lt;&gt;"",ISNUMBER(SEARCH(설정!$B$5,$AC1489))),AND(설정!$B$6&lt;&gt;"",ISNUMBER(SEARCH(설정!$B$6,$AC1489))),AND(설정!$B$7&lt;&gt;"",ISNUMBER(SEARCH(설정!$B$7,$AC1489)))),"제외","포함"))</f>
        <v/>
      </c>
    </row>
    <row r="1490">
      <c r="W1490" s="2">
        <f>IF(OR($B$5="",$C$6="",ROW()&lt;$B$5),"",IF(INDEX($A:$U,ROW(),$C$6)="","",INDEX($A:$U,ROW(),$C$6)))</f>
        <v/>
      </c>
      <c r="X1490" s="28">
        <f>IF($W1490="","",IF(ISNUMBER($W1490),IF($W1490&gt;=10000000,IFERROR(DATE(INT($W1490/10000),MOD(INT($W1490/100),100),MOD($W1490,100)),""),$W1490),IF(ISNUMBER(--SUBSTITUTE(SUBSTITUTE(TRIM($W1490),".","-"),"/","-")),IF(--SUBSTITUTE(SUBSTITUTE(TRIM($W1490),".","-"),"/","-")&gt;=10000000,IFERROR(DATE(--LEFT(TRIM($W1490),4),--MID(TRIM($W1490),5,2),--RIGHT(TRIM($W1490),2)),""),--SUBSTITUTE(SUBSTITUTE(TRIM($W1490),".","-"),"/","-")),IFERROR(--LEFT(SUBSTITUTE(SUBSTITUTE(TRIM($W1490),".","-"),"/","-"),10),""))))</f>
        <v/>
      </c>
      <c r="Y1490" s="29">
        <f>IF($X1490="","",INT($X1490))</f>
        <v/>
      </c>
      <c r="Z1490" s="30">
        <f>IF(OR($Y1490="",$D$6=""),"",IF(INDEX($A:$U,ROW(),$D$6)="",0,IF(ISNUMBER(INDEX($A:$U,ROW(),$D$6)),INDEX($A:$U,ROW(),$D$6),IFERROR(--SUBSTITUTE(SUBSTITUTE(TRIM(INDEX($A:$U,ROW(),$D$6)),",",""),"원",""),0))))</f>
        <v/>
      </c>
      <c r="AA1490" s="30">
        <f>IF(OR($Y1490="",$E$6=""),"",IF(INDEX($A:$U,ROW(),$E$6)="",0,IF(ISNUMBER(INDEX($A:$U,ROW(),$E$6)),INDEX($A:$U,ROW(),$E$6),IFERROR(--SUBSTITUTE(SUBSTITUTE(TRIM(INDEX($A:$U,ROW(),$E$6)),",",""),"원",""),0))))</f>
        <v/>
      </c>
      <c r="AB1490" s="30">
        <f>IF(OR($Y1490="",$F$6=""),"",IF(INDEX($A:$U,ROW(),$F$6)="","",IF(ISNUMBER(INDEX($A:$U,ROW(),$F$6)),INDEX($A:$U,ROW(),$F$6),IFERROR(--SUBSTITUTE(SUBSTITUTE(TRIM(INDEX($A:$U,ROW(),$F$6)),",",""),"원",""),""))))</f>
        <v/>
      </c>
      <c r="AC1490" s="2">
        <f>IF(OR($Y1490="",$G$6=""),"",INDEX($A:$U,ROW(),$G$6)&amp;"")</f>
        <v/>
      </c>
      <c r="AD1490" s="2">
        <f>IF($Y1490="","",IF(OR(AND(설정!$B$5&lt;&gt;"",ISNUMBER(SEARCH(설정!$B$5,$AC1490))),AND(설정!$B$6&lt;&gt;"",ISNUMBER(SEARCH(설정!$B$6,$AC1490))),AND(설정!$B$7&lt;&gt;"",ISNUMBER(SEARCH(설정!$B$7,$AC1490)))),"제외","포함"))</f>
        <v/>
      </c>
    </row>
    <row r="1491">
      <c r="W1491" s="2">
        <f>IF(OR($B$5="",$C$6="",ROW()&lt;$B$5),"",IF(INDEX($A:$U,ROW(),$C$6)="","",INDEX($A:$U,ROW(),$C$6)))</f>
        <v/>
      </c>
      <c r="X1491" s="28">
        <f>IF($W1491="","",IF(ISNUMBER($W1491),IF($W1491&gt;=10000000,IFERROR(DATE(INT($W1491/10000),MOD(INT($W1491/100),100),MOD($W1491,100)),""),$W1491),IF(ISNUMBER(--SUBSTITUTE(SUBSTITUTE(TRIM($W1491),".","-"),"/","-")),IF(--SUBSTITUTE(SUBSTITUTE(TRIM($W1491),".","-"),"/","-")&gt;=10000000,IFERROR(DATE(--LEFT(TRIM($W1491),4),--MID(TRIM($W1491),5,2),--RIGHT(TRIM($W1491),2)),""),--SUBSTITUTE(SUBSTITUTE(TRIM($W1491),".","-"),"/","-")),IFERROR(--LEFT(SUBSTITUTE(SUBSTITUTE(TRIM($W1491),".","-"),"/","-"),10),""))))</f>
        <v/>
      </c>
      <c r="Y1491" s="29">
        <f>IF($X1491="","",INT($X1491))</f>
        <v/>
      </c>
      <c r="Z1491" s="30">
        <f>IF(OR($Y1491="",$D$6=""),"",IF(INDEX($A:$U,ROW(),$D$6)="",0,IF(ISNUMBER(INDEX($A:$U,ROW(),$D$6)),INDEX($A:$U,ROW(),$D$6),IFERROR(--SUBSTITUTE(SUBSTITUTE(TRIM(INDEX($A:$U,ROW(),$D$6)),",",""),"원",""),0))))</f>
        <v/>
      </c>
      <c r="AA1491" s="30">
        <f>IF(OR($Y1491="",$E$6=""),"",IF(INDEX($A:$U,ROW(),$E$6)="",0,IF(ISNUMBER(INDEX($A:$U,ROW(),$E$6)),INDEX($A:$U,ROW(),$E$6),IFERROR(--SUBSTITUTE(SUBSTITUTE(TRIM(INDEX($A:$U,ROW(),$E$6)),",",""),"원",""),0))))</f>
        <v/>
      </c>
      <c r="AB1491" s="30">
        <f>IF(OR($Y1491="",$F$6=""),"",IF(INDEX($A:$U,ROW(),$F$6)="","",IF(ISNUMBER(INDEX($A:$U,ROW(),$F$6)),INDEX($A:$U,ROW(),$F$6),IFERROR(--SUBSTITUTE(SUBSTITUTE(TRIM(INDEX($A:$U,ROW(),$F$6)),",",""),"원",""),""))))</f>
        <v/>
      </c>
      <c r="AC1491" s="2">
        <f>IF(OR($Y1491="",$G$6=""),"",INDEX($A:$U,ROW(),$G$6)&amp;"")</f>
        <v/>
      </c>
      <c r="AD1491" s="2">
        <f>IF($Y1491="","",IF(OR(AND(설정!$B$5&lt;&gt;"",ISNUMBER(SEARCH(설정!$B$5,$AC1491))),AND(설정!$B$6&lt;&gt;"",ISNUMBER(SEARCH(설정!$B$6,$AC1491))),AND(설정!$B$7&lt;&gt;"",ISNUMBER(SEARCH(설정!$B$7,$AC1491)))),"제외","포함"))</f>
        <v/>
      </c>
    </row>
    <row r="1492">
      <c r="W1492" s="2">
        <f>IF(OR($B$5="",$C$6="",ROW()&lt;$B$5),"",IF(INDEX($A:$U,ROW(),$C$6)="","",INDEX($A:$U,ROW(),$C$6)))</f>
        <v/>
      </c>
      <c r="X1492" s="28">
        <f>IF($W1492="","",IF(ISNUMBER($W1492),IF($W1492&gt;=10000000,IFERROR(DATE(INT($W1492/10000),MOD(INT($W1492/100),100),MOD($W1492,100)),""),$W1492),IF(ISNUMBER(--SUBSTITUTE(SUBSTITUTE(TRIM($W1492),".","-"),"/","-")),IF(--SUBSTITUTE(SUBSTITUTE(TRIM($W1492),".","-"),"/","-")&gt;=10000000,IFERROR(DATE(--LEFT(TRIM($W1492),4),--MID(TRIM($W1492),5,2),--RIGHT(TRIM($W1492),2)),""),--SUBSTITUTE(SUBSTITUTE(TRIM($W1492),".","-"),"/","-")),IFERROR(--LEFT(SUBSTITUTE(SUBSTITUTE(TRIM($W1492),".","-"),"/","-"),10),""))))</f>
        <v/>
      </c>
      <c r="Y1492" s="29">
        <f>IF($X1492="","",INT($X1492))</f>
        <v/>
      </c>
      <c r="Z1492" s="30">
        <f>IF(OR($Y1492="",$D$6=""),"",IF(INDEX($A:$U,ROW(),$D$6)="",0,IF(ISNUMBER(INDEX($A:$U,ROW(),$D$6)),INDEX($A:$U,ROW(),$D$6),IFERROR(--SUBSTITUTE(SUBSTITUTE(TRIM(INDEX($A:$U,ROW(),$D$6)),",",""),"원",""),0))))</f>
        <v/>
      </c>
      <c r="AA1492" s="30">
        <f>IF(OR($Y1492="",$E$6=""),"",IF(INDEX($A:$U,ROW(),$E$6)="",0,IF(ISNUMBER(INDEX($A:$U,ROW(),$E$6)),INDEX($A:$U,ROW(),$E$6),IFERROR(--SUBSTITUTE(SUBSTITUTE(TRIM(INDEX($A:$U,ROW(),$E$6)),",",""),"원",""),0))))</f>
        <v/>
      </c>
      <c r="AB1492" s="30">
        <f>IF(OR($Y1492="",$F$6=""),"",IF(INDEX($A:$U,ROW(),$F$6)="","",IF(ISNUMBER(INDEX($A:$U,ROW(),$F$6)),INDEX($A:$U,ROW(),$F$6),IFERROR(--SUBSTITUTE(SUBSTITUTE(TRIM(INDEX($A:$U,ROW(),$F$6)),",",""),"원",""),""))))</f>
        <v/>
      </c>
      <c r="AC1492" s="2">
        <f>IF(OR($Y1492="",$G$6=""),"",INDEX($A:$U,ROW(),$G$6)&amp;"")</f>
        <v/>
      </c>
      <c r="AD1492" s="2">
        <f>IF($Y1492="","",IF(OR(AND(설정!$B$5&lt;&gt;"",ISNUMBER(SEARCH(설정!$B$5,$AC1492))),AND(설정!$B$6&lt;&gt;"",ISNUMBER(SEARCH(설정!$B$6,$AC1492))),AND(설정!$B$7&lt;&gt;"",ISNUMBER(SEARCH(설정!$B$7,$AC1492)))),"제외","포함"))</f>
        <v/>
      </c>
    </row>
    <row r="1493">
      <c r="W1493" s="2">
        <f>IF(OR($B$5="",$C$6="",ROW()&lt;$B$5),"",IF(INDEX($A:$U,ROW(),$C$6)="","",INDEX($A:$U,ROW(),$C$6)))</f>
        <v/>
      </c>
      <c r="X1493" s="28">
        <f>IF($W1493="","",IF(ISNUMBER($W1493),IF($W1493&gt;=10000000,IFERROR(DATE(INT($W1493/10000),MOD(INT($W1493/100),100),MOD($W1493,100)),""),$W1493),IF(ISNUMBER(--SUBSTITUTE(SUBSTITUTE(TRIM($W1493),".","-"),"/","-")),IF(--SUBSTITUTE(SUBSTITUTE(TRIM($W1493),".","-"),"/","-")&gt;=10000000,IFERROR(DATE(--LEFT(TRIM($W1493),4),--MID(TRIM($W1493),5,2),--RIGHT(TRIM($W1493),2)),""),--SUBSTITUTE(SUBSTITUTE(TRIM($W1493),".","-"),"/","-")),IFERROR(--LEFT(SUBSTITUTE(SUBSTITUTE(TRIM($W1493),".","-"),"/","-"),10),""))))</f>
        <v/>
      </c>
      <c r="Y1493" s="29">
        <f>IF($X1493="","",INT($X1493))</f>
        <v/>
      </c>
      <c r="Z1493" s="30">
        <f>IF(OR($Y1493="",$D$6=""),"",IF(INDEX($A:$U,ROW(),$D$6)="",0,IF(ISNUMBER(INDEX($A:$U,ROW(),$D$6)),INDEX($A:$U,ROW(),$D$6),IFERROR(--SUBSTITUTE(SUBSTITUTE(TRIM(INDEX($A:$U,ROW(),$D$6)),",",""),"원",""),0))))</f>
        <v/>
      </c>
      <c r="AA1493" s="30">
        <f>IF(OR($Y1493="",$E$6=""),"",IF(INDEX($A:$U,ROW(),$E$6)="",0,IF(ISNUMBER(INDEX($A:$U,ROW(),$E$6)),INDEX($A:$U,ROW(),$E$6),IFERROR(--SUBSTITUTE(SUBSTITUTE(TRIM(INDEX($A:$U,ROW(),$E$6)),",",""),"원",""),0))))</f>
        <v/>
      </c>
      <c r="AB1493" s="30">
        <f>IF(OR($Y1493="",$F$6=""),"",IF(INDEX($A:$U,ROW(),$F$6)="","",IF(ISNUMBER(INDEX($A:$U,ROW(),$F$6)),INDEX($A:$U,ROW(),$F$6),IFERROR(--SUBSTITUTE(SUBSTITUTE(TRIM(INDEX($A:$U,ROW(),$F$6)),",",""),"원",""),""))))</f>
        <v/>
      </c>
      <c r="AC1493" s="2">
        <f>IF(OR($Y1493="",$G$6=""),"",INDEX($A:$U,ROW(),$G$6)&amp;"")</f>
        <v/>
      </c>
      <c r="AD1493" s="2">
        <f>IF($Y1493="","",IF(OR(AND(설정!$B$5&lt;&gt;"",ISNUMBER(SEARCH(설정!$B$5,$AC1493))),AND(설정!$B$6&lt;&gt;"",ISNUMBER(SEARCH(설정!$B$6,$AC1493))),AND(설정!$B$7&lt;&gt;"",ISNUMBER(SEARCH(설정!$B$7,$AC1493)))),"제외","포함"))</f>
        <v/>
      </c>
    </row>
    <row r="1494">
      <c r="W1494" s="2">
        <f>IF(OR($B$5="",$C$6="",ROW()&lt;$B$5),"",IF(INDEX($A:$U,ROW(),$C$6)="","",INDEX($A:$U,ROW(),$C$6)))</f>
        <v/>
      </c>
      <c r="X1494" s="28">
        <f>IF($W1494="","",IF(ISNUMBER($W1494),IF($W1494&gt;=10000000,IFERROR(DATE(INT($W1494/10000),MOD(INT($W1494/100),100),MOD($W1494,100)),""),$W1494),IF(ISNUMBER(--SUBSTITUTE(SUBSTITUTE(TRIM($W1494),".","-"),"/","-")),IF(--SUBSTITUTE(SUBSTITUTE(TRIM($W1494),".","-"),"/","-")&gt;=10000000,IFERROR(DATE(--LEFT(TRIM($W1494),4),--MID(TRIM($W1494),5,2),--RIGHT(TRIM($W1494),2)),""),--SUBSTITUTE(SUBSTITUTE(TRIM($W1494),".","-"),"/","-")),IFERROR(--LEFT(SUBSTITUTE(SUBSTITUTE(TRIM($W1494),".","-"),"/","-"),10),""))))</f>
        <v/>
      </c>
      <c r="Y1494" s="29">
        <f>IF($X1494="","",INT($X1494))</f>
        <v/>
      </c>
      <c r="Z1494" s="30">
        <f>IF(OR($Y1494="",$D$6=""),"",IF(INDEX($A:$U,ROW(),$D$6)="",0,IF(ISNUMBER(INDEX($A:$U,ROW(),$D$6)),INDEX($A:$U,ROW(),$D$6),IFERROR(--SUBSTITUTE(SUBSTITUTE(TRIM(INDEX($A:$U,ROW(),$D$6)),",",""),"원",""),0))))</f>
        <v/>
      </c>
      <c r="AA1494" s="30">
        <f>IF(OR($Y1494="",$E$6=""),"",IF(INDEX($A:$U,ROW(),$E$6)="",0,IF(ISNUMBER(INDEX($A:$U,ROW(),$E$6)),INDEX($A:$U,ROW(),$E$6),IFERROR(--SUBSTITUTE(SUBSTITUTE(TRIM(INDEX($A:$U,ROW(),$E$6)),",",""),"원",""),0))))</f>
        <v/>
      </c>
      <c r="AB1494" s="30">
        <f>IF(OR($Y1494="",$F$6=""),"",IF(INDEX($A:$U,ROW(),$F$6)="","",IF(ISNUMBER(INDEX($A:$U,ROW(),$F$6)),INDEX($A:$U,ROW(),$F$6),IFERROR(--SUBSTITUTE(SUBSTITUTE(TRIM(INDEX($A:$U,ROW(),$F$6)),",",""),"원",""),""))))</f>
        <v/>
      </c>
      <c r="AC1494" s="2">
        <f>IF(OR($Y1494="",$G$6=""),"",INDEX($A:$U,ROW(),$G$6)&amp;"")</f>
        <v/>
      </c>
      <c r="AD1494" s="2">
        <f>IF($Y1494="","",IF(OR(AND(설정!$B$5&lt;&gt;"",ISNUMBER(SEARCH(설정!$B$5,$AC1494))),AND(설정!$B$6&lt;&gt;"",ISNUMBER(SEARCH(설정!$B$6,$AC1494))),AND(설정!$B$7&lt;&gt;"",ISNUMBER(SEARCH(설정!$B$7,$AC1494)))),"제외","포함"))</f>
        <v/>
      </c>
    </row>
    <row r="1495">
      <c r="W1495" s="2">
        <f>IF(OR($B$5="",$C$6="",ROW()&lt;$B$5),"",IF(INDEX($A:$U,ROW(),$C$6)="","",INDEX($A:$U,ROW(),$C$6)))</f>
        <v/>
      </c>
      <c r="X1495" s="28">
        <f>IF($W1495="","",IF(ISNUMBER($W1495),IF($W1495&gt;=10000000,IFERROR(DATE(INT($W1495/10000),MOD(INT($W1495/100),100),MOD($W1495,100)),""),$W1495),IF(ISNUMBER(--SUBSTITUTE(SUBSTITUTE(TRIM($W1495),".","-"),"/","-")),IF(--SUBSTITUTE(SUBSTITUTE(TRIM($W1495),".","-"),"/","-")&gt;=10000000,IFERROR(DATE(--LEFT(TRIM($W1495),4),--MID(TRIM($W1495),5,2),--RIGHT(TRIM($W1495),2)),""),--SUBSTITUTE(SUBSTITUTE(TRIM($W1495),".","-"),"/","-")),IFERROR(--LEFT(SUBSTITUTE(SUBSTITUTE(TRIM($W1495),".","-"),"/","-"),10),""))))</f>
        <v/>
      </c>
      <c r="Y1495" s="29">
        <f>IF($X1495="","",INT($X1495))</f>
        <v/>
      </c>
      <c r="Z1495" s="30">
        <f>IF(OR($Y1495="",$D$6=""),"",IF(INDEX($A:$U,ROW(),$D$6)="",0,IF(ISNUMBER(INDEX($A:$U,ROW(),$D$6)),INDEX($A:$U,ROW(),$D$6),IFERROR(--SUBSTITUTE(SUBSTITUTE(TRIM(INDEX($A:$U,ROW(),$D$6)),",",""),"원",""),0))))</f>
        <v/>
      </c>
      <c r="AA1495" s="30">
        <f>IF(OR($Y1495="",$E$6=""),"",IF(INDEX($A:$U,ROW(),$E$6)="",0,IF(ISNUMBER(INDEX($A:$U,ROW(),$E$6)),INDEX($A:$U,ROW(),$E$6),IFERROR(--SUBSTITUTE(SUBSTITUTE(TRIM(INDEX($A:$U,ROW(),$E$6)),",",""),"원",""),0))))</f>
        <v/>
      </c>
      <c r="AB1495" s="30">
        <f>IF(OR($Y1495="",$F$6=""),"",IF(INDEX($A:$U,ROW(),$F$6)="","",IF(ISNUMBER(INDEX($A:$U,ROW(),$F$6)),INDEX($A:$U,ROW(),$F$6),IFERROR(--SUBSTITUTE(SUBSTITUTE(TRIM(INDEX($A:$U,ROW(),$F$6)),",",""),"원",""),""))))</f>
        <v/>
      </c>
      <c r="AC1495" s="2">
        <f>IF(OR($Y1495="",$G$6=""),"",INDEX($A:$U,ROW(),$G$6)&amp;"")</f>
        <v/>
      </c>
      <c r="AD1495" s="2">
        <f>IF($Y1495="","",IF(OR(AND(설정!$B$5&lt;&gt;"",ISNUMBER(SEARCH(설정!$B$5,$AC1495))),AND(설정!$B$6&lt;&gt;"",ISNUMBER(SEARCH(설정!$B$6,$AC1495))),AND(설정!$B$7&lt;&gt;"",ISNUMBER(SEARCH(설정!$B$7,$AC1495)))),"제외","포함"))</f>
        <v/>
      </c>
    </row>
    <row r="1496">
      <c r="W1496" s="2">
        <f>IF(OR($B$5="",$C$6="",ROW()&lt;$B$5),"",IF(INDEX($A:$U,ROW(),$C$6)="","",INDEX($A:$U,ROW(),$C$6)))</f>
        <v/>
      </c>
      <c r="X1496" s="28">
        <f>IF($W1496="","",IF(ISNUMBER($W1496),IF($W1496&gt;=10000000,IFERROR(DATE(INT($W1496/10000),MOD(INT($W1496/100),100),MOD($W1496,100)),""),$W1496),IF(ISNUMBER(--SUBSTITUTE(SUBSTITUTE(TRIM($W1496),".","-"),"/","-")),IF(--SUBSTITUTE(SUBSTITUTE(TRIM($W1496),".","-"),"/","-")&gt;=10000000,IFERROR(DATE(--LEFT(TRIM($W1496),4),--MID(TRIM($W1496),5,2),--RIGHT(TRIM($W1496),2)),""),--SUBSTITUTE(SUBSTITUTE(TRIM($W1496),".","-"),"/","-")),IFERROR(--LEFT(SUBSTITUTE(SUBSTITUTE(TRIM($W1496),".","-"),"/","-"),10),""))))</f>
        <v/>
      </c>
      <c r="Y1496" s="29">
        <f>IF($X1496="","",INT($X1496))</f>
        <v/>
      </c>
      <c r="Z1496" s="30">
        <f>IF(OR($Y1496="",$D$6=""),"",IF(INDEX($A:$U,ROW(),$D$6)="",0,IF(ISNUMBER(INDEX($A:$U,ROW(),$D$6)),INDEX($A:$U,ROW(),$D$6),IFERROR(--SUBSTITUTE(SUBSTITUTE(TRIM(INDEX($A:$U,ROW(),$D$6)),",",""),"원",""),0))))</f>
        <v/>
      </c>
      <c r="AA1496" s="30">
        <f>IF(OR($Y1496="",$E$6=""),"",IF(INDEX($A:$U,ROW(),$E$6)="",0,IF(ISNUMBER(INDEX($A:$U,ROW(),$E$6)),INDEX($A:$U,ROW(),$E$6),IFERROR(--SUBSTITUTE(SUBSTITUTE(TRIM(INDEX($A:$U,ROW(),$E$6)),",",""),"원",""),0))))</f>
        <v/>
      </c>
      <c r="AB1496" s="30">
        <f>IF(OR($Y1496="",$F$6=""),"",IF(INDEX($A:$U,ROW(),$F$6)="","",IF(ISNUMBER(INDEX($A:$U,ROW(),$F$6)),INDEX($A:$U,ROW(),$F$6),IFERROR(--SUBSTITUTE(SUBSTITUTE(TRIM(INDEX($A:$U,ROW(),$F$6)),",",""),"원",""),""))))</f>
        <v/>
      </c>
      <c r="AC1496" s="2">
        <f>IF(OR($Y1496="",$G$6=""),"",INDEX($A:$U,ROW(),$G$6)&amp;"")</f>
        <v/>
      </c>
      <c r="AD1496" s="2">
        <f>IF($Y1496="","",IF(OR(AND(설정!$B$5&lt;&gt;"",ISNUMBER(SEARCH(설정!$B$5,$AC1496))),AND(설정!$B$6&lt;&gt;"",ISNUMBER(SEARCH(설정!$B$6,$AC1496))),AND(설정!$B$7&lt;&gt;"",ISNUMBER(SEARCH(설정!$B$7,$AC1496)))),"제외","포함"))</f>
        <v/>
      </c>
    </row>
    <row r="1497">
      <c r="W1497" s="2">
        <f>IF(OR($B$5="",$C$6="",ROW()&lt;$B$5),"",IF(INDEX($A:$U,ROW(),$C$6)="","",INDEX($A:$U,ROW(),$C$6)))</f>
        <v/>
      </c>
      <c r="X1497" s="28">
        <f>IF($W1497="","",IF(ISNUMBER($W1497),IF($W1497&gt;=10000000,IFERROR(DATE(INT($W1497/10000),MOD(INT($W1497/100),100),MOD($W1497,100)),""),$W1497),IF(ISNUMBER(--SUBSTITUTE(SUBSTITUTE(TRIM($W1497),".","-"),"/","-")),IF(--SUBSTITUTE(SUBSTITUTE(TRIM($W1497),".","-"),"/","-")&gt;=10000000,IFERROR(DATE(--LEFT(TRIM($W1497),4),--MID(TRIM($W1497),5,2),--RIGHT(TRIM($W1497),2)),""),--SUBSTITUTE(SUBSTITUTE(TRIM($W1497),".","-"),"/","-")),IFERROR(--LEFT(SUBSTITUTE(SUBSTITUTE(TRIM($W1497),".","-"),"/","-"),10),""))))</f>
        <v/>
      </c>
      <c r="Y1497" s="29">
        <f>IF($X1497="","",INT($X1497))</f>
        <v/>
      </c>
      <c r="Z1497" s="30">
        <f>IF(OR($Y1497="",$D$6=""),"",IF(INDEX($A:$U,ROW(),$D$6)="",0,IF(ISNUMBER(INDEX($A:$U,ROW(),$D$6)),INDEX($A:$U,ROW(),$D$6),IFERROR(--SUBSTITUTE(SUBSTITUTE(TRIM(INDEX($A:$U,ROW(),$D$6)),",",""),"원",""),0))))</f>
        <v/>
      </c>
      <c r="AA1497" s="30">
        <f>IF(OR($Y1497="",$E$6=""),"",IF(INDEX($A:$U,ROW(),$E$6)="",0,IF(ISNUMBER(INDEX($A:$U,ROW(),$E$6)),INDEX($A:$U,ROW(),$E$6),IFERROR(--SUBSTITUTE(SUBSTITUTE(TRIM(INDEX($A:$U,ROW(),$E$6)),",",""),"원",""),0))))</f>
        <v/>
      </c>
      <c r="AB1497" s="30">
        <f>IF(OR($Y1497="",$F$6=""),"",IF(INDEX($A:$U,ROW(),$F$6)="","",IF(ISNUMBER(INDEX($A:$U,ROW(),$F$6)),INDEX($A:$U,ROW(),$F$6),IFERROR(--SUBSTITUTE(SUBSTITUTE(TRIM(INDEX($A:$U,ROW(),$F$6)),",",""),"원",""),""))))</f>
        <v/>
      </c>
      <c r="AC1497" s="2">
        <f>IF(OR($Y1497="",$G$6=""),"",INDEX($A:$U,ROW(),$G$6)&amp;"")</f>
        <v/>
      </c>
      <c r="AD1497" s="2">
        <f>IF($Y1497="","",IF(OR(AND(설정!$B$5&lt;&gt;"",ISNUMBER(SEARCH(설정!$B$5,$AC1497))),AND(설정!$B$6&lt;&gt;"",ISNUMBER(SEARCH(설정!$B$6,$AC1497))),AND(설정!$B$7&lt;&gt;"",ISNUMBER(SEARCH(설정!$B$7,$AC1497)))),"제외","포함"))</f>
        <v/>
      </c>
    </row>
    <row r="1498">
      <c r="W1498" s="2">
        <f>IF(OR($B$5="",$C$6="",ROW()&lt;$B$5),"",IF(INDEX($A:$U,ROW(),$C$6)="","",INDEX($A:$U,ROW(),$C$6)))</f>
        <v/>
      </c>
      <c r="X1498" s="28">
        <f>IF($W1498="","",IF(ISNUMBER($W1498),IF($W1498&gt;=10000000,IFERROR(DATE(INT($W1498/10000),MOD(INT($W1498/100),100),MOD($W1498,100)),""),$W1498),IF(ISNUMBER(--SUBSTITUTE(SUBSTITUTE(TRIM($W1498),".","-"),"/","-")),IF(--SUBSTITUTE(SUBSTITUTE(TRIM($W1498),".","-"),"/","-")&gt;=10000000,IFERROR(DATE(--LEFT(TRIM($W1498),4),--MID(TRIM($W1498),5,2),--RIGHT(TRIM($W1498),2)),""),--SUBSTITUTE(SUBSTITUTE(TRIM($W1498),".","-"),"/","-")),IFERROR(--LEFT(SUBSTITUTE(SUBSTITUTE(TRIM($W1498),".","-"),"/","-"),10),""))))</f>
        <v/>
      </c>
      <c r="Y1498" s="29">
        <f>IF($X1498="","",INT($X1498))</f>
        <v/>
      </c>
      <c r="Z1498" s="30">
        <f>IF(OR($Y1498="",$D$6=""),"",IF(INDEX($A:$U,ROW(),$D$6)="",0,IF(ISNUMBER(INDEX($A:$U,ROW(),$D$6)),INDEX($A:$U,ROW(),$D$6),IFERROR(--SUBSTITUTE(SUBSTITUTE(TRIM(INDEX($A:$U,ROW(),$D$6)),",",""),"원",""),0))))</f>
        <v/>
      </c>
      <c r="AA1498" s="30">
        <f>IF(OR($Y1498="",$E$6=""),"",IF(INDEX($A:$U,ROW(),$E$6)="",0,IF(ISNUMBER(INDEX($A:$U,ROW(),$E$6)),INDEX($A:$U,ROW(),$E$6),IFERROR(--SUBSTITUTE(SUBSTITUTE(TRIM(INDEX($A:$U,ROW(),$E$6)),",",""),"원",""),0))))</f>
        <v/>
      </c>
      <c r="AB1498" s="30">
        <f>IF(OR($Y1498="",$F$6=""),"",IF(INDEX($A:$U,ROW(),$F$6)="","",IF(ISNUMBER(INDEX($A:$U,ROW(),$F$6)),INDEX($A:$U,ROW(),$F$6),IFERROR(--SUBSTITUTE(SUBSTITUTE(TRIM(INDEX($A:$U,ROW(),$F$6)),",",""),"원",""),""))))</f>
        <v/>
      </c>
      <c r="AC1498" s="2">
        <f>IF(OR($Y1498="",$G$6=""),"",INDEX($A:$U,ROW(),$G$6)&amp;"")</f>
        <v/>
      </c>
      <c r="AD1498" s="2">
        <f>IF($Y1498="","",IF(OR(AND(설정!$B$5&lt;&gt;"",ISNUMBER(SEARCH(설정!$B$5,$AC1498))),AND(설정!$B$6&lt;&gt;"",ISNUMBER(SEARCH(설정!$B$6,$AC1498))),AND(설정!$B$7&lt;&gt;"",ISNUMBER(SEARCH(설정!$B$7,$AC1498)))),"제외","포함"))</f>
        <v/>
      </c>
    </row>
    <row r="1499">
      <c r="W1499" s="2">
        <f>IF(OR($B$5="",$C$6="",ROW()&lt;$B$5),"",IF(INDEX($A:$U,ROW(),$C$6)="","",INDEX($A:$U,ROW(),$C$6)))</f>
        <v/>
      </c>
      <c r="X1499" s="28">
        <f>IF($W1499="","",IF(ISNUMBER($W1499),IF($W1499&gt;=10000000,IFERROR(DATE(INT($W1499/10000),MOD(INT($W1499/100),100),MOD($W1499,100)),""),$W1499),IF(ISNUMBER(--SUBSTITUTE(SUBSTITUTE(TRIM($W1499),".","-"),"/","-")),IF(--SUBSTITUTE(SUBSTITUTE(TRIM($W1499),".","-"),"/","-")&gt;=10000000,IFERROR(DATE(--LEFT(TRIM($W1499),4),--MID(TRIM($W1499),5,2),--RIGHT(TRIM($W1499),2)),""),--SUBSTITUTE(SUBSTITUTE(TRIM($W1499),".","-"),"/","-")),IFERROR(--LEFT(SUBSTITUTE(SUBSTITUTE(TRIM($W1499),".","-"),"/","-"),10),""))))</f>
        <v/>
      </c>
      <c r="Y1499" s="29">
        <f>IF($X1499="","",INT($X1499))</f>
        <v/>
      </c>
      <c r="Z1499" s="30">
        <f>IF(OR($Y1499="",$D$6=""),"",IF(INDEX($A:$U,ROW(),$D$6)="",0,IF(ISNUMBER(INDEX($A:$U,ROW(),$D$6)),INDEX($A:$U,ROW(),$D$6),IFERROR(--SUBSTITUTE(SUBSTITUTE(TRIM(INDEX($A:$U,ROW(),$D$6)),",",""),"원",""),0))))</f>
        <v/>
      </c>
      <c r="AA1499" s="30">
        <f>IF(OR($Y1499="",$E$6=""),"",IF(INDEX($A:$U,ROW(),$E$6)="",0,IF(ISNUMBER(INDEX($A:$U,ROW(),$E$6)),INDEX($A:$U,ROW(),$E$6),IFERROR(--SUBSTITUTE(SUBSTITUTE(TRIM(INDEX($A:$U,ROW(),$E$6)),",",""),"원",""),0))))</f>
        <v/>
      </c>
      <c r="AB1499" s="30">
        <f>IF(OR($Y1499="",$F$6=""),"",IF(INDEX($A:$U,ROW(),$F$6)="","",IF(ISNUMBER(INDEX($A:$U,ROW(),$F$6)),INDEX($A:$U,ROW(),$F$6),IFERROR(--SUBSTITUTE(SUBSTITUTE(TRIM(INDEX($A:$U,ROW(),$F$6)),",",""),"원",""),""))))</f>
        <v/>
      </c>
      <c r="AC1499" s="2">
        <f>IF(OR($Y1499="",$G$6=""),"",INDEX($A:$U,ROW(),$G$6)&amp;"")</f>
        <v/>
      </c>
      <c r="AD1499" s="2">
        <f>IF($Y1499="","",IF(OR(AND(설정!$B$5&lt;&gt;"",ISNUMBER(SEARCH(설정!$B$5,$AC1499))),AND(설정!$B$6&lt;&gt;"",ISNUMBER(SEARCH(설정!$B$6,$AC1499))),AND(설정!$B$7&lt;&gt;"",ISNUMBER(SEARCH(설정!$B$7,$AC1499)))),"제외","포함"))</f>
        <v/>
      </c>
    </row>
    <row r="1500">
      <c r="W1500" s="2">
        <f>IF(OR($B$5="",$C$6="",ROW()&lt;$B$5),"",IF(INDEX($A:$U,ROW(),$C$6)="","",INDEX($A:$U,ROW(),$C$6)))</f>
        <v/>
      </c>
      <c r="X1500" s="28">
        <f>IF($W1500="","",IF(ISNUMBER($W1500),IF($W1500&gt;=10000000,IFERROR(DATE(INT($W1500/10000),MOD(INT($W1500/100),100),MOD($W1500,100)),""),$W1500),IF(ISNUMBER(--SUBSTITUTE(SUBSTITUTE(TRIM($W1500),".","-"),"/","-")),IF(--SUBSTITUTE(SUBSTITUTE(TRIM($W1500),".","-"),"/","-")&gt;=10000000,IFERROR(DATE(--LEFT(TRIM($W1500),4),--MID(TRIM($W1500),5,2),--RIGHT(TRIM($W1500),2)),""),--SUBSTITUTE(SUBSTITUTE(TRIM($W1500),".","-"),"/","-")),IFERROR(--LEFT(SUBSTITUTE(SUBSTITUTE(TRIM($W1500),".","-"),"/","-"),10),""))))</f>
        <v/>
      </c>
      <c r="Y1500" s="29">
        <f>IF($X1500="","",INT($X1500))</f>
        <v/>
      </c>
      <c r="Z1500" s="30">
        <f>IF(OR($Y1500="",$D$6=""),"",IF(INDEX($A:$U,ROW(),$D$6)="",0,IF(ISNUMBER(INDEX($A:$U,ROW(),$D$6)),INDEX($A:$U,ROW(),$D$6),IFERROR(--SUBSTITUTE(SUBSTITUTE(TRIM(INDEX($A:$U,ROW(),$D$6)),",",""),"원",""),0))))</f>
        <v/>
      </c>
      <c r="AA1500" s="30">
        <f>IF(OR($Y1500="",$E$6=""),"",IF(INDEX($A:$U,ROW(),$E$6)="",0,IF(ISNUMBER(INDEX($A:$U,ROW(),$E$6)),INDEX($A:$U,ROW(),$E$6),IFERROR(--SUBSTITUTE(SUBSTITUTE(TRIM(INDEX($A:$U,ROW(),$E$6)),",",""),"원",""),0))))</f>
        <v/>
      </c>
      <c r="AB1500" s="30">
        <f>IF(OR($Y1500="",$F$6=""),"",IF(INDEX($A:$U,ROW(),$F$6)="","",IF(ISNUMBER(INDEX($A:$U,ROW(),$F$6)),INDEX($A:$U,ROW(),$F$6),IFERROR(--SUBSTITUTE(SUBSTITUTE(TRIM(INDEX($A:$U,ROW(),$F$6)),",",""),"원",""),""))))</f>
        <v/>
      </c>
      <c r="AC1500" s="2">
        <f>IF(OR($Y1500="",$G$6=""),"",INDEX($A:$U,ROW(),$G$6)&amp;"")</f>
        <v/>
      </c>
      <c r="AD1500" s="2">
        <f>IF($Y1500="","",IF(OR(AND(설정!$B$5&lt;&gt;"",ISNUMBER(SEARCH(설정!$B$5,$AC1500))),AND(설정!$B$6&lt;&gt;"",ISNUMBER(SEARCH(설정!$B$6,$AC1500))),AND(설정!$B$7&lt;&gt;"",ISNUMBER(SEARCH(설정!$B$7,$AC1500)))),"제외","포함"))</f>
        <v/>
      </c>
    </row>
    <row r="1501">
      <c r="W1501" s="2">
        <f>IF(OR($B$5="",$C$6="",ROW()&lt;$B$5),"",IF(INDEX($A:$U,ROW(),$C$6)="","",INDEX($A:$U,ROW(),$C$6)))</f>
        <v/>
      </c>
      <c r="X1501" s="28">
        <f>IF($W1501="","",IF(ISNUMBER($W1501),IF($W1501&gt;=10000000,IFERROR(DATE(INT($W1501/10000),MOD(INT($W1501/100),100),MOD($W1501,100)),""),$W1501),IF(ISNUMBER(--SUBSTITUTE(SUBSTITUTE(TRIM($W1501),".","-"),"/","-")),IF(--SUBSTITUTE(SUBSTITUTE(TRIM($W1501),".","-"),"/","-")&gt;=10000000,IFERROR(DATE(--LEFT(TRIM($W1501),4),--MID(TRIM($W1501),5,2),--RIGHT(TRIM($W1501),2)),""),--SUBSTITUTE(SUBSTITUTE(TRIM($W1501),".","-"),"/","-")),IFERROR(--LEFT(SUBSTITUTE(SUBSTITUTE(TRIM($W1501),".","-"),"/","-"),10),""))))</f>
        <v/>
      </c>
      <c r="Y1501" s="29">
        <f>IF($X1501="","",INT($X1501))</f>
        <v/>
      </c>
      <c r="Z1501" s="30">
        <f>IF(OR($Y1501="",$D$6=""),"",IF(INDEX($A:$U,ROW(),$D$6)="",0,IF(ISNUMBER(INDEX($A:$U,ROW(),$D$6)),INDEX($A:$U,ROW(),$D$6),IFERROR(--SUBSTITUTE(SUBSTITUTE(TRIM(INDEX($A:$U,ROW(),$D$6)),",",""),"원",""),0))))</f>
        <v/>
      </c>
      <c r="AA1501" s="30">
        <f>IF(OR($Y1501="",$E$6=""),"",IF(INDEX($A:$U,ROW(),$E$6)="",0,IF(ISNUMBER(INDEX($A:$U,ROW(),$E$6)),INDEX($A:$U,ROW(),$E$6),IFERROR(--SUBSTITUTE(SUBSTITUTE(TRIM(INDEX($A:$U,ROW(),$E$6)),",",""),"원",""),0))))</f>
        <v/>
      </c>
      <c r="AB1501" s="30">
        <f>IF(OR($Y1501="",$F$6=""),"",IF(INDEX($A:$U,ROW(),$F$6)="","",IF(ISNUMBER(INDEX($A:$U,ROW(),$F$6)),INDEX($A:$U,ROW(),$F$6),IFERROR(--SUBSTITUTE(SUBSTITUTE(TRIM(INDEX($A:$U,ROW(),$F$6)),",",""),"원",""),""))))</f>
        <v/>
      </c>
      <c r="AC1501" s="2">
        <f>IF(OR($Y1501="",$G$6=""),"",INDEX($A:$U,ROW(),$G$6)&amp;"")</f>
        <v/>
      </c>
      <c r="AD1501" s="2">
        <f>IF($Y1501="","",IF(OR(AND(설정!$B$5&lt;&gt;"",ISNUMBER(SEARCH(설정!$B$5,$AC1501))),AND(설정!$B$6&lt;&gt;"",ISNUMBER(SEARCH(설정!$B$6,$AC1501))),AND(설정!$B$7&lt;&gt;"",ISNUMBER(SEARCH(설정!$B$7,$AC1501)))),"제외","포함"))</f>
        <v/>
      </c>
    </row>
    <row r="1502">
      <c r="W1502" s="2">
        <f>IF(OR($B$5="",$C$6="",ROW()&lt;$B$5),"",IF(INDEX($A:$U,ROW(),$C$6)="","",INDEX($A:$U,ROW(),$C$6)))</f>
        <v/>
      </c>
      <c r="X1502" s="28">
        <f>IF($W1502="","",IF(ISNUMBER($W1502),IF($W1502&gt;=10000000,IFERROR(DATE(INT($W1502/10000),MOD(INT($W1502/100),100),MOD($W1502,100)),""),$W1502),IF(ISNUMBER(--SUBSTITUTE(SUBSTITUTE(TRIM($W1502),".","-"),"/","-")),IF(--SUBSTITUTE(SUBSTITUTE(TRIM($W1502),".","-"),"/","-")&gt;=10000000,IFERROR(DATE(--LEFT(TRIM($W1502),4),--MID(TRIM($W1502),5,2),--RIGHT(TRIM($W1502),2)),""),--SUBSTITUTE(SUBSTITUTE(TRIM($W1502),".","-"),"/","-")),IFERROR(--LEFT(SUBSTITUTE(SUBSTITUTE(TRIM($W1502),".","-"),"/","-"),10),""))))</f>
        <v/>
      </c>
      <c r="Y1502" s="29">
        <f>IF($X1502="","",INT($X1502))</f>
        <v/>
      </c>
      <c r="Z1502" s="30">
        <f>IF(OR($Y1502="",$D$6=""),"",IF(INDEX($A:$U,ROW(),$D$6)="",0,IF(ISNUMBER(INDEX($A:$U,ROW(),$D$6)),INDEX($A:$U,ROW(),$D$6),IFERROR(--SUBSTITUTE(SUBSTITUTE(TRIM(INDEX($A:$U,ROW(),$D$6)),",",""),"원",""),0))))</f>
        <v/>
      </c>
      <c r="AA1502" s="30">
        <f>IF(OR($Y1502="",$E$6=""),"",IF(INDEX($A:$U,ROW(),$E$6)="",0,IF(ISNUMBER(INDEX($A:$U,ROW(),$E$6)),INDEX($A:$U,ROW(),$E$6),IFERROR(--SUBSTITUTE(SUBSTITUTE(TRIM(INDEX($A:$U,ROW(),$E$6)),",",""),"원",""),0))))</f>
        <v/>
      </c>
      <c r="AB1502" s="30">
        <f>IF(OR($Y1502="",$F$6=""),"",IF(INDEX($A:$U,ROW(),$F$6)="","",IF(ISNUMBER(INDEX($A:$U,ROW(),$F$6)),INDEX($A:$U,ROW(),$F$6),IFERROR(--SUBSTITUTE(SUBSTITUTE(TRIM(INDEX($A:$U,ROW(),$F$6)),",",""),"원",""),""))))</f>
        <v/>
      </c>
      <c r="AC1502" s="2">
        <f>IF(OR($Y1502="",$G$6=""),"",INDEX($A:$U,ROW(),$G$6)&amp;"")</f>
        <v/>
      </c>
      <c r="AD1502" s="2">
        <f>IF($Y1502="","",IF(OR(AND(설정!$B$5&lt;&gt;"",ISNUMBER(SEARCH(설정!$B$5,$AC1502))),AND(설정!$B$6&lt;&gt;"",ISNUMBER(SEARCH(설정!$B$6,$AC1502))),AND(설정!$B$7&lt;&gt;"",ISNUMBER(SEARCH(설정!$B$7,$AC1502)))),"제외","포함"))</f>
        <v/>
      </c>
    </row>
    <row r="1503">
      <c r="W1503" s="2">
        <f>IF(OR($B$5="",$C$6="",ROW()&lt;$B$5),"",IF(INDEX($A:$U,ROW(),$C$6)="","",INDEX($A:$U,ROW(),$C$6)))</f>
        <v/>
      </c>
      <c r="X1503" s="28">
        <f>IF($W1503="","",IF(ISNUMBER($W1503),IF($W1503&gt;=10000000,IFERROR(DATE(INT($W1503/10000),MOD(INT($W1503/100),100),MOD($W1503,100)),""),$W1503),IF(ISNUMBER(--SUBSTITUTE(SUBSTITUTE(TRIM($W1503),".","-"),"/","-")),IF(--SUBSTITUTE(SUBSTITUTE(TRIM($W1503),".","-"),"/","-")&gt;=10000000,IFERROR(DATE(--LEFT(TRIM($W1503),4),--MID(TRIM($W1503),5,2),--RIGHT(TRIM($W1503),2)),""),--SUBSTITUTE(SUBSTITUTE(TRIM($W1503),".","-"),"/","-")),IFERROR(--LEFT(SUBSTITUTE(SUBSTITUTE(TRIM($W1503),".","-"),"/","-"),10),""))))</f>
        <v/>
      </c>
      <c r="Y1503" s="29">
        <f>IF($X1503="","",INT($X1503))</f>
        <v/>
      </c>
      <c r="Z1503" s="30">
        <f>IF(OR($Y1503="",$D$6=""),"",IF(INDEX($A:$U,ROW(),$D$6)="",0,IF(ISNUMBER(INDEX($A:$U,ROW(),$D$6)),INDEX($A:$U,ROW(),$D$6),IFERROR(--SUBSTITUTE(SUBSTITUTE(TRIM(INDEX($A:$U,ROW(),$D$6)),",",""),"원",""),0))))</f>
        <v/>
      </c>
      <c r="AA1503" s="30">
        <f>IF(OR($Y1503="",$E$6=""),"",IF(INDEX($A:$U,ROW(),$E$6)="",0,IF(ISNUMBER(INDEX($A:$U,ROW(),$E$6)),INDEX($A:$U,ROW(),$E$6),IFERROR(--SUBSTITUTE(SUBSTITUTE(TRIM(INDEX($A:$U,ROW(),$E$6)),",",""),"원",""),0))))</f>
        <v/>
      </c>
      <c r="AB1503" s="30">
        <f>IF(OR($Y1503="",$F$6=""),"",IF(INDEX($A:$U,ROW(),$F$6)="","",IF(ISNUMBER(INDEX($A:$U,ROW(),$F$6)),INDEX($A:$U,ROW(),$F$6),IFERROR(--SUBSTITUTE(SUBSTITUTE(TRIM(INDEX($A:$U,ROW(),$F$6)),",",""),"원",""),""))))</f>
        <v/>
      </c>
      <c r="AC1503" s="2">
        <f>IF(OR($Y1503="",$G$6=""),"",INDEX($A:$U,ROW(),$G$6)&amp;"")</f>
        <v/>
      </c>
      <c r="AD1503" s="2">
        <f>IF($Y1503="","",IF(OR(AND(설정!$B$5&lt;&gt;"",ISNUMBER(SEARCH(설정!$B$5,$AC1503))),AND(설정!$B$6&lt;&gt;"",ISNUMBER(SEARCH(설정!$B$6,$AC1503))),AND(설정!$B$7&lt;&gt;"",ISNUMBER(SEARCH(설정!$B$7,$AC1503)))),"제외","포함"))</f>
        <v/>
      </c>
    </row>
    <row r="1504">
      <c r="W1504" s="2">
        <f>IF(OR($B$5="",$C$6="",ROW()&lt;$B$5),"",IF(INDEX($A:$U,ROW(),$C$6)="","",INDEX($A:$U,ROW(),$C$6)))</f>
        <v/>
      </c>
      <c r="X1504" s="28">
        <f>IF($W1504="","",IF(ISNUMBER($W1504),IF($W1504&gt;=10000000,IFERROR(DATE(INT($W1504/10000),MOD(INT($W1504/100),100),MOD($W1504,100)),""),$W1504),IF(ISNUMBER(--SUBSTITUTE(SUBSTITUTE(TRIM($W1504),".","-"),"/","-")),IF(--SUBSTITUTE(SUBSTITUTE(TRIM($W1504),".","-"),"/","-")&gt;=10000000,IFERROR(DATE(--LEFT(TRIM($W1504),4),--MID(TRIM($W1504),5,2),--RIGHT(TRIM($W1504),2)),""),--SUBSTITUTE(SUBSTITUTE(TRIM($W1504),".","-"),"/","-")),IFERROR(--LEFT(SUBSTITUTE(SUBSTITUTE(TRIM($W1504),".","-"),"/","-"),10),""))))</f>
        <v/>
      </c>
      <c r="Y1504" s="29">
        <f>IF($X1504="","",INT($X1504))</f>
        <v/>
      </c>
      <c r="Z1504" s="30">
        <f>IF(OR($Y1504="",$D$6=""),"",IF(INDEX($A:$U,ROW(),$D$6)="",0,IF(ISNUMBER(INDEX($A:$U,ROW(),$D$6)),INDEX($A:$U,ROW(),$D$6),IFERROR(--SUBSTITUTE(SUBSTITUTE(TRIM(INDEX($A:$U,ROW(),$D$6)),",",""),"원",""),0))))</f>
        <v/>
      </c>
      <c r="AA1504" s="30">
        <f>IF(OR($Y1504="",$E$6=""),"",IF(INDEX($A:$U,ROW(),$E$6)="",0,IF(ISNUMBER(INDEX($A:$U,ROW(),$E$6)),INDEX($A:$U,ROW(),$E$6),IFERROR(--SUBSTITUTE(SUBSTITUTE(TRIM(INDEX($A:$U,ROW(),$E$6)),",",""),"원",""),0))))</f>
        <v/>
      </c>
      <c r="AB1504" s="30">
        <f>IF(OR($Y1504="",$F$6=""),"",IF(INDEX($A:$U,ROW(),$F$6)="","",IF(ISNUMBER(INDEX($A:$U,ROW(),$F$6)),INDEX($A:$U,ROW(),$F$6),IFERROR(--SUBSTITUTE(SUBSTITUTE(TRIM(INDEX($A:$U,ROW(),$F$6)),",",""),"원",""),""))))</f>
        <v/>
      </c>
      <c r="AC1504" s="2">
        <f>IF(OR($Y1504="",$G$6=""),"",INDEX($A:$U,ROW(),$G$6)&amp;"")</f>
        <v/>
      </c>
      <c r="AD1504" s="2">
        <f>IF($Y1504="","",IF(OR(AND(설정!$B$5&lt;&gt;"",ISNUMBER(SEARCH(설정!$B$5,$AC1504))),AND(설정!$B$6&lt;&gt;"",ISNUMBER(SEARCH(설정!$B$6,$AC1504))),AND(설정!$B$7&lt;&gt;"",ISNUMBER(SEARCH(설정!$B$7,$AC1504)))),"제외","포함"))</f>
        <v/>
      </c>
    </row>
    <row r="1505">
      <c r="W1505" s="2">
        <f>IF(OR($B$5="",$C$6="",ROW()&lt;$B$5),"",IF(INDEX($A:$U,ROW(),$C$6)="","",INDEX($A:$U,ROW(),$C$6)))</f>
        <v/>
      </c>
      <c r="X1505" s="28">
        <f>IF($W1505="","",IF(ISNUMBER($W1505),IF($W1505&gt;=10000000,IFERROR(DATE(INT($W1505/10000),MOD(INT($W1505/100),100),MOD($W1505,100)),""),$W1505),IF(ISNUMBER(--SUBSTITUTE(SUBSTITUTE(TRIM($W1505),".","-"),"/","-")),IF(--SUBSTITUTE(SUBSTITUTE(TRIM($W1505),".","-"),"/","-")&gt;=10000000,IFERROR(DATE(--LEFT(TRIM($W1505),4),--MID(TRIM($W1505),5,2),--RIGHT(TRIM($W1505),2)),""),--SUBSTITUTE(SUBSTITUTE(TRIM($W1505),".","-"),"/","-")),IFERROR(--LEFT(SUBSTITUTE(SUBSTITUTE(TRIM($W1505),".","-"),"/","-"),10),""))))</f>
        <v/>
      </c>
      <c r="Y1505" s="29">
        <f>IF($X1505="","",INT($X1505))</f>
        <v/>
      </c>
      <c r="Z1505" s="30">
        <f>IF(OR($Y1505="",$D$6=""),"",IF(INDEX($A:$U,ROW(),$D$6)="",0,IF(ISNUMBER(INDEX($A:$U,ROW(),$D$6)),INDEX($A:$U,ROW(),$D$6),IFERROR(--SUBSTITUTE(SUBSTITUTE(TRIM(INDEX($A:$U,ROW(),$D$6)),",",""),"원",""),0))))</f>
        <v/>
      </c>
      <c r="AA1505" s="30">
        <f>IF(OR($Y1505="",$E$6=""),"",IF(INDEX($A:$U,ROW(),$E$6)="",0,IF(ISNUMBER(INDEX($A:$U,ROW(),$E$6)),INDEX($A:$U,ROW(),$E$6),IFERROR(--SUBSTITUTE(SUBSTITUTE(TRIM(INDEX($A:$U,ROW(),$E$6)),",",""),"원",""),0))))</f>
        <v/>
      </c>
      <c r="AB1505" s="30">
        <f>IF(OR($Y1505="",$F$6=""),"",IF(INDEX($A:$U,ROW(),$F$6)="","",IF(ISNUMBER(INDEX($A:$U,ROW(),$F$6)),INDEX($A:$U,ROW(),$F$6),IFERROR(--SUBSTITUTE(SUBSTITUTE(TRIM(INDEX($A:$U,ROW(),$F$6)),",",""),"원",""),""))))</f>
        <v/>
      </c>
      <c r="AC1505" s="2">
        <f>IF(OR($Y1505="",$G$6=""),"",INDEX($A:$U,ROW(),$G$6)&amp;"")</f>
        <v/>
      </c>
      <c r="AD1505" s="2">
        <f>IF($Y1505="","",IF(OR(AND(설정!$B$5&lt;&gt;"",ISNUMBER(SEARCH(설정!$B$5,$AC1505))),AND(설정!$B$6&lt;&gt;"",ISNUMBER(SEARCH(설정!$B$6,$AC1505))),AND(설정!$B$7&lt;&gt;"",ISNUMBER(SEARCH(설정!$B$7,$AC1505)))),"제외","포함"))</f>
        <v/>
      </c>
    </row>
    <row r="1506">
      <c r="W1506" s="2">
        <f>IF(OR($B$5="",$C$6="",ROW()&lt;$B$5),"",IF(INDEX($A:$U,ROW(),$C$6)="","",INDEX($A:$U,ROW(),$C$6)))</f>
        <v/>
      </c>
      <c r="X1506" s="28">
        <f>IF($W1506="","",IF(ISNUMBER($W1506),IF($W1506&gt;=10000000,IFERROR(DATE(INT($W1506/10000),MOD(INT($W1506/100),100),MOD($W1506,100)),""),$W1506),IF(ISNUMBER(--SUBSTITUTE(SUBSTITUTE(TRIM($W1506),".","-"),"/","-")),IF(--SUBSTITUTE(SUBSTITUTE(TRIM($W1506),".","-"),"/","-")&gt;=10000000,IFERROR(DATE(--LEFT(TRIM($W1506),4),--MID(TRIM($W1506),5,2),--RIGHT(TRIM($W1506),2)),""),--SUBSTITUTE(SUBSTITUTE(TRIM($W1506),".","-"),"/","-")),IFERROR(--LEFT(SUBSTITUTE(SUBSTITUTE(TRIM($W1506),".","-"),"/","-"),10),""))))</f>
        <v/>
      </c>
      <c r="Y1506" s="29">
        <f>IF($X1506="","",INT($X1506))</f>
        <v/>
      </c>
      <c r="Z1506" s="30">
        <f>IF(OR($Y1506="",$D$6=""),"",IF(INDEX($A:$U,ROW(),$D$6)="",0,IF(ISNUMBER(INDEX($A:$U,ROW(),$D$6)),INDEX($A:$U,ROW(),$D$6),IFERROR(--SUBSTITUTE(SUBSTITUTE(TRIM(INDEX($A:$U,ROW(),$D$6)),",",""),"원",""),0))))</f>
        <v/>
      </c>
      <c r="AA1506" s="30">
        <f>IF(OR($Y1506="",$E$6=""),"",IF(INDEX($A:$U,ROW(),$E$6)="",0,IF(ISNUMBER(INDEX($A:$U,ROW(),$E$6)),INDEX($A:$U,ROW(),$E$6),IFERROR(--SUBSTITUTE(SUBSTITUTE(TRIM(INDEX($A:$U,ROW(),$E$6)),",",""),"원",""),0))))</f>
        <v/>
      </c>
      <c r="AB1506" s="30">
        <f>IF(OR($Y1506="",$F$6=""),"",IF(INDEX($A:$U,ROW(),$F$6)="","",IF(ISNUMBER(INDEX($A:$U,ROW(),$F$6)),INDEX($A:$U,ROW(),$F$6),IFERROR(--SUBSTITUTE(SUBSTITUTE(TRIM(INDEX($A:$U,ROW(),$F$6)),",",""),"원",""),""))))</f>
        <v/>
      </c>
      <c r="AC1506" s="2">
        <f>IF(OR($Y1506="",$G$6=""),"",INDEX($A:$U,ROW(),$G$6)&amp;"")</f>
        <v/>
      </c>
      <c r="AD1506" s="2">
        <f>IF($Y1506="","",IF(OR(AND(설정!$B$5&lt;&gt;"",ISNUMBER(SEARCH(설정!$B$5,$AC1506))),AND(설정!$B$6&lt;&gt;"",ISNUMBER(SEARCH(설정!$B$6,$AC1506))),AND(설정!$B$7&lt;&gt;"",ISNUMBER(SEARCH(설정!$B$7,$AC1506)))),"제외","포함"))</f>
        <v/>
      </c>
    </row>
    <row r="1507">
      <c r="W1507" s="2">
        <f>IF(OR($B$5="",$C$6="",ROW()&lt;$B$5),"",IF(INDEX($A:$U,ROW(),$C$6)="","",INDEX($A:$U,ROW(),$C$6)))</f>
        <v/>
      </c>
      <c r="X1507" s="28">
        <f>IF($W1507="","",IF(ISNUMBER($W1507),IF($W1507&gt;=10000000,IFERROR(DATE(INT($W1507/10000),MOD(INT($W1507/100),100),MOD($W1507,100)),""),$W1507),IF(ISNUMBER(--SUBSTITUTE(SUBSTITUTE(TRIM($W1507),".","-"),"/","-")),IF(--SUBSTITUTE(SUBSTITUTE(TRIM($W1507),".","-"),"/","-")&gt;=10000000,IFERROR(DATE(--LEFT(TRIM($W1507),4),--MID(TRIM($W1507),5,2),--RIGHT(TRIM($W1507),2)),""),--SUBSTITUTE(SUBSTITUTE(TRIM($W1507),".","-"),"/","-")),IFERROR(--LEFT(SUBSTITUTE(SUBSTITUTE(TRIM($W1507),".","-"),"/","-"),10),""))))</f>
        <v/>
      </c>
      <c r="Y1507" s="29">
        <f>IF($X1507="","",INT($X1507))</f>
        <v/>
      </c>
      <c r="Z1507" s="30">
        <f>IF(OR($Y1507="",$D$6=""),"",IF(INDEX($A:$U,ROW(),$D$6)="",0,IF(ISNUMBER(INDEX($A:$U,ROW(),$D$6)),INDEX($A:$U,ROW(),$D$6),IFERROR(--SUBSTITUTE(SUBSTITUTE(TRIM(INDEX($A:$U,ROW(),$D$6)),",",""),"원",""),0))))</f>
        <v/>
      </c>
      <c r="AA1507" s="30">
        <f>IF(OR($Y1507="",$E$6=""),"",IF(INDEX($A:$U,ROW(),$E$6)="",0,IF(ISNUMBER(INDEX($A:$U,ROW(),$E$6)),INDEX($A:$U,ROW(),$E$6),IFERROR(--SUBSTITUTE(SUBSTITUTE(TRIM(INDEX($A:$U,ROW(),$E$6)),",",""),"원",""),0))))</f>
        <v/>
      </c>
      <c r="AB1507" s="30">
        <f>IF(OR($Y1507="",$F$6=""),"",IF(INDEX($A:$U,ROW(),$F$6)="","",IF(ISNUMBER(INDEX($A:$U,ROW(),$F$6)),INDEX($A:$U,ROW(),$F$6),IFERROR(--SUBSTITUTE(SUBSTITUTE(TRIM(INDEX($A:$U,ROW(),$F$6)),",",""),"원",""),""))))</f>
        <v/>
      </c>
      <c r="AC1507" s="2">
        <f>IF(OR($Y1507="",$G$6=""),"",INDEX($A:$U,ROW(),$G$6)&amp;"")</f>
        <v/>
      </c>
      <c r="AD1507" s="2">
        <f>IF($Y1507="","",IF(OR(AND(설정!$B$5&lt;&gt;"",ISNUMBER(SEARCH(설정!$B$5,$AC1507))),AND(설정!$B$6&lt;&gt;"",ISNUMBER(SEARCH(설정!$B$6,$AC1507))),AND(설정!$B$7&lt;&gt;"",ISNUMBER(SEARCH(설정!$B$7,$AC1507)))),"제외","포함"))</f>
        <v/>
      </c>
    </row>
  </sheetData>
  <mergeCells count="2">
    <mergeCell ref="I5:N5"/>
    <mergeCell ref="I4:N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FD966"/>
    <outlinePr summaryBelow="1" summaryRight="1"/>
    <pageSetUpPr/>
  </sheetPr>
  <dimension ref="A1:AD15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9" customWidth="1" min="3" max="3"/>
    <col width="9" customWidth="1" min="4" max="4"/>
    <col width="9" customWidth="1" min="5" max="5"/>
    <col width="9" customWidth="1" min="6" max="6"/>
    <col width="12" customWidth="1" min="7" max="7"/>
    <col width="2" customWidth="1" min="8" max="8"/>
    <col width="12" customWidth="1" min="9" max="9"/>
    <col width="16" customWidth="1" min="23" max="23"/>
    <col width="16" customWidth="1" min="24" max="24"/>
    <col width="12" customWidth="1" min="25" max="25"/>
    <col width="12" customWidth="1" min="26" max="26"/>
    <col width="12" customWidth="1" min="27" max="27"/>
    <col width="12" customWidth="1" min="28" max="28"/>
    <col width="20" customWidth="1" min="29" max="29"/>
    <col width="11" customWidth="1" min="30" max="30"/>
  </cols>
  <sheetData>
    <row r="1">
      <c r="A1" s="18" t="inlineStr">
        <is>
          <t>① 은행3 — 은행 원본파일 붙여넣기</t>
        </is>
      </c>
    </row>
    <row r="2">
      <c r="A2" s="19" t="inlineStr">
        <is>
          <t>✍ 직접 입력: A8 셀부터 은행 파일 내용을 통째로 붙여넣고(머리글 포함 그대로, '값' 붙여넣기 권장), 5행 노란 칸에 데이터 시작 행 번호와 날짜·입금·출금·잔액·내용의 열 문자(A,B,C...)를 입력하세요.</t>
        </is>
      </c>
    </row>
    <row r="3">
      <c r="A3" s="2" t="inlineStr">
        <is>
          <t>⚙ 자동 계산: W~AD열 회색 수식이 날짜·금액 형식을 자동 변환합니다 — 수정 금지. 오른쪽 '인식 결과'가 ✔로 뜨고 최신 잔액이 은행 앱과 맞으면 성공입니다.</t>
        </is>
      </c>
    </row>
    <row r="4">
      <c r="A4" s="9" t="inlineStr">
        <is>
          <t>은행·계좌 이름</t>
        </is>
      </c>
      <c r="B4" s="9" t="inlineStr">
        <is>
          <t>데이터 시작 행</t>
        </is>
      </c>
      <c r="C4" s="9" t="inlineStr">
        <is>
          <t>날짜 열</t>
        </is>
      </c>
      <c r="D4" s="9" t="inlineStr">
        <is>
          <t>입금 열</t>
        </is>
      </c>
      <c r="E4" s="9" t="inlineStr">
        <is>
          <t>출금 열</t>
        </is>
      </c>
      <c r="F4" s="9" t="inlineStr">
        <is>
          <t>잔액 열</t>
        </is>
      </c>
      <c r="G4" s="9" t="inlineStr">
        <is>
          <t>내용(적요) 열</t>
        </is>
      </c>
      <c r="I4" s="9" t="inlineStr">
        <is>
          <t>인식 결과 (자동)</t>
        </is>
      </c>
      <c r="J4" s="20" t="n"/>
      <c r="K4" s="20" t="n"/>
      <c r="L4" s="20" t="n"/>
      <c r="M4" s="20" t="n"/>
      <c r="N4" s="21" t="n"/>
    </row>
    <row r="5">
      <c r="A5" s="22" t="n"/>
      <c r="B5" s="22" t="n"/>
      <c r="C5" s="22" t="n"/>
      <c r="D5" s="22" t="n"/>
      <c r="E5" s="22" t="n"/>
      <c r="F5" s="22" t="n"/>
      <c r="G5" s="22" t="n"/>
      <c r="I5" s="23">
        <f>IF(COUNT($X$8:$X$1507)=0,"아직 인식된 거래가 없습니다 — 붙여넣기와 열 설정을 확인하세요","✔ 거래 "&amp;COUNT($X$8:$X$1507)&amp;"건 · "&amp;TEXT(MIN($Y$8:$Y$1507),"YYYY-MM-DD")&amp;" ~ "&amp;TEXT(MAX($Y$8:$Y$1507),"YYYY-MM-DD")&amp;" · 최신 잔액 "&amp;TEXT(IFERROR(INDEX($AB$8:$AB$1507,MATCH(MAX($X$8:$X$1507),$X$8:$X$1507,0)),0),"#,##0")&amp;"원"&amp;IF((SUMPRODUCT(($W$8:$W$1507&lt;&gt;"")*($X$8:$X$1507="")))&gt;0," · ⚠ 날짜 미인식 "&amp;(SUMPRODUCT(($W$8:$W$1507&lt;&gt;"")*($X$8:$X$1507="")))&amp;"건",""))</f>
        <v/>
      </c>
    </row>
    <row r="6">
      <c r="A6" s="24" t="inlineStr">
        <is>
          <t>▼ 8행(A8 셀)부터 붙여넣기</t>
        </is>
      </c>
      <c r="C6" s="25">
        <f>IF($C$5="","",CODE(UPPER(TRIM($C$5)))-64)</f>
        <v/>
      </c>
      <c r="D6" s="25">
        <f>IF($D$5="","",CODE(UPPER(TRIM($D$5)))-64)</f>
        <v/>
      </c>
      <c r="E6" s="25">
        <f>IF($E$5="","",CODE(UPPER(TRIM($E$5)))-64)</f>
        <v/>
      </c>
      <c r="F6" s="25">
        <f>IF($F$5="","",CODE(UPPER(TRIM($F$5)))-64)</f>
        <v/>
      </c>
      <c r="G6" s="25">
        <f>IF($G$5="","",CODE(UPPER(TRIM($G$5)))-64)</f>
        <v/>
      </c>
    </row>
    <row r="7">
      <c r="W7" s="26" t="inlineStr">
        <is>
          <t>원본날짜(자동)</t>
        </is>
      </c>
      <c r="X7" s="26" t="inlineStr">
        <is>
          <t>거래일시(자동)</t>
        </is>
      </c>
      <c r="Y7" s="26" t="inlineStr">
        <is>
          <t>날짜(자동)</t>
        </is>
      </c>
      <c r="Z7" s="26" t="inlineStr">
        <is>
          <t>입금(자동)</t>
        </is>
      </c>
      <c r="AA7" s="26" t="inlineStr">
        <is>
          <t>출금(자동)</t>
        </is>
      </c>
      <c r="AB7" s="26" t="inlineStr">
        <is>
          <t>잔액(자동)</t>
        </is>
      </c>
      <c r="AC7" s="26" t="inlineStr">
        <is>
          <t>내용(자동)</t>
        </is>
      </c>
      <c r="AD7" s="26" t="inlineStr">
        <is>
          <t>이체구분(자동)</t>
        </is>
      </c>
    </row>
    <row r="8">
      <c r="W8" s="2">
        <f>IF(OR($B$5="",$C$6="",ROW()&lt;$B$5),"",IF(INDEX($A:$U,ROW(),$C$6)="","",INDEX($A:$U,ROW(),$C$6)))</f>
        <v/>
      </c>
      <c r="X8" s="28">
        <f>IF($W8="","",IF(ISNUMBER($W8),IF($W8&gt;=10000000,IFERROR(DATE(INT($W8/10000),MOD(INT($W8/100),100),MOD($W8,100)),""),$W8),IF(ISNUMBER(--SUBSTITUTE(SUBSTITUTE(TRIM($W8),".","-"),"/","-")),IF(--SUBSTITUTE(SUBSTITUTE(TRIM($W8),".","-"),"/","-")&gt;=10000000,IFERROR(DATE(--LEFT(TRIM($W8),4),--MID(TRIM($W8),5,2),--RIGHT(TRIM($W8),2)),""),--SUBSTITUTE(SUBSTITUTE(TRIM($W8),".","-"),"/","-")),IFERROR(--LEFT(SUBSTITUTE(SUBSTITUTE(TRIM($W8),".","-"),"/","-"),10),""))))</f>
        <v/>
      </c>
      <c r="Y8" s="29">
        <f>IF($X8="","",INT($X8))</f>
        <v/>
      </c>
      <c r="Z8" s="30">
        <f>IF(OR($Y8="",$D$6=""),"",IF(INDEX($A:$U,ROW(),$D$6)="",0,IF(ISNUMBER(INDEX($A:$U,ROW(),$D$6)),INDEX($A:$U,ROW(),$D$6),IFERROR(--SUBSTITUTE(SUBSTITUTE(TRIM(INDEX($A:$U,ROW(),$D$6)),",",""),"원",""),0))))</f>
        <v/>
      </c>
      <c r="AA8" s="30">
        <f>IF(OR($Y8="",$E$6=""),"",IF(INDEX($A:$U,ROW(),$E$6)="",0,IF(ISNUMBER(INDEX($A:$U,ROW(),$E$6)),INDEX($A:$U,ROW(),$E$6),IFERROR(--SUBSTITUTE(SUBSTITUTE(TRIM(INDEX($A:$U,ROW(),$E$6)),",",""),"원",""),0))))</f>
        <v/>
      </c>
      <c r="AB8" s="30">
        <f>IF(OR($Y8="",$F$6=""),"",IF(INDEX($A:$U,ROW(),$F$6)="","",IF(ISNUMBER(INDEX($A:$U,ROW(),$F$6)),INDEX($A:$U,ROW(),$F$6),IFERROR(--SUBSTITUTE(SUBSTITUTE(TRIM(INDEX($A:$U,ROW(),$F$6)),",",""),"원",""),""))))</f>
        <v/>
      </c>
      <c r="AC8" s="2">
        <f>IF(OR($Y8="",$G$6=""),"",INDEX($A:$U,ROW(),$G$6)&amp;"")</f>
        <v/>
      </c>
      <c r="AD8" s="2">
        <f>IF($Y8="","",IF(OR(AND(설정!$B$5&lt;&gt;"",ISNUMBER(SEARCH(설정!$B$5,$AC8))),AND(설정!$B$6&lt;&gt;"",ISNUMBER(SEARCH(설정!$B$6,$AC8))),AND(설정!$B$7&lt;&gt;"",ISNUMBER(SEARCH(설정!$B$7,$AC8)))),"제외","포함"))</f>
        <v/>
      </c>
    </row>
    <row r="9">
      <c r="W9" s="2">
        <f>IF(OR($B$5="",$C$6="",ROW()&lt;$B$5),"",IF(INDEX($A:$U,ROW(),$C$6)="","",INDEX($A:$U,ROW(),$C$6)))</f>
        <v/>
      </c>
      <c r="X9" s="28">
        <f>IF($W9="","",IF(ISNUMBER($W9),IF($W9&gt;=10000000,IFERROR(DATE(INT($W9/10000),MOD(INT($W9/100),100),MOD($W9,100)),""),$W9),IF(ISNUMBER(--SUBSTITUTE(SUBSTITUTE(TRIM($W9),".","-"),"/","-")),IF(--SUBSTITUTE(SUBSTITUTE(TRIM($W9),".","-"),"/","-")&gt;=10000000,IFERROR(DATE(--LEFT(TRIM($W9),4),--MID(TRIM($W9),5,2),--RIGHT(TRIM($W9),2)),""),--SUBSTITUTE(SUBSTITUTE(TRIM($W9),".","-"),"/","-")),IFERROR(--LEFT(SUBSTITUTE(SUBSTITUTE(TRIM($W9),".","-"),"/","-"),10),""))))</f>
        <v/>
      </c>
      <c r="Y9" s="29">
        <f>IF($X9="","",INT($X9))</f>
        <v/>
      </c>
      <c r="Z9" s="30">
        <f>IF(OR($Y9="",$D$6=""),"",IF(INDEX($A:$U,ROW(),$D$6)="",0,IF(ISNUMBER(INDEX($A:$U,ROW(),$D$6)),INDEX($A:$U,ROW(),$D$6),IFERROR(--SUBSTITUTE(SUBSTITUTE(TRIM(INDEX($A:$U,ROW(),$D$6)),",",""),"원",""),0))))</f>
        <v/>
      </c>
      <c r="AA9" s="30">
        <f>IF(OR($Y9="",$E$6=""),"",IF(INDEX($A:$U,ROW(),$E$6)="",0,IF(ISNUMBER(INDEX($A:$U,ROW(),$E$6)),INDEX($A:$U,ROW(),$E$6),IFERROR(--SUBSTITUTE(SUBSTITUTE(TRIM(INDEX($A:$U,ROW(),$E$6)),",",""),"원",""),0))))</f>
        <v/>
      </c>
      <c r="AB9" s="30">
        <f>IF(OR($Y9="",$F$6=""),"",IF(INDEX($A:$U,ROW(),$F$6)="","",IF(ISNUMBER(INDEX($A:$U,ROW(),$F$6)),INDEX($A:$U,ROW(),$F$6),IFERROR(--SUBSTITUTE(SUBSTITUTE(TRIM(INDEX($A:$U,ROW(),$F$6)),",",""),"원",""),""))))</f>
        <v/>
      </c>
      <c r="AC9" s="2">
        <f>IF(OR($Y9="",$G$6=""),"",INDEX($A:$U,ROW(),$G$6)&amp;"")</f>
        <v/>
      </c>
      <c r="AD9" s="2">
        <f>IF($Y9="","",IF(OR(AND(설정!$B$5&lt;&gt;"",ISNUMBER(SEARCH(설정!$B$5,$AC9))),AND(설정!$B$6&lt;&gt;"",ISNUMBER(SEARCH(설정!$B$6,$AC9))),AND(설정!$B$7&lt;&gt;"",ISNUMBER(SEARCH(설정!$B$7,$AC9)))),"제외","포함"))</f>
        <v/>
      </c>
    </row>
    <row r="10">
      <c r="W10" s="2">
        <f>IF(OR($B$5="",$C$6="",ROW()&lt;$B$5),"",IF(INDEX($A:$U,ROW(),$C$6)="","",INDEX($A:$U,ROW(),$C$6)))</f>
        <v/>
      </c>
      <c r="X10" s="28">
        <f>IF($W10="","",IF(ISNUMBER($W10),IF($W10&gt;=10000000,IFERROR(DATE(INT($W10/10000),MOD(INT($W10/100),100),MOD($W10,100)),""),$W10),IF(ISNUMBER(--SUBSTITUTE(SUBSTITUTE(TRIM($W10),".","-"),"/","-")),IF(--SUBSTITUTE(SUBSTITUTE(TRIM($W10),".","-"),"/","-")&gt;=10000000,IFERROR(DATE(--LEFT(TRIM($W10),4),--MID(TRIM($W10),5,2),--RIGHT(TRIM($W10),2)),""),--SUBSTITUTE(SUBSTITUTE(TRIM($W10),".","-"),"/","-")),IFERROR(--LEFT(SUBSTITUTE(SUBSTITUTE(TRIM($W10),".","-"),"/","-"),10),""))))</f>
        <v/>
      </c>
      <c r="Y10" s="29">
        <f>IF($X10="","",INT($X10))</f>
        <v/>
      </c>
      <c r="Z10" s="30">
        <f>IF(OR($Y10="",$D$6=""),"",IF(INDEX($A:$U,ROW(),$D$6)="",0,IF(ISNUMBER(INDEX($A:$U,ROW(),$D$6)),INDEX($A:$U,ROW(),$D$6),IFERROR(--SUBSTITUTE(SUBSTITUTE(TRIM(INDEX($A:$U,ROW(),$D$6)),",",""),"원",""),0))))</f>
        <v/>
      </c>
      <c r="AA10" s="30">
        <f>IF(OR($Y10="",$E$6=""),"",IF(INDEX($A:$U,ROW(),$E$6)="",0,IF(ISNUMBER(INDEX($A:$U,ROW(),$E$6)),INDEX($A:$U,ROW(),$E$6),IFERROR(--SUBSTITUTE(SUBSTITUTE(TRIM(INDEX($A:$U,ROW(),$E$6)),",",""),"원",""),0))))</f>
        <v/>
      </c>
      <c r="AB10" s="30">
        <f>IF(OR($Y10="",$F$6=""),"",IF(INDEX($A:$U,ROW(),$F$6)="","",IF(ISNUMBER(INDEX($A:$U,ROW(),$F$6)),INDEX($A:$U,ROW(),$F$6),IFERROR(--SUBSTITUTE(SUBSTITUTE(TRIM(INDEX($A:$U,ROW(),$F$6)),",",""),"원",""),""))))</f>
        <v/>
      </c>
      <c r="AC10" s="2">
        <f>IF(OR($Y10="",$G$6=""),"",INDEX($A:$U,ROW(),$G$6)&amp;"")</f>
        <v/>
      </c>
      <c r="AD10" s="2">
        <f>IF($Y10="","",IF(OR(AND(설정!$B$5&lt;&gt;"",ISNUMBER(SEARCH(설정!$B$5,$AC10))),AND(설정!$B$6&lt;&gt;"",ISNUMBER(SEARCH(설정!$B$6,$AC10))),AND(설정!$B$7&lt;&gt;"",ISNUMBER(SEARCH(설정!$B$7,$AC10)))),"제외","포함"))</f>
        <v/>
      </c>
    </row>
    <row r="11">
      <c r="W11" s="2">
        <f>IF(OR($B$5="",$C$6="",ROW()&lt;$B$5),"",IF(INDEX($A:$U,ROW(),$C$6)="","",INDEX($A:$U,ROW(),$C$6)))</f>
        <v/>
      </c>
      <c r="X11" s="28">
        <f>IF($W11="","",IF(ISNUMBER($W11),IF($W11&gt;=10000000,IFERROR(DATE(INT($W11/10000),MOD(INT($W11/100),100),MOD($W11,100)),""),$W11),IF(ISNUMBER(--SUBSTITUTE(SUBSTITUTE(TRIM($W11),".","-"),"/","-")),IF(--SUBSTITUTE(SUBSTITUTE(TRIM($W11),".","-"),"/","-")&gt;=10000000,IFERROR(DATE(--LEFT(TRIM($W11),4),--MID(TRIM($W11),5,2),--RIGHT(TRIM($W11),2)),""),--SUBSTITUTE(SUBSTITUTE(TRIM($W11),".","-"),"/","-")),IFERROR(--LEFT(SUBSTITUTE(SUBSTITUTE(TRIM($W11),".","-"),"/","-"),10),""))))</f>
        <v/>
      </c>
      <c r="Y11" s="29">
        <f>IF($X11="","",INT($X11))</f>
        <v/>
      </c>
      <c r="Z11" s="30">
        <f>IF(OR($Y11="",$D$6=""),"",IF(INDEX($A:$U,ROW(),$D$6)="",0,IF(ISNUMBER(INDEX($A:$U,ROW(),$D$6)),INDEX($A:$U,ROW(),$D$6),IFERROR(--SUBSTITUTE(SUBSTITUTE(TRIM(INDEX($A:$U,ROW(),$D$6)),",",""),"원",""),0))))</f>
        <v/>
      </c>
      <c r="AA11" s="30">
        <f>IF(OR($Y11="",$E$6=""),"",IF(INDEX($A:$U,ROW(),$E$6)="",0,IF(ISNUMBER(INDEX($A:$U,ROW(),$E$6)),INDEX($A:$U,ROW(),$E$6),IFERROR(--SUBSTITUTE(SUBSTITUTE(TRIM(INDEX($A:$U,ROW(),$E$6)),",",""),"원",""),0))))</f>
        <v/>
      </c>
      <c r="AB11" s="30">
        <f>IF(OR($Y11="",$F$6=""),"",IF(INDEX($A:$U,ROW(),$F$6)="","",IF(ISNUMBER(INDEX($A:$U,ROW(),$F$6)),INDEX($A:$U,ROW(),$F$6),IFERROR(--SUBSTITUTE(SUBSTITUTE(TRIM(INDEX($A:$U,ROW(),$F$6)),",",""),"원",""),""))))</f>
        <v/>
      </c>
      <c r="AC11" s="2">
        <f>IF(OR($Y11="",$G$6=""),"",INDEX($A:$U,ROW(),$G$6)&amp;"")</f>
        <v/>
      </c>
      <c r="AD11" s="2">
        <f>IF($Y11="","",IF(OR(AND(설정!$B$5&lt;&gt;"",ISNUMBER(SEARCH(설정!$B$5,$AC11))),AND(설정!$B$6&lt;&gt;"",ISNUMBER(SEARCH(설정!$B$6,$AC11))),AND(설정!$B$7&lt;&gt;"",ISNUMBER(SEARCH(설정!$B$7,$AC11)))),"제외","포함"))</f>
        <v/>
      </c>
    </row>
    <row r="12">
      <c r="W12" s="2">
        <f>IF(OR($B$5="",$C$6="",ROW()&lt;$B$5),"",IF(INDEX($A:$U,ROW(),$C$6)="","",INDEX($A:$U,ROW(),$C$6)))</f>
        <v/>
      </c>
      <c r="X12" s="28">
        <f>IF($W12="","",IF(ISNUMBER($W12),IF($W12&gt;=10000000,IFERROR(DATE(INT($W12/10000),MOD(INT($W12/100),100),MOD($W12,100)),""),$W12),IF(ISNUMBER(--SUBSTITUTE(SUBSTITUTE(TRIM($W12),".","-"),"/","-")),IF(--SUBSTITUTE(SUBSTITUTE(TRIM($W12),".","-"),"/","-")&gt;=10000000,IFERROR(DATE(--LEFT(TRIM($W12),4),--MID(TRIM($W12),5,2),--RIGHT(TRIM($W12),2)),""),--SUBSTITUTE(SUBSTITUTE(TRIM($W12),".","-"),"/","-")),IFERROR(--LEFT(SUBSTITUTE(SUBSTITUTE(TRIM($W12),".","-"),"/","-"),10),""))))</f>
        <v/>
      </c>
      <c r="Y12" s="29">
        <f>IF($X12="","",INT($X12))</f>
        <v/>
      </c>
      <c r="Z12" s="30">
        <f>IF(OR($Y12="",$D$6=""),"",IF(INDEX($A:$U,ROW(),$D$6)="",0,IF(ISNUMBER(INDEX($A:$U,ROW(),$D$6)),INDEX($A:$U,ROW(),$D$6),IFERROR(--SUBSTITUTE(SUBSTITUTE(TRIM(INDEX($A:$U,ROW(),$D$6)),",",""),"원",""),0))))</f>
        <v/>
      </c>
      <c r="AA12" s="30">
        <f>IF(OR($Y12="",$E$6=""),"",IF(INDEX($A:$U,ROW(),$E$6)="",0,IF(ISNUMBER(INDEX($A:$U,ROW(),$E$6)),INDEX($A:$U,ROW(),$E$6),IFERROR(--SUBSTITUTE(SUBSTITUTE(TRIM(INDEX($A:$U,ROW(),$E$6)),",",""),"원",""),0))))</f>
        <v/>
      </c>
      <c r="AB12" s="30">
        <f>IF(OR($Y12="",$F$6=""),"",IF(INDEX($A:$U,ROW(),$F$6)="","",IF(ISNUMBER(INDEX($A:$U,ROW(),$F$6)),INDEX($A:$U,ROW(),$F$6),IFERROR(--SUBSTITUTE(SUBSTITUTE(TRIM(INDEX($A:$U,ROW(),$F$6)),",",""),"원",""),""))))</f>
        <v/>
      </c>
      <c r="AC12" s="2">
        <f>IF(OR($Y12="",$G$6=""),"",INDEX($A:$U,ROW(),$G$6)&amp;"")</f>
        <v/>
      </c>
      <c r="AD12" s="2">
        <f>IF($Y12="","",IF(OR(AND(설정!$B$5&lt;&gt;"",ISNUMBER(SEARCH(설정!$B$5,$AC12))),AND(설정!$B$6&lt;&gt;"",ISNUMBER(SEARCH(설정!$B$6,$AC12))),AND(설정!$B$7&lt;&gt;"",ISNUMBER(SEARCH(설정!$B$7,$AC12)))),"제외","포함"))</f>
        <v/>
      </c>
    </row>
    <row r="13">
      <c r="W13" s="2">
        <f>IF(OR($B$5="",$C$6="",ROW()&lt;$B$5),"",IF(INDEX($A:$U,ROW(),$C$6)="","",INDEX($A:$U,ROW(),$C$6)))</f>
        <v/>
      </c>
      <c r="X13" s="28">
        <f>IF($W13="","",IF(ISNUMBER($W13),IF($W13&gt;=10000000,IFERROR(DATE(INT($W13/10000),MOD(INT($W13/100),100),MOD($W13,100)),""),$W13),IF(ISNUMBER(--SUBSTITUTE(SUBSTITUTE(TRIM($W13),".","-"),"/","-")),IF(--SUBSTITUTE(SUBSTITUTE(TRIM($W13),".","-"),"/","-")&gt;=10000000,IFERROR(DATE(--LEFT(TRIM($W13),4),--MID(TRIM($W13),5,2),--RIGHT(TRIM($W13),2)),""),--SUBSTITUTE(SUBSTITUTE(TRIM($W13),".","-"),"/","-")),IFERROR(--LEFT(SUBSTITUTE(SUBSTITUTE(TRIM($W13),".","-"),"/","-"),10),""))))</f>
        <v/>
      </c>
      <c r="Y13" s="29">
        <f>IF($X13="","",INT($X13))</f>
        <v/>
      </c>
      <c r="Z13" s="30">
        <f>IF(OR($Y13="",$D$6=""),"",IF(INDEX($A:$U,ROW(),$D$6)="",0,IF(ISNUMBER(INDEX($A:$U,ROW(),$D$6)),INDEX($A:$U,ROW(),$D$6),IFERROR(--SUBSTITUTE(SUBSTITUTE(TRIM(INDEX($A:$U,ROW(),$D$6)),",",""),"원",""),0))))</f>
        <v/>
      </c>
      <c r="AA13" s="30">
        <f>IF(OR($Y13="",$E$6=""),"",IF(INDEX($A:$U,ROW(),$E$6)="",0,IF(ISNUMBER(INDEX($A:$U,ROW(),$E$6)),INDEX($A:$U,ROW(),$E$6),IFERROR(--SUBSTITUTE(SUBSTITUTE(TRIM(INDEX($A:$U,ROW(),$E$6)),",",""),"원",""),0))))</f>
        <v/>
      </c>
      <c r="AB13" s="30">
        <f>IF(OR($Y13="",$F$6=""),"",IF(INDEX($A:$U,ROW(),$F$6)="","",IF(ISNUMBER(INDEX($A:$U,ROW(),$F$6)),INDEX($A:$U,ROW(),$F$6),IFERROR(--SUBSTITUTE(SUBSTITUTE(TRIM(INDEX($A:$U,ROW(),$F$6)),",",""),"원",""),""))))</f>
        <v/>
      </c>
      <c r="AC13" s="2">
        <f>IF(OR($Y13="",$G$6=""),"",INDEX($A:$U,ROW(),$G$6)&amp;"")</f>
        <v/>
      </c>
      <c r="AD13" s="2">
        <f>IF($Y13="","",IF(OR(AND(설정!$B$5&lt;&gt;"",ISNUMBER(SEARCH(설정!$B$5,$AC13))),AND(설정!$B$6&lt;&gt;"",ISNUMBER(SEARCH(설정!$B$6,$AC13))),AND(설정!$B$7&lt;&gt;"",ISNUMBER(SEARCH(설정!$B$7,$AC13)))),"제외","포함"))</f>
        <v/>
      </c>
    </row>
    <row r="14">
      <c r="W14" s="2">
        <f>IF(OR($B$5="",$C$6="",ROW()&lt;$B$5),"",IF(INDEX($A:$U,ROW(),$C$6)="","",INDEX($A:$U,ROW(),$C$6)))</f>
        <v/>
      </c>
      <c r="X14" s="28">
        <f>IF($W14="","",IF(ISNUMBER($W14),IF($W14&gt;=10000000,IFERROR(DATE(INT($W14/10000),MOD(INT($W14/100),100),MOD($W14,100)),""),$W14),IF(ISNUMBER(--SUBSTITUTE(SUBSTITUTE(TRIM($W14),".","-"),"/","-")),IF(--SUBSTITUTE(SUBSTITUTE(TRIM($W14),".","-"),"/","-")&gt;=10000000,IFERROR(DATE(--LEFT(TRIM($W14),4),--MID(TRIM($W14),5,2),--RIGHT(TRIM($W14),2)),""),--SUBSTITUTE(SUBSTITUTE(TRIM($W14),".","-"),"/","-")),IFERROR(--LEFT(SUBSTITUTE(SUBSTITUTE(TRIM($W14),".","-"),"/","-"),10),""))))</f>
        <v/>
      </c>
      <c r="Y14" s="29">
        <f>IF($X14="","",INT($X14))</f>
        <v/>
      </c>
      <c r="Z14" s="30">
        <f>IF(OR($Y14="",$D$6=""),"",IF(INDEX($A:$U,ROW(),$D$6)="",0,IF(ISNUMBER(INDEX($A:$U,ROW(),$D$6)),INDEX($A:$U,ROW(),$D$6),IFERROR(--SUBSTITUTE(SUBSTITUTE(TRIM(INDEX($A:$U,ROW(),$D$6)),",",""),"원",""),0))))</f>
        <v/>
      </c>
      <c r="AA14" s="30">
        <f>IF(OR($Y14="",$E$6=""),"",IF(INDEX($A:$U,ROW(),$E$6)="",0,IF(ISNUMBER(INDEX($A:$U,ROW(),$E$6)),INDEX($A:$U,ROW(),$E$6),IFERROR(--SUBSTITUTE(SUBSTITUTE(TRIM(INDEX($A:$U,ROW(),$E$6)),",",""),"원",""),0))))</f>
        <v/>
      </c>
      <c r="AB14" s="30">
        <f>IF(OR($Y14="",$F$6=""),"",IF(INDEX($A:$U,ROW(),$F$6)="","",IF(ISNUMBER(INDEX($A:$U,ROW(),$F$6)),INDEX($A:$U,ROW(),$F$6),IFERROR(--SUBSTITUTE(SUBSTITUTE(TRIM(INDEX($A:$U,ROW(),$F$6)),",",""),"원",""),""))))</f>
        <v/>
      </c>
      <c r="AC14" s="2">
        <f>IF(OR($Y14="",$G$6=""),"",INDEX($A:$U,ROW(),$G$6)&amp;"")</f>
        <v/>
      </c>
      <c r="AD14" s="2">
        <f>IF($Y14="","",IF(OR(AND(설정!$B$5&lt;&gt;"",ISNUMBER(SEARCH(설정!$B$5,$AC14))),AND(설정!$B$6&lt;&gt;"",ISNUMBER(SEARCH(설정!$B$6,$AC14))),AND(설정!$B$7&lt;&gt;"",ISNUMBER(SEARCH(설정!$B$7,$AC14)))),"제외","포함"))</f>
        <v/>
      </c>
    </row>
    <row r="15">
      <c r="W15" s="2">
        <f>IF(OR($B$5="",$C$6="",ROW()&lt;$B$5),"",IF(INDEX($A:$U,ROW(),$C$6)="","",INDEX($A:$U,ROW(),$C$6)))</f>
        <v/>
      </c>
      <c r="X15" s="28">
        <f>IF($W15="","",IF(ISNUMBER($W15),IF($W15&gt;=10000000,IFERROR(DATE(INT($W15/10000),MOD(INT($W15/100),100),MOD($W15,100)),""),$W15),IF(ISNUMBER(--SUBSTITUTE(SUBSTITUTE(TRIM($W15),".","-"),"/","-")),IF(--SUBSTITUTE(SUBSTITUTE(TRIM($W15),".","-"),"/","-")&gt;=10000000,IFERROR(DATE(--LEFT(TRIM($W15),4),--MID(TRIM($W15),5,2),--RIGHT(TRIM($W15),2)),""),--SUBSTITUTE(SUBSTITUTE(TRIM($W15),".","-"),"/","-")),IFERROR(--LEFT(SUBSTITUTE(SUBSTITUTE(TRIM($W15),".","-"),"/","-"),10),""))))</f>
        <v/>
      </c>
      <c r="Y15" s="29">
        <f>IF($X15="","",INT($X15))</f>
        <v/>
      </c>
      <c r="Z15" s="30">
        <f>IF(OR($Y15="",$D$6=""),"",IF(INDEX($A:$U,ROW(),$D$6)="",0,IF(ISNUMBER(INDEX($A:$U,ROW(),$D$6)),INDEX($A:$U,ROW(),$D$6),IFERROR(--SUBSTITUTE(SUBSTITUTE(TRIM(INDEX($A:$U,ROW(),$D$6)),",",""),"원",""),0))))</f>
        <v/>
      </c>
      <c r="AA15" s="30">
        <f>IF(OR($Y15="",$E$6=""),"",IF(INDEX($A:$U,ROW(),$E$6)="",0,IF(ISNUMBER(INDEX($A:$U,ROW(),$E$6)),INDEX($A:$U,ROW(),$E$6),IFERROR(--SUBSTITUTE(SUBSTITUTE(TRIM(INDEX($A:$U,ROW(),$E$6)),",",""),"원",""),0))))</f>
        <v/>
      </c>
      <c r="AB15" s="30">
        <f>IF(OR($Y15="",$F$6=""),"",IF(INDEX($A:$U,ROW(),$F$6)="","",IF(ISNUMBER(INDEX($A:$U,ROW(),$F$6)),INDEX($A:$U,ROW(),$F$6),IFERROR(--SUBSTITUTE(SUBSTITUTE(TRIM(INDEX($A:$U,ROW(),$F$6)),",",""),"원",""),""))))</f>
        <v/>
      </c>
      <c r="AC15" s="2">
        <f>IF(OR($Y15="",$G$6=""),"",INDEX($A:$U,ROW(),$G$6)&amp;"")</f>
        <v/>
      </c>
      <c r="AD15" s="2">
        <f>IF($Y15="","",IF(OR(AND(설정!$B$5&lt;&gt;"",ISNUMBER(SEARCH(설정!$B$5,$AC15))),AND(설정!$B$6&lt;&gt;"",ISNUMBER(SEARCH(설정!$B$6,$AC15))),AND(설정!$B$7&lt;&gt;"",ISNUMBER(SEARCH(설정!$B$7,$AC15)))),"제외","포함"))</f>
        <v/>
      </c>
    </row>
    <row r="16">
      <c r="W16" s="2">
        <f>IF(OR($B$5="",$C$6="",ROW()&lt;$B$5),"",IF(INDEX($A:$U,ROW(),$C$6)="","",INDEX($A:$U,ROW(),$C$6)))</f>
        <v/>
      </c>
      <c r="X16" s="28">
        <f>IF($W16="","",IF(ISNUMBER($W16),IF($W16&gt;=10000000,IFERROR(DATE(INT($W16/10000),MOD(INT($W16/100),100),MOD($W16,100)),""),$W16),IF(ISNUMBER(--SUBSTITUTE(SUBSTITUTE(TRIM($W16),".","-"),"/","-")),IF(--SUBSTITUTE(SUBSTITUTE(TRIM($W16),".","-"),"/","-")&gt;=10000000,IFERROR(DATE(--LEFT(TRIM($W16),4),--MID(TRIM($W16),5,2),--RIGHT(TRIM($W16),2)),""),--SUBSTITUTE(SUBSTITUTE(TRIM($W16),".","-"),"/","-")),IFERROR(--LEFT(SUBSTITUTE(SUBSTITUTE(TRIM($W16),".","-"),"/","-"),10),""))))</f>
        <v/>
      </c>
      <c r="Y16" s="29">
        <f>IF($X16="","",INT($X16))</f>
        <v/>
      </c>
      <c r="Z16" s="30">
        <f>IF(OR($Y16="",$D$6=""),"",IF(INDEX($A:$U,ROW(),$D$6)="",0,IF(ISNUMBER(INDEX($A:$U,ROW(),$D$6)),INDEX($A:$U,ROW(),$D$6),IFERROR(--SUBSTITUTE(SUBSTITUTE(TRIM(INDEX($A:$U,ROW(),$D$6)),",",""),"원",""),0))))</f>
        <v/>
      </c>
      <c r="AA16" s="30">
        <f>IF(OR($Y16="",$E$6=""),"",IF(INDEX($A:$U,ROW(),$E$6)="",0,IF(ISNUMBER(INDEX($A:$U,ROW(),$E$6)),INDEX($A:$U,ROW(),$E$6),IFERROR(--SUBSTITUTE(SUBSTITUTE(TRIM(INDEX($A:$U,ROW(),$E$6)),",",""),"원",""),0))))</f>
        <v/>
      </c>
      <c r="AB16" s="30">
        <f>IF(OR($Y16="",$F$6=""),"",IF(INDEX($A:$U,ROW(),$F$6)="","",IF(ISNUMBER(INDEX($A:$U,ROW(),$F$6)),INDEX($A:$U,ROW(),$F$6),IFERROR(--SUBSTITUTE(SUBSTITUTE(TRIM(INDEX($A:$U,ROW(),$F$6)),",",""),"원",""),""))))</f>
        <v/>
      </c>
      <c r="AC16" s="2">
        <f>IF(OR($Y16="",$G$6=""),"",INDEX($A:$U,ROW(),$G$6)&amp;"")</f>
        <v/>
      </c>
      <c r="AD16" s="2">
        <f>IF($Y16="","",IF(OR(AND(설정!$B$5&lt;&gt;"",ISNUMBER(SEARCH(설정!$B$5,$AC16))),AND(설정!$B$6&lt;&gt;"",ISNUMBER(SEARCH(설정!$B$6,$AC16))),AND(설정!$B$7&lt;&gt;"",ISNUMBER(SEARCH(설정!$B$7,$AC16)))),"제외","포함"))</f>
        <v/>
      </c>
    </row>
    <row r="17">
      <c r="W17" s="2">
        <f>IF(OR($B$5="",$C$6="",ROW()&lt;$B$5),"",IF(INDEX($A:$U,ROW(),$C$6)="","",INDEX($A:$U,ROW(),$C$6)))</f>
        <v/>
      </c>
      <c r="X17" s="28">
        <f>IF($W17="","",IF(ISNUMBER($W17),IF($W17&gt;=10000000,IFERROR(DATE(INT($W17/10000),MOD(INT($W17/100),100),MOD($W17,100)),""),$W17),IF(ISNUMBER(--SUBSTITUTE(SUBSTITUTE(TRIM($W17),".","-"),"/","-")),IF(--SUBSTITUTE(SUBSTITUTE(TRIM($W17),".","-"),"/","-")&gt;=10000000,IFERROR(DATE(--LEFT(TRIM($W17),4),--MID(TRIM($W17),5,2),--RIGHT(TRIM($W17),2)),""),--SUBSTITUTE(SUBSTITUTE(TRIM($W17),".","-"),"/","-")),IFERROR(--LEFT(SUBSTITUTE(SUBSTITUTE(TRIM($W17),".","-"),"/","-"),10),""))))</f>
        <v/>
      </c>
      <c r="Y17" s="29">
        <f>IF($X17="","",INT($X17))</f>
        <v/>
      </c>
      <c r="Z17" s="30">
        <f>IF(OR($Y17="",$D$6=""),"",IF(INDEX($A:$U,ROW(),$D$6)="",0,IF(ISNUMBER(INDEX($A:$U,ROW(),$D$6)),INDEX($A:$U,ROW(),$D$6),IFERROR(--SUBSTITUTE(SUBSTITUTE(TRIM(INDEX($A:$U,ROW(),$D$6)),",",""),"원",""),0))))</f>
        <v/>
      </c>
      <c r="AA17" s="30">
        <f>IF(OR($Y17="",$E$6=""),"",IF(INDEX($A:$U,ROW(),$E$6)="",0,IF(ISNUMBER(INDEX($A:$U,ROW(),$E$6)),INDEX($A:$U,ROW(),$E$6),IFERROR(--SUBSTITUTE(SUBSTITUTE(TRIM(INDEX($A:$U,ROW(),$E$6)),",",""),"원",""),0))))</f>
        <v/>
      </c>
      <c r="AB17" s="30">
        <f>IF(OR($Y17="",$F$6=""),"",IF(INDEX($A:$U,ROW(),$F$6)="","",IF(ISNUMBER(INDEX($A:$U,ROW(),$F$6)),INDEX($A:$U,ROW(),$F$6),IFERROR(--SUBSTITUTE(SUBSTITUTE(TRIM(INDEX($A:$U,ROW(),$F$6)),",",""),"원",""),""))))</f>
        <v/>
      </c>
      <c r="AC17" s="2">
        <f>IF(OR($Y17="",$G$6=""),"",INDEX($A:$U,ROW(),$G$6)&amp;"")</f>
        <v/>
      </c>
      <c r="AD17" s="2">
        <f>IF($Y17="","",IF(OR(AND(설정!$B$5&lt;&gt;"",ISNUMBER(SEARCH(설정!$B$5,$AC17))),AND(설정!$B$6&lt;&gt;"",ISNUMBER(SEARCH(설정!$B$6,$AC17))),AND(설정!$B$7&lt;&gt;"",ISNUMBER(SEARCH(설정!$B$7,$AC17)))),"제외","포함"))</f>
        <v/>
      </c>
    </row>
    <row r="18">
      <c r="W18" s="2">
        <f>IF(OR($B$5="",$C$6="",ROW()&lt;$B$5),"",IF(INDEX($A:$U,ROW(),$C$6)="","",INDEX($A:$U,ROW(),$C$6)))</f>
        <v/>
      </c>
      <c r="X18" s="28">
        <f>IF($W18="","",IF(ISNUMBER($W18),IF($W18&gt;=10000000,IFERROR(DATE(INT($W18/10000),MOD(INT($W18/100),100),MOD($W18,100)),""),$W18),IF(ISNUMBER(--SUBSTITUTE(SUBSTITUTE(TRIM($W18),".","-"),"/","-")),IF(--SUBSTITUTE(SUBSTITUTE(TRIM($W18),".","-"),"/","-")&gt;=10000000,IFERROR(DATE(--LEFT(TRIM($W18),4),--MID(TRIM($W18),5,2),--RIGHT(TRIM($W18),2)),""),--SUBSTITUTE(SUBSTITUTE(TRIM($W18),".","-"),"/","-")),IFERROR(--LEFT(SUBSTITUTE(SUBSTITUTE(TRIM($W18),".","-"),"/","-"),10),""))))</f>
        <v/>
      </c>
      <c r="Y18" s="29">
        <f>IF($X18="","",INT($X18))</f>
        <v/>
      </c>
      <c r="Z18" s="30">
        <f>IF(OR($Y18="",$D$6=""),"",IF(INDEX($A:$U,ROW(),$D$6)="",0,IF(ISNUMBER(INDEX($A:$U,ROW(),$D$6)),INDEX($A:$U,ROW(),$D$6),IFERROR(--SUBSTITUTE(SUBSTITUTE(TRIM(INDEX($A:$U,ROW(),$D$6)),",",""),"원",""),0))))</f>
        <v/>
      </c>
      <c r="AA18" s="30">
        <f>IF(OR($Y18="",$E$6=""),"",IF(INDEX($A:$U,ROW(),$E$6)="",0,IF(ISNUMBER(INDEX($A:$U,ROW(),$E$6)),INDEX($A:$U,ROW(),$E$6),IFERROR(--SUBSTITUTE(SUBSTITUTE(TRIM(INDEX($A:$U,ROW(),$E$6)),",",""),"원",""),0))))</f>
        <v/>
      </c>
      <c r="AB18" s="30">
        <f>IF(OR($Y18="",$F$6=""),"",IF(INDEX($A:$U,ROW(),$F$6)="","",IF(ISNUMBER(INDEX($A:$U,ROW(),$F$6)),INDEX($A:$U,ROW(),$F$6),IFERROR(--SUBSTITUTE(SUBSTITUTE(TRIM(INDEX($A:$U,ROW(),$F$6)),",",""),"원",""),""))))</f>
        <v/>
      </c>
      <c r="AC18" s="2">
        <f>IF(OR($Y18="",$G$6=""),"",INDEX($A:$U,ROW(),$G$6)&amp;"")</f>
        <v/>
      </c>
      <c r="AD18" s="2">
        <f>IF($Y18="","",IF(OR(AND(설정!$B$5&lt;&gt;"",ISNUMBER(SEARCH(설정!$B$5,$AC18))),AND(설정!$B$6&lt;&gt;"",ISNUMBER(SEARCH(설정!$B$6,$AC18))),AND(설정!$B$7&lt;&gt;"",ISNUMBER(SEARCH(설정!$B$7,$AC18)))),"제외","포함"))</f>
        <v/>
      </c>
    </row>
    <row r="19">
      <c r="W19" s="2">
        <f>IF(OR($B$5="",$C$6="",ROW()&lt;$B$5),"",IF(INDEX($A:$U,ROW(),$C$6)="","",INDEX($A:$U,ROW(),$C$6)))</f>
        <v/>
      </c>
      <c r="X19" s="28">
        <f>IF($W19="","",IF(ISNUMBER($W19),IF($W19&gt;=10000000,IFERROR(DATE(INT($W19/10000),MOD(INT($W19/100),100),MOD($W19,100)),""),$W19),IF(ISNUMBER(--SUBSTITUTE(SUBSTITUTE(TRIM($W19),".","-"),"/","-")),IF(--SUBSTITUTE(SUBSTITUTE(TRIM($W19),".","-"),"/","-")&gt;=10000000,IFERROR(DATE(--LEFT(TRIM($W19),4),--MID(TRIM($W19),5,2),--RIGHT(TRIM($W19),2)),""),--SUBSTITUTE(SUBSTITUTE(TRIM($W19),".","-"),"/","-")),IFERROR(--LEFT(SUBSTITUTE(SUBSTITUTE(TRIM($W19),".","-"),"/","-"),10),""))))</f>
        <v/>
      </c>
      <c r="Y19" s="29">
        <f>IF($X19="","",INT($X19))</f>
        <v/>
      </c>
      <c r="Z19" s="30">
        <f>IF(OR($Y19="",$D$6=""),"",IF(INDEX($A:$U,ROW(),$D$6)="",0,IF(ISNUMBER(INDEX($A:$U,ROW(),$D$6)),INDEX($A:$U,ROW(),$D$6),IFERROR(--SUBSTITUTE(SUBSTITUTE(TRIM(INDEX($A:$U,ROW(),$D$6)),",",""),"원",""),0))))</f>
        <v/>
      </c>
      <c r="AA19" s="30">
        <f>IF(OR($Y19="",$E$6=""),"",IF(INDEX($A:$U,ROW(),$E$6)="",0,IF(ISNUMBER(INDEX($A:$U,ROW(),$E$6)),INDEX($A:$U,ROW(),$E$6),IFERROR(--SUBSTITUTE(SUBSTITUTE(TRIM(INDEX($A:$U,ROW(),$E$6)),",",""),"원",""),0))))</f>
        <v/>
      </c>
      <c r="AB19" s="30">
        <f>IF(OR($Y19="",$F$6=""),"",IF(INDEX($A:$U,ROW(),$F$6)="","",IF(ISNUMBER(INDEX($A:$U,ROW(),$F$6)),INDEX($A:$U,ROW(),$F$6),IFERROR(--SUBSTITUTE(SUBSTITUTE(TRIM(INDEX($A:$U,ROW(),$F$6)),",",""),"원",""),""))))</f>
        <v/>
      </c>
      <c r="AC19" s="2">
        <f>IF(OR($Y19="",$G$6=""),"",INDEX($A:$U,ROW(),$G$6)&amp;"")</f>
        <v/>
      </c>
      <c r="AD19" s="2">
        <f>IF($Y19="","",IF(OR(AND(설정!$B$5&lt;&gt;"",ISNUMBER(SEARCH(설정!$B$5,$AC19))),AND(설정!$B$6&lt;&gt;"",ISNUMBER(SEARCH(설정!$B$6,$AC19))),AND(설정!$B$7&lt;&gt;"",ISNUMBER(SEARCH(설정!$B$7,$AC19)))),"제외","포함"))</f>
        <v/>
      </c>
    </row>
    <row r="20">
      <c r="W20" s="2">
        <f>IF(OR($B$5="",$C$6="",ROW()&lt;$B$5),"",IF(INDEX($A:$U,ROW(),$C$6)="","",INDEX($A:$U,ROW(),$C$6)))</f>
        <v/>
      </c>
      <c r="X20" s="28">
        <f>IF($W20="","",IF(ISNUMBER($W20),IF($W20&gt;=10000000,IFERROR(DATE(INT($W20/10000),MOD(INT($W20/100),100),MOD($W20,100)),""),$W20),IF(ISNUMBER(--SUBSTITUTE(SUBSTITUTE(TRIM($W20),".","-"),"/","-")),IF(--SUBSTITUTE(SUBSTITUTE(TRIM($W20),".","-"),"/","-")&gt;=10000000,IFERROR(DATE(--LEFT(TRIM($W20),4),--MID(TRIM($W20),5,2),--RIGHT(TRIM($W20),2)),""),--SUBSTITUTE(SUBSTITUTE(TRIM($W20),".","-"),"/","-")),IFERROR(--LEFT(SUBSTITUTE(SUBSTITUTE(TRIM($W20),".","-"),"/","-"),10),""))))</f>
        <v/>
      </c>
      <c r="Y20" s="29">
        <f>IF($X20="","",INT($X20))</f>
        <v/>
      </c>
      <c r="Z20" s="30">
        <f>IF(OR($Y20="",$D$6=""),"",IF(INDEX($A:$U,ROW(),$D$6)="",0,IF(ISNUMBER(INDEX($A:$U,ROW(),$D$6)),INDEX($A:$U,ROW(),$D$6),IFERROR(--SUBSTITUTE(SUBSTITUTE(TRIM(INDEX($A:$U,ROW(),$D$6)),",",""),"원",""),0))))</f>
        <v/>
      </c>
      <c r="AA20" s="30">
        <f>IF(OR($Y20="",$E$6=""),"",IF(INDEX($A:$U,ROW(),$E$6)="",0,IF(ISNUMBER(INDEX($A:$U,ROW(),$E$6)),INDEX($A:$U,ROW(),$E$6),IFERROR(--SUBSTITUTE(SUBSTITUTE(TRIM(INDEX($A:$U,ROW(),$E$6)),",",""),"원",""),0))))</f>
        <v/>
      </c>
      <c r="AB20" s="30">
        <f>IF(OR($Y20="",$F$6=""),"",IF(INDEX($A:$U,ROW(),$F$6)="","",IF(ISNUMBER(INDEX($A:$U,ROW(),$F$6)),INDEX($A:$U,ROW(),$F$6),IFERROR(--SUBSTITUTE(SUBSTITUTE(TRIM(INDEX($A:$U,ROW(),$F$6)),",",""),"원",""),""))))</f>
        <v/>
      </c>
      <c r="AC20" s="2">
        <f>IF(OR($Y20="",$G$6=""),"",INDEX($A:$U,ROW(),$G$6)&amp;"")</f>
        <v/>
      </c>
      <c r="AD20" s="2">
        <f>IF($Y20="","",IF(OR(AND(설정!$B$5&lt;&gt;"",ISNUMBER(SEARCH(설정!$B$5,$AC20))),AND(설정!$B$6&lt;&gt;"",ISNUMBER(SEARCH(설정!$B$6,$AC20))),AND(설정!$B$7&lt;&gt;"",ISNUMBER(SEARCH(설정!$B$7,$AC20)))),"제외","포함"))</f>
        <v/>
      </c>
    </row>
    <row r="21">
      <c r="W21" s="2">
        <f>IF(OR($B$5="",$C$6="",ROW()&lt;$B$5),"",IF(INDEX($A:$U,ROW(),$C$6)="","",INDEX($A:$U,ROW(),$C$6)))</f>
        <v/>
      </c>
      <c r="X21" s="28">
        <f>IF($W21="","",IF(ISNUMBER($W21),IF($W21&gt;=10000000,IFERROR(DATE(INT($W21/10000),MOD(INT($W21/100),100),MOD($W21,100)),""),$W21),IF(ISNUMBER(--SUBSTITUTE(SUBSTITUTE(TRIM($W21),".","-"),"/","-")),IF(--SUBSTITUTE(SUBSTITUTE(TRIM($W21),".","-"),"/","-")&gt;=10000000,IFERROR(DATE(--LEFT(TRIM($W21),4),--MID(TRIM($W21),5,2),--RIGHT(TRIM($W21),2)),""),--SUBSTITUTE(SUBSTITUTE(TRIM($W21),".","-"),"/","-")),IFERROR(--LEFT(SUBSTITUTE(SUBSTITUTE(TRIM($W21),".","-"),"/","-"),10),""))))</f>
        <v/>
      </c>
      <c r="Y21" s="29">
        <f>IF($X21="","",INT($X21))</f>
        <v/>
      </c>
      <c r="Z21" s="30">
        <f>IF(OR($Y21="",$D$6=""),"",IF(INDEX($A:$U,ROW(),$D$6)="",0,IF(ISNUMBER(INDEX($A:$U,ROW(),$D$6)),INDEX($A:$U,ROW(),$D$6),IFERROR(--SUBSTITUTE(SUBSTITUTE(TRIM(INDEX($A:$U,ROW(),$D$6)),",",""),"원",""),0))))</f>
        <v/>
      </c>
      <c r="AA21" s="30">
        <f>IF(OR($Y21="",$E$6=""),"",IF(INDEX($A:$U,ROW(),$E$6)="",0,IF(ISNUMBER(INDEX($A:$U,ROW(),$E$6)),INDEX($A:$U,ROW(),$E$6),IFERROR(--SUBSTITUTE(SUBSTITUTE(TRIM(INDEX($A:$U,ROW(),$E$6)),",",""),"원",""),0))))</f>
        <v/>
      </c>
      <c r="AB21" s="30">
        <f>IF(OR($Y21="",$F$6=""),"",IF(INDEX($A:$U,ROW(),$F$6)="","",IF(ISNUMBER(INDEX($A:$U,ROW(),$F$6)),INDEX($A:$U,ROW(),$F$6),IFERROR(--SUBSTITUTE(SUBSTITUTE(TRIM(INDEX($A:$U,ROW(),$F$6)),",",""),"원",""),""))))</f>
        <v/>
      </c>
      <c r="AC21" s="2">
        <f>IF(OR($Y21="",$G$6=""),"",INDEX($A:$U,ROW(),$G$6)&amp;"")</f>
        <v/>
      </c>
      <c r="AD21" s="2">
        <f>IF($Y21="","",IF(OR(AND(설정!$B$5&lt;&gt;"",ISNUMBER(SEARCH(설정!$B$5,$AC21))),AND(설정!$B$6&lt;&gt;"",ISNUMBER(SEARCH(설정!$B$6,$AC21))),AND(설정!$B$7&lt;&gt;"",ISNUMBER(SEARCH(설정!$B$7,$AC21)))),"제외","포함"))</f>
        <v/>
      </c>
    </row>
    <row r="22">
      <c r="W22" s="2">
        <f>IF(OR($B$5="",$C$6="",ROW()&lt;$B$5),"",IF(INDEX($A:$U,ROW(),$C$6)="","",INDEX($A:$U,ROW(),$C$6)))</f>
        <v/>
      </c>
      <c r="X22" s="28">
        <f>IF($W22="","",IF(ISNUMBER($W22),IF($W22&gt;=10000000,IFERROR(DATE(INT($W22/10000),MOD(INT($W22/100),100),MOD($W22,100)),""),$W22),IF(ISNUMBER(--SUBSTITUTE(SUBSTITUTE(TRIM($W22),".","-"),"/","-")),IF(--SUBSTITUTE(SUBSTITUTE(TRIM($W22),".","-"),"/","-")&gt;=10000000,IFERROR(DATE(--LEFT(TRIM($W22),4),--MID(TRIM($W22),5,2),--RIGHT(TRIM($W22),2)),""),--SUBSTITUTE(SUBSTITUTE(TRIM($W22),".","-"),"/","-")),IFERROR(--LEFT(SUBSTITUTE(SUBSTITUTE(TRIM($W22),".","-"),"/","-"),10),""))))</f>
        <v/>
      </c>
      <c r="Y22" s="29">
        <f>IF($X22="","",INT($X22))</f>
        <v/>
      </c>
      <c r="Z22" s="30">
        <f>IF(OR($Y22="",$D$6=""),"",IF(INDEX($A:$U,ROW(),$D$6)="",0,IF(ISNUMBER(INDEX($A:$U,ROW(),$D$6)),INDEX($A:$U,ROW(),$D$6),IFERROR(--SUBSTITUTE(SUBSTITUTE(TRIM(INDEX($A:$U,ROW(),$D$6)),",",""),"원",""),0))))</f>
        <v/>
      </c>
      <c r="AA22" s="30">
        <f>IF(OR($Y22="",$E$6=""),"",IF(INDEX($A:$U,ROW(),$E$6)="",0,IF(ISNUMBER(INDEX($A:$U,ROW(),$E$6)),INDEX($A:$U,ROW(),$E$6),IFERROR(--SUBSTITUTE(SUBSTITUTE(TRIM(INDEX($A:$U,ROW(),$E$6)),",",""),"원",""),0))))</f>
        <v/>
      </c>
      <c r="AB22" s="30">
        <f>IF(OR($Y22="",$F$6=""),"",IF(INDEX($A:$U,ROW(),$F$6)="","",IF(ISNUMBER(INDEX($A:$U,ROW(),$F$6)),INDEX($A:$U,ROW(),$F$6),IFERROR(--SUBSTITUTE(SUBSTITUTE(TRIM(INDEX($A:$U,ROW(),$F$6)),",",""),"원",""),""))))</f>
        <v/>
      </c>
      <c r="AC22" s="2">
        <f>IF(OR($Y22="",$G$6=""),"",INDEX($A:$U,ROW(),$G$6)&amp;"")</f>
        <v/>
      </c>
      <c r="AD22" s="2">
        <f>IF($Y22="","",IF(OR(AND(설정!$B$5&lt;&gt;"",ISNUMBER(SEARCH(설정!$B$5,$AC22))),AND(설정!$B$6&lt;&gt;"",ISNUMBER(SEARCH(설정!$B$6,$AC22))),AND(설정!$B$7&lt;&gt;"",ISNUMBER(SEARCH(설정!$B$7,$AC22)))),"제외","포함"))</f>
        <v/>
      </c>
    </row>
    <row r="23">
      <c r="W23" s="2">
        <f>IF(OR($B$5="",$C$6="",ROW()&lt;$B$5),"",IF(INDEX($A:$U,ROW(),$C$6)="","",INDEX($A:$U,ROW(),$C$6)))</f>
        <v/>
      </c>
      <c r="X23" s="28">
        <f>IF($W23="","",IF(ISNUMBER($W23),IF($W23&gt;=10000000,IFERROR(DATE(INT($W23/10000),MOD(INT($W23/100),100),MOD($W23,100)),""),$W23),IF(ISNUMBER(--SUBSTITUTE(SUBSTITUTE(TRIM($W23),".","-"),"/","-")),IF(--SUBSTITUTE(SUBSTITUTE(TRIM($W23),".","-"),"/","-")&gt;=10000000,IFERROR(DATE(--LEFT(TRIM($W23),4),--MID(TRIM($W23),5,2),--RIGHT(TRIM($W23),2)),""),--SUBSTITUTE(SUBSTITUTE(TRIM($W23),".","-"),"/","-")),IFERROR(--LEFT(SUBSTITUTE(SUBSTITUTE(TRIM($W23),".","-"),"/","-"),10),""))))</f>
        <v/>
      </c>
      <c r="Y23" s="29">
        <f>IF($X23="","",INT($X23))</f>
        <v/>
      </c>
      <c r="Z23" s="30">
        <f>IF(OR($Y23="",$D$6=""),"",IF(INDEX($A:$U,ROW(),$D$6)="",0,IF(ISNUMBER(INDEX($A:$U,ROW(),$D$6)),INDEX($A:$U,ROW(),$D$6),IFERROR(--SUBSTITUTE(SUBSTITUTE(TRIM(INDEX($A:$U,ROW(),$D$6)),",",""),"원",""),0))))</f>
        <v/>
      </c>
      <c r="AA23" s="30">
        <f>IF(OR($Y23="",$E$6=""),"",IF(INDEX($A:$U,ROW(),$E$6)="",0,IF(ISNUMBER(INDEX($A:$U,ROW(),$E$6)),INDEX($A:$U,ROW(),$E$6),IFERROR(--SUBSTITUTE(SUBSTITUTE(TRIM(INDEX($A:$U,ROW(),$E$6)),",",""),"원",""),0))))</f>
        <v/>
      </c>
      <c r="AB23" s="30">
        <f>IF(OR($Y23="",$F$6=""),"",IF(INDEX($A:$U,ROW(),$F$6)="","",IF(ISNUMBER(INDEX($A:$U,ROW(),$F$6)),INDEX($A:$U,ROW(),$F$6),IFERROR(--SUBSTITUTE(SUBSTITUTE(TRIM(INDEX($A:$U,ROW(),$F$6)),",",""),"원",""),""))))</f>
        <v/>
      </c>
      <c r="AC23" s="2">
        <f>IF(OR($Y23="",$G$6=""),"",INDEX($A:$U,ROW(),$G$6)&amp;"")</f>
        <v/>
      </c>
      <c r="AD23" s="2">
        <f>IF($Y23="","",IF(OR(AND(설정!$B$5&lt;&gt;"",ISNUMBER(SEARCH(설정!$B$5,$AC23))),AND(설정!$B$6&lt;&gt;"",ISNUMBER(SEARCH(설정!$B$6,$AC23))),AND(설정!$B$7&lt;&gt;"",ISNUMBER(SEARCH(설정!$B$7,$AC23)))),"제외","포함"))</f>
        <v/>
      </c>
    </row>
    <row r="24">
      <c r="W24" s="2">
        <f>IF(OR($B$5="",$C$6="",ROW()&lt;$B$5),"",IF(INDEX($A:$U,ROW(),$C$6)="","",INDEX($A:$U,ROW(),$C$6)))</f>
        <v/>
      </c>
      <c r="X24" s="28">
        <f>IF($W24="","",IF(ISNUMBER($W24),IF($W24&gt;=10000000,IFERROR(DATE(INT($W24/10000),MOD(INT($W24/100),100),MOD($W24,100)),""),$W24),IF(ISNUMBER(--SUBSTITUTE(SUBSTITUTE(TRIM($W24),".","-"),"/","-")),IF(--SUBSTITUTE(SUBSTITUTE(TRIM($W24),".","-"),"/","-")&gt;=10000000,IFERROR(DATE(--LEFT(TRIM($W24),4),--MID(TRIM($W24),5,2),--RIGHT(TRIM($W24),2)),""),--SUBSTITUTE(SUBSTITUTE(TRIM($W24),".","-"),"/","-")),IFERROR(--LEFT(SUBSTITUTE(SUBSTITUTE(TRIM($W24),".","-"),"/","-"),10),""))))</f>
        <v/>
      </c>
      <c r="Y24" s="29">
        <f>IF($X24="","",INT($X24))</f>
        <v/>
      </c>
      <c r="Z24" s="30">
        <f>IF(OR($Y24="",$D$6=""),"",IF(INDEX($A:$U,ROW(),$D$6)="",0,IF(ISNUMBER(INDEX($A:$U,ROW(),$D$6)),INDEX($A:$U,ROW(),$D$6),IFERROR(--SUBSTITUTE(SUBSTITUTE(TRIM(INDEX($A:$U,ROW(),$D$6)),",",""),"원",""),0))))</f>
        <v/>
      </c>
      <c r="AA24" s="30">
        <f>IF(OR($Y24="",$E$6=""),"",IF(INDEX($A:$U,ROW(),$E$6)="",0,IF(ISNUMBER(INDEX($A:$U,ROW(),$E$6)),INDEX($A:$U,ROW(),$E$6),IFERROR(--SUBSTITUTE(SUBSTITUTE(TRIM(INDEX($A:$U,ROW(),$E$6)),",",""),"원",""),0))))</f>
        <v/>
      </c>
      <c r="AB24" s="30">
        <f>IF(OR($Y24="",$F$6=""),"",IF(INDEX($A:$U,ROW(),$F$6)="","",IF(ISNUMBER(INDEX($A:$U,ROW(),$F$6)),INDEX($A:$U,ROW(),$F$6),IFERROR(--SUBSTITUTE(SUBSTITUTE(TRIM(INDEX($A:$U,ROW(),$F$6)),",",""),"원",""),""))))</f>
        <v/>
      </c>
      <c r="AC24" s="2">
        <f>IF(OR($Y24="",$G$6=""),"",INDEX($A:$U,ROW(),$G$6)&amp;"")</f>
        <v/>
      </c>
      <c r="AD24" s="2">
        <f>IF($Y24="","",IF(OR(AND(설정!$B$5&lt;&gt;"",ISNUMBER(SEARCH(설정!$B$5,$AC24))),AND(설정!$B$6&lt;&gt;"",ISNUMBER(SEARCH(설정!$B$6,$AC24))),AND(설정!$B$7&lt;&gt;"",ISNUMBER(SEARCH(설정!$B$7,$AC24)))),"제외","포함"))</f>
        <v/>
      </c>
    </row>
    <row r="25">
      <c r="W25" s="2">
        <f>IF(OR($B$5="",$C$6="",ROW()&lt;$B$5),"",IF(INDEX($A:$U,ROW(),$C$6)="","",INDEX($A:$U,ROW(),$C$6)))</f>
        <v/>
      </c>
      <c r="X25" s="28">
        <f>IF($W25="","",IF(ISNUMBER($W25),IF($W25&gt;=10000000,IFERROR(DATE(INT($W25/10000),MOD(INT($W25/100),100),MOD($W25,100)),""),$W25),IF(ISNUMBER(--SUBSTITUTE(SUBSTITUTE(TRIM($W25),".","-"),"/","-")),IF(--SUBSTITUTE(SUBSTITUTE(TRIM($W25),".","-"),"/","-")&gt;=10000000,IFERROR(DATE(--LEFT(TRIM($W25),4),--MID(TRIM($W25),5,2),--RIGHT(TRIM($W25),2)),""),--SUBSTITUTE(SUBSTITUTE(TRIM($W25),".","-"),"/","-")),IFERROR(--LEFT(SUBSTITUTE(SUBSTITUTE(TRIM($W25),".","-"),"/","-"),10),""))))</f>
        <v/>
      </c>
      <c r="Y25" s="29">
        <f>IF($X25="","",INT($X25))</f>
        <v/>
      </c>
      <c r="Z25" s="30">
        <f>IF(OR($Y25="",$D$6=""),"",IF(INDEX($A:$U,ROW(),$D$6)="",0,IF(ISNUMBER(INDEX($A:$U,ROW(),$D$6)),INDEX($A:$U,ROW(),$D$6),IFERROR(--SUBSTITUTE(SUBSTITUTE(TRIM(INDEX($A:$U,ROW(),$D$6)),",",""),"원",""),0))))</f>
        <v/>
      </c>
      <c r="AA25" s="30">
        <f>IF(OR($Y25="",$E$6=""),"",IF(INDEX($A:$U,ROW(),$E$6)="",0,IF(ISNUMBER(INDEX($A:$U,ROW(),$E$6)),INDEX($A:$U,ROW(),$E$6),IFERROR(--SUBSTITUTE(SUBSTITUTE(TRIM(INDEX($A:$U,ROW(),$E$6)),",",""),"원",""),0))))</f>
        <v/>
      </c>
      <c r="AB25" s="30">
        <f>IF(OR($Y25="",$F$6=""),"",IF(INDEX($A:$U,ROW(),$F$6)="","",IF(ISNUMBER(INDEX($A:$U,ROW(),$F$6)),INDEX($A:$U,ROW(),$F$6),IFERROR(--SUBSTITUTE(SUBSTITUTE(TRIM(INDEX($A:$U,ROW(),$F$6)),",",""),"원",""),""))))</f>
        <v/>
      </c>
      <c r="AC25" s="2">
        <f>IF(OR($Y25="",$G$6=""),"",INDEX($A:$U,ROW(),$G$6)&amp;"")</f>
        <v/>
      </c>
      <c r="AD25" s="2">
        <f>IF($Y25="","",IF(OR(AND(설정!$B$5&lt;&gt;"",ISNUMBER(SEARCH(설정!$B$5,$AC25))),AND(설정!$B$6&lt;&gt;"",ISNUMBER(SEARCH(설정!$B$6,$AC25))),AND(설정!$B$7&lt;&gt;"",ISNUMBER(SEARCH(설정!$B$7,$AC25)))),"제외","포함"))</f>
        <v/>
      </c>
    </row>
    <row r="26">
      <c r="W26" s="2">
        <f>IF(OR($B$5="",$C$6="",ROW()&lt;$B$5),"",IF(INDEX($A:$U,ROW(),$C$6)="","",INDEX($A:$U,ROW(),$C$6)))</f>
        <v/>
      </c>
      <c r="X26" s="28">
        <f>IF($W26="","",IF(ISNUMBER($W26),IF($W26&gt;=10000000,IFERROR(DATE(INT($W26/10000),MOD(INT($W26/100),100),MOD($W26,100)),""),$W26),IF(ISNUMBER(--SUBSTITUTE(SUBSTITUTE(TRIM($W26),".","-"),"/","-")),IF(--SUBSTITUTE(SUBSTITUTE(TRIM($W26),".","-"),"/","-")&gt;=10000000,IFERROR(DATE(--LEFT(TRIM($W26),4),--MID(TRIM($W26),5,2),--RIGHT(TRIM($W26),2)),""),--SUBSTITUTE(SUBSTITUTE(TRIM($W26),".","-"),"/","-")),IFERROR(--LEFT(SUBSTITUTE(SUBSTITUTE(TRIM($W26),".","-"),"/","-"),10),""))))</f>
        <v/>
      </c>
      <c r="Y26" s="29">
        <f>IF($X26="","",INT($X26))</f>
        <v/>
      </c>
      <c r="Z26" s="30">
        <f>IF(OR($Y26="",$D$6=""),"",IF(INDEX($A:$U,ROW(),$D$6)="",0,IF(ISNUMBER(INDEX($A:$U,ROW(),$D$6)),INDEX($A:$U,ROW(),$D$6),IFERROR(--SUBSTITUTE(SUBSTITUTE(TRIM(INDEX($A:$U,ROW(),$D$6)),",",""),"원",""),0))))</f>
        <v/>
      </c>
      <c r="AA26" s="30">
        <f>IF(OR($Y26="",$E$6=""),"",IF(INDEX($A:$U,ROW(),$E$6)="",0,IF(ISNUMBER(INDEX($A:$U,ROW(),$E$6)),INDEX($A:$U,ROW(),$E$6),IFERROR(--SUBSTITUTE(SUBSTITUTE(TRIM(INDEX($A:$U,ROW(),$E$6)),",",""),"원",""),0))))</f>
        <v/>
      </c>
      <c r="AB26" s="30">
        <f>IF(OR($Y26="",$F$6=""),"",IF(INDEX($A:$U,ROW(),$F$6)="","",IF(ISNUMBER(INDEX($A:$U,ROW(),$F$6)),INDEX($A:$U,ROW(),$F$6),IFERROR(--SUBSTITUTE(SUBSTITUTE(TRIM(INDEX($A:$U,ROW(),$F$6)),",",""),"원",""),""))))</f>
        <v/>
      </c>
      <c r="AC26" s="2">
        <f>IF(OR($Y26="",$G$6=""),"",INDEX($A:$U,ROW(),$G$6)&amp;"")</f>
        <v/>
      </c>
      <c r="AD26" s="2">
        <f>IF($Y26="","",IF(OR(AND(설정!$B$5&lt;&gt;"",ISNUMBER(SEARCH(설정!$B$5,$AC26))),AND(설정!$B$6&lt;&gt;"",ISNUMBER(SEARCH(설정!$B$6,$AC26))),AND(설정!$B$7&lt;&gt;"",ISNUMBER(SEARCH(설정!$B$7,$AC26)))),"제외","포함"))</f>
        <v/>
      </c>
    </row>
    <row r="27">
      <c r="W27" s="2">
        <f>IF(OR($B$5="",$C$6="",ROW()&lt;$B$5),"",IF(INDEX($A:$U,ROW(),$C$6)="","",INDEX($A:$U,ROW(),$C$6)))</f>
        <v/>
      </c>
      <c r="X27" s="28">
        <f>IF($W27="","",IF(ISNUMBER($W27),IF($W27&gt;=10000000,IFERROR(DATE(INT($W27/10000),MOD(INT($W27/100),100),MOD($W27,100)),""),$W27),IF(ISNUMBER(--SUBSTITUTE(SUBSTITUTE(TRIM($W27),".","-"),"/","-")),IF(--SUBSTITUTE(SUBSTITUTE(TRIM($W27),".","-"),"/","-")&gt;=10000000,IFERROR(DATE(--LEFT(TRIM($W27),4),--MID(TRIM($W27),5,2),--RIGHT(TRIM($W27),2)),""),--SUBSTITUTE(SUBSTITUTE(TRIM($W27),".","-"),"/","-")),IFERROR(--LEFT(SUBSTITUTE(SUBSTITUTE(TRIM($W27),".","-"),"/","-"),10),""))))</f>
        <v/>
      </c>
      <c r="Y27" s="29">
        <f>IF($X27="","",INT($X27))</f>
        <v/>
      </c>
      <c r="Z27" s="30">
        <f>IF(OR($Y27="",$D$6=""),"",IF(INDEX($A:$U,ROW(),$D$6)="",0,IF(ISNUMBER(INDEX($A:$U,ROW(),$D$6)),INDEX($A:$U,ROW(),$D$6),IFERROR(--SUBSTITUTE(SUBSTITUTE(TRIM(INDEX($A:$U,ROW(),$D$6)),",",""),"원",""),0))))</f>
        <v/>
      </c>
      <c r="AA27" s="30">
        <f>IF(OR($Y27="",$E$6=""),"",IF(INDEX($A:$U,ROW(),$E$6)="",0,IF(ISNUMBER(INDEX($A:$U,ROW(),$E$6)),INDEX($A:$U,ROW(),$E$6),IFERROR(--SUBSTITUTE(SUBSTITUTE(TRIM(INDEX($A:$U,ROW(),$E$6)),",",""),"원",""),0))))</f>
        <v/>
      </c>
      <c r="AB27" s="30">
        <f>IF(OR($Y27="",$F$6=""),"",IF(INDEX($A:$U,ROW(),$F$6)="","",IF(ISNUMBER(INDEX($A:$U,ROW(),$F$6)),INDEX($A:$U,ROW(),$F$6),IFERROR(--SUBSTITUTE(SUBSTITUTE(TRIM(INDEX($A:$U,ROW(),$F$6)),",",""),"원",""),""))))</f>
        <v/>
      </c>
      <c r="AC27" s="2">
        <f>IF(OR($Y27="",$G$6=""),"",INDEX($A:$U,ROW(),$G$6)&amp;"")</f>
        <v/>
      </c>
      <c r="AD27" s="2">
        <f>IF($Y27="","",IF(OR(AND(설정!$B$5&lt;&gt;"",ISNUMBER(SEARCH(설정!$B$5,$AC27))),AND(설정!$B$6&lt;&gt;"",ISNUMBER(SEARCH(설정!$B$6,$AC27))),AND(설정!$B$7&lt;&gt;"",ISNUMBER(SEARCH(설정!$B$7,$AC27)))),"제외","포함"))</f>
        <v/>
      </c>
    </row>
    <row r="28">
      <c r="W28" s="2">
        <f>IF(OR($B$5="",$C$6="",ROW()&lt;$B$5),"",IF(INDEX($A:$U,ROW(),$C$6)="","",INDEX($A:$U,ROW(),$C$6)))</f>
        <v/>
      </c>
      <c r="X28" s="28">
        <f>IF($W28="","",IF(ISNUMBER($W28),IF($W28&gt;=10000000,IFERROR(DATE(INT($W28/10000),MOD(INT($W28/100),100),MOD($W28,100)),""),$W28),IF(ISNUMBER(--SUBSTITUTE(SUBSTITUTE(TRIM($W28),".","-"),"/","-")),IF(--SUBSTITUTE(SUBSTITUTE(TRIM($W28),".","-"),"/","-")&gt;=10000000,IFERROR(DATE(--LEFT(TRIM($W28),4),--MID(TRIM($W28),5,2),--RIGHT(TRIM($W28),2)),""),--SUBSTITUTE(SUBSTITUTE(TRIM($W28),".","-"),"/","-")),IFERROR(--LEFT(SUBSTITUTE(SUBSTITUTE(TRIM($W28),".","-"),"/","-"),10),""))))</f>
        <v/>
      </c>
      <c r="Y28" s="29">
        <f>IF($X28="","",INT($X28))</f>
        <v/>
      </c>
      <c r="Z28" s="30">
        <f>IF(OR($Y28="",$D$6=""),"",IF(INDEX($A:$U,ROW(),$D$6)="",0,IF(ISNUMBER(INDEX($A:$U,ROW(),$D$6)),INDEX($A:$U,ROW(),$D$6),IFERROR(--SUBSTITUTE(SUBSTITUTE(TRIM(INDEX($A:$U,ROW(),$D$6)),",",""),"원",""),0))))</f>
        <v/>
      </c>
      <c r="AA28" s="30">
        <f>IF(OR($Y28="",$E$6=""),"",IF(INDEX($A:$U,ROW(),$E$6)="",0,IF(ISNUMBER(INDEX($A:$U,ROW(),$E$6)),INDEX($A:$U,ROW(),$E$6),IFERROR(--SUBSTITUTE(SUBSTITUTE(TRIM(INDEX($A:$U,ROW(),$E$6)),",",""),"원",""),0))))</f>
        <v/>
      </c>
      <c r="AB28" s="30">
        <f>IF(OR($Y28="",$F$6=""),"",IF(INDEX($A:$U,ROW(),$F$6)="","",IF(ISNUMBER(INDEX($A:$U,ROW(),$F$6)),INDEX($A:$U,ROW(),$F$6),IFERROR(--SUBSTITUTE(SUBSTITUTE(TRIM(INDEX($A:$U,ROW(),$F$6)),",",""),"원",""),""))))</f>
        <v/>
      </c>
      <c r="AC28" s="2">
        <f>IF(OR($Y28="",$G$6=""),"",INDEX($A:$U,ROW(),$G$6)&amp;"")</f>
        <v/>
      </c>
      <c r="AD28" s="2">
        <f>IF($Y28="","",IF(OR(AND(설정!$B$5&lt;&gt;"",ISNUMBER(SEARCH(설정!$B$5,$AC28))),AND(설정!$B$6&lt;&gt;"",ISNUMBER(SEARCH(설정!$B$6,$AC28))),AND(설정!$B$7&lt;&gt;"",ISNUMBER(SEARCH(설정!$B$7,$AC28)))),"제외","포함"))</f>
        <v/>
      </c>
    </row>
    <row r="29">
      <c r="W29" s="2">
        <f>IF(OR($B$5="",$C$6="",ROW()&lt;$B$5),"",IF(INDEX($A:$U,ROW(),$C$6)="","",INDEX($A:$U,ROW(),$C$6)))</f>
        <v/>
      </c>
      <c r="X29" s="28">
        <f>IF($W29="","",IF(ISNUMBER($W29),IF($W29&gt;=10000000,IFERROR(DATE(INT($W29/10000),MOD(INT($W29/100),100),MOD($W29,100)),""),$W29),IF(ISNUMBER(--SUBSTITUTE(SUBSTITUTE(TRIM($W29),".","-"),"/","-")),IF(--SUBSTITUTE(SUBSTITUTE(TRIM($W29),".","-"),"/","-")&gt;=10000000,IFERROR(DATE(--LEFT(TRIM($W29),4),--MID(TRIM($W29),5,2),--RIGHT(TRIM($W29),2)),""),--SUBSTITUTE(SUBSTITUTE(TRIM($W29),".","-"),"/","-")),IFERROR(--LEFT(SUBSTITUTE(SUBSTITUTE(TRIM($W29),".","-"),"/","-"),10),""))))</f>
        <v/>
      </c>
      <c r="Y29" s="29">
        <f>IF($X29="","",INT($X29))</f>
        <v/>
      </c>
      <c r="Z29" s="30">
        <f>IF(OR($Y29="",$D$6=""),"",IF(INDEX($A:$U,ROW(),$D$6)="",0,IF(ISNUMBER(INDEX($A:$U,ROW(),$D$6)),INDEX($A:$U,ROW(),$D$6),IFERROR(--SUBSTITUTE(SUBSTITUTE(TRIM(INDEX($A:$U,ROW(),$D$6)),",",""),"원",""),0))))</f>
        <v/>
      </c>
      <c r="AA29" s="30">
        <f>IF(OR($Y29="",$E$6=""),"",IF(INDEX($A:$U,ROW(),$E$6)="",0,IF(ISNUMBER(INDEX($A:$U,ROW(),$E$6)),INDEX($A:$U,ROW(),$E$6),IFERROR(--SUBSTITUTE(SUBSTITUTE(TRIM(INDEX($A:$U,ROW(),$E$6)),",",""),"원",""),0))))</f>
        <v/>
      </c>
      <c r="AB29" s="30">
        <f>IF(OR($Y29="",$F$6=""),"",IF(INDEX($A:$U,ROW(),$F$6)="","",IF(ISNUMBER(INDEX($A:$U,ROW(),$F$6)),INDEX($A:$U,ROW(),$F$6),IFERROR(--SUBSTITUTE(SUBSTITUTE(TRIM(INDEX($A:$U,ROW(),$F$6)),",",""),"원",""),""))))</f>
        <v/>
      </c>
      <c r="AC29" s="2">
        <f>IF(OR($Y29="",$G$6=""),"",INDEX($A:$U,ROW(),$G$6)&amp;"")</f>
        <v/>
      </c>
      <c r="AD29" s="2">
        <f>IF($Y29="","",IF(OR(AND(설정!$B$5&lt;&gt;"",ISNUMBER(SEARCH(설정!$B$5,$AC29))),AND(설정!$B$6&lt;&gt;"",ISNUMBER(SEARCH(설정!$B$6,$AC29))),AND(설정!$B$7&lt;&gt;"",ISNUMBER(SEARCH(설정!$B$7,$AC29)))),"제외","포함"))</f>
        <v/>
      </c>
    </row>
    <row r="30">
      <c r="W30" s="2">
        <f>IF(OR($B$5="",$C$6="",ROW()&lt;$B$5),"",IF(INDEX($A:$U,ROW(),$C$6)="","",INDEX($A:$U,ROW(),$C$6)))</f>
        <v/>
      </c>
      <c r="X30" s="28">
        <f>IF($W30="","",IF(ISNUMBER($W30),IF($W30&gt;=10000000,IFERROR(DATE(INT($W30/10000),MOD(INT($W30/100),100),MOD($W30,100)),""),$W30),IF(ISNUMBER(--SUBSTITUTE(SUBSTITUTE(TRIM($W30),".","-"),"/","-")),IF(--SUBSTITUTE(SUBSTITUTE(TRIM($W30),".","-"),"/","-")&gt;=10000000,IFERROR(DATE(--LEFT(TRIM($W30),4),--MID(TRIM($W30),5,2),--RIGHT(TRIM($W30),2)),""),--SUBSTITUTE(SUBSTITUTE(TRIM($W30),".","-"),"/","-")),IFERROR(--LEFT(SUBSTITUTE(SUBSTITUTE(TRIM($W30),".","-"),"/","-"),10),""))))</f>
        <v/>
      </c>
      <c r="Y30" s="29">
        <f>IF($X30="","",INT($X30))</f>
        <v/>
      </c>
      <c r="Z30" s="30">
        <f>IF(OR($Y30="",$D$6=""),"",IF(INDEX($A:$U,ROW(),$D$6)="",0,IF(ISNUMBER(INDEX($A:$U,ROW(),$D$6)),INDEX($A:$U,ROW(),$D$6),IFERROR(--SUBSTITUTE(SUBSTITUTE(TRIM(INDEX($A:$U,ROW(),$D$6)),",",""),"원",""),0))))</f>
        <v/>
      </c>
      <c r="AA30" s="30">
        <f>IF(OR($Y30="",$E$6=""),"",IF(INDEX($A:$U,ROW(),$E$6)="",0,IF(ISNUMBER(INDEX($A:$U,ROW(),$E$6)),INDEX($A:$U,ROW(),$E$6),IFERROR(--SUBSTITUTE(SUBSTITUTE(TRIM(INDEX($A:$U,ROW(),$E$6)),",",""),"원",""),0))))</f>
        <v/>
      </c>
      <c r="AB30" s="30">
        <f>IF(OR($Y30="",$F$6=""),"",IF(INDEX($A:$U,ROW(),$F$6)="","",IF(ISNUMBER(INDEX($A:$U,ROW(),$F$6)),INDEX($A:$U,ROW(),$F$6),IFERROR(--SUBSTITUTE(SUBSTITUTE(TRIM(INDEX($A:$U,ROW(),$F$6)),",",""),"원",""),""))))</f>
        <v/>
      </c>
      <c r="AC30" s="2">
        <f>IF(OR($Y30="",$G$6=""),"",INDEX($A:$U,ROW(),$G$6)&amp;"")</f>
        <v/>
      </c>
      <c r="AD30" s="2">
        <f>IF($Y30="","",IF(OR(AND(설정!$B$5&lt;&gt;"",ISNUMBER(SEARCH(설정!$B$5,$AC30))),AND(설정!$B$6&lt;&gt;"",ISNUMBER(SEARCH(설정!$B$6,$AC30))),AND(설정!$B$7&lt;&gt;"",ISNUMBER(SEARCH(설정!$B$7,$AC30)))),"제외","포함"))</f>
        <v/>
      </c>
    </row>
    <row r="31">
      <c r="W31" s="2">
        <f>IF(OR($B$5="",$C$6="",ROW()&lt;$B$5),"",IF(INDEX($A:$U,ROW(),$C$6)="","",INDEX($A:$U,ROW(),$C$6)))</f>
        <v/>
      </c>
      <c r="X31" s="28">
        <f>IF($W31="","",IF(ISNUMBER($W31),IF($W31&gt;=10000000,IFERROR(DATE(INT($W31/10000),MOD(INT($W31/100),100),MOD($W31,100)),""),$W31),IF(ISNUMBER(--SUBSTITUTE(SUBSTITUTE(TRIM($W31),".","-"),"/","-")),IF(--SUBSTITUTE(SUBSTITUTE(TRIM($W31),".","-"),"/","-")&gt;=10000000,IFERROR(DATE(--LEFT(TRIM($W31),4),--MID(TRIM($W31),5,2),--RIGHT(TRIM($W31),2)),""),--SUBSTITUTE(SUBSTITUTE(TRIM($W31),".","-"),"/","-")),IFERROR(--LEFT(SUBSTITUTE(SUBSTITUTE(TRIM($W31),".","-"),"/","-"),10),""))))</f>
        <v/>
      </c>
      <c r="Y31" s="29">
        <f>IF($X31="","",INT($X31))</f>
        <v/>
      </c>
      <c r="Z31" s="30">
        <f>IF(OR($Y31="",$D$6=""),"",IF(INDEX($A:$U,ROW(),$D$6)="",0,IF(ISNUMBER(INDEX($A:$U,ROW(),$D$6)),INDEX($A:$U,ROW(),$D$6),IFERROR(--SUBSTITUTE(SUBSTITUTE(TRIM(INDEX($A:$U,ROW(),$D$6)),",",""),"원",""),0))))</f>
        <v/>
      </c>
      <c r="AA31" s="30">
        <f>IF(OR($Y31="",$E$6=""),"",IF(INDEX($A:$U,ROW(),$E$6)="",0,IF(ISNUMBER(INDEX($A:$U,ROW(),$E$6)),INDEX($A:$U,ROW(),$E$6),IFERROR(--SUBSTITUTE(SUBSTITUTE(TRIM(INDEX($A:$U,ROW(),$E$6)),",",""),"원",""),0))))</f>
        <v/>
      </c>
      <c r="AB31" s="30">
        <f>IF(OR($Y31="",$F$6=""),"",IF(INDEX($A:$U,ROW(),$F$6)="","",IF(ISNUMBER(INDEX($A:$U,ROW(),$F$6)),INDEX($A:$U,ROW(),$F$6),IFERROR(--SUBSTITUTE(SUBSTITUTE(TRIM(INDEX($A:$U,ROW(),$F$6)),",",""),"원",""),""))))</f>
        <v/>
      </c>
      <c r="AC31" s="2">
        <f>IF(OR($Y31="",$G$6=""),"",INDEX($A:$U,ROW(),$G$6)&amp;"")</f>
        <v/>
      </c>
      <c r="AD31" s="2">
        <f>IF($Y31="","",IF(OR(AND(설정!$B$5&lt;&gt;"",ISNUMBER(SEARCH(설정!$B$5,$AC31))),AND(설정!$B$6&lt;&gt;"",ISNUMBER(SEARCH(설정!$B$6,$AC31))),AND(설정!$B$7&lt;&gt;"",ISNUMBER(SEARCH(설정!$B$7,$AC31)))),"제외","포함"))</f>
        <v/>
      </c>
    </row>
    <row r="32">
      <c r="W32" s="2">
        <f>IF(OR($B$5="",$C$6="",ROW()&lt;$B$5),"",IF(INDEX($A:$U,ROW(),$C$6)="","",INDEX($A:$U,ROW(),$C$6)))</f>
        <v/>
      </c>
      <c r="X32" s="28">
        <f>IF($W32="","",IF(ISNUMBER($W32),IF($W32&gt;=10000000,IFERROR(DATE(INT($W32/10000),MOD(INT($W32/100),100),MOD($W32,100)),""),$W32),IF(ISNUMBER(--SUBSTITUTE(SUBSTITUTE(TRIM($W32),".","-"),"/","-")),IF(--SUBSTITUTE(SUBSTITUTE(TRIM($W32),".","-"),"/","-")&gt;=10000000,IFERROR(DATE(--LEFT(TRIM($W32),4),--MID(TRIM($W32),5,2),--RIGHT(TRIM($W32),2)),""),--SUBSTITUTE(SUBSTITUTE(TRIM($W32),".","-"),"/","-")),IFERROR(--LEFT(SUBSTITUTE(SUBSTITUTE(TRIM($W32),".","-"),"/","-"),10),""))))</f>
        <v/>
      </c>
      <c r="Y32" s="29">
        <f>IF($X32="","",INT($X32))</f>
        <v/>
      </c>
      <c r="Z32" s="30">
        <f>IF(OR($Y32="",$D$6=""),"",IF(INDEX($A:$U,ROW(),$D$6)="",0,IF(ISNUMBER(INDEX($A:$U,ROW(),$D$6)),INDEX($A:$U,ROW(),$D$6),IFERROR(--SUBSTITUTE(SUBSTITUTE(TRIM(INDEX($A:$U,ROW(),$D$6)),",",""),"원",""),0))))</f>
        <v/>
      </c>
      <c r="AA32" s="30">
        <f>IF(OR($Y32="",$E$6=""),"",IF(INDEX($A:$U,ROW(),$E$6)="",0,IF(ISNUMBER(INDEX($A:$U,ROW(),$E$6)),INDEX($A:$U,ROW(),$E$6),IFERROR(--SUBSTITUTE(SUBSTITUTE(TRIM(INDEX($A:$U,ROW(),$E$6)),",",""),"원",""),0))))</f>
        <v/>
      </c>
      <c r="AB32" s="30">
        <f>IF(OR($Y32="",$F$6=""),"",IF(INDEX($A:$U,ROW(),$F$6)="","",IF(ISNUMBER(INDEX($A:$U,ROW(),$F$6)),INDEX($A:$U,ROW(),$F$6),IFERROR(--SUBSTITUTE(SUBSTITUTE(TRIM(INDEX($A:$U,ROW(),$F$6)),",",""),"원",""),""))))</f>
        <v/>
      </c>
      <c r="AC32" s="2">
        <f>IF(OR($Y32="",$G$6=""),"",INDEX($A:$U,ROW(),$G$6)&amp;"")</f>
        <v/>
      </c>
      <c r="AD32" s="2">
        <f>IF($Y32="","",IF(OR(AND(설정!$B$5&lt;&gt;"",ISNUMBER(SEARCH(설정!$B$5,$AC32))),AND(설정!$B$6&lt;&gt;"",ISNUMBER(SEARCH(설정!$B$6,$AC32))),AND(설정!$B$7&lt;&gt;"",ISNUMBER(SEARCH(설정!$B$7,$AC32)))),"제외","포함"))</f>
        <v/>
      </c>
    </row>
    <row r="33">
      <c r="W33" s="2">
        <f>IF(OR($B$5="",$C$6="",ROW()&lt;$B$5),"",IF(INDEX($A:$U,ROW(),$C$6)="","",INDEX($A:$U,ROW(),$C$6)))</f>
        <v/>
      </c>
      <c r="X33" s="28">
        <f>IF($W33="","",IF(ISNUMBER($W33),IF($W33&gt;=10000000,IFERROR(DATE(INT($W33/10000),MOD(INT($W33/100),100),MOD($W33,100)),""),$W33),IF(ISNUMBER(--SUBSTITUTE(SUBSTITUTE(TRIM($W33),".","-"),"/","-")),IF(--SUBSTITUTE(SUBSTITUTE(TRIM($W33),".","-"),"/","-")&gt;=10000000,IFERROR(DATE(--LEFT(TRIM($W33),4),--MID(TRIM($W33),5,2),--RIGHT(TRIM($W33),2)),""),--SUBSTITUTE(SUBSTITUTE(TRIM($W33),".","-"),"/","-")),IFERROR(--LEFT(SUBSTITUTE(SUBSTITUTE(TRIM($W33),".","-"),"/","-"),10),""))))</f>
        <v/>
      </c>
      <c r="Y33" s="29">
        <f>IF($X33="","",INT($X33))</f>
        <v/>
      </c>
      <c r="Z33" s="30">
        <f>IF(OR($Y33="",$D$6=""),"",IF(INDEX($A:$U,ROW(),$D$6)="",0,IF(ISNUMBER(INDEX($A:$U,ROW(),$D$6)),INDEX($A:$U,ROW(),$D$6),IFERROR(--SUBSTITUTE(SUBSTITUTE(TRIM(INDEX($A:$U,ROW(),$D$6)),",",""),"원",""),0))))</f>
        <v/>
      </c>
      <c r="AA33" s="30">
        <f>IF(OR($Y33="",$E$6=""),"",IF(INDEX($A:$U,ROW(),$E$6)="",0,IF(ISNUMBER(INDEX($A:$U,ROW(),$E$6)),INDEX($A:$U,ROW(),$E$6),IFERROR(--SUBSTITUTE(SUBSTITUTE(TRIM(INDEX($A:$U,ROW(),$E$6)),",",""),"원",""),0))))</f>
        <v/>
      </c>
      <c r="AB33" s="30">
        <f>IF(OR($Y33="",$F$6=""),"",IF(INDEX($A:$U,ROW(),$F$6)="","",IF(ISNUMBER(INDEX($A:$U,ROW(),$F$6)),INDEX($A:$U,ROW(),$F$6),IFERROR(--SUBSTITUTE(SUBSTITUTE(TRIM(INDEX($A:$U,ROW(),$F$6)),",",""),"원",""),""))))</f>
        <v/>
      </c>
      <c r="AC33" s="2">
        <f>IF(OR($Y33="",$G$6=""),"",INDEX($A:$U,ROW(),$G$6)&amp;"")</f>
        <v/>
      </c>
      <c r="AD33" s="2">
        <f>IF($Y33="","",IF(OR(AND(설정!$B$5&lt;&gt;"",ISNUMBER(SEARCH(설정!$B$5,$AC33))),AND(설정!$B$6&lt;&gt;"",ISNUMBER(SEARCH(설정!$B$6,$AC33))),AND(설정!$B$7&lt;&gt;"",ISNUMBER(SEARCH(설정!$B$7,$AC33)))),"제외","포함"))</f>
        <v/>
      </c>
    </row>
    <row r="34">
      <c r="W34" s="2">
        <f>IF(OR($B$5="",$C$6="",ROW()&lt;$B$5),"",IF(INDEX($A:$U,ROW(),$C$6)="","",INDEX($A:$U,ROW(),$C$6)))</f>
        <v/>
      </c>
      <c r="X34" s="28">
        <f>IF($W34="","",IF(ISNUMBER($W34),IF($W34&gt;=10000000,IFERROR(DATE(INT($W34/10000),MOD(INT($W34/100),100),MOD($W34,100)),""),$W34),IF(ISNUMBER(--SUBSTITUTE(SUBSTITUTE(TRIM($W34),".","-"),"/","-")),IF(--SUBSTITUTE(SUBSTITUTE(TRIM($W34),".","-"),"/","-")&gt;=10000000,IFERROR(DATE(--LEFT(TRIM($W34),4),--MID(TRIM($W34),5,2),--RIGHT(TRIM($W34),2)),""),--SUBSTITUTE(SUBSTITUTE(TRIM($W34),".","-"),"/","-")),IFERROR(--LEFT(SUBSTITUTE(SUBSTITUTE(TRIM($W34),".","-"),"/","-"),10),""))))</f>
        <v/>
      </c>
      <c r="Y34" s="29">
        <f>IF($X34="","",INT($X34))</f>
        <v/>
      </c>
      <c r="Z34" s="30">
        <f>IF(OR($Y34="",$D$6=""),"",IF(INDEX($A:$U,ROW(),$D$6)="",0,IF(ISNUMBER(INDEX($A:$U,ROW(),$D$6)),INDEX($A:$U,ROW(),$D$6),IFERROR(--SUBSTITUTE(SUBSTITUTE(TRIM(INDEX($A:$U,ROW(),$D$6)),",",""),"원",""),0))))</f>
        <v/>
      </c>
      <c r="AA34" s="30">
        <f>IF(OR($Y34="",$E$6=""),"",IF(INDEX($A:$U,ROW(),$E$6)="",0,IF(ISNUMBER(INDEX($A:$U,ROW(),$E$6)),INDEX($A:$U,ROW(),$E$6),IFERROR(--SUBSTITUTE(SUBSTITUTE(TRIM(INDEX($A:$U,ROW(),$E$6)),",",""),"원",""),0))))</f>
        <v/>
      </c>
      <c r="AB34" s="30">
        <f>IF(OR($Y34="",$F$6=""),"",IF(INDEX($A:$U,ROW(),$F$6)="","",IF(ISNUMBER(INDEX($A:$U,ROW(),$F$6)),INDEX($A:$U,ROW(),$F$6),IFERROR(--SUBSTITUTE(SUBSTITUTE(TRIM(INDEX($A:$U,ROW(),$F$6)),",",""),"원",""),""))))</f>
        <v/>
      </c>
      <c r="AC34" s="2">
        <f>IF(OR($Y34="",$G$6=""),"",INDEX($A:$U,ROW(),$G$6)&amp;"")</f>
        <v/>
      </c>
      <c r="AD34" s="2">
        <f>IF($Y34="","",IF(OR(AND(설정!$B$5&lt;&gt;"",ISNUMBER(SEARCH(설정!$B$5,$AC34))),AND(설정!$B$6&lt;&gt;"",ISNUMBER(SEARCH(설정!$B$6,$AC34))),AND(설정!$B$7&lt;&gt;"",ISNUMBER(SEARCH(설정!$B$7,$AC34)))),"제외","포함"))</f>
        <v/>
      </c>
    </row>
    <row r="35">
      <c r="W35" s="2">
        <f>IF(OR($B$5="",$C$6="",ROW()&lt;$B$5),"",IF(INDEX($A:$U,ROW(),$C$6)="","",INDEX($A:$U,ROW(),$C$6)))</f>
        <v/>
      </c>
      <c r="X35" s="28">
        <f>IF($W35="","",IF(ISNUMBER($W35),IF($W35&gt;=10000000,IFERROR(DATE(INT($W35/10000),MOD(INT($W35/100),100),MOD($W35,100)),""),$W35),IF(ISNUMBER(--SUBSTITUTE(SUBSTITUTE(TRIM($W35),".","-"),"/","-")),IF(--SUBSTITUTE(SUBSTITUTE(TRIM($W35),".","-"),"/","-")&gt;=10000000,IFERROR(DATE(--LEFT(TRIM($W35),4),--MID(TRIM($W35),5,2),--RIGHT(TRIM($W35),2)),""),--SUBSTITUTE(SUBSTITUTE(TRIM($W35),".","-"),"/","-")),IFERROR(--LEFT(SUBSTITUTE(SUBSTITUTE(TRIM($W35),".","-"),"/","-"),10),""))))</f>
        <v/>
      </c>
      <c r="Y35" s="29">
        <f>IF($X35="","",INT($X35))</f>
        <v/>
      </c>
      <c r="Z35" s="30">
        <f>IF(OR($Y35="",$D$6=""),"",IF(INDEX($A:$U,ROW(),$D$6)="",0,IF(ISNUMBER(INDEX($A:$U,ROW(),$D$6)),INDEX($A:$U,ROW(),$D$6),IFERROR(--SUBSTITUTE(SUBSTITUTE(TRIM(INDEX($A:$U,ROW(),$D$6)),",",""),"원",""),0))))</f>
        <v/>
      </c>
      <c r="AA35" s="30">
        <f>IF(OR($Y35="",$E$6=""),"",IF(INDEX($A:$U,ROW(),$E$6)="",0,IF(ISNUMBER(INDEX($A:$U,ROW(),$E$6)),INDEX($A:$U,ROW(),$E$6),IFERROR(--SUBSTITUTE(SUBSTITUTE(TRIM(INDEX($A:$U,ROW(),$E$6)),",",""),"원",""),0))))</f>
        <v/>
      </c>
      <c r="AB35" s="30">
        <f>IF(OR($Y35="",$F$6=""),"",IF(INDEX($A:$U,ROW(),$F$6)="","",IF(ISNUMBER(INDEX($A:$U,ROW(),$F$6)),INDEX($A:$U,ROW(),$F$6),IFERROR(--SUBSTITUTE(SUBSTITUTE(TRIM(INDEX($A:$U,ROW(),$F$6)),",",""),"원",""),""))))</f>
        <v/>
      </c>
      <c r="AC35" s="2">
        <f>IF(OR($Y35="",$G$6=""),"",INDEX($A:$U,ROW(),$G$6)&amp;"")</f>
        <v/>
      </c>
      <c r="AD35" s="2">
        <f>IF($Y35="","",IF(OR(AND(설정!$B$5&lt;&gt;"",ISNUMBER(SEARCH(설정!$B$5,$AC35))),AND(설정!$B$6&lt;&gt;"",ISNUMBER(SEARCH(설정!$B$6,$AC35))),AND(설정!$B$7&lt;&gt;"",ISNUMBER(SEARCH(설정!$B$7,$AC35)))),"제외","포함"))</f>
        <v/>
      </c>
    </row>
    <row r="36">
      <c r="W36" s="2">
        <f>IF(OR($B$5="",$C$6="",ROW()&lt;$B$5),"",IF(INDEX($A:$U,ROW(),$C$6)="","",INDEX($A:$U,ROW(),$C$6)))</f>
        <v/>
      </c>
      <c r="X36" s="28">
        <f>IF($W36="","",IF(ISNUMBER($W36),IF($W36&gt;=10000000,IFERROR(DATE(INT($W36/10000),MOD(INT($W36/100),100),MOD($W36,100)),""),$W36),IF(ISNUMBER(--SUBSTITUTE(SUBSTITUTE(TRIM($W36),".","-"),"/","-")),IF(--SUBSTITUTE(SUBSTITUTE(TRIM($W36),".","-"),"/","-")&gt;=10000000,IFERROR(DATE(--LEFT(TRIM($W36),4),--MID(TRIM($W36),5,2),--RIGHT(TRIM($W36),2)),""),--SUBSTITUTE(SUBSTITUTE(TRIM($W36),".","-"),"/","-")),IFERROR(--LEFT(SUBSTITUTE(SUBSTITUTE(TRIM($W36),".","-"),"/","-"),10),""))))</f>
        <v/>
      </c>
      <c r="Y36" s="29">
        <f>IF($X36="","",INT($X36))</f>
        <v/>
      </c>
      <c r="Z36" s="30">
        <f>IF(OR($Y36="",$D$6=""),"",IF(INDEX($A:$U,ROW(),$D$6)="",0,IF(ISNUMBER(INDEX($A:$U,ROW(),$D$6)),INDEX($A:$U,ROW(),$D$6),IFERROR(--SUBSTITUTE(SUBSTITUTE(TRIM(INDEX($A:$U,ROW(),$D$6)),",",""),"원",""),0))))</f>
        <v/>
      </c>
      <c r="AA36" s="30">
        <f>IF(OR($Y36="",$E$6=""),"",IF(INDEX($A:$U,ROW(),$E$6)="",0,IF(ISNUMBER(INDEX($A:$U,ROW(),$E$6)),INDEX($A:$U,ROW(),$E$6),IFERROR(--SUBSTITUTE(SUBSTITUTE(TRIM(INDEX($A:$U,ROW(),$E$6)),",",""),"원",""),0))))</f>
        <v/>
      </c>
      <c r="AB36" s="30">
        <f>IF(OR($Y36="",$F$6=""),"",IF(INDEX($A:$U,ROW(),$F$6)="","",IF(ISNUMBER(INDEX($A:$U,ROW(),$F$6)),INDEX($A:$U,ROW(),$F$6),IFERROR(--SUBSTITUTE(SUBSTITUTE(TRIM(INDEX($A:$U,ROW(),$F$6)),",",""),"원",""),""))))</f>
        <v/>
      </c>
      <c r="AC36" s="2">
        <f>IF(OR($Y36="",$G$6=""),"",INDEX($A:$U,ROW(),$G$6)&amp;"")</f>
        <v/>
      </c>
      <c r="AD36" s="2">
        <f>IF($Y36="","",IF(OR(AND(설정!$B$5&lt;&gt;"",ISNUMBER(SEARCH(설정!$B$5,$AC36))),AND(설정!$B$6&lt;&gt;"",ISNUMBER(SEARCH(설정!$B$6,$AC36))),AND(설정!$B$7&lt;&gt;"",ISNUMBER(SEARCH(설정!$B$7,$AC36)))),"제외","포함"))</f>
        <v/>
      </c>
    </row>
    <row r="37">
      <c r="W37" s="2">
        <f>IF(OR($B$5="",$C$6="",ROW()&lt;$B$5),"",IF(INDEX($A:$U,ROW(),$C$6)="","",INDEX($A:$U,ROW(),$C$6)))</f>
        <v/>
      </c>
      <c r="X37" s="28">
        <f>IF($W37="","",IF(ISNUMBER($W37),IF($W37&gt;=10000000,IFERROR(DATE(INT($W37/10000),MOD(INT($W37/100),100),MOD($W37,100)),""),$W37),IF(ISNUMBER(--SUBSTITUTE(SUBSTITUTE(TRIM($W37),".","-"),"/","-")),IF(--SUBSTITUTE(SUBSTITUTE(TRIM($W37),".","-"),"/","-")&gt;=10000000,IFERROR(DATE(--LEFT(TRIM($W37),4),--MID(TRIM($W37),5,2),--RIGHT(TRIM($W37),2)),""),--SUBSTITUTE(SUBSTITUTE(TRIM($W37),".","-"),"/","-")),IFERROR(--LEFT(SUBSTITUTE(SUBSTITUTE(TRIM($W37),".","-"),"/","-"),10),""))))</f>
        <v/>
      </c>
      <c r="Y37" s="29">
        <f>IF($X37="","",INT($X37))</f>
        <v/>
      </c>
      <c r="Z37" s="30">
        <f>IF(OR($Y37="",$D$6=""),"",IF(INDEX($A:$U,ROW(),$D$6)="",0,IF(ISNUMBER(INDEX($A:$U,ROW(),$D$6)),INDEX($A:$U,ROW(),$D$6),IFERROR(--SUBSTITUTE(SUBSTITUTE(TRIM(INDEX($A:$U,ROW(),$D$6)),",",""),"원",""),0))))</f>
        <v/>
      </c>
      <c r="AA37" s="30">
        <f>IF(OR($Y37="",$E$6=""),"",IF(INDEX($A:$U,ROW(),$E$6)="",0,IF(ISNUMBER(INDEX($A:$U,ROW(),$E$6)),INDEX($A:$U,ROW(),$E$6),IFERROR(--SUBSTITUTE(SUBSTITUTE(TRIM(INDEX($A:$U,ROW(),$E$6)),",",""),"원",""),0))))</f>
        <v/>
      </c>
      <c r="AB37" s="30">
        <f>IF(OR($Y37="",$F$6=""),"",IF(INDEX($A:$U,ROW(),$F$6)="","",IF(ISNUMBER(INDEX($A:$U,ROW(),$F$6)),INDEX($A:$U,ROW(),$F$6),IFERROR(--SUBSTITUTE(SUBSTITUTE(TRIM(INDEX($A:$U,ROW(),$F$6)),",",""),"원",""),""))))</f>
        <v/>
      </c>
      <c r="AC37" s="2">
        <f>IF(OR($Y37="",$G$6=""),"",INDEX($A:$U,ROW(),$G$6)&amp;"")</f>
        <v/>
      </c>
      <c r="AD37" s="2">
        <f>IF($Y37="","",IF(OR(AND(설정!$B$5&lt;&gt;"",ISNUMBER(SEARCH(설정!$B$5,$AC37))),AND(설정!$B$6&lt;&gt;"",ISNUMBER(SEARCH(설정!$B$6,$AC37))),AND(설정!$B$7&lt;&gt;"",ISNUMBER(SEARCH(설정!$B$7,$AC37)))),"제외","포함"))</f>
        <v/>
      </c>
    </row>
    <row r="38">
      <c r="W38" s="2">
        <f>IF(OR($B$5="",$C$6="",ROW()&lt;$B$5),"",IF(INDEX($A:$U,ROW(),$C$6)="","",INDEX($A:$U,ROW(),$C$6)))</f>
        <v/>
      </c>
      <c r="X38" s="28">
        <f>IF($W38="","",IF(ISNUMBER($W38),IF($W38&gt;=10000000,IFERROR(DATE(INT($W38/10000),MOD(INT($W38/100),100),MOD($W38,100)),""),$W38),IF(ISNUMBER(--SUBSTITUTE(SUBSTITUTE(TRIM($W38),".","-"),"/","-")),IF(--SUBSTITUTE(SUBSTITUTE(TRIM($W38),".","-"),"/","-")&gt;=10000000,IFERROR(DATE(--LEFT(TRIM($W38),4),--MID(TRIM($W38),5,2),--RIGHT(TRIM($W38),2)),""),--SUBSTITUTE(SUBSTITUTE(TRIM($W38),".","-"),"/","-")),IFERROR(--LEFT(SUBSTITUTE(SUBSTITUTE(TRIM($W38),".","-"),"/","-"),10),""))))</f>
        <v/>
      </c>
      <c r="Y38" s="29">
        <f>IF($X38="","",INT($X38))</f>
        <v/>
      </c>
      <c r="Z38" s="30">
        <f>IF(OR($Y38="",$D$6=""),"",IF(INDEX($A:$U,ROW(),$D$6)="",0,IF(ISNUMBER(INDEX($A:$U,ROW(),$D$6)),INDEX($A:$U,ROW(),$D$6),IFERROR(--SUBSTITUTE(SUBSTITUTE(TRIM(INDEX($A:$U,ROW(),$D$6)),",",""),"원",""),0))))</f>
        <v/>
      </c>
      <c r="AA38" s="30">
        <f>IF(OR($Y38="",$E$6=""),"",IF(INDEX($A:$U,ROW(),$E$6)="",0,IF(ISNUMBER(INDEX($A:$U,ROW(),$E$6)),INDEX($A:$U,ROW(),$E$6),IFERROR(--SUBSTITUTE(SUBSTITUTE(TRIM(INDEX($A:$U,ROW(),$E$6)),",",""),"원",""),0))))</f>
        <v/>
      </c>
      <c r="AB38" s="30">
        <f>IF(OR($Y38="",$F$6=""),"",IF(INDEX($A:$U,ROW(),$F$6)="","",IF(ISNUMBER(INDEX($A:$U,ROW(),$F$6)),INDEX($A:$U,ROW(),$F$6),IFERROR(--SUBSTITUTE(SUBSTITUTE(TRIM(INDEX($A:$U,ROW(),$F$6)),",",""),"원",""),""))))</f>
        <v/>
      </c>
      <c r="AC38" s="2">
        <f>IF(OR($Y38="",$G$6=""),"",INDEX($A:$U,ROW(),$G$6)&amp;"")</f>
        <v/>
      </c>
      <c r="AD38" s="2">
        <f>IF($Y38="","",IF(OR(AND(설정!$B$5&lt;&gt;"",ISNUMBER(SEARCH(설정!$B$5,$AC38))),AND(설정!$B$6&lt;&gt;"",ISNUMBER(SEARCH(설정!$B$6,$AC38))),AND(설정!$B$7&lt;&gt;"",ISNUMBER(SEARCH(설정!$B$7,$AC38)))),"제외","포함"))</f>
        <v/>
      </c>
    </row>
    <row r="39">
      <c r="W39" s="2">
        <f>IF(OR($B$5="",$C$6="",ROW()&lt;$B$5),"",IF(INDEX($A:$U,ROW(),$C$6)="","",INDEX($A:$U,ROW(),$C$6)))</f>
        <v/>
      </c>
      <c r="X39" s="28">
        <f>IF($W39="","",IF(ISNUMBER($W39),IF($W39&gt;=10000000,IFERROR(DATE(INT($W39/10000),MOD(INT($W39/100),100),MOD($W39,100)),""),$W39),IF(ISNUMBER(--SUBSTITUTE(SUBSTITUTE(TRIM($W39),".","-"),"/","-")),IF(--SUBSTITUTE(SUBSTITUTE(TRIM($W39),".","-"),"/","-")&gt;=10000000,IFERROR(DATE(--LEFT(TRIM($W39),4),--MID(TRIM($W39),5,2),--RIGHT(TRIM($W39),2)),""),--SUBSTITUTE(SUBSTITUTE(TRIM($W39),".","-"),"/","-")),IFERROR(--LEFT(SUBSTITUTE(SUBSTITUTE(TRIM($W39),".","-"),"/","-"),10),""))))</f>
        <v/>
      </c>
      <c r="Y39" s="29">
        <f>IF($X39="","",INT($X39))</f>
        <v/>
      </c>
      <c r="Z39" s="30">
        <f>IF(OR($Y39="",$D$6=""),"",IF(INDEX($A:$U,ROW(),$D$6)="",0,IF(ISNUMBER(INDEX($A:$U,ROW(),$D$6)),INDEX($A:$U,ROW(),$D$6),IFERROR(--SUBSTITUTE(SUBSTITUTE(TRIM(INDEX($A:$U,ROW(),$D$6)),",",""),"원",""),0))))</f>
        <v/>
      </c>
      <c r="AA39" s="30">
        <f>IF(OR($Y39="",$E$6=""),"",IF(INDEX($A:$U,ROW(),$E$6)="",0,IF(ISNUMBER(INDEX($A:$U,ROW(),$E$6)),INDEX($A:$U,ROW(),$E$6),IFERROR(--SUBSTITUTE(SUBSTITUTE(TRIM(INDEX($A:$U,ROW(),$E$6)),",",""),"원",""),0))))</f>
        <v/>
      </c>
      <c r="AB39" s="30">
        <f>IF(OR($Y39="",$F$6=""),"",IF(INDEX($A:$U,ROW(),$F$6)="","",IF(ISNUMBER(INDEX($A:$U,ROW(),$F$6)),INDEX($A:$U,ROW(),$F$6),IFERROR(--SUBSTITUTE(SUBSTITUTE(TRIM(INDEX($A:$U,ROW(),$F$6)),",",""),"원",""),""))))</f>
        <v/>
      </c>
      <c r="AC39" s="2">
        <f>IF(OR($Y39="",$G$6=""),"",INDEX($A:$U,ROW(),$G$6)&amp;"")</f>
        <v/>
      </c>
      <c r="AD39" s="2">
        <f>IF($Y39="","",IF(OR(AND(설정!$B$5&lt;&gt;"",ISNUMBER(SEARCH(설정!$B$5,$AC39))),AND(설정!$B$6&lt;&gt;"",ISNUMBER(SEARCH(설정!$B$6,$AC39))),AND(설정!$B$7&lt;&gt;"",ISNUMBER(SEARCH(설정!$B$7,$AC39)))),"제외","포함"))</f>
        <v/>
      </c>
    </row>
    <row r="40">
      <c r="W40" s="2">
        <f>IF(OR($B$5="",$C$6="",ROW()&lt;$B$5),"",IF(INDEX($A:$U,ROW(),$C$6)="","",INDEX($A:$U,ROW(),$C$6)))</f>
        <v/>
      </c>
      <c r="X40" s="28">
        <f>IF($W40="","",IF(ISNUMBER($W40),IF($W40&gt;=10000000,IFERROR(DATE(INT($W40/10000),MOD(INT($W40/100),100),MOD($W40,100)),""),$W40),IF(ISNUMBER(--SUBSTITUTE(SUBSTITUTE(TRIM($W40),".","-"),"/","-")),IF(--SUBSTITUTE(SUBSTITUTE(TRIM($W40),".","-"),"/","-")&gt;=10000000,IFERROR(DATE(--LEFT(TRIM($W40),4),--MID(TRIM($W40),5,2),--RIGHT(TRIM($W40),2)),""),--SUBSTITUTE(SUBSTITUTE(TRIM($W40),".","-"),"/","-")),IFERROR(--LEFT(SUBSTITUTE(SUBSTITUTE(TRIM($W40),".","-"),"/","-"),10),""))))</f>
        <v/>
      </c>
      <c r="Y40" s="29">
        <f>IF($X40="","",INT($X40))</f>
        <v/>
      </c>
      <c r="Z40" s="30">
        <f>IF(OR($Y40="",$D$6=""),"",IF(INDEX($A:$U,ROW(),$D$6)="",0,IF(ISNUMBER(INDEX($A:$U,ROW(),$D$6)),INDEX($A:$U,ROW(),$D$6),IFERROR(--SUBSTITUTE(SUBSTITUTE(TRIM(INDEX($A:$U,ROW(),$D$6)),",",""),"원",""),0))))</f>
        <v/>
      </c>
      <c r="AA40" s="30">
        <f>IF(OR($Y40="",$E$6=""),"",IF(INDEX($A:$U,ROW(),$E$6)="",0,IF(ISNUMBER(INDEX($A:$U,ROW(),$E$6)),INDEX($A:$U,ROW(),$E$6),IFERROR(--SUBSTITUTE(SUBSTITUTE(TRIM(INDEX($A:$U,ROW(),$E$6)),",",""),"원",""),0))))</f>
        <v/>
      </c>
      <c r="AB40" s="30">
        <f>IF(OR($Y40="",$F$6=""),"",IF(INDEX($A:$U,ROW(),$F$6)="","",IF(ISNUMBER(INDEX($A:$U,ROW(),$F$6)),INDEX($A:$U,ROW(),$F$6),IFERROR(--SUBSTITUTE(SUBSTITUTE(TRIM(INDEX($A:$U,ROW(),$F$6)),",",""),"원",""),""))))</f>
        <v/>
      </c>
      <c r="AC40" s="2">
        <f>IF(OR($Y40="",$G$6=""),"",INDEX($A:$U,ROW(),$G$6)&amp;"")</f>
        <v/>
      </c>
      <c r="AD40" s="2">
        <f>IF($Y40="","",IF(OR(AND(설정!$B$5&lt;&gt;"",ISNUMBER(SEARCH(설정!$B$5,$AC40))),AND(설정!$B$6&lt;&gt;"",ISNUMBER(SEARCH(설정!$B$6,$AC40))),AND(설정!$B$7&lt;&gt;"",ISNUMBER(SEARCH(설정!$B$7,$AC40)))),"제외","포함"))</f>
        <v/>
      </c>
    </row>
    <row r="41">
      <c r="W41" s="2">
        <f>IF(OR($B$5="",$C$6="",ROW()&lt;$B$5),"",IF(INDEX($A:$U,ROW(),$C$6)="","",INDEX($A:$U,ROW(),$C$6)))</f>
        <v/>
      </c>
      <c r="X41" s="28">
        <f>IF($W41="","",IF(ISNUMBER($W41),IF($W41&gt;=10000000,IFERROR(DATE(INT($W41/10000),MOD(INT($W41/100),100),MOD($W41,100)),""),$W41),IF(ISNUMBER(--SUBSTITUTE(SUBSTITUTE(TRIM($W41),".","-"),"/","-")),IF(--SUBSTITUTE(SUBSTITUTE(TRIM($W41),".","-"),"/","-")&gt;=10000000,IFERROR(DATE(--LEFT(TRIM($W41),4),--MID(TRIM($W41),5,2),--RIGHT(TRIM($W41),2)),""),--SUBSTITUTE(SUBSTITUTE(TRIM($W41),".","-"),"/","-")),IFERROR(--LEFT(SUBSTITUTE(SUBSTITUTE(TRIM($W41),".","-"),"/","-"),10),""))))</f>
        <v/>
      </c>
      <c r="Y41" s="29">
        <f>IF($X41="","",INT($X41))</f>
        <v/>
      </c>
      <c r="Z41" s="30">
        <f>IF(OR($Y41="",$D$6=""),"",IF(INDEX($A:$U,ROW(),$D$6)="",0,IF(ISNUMBER(INDEX($A:$U,ROW(),$D$6)),INDEX($A:$U,ROW(),$D$6),IFERROR(--SUBSTITUTE(SUBSTITUTE(TRIM(INDEX($A:$U,ROW(),$D$6)),",",""),"원",""),0))))</f>
        <v/>
      </c>
      <c r="AA41" s="30">
        <f>IF(OR($Y41="",$E$6=""),"",IF(INDEX($A:$U,ROW(),$E$6)="",0,IF(ISNUMBER(INDEX($A:$U,ROW(),$E$6)),INDEX($A:$U,ROW(),$E$6),IFERROR(--SUBSTITUTE(SUBSTITUTE(TRIM(INDEX($A:$U,ROW(),$E$6)),",",""),"원",""),0))))</f>
        <v/>
      </c>
      <c r="AB41" s="30">
        <f>IF(OR($Y41="",$F$6=""),"",IF(INDEX($A:$U,ROW(),$F$6)="","",IF(ISNUMBER(INDEX($A:$U,ROW(),$F$6)),INDEX($A:$U,ROW(),$F$6),IFERROR(--SUBSTITUTE(SUBSTITUTE(TRIM(INDEX($A:$U,ROW(),$F$6)),",",""),"원",""),""))))</f>
        <v/>
      </c>
      <c r="AC41" s="2">
        <f>IF(OR($Y41="",$G$6=""),"",INDEX($A:$U,ROW(),$G$6)&amp;"")</f>
        <v/>
      </c>
      <c r="AD41" s="2">
        <f>IF($Y41="","",IF(OR(AND(설정!$B$5&lt;&gt;"",ISNUMBER(SEARCH(설정!$B$5,$AC41))),AND(설정!$B$6&lt;&gt;"",ISNUMBER(SEARCH(설정!$B$6,$AC41))),AND(설정!$B$7&lt;&gt;"",ISNUMBER(SEARCH(설정!$B$7,$AC41)))),"제외","포함"))</f>
        <v/>
      </c>
    </row>
    <row r="42">
      <c r="W42" s="2">
        <f>IF(OR($B$5="",$C$6="",ROW()&lt;$B$5),"",IF(INDEX($A:$U,ROW(),$C$6)="","",INDEX($A:$U,ROW(),$C$6)))</f>
        <v/>
      </c>
      <c r="X42" s="28">
        <f>IF($W42="","",IF(ISNUMBER($W42),IF($W42&gt;=10000000,IFERROR(DATE(INT($W42/10000),MOD(INT($W42/100),100),MOD($W42,100)),""),$W42),IF(ISNUMBER(--SUBSTITUTE(SUBSTITUTE(TRIM($W42),".","-"),"/","-")),IF(--SUBSTITUTE(SUBSTITUTE(TRIM($W42),".","-"),"/","-")&gt;=10000000,IFERROR(DATE(--LEFT(TRIM($W42),4),--MID(TRIM($W42),5,2),--RIGHT(TRIM($W42),2)),""),--SUBSTITUTE(SUBSTITUTE(TRIM($W42),".","-"),"/","-")),IFERROR(--LEFT(SUBSTITUTE(SUBSTITUTE(TRIM($W42),".","-"),"/","-"),10),""))))</f>
        <v/>
      </c>
      <c r="Y42" s="29">
        <f>IF($X42="","",INT($X42))</f>
        <v/>
      </c>
      <c r="Z42" s="30">
        <f>IF(OR($Y42="",$D$6=""),"",IF(INDEX($A:$U,ROW(),$D$6)="",0,IF(ISNUMBER(INDEX($A:$U,ROW(),$D$6)),INDEX($A:$U,ROW(),$D$6),IFERROR(--SUBSTITUTE(SUBSTITUTE(TRIM(INDEX($A:$U,ROW(),$D$6)),",",""),"원",""),0))))</f>
        <v/>
      </c>
      <c r="AA42" s="30">
        <f>IF(OR($Y42="",$E$6=""),"",IF(INDEX($A:$U,ROW(),$E$6)="",0,IF(ISNUMBER(INDEX($A:$U,ROW(),$E$6)),INDEX($A:$U,ROW(),$E$6),IFERROR(--SUBSTITUTE(SUBSTITUTE(TRIM(INDEX($A:$U,ROW(),$E$6)),",",""),"원",""),0))))</f>
        <v/>
      </c>
      <c r="AB42" s="30">
        <f>IF(OR($Y42="",$F$6=""),"",IF(INDEX($A:$U,ROW(),$F$6)="","",IF(ISNUMBER(INDEX($A:$U,ROW(),$F$6)),INDEX($A:$U,ROW(),$F$6),IFERROR(--SUBSTITUTE(SUBSTITUTE(TRIM(INDEX($A:$U,ROW(),$F$6)),",",""),"원",""),""))))</f>
        <v/>
      </c>
      <c r="AC42" s="2">
        <f>IF(OR($Y42="",$G$6=""),"",INDEX($A:$U,ROW(),$G$6)&amp;"")</f>
        <v/>
      </c>
      <c r="AD42" s="2">
        <f>IF($Y42="","",IF(OR(AND(설정!$B$5&lt;&gt;"",ISNUMBER(SEARCH(설정!$B$5,$AC42))),AND(설정!$B$6&lt;&gt;"",ISNUMBER(SEARCH(설정!$B$6,$AC42))),AND(설정!$B$7&lt;&gt;"",ISNUMBER(SEARCH(설정!$B$7,$AC42)))),"제외","포함"))</f>
        <v/>
      </c>
    </row>
    <row r="43">
      <c r="W43" s="2">
        <f>IF(OR($B$5="",$C$6="",ROW()&lt;$B$5),"",IF(INDEX($A:$U,ROW(),$C$6)="","",INDEX($A:$U,ROW(),$C$6)))</f>
        <v/>
      </c>
      <c r="X43" s="28">
        <f>IF($W43="","",IF(ISNUMBER($W43),IF($W43&gt;=10000000,IFERROR(DATE(INT($W43/10000),MOD(INT($W43/100),100),MOD($W43,100)),""),$W43),IF(ISNUMBER(--SUBSTITUTE(SUBSTITUTE(TRIM($W43),".","-"),"/","-")),IF(--SUBSTITUTE(SUBSTITUTE(TRIM($W43),".","-"),"/","-")&gt;=10000000,IFERROR(DATE(--LEFT(TRIM($W43),4),--MID(TRIM($W43),5,2),--RIGHT(TRIM($W43),2)),""),--SUBSTITUTE(SUBSTITUTE(TRIM($W43),".","-"),"/","-")),IFERROR(--LEFT(SUBSTITUTE(SUBSTITUTE(TRIM($W43),".","-"),"/","-"),10),""))))</f>
        <v/>
      </c>
      <c r="Y43" s="29">
        <f>IF($X43="","",INT($X43))</f>
        <v/>
      </c>
      <c r="Z43" s="30">
        <f>IF(OR($Y43="",$D$6=""),"",IF(INDEX($A:$U,ROW(),$D$6)="",0,IF(ISNUMBER(INDEX($A:$U,ROW(),$D$6)),INDEX($A:$U,ROW(),$D$6),IFERROR(--SUBSTITUTE(SUBSTITUTE(TRIM(INDEX($A:$U,ROW(),$D$6)),",",""),"원",""),0))))</f>
        <v/>
      </c>
      <c r="AA43" s="30">
        <f>IF(OR($Y43="",$E$6=""),"",IF(INDEX($A:$U,ROW(),$E$6)="",0,IF(ISNUMBER(INDEX($A:$U,ROW(),$E$6)),INDEX($A:$U,ROW(),$E$6),IFERROR(--SUBSTITUTE(SUBSTITUTE(TRIM(INDEX($A:$U,ROW(),$E$6)),",",""),"원",""),0))))</f>
        <v/>
      </c>
      <c r="AB43" s="30">
        <f>IF(OR($Y43="",$F$6=""),"",IF(INDEX($A:$U,ROW(),$F$6)="","",IF(ISNUMBER(INDEX($A:$U,ROW(),$F$6)),INDEX($A:$U,ROW(),$F$6),IFERROR(--SUBSTITUTE(SUBSTITUTE(TRIM(INDEX($A:$U,ROW(),$F$6)),",",""),"원",""),""))))</f>
        <v/>
      </c>
      <c r="AC43" s="2">
        <f>IF(OR($Y43="",$G$6=""),"",INDEX($A:$U,ROW(),$G$6)&amp;"")</f>
        <v/>
      </c>
      <c r="AD43" s="2">
        <f>IF($Y43="","",IF(OR(AND(설정!$B$5&lt;&gt;"",ISNUMBER(SEARCH(설정!$B$5,$AC43))),AND(설정!$B$6&lt;&gt;"",ISNUMBER(SEARCH(설정!$B$6,$AC43))),AND(설정!$B$7&lt;&gt;"",ISNUMBER(SEARCH(설정!$B$7,$AC43)))),"제외","포함"))</f>
        <v/>
      </c>
    </row>
    <row r="44">
      <c r="W44" s="2">
        <f>IF(OR($B$5="",$C$6="",ROW()&lt;$B$5),"",IF(INDEX($A:$U,ROW(),$C$6)="","",INDEX($A:$U,ROW(),$C$6)))</f>
        <v/>
      </c>
      <c r="X44" s="28">
        <f>IF($W44="","",IF(ISNUMBER($W44),IF($W44&gt;=10000000,IFERROR(DATE(INT($W44/10000),MOD(INT($W44/100),100),MOD($W44,100)),""),$W44),IF(ISNUMBER(--SUBSTITUTE(SUBSTITUTE(TRIM($W44),".","-"),"/","-")),IF(--SUBSTITUTE(SUBSTITUTE(TRIM($W44),".","-"),"/","-")&gt;=10000000,IFERROR(DATE(--LEFT(TRIM($W44),4),--MID(TRIM($W44),5,2),--RIGHT(TRIM($W44),2)),""),--SUBSTITUTE(SUBSTITUTE(TRIM($W44),".","-"),"/","-")),IFERROR(--LEFT(SUBSTITUTE(SUBSTITUTE(TRIM($W44),".","-"),"/","-"),10),""))))</f>
        <v/>
      </c>
      <c r="Y44" s="29">
        <f>IF($X44="","",INT($X44))</f>
        <v/>
      </c>
      <c r="Z44" s="30">
        <f>IF(OR($Y44="",$D$6=""),"",IF(INDEX($A:$U,ROW(),$D$6)="",0,IF(ISNUMBER(INDEX($A:$U,ROW(),$D$6)),INDEX($A:$U,ROW(),$D$6),IFERROR(--SUBSTITUTE(SUBSTITUTE(TRIM(INDEX($A:$U,ROW(),$D$6)),",",""),"원",""),0))))</f>
        <v/>
      </c>
      <c r="AA44" s="30">
        <f>IF(OR($Y44="",$E$6=""),"",IF(INDEX($A:$U,ROW(),$E$6)="",0,IF(ISNUMBER(INDEX($A:$U,ROW(),$E$6)),INDEX($A:$U,ROW(),$E$6),IFERROR(--SUBSTITUTE(SUBSTITUTE(TRIM(INDEX($A:$U,ROW(),$E$6)),",",""),"원",""),0))))</f>
        <v/>
      </c>
      <c r="AB44" s="30">
        <f>IF(OR($Y44="",$F$6=""),"",IF(INDEX($A:$U,ROW(),$F$6)="","",IF(ISNUMBER(INDEX($A:$U,ROW(),$F$6)),INDEX($A:$U,ROW(),$F$6),IFERROR(--SUBSTITUTE(SUBSTITUTE(TRIM(INDEX($A:$U,ROW(),$F$6)),",",""),"원",""),""))))</f>
        <v/>
      </c>
      <c r="AC44" s="2">
        <f>IF(OR($Y44="",$G$6=""),"",INDEX($A:$U,ROW(),$G$6)&amp;"")</f>
        <v/>
      </c>
      <c r="AD44" s="2">
        <f>IF($Y44="","",IF(OR(AND(설정!$B$5&lt;&gt;"",ISNUMBER(SEARCH(설정!$B$5,$AC44))),AND(설정!$B$6&lt;&gt;"",ISNUMBER(SEARCH(설정!$B$6,$AC44))),AND(설정!$B$7&lt;&gt;"",ISNUMBER(SEARCH(설정!$B$7,$AC44)))),"제외","포함"))</f>
        <v/>
      </c>
    </row>
    <row r="45">
      <c r="W45" s="2">
        <f>IF(OR($B$5="",$C$6="",ROW()&lt;$B$5),"",IF(INDEX($A:$U,ROW(),$C$6)="","",INDEX($A:$U,ROW(),$C$6)))</f>
        <v/>
      </c>
      <c r="X45" s="28">
        <f>IF($W45="","",IF(ISNUMBER($W45),IF($W45&gt;=10000000,IFERROR(DATE(INT($W45/10000),MOD(INT($W45/100),100),MOD($W45,100)),""),$W45),IF(ISNUMBER(--SUBSTITUTE(SUBSTITUTE(TRIM($W45),".","-"),"/","-")),IF(--SUBSTITUTE(SUBSTITUTE(TRIM($W45),".","-"),"/","-")&gt;=10000000,IFERROR(DATE(--LEFT(TRIM($W45),4),--MID(TRIM($W45),5,2),--RIGHT(TRIM($W45),2)),""),--SUBSTITUTE(SUBSTITUTE(TRIM($W45),".","-"),"/","-")),IFERROR(--LEFT(SUBSTITUTE(SUBSTITUTE(TRIM($W45),".","-"),"/","-"),10),""))))</f>
        <v/>
      </c>
      <c r="Y45" s="29">
        <f>IF($X45="","",INT($X45))</f>
        <v/>
      </c>
      <c r="Z45" s="30">
        <f>IF(OR($Y45="",$D$6=""),"",IF(INDEX($A:$U,ROW(),$D$6)="",0,IF(ISNUMBER(INDEX($A:$U,ROW(),$D$6)),INDEX($A:$U,ROW(),$D$6),IFERROR(--SUBSTITUTE(SUBSTITUTE(TRIM(INDEX($A:$U,ROW(),$D$6)),",",""),"원",""),0))))</f>
        <v/>
      </c>
      <c r="AA45" s="30">
        <f>IF(OR($Y45="",$E$6=""),"",IF(INDEX($A:$U,ROW(),$E$6)="",0,IF(ISNUMBER(INDEX($A:$U,ROW(),$E$6)),INDEX($A:$U,ROW(),$E$6),IFERROR(--SUBSTITUTE(SUBSTITUTE(TRIM(INDEX($A:$U,ROW(),$E$6)),",",""),"원",""),0))))</f>
        <v/>
      </c>
      <c r="AB45" s="30">
        <f>IF(OR($Y45="",$F$6=""),"",IF(INDEX($A:$U,ROW(),$F$6)="","",IF(ISNUMBER(INDEX($A:$U,ROW(),$F$6)),INDEX($A:$U,ROW(),$F$6),IFERROR(--SUBSTITUTE(SUBSTITUTE(TRIM(INDEX($A:$U,ROW(),$F$6)),",",""),"원",""),""))))</f>
        <v/>
      </c>
      <c r="AC45" s="2">
        <f>IF(OR($Y45="",$G$6=""),"",INDEX($A:$U,ROW(),$G$6)&amp;"")</f>
        <v/>
      </c>
      <c r="AD45" s="2">
        <f>IF($Y45="","",IF(OR(AND(설정!$B$5&lt;&gt;"",ISNUMBER(SEARCH(설정!$B$5,$AC45))),AND(설정!$B$6&lt;&gt;"",ISNUMBER(SEARCH(설정!$B$6,$AC45))),AND(설정!$B$7&lt;&gt;"",ISNUMBER(SEARCH(설정!$B$7,$AC45)))),"제외","포함"))</f>
        <v/>
      </c>
    </row>
    <row r="46">
      <c r="W46" s="2">
        <f>IF(OR($B$5="",$C$6="",ROW()&lt;$B$5),"",IF(INDEX($A:$U,ROW(),$C$6)="","",INDEX($A:$U,ROW(),$C$6)))</f>
        <v/>
      </c>
      <c r="X46" s="28">
        <f>IF($W46="","",IF(ISNUMBER($W46),IF($W46&gt;=10000000,IFERROR(DATE(INT($W46/10000),MOD(INT($W46/100),100),MOD($W46,100)),""),$W46),IF(ISNUMBER(--SUBSTITUTE(SUBSTITUTE(TRIM($W46),".","-"),"/","-")),IF(--SUBSTITUTE(SUBSTITUTE(TRIM($W46),".","-"),"/","-")&gt;=10000000,IFERROR(DATE(--LEFT(TRIM($W46),4),--MID(TRIM($W46),5,2),--RIGHT(TRIM($W46),2)),""),--SUBSTITUTE(SUBSTITUTE(TRIM($W46),".","-"),"/","-")),IFERROR(--LEFT(SUBSTITUTE(SUBSTITUTE(TRIM($W46),".","-"),"/","-"),10),""))))</f>
        <v/>
      </c>
      <c r="Y46" s="29">
        <f>IF($X46="","",INT($X46))</f>
        <v/>
      </c>
      <c r="Z46" s="30">
        <f>IF(OR($Y46="",$D$6=""),"",IF(INDEX($A:$U,ROW(),$D$6)="",0,IF(ISNUMBER(INDEX($A:$U,ROW(),$D$6)),INDEX($A:$U,ROW(),$D$6),IFERROR(--SUBSTITUTE(SUBSTITUTE(TRIM(INDEX($A:$U,ROW(),$D$6)),",",""),"원",""),0))))</f>
        <v/>
      </c>
      <c r="AA46" s="30">
        <f>IF(OR($Y46="",$E$6=""),"",IF(INDEX($A:$U,ROW(),$E$6)="",0,IF(ISNUMBER(INDEX($A:$U,ROW(),$E$6)),INDEX($A:$U,ROW(),$E$6),IFERROR(--SUBSTITUTE(SUBSTITUTE(TRIM(INDEX($A:$U,ROW(),$E$6)),",",""),"원",""),0))))</f>
        <v/>
      </c>
      <c r="AB46" s="30">
        <f>IF(OR($Y46="",$F$6=""),"",IF(INDEX($A:$U,ROW(),$F$6)="","",IF(ISNUMBER(INDEX($A:$U,ROW(),$F$6)),INDEX($A:$U,ROW(),$F$6),IFERROR(--SUBSTITUTE(SUBSTITUTE(TRIM(INDEX($A:$U,ROW(),$F$6)),",",""),"원",""),""))))</f>
        <v/>
      </c>
      <c r="AC46" s="2">
        <f>IF(OR($Y46="",$G$6=""),"",INDEX($A:$U,ROW(),$G$6)&amp;"")</f>
        <v/>
      </c>
      <c r="AD46" s="2">
        <f>IF($Y46="","",IF(OR(AND(설정!$B$5&lt;&gt;"",ISNUMBER(SEARCH(설정!$B$5,$AC46))),AND(설정!$B$6&lt;&gt;"",ISNUMBER(SEARCH(설정!$B$6,$AC46))),AND(설정!$B$7&lt;&gt;"",ISNUMBER(SEARCH(설정!$B$7,$AC46)))),"제외","포함"))</f>
        <v/>
      </c>
    </row>
    <row r="47">
      <c r="W47" s="2">
        <f>IF(OR($B$5="",$C$6="",ROW()&lt;$B$5),"",IF(INDEX($A:$U,ROW(),$C$6)="","",INDEX($A:$U,ROW(),$C$6)))</f>
        <v/>
      </c>
      <c r="X47" s="28">
        <f>IF($W47="","",IF(ISNUMBER($W47),IF($W47&gt;=10000000,IFERROR(DATE(INT($W47/10000),MOD(INT($W47/100),100),MOD($W47,100)),""),$W47),IF(ISNUMBER(--SUBSTITUTE(SUBSTITUTE(TRIM($W47),".","-"),"/","-")),IF(--SUBSTITUTE(SUBSTITUTE(TRIM($W47),".","-"),"/","-")&gt;=10000000,IFERROR(DATE(--LEFT(TRIM($W47),4),--MID(TRIM($W47),5,2),--RIGHT(TRIM($W47),2)),""),--SUBSTITUTE(SUBSTITUTE(TRIM($W47),".","-"),"/","-")),IFERROR(--LEFT(SUBSTITUTE(SUBSTITUTE(TRIM($W47),".","-"),"/","-"),10),""))))</f>
        <v/>
      </c>
      <c r="Y47" s="29">
        <f>IF($X47="","",INT($X47))</f>
        <v/>
      </c>
      <c r="Z47" s="30">
        <f>IF(OR($Y47="",$D$6=""),"",IF(INDEX($A:$U,ROW(),$D$6)="",0,IF(ISNUMBER(INDEX($A:$U,ROW(),$D$6)),INDEX($A:$U,ROW(),$D$6),IFERROR(--SUBSTITUTE(SUBSTITUTE(TRIM(INDEX($A:$U,ROW(),$D$6)),",",""),"원",""),0))))</f>
        <v/>
      </c>
      <c r="AA47" s="30">
        <f>IF(OR($Y47="",$E$6=""),"",IF(INDEX($A:$U,ROW(),$E$6)="",0,IF(ISNUMBER(INDEX($A:$U,ROW(),$E$6)),INDEX($A:$U,ROW(),$E$6),IFERROR(--SUBSTITUTE(SUBSTITUTE(TRIM(INDEX($A:$U,ROW(),$E$6)),",",""),"원",""),0))))</f>
        <v/>
      </c>
      <c r="AB47" s="30">
        <f>IF(OR($Y47="",$F$6=""),"",IF(INDEX($A:$U,ROW(),$F$6)="","",IF(ISNUMBER(INDEX($A:$U,ROW(),$F$6)),INDEX($A:$U,ROW(),$F$6),IFERROR(--SUBSTITUTE(SUBSTITUTE(TRIM(INDEX($A:$U,ROW(),$F$6)),",",""),"원",""),""))))</f>
        <v/>
      </c>
      <c r="AC47" s="2">
        <f>IF(OR($Y47="",$G$6=""),"",INDEX($A:$U,ROW(),$G$6)&amp;"")</f>
        <v/>
      </c>
      <c r="AD47" s="2">
        <f>IF($Y47="","",IF(OR(AND(설정!$B$5&lt;&gt;"",ISNUMBER(SEARCH(설정!$B$5,$AC47))),AND(설정!$B$6&lt;&gt;"",ISNUMBER(SEARCH(설정!$B$6,$AC47))),AND(설정!$B$7&lt;&gt;"",ISNUMBER(SEARCH(설정!$B$7,$AC47)))),"제외","포함"))</f>
        <v/>
      </c>
    </row>
    <row r="48">
      <c r="W48" s="2">
        <f>IF(OR($B$5="",$C$6="",ROW()&lt;$B$5),"",IF(INDEX($A:$U,ROW(),$C$6)="","",INDEX($A:$U,ROW(),$C$6)))</f>
        <v/>
      </c>
      <c r="X48" s="28">
        <f>IF($W48="","",IF(ISNUMBER($W48),IF($W48&gt;=10000000,IFERROR(DATE(INT($W48/10000),MOD(INT($W48/100),100),MOD($W48,100)),""),$W48),IF(ISNUMBER(--SUBSTITUTE(SUBSTITUTE(TRIM($W48),".","-"),"/","-")),IF(--SUBSTITUTE(SUBSTITUTE(TRIM($W48),".","-"),"/","-")&gt;=10000000,IFERROR(DATE(--LEFT(TRIM($W48),4),--MID(TRIM($W48),5,2),--RIGHT(TRIM($W48),2)),""),--SUBSTITUTE(SUBSTITUTE(TRIM($W48),".","-"),"/","-")),IFERROR(--LEFT(SUBSTITUTE(SUBSTITUTE(TRIM($W48),".","-"),"/","-"),10),""))))</f>
        <v/>
      </c>
      <c r="Y48" s="29">
        <f>IF($X48="","",INT($X48))</f>
        <v/>
      </c>
      <c r="Z48" s="30">
        <f>IF(OR($Y48="",$D$6=""),"",IF(INDEX($A:$U,ROW(),$D$6)="",0,IF(ISNUMBER(INDEX($A:$U,ROW(),$D$6)),INDEX($A:$U,ROW(),$D$6),IFERROR(--SUBSTITUTE(SUBSTITUTE(TRIM(INDEX($A:$U,ROW(),$D$6)),",",""),"원",""),0))))</f>
        <v/>
      </c>
      <c r="AA48" s="30">
        <f>IF(OR($Y48="",$E$6=""),"",IF(INDEX($A:$U,ROW(),$E$6)="",0,IF(ISNUMBER(INDEX($A:$U,ROW(),$E$6)),INDEX($A:$U,ROW(),$E$6),IFERROR(--SUBSTITUTE(SUBSTITUTE(TRIM(INDEX($A:$U,ROW(),$E$6)),",",""),"원",""),0))))</f>
        <v/>
      </c>
      <c r="AB48" s="30">
        <f>IF(OR($Y48="",$F$6=""),"",IF(INDEX($A:$U,ROW(),$F$6)="","",IF(ISNUMBER(INDEX($A:$U,ROW(),$F$6)),INDEX($A:$U,ROW(),$F$6),IFERROR(--SUBSTITUTE(SUBSTITUTE(TRIM(INDEX($A:$U,ROW(),$F$6)),",",""),"원",""),""))))</f>
        <v/>
      </c>
      <c r="AC48" s="2">
        <f>IF(OR($Y48="",$G$6=""),"",INDEX($A:$U,ROW(),$G$6)&amp;"")</f>
        <v/>
      </c>
      <c r="AD48" s="2">
        <f>IF($Y48="","",IF(OR(AND(설정!$B$5&lt;&gt;"",ISNUMBER(SEARCH(설정!$B$5,$AC48))),AND(설정!$B$6&lt;&gt;"",ISNUMBER(SEARCH(설정!$B$6,$AC48))),AND(설정!$B$7&lt;&gt;"",ISNUMBER(SEARCH(설정!$B$7,$AC48)))),"제외","포함"))</f>
        <v/>
      </c>
    </row>
    <row r="49">
      <c r="W49" s="2">
        <f>IF(OR($B$5="",$C$6="",ROW()&lt;$B$5),"",IF(INDEX($A:$U,ROW(),$C$6)="","",INDEX($A:$U,ROW(),$C$6)))</f>
        <v/>
      </c>
      <c r="X49" s="28">
        <f>IF($W49="","",IF(ISNUMBER($W49),IF($W49&gt;=10000000,IFERROR(DATE(INT($W49/10000),MOD(INT($W49/100),100),MOD($W49,100)),""),$W49),IF(ISNUMBER(--SUBSTITUTE(SUBSTITUTE(TRIM($W49),".","-"),"/","-")),IF(--SUBSTITUTE(SUBSTITUTE(TRIM($W49),".","-"),"/","-")&gt;=10000000,IFERROR(DATE(--LEFT(TRIM($W49),4),--MID(TRIM($W49),5,2),--RIGHT(TRIM($W49),2)),""),--SUBSTITUTE(SUBSTITUTE(TRIM($W49),".","-"),"/","-")),IFERROR(--LEFT(SUBSTITUTE(SUBSTITUTE(TRIM($W49),".","-"),"/","-"),10),""))))</f>
        <v/>
      </c>
      <c r="Y49" s="29">
        <f>IF($X49="","",INT($X49))</f>
        <v/>
      </c>
      <c r="Z49" s="30">
        <f>IF(OR($Y49="",$D$6=""),"",IF(INDEX($A:$U,ROW(),$D$6)="",0,IF(ISNUMBER(INDEX($A:$U,ROW(),$D$6)),INDEX($A:$U,ROW(),$D$6),IFERROR(--SUBSTITUTE(SUBSTITUTE(TRIM(INDEX($A:$U,ROW(),$D$6)),",",""),"원",""),0))))</f>
        <v/>
      </c>
      <c r="AA49" s="30">
        <f>IF(OR($Y49="",$E$6=""),"",IF(INDEX($A:$U,ROW(),$E$6)="",0,IF(ISNUMBER(INDEX($A:$U,ROW(),$E$6)),INDEX($A:$U,ROW(),$E$6),IFERROR(--SUBSTITUTE(SUBSTITUTE(TRIM(INDEX($A:$U,ROW(),$E$6)),",",""),"원",""),0))))</f>
        <v/>
      </c>
      <c r="AB49" s="30">
        <f>IF(OR($Y49="",$F$6=""),"",IF(INDEX($A:$U,ROW(),$F$6)="","",IF(ISNUMBER(INDEX($A:$U,ROW(),$F$6)),INDEX($A:$U,ROW(),$F$6),IFERROR(--SUBSTITUTE(SUBSTITUTE(TRIM(INDEX($A:$U,ROW(),$F$6)),",",""),"원",""),""))))</f>
        <v/>
      </c>
      <c r="AC49" s="2">
        <f>IF(OR($Y49="",$G$6=""),"",INDEX($A:$U,ROW(),$G$6)&amp;"")</f>
        <v/>
      </c>
      <c r="AD49" s="2">
        <f>IF($Y49="","",IF(OR(AND(설정!$B$5&lt;&gt;"",ISNUMBER(SEARCH(설정!$B$5,$AC49))),AND(설정!$B$6&lt;&gt;"",ISNUMBER(SEARCH(설정!$B$6,$AC49))),AND(설정!$B$7&lt;&gt;"",ISNUMBER(SEARCH(설정!$B$7,$AC49)))),"제외","포함"))</f>
        <v/>
      </c>
    </row>
    <row r="50">
      <c r="W50" s="2">
        <f>IF(OR($B$5="",$C$6="",ROW()&lt;$B$5),"",IF(INDEX($A:$U,ROW(),$C$6)="","",INDEX($A:$U,ROW(),$C$6)))</f>
        <v/>
      </c>
      <c r="X50" s="28">
        <f>IF($W50="","",IF(ISNUMBER($W50),IF($W50&gt;=10000000,IFERROR(DATE(INT($W50/10000),MOD(INT($W50/100),100),MOD($W50,100)),""),$W50),IF(ISNUMBER(--SUBSTITUTE(SUBSTITUTE(TRIM($W50),".","-"),"/","-")),IF(--SUBSTITUTE(SUBSTITUTE(TRIM($W50),".","-"),"/","-")&gt;=10000000,IFERROR(DATE(--LEFT(TRIM($W50),4),--MID(TRIM($W50),5,2),--RIGHT(TRIM($W50),2)),""),--SUBSTITUTE(SUBSTITUTE(TRIM($W50),".","-"),"/","-")),IFERROR(--LEFT(SUBSTITUTE(SUBSTITUTE(TRIM($W50),".","-"),"/","-"),10),""))))</f>
        <v/>
      </c>
      <c r="Y50" s="29">
        <f>IF($X50="","",INT($X50))</f>
        <v/>
      </c>
      <c r="Z50" s="30">
        <f>IF(OR($Y50="",$D$6=""),"",IF(INDEX($A:$U,ROW(),$D$6)="",0,IF(ISNUMBER(INDEX($A:$U,ROW(),$D$6)),INDEX($A:$U,ROW(),$D$6),IFERROR(--SUBSTITUTE(SUBSTITUTE(TRIM(INDEX($A:$U,ROW(),$D$6)),",",""),"원",""),0))))</f>
        <v/>
      </c>
      <c r="AA50" s="30">
        <f>IF(OR($Y50="",$E$6=""),"",IF(INDEX($A:$U,ROW(),$E$6)="",0,IF(ISNUMBER(INDEX($A:$U,ROW(),$E$6)),INDEX($A:$U,ROW(),$E$6),IFERROR(--SUBSTITUTE(SUBSTITUTE(TRIM(INDEX($A:$U,ROW(),$E$6)),",",""),"원",""),0))))</f>
        <v/>
      </c>
      <c r="AB50" s="30">
        <f>IF(OR($Y50="",$F$6=""),"",IF(INDEX($A:$U,ROW(),$F$6)="","",IF(ISNUMBER(INDEX($A:$U,ROW(),$F$6)),INDEX($A:$U,ROW(),$F$6),IFERROR(--SUBSTITUTE(SUBSTITUTE(TRIM(INDEX($A:$U,ROW(),$F$6)),",",""),"원",""),""))))</f>
        <v/>
      </c>
      <c r="AC50" s="2">
        <f>IF(OR($Y50="",$G$6=""),"",INDEX($A:$U,ROW(),$G$6)&amp;"")</f>
        <v/>
      </c>
      <c r="AD50" s="2">
        <f>IF($Y50="","",IF(OR(AND(설정!$B$5&lt;&gt;"",ISNUMBER(SEARCH(설정!$B$5,$AC50))),AND(설정!$B$6&lt;&gt;"",ISNUMBER(SEARCH(설정!$B$6,$AC50))),AND(설정!$B$7&lt;&gt;"",ISNUMBER(SEARCH(설정!$B$7,$AC50)))),"제외","포함"))</f>
        <v/>
      </c>
    </row>
    <row r="51">
      <c r="W51" s="2">
        <f>IF(OR($B$5="",$C$6="",ROW()&lt;$B$5),"",IF(INDEX($A:$U,ROW(),$C$6)="","",INDEX($A:$U,ROW(),$C$6)))</f>
        <v/>
      </c>
      <c r="X51" s="28">
        <f>IF($W51="","",IF(ISNUMBER($W51),IF($W51&gt;=10000000,IFERROR(DATE(INT($W51/10000),MOD(INT($W51/100),100),MOD($W51,100)),""),$W51),IF(ISNUMBER(--SUBSTITUTE(SUBSTITUTE(TRIM($W51),".","-"),"/","-")),IF(--SUBSTITUTE(SUBSTITUTE(TRIM($W51),".","-"),"/","-")&gt;=10000000,IFERROR(DATE(--LEFT(TRIM($W51),4),--MID(TRIM($W51),5,2),--RIGHT(TRIM($W51),2)),""),--SUBSTITUTE(SUBSTITUTE(TRIM($W51),".","-"),"/","-")),IFERROR(--LEFT(SUBSTITUTE(SUBSTITUTE(TRIM($W51),".","-"),"/","-"),10),""))))</f>
        <v/>
      </c>
      <c r="Y51" s="29">
        <f>IF($X51="","",INT($X51))</f>
        <v/>
      </c>
      <c r="Z51" s="30">
        <f>IF(OR($Y51="",$D$6=""),"",IF(INDEX($A:$U,ROW(),$D$6)="",0,IF(ISNUMBER(INDEX($A:$U,ROW(),$D$6)),INDEX($A:$U,ROW(),$D$6),IFERROR(--SUBSTITUTE(SUBSTITUTE(TRIM(INDEX($A:$U,ROW(),$D$6)),",",""),"원",""),0))))</f>
        <v/>
      </c>
      <c r="AA51" s="30">
        <f>IF(OR($Y51="",$E$6=""),"",IF(INDEX($A:$U,ROW(),$E$6)="",0,IF(ISNUMBER(INDEX($A:$U,ROW(),$E$6)),INDEX($A:$U,ROW(),$E$6),IFERROR(--SUBSTITUTE(SUBSTITUTE(TRIM(INDEX($A:$U,ROW(),$E$6)),",",""),"원",""),0))))</f>
        <v/>
      </c>
      <c r="AB51" s="30">
        <f>IF(OR($Y51="",$F$6=""),"",IF(INDEX($A:$U,ROW(),$F$6)="","",IF(ISNUMBER(INDEX($A:$U,ROW(),$F$6)),INDEX($A:$U,ROW(),$F$6),IFERROR(--SUBSTITUTE(SUBSTITUTE(TRIM(INDEX($A:$U,ROW(),$F$6)),",",""),"원",""),""))))</f>
        <v/>
      </c>
      <c r="AC51" s="2">
        <f>IF(OR($Y51="",$G$6=""),"",INDEX($A:$U,ROW(),$G$6)&amp;"")</f>
        <v/>
      </c>
      <c r="AD51" s="2">
        <f>IF($Y51="","",IF(OR(AND(설정!$B$5&lt;&gt;"",ISNUMBER(SEARCH(설정!$B$5,$AC51))),AND(설정!$B$6&lt;&gt;"",ISNUMBER(SEARCH(설정!$B$6,$AC51))),AND(설정!$B$7&lt;&gt;"",ISNUMBER(SEARCH(설정!$B$7,$AC51)))),"제외","포함"))</f>
        <v/>
      </c>
    </row>
    <row r="52">
      <c r="W52" s="2">
        <f>IF(OR($B$5="",$C$6="",ROW()&lt;$B$5),"",IF(INDEX($A:$U,ROW(),$C$6)="","",INDEX($A:$U,ROW(),$C$6)))</f>
        <v/>
      </c>
      <c r="X52" s="28">
        <f>IF($W52="","",IF(ISNUMBER($W52),IF($W52&gt;=10000000,IFERROR(DATE(INT($W52/10000),MOD(INT($W52/100),100),MOD($W52,100)),""),$W52),IF(ISNUMBER(--SUBSTITUTE(SUBSTITUTE(TRIM($W52),".","-"),"/","-")),IF(--SUBSTITUTE(SUBSTITUTE(TRIM($W52),".","-"),"/","-")&gt;=10000000,IFERROR(DATE(--LEFT(TRIM($W52),4),--MID(TRIM($W52),5,2),--RIGHT(TRIM($W52),2)),""),--SUBSTITUTE(SUBSTITUTE(TRIM($W52),".","-"),"/","-")),IFERROR(--LEFT(SUBSTITUTE(SUBSTITUTE(TRIM($W52),".","-"),"/","-"),10),""))))</f>
        <v/>
      </c>
      <c r="Y52" s="29">
        <f>IF($X52="","",INT($X52))</f>
        <v/>
      </c>
      <c r="Z52" s="30">
        <f>IF(OR($Y52="",$D$6=""),"",IF(INDEX($A:$U,ROW(),$D$6)="",0,IF(ISNUMBER(INDEX($A:$U,ROW(),$D$6)),INDEX($A:$U,ROW(),$D$6),IFERROR(--SUBSTITUTE(SUBSTITUTE(TRIM(INDEX($A:$U,ROW(),$D$6)),",",""),"원",""),0))))</f>
        <v/>
      </c>
      <c r="AA52" s="30">
        <f>IF(OR($Y52="",$E$6=""),"",IF(INDEX($A:$U,ROW(),$E$6)="",0,IF(ISNUMBER(INDEX($A:$U,ROW(),$E$6)),INDEX($A:$U,ROW(),$E$6),IFERROR(--SUBSTITUTE(SUBSTITUTE(TRIM(INDEX($A:$U,ROW(),$E$6)),",",""),"원",""),0))))</f>
        <v/>
      </c>
      <c r="AB52" s="30">
        <f>IF(OR($Y52="",$F$6=""),"",IF(INDEX($A:$U,ROW(),$F$6)="","",IF(ISNUMBER(INDEX($A:$U,ROW(),$F$6)),INDEX($A:$U,ROW(),$F$6),IFERROR(--SUBSTITUTE(SUBSTITUTE(TRIM(INDEX($A:$U,ROW(),$F$6)),",",""),"원",""),""))))</f>
        <v/>
      </c>
      <c r="AC52" s="2">
        <f>IF(OR($Y52="",$G$6=""),"",INDEX($A:$U,ROW(),$G$6)&amp;"")</f>
        <v/>
      </c>
      <c r="AD52" s="2">
        <f>IF($Y52="","",IF(OR(AND(설정!$B$5&lt;&gt;"",ISNUMBER(SEARCH(설정!$B$5,$AC52))),AND(설정!$B$6&lt;&gt;"",ISNUMBER(SEARCH(설정!$B$6,$AC52))),AND(설정!$B$7&lt;&gt;"",ISNUMBER(SEARCH(설정!$B$7,$AC52)))),"제외","포함"))</f>
        <v/>
      </c>
    </row>
    <row r="53">
      <c r="W53" s="2">
        <f>IF(OR($B$5="",$C$6="",ROW()&lt;$B$5),"",IF(INDEX($A:$U,ROW(),$C$6)="","",INDEX($A:$U,ROW(),$C$6)))</f>
        <v/>
      </c>
      <c r="X53" s="28">
        <f>IF($W53="","",IF(ISNUMBER($W53),IF($W53&gt;=10000000,IFERROR(DATE(INT($W53/10000),MOD(INT($W53/100),100),MOD($W53,100)),""),$W53),IF(ISNUMBER(--SUBSTITUTE(SUBSTITUTE(TRIM($W53),".","-"),"/","-")),IF(--SUBSTITUTE(SUBSTITUTE(TRIM($W53),".","-"),"/","-")&gt;=10000000,IFERROR(DATE(--LEFT(TRIM($W53),4),--MID(TRIM($W53),5,2),--RIGHT(TRIM($W53),2)),""),--SUBSTITUTE(SUBSTITUTE(TRIM($W53),".","-"),"/","-")),IFERROR(--LEFT(SUBSTITUTE(SUBSTITUTE(TRIM($W53),".","-"),"/","-"),10),""))))</f>
        <v/>
      </c>
      <c r="Y53" s="29">
        <f>IF($X53="","",INT($X53))</f>
        <v/>
      </c>
      <c r="Z53" s="30">
        <f>IF(OR($Y53="",$D$6=""),"",IF(INDEX($A:$U,ROW(),$D$6)="",0,IF(ISNUMBER(INDEX($A:$U,ROW(),$D$6)),INDEX($A:$U,ROW(),$D$6),IFERROR(--SUBSTITUTE(SUBSTITUTE(TRIM(INDEX($A:$U,ROW(),$D$6)),",",""),"원",""),0))))</f>
        <v/>
      </c>
      <c r="AA53" s="30">
        <f>IF(OR($Y53="",$E$6=""),"",IF(INDEX($A:$U,ROW(),$E$6)="",0,IF(ISNUMBER(INDEX($A:$U,ROW(),$E$6)),INDEX($A:$U,ROW(),$E$6),IFERROR(--SUBSTITUTE(SUBSTITUTE(TRIM(INDEX($A:$U,ROW(),$E$6)),",",""),"원",""),0))))</f>
        <v/>
      </c>
      <c r="AB53" s="30">
        <f>IF(OR($Y53="",$F$6=""),"",IF(INDEX($A:$U,ROW(),$F$6)="","",IF(ISNUMBER(INDEX($A:$U,ROW(),$F$6)),INDEX($A:$U,ROW(),$F$6),IFERROR(--SUBSTITUTE(SUBSTITUTE(TRIM(INDEX($A:$U,ROW(),$F$6)),",",""),"원",""),""))))</f>
        <v/>
      </c>
      <c r="AC53" s="2">
        <f>IF(OR($Y53="",$G$6=""),"",INDEX($A:$U,ROW(),$G$6)&amp;"")</f>
        <v/>
      </c>
      <c r="AD53" s="2">
        <f>IF($Y53="","",IF(OR(AND(설정!$B$5&lt;&gt;"",ISNUMBER(SEARCH(설정!$B$5,$AC53))),AND(설정!$B$6&lt;&gt;"",ISNUMBER(SEARCH(설정!$B$6,$AC53))),AND(설정!$B$7&lt;&gt;"",ISNUMBER(SEARCH(설정!$B$7,$AC53)))),"제외","포함"))</f>
        <v/>
      </c>
    </row>
    <row r="54">
      <c r="W54" s="2">
        <f>IF(OR($B$5="",$C$6="",ROW()&lt;$B$5),"",IF(INDEX($A:$U,ROW(),$C$6)="","",INDEX($A:$U,ROW(),$C$6)))</f>
        <v/>
      </c>
      <c r="X54" s="28">
        <f>IF($W54="","",IF(ISNUMBER($W54),IF($W54&gt;=10000000,IFERROR(DATE(INT($W54/10000),MOD(INT($W54/100),100),MOD($W54,100)),""),$W54),IF(ISNUMBER(--SUBSTITUTE(SUBSTITUTE(TRIM($W54),".","-"),"/","-")),IF(--SUBSTITUTE(SUBSTITUTE(TRIM($W54),".","-"),"/","-")&gt;=10000000,IFERROR(DATE(--LEFT(TRIM($W54),4),--MID(TRIM($W54),5,2),--RIGHT(TRIM($W54),2)),""),--SUBSTITUTE(SUBSTITUTE(TRIM($W54),".","-"),"/","-")),IFERROR(--LEFT(SUBSTITUTE(SUBSTITUTE(TRIM($W54),".","-"),"/","-"),10),""))))</f>
        <v/>
      </c>
      <c r="Y54" s="29">
        <f>IF($X54="","",INT($X54))</f>
        <v/>
      </c>
      <c r="Z54" s="30">
        <f>IF(OR($Y54="",$D$6=""),"",IF(INDEX($A:$U,ROW(),$D$6)="",0,IF(ISNUMBER(INDEX($A:$U,ROW(),$D$6)),INDEX($A:$U,ROW(),$D$6),IFERROR(--SUBSTITUTE(SUBSTITUTE(TRIM(INDEX($A:$U,ROW(),$D$6)),",",""),"원",""),0))))</f>
        <v/>
      </c>
      <c r="AA54" s="30">
        <f>IF(OR($Y54="",$E$6=""),"",IF(INDEX($A:$U,ROW(),$E$6)="",0,IF(ISNUMBER(INDEX($A:$U,ROW(),$E$6)),INDEX($A:$U,ROW(),$E$6),IFERROR(--SUBSTITUTE(SUBSTITUTE(TRIM(INDEX($A:$U,ROW(),$E$6)),",",""),"원",""),0))))</f>
        <v/>
      </c>
      <c r="AB54" s="30">
        <f>IF(OR($Y54="",$F$6=""),"",IF(INDEX($A:$U,ROW(),$F$6)="","",IF(ISNUMBER(INDEX($A:$U,ROW(),$F$6)),INDEX($A:$U,ROW(),$F$6),IFERROR(--SUBSTITUTE(SUBSTITUTE(TRIM(INDEX($A:$U,ROW(),$F$6)),",",""),"원",""),""))))</f>
        <v/>
      </c>
      <c r="AC54" s="2">
        <f>IF(OR($Y54="",$G$6=""),"",INDEX($A:$U,ROW(),$G$6)&amp;"")</f>
        <v/>
      </c>
      <c r="AD54" s="2">
        <f>IF($Y54="","",IF(OR(AND(설정!$B$5&lt;&gt;"",ISNUMBER(SEARCH(설정!$B$5,$AC54))),AND(설정!$B$6&lt;&gt;"",ISNUMBER(SEARCH(설정!$B$6,$AC54))),AND(설정!$B$7&lt;&gt;"",ISNUMBER(SEARCH(설정!$B$7,$AC54)))),"제외","포함"))</f>
        <v/>
      </c>
    </row>
    <row r="55">
      <c r="W55" s="2">
        <f>IF(OR($B$5="",$C$6="",ROW()&lt;$B$5),"",IF(INDEX($A:$U,ROW(),$C$6)="","",INDEX($A:$U,ROW(),$C$6)))</f>
        <v/>
      </c>
      <c r="X55" s="28">
        <f>IF($W55="","",IF(ISNUMBER($W55),IF($W55&gt;=10000000,IFERROR(DATE(INT($W55/10000),MOD(INT($W55/100),100),MOD($W55,100)),""),$W55),IF(ISNUMBER(--SUBSTITUTE(SUBSTITUTE(TRIM($W55),".","-"),"/","-")),IF(--SUBSTITUTE(SUBSTITUTE(TRIM($W55),".","-"),"/","-")&gt;=10000000,IFERROR(DATE(--LEFT(TRIM($W55),4),--MID(TRIM($W55),5,2),--RIGHT(TRIM($W55),2)),""),--SUBSTITUTE(SUBSTITUTE(TRIM($W55),".","-"),"/","-")),IFERROR(--LEFT(SUBSTITUTE(SUBSTITUTE(TRIM($W55),".","-"),"/","-"),10),""))))</f>
        <v/>
      </c>
      <c r="Y55" s="29">
        <f>IF($X55="","",INT($X55))</f>
        <v/>
      </c>
      <c r="Z55" s="30">
        <f>IF(OR($Y55="",$D$6=""),"",IF(INDEX($A:$U,ROW(),$D$6)="",0,IF(ISNUMBER(INDEX($A:$U,ROW(),$D$6)),INDEX($A:$U,ROW(),$D$6),IFERROR(--SUBSTITUTE(SUBSTITUTE(TRIM(INDEX($A:$U,ROW(),$D$6)),",",""),"원",""),0))))</f>
        <v/>
      </c>
      <c r="AA55" s="30">
        <f>IF(OR($Y55="",$E$6=""),"",IF(INDEX($A:$U,ROW(),$E$6)="",0,IF(ISNUMBER(INDEX($A:$U,ROW(),$E$6)),INDEX($A:$U,ROW(),$E$6),IFERROR(--SUBSTITUTE(SUBSTITUTE(TRIM(INDEX($A:$U,ROW(),$E$6)),",",""),"원",""),0))))</f>
        <v/>
      </c>
      <c r="AB55" s="30">
        <f>IF(OR($Y55="",$F$6=""),"",IF(INDEX($A:$U,ROW(),$F$6)="","",IF(ISNUMBER(INDEX($A:$U,ROW(),$F$6)),INDEX($A:$U,ROW(),$F$6),IFERROR(--SUBSTITUTE(SUBSTITUTE(TRIM(INDEX($A:$U,ROW(),$F$6)),",",""),"원",""),""))))</f>
        <v/>
      </c>
      <c r="AC55" s="2">
        <f>IF(OR($Y55="",$G$6=""),"",INDEX($A:$U,ROW(),$G$6)&amp;"")</f>
        <v/>
      </c>
      <c r="AD55" s="2">
        <f>IF($Y55="","",IF(OR(AND(설정!$B$5&lt;&gt;"",ISNUMBER(SEARCH(설정!$B$5,$AC55))),AND(설정!$B$6&lt;&gt;"",ISNUMBER(SEARCH(설정!$B$6,$AC55))),AND(설정!$B$7&lt;&gt;"",ISNUMBER(SEARCH(설정!$B$7,$AC55)))),"제외","포함"))</f>
        <v/>
      </c>
    </row>
    <row r="56">
      <c r="W56" s="2">
        <f>IF(OR($B$5="",$C$6="",ROW()&lt;$B$5),"",IF(INDEX($A:$U,ROW(),$C$6)="","",INDEX($A:$U,ROW(),$C$6)))</f>
        <v/>
      </c>
      <c r="X56" s="28">
        <f>IF($W56="","",IF(ISNUMBER($W56),IF($W56&gt;=10000000,IFERROR(DATE(INT($W56/10000),MOD(INT($W56/100),100),MOD($W56,100)),""),$W56),IF(ISNUMBER(--SUBSTITUTE(SUBSTITUTE(TRIM($W56),".","-"),"/","-")),IF(--SUBSTITUTE(SUBSTITUTE(TRIM($W56),".","-"),"/","-")&gt;=10000000,IFERROR(DATE(--LEFT(TRIM($W56),4),--MID(TRIM($W56),5,2),--RIGHT(TRIM($W56),2)),""),--SUBSTITUTE(SUBSTITUTE(TRIM($W56),".","-"),"/","-")),IFERROR(--LEFT(SUBSTITUTE(SUBSTITUTE(TRIM($W56),".","-"),"/","-"),10),""))))</f>
        <v/>
      </c>
      <c r="Y56" s="29">
        <f>IF($X56="","",INT($X56))</f>
        <v/>
      </c>
      <c r="Z56" s="30">
        <f>IF(OR($Y56="",$D$6=""),"",IF(INDEX($A:$U,ROW(),$D$6)="",0,IF(ISNUMBER(INDEX($A:$U,ROW(),$D$6)),INDEX($A:$U,ROW(),$D$6),IFERROR(--SUBSTITUTE(SUBSTITUTE(TRIM(INDEX($A:$U,ROW(),$D$6)),",",""),"원",""),0))))</f>
        <v/>
      </c>
      <c r="AA56" s="30">
        <f>IF(OR($Y56="",$E$6=""),"",IF(INDEX($A:$U,ROW(),$E$6)="",0,IF(ISNUMBER(INDEX($A:$U,ROW(),$E$6)),INDEX($A:$U,ROW(),$E$6),IFERROR(--SUBSTITUTE(SUBSTITUTE(TRIM(INDEX($A:$U,ROW(),$E$6)),",",""),"원",""),0))))</f>
        <v/>
      </c>
      <c r="AB56" s="30">
        <f>IF(OR($Y56="",$F$6=""),"",IF(INDEX($A:$U,ROW(),$F$6)="","",IF(ISNUMBER(INDEX($A:$U,ROW(),$F$6)),INDEX($A:$U,ROW(),$F$6),IFERROR(--SUBSTITUTE(SUBSTITUTE(TRIM(INDEX($A:$U,ROW(),$F$6)),",",""),"원",""),""))))</f>
        <v/>
      </c>
      <c r="AC56" s="2">
        <f>IF(OR($Y56="",$G$6=""),"",INDEX($A:$U,ROW(),$G$6)&amp;"")</f>
        <v/>
      </c>
      <c r="AD56" s="2">
        <f>IF($Y56="","",IF(OR(AND(설정!$B$5&lt;&gt;"",ISNUMBER(SEARCH(설정!$B$5,$AC56))),AND(설정!$B$6&lt;&gt;"",ISNUMBER(SEARCH(설정!$B$6,$AC56))),AND(설정!$B$7&lt;&gt;"",ISNUMBER(SEARCH(설정!$B$7,$AC56)))),"제외","포함"))</f>
        <v/>
      </c>
    </row>
    <row r="57">
      <c r="W57" s="2">
        <f>IF(OR($B$5="",$C$6="",ROW()&lt;$B$5),"",IF(INDEX($A:$U,ROW(),$C$6)="","",INDEX($A:$U,ROW(),$C$6)))</f>
        <v/>
      </c>
      <c r="X57" s="28">
        <f>IF($W57="","",IF(ISNUMBER($W57),IF($W57&gt;=10000000,IFERROR(DATE(INT($W57/10000),MOD(INT($W57/100),100),MOD($W57,100)),""),$W57),IF(ISNUMBER(--SUBSTITUTE(SUBSTITUTE(TRIM($W57),".","-"),"/","-")),IF(--SUBSTITUTE(SUBSTITUTE(TRIM($W57),".","-"),"/","-")&gt;=10000000,IFERROR(DATE(--LEFT(TRIM($W57),4),--MID(TRIM($W57),5,2),--RIGHT(TRIM($W57),2)),""),--SUBSTITUTE(SUBSTITUTE(TRIM($W57),".","-"),"/","-")),IFERROR(--LEFT(SUBSTITUTE(SUBSTITUTE(TRIM($W57),".","-"),"/","-"),10),""))))</f>
        <v/>
      </c>
      <c r="Y57" s="29">
        <f>IF($X57="","",INT($X57))</f>
        <v/>
      </c>
      <c r="Z57" s="30">
        <f>IF(OR($Y57="",$D$6=""),"",IF(INDEX($A:$U,ROW(),$D$6)="",0,IF(ISNUMBER(INDEX($A:$U,ROW(),$D$6)),INDEX($A:$U,ROW(),$D$6),IFERROR(--SUBSTITUTE(SUBSTITUTE(TRIM(INDEX($A:$U,ROW(),$D$6)),",",""),"원",""),0))))</f>
        <v/>
      </c>
      <c r="AA57" s="30">
        <f>IF(OR($Y57="",$E$6=""),"",IF(INDEX($A:$U,ROW(),$E$6)="",0,IF(ISNUMBER(INDEX($A:$U,ROW(),$E$6)),INDEX($A:$U,ROW(),$E$6),IFERROR(--SUBSTITUTE(SUBSTITUTE(TRIM(INDEX($A:$U,ROW(),$E$6)),",",""),"원",""),0))))</f>
        <v/>
      </c>
      <c r="AB57" s="30">
        <f>IF(OR($Y57="",$F$6=""),"",IF(INDEX($A:$U,ROW(),$F$6)="","",IF(ISNUMBER(INDEX($A:$U,ROW(),$F$6)),INDEX($A:$U,ROW(),$F$6),IFERROR(--SUBSTITUTE(SUBSTITUTE(TRIM(INDEX($A:$U,ROW(),$F$6)),",",""),"원",""),""))))</f>
        <v/>
      </c>
      <c r="AC57" s="2">
        <f>IF(OR($Y57="",$G$6=""),"",INDEX($A:$U,ROW(),$G$6)&amp;"")</f>
        <v/>
      </c>
      <c r="AD57" s="2">
        <f>IF($Y57="","",IF(OR(AND(설정!$B$5&lt;&gt;"",ISNUMBER(SEARCH(설정!$B$5,$AC57))),AND(설정!$B$6&lt;&gt;"",ISNUMBER(SEARCH(설정!$B$6,$AC57))),AND(설정!$B$7&lt;&gt;"",ISNUMBER(SEARCH(설정!$B$7,$AC57)))),"제외","포함"))</f>
        <v/>
      </c>
    </row>
    <row r="58">
      <c r="W58" s="2">
        <f>IF(OR($B$5="",$C$6="",ROW()&lt;$B$5),"",IF(INDEX($A:$U,ROW(),$C$6)="","",INDEX($A:$U,ROW(),$C$6)))</f>
        <v/>
      </c>
      <c r="X58" s="28">
        <f>IF($W58="","",IF(ISNUMBER($W58),IF($W58&gt;=10000000,IFERROR(DATE(INT($W58/10000),MOD(INT($W58/100),100),MOD($W58,100)),""),$W58),IF(ISNUMBER(--SUBSTITUTE(SUBSTITUTE(TRIM($W58),".","-"),"/","-")),IF(--SUBSTITUTE(SUBSTITUTE(TRIM($W58),".","-"),"/","-")&gt;=10000000,IFERROR(DATE(--LEFT(TRIM($W58),4),--MID(TRIM($W58),5,2),--RIGHT(TRIM($W58),2)),""),--SUBSTITUTE(SUBSTITUTE(TRIM($W58),".","-"),"/","-")),IFERROR(--LEFT(SUBSTITUTE(SUBSTITUTE(TRIM($W58),".","-"),"/","-"),10),""))))</f>
        <v/>
      </c>
      <c r="Y58" s="29">
        <f>IF($X58="","",INT($X58))</f>
        <v/>
      </c>
      <c r="Z58" s="30">
        <f>IF(OR($Y58="",$D$6=""),"",IF(INDEX($A:$U,ROW(),$D$6)="",0,IF(ISNUMBER(INDEX($A:$U,ROW(),$D$6)),INDEX($A:$U,ROW(),$D$6),IFERROR(--SUBSTITUTE(SUBSTITUTE(TRIM(INDEX($A:$U,ROW(),$D$6)),",",""),"원",""),0))))</f>
        <v/>
      </c>
      <c r="AA58" s="30">
        <f>IF(OR($Y58="",$E$6=""),"",IF(INDEX($A:$U,ROW(),$E$6)="",0,IF(ISNUMBER(INDEX($A:$U,ROW(),$E$6)),INDEX($A:$U,ROW(),$E$6),IFERROR(--SUBSTITUTE(SUBSTITUTE(TRIM(INDEX($A:$U,ROW(),$E$6)),",",""),"원",""),0))))</f>
        <v/>
      </c>
      <c r="AB58" s="30">
        <f>IF(OR($Y58="",$F$6=""),"",IF(INDEX($A:$U,ROW(),$F$6)="","",IF(ISNUMBER(INDEX($A:$U,ROW(),$F$6)),INDEX($A:$U,ROW(),$F$6),IFERROR(--SUBSTITUTE(SUBSTITUTE(TRIM(INDEX($A:$U,ROW(),$F$6)),",",""),"원",""),""))))</f>
        <v/>
      </c>
      <c r="AC58" s="2">
        <f>IF(OR($Y58="",$G$6=""),"",INDEX($A:$U,ROW(),$G$6)&amp;"")</f>
        <v/>
      </c>
      <c r="AD58" s="2">
        <f>IF($Y58="","",IF(OR(AND(설정!$B$5&lt;&gt;"",ISNUMBER(SEARCH(설정!$B$5,$AC58))),AND(설정!$B$6&lt;&gt;"",ISNUMBER(SEARCH(설정!$B$6,$AC58))),AND(설정!$B$7&lt;&gt;"",ISNUMBER(SEARCH(설정!$B$7,$AC58)))),"제외","포함"))</f>
        <v/>
      </c>
    </row>
    <row r="59">
      <c r="W59" s="2">
        <f>IF(OR($B$5="",$C$6="",ROW()&lt;$B$5),"",IF(INDEX($A:$U,ROW(),$C$6)="","",INDEX($A:$U,ROW(),$C$6)))</f>
        <v/>
      </c>
      <c r="X59" s="28">
        <f>IF($W59="","",IF(ISNUMBER($W59),IF($W59&gt;=10000000,IFERROR(DATE(INT($W59/10000),MOD(INT($W59/100),100),MOD($W59,100)),""),$W59),IF(ISNUMBER(--SUBSTITUTE(SUBSTITUTE(TRIM($W59),".","-"),"/","-")),IF(--SUBSTITUTE(SUBSTITUTE(TRIM($W59),".","-"),"/","-")&gt;=10000000,IFERROR(DATE(--LEFT(TRIM($W59),4),--MID(TRIM($W59),5,2),--RIGHT(TRIM($W59),2)),""),--SUBSTITUTE(SUBSTITUTE(TRIM($W59),".","-"),"/","-")),IFERROR(--LEFT(SUBSTITUTE(SUBSTITUTE(TRIM($W59),".","-"),"/","-"),10),""))))</f>
        <v/>
      </c>
      <c r="Y59" s="29">
        <f>IF($X59="","",INT($X59))</f>
        <v/>
      </c>
      <c r="Z59" s="30">
        <f>IF(OR($Y59="",$D$6=""),"",IF(INDEX($A:$U,ROW(),$D$6)="",0,IF(ISNUMBER(INDEX($A:$U,ROW(),$D$6)),INDEX($A:$U,ROW(),$D$6),IFERROR(--SUBSTITUTE(SUBSTITUTE(TRIM(INDEX($A:$U,ROW(),$D$6)),",",""),"원",""),0))))</f>
        <v/>
      </c>
      <c r="AA59" s="30">
        <f>IF(OR($Y59="",$E$6=""),"",IF(INDEX($A:$U,ROW(),$E$6)="",0,IF(ISNUMBER(INDEX($A:$U,ROW(),$E$6)),INDEX($A:$U,ROW(),$E$6),IFERROR(--SUBSTITUTE(SUBSTITUTE(TRIM(INDEX($A:$U,ROW(),$E$6)),",",""),"원",""),0))))</f>
        <v/>
      </c>
      <c r="AB59" s="30">
        <f>IF(OR($Y59="",$F$6=""),"",IF(INDEX($A:$U,ROW(),$F$6)="","",IF(ISNUMBER(INDEX($A:$U,ROW(),$F$6)),INDEX($A:$U,ROW(),$F$6),IFERROR(--SUBSTITUTE(SUBSTITUTE(TRIM(INDEX($A:$U,ROW(),$F$6)),",",""),"원",""),""))))</f>
        <v/>
      </c>
      <c r="AC59" s="2">
        <f>IF(OR($Y59="",$G$6=""),"",INDEX($A:$U,ROW(),$G$6)&amp;"")</f>
        <v/>
      </c>
      <c r="AD59" s="2">
        <f>IF($Y59="","",IF(OR(AND(설정!$B$5&lt;&gt;"",ISNUMBER(SEARCH(설정!$B$5,$AC59))),AND(설정!$B$6&lt;&gt;"",ISNUMBER(SEARCH(설정!$B$6,$AC59))),AND(설정!$B$7&lt;&gt;"",ISNUMBER(SEARCH(설정!$B$7,$AC59)))),"제외","포함"))</f>
        <v/>
      </c>
    </row>
    <row r="60">
      <c r="W60" s="2">
        <f>IF(OR($B$5="",$C$6="",ROW()&lt;$B$5),"",IF(INDEX($A:$U,ROW(),$C$6)="","",INDEX($A:$U,ROW(),$C$6)))</f>
        <v/>
      </c>
      <c r="X60" s="28">
        <f>IF($W60="","",IF(ISNUMBER($W60),IF($W60&gt;=10000000,IFERROR(DATE(INT($W60/10000),MOD(INT($W60/100),100),MOD($W60,100)),""),$W60),IF(ISNUMBER(--SUBSTITUTE(SUBSTITUTE(TRIM($W60),".","-"),"/","-")),IF(--SUBSTITUTE(SUBSTITUTE(TRIM($W60),".","-"),"/","-")&gt;=10000000,IFERROR(DATE(--LEFT(TRIM($W60),4),--MID(TRIM($W60),5,2),--RIGHT(TRIM($W60),2)),""),--SUBSTITUTE(SUBSTITUTE(TRIM($W60),".","-"),"/","-")),IFERROR(--LEFT(SUBSTITUTE(SUBSTITUTE(TRIM($W60),".","-"),"/","-"),10),""))))</f>
        <v/>
      </c>
      <c r="Y60" s="29">
        <f>IF($X60="","",INT($X60))</f>
        <v/>
      </c>
      <c r="Z60" s="30">
        <f>IF(OR($Y60="",$D$6=""),"",IF(INDEX($A:$U,ROW(),$D$6)="",0,IF(ISNUMBER(INDEX($A:$U,ROW(),$D$6)),INDEX($A:$U,ROW(),$D$6),IFERROR(--SUBSTITUTE(SUBSTITUTE(TRIM(INDEX($A:$U,ROW(),$D$6)),",",""),"원",""),0))))</f>
        <v/>
      </c>
      <c r="AA60" s="30">
        <f>IF(OR($Y60="",$E$6=""),"",IF(INDEX($A:$U,ROW(),$E$6)="",0,IF(ISNUMBER(INDEX($A:$U,ROW(),$E$6)),INDEX($A:$U,ROW(),$E$6),IFERROR(--SUBSTITUTE(SUBSTITUTE(TRIM(INDEX($A:$U,ROW(),$E$6)),",",""),"원",""),0))))</f>
        <v/>
      </c>
      <c r="AB60" s="30">
        <f>IF(OR($Y60="",$F$6=""),"",IF(INDEX($A:$U,ROW(),$F$6)="","",IF(ISNUMBER(INDEX($A:$U,ROW(),$F$6)),INDEX($A:$U,ROW(),$F$6),IFERROR(--SUBSTITUTE(SUBSTITUTE(TRIM(INDEX($A:$U,ROW(),$F$6)),",",""),"원",""),""))))</f>
        <v/>
      </c>
      <c r="AC60" s="2">
        <f>IF(OR($Y60="",$G$6=""),"",INDEX($A:$U,ROW(),$G$6)&amp;"")</f>
        <v/>
      </c>
      <c r="AD60" s="2">
        <f>IF($Y60="","",IF(OR(AND(설정!$B$5&lt;&gt;"",ISNUMBER(SEARCH(설정!$B$5,$AC60))),AND(설정!$B$6&lt;&gt;"",ISNUMBER(SEARCH(설정!$B$6,$AC60))),AND(설정!$B$7&lt;&gt;"",ISNUMBER(SEARCH(설정!$B$7,$AC60)))),"제외","포함"))</f>
        <v/>
      </c>
    </row>
    <row r="61">
      <c r="W61" s="2">
        <f>IF(OR($B$5="",$C$6="",ROW()&lt;$B$5),"",IF(INDEX($A:$U,ROW(),$C$6)="","",INDEX($A:$U,ROW(),$C$6)))</f>
        <v/>
      </c>
      <c r="X61" s="28">
        <f>IF($W61="","",IF(ISNUMBER($W61),IF($W61&gt;=10000000,IFERROR(DATE(INT($W61/10000),MOD(INT($W61/100),100),MOD($W61,100)),""),$W61),IF(ISNUMBER(--SUBSTITUTE(SUBSTITUTE(TRIM($W61),".","-"),"/","-")),IF(--SUBSTITUTE(SUBSTITUTE(TRIM($W61),".","-"),"/","-")&gt;=10000000,IFERROR(DATE(--LEFT(TRIM($W61),4),--MID(TRIM($W61),5,2),--RIGHT(TRIM($W61),2)),""),--SUBSTITUTE(SUBSTITUTE(TRIM($W61),".","-"),"/","-")),IFERROR(--LEFT(SUBSTITUTE(SUBSTITUTE(TRIM($W61),".","-"),"/","-"),10),""))))</f>
        <v/>
      </c>
      <c r="Y61" s="29">
        <f>IF($X61="","",INT($X61))</f>
        <v/>
      </c>
      <c r="Z61" s="30">
        <f>IF(OR($Y61="",$D$6=""),"",IF(INDEX($A:$U,ROW(),$D$6)="",0,IF(ISNUMBER(INDEX($A:$U,ROW(),$D$6)),INDEX($A:$U,ROW(),$D$6),IFERROR(--SUBSTITUTE(SUBSTITUTE(TRIM(INDEX($A:$U,ROW(),$D$6)),",",""),"원",""),0))))</f>
        <v/>
      </c>
      <c r="AA61" s="30">
        <f>IF(OR($Y61="",$E$6=""),"",IF(INDEX($A:$U,ROW(),$E$6)="",0,IF(ISNUMBER(INDEX($A:$U,ROW(),$E$6)),INDEX($A:$U,ROW(),$E$6),IFERROR(--SUBSTITUTE(SUBSTITUTE(TRIM(INDEX($A:$U,ROW(),$E$6)),",",""),"원",""),0))))</f>
        <v/>
      </c>
      <c r="AB61" s="30">
        <f>IF(OR($Y61="",$F$6=""),"",IF(INDEX($A:$U,ROW(),$F$6)="","",IF(ISNUMBER(INDEX($A:$U,ROW(),$F$6)),INDEX($A:$U,ROW(),$F$6),IFERROR(--SUBSTITUTE(SUBSTITUTE(TRIM(INDEX($A:$U,ROW(),$F$6)),",",""),"원",""),""))))</f>
        <v/>
      </c>
      <c r="AC61" s="2">
        <f>IF(OR($Y61="",$G$6=""),"",INDEX($A:$U,ROW(),$G$6)&amp;"")</f>
        <v/>
      </c>
      <c r="AD61" s="2">
        <f>IF($Y61="","",IF(OR(AND(설정!$B$5&lt;&gt;"",ISNUMBER(SEARCH(설정!$B$5,$AC61))),AND(설정!$B$6&lt;&gt;"",ISNUMBER(SEARCH(설정!$B$6,$AC61))),AND(설정!$B$7&lt;&gt;"",ISNUMBER(SEARCH(설정!$B$7,$AC61)))),"제외","포함"))</f>
        <v/>
      </c>
    </row>
    <row r="62">
      <c r="W62" s="2">
        <f>IF(OR($B$5="",$C$6="",ROW()&lt;$B$5),"",IF(INDEX($A:$U,ROW(),$C$6)="","",INDEX($A:$U,ROW(),$C$6)))</f>
        <v/>
      </c>
      <c r="X62" s="28">
        <f>IF($W62="","",IF(ISNUMBER($W62),IF($W62&gt;=10000000,IFERROR(DATE(INT($W62/10000),MOD(INT($W62/100),100),MOD($W62,100)),""),$W62),IF(ISNUMBER(--SUBSTITUTE(SUBSTITUTE(TRIM($W62),".","-"),"/","-")),IF(--SUBSTITUTE(SUBSTITUTE(TRIM($W62),".","-"),"/","-")&gt;=10000000,IFERROR(DATE(--LEFT(TRIM($W62),4),--MID(TRIM($W62),5,2),--RIGHT(TRIM($W62),2)),""),--SUBSTITUTE(SUBSTITUTE(TRIM($W62),".","-"),"/","-")),IFERROR(--LEFT(SUBSTITUTE(SUBSTITUTE(TRIM($W62),".","-"),"/","-"),10),""))))</f>
        <v/>
      </c>
      <c r="Y62" s="29">
        <f>IF($X62="","",INT($X62))</f>
        <v/>
      </c>
      <c r="Z62" s="30">
        <f>IF(OR($Y62="",$D$6=""),"",IF(INDEX($A:$U,ROW(),$D$6)="",0,IF(ISNUMBER(INDEX($A:$U,ROW(),$D$6)),INDEX($A:$U,ROW(),$D$6),IFERROR(--SUBSTITUTE(SUBSTITUTE(TRIM(INDEX($A:$U,ROW(),$D$6)),",",""),"원",""),0))))</f>
        <v/>
      </c>
      <c r="AA62" s="30">
        <f>IF(OR($Y62="",$E$6=""),"",IF(INDEX($A:$U,ROW(),$E$6)="",0,IF(ISNUMBER(INDEX($A:$U,ROW(),$E$6)),INDEX($A:$U,ROW(),$E$6),IFERROR(--SUBSTITUTE(SUBSTITUTE(TRIM(INDEX($A:$U,ROW(),$E$6)),",",""),"원",""),0))))</f>
        <v/>
      </c>
      <c r="AB62" s="30">
        <f>IF(OR($Y62="",$F$6=""),"",IF(INDEX($A:$U,ROW(),$F$6)="","",IF(ISNUMBER(INDEX($A:$U,ROW(),$F$6)),INDEX($A:$U,ROW(),$F$6),IFERROR(--SUBSTITUTE(SUBSTITUTE(TRIM(INDEX($A:$U,ROW(),$F$6)),",",""),"원",""),""))))</f>
        <v/>
      </c>
      <c r="AC62" s="2">
        <f>IF(OR($Y62="",$G$6=""),"",INDEX($A:$U,ROW(),$G$6)&amp;"")</f>
        <v/>
      </c>
      <c r="AD62" s="2">
        <f>IF($Y62="","",IF(OR(AND(설정!$B$5&lt;&gt;"",ISNUMBER(SEARCH(설정!$B$5,$AC62))),AND(설정!$B$6&lt;&gt;"",ISNUMBER(SEARCH(설정!$B$6,$AC62))),AND(설정!$B$7&lt;&gt;"",ISNUMBER(SEARCH(설정!$B$7,$AC62)))),"제외","포함"))</f>
        <v/>
      </c>
    </row>
    <row r="63">
      <c r="W63" s="2">
        <f>IF(OR($B$5="",$C$6="",ROW()&lt;$B$5),"",IF(INDEX($A:$U,ROW(),$C$6)="","",INDEX($A:$U,ROW(),$C$6)))</f>
        <v/>
      </c>
      <c r="X63" s="28">
        <f>IF($W63="","",IF(ISNUMBER($W63),IF($W63&gt;=10000000,IFERROR(DATE(INT($W63/10000),MOD(INT($W63/100),100),MOD($W63,100)),""),$W63),IF(ISNUMBER(--SUBSTITUTE(SUBSTITUTE(TRIM($W63),".","-"),"/","-")),IF(--SUBSTITUTE(SUBSTITUTE(TRIM($W63),".","-"),"/","-")&gt;=10000000,IFERROR(DATE(--LEFT(TRIM($W63),4),--MID(TRIM($W63),5,2),--RIGHT(TRIM($W63),2)),""),--SUBSTITUTE(SUBSTITUTE(TRIM($W63),".","-"),"/","-")),IFERROR(--LEFT(SUBSTITUTE(SUBSTITUTE(TRIM($W63),".","-"),"/","-"),10),""))))</f>
        <v/>
      </c>
      <c r="Y63" s="29">
        <f>IF($X63="","",INT($X63))</f>
        <v/>
      </c>
      <c r="Z63" s="30">
        <f>IF(OR($Y63="",$D$6=""),"",IF(INDEX($A:$U,ROW(),$D$6)="",0,IF(ISNUMBER(INDEX($A:$U,ROW(),$D$6)),INDEX($A:$U,ROW(),$D$6),IFERROR(--SUBSTITUTE(SUBSTITUTE(TRIM(INDEX($A:$U,ROW(),$D$6)),",",""),"원",""),0))))</f>
        <v/>
      </c>
      <c r="AA63" s="30">
        <f>IF(OR($Y63="",$E$6=""),"",IF(INDEX($A:$U,ROW(),$E$6)="",0,IF(ISNUMBER(INDEX($A:$U,ROW(),$E$6)),INDEX($A:$U,ROW(),$E$6),IFERROR(--SUBSTITUTE(SUBSTITUTE(TRIM(INDEX($A:$U,ROW(),$E$6)),",",""),"원",""),0))))</f>
        <v/>
      </c>
      <c r="AB63" s="30">
        <f>IF(OR($Y63="",$F$6=""),"",IF(INDEX($A:$U,ROW(),$F$6)="","",IF(ISNUMBER(INDEX($A:$U,ROW(),$F$6)),INDEX($A:$U,ROW(),$F$6),IFERROR(--SUBSTITUTE(SUBSTITUTE(TRIM(INDEX($A:$U,ROW(),$F$6)),",",""),"원",""),""))))</f>
        <v/>
      </c>
      <c r="AC63" s="2">
        <f>IF(OR($Y63="",$G$6=""),"",INDEX($A:$U,ROW(),$G$6)&amp;"")</f>
        <v/>
      </c>
      <c r="AD63" s="2">
        <f>IF($Y63="","",IF(OR(AND(설정!$B$5&lt;&gt;"",ISNUMBER(SEARCH(설정!$B$5,$AC63))),AND(설정!$B$6&lt;&gt;"",ISNUMBER(SEARCH(설정!$B$6,$AC63))),AND(설정!$B$7&lt;&gt;"",ISNUMBER(SEARCH(설정!$B$7,$AC63)))),"제외","포함"))</f>
        <v/>
      </c>
    </row>
    <row r="64">
      <c r="W64" s="2">
        <f>IF(OR($B$5="",$C$6="",ROW()&lt;$B$5),"",IF(INDEX($A:$U,ROW(),$C$6)="","",INDEX($A:$U,ROW(),$C$6)))</f>
        <v/>
      </c>
      <c r="X64" s="28">
        <f>IF($W64="","",IF(ISNUMBER($W64),IF($W64&gt;=10000000,IFERROR(DATE(INT($W64/10000),MOD(INT($W64/100),100),MOD($W64,100)),""),$W64),IF(ISNUMBER(--SUBSTITUTE(SUBSTITUTE(TRIM($W64),".","-"),"/","-")),IF(--SUBSTITUTE(SUBSTITUTE(TRIM($W64),".","-"),"/","-")&gt;=10000000,IFERROR(DATE(--LEFT(TRIM($W64),4),--MID(TRIM($W64),5,2),--RIGHT(TRIM($W64),2)),""),--SUBSTITUTE(SUBSTITUTE(TRIM($W64),".","-"),"/","-")),IFERROR(--LEFT(SUBSTITUTE(SUBSTITUTE(TRIM($W64),".","-"),"/","-"),10),""))))</f>
        <v/>
      </c>
      <c r="Y64" s="29">
        <f>IF($X64="","",INT($X64))</f>
        <v/>
      </c>
      <c r="Z64" s="30">
        <f>IF(OR($Y64="",$D$6=""),"",IF(INDEX($A:$U,ROW(),$D$6)="",0,IF(ISNUMBER(INDEX($A:$U,ROW(),$D$6)),INDEX($A:$U,ROW(),$D$6),IFERROR(--SUBSTITUTE(SUBSTITUTE(TRIM(INDEX($A:$U,ROW(),$D$6)),",",""),"원",""),0))))</f>
        <v/>
      </c>
      <c r="AA64" s="30">
        <f>IF(OR($Y64="",$E$6=""),"",IF(INDEX($A:$U,ROW(),$E$6)="",0,IF(ISNUMBER(INDEX($A:$U,ROW(),$E$6)),INDEX($A:$U,ROW(),$E$6),IFERROR(--SUBSTITUTE(SUBSTITUTE(TRIM(INDEX($A:$U,ROW(),$E$6)),",",""),"원",""),0))))</f>
        <v/>
      </c>
      <c r="AB64" s="30">
        <f>IF(OR($Y64="",$F$6=""),"",IF(INDEX($A:$U,ROW(),$F$6)="","",IF(ISNUMBER(INDEX($A:$U,ROW(),$F$6)),INDEX($A:$U,ROW(),$F$6),IFERROR(--SUBSTITUTE(SUBSTITUTE(TRIM(INDEX($A:$U,ROW(),$F$6)),",",""),"원",""),""))))</f>
        <v/>
      </c>
      <c r="AC64" s="2">
        <f>IF(OR($Y64="",$G$6=""),"",INDEX($A:$U,ROW(),$G$6)&amp;"")</f>
        <v/>
      </c>
      <c r="AD64" s="2">
        <f>IF($Y64="","",IF(OR(AND(설정!$B$5&lt;&gt;"",ISNUMBER(SEARCH(설정!$B$5,$AC64))),AND(설정!$B$6&lt;&gt;"",ISNUMBER(SEARCH(설정!$B$6,$AC64))),AND(설정!$B$7&lt;&gt;"",ISNUMBER(SEARCH(설정!$B$7,$AC64)))),"제외","포함"))</f>
        <v/>
      </c>
    </row>
    <row r="65">
      <c r="W65" s="2">
        <f>IF(OR($B$5="",$C$6="",ROW()&lt;$B$5),"",IF(INDEX($A:$U,ROW(),$C$6)="","",INDEX($A:$U,ROW(),$C$6)))</f>
        <v/>
      </c>
      <c r="X65" s="28">
        <f>IF($W65="","",IF(ISNUMBER($W65),IF($W65&gt;=10000000,IFERROR(DATE(INT($W65/10000),MOD(INT($W65/100),100),MOD($W65,100)),""),$W65),IF(ISNUMBER(--SUBSTITUTE(SUBSTITUTE(TRIM($W65),".","-"),"/","-")),IF(--SUBSTITUTE(SUBSTITUTE(TRIM($W65),".","-"),"/","-")&gt;=10000000,IFERROR(DATE(--LEFT(TRIM($W65),4),--MID(TRIM($W65),5,2),--RIGHT(TRIM($W65),2)),""),--SUBSTITUTE(SUBSTITUTE(TRIM($W65),".","-"),"/","-")),IFERROR(--LEFT(SUBSTITUTE(SUBSTITUTE(TRIM($W65),".","-"),"/","-"),10),""))))</f>
        <v/>
      </c>
      <c r="Y65" s="29">
        <f>IF($X65="","",INT($X65))</f>
        <v/>
      </c>
      <c r="Z65" s="30">
        <f>IF(OR($Y65="",$D$6=""),"",IF(INDEX($A:$U,ROW(),$D$6)="",0,IF(ISNUMBER(INDEX($A:$U,ROW(),$D$6)),INDEX($A:$U,ROW(),$D$6),IFERROR(--SUBSTITUTE(SUBSTITUTE(TRIM(INDEX($A:$U,ROW(),$D$6)),",",""),"원",""),0))))</f>
        <v/>
      </c>
      <c r="AA65" s="30">
        <f>IF(OR($Y65="",$E$6=""),"",IF(INDEX($A:$U,ROW(),$E$6)="",0,IF(ISNUMBER(INDEX($A:$U,ROW(),$E$6)),INDEX($A:$U,ROW(),$E$6),IFERROR(--SUBSTITUTE(SUBSTITUTE(TRIM(INDEX($A:$U,ROW(),$E$6)),",",""),"원",""),0))))</f>
        <v/>
      </c>
      <c r="AB65" s="30">
        <f>IF(OR($Y65="",$F$6=""),"",IF(INDEX($A:$U,ROW(),$F$6)="","",IF(ISNUMBER(INDEX($A:$U,ROW(),$F$6)),INDEX($A:$U,ROW(),$F$6),IFERROR(--SUBSTITUTE(SUBSTITUTE(TRIM(INDEX($A:$U,ROW(),$F$6)),",",""),"원",""),""))))</f>
        <v/>
      </c>
      <c r="AC65" s="2">
        <f>IF(OR($Y65="",$G$6=""),"",INDEX($A:$U,ROW(),$G$6)&amp;"")</f>
        <v/>
      </c>
      <c r="AD65" s="2">
        <f>IF($Y65="","",IF(OR(AND(설정!$B$5&lt;&gt;"",ISNUMBER(SEARCH(설정!$B$5,$AC65))),AND(설정!$B$6&lt;&gt;"",ISNUMBER(SEARCH(설정!$B$6,$AC65))),AND(설정!$B$7&lt;&gt;"",ISNUMBER(SEARCH(설정!$B$7,$AC65)))),"제외","포함"))</f>
        <v/>
      </c>
    </row>
    <row r="66">
      <c r="W66" s="2">
        <f>IF(OR($B$5="",$C$6="",ROW()&lt;$B$5),"",IF(INDEX($A:$U,ROW(),$C$6)="","",INDEX($A:$U,ROW(),$C$6)))</f>
        <v/>
      </c>
      <c r="X66" s="28">
        <f>IF($W66="","",IF(ISNUMBER($W66),IF($W66&gt;=10000000,IFERROR(DATE(INT($W66/10000),MOD(INT($W66/100),100),MOD($W66,100)),""),$W66),IF(ISNUMBER(--SUBSTITUTE(SUBSTITUTE(TRIM($W66),".","-"),"/","-")),IF(--SUBSTITUTE(SUBSTITUTE(TRIM($W66),".","-"),"/","-")&gt;=10000000,IFERROR(DATE(--LEFT(TRIM($W66),4),--MID(TRIM($W66),5,2),--RIGHT(TRIM($W66),2)),""),--SUBSTITUTE(SUBSTITUTE(TRIM($W66),".","-"),"/","-")),IFERROR(--LEFT(SUBSTITUTE(SUBSTITUTE(TRIM($W66),".","-"),"/","-"),10),""))))</f>
        <v/>
      </c>
      <c r="Y66" s="29">
        <f>IF($X66="","",INT($X66))</f>
        <v/>
      </c>
      <c r="Z66" s="30">
        <f>IF(OR($Y66="",$D$6=""),"",IF(INDEX($A:$U,ROW(),$D$6)="",0,IF(ISNUMBER(INDEX($A:$U,ROW(),$D$6)),INDEX($A:$U,ROW(),$D$6),IFERROR(--SUBSTITUTE(SUBSTITUTE(TRIM(INDEX($A:$U,ROW(),$D$6)),",",""),"원",""),0))))</f>
        <v/>
      </c>
      <c r="AA66" s="30">
        <f>IF(OR($Y66="",$E$6=""),"",IF(INDEX($A:$U,ROW(),$E$6)="",0,IF(ISNUMBER(INDEX($A:$U,ROW(),$E$6)),INDEX($A:$U,ROW(),$E$6),IFERROR(--SUBSTITUTE(SUBSTITUTE(TRIM(INDEX($A:$U,ROW(),$E$6)),",",""),"원",""),0))))</f>
        <v/>
      </c>
      <c r="AB66" s="30">
        <f>IF(OR($Y66="",$F$6=""),"",IF(INDEX($A:$U,ROW(),$F$6)="","",IF(ISNUMBER(INDEX($A:$U,ROW(),$F$6)),INDEX($A:$U,ROW(),$F$6),IFERROR(--SUBSTITUTE(SUBSTITUTE(TRIM(INDEX($A:$U,ROW(),$F$6)),",",""),"원",""),""))))</f>
        <v/>
      </c>
      <c r="AC66" s="2">
        <f>IF(OR($Y66="",$G$6=""),"",INDEX($A:$U,ROW(),$G$6)&amp;"")</f>
        <v/>
      </c>
      <c r="AD66" s="2">
        <f>IF($Y66="","",IF(OR(AND(설정!$B$5&lt;&gt;"",ISNUMBER(SEARCH(설정!$B$5,$AC66))),AND(설정!$B$6&lt;&gt;"",ISNUMBER(SEARCH(설정!$B$6,$AC66))),AND(설정!$B$7&lt;&gt;"",ISNUMBER(SEARCH(설정!$B$7,$AC66)))),"제외","포함"))</f>
        <v/>
      </c>
    </row>
    <row r="67">
      <c r="W67" s="2">
        <f>IF(OR($B$5="",$C$6="",ROW()&lt;$B$5),"",IF(INDEX($A:$U,ROW(),$C$6)="","",INDEX($A:$U,ROW(),$C$6)))</f>
        <v/>
      </c>
      <c r="X67" s="28">
        <f>IF($W67="","",IF(ISNUMBER($W67),IF($W67&gt;=10000000,IFERROR(DATE(INT($W67/10000),MOD(INT($W67/100),100),MOD($W67,100)),""),$W67),IF(ISNUMBER(--SUBSTITUTE(SUBSTITUTE(TRIM($W67),".","-"),"/","-")),IF(--SUBSTITUTE(SUBSTITUTE(TRIM($W67),".","-"),"/","-")&gt;=10000000,IFERROR(DATE(--LEFT(TRIM($W67),4),--MID(TRIM($W67),5,2),--RIGHT(TRIM($W67),2)),""),--SUBSTITUTE(SUBSTITUTE(TRIM($W67),".","-"),"/","-")),IFERROR(--LEFT(SUBSTITUTE(SUBSTITUTE(TRIM($W67),".","-"),"/","-"),10),""))))</f>
        <v/>
      </c>
      <c r="Y67" s="29">
        <f>IF($X67="","",INT($X67))</f>
        <v/>
      </c>
      <c r="Z67" s="30">
        <f>IF(OR($Y67="",$D$6=""),"",IF(INDEX($A:$U,ROW(),$D$6)="",0,IF(ISNUMBER(INDEX($A:$U,ROW(),$D$6)),INDEX($A:$U,ROW(),$D$6),IFERROR(--SUBSTITUTE(SUBSTITUTE(TRIM(INDEX($A:$U,ROW(),$D$6)),",",""),"원",""),0))))</f>
        <v/>
      </c>
      <c r="AA67" s="30">
        <f>IF(OR($Y67="",$E$6=""),"",IF(INDEX($A:$U,ROW(),$E$6)="",0,IF(ISNUMBER(INDEX($A:$U,ROW(),$E$6)),INDEX($A:$U,ROW(),$E$6),IFERROR(--SUBSTITUTE(SUBSTITUTE(TRIM(INDEX($A:$U,ROW(),$E$6)),",",""),"원",""),0))))</f>
        <v/>
      </c>
      <c r="AB67" s="30">
        <f>IF(OR($Y67="",$F$6=""),"",IF(INDEX($A:$U,ROW(),$F$6)="","",IF(ISNUMBER(INDEX($A:$U,ROW(),$F$6)),INDEX($A:$U,ROW(),$F$6),IFERROR(--SUBSTITUTE(SUBSTITUTE(TRIM(INDEX($A:$U,ROW(),$F$6)),",",""),"원",""),""))))</f>
        <v/>
      </c>
      <c r="AC67" s="2">
        <f>IF(OR($Y67="",$G$6=""),"",INDEX($A:$U,ROW(),$G$6)&amp;"")</f>
        <v/>
      </c>
      <c r="AD67" s="2">
        <f>IF($Y67="","",IF(OR(AND(설정!$B$5&lt;&gt;"",ISNUMBER(SEARCH(설정!$B$5,$AC67))),AND(설정!$B$6&lt;&gt;"",ISNUMBER(SEARCH(설정!$B$6,$AC67))),AND(설정!$B$7&lt;&gt;"",ISNUMBER(SEARCH(설정!$B$7,$AC67)))),"제외","포함"))</f>
        <v/>
      </c>
    </row>
    <row r="68">
      <c r="W68" s="2">
        <f>IF(OR($B$5="",$C$6="",ROW()&lt;$B$5),"",IF(INDEX($A:$U,ROW(),$C$6)="","",INDEX($A:$U,ROW(),$C$6)))</f>
        <v/>
      </c>
      <c r="X68" s="28">
        <f>IF($W68="","",IF(ISNUMBER($W68),IF($W68&gt;=10000000,IFERROR(DATE(INT($W68/10000),MOD(INT($W68/100),100),MOD($W68,100)),""),$W68),IF(ISNUMBER(--SUBSTITUTE(SUBSTITUTE(TRIM($W68),".","-"),"/","-")),IF(--SUBSTITUTE(SUBSTITUTE(TRIM($W68),".","-"),"/","-")&gt;=10000000,IFERROR(DATE(--LEFT(TRIM($W68),4),--MID(TRIM($W68),5,2),--RIGHT(TRIM($W68),2)),""),--SUBSTITUTE(SUBSTITUTE(TRIM($W68),".","-"),"/","-")),IFERROR(--LEFT(SUBSTITUTE(SUBSTITUTE(TRIM($W68),".","-"),"/","-"),10),""))))</f>
        <v/>
      </c>
      <c r="Y68" s="29">
        <f>IF($X68="","",INT($X68))</f>
        <v/>
      </c>
      <c r="Z68" s="30">
        <f>IF(OR($Y68="",$D$6=""),"",IF(INDEX($A:$U,ROW(),$D$6)="",0,IF(ISNUMBER(INDEX($A:$U,ROW(),$D$6)),INDEX($A:$U,ROW(),$D$6),IFERROR(--SUBSTITUTE(SUBSTITUTE(TRIM(INDEX($A:$U,ROW(),$D$6)),",",""),"원",""),0))))</f>
        <v/>
      </c>
      <c r="AA68" s="30">
        <f>IF(OR($Y68="",$E$6=""),"",IF(INDEX($A:$U,ROW(),$E$6)="",0,IF(ISNUMBER(INDEX($A:$U,ROW(),$E$6)),INDEX($A:$U,ROW(),$E$6),IFERROR(--SUBSTITUTE(SUBSTITUTE(TRIM(INDEX($A:$U,ROW(),$E$6)),",",""),"원",""),0))))</f>
        <v/>
      </c>
      <c r="AB68" s="30">
        <f>IF(OR($Y68="",$F$6=""),"",IF(INDEX($A:$U,ROW(),$F$6)="","",IF(ISNUMBER(INDEX($A:$U,ROW(),$F$6)),INDEX($A:$U,ROW(),$F$6),IFERROR(--SUBSTITUTE(SUBSTITUTE(TRIM(INDEX($A:$U,ROW(),$F$6)),",",""),"원",""),""))))</f>
        <v/>
      </c>
      <c r="AC68" s="2">
        <f>IF(OR($Y68="",$G$6=""),"",INDEX($A:$U,ROW(),$G$6)&amp;"")</f>
        <v/>
      </c>
      <c r="AD68" s="2">
        <f>IF($Y68="","",IF(OR(AND(설정!$B$5&lt;&gt;"",ISNUMBER(SEARCH(설정!$B$5,$AC68))),AND(설정!$B$6&lt;&gt;"",ISNUMBER(SEARCH(설정!$B$6,$AC68))),AND(설정!$B$7&lt;&gt;"",ISNUMBER(SEARCH(설정!$B$7,$AC68)))),"제외","포함"))</f>
        <v/>
      </c>
    </row>
    <row r="69">
      <c r="W69" s="2">
        <f>IF(OR($B$5="",$C$6="",ROW()&lt;$B$5),"",IF(INDEX($A:$U,ROW(),$C$6)="","",INDEX($A:$U,ROW(),$C$6)))</f>
        <v/>
      </c>
      <c r="X69" s="28">
        <f>IF($W69="","",IF(ISNUMBER($W69),IF($W69&gt;=10000000,IFERROR(DATE(INT($W69/10000),MOD(INT($W69/100),100),MOD($W69,100)),""),$W69),IF(ISNUMBER(--SUBSTITUTE(SUBSTITUTE(TRIM($W69),".","-"),"/","-")),IF(--SUBSTITUTE(SUBSTITUTE(TRIM($W69),".","-"),"/","-")&gt;=10000000,IFERROR(DATE(--LEFT(TRIM($W69),4),--MID(TRIM($W69),5,2),--RIGHT(TRIM($W69),2)),""),--SUBSTITUTE(SUBSTITUTE(TRIM($W69),".","-"),"/","-")),IFERROR(--LEFT(SUBSTITUTE(SUBSTITUTE(TRIM($W69),".","-"),"/","-"),10),""))))</f>
        <v/>
      </c>
      <c r="Y69" s="29">
        <f>IF($X69="","",INT($X69))</f>
        <v/>
      </c>
      <c r="Z69" s="30">
        <f>IF(OR($Y69="",$D$6=""),"",IF(INDEX($A:$U,ROW(),$D$6)="",0,IF(ISNUMBER(INDEX($A:$U,ROW(),$D$6)),INDEX($A:$U,ROW(),$D$6),IFERROR(--SUBSTITUTE(SUBSTITUTE(TRIM(INDEX($A:$U,ROW(),$D$6)),",",""),"원",""),0))))</f>
        <v/>
      </c>
      <c r="AA69" s="30">
        <f>IF(OR($Y69="",$E$6=""),"",IF(INDEX($A:$U,ROW(),$E$6)="",0,IF(ISNUMBER(INDEX($A:$U,ROW(),$E$6)),INDEX($A:$U,ROW(),$E$6),IFERROR(--SUBSTITUTE(SUBSTITUTE(TRIM(INDEX($A:$U,ROW(),$E$6)),",",""),"원",""),0))))</f>
        <v/>
      </c>
      <c r="AB69" s="30">
        <f>IF(OR($Y69="",$F$6=""),"",IF(INDEX($A:$U,ROW(),$F$6)="","",IF(ISNUMBER(INDEX($A:$U,ROW(),$F$6)),INDEX($A:$U,ROW(),$F$6),IFERROR(--SUBSTITUTE(SUBSTITUTE(TRIM(INDEX($A:$U,ROW(),$F$6)),",",""),"원",""),""))))</f>
        <v/>
      </c>
      <c r="AC69" s="2">
        <f>IF(OR($Y69="",$G$6=""),"",INDEX($A:$U,ROW(),$G$6)&amp;"")</f>
        <v/>
      </c>
      <c r="AD69" s="2">
        <f>IF($Y69="","",IF(OR(AND(설정!$B$5&lt;&gt;"",ISNUMBER(SEARCH(설정!$B$5,$AC69))),AND(설정!$B$6&lt;&gt;"",ISNUMBER(SEARCH(설정!$B$6,$AC69))),AND(설정!$B$7&lt;&gt;"",ISNUMBER(SEARCH(설정!$B$7,$AC69)))),"제외","포함"))</f>
        <v/>
      </c>
    </row>
    <row r="70">
      <c r="W70" s="2">
        <f>IF(OR($B$5="",$C$6="",ROW()&lt;$B$5),"",IF(INDEX($A:$U,ROW(),$C$6)="","",INDEX($A:$U,ROW(),$C$6)))</f>
        <v/>
      </c>
      <c r="X70" s="28">
        <f>IF($W70="","",IF(ISNUMBER($W70),IF($W70&gt;=10000000,IFERROR(DATE(INT($W70/10000),MOD(INT($W70/100),100),MOD($W70,100)),""),$W70),IF(ISNUMBER(--SUBSTITUTE(SUBSTITUTE(TRIM($W70),".","-"),"/","-")),IF(--SUBSTITUTE(SUBSTITUTE(TRIM($W70),".","-"),"/","-")&gt;=10000000,IFERROR(DATE(--LEFT(TRIM($W70),4),--MID(TRIM($W70),5,2),--RIGHT(TRIM($W70),2)),""),--SUBSTITUTE(SUBSTITUTE(TRIM($W70),".","-"),"/","-")),IFERROR(--LEFT(SUBSTITUTE(SUBSTITUTE(TRIM($W70),".","-"),"/","-"),10),""))))</f>
        <v/>
      </c>
      <c r="Y70" s="29">
        <f>IF($X70="","",INT($X70))</f>
        <v/>
      </c>
      <c r="Z70" s="30">
        <f>IF(OR($Y70="",$D$6=""),"",IF(INDEX($A:$U,ROW(),$D$6)="",0,IF(ISNUMBER(INDEX($A:$U,ROW(),$D$6)),INDEX($A:$U,ROW(),$D$6),IFERROR(--SUBSTITUTE(SUBSTITUTE(TRIM(INDEX($A:$U,ROW(),$D$6)),",",""),"원",""),0))))</f>
        <v/>
      </c>
      <c r="AA70" s="30">
        <f>IF(OR($Y70="",$E$6=""),"",IF(INDEX($A:$U,ROW(),$E$6)="",0,IF(ISNUMBER(INDEX($A:$U,ROW(),$E$6)),INDEX($A:$U,ROW(),$E$6),IFERROR(--SUBSTITUTE(SUBSTITUTE(TRIM(INDEX($A:$U,ROW(),$E$6)),",",""),"원",""),0))))</f>
        <v/>
      </c>
      <c r="AB70" s="30">
        <f>IF(OR($Y70="",$F$6=""),"",IF(INDEX($A:$U,ROW(),$F$6)="","",IF(ISNUMBER(INDEX($A:$U,ROW(),$F$6)),INDEX($A:$U,ROW(),$F$6),IFERROR(--SUBSTITUTE(SUBSTITUTE(TRIM(INDEX($A:$U,ROW(),$F$6)),",",""),"원",""),""))))</f>
        <v/>
      </c>
      <c r="AC70" s="2">
        <f>IF(OR($Y70="",$G$6=""),"",INDEX($A:$U,ROW(),$G$6)&amp;"")</f>
        <v/>
      </c>
      <c r="AD70" s="2">
        <f>IF($Y70="","",IF(OR(AND(설정!$B$5&lt;&gt;"",ISNUMBER(SEARCH(설정!$B$5,$AC70))),AND(설정!$B$6&lt;&gt;"",ISNUMBER(SEARCH(설정!$B$6,$AC70))),AND(설정!$B$7&lt;&gt;"",ISNUMBER(SEARCH(설정!$B$7,$AC70)))),"제외","포함"))</f>
        <v/>
      </c>
    </row>
    <row r="71">
      <c r="W71" s="2">
        <f>IF(OR($B$5="",$C$6="",ROW()&lt;$B$5),"",IF(INDEX($A:$U,ROW(),$C$6)="","",INDEX($A:$U,ROW(),$C$6)))</f>
        <v/>
      </c>
      <c r="X71" s="28">
        <f>IF($W71="","",IF(ISNUMBER($W71),IF($W71&gt;=10000000,IFERROR(DATE(INT($W71/10000),MOD(INT($W71/100),100),MOD($W71,100)),""),$W71),IF(ISNUMBER(--SUBSTITUTE(SUBSTITUTE(TRIM($W71),".","-"),"/","-")),IF(--SUBSTITUTE(SUBSTITUTE(TRIM($W71),".","-"),"/","-")&gt;=10000000,IFERROR(DATE(--LEFT(TRIM($W71),4),--MID(TRIM($W71),5,2),--RIGHT(TRIM($W71),2)),""),--SUBSTITUTE(SUBSTITUTE(TRIM($W71),".","-"),"/","-")),IFERROR(--LEFT(SUBSTITUTE(SUBSTITUTE(TRIM($W71),".","-"),"/","-"),10),""))))</f>
        <v/>
      </c>
      <c r="Y71" s="29">
        <f>IF($X71="","",INT($X71))</f>
        <v/>
      </c>
      <c r="Z71" s="30">
        <f>IF(OR($Y71="",$D$6=""),"",IF(INDEX($A:$U,ROW(),$D$6)="",0,IF(ISNUMBER(INDEX($A:$U,ROW(),$D$6)),INDEX($A:$U,ROW(),$D$6),IFERROR(--SUBSTITUTE(SUBSTITUTE(TRIM(INDEX($A:$U,ROW(),$D$6)),",",""),"원",""),0))))</f>
        <v/>
      </c>
      <c r="AA71" s="30">
        <f>IF(OR($Y71="",$E$6=""),"",IF(INDEX($A:$U,ROW(),$E$6)="",0,IF(ISNUMBER(INDEX($A:$U,ROW(),$E$6)),INDEX($A:$U,ROW(),$E$6),IFERROR(--SUBSTITUTE(SUBSTITUTE(TRIM(INDEX($A:$U,ROW(),$E$6)),",",""),"원",""),0))))</f>
        <v/>
      </c>
      <c r="AB71" s="30">
        <f>IF(OR($Y71="",$F$6=""),"",IF(INDEX($A:$U,ROW(),$F$6)="","",IF(ISNUMBER(INDEX($A:$U,ROW(),$F$6)),INDEX($A:$U,ROW(),$F$6),IFERROR(--SUBSTITUTE(SUBSTITUTE(TRIM(INDEX($A:$U,ROW(),$F$6)),",",""),"원",""),""))))</f>
        <v/>
      </c>
      <c r="AC71" s="2">
        <f>IF(OR($Y71="",$G$6=""),"",INDEX($A:$U,ROW(),$G$6)&amp;"")</f>
        <v/>
      </c>
      <c r="AD71" s="2">
        <f>IF($Y71="","",IF(OR(AND(설정!$B$5&lt;&gt;"",ISNUMBER(SEARCH(설정!$B$5,$AC71))),AND(설정!$B$6&lt;&gt;"",ISNUMBER(SEARCH(설정!$B$6,$AC71))),AND(설정!$B$7&lt;&gt;"",ISNUMBER(SEARCH(설정!$B$7,$AC71)))),"제외","포함"))</f>
        <v/>
      </c>
    </row>
    <row r="72">
      <c r="W72" s="2">
        <f>IF(OR($B$5="",$C$6="",ROW()&lt;$B$5),"",IF(INDEX($A:$U,ROW(),$C$6)="","",INDEX($A:$U,ROW(),$C$6)))</f>
        <v/>
      </c>
      <c r="X72" s="28">
        <f>IF($W72="","",IF(ISNUMBER($W72),IF($W72&gt;=10000000,IFERROR(DATE(INT($W72/10000),MOD(INT($W72/100),100),MOD($W72,100)),""),$W72),IF(ISNUMBER(--SUBSTITUTE(SUBSTITUTE(TRIM($W72),".","-"),"/","-")),IF(--SUBSTITUTE(SUBSTITUTE(TRIM($W72),".","-"),"/","-")&gt;=10000000,IFERROR(DATE(--LEFT(TRIM($W72),4),--MID(TRIM($W72),5,2),--RIGHT(TRIM($W72),2)),""),--SUBSTITUTE(SUBSTITUTE(TRIM($W72),".","-"),"/","-")),IFERROR(--LEFT(SUBSTITUTE(SUBSTITUTE(TRIM($W72),".","-"),"/","-"),10),""))))</f>
        <v/>
      </c>
      <c r="Y72" s="29">
        <f>IF($X72="","",INT($X72))</f>
        <v/>
      </c>
      <c r="Z72" s="30">
        <f>IF(OR($Y72="",$D$6=""),"",IF(INDEX($A:$U,ROW(),$D$6)="",0,IF(ISNUMBER(INDEX($A:$U,ROW(),$D$6)),INDEX($A:$U,ROW(),$D$6),IFERROR(--SUBSTITUTE(SUBSTITUTE(TRIM(INDEX($A:$U,ROW(),$D$6)),",",""),"원",""),0))))</f>
        <v/>
      </c>
      <c r="AA72" s="30">
        <f>IF(OR($Y72="",$E$6=""),"",IF(INDEX($A:$U,ROW(),$E$6)="",0,IF(ISNUMBER(INDEX($A:$U,ROW(),$E$6)),INDEX($A:$U,ROW(),$E$6),IFERROR(--SUBSTITUTE(SUBSTITUTE(TRIM(INDEX($A:$U,ROW(),$E$6)),",",""),"원",""),0))))</f>
        <v/>
      </c>
      <c r="AB72" s="30">
        <f>IF(OR($Y72="",$F$6=""),"",IF(INDEX($A:$U,ROW(),$F$6)="","",IF(ISNUMBER(INDEX($A:$U,ROW(),$F$6)),INDEX($A:$U,ROW(),$F$6),IFERROR(--SUBSTITUTE(SUBSTITUTE(TRIM(INDEX($A:$U,ROW(),$F$6)),",",""),"원",""),""))))</f>
        <v/>
      </c>
      <c r="AC72" s="2">
        <f>IF(OR($Y72="",$G$6=""),"",INDEX($A:$U,ROW(),$G$6)&amp;"")</f>
        <v/>
      </c>
      <c r="AD72" s="2">
        <f>IF($Y72="","",IF(OR(AND(설정!$B$5&lt;&gt;"",ISNUMBER(SEARCH(설정!$B$5,$AC72))),AND(설정!$B$6&lt;&gt;"",ISNUMBER(SEARCH(설정!$B$6,$AC72))),AND(설정!$B$7&lt;&gt;"",ISNUMBER(SEARCH(설정!$B$7,$AC72)))),"제외","포함"))</f>
        <v/>
      </c>
    </row>
    <row r="73">
      <c r="W73" s="2">
        <f>IF(OR($B$5="",$C$6="",ROW()&lt;$B$5),"",IF(INDEX($A:$U,ROW(),$C$6)="","",INDEX($A:$U,ROW(),$C$6)))</f>
        <v/>
      </c>
      <c r="X73" s="28">
        <f>IF($W73="","",IF(ISNUMBER($W73),IF($W73&gt;=10000000,IFERROR(DATE(INT($W73/10000),MOD(INT($W73/100),100),MOD($W73,100)),""),$W73),IF(ISNUMBER(--SUBSTITUTE(SUBSTITUTE(TRIM($W73),".","-"),"/","-")),IF(--SUBSTITUTE(SUBSTITUTE(TRIM($W73),".","-"),"/","-")&gt;=10000000,IFERROR(DATE(--LEFT(TRIM($W73),4),--MID(TRIM($W73),5,2),--RIGHT(TRIM($W73),2)),""),--SUBSTITUTE(SUBSTITUTE(TRIM($W73),".","-"),"/","-")),IFERROR(--LEFT(SUBSTITUTE(SUBSTITUTE(TRIM($W73),".","-"),"/","-"),10),""))))</f>
        <v/>
      </c>
      <c r="Y73" s="29">
        <f>IF($X73="","",INT($X73))</f>
        <v/>
      </c>
      <c r="Z73" s="30">
        <f>IF(OR($Y73="",$D$6=""),"",IF(INDEX($A:$U,ROW(),$D$6)="",0,IF(ISNUMBER(INDEX($A:$U,ROW(),$D$6)),INDEX($A:$U,ROW(),$D$6),IFERROR(--SUBSTITUTE(SUBSTITUTE(TRIM(INDEX($A:$U,ROW(),$D$6)),",",""),"원",""),0))))</f>
        <v/>
      </c>
      <c r="AA73" s="30">
        <f>IF(OR($Y73="",$E$6=""),"",IF(INDEX($A:$U,ROW(),$E$6)="",0,IF(ISNUMBER(INDEX($A:$U,ROW(),$E$6)),INDEX($A:$U,ROW(),$E$6),IFERROR(--SUBSTITUTE(SUBSTITUTE(TRIM(INDEX($A:$U,ROW(),$E$6)),",",""),"원",""),0))))</f>
        <v/>
      </c>
      <c r="AB73" s="30">
        <f>IF(OR($Y73="",$F$6=""),"",IF(INDEX($A:$U,ROW(),$F$6)="","",IF(ISNUMBER(INDEX($A:$U,ROW(),$F$6)),INDEX($A:$U,ROW(),$F$6),IFERROR(--SUBSTITUTE(SUBSTITUTE(TRIM(INDEX($A:$U,ROW(),$F$6)),",",""),"원",""),""))))</f>
        <v/>
      </c>
      <c r="AC73" s="2">
        <f>IF(OR($Y73="",$G$6=""),"",INDEX($A:$U,ROW(),$G$6)&amp;"")</f>
        <v/>
      </c>
      <c r="AD73" s="2">
        <f>IF($Y73="","",IF(OR(AND(설정!$B$5&lt;&gt;"",ISNUMBER(SEARCH(설정!$B$5,$AC73))),AND(설정!$B$6&lt;&gt;"",ISNUMBER(SEARCH(설정!$B$6,$AC73))),AND(설정!$B$7&lt;&gt;"",ISNUMBER(SEARCH(설정!$B$7,$AC73)))),"제외","포함"))</f>
        <v/>
      </c>
    </row>
    <row r="74">
      <c r="W74" s="2">
        <f>IF(OR($B$5="",$C$6="",ROW()&lt;$B$5),"",IF(INDEX($A:$U,ROW(),$C$6)="","",INDEX($A:$U,ROW(),$C$6)))</f>
        <v/>
      </c>
      <c r="X74" s="28">
        <f>IF($W74="","",IF(ISNUMBER($W74),IF($W74&gt;=10000000,IFERROR(DATE(INT($W74/10000),MOD(INT($W74/100),100),MOD($W74,100)),""),$W74),IF(ISNUMBER(--SUBSTITUTE(SUBSTITUTE(TRIM($W74),".","-"),"/","-")),IF(--SUBSTITUTE(SUBSTITUTE(TRIM($W74),".","-"),"/","-")&gt;=10000000,IFERROR(DATE(--LEFT(TRIM($W74),4),--MID(TRIM($W74),5,2),--RIGHT(TRIM($W74),2)),""),--SUBSTITUTE(SUBSTITUTE(TRIM($W74),".","-"),"/","-")),IFERROR(--LEFT(SUBSTITUTE(SUBSTITUTE(TRIM($W74),".","-"),"/","-"),10),""))))</f>
        <v/>
      </c>
      <c r="Y74" s="29">
        <f>IF($X74="","",INT($X74))</f>
        <v/>
      </c>
      <c r="Z74" s="30">
        <f>IF(OR($Y74="",$D$6=""),"",IF(INDEX($A:$U,ROW(),$D$6)="",0,IF(ISNUMBER(INDEX($A:$U,ROW(),$D$6)),INDEX($A:$U,ROW(),$D$6),IFERROR(--SUBSTITUTE(SUBSTITUTE(TRIM(INDEX($A:$U,ROW(),$D$6)),",",""),"원",""),0))))</f>
        <v/>
      </c>
      <c r="AA74" s="30">
        <f>IF(OR($Y74="",$E$6=""),"",IF(INDEX($A:$U,ROW(),$E$6)="",0,IF(ISNUMBER(INDEX($A:$U,ROW(),$E$6)),INDEX($A:$U,ROW(),$E$6),IFERROR(--SUBSTITUTE(SUBSTITUTE(TRIM(INDEX($A:$U,ROW(),$E$6)),",",""),"원",""),0))))</f>
        <v/>
      </c>
      <c r="AB74" s="30">
        <f>IF(OR($Y74="",$F$6=""),"",IF(INDEX($A:$U,ROW(),$F$6)="","",IF(ISNUMBER(INDEX($A:$U,ROW(),$F$6)),INDEX($A:$U,ROW(),$F$6),IFERROR(--SUBSTITUTE(SUBSTITUTE(TRIM(INDEX($A:$U,ROW(),$F$6)),",",""),"원",""),""))))</f>
        <v/>
      </c>
      <c r="AC74" s="2">
        <f>IF(OR($Y74="",$G$6=""),"",INDEX($A:$U,ROW(),$G$6)&amp;"")</f>
        <v/>
      </c>
      <c r="AD74" s="2">
        <f>IF($Y74="","",IF(OR(AND(설정!$B$5&lt;&gt;"",ISNUMBER(SEARCH(설정!$B$5,$AC74))),AND(설정!$B$6&lt;&gt;"",ISNUMBER(SEARCH(설정!$B$6,$AC74))),AND(설정!$B$7&lt;&gt;"",ISNUMBER(SEARCH(설정!$B$7,$AC74)))),"제외","포함"))</f>
        <v/>
      </c>
    </row>
    <row r="75">
      <c r="W75" s="2">
        <f>IF(OR($B$5="",$C$6="",ROW()&lt;$B$5),"",IF(INDEX($A:$U,ROW(),$C$6)="","",INDEX($A:$U,ROW(),$C$6)))</f>
        <v/>
      </c>
      <c r="X75" s="28">
        <f>IF($W75="","",IF(ISNUMBER($W75),IF($W75&gt;=10000000,IFERROR(DATE(INT($W75/10000),MOD(INT($W75/100),100),MOD($W75,100)),""),$W75),IF(ISNUMBER(--SUBSTITUTE(SUBSTITUTE(TRIM($W75),".","-"),"/","-")),IF(--SUBSTITUTE(SUBSTITUTE(TRIM($W75),".","-"),"/","-")&gt;=10000000,IFERROR(DATE(--LEFT(TRIM($W75),4),--MID(TRIM($W75),5,2),--RIGHT(TRIM($W75),2)),""),--SUBSTITUTE(SUBSTITUTE(TRIM($W75),".","-"),"/","-")),IFERROR(--LEFT(SUBSTITUTE(SUBSTITUTE(TRIM($W75),".","-"),"/","-"),10),""))))</f>
        <v/>
      </c>
      <c r="Y75" s="29">
        <f>IF($X75="","",INT($X75))</f>
        <v/>
      </c>
      <c r="Z75" s="30">
        <f>IF(OR($Y75="",$D$6=""),"",IF(INDEX($A:$U,ROW(),$D$6)="",0,IF(ISNUMBER(INDEX($A:$U,ROW(),$D$6)),INDEX($A:$U,ROW(),$D$6),IFERROR(--SUBSTITUTE(SUBSTITUTE(TRIM(INDEX($A:$U,ROW(),$D$6)),",",""),"원",""),0))))</f>
        <v/>
      </c>
      <c r="AA75" s="30">
        <f>IF(OR($Y75="",$E$6=""),"",IF(INDEX($A:$U,ROW(),$E$6)="",0,IF(ISNUMBER(INDEX($A:$U,ROW(),$E$6)),INDEX($A:$U,ROW(),$E$6),IFERROR(--SUBSTITUTE(SUBSTITUTE(TRIM(INDEX($A:$U,ROW(),$E$6)),",",""),"원",""),0))))</f>
        <v/>
      </c>
      <c r="AB75" s="30">
        <f>IF(OR($Y75="",$F$6=""),"",IF(INDEX($A:$U,ROW(),$F$6)="","",IF(ISNUMBER(INDEX($A:$U,ROW(),$F$6)),INDEX($A:$U,ROW(),$F$6),IFERROR(--SUBSTITUTE(SUBSTITUTE(TRIM(INDEX($A:$U,ROW(),$F$6)),",",""),"원",""),""))))</f>
        <v/>
      </c>
      <c r="AC75" s="2">
        <f>IF(OR($Y75="",$G$6=""),"",INDEX($A:$U,ROW(),$G$6)&amp;"")</f>
        <v/>
      </c>
      <c r="AD75" s="2">
        <f>IF($Y75="","",IF(OR(AND(설정!$B$5&lt;&gt;"",ISNUMBER(SEARCH(설정!$B$5,$AC75))),AND(설정!$B$6&lt;&gt;"",ISNUMBER(SEARCH(설정!$B$6,$AC75))),AND(설정!$B$7&lt;&gt;"",ISNUMBER(SEARCH(설정!$B$7,$AC75)))),"제외","포함"))</f>
        <v/>
      </c>
    </row>
    <row r="76">
      <c r="W76" s="2">
        <f>IF(OR($B$5="",$C$6="",ROW()&lt;$B$5),"",IF(INDEX($A:$U,ROW(),$C$6)="","",INDEX($A:$U,ROW(),$C$6)))</f>
        <v/>
      </c>
      <c r="X76" s="28">
        <f>IF($W76="","",IF(ISNUMBER($W76),IF($W76&gt;=10000000,IFERROR(DATE(INT($W76/10000),MOD(INT($W76/100),100),MOD($W76,100)),""),$W76),IF(ISNUMBER(--SUBSTITUTE(SUBSTITUTE(TRIM($W76),".","-"),"/","-")),IF(--SUBSTITUTE(SUBSTITUTE(TRIM($W76),".","-"),"/","-")&gt;=10000000,IFERROR(DATE(--LEFT(TRIM($W76),4),--MID(TRIM($W76),5,2),--RIGHT(TRIM($W76),2)),""),--SUBSTITUTE(SUBSTITUTE(TRIM($W76),".","-"),"/","-")),IFERROR(--LEFT(SUBSTITUTE(SUBSTITUTE(TRIM($W76),".","-"),"/","-"),10),""))))</f>
        <v/>
      </c>
      <c r="Y76" s="29">
        <f>IF($X76="","",INT($X76))</f>
        <v/>
      </c>
      <c r="Z76" s="30">
        <f>IF(OR($Y76="",$D$6=""),"",IF(INDEX($A:$U,ROW(),$D$6)="",0,IF(ISNUMBER(INDEX($A:$U,ROW(),$D$6)),INDEX($A:$U,ROW(),$D$6),IFERROR(--SUBSTITUTE(SUBSTITUTE(TRIM(INDEX($A:$U,ROW(),$D$6)),",",""),"원",""),0))))</f>
        <v/>
      </c>
      <c r="AA76" s="30">
        <f>IF(OR($Y76="",$E$6=""),"",IF(INDEX($A:$U,ROW(),$E$6)="",0,IF(ISNUMBER(INDEX($A:$U,ROW(),$E$6)),INDEX($A:$U,ROW(),$E$6),IFERROR(--SUBSTITUTE(SUBSTITUTE(TRIM(INDEX($A:$U,ROW(),$E$6)),",",""),"원",""),0))))</f>
        <v/>
      </c>
      <c r="AB76" s="30">
        <f>IF(OR($Y76="",$F$6=""),"",IF(INDEX($A:$U,ROW(),$F$6)="","",IF(ISNUMBER(INDEX($A:$U,ROW(),$F$6)),INDEX($A:$U,ROW(),$F$6),IFERROR(--SUBSTITUTE(SUBSTITUTE(TRIM(INDEX($A:$U,ROW(),$F$6)),",",""),"원",""),""))))</f>
        <v/>
      </c>
      <c r="AC76" s="2">
        <f>IF(OR($Y76="",$G$6=""),"",INDEX($A:$U,ROW(),$G$6)&amp;"")</f>
        <v/>
      </c>
      <c r="AD76" s="2">
        <f>IF($Y76="","",IF(OR(AND(설정!$B$5&lt;&gt;"",ISNUMBER(SEARCH(설정!$B$5,$AC76))),AND(설정!$B$6&lt;&gt;"",ISNUMBER(SEARCH(설정!$B$6,$AC76))),AND(설정!$B$7&lt;&gt;"",ISNUMBER(SEARCH(설정!$B$7,$AC76)))),"제외","포함"))</f>
        <v/>
      </c>
    </row>
    <row r="77">
      <c r="W77" s="2">
        <f>IF(OR($B$5="",$C$6="",ROW()&lt;$B$5),"",IF(INDEX($A:$U,ROW(),$C$6)="","",INDEX($A:$U,ROW(),$C$6)))</f>
        <v/>
      </c>
      <c r="X77" s="28">
        <f>IF($W77="","",IF(ISNUMBER($W77),IF($W77&gt;=10000000,IFERROR(DATE(INT($W77/10000),MOD(INT($W77/100),100),MOD($W77,100)),""),$W77),IF(ISNUMBER(--SUBSTITUTE(SUBSTITUTE(TRIM($W77),".","-"),"/","-")),IF(--SUBSTITUTE(SUBSTITUTE(TRIM($W77),".","-"),"/","-")&gt;=10000000,IFERROR(DATE(--LEFT(TRIM($W77),4),--MID(TRIM($W77),5,2),--RIGHT(TRIM($W77),2)),""),--SUBSTITUTE(SUBSTITUTE(TRIM($W77),".","-"),"/","-")),IFERROR(--LEFT(SUBSTITUTE(SUBSTITUTE(TRIM($W77),".","-"),"/","-"),10),""))))</f>
        <v/>
      </c>
      <c r="Y77" s="29">
        <f>IF($X77="","",INT($X77))</f>
        <v/>
      </c>
      <c r="Z77" s="30">
        <f>IF(OR($Y77="",$D$6=""),"",IF(INDEX($A:$U,ROW(),$D$6)="",0,IF(ISNUMBER(INDEX($A:$U,ROW(),$D$6)),INDEX($A:$U,ROW(),$D$6),IFERROR(--SUBSTITUTE(SUBSTITUTE(TRIM(INDEX($A:$U,ROW(),$D$6)),",",""),"원",""),0))))</f>
        <v/>
      </c>
      <c r="AA77" s="30">
        <f>IF(OR($Y77="",$E$6=""),"",IF(INDEX($A:$U,ROW(),$E$6)="",0,IF(ISNUMBER(INDEX($A:$U,ROW(),$E$6)),INDEX($A:$U,ROW(),$E$6),IFERROR(--SUBSTITUTE(SUBSTITUTE(TRIM(INDEX($A:$U,ROW(),$E$6)),",",""),"원",""),0))))</f>
        <v/>
      </c>
      <c r="AB77" s="30">
        <f>IF(OR($Y77="",$F$6=""),"",IF(INDEX($A:$U,ROW(),$F$6)="","",IF(ISNUMBER(INDEX($A:$U,ROW(),$F$6)),INDEX($A:$U,ROW(),$F$6),IFERROR(--SUBSTITUTE(SUBSTITUTE(TRIM(INDEX($A:$U,ROW(),$F$6)),",",""),"원",""),""))))</f>
        <v/>
      </c>
      <c r="AC77" s="2">
        <f>IF(OR($Y77="",$G$6=""),"",INDEX($A:$U,ROW(),$G$6)&amp;"")</f>
        <v/>
      </c>
      <c r="AD77" s="2">
        <f>IF($Y77="","",IF(OR(AND(설정!$B$5&lt;&gt;"",ISNUMBER(SEARCH(설정!$B$5,$AC77))),AND(설정!$B$6&lt;&gt;"",ISNUMBER(SEARCH(설정!$B$6,$AC77))),AND(설정!$B$7&lt;&gt;"",ISNUMBER(SEARCH(설정!$B$7,$AC77)))),"제외","포함"))</f>
        <v/>
      </c>
    </row>
    <row r="78">
      <c r="W78" s="2">
        <f>IF(OR($B$5="",$C$6="",ROW()&lt;$B$5),"",IF(INDEX($A:$U,ROW(),$C$6)="","",INDEX($A:$U,ROW(),$C$6)))</f>
        <v/>
      </c>
      <c r="X78" s="28">
        <f>IF($W78="","",IF(ISNUMBER($W78),IF($W78&gt;=10000000,IFERROR(DATE(INT($W78/10000),MOD(INT($W78/100),100),MOD($W78,100)),""),$W78),IF(ISNUMBER(--SUBSTITUTE(SUBSTITUTE(TRIM($W78),".","-"),"/","-")),IF(--SUBSTITUTE(SUBSTITUTE(TRIM($W78),".","-"),"/","-")&gt;=10000000,IFERROR(DATE(--LEFT(TRIM($W78),4),--MID(TRIM($W78),5,2),--RIGHT(TRIM($W78),2)),""),--SUBSTITUTE(SUBSTITUTE(TRIM($W78),".","-"),"/","-")),IFERROR(--LEFT(SUBSTITUTE(SUBSTITUTE(TRIM($W78),".","-"),"/","-"),10),""))))</f>
        <v/>
      </c>
      <c r="Y78" s="29">
        <f>IF($X78="","",INT($X78))</f>
        <v/>
      </c>
      <c r="Z78" s="30">
        <f>IF(OR($Y78="",$D$6=""),"",IF(INDEX($A:$U,ROW(),$D$6)="",0,IF(ISNUMBER(INDEX($A:$U,ROW(),$D$6)),INDEX($A:$U,ROW(),$D$6),IFERROR(--SUBSTITUTE(SUBSTITUTE(TRIM(INDEX($A:$U,ROW(),$D$6)),",",""),"원",""),0))))</f>
        <v/>
      </c>
      <c r="AA78" s="30">
        <f>IF(OR($Y78="",$E$6=""),"",IF(INDEX($A:$U,ROW(),$E$6)="",0,IF(ISNUMBER(INDEX($A:$U,ROW(),$E$6)),INDEX($A:$U,ROW(),$E$6),IFERROR(--SUBSTITUTE(SUBSTITUTE(TRIM(INDEX($A:$U,ROW(),$E$6)),",",""),"원",""),0))))</f>
        <v/>
      </c>
      <c r="AB78" s="30">
        <f>IF(OR($Y78="",$F$6=""),"",IF(INDEX($A:$U,ROW(),$F$6)="","",IF(ISNUMBER(INDEX($A:$U,ROW(),$F$6)),INDEX($A:$U,ROW(),$F$6),IFERROR(--SUBSTITUTE(SUBSTITUTE(TRIM(INDEX($A:$U,ROW(),$F$6)),",",""),"원",""),""))))</f>
        <v/>
      </c>
      <c r="AC78" s="2">
        <f>IF(OR($Y78="",$G$6=""),"",INDEX($A:$U,ROW(),$G$6)&amp;"")</f>
        <v/>
      </c>
      <c r="AD78" s="2">
        <f>IF($Y78="","",IF(OR(AND(설정!$B$5&lt;&gt;"",ISNUMBER(SEARCH(설정!$B$5,$AC78))),AND(설정!$B$6&lt;&gt;"",ISNUMBER(SEARCH(설정!$B$6,$AC78))),AND(설정!$B$7&lt;&gt;"",ISNUMBER(SEARCH(설정!$B$7,$AC78)))),"제외","포함"))</f>
        <v/>
      </c>
    </row>
    <row r="79">
      <c r="W79" s="2">
        <f>IF(OR($B$5="",$C$6="",ROW()&lt;$B$5),"",IF(INDEX($A:$U,ROW(),$C$6)="","",INDEX($A:$U,ROW(),$C$6)))</f>
        <v/>
      </c>
      <c r="X79" s="28">
        <f>IF($W79="","",IF(ISNUMBER($W79),IF($W79&gt;=10000000,IFERROR(DATE(INT($W79/10000),MOD(INT($W79/100),100),MOD($W79,100)),""),$W79),IF(ISNUMBER(--SUBSTITUTE(SUBSTITUTE(TRIM($W79),".","-"),"/","-")),IF(--SUBSTITUTE(SUBSTITUTE(TRIM($W79),".","-"),"/","-")&gt;=10000000,IFERROR(DATE(--LEFT(TRIM($W79),4),--MID(TRIM($W79),5,2),--RIGHT(TRIM($W79),2)),""),--SUBSTITUTE(SUBSTITUTE(TRIM($W79),".","-"),"/","-")),IFERROR(--LEFT(SUBSTITUTE(SUBSTITUTE(TRIM($W79),".","-"),"/","-"),10),""))))</f>
        <v/>
      </c>
      <c r="Y79" s="29">
        <f>IF($X79="","",INT($X79))</f>
        <v/>
      </c>
      <c r="Z79" s="30">
        <f>IF(OR($Y79="",$D$6=""),"",IF(INDEX($A:$U,ROW(),$D$6)="",0,IF(ISNUMBER(INDEX($A:$U,ROW(),$D$6)),INDEX($A:$U,ROW(),$D$6),IFERROR(--SUBSTITUTE(SUBSTITUTE(TRIM(INDEX($A:$U,ROW(),$D$6)),",",""),"원",""),0))))</f>
        <v/>
      </c>
      <c r="AA79" s="30">
        <f>IF(OR($Y79="",$E$6=""),"",IF(INDEX($A:$U,ROW(),$E$6)="",0,IF(ISNUMBER(INDEX($A:$U,ROW(),$E$6)),INDEX($A:$U,ROW(),$E$6),IFERROR(--SUBSTITUTE(SUBSTITUTE(TRIM(INDEX($A:$U,ROW(),$E$6)),",",""),"원",""),0))))</f>
        <v/>
      </c>
      <c r="AB79" s="30">
        <f>IF(OR($Y79="",$F$6=""),"",IF(INDEX($A:$U,ROW(),$F$6)="","",IF(ISNUMBER(INDEX($A:$U,ROW(),$F$6)),INDEX($A:$U,ROW(),$F$6),IFERROR(--SUBSTITUTE(SUBSTITUTE(TRIM(INDEX($A:$U,ROW(),$F$6)),",",""),"원",""),""))))</f>
        <v/>
      </c>
      <c r="AC79" s="2">
        <f>IF(OR($Y79="",$G$6=""),"",INDEX($A:$U,ROW(),$G$6)&amp;"")</f>
        <v/>
      </c>
      <c r="AD79" s="2">
        <f>IF($Y79="","",IF(OR(AND(설정!$B$5&lt;&gt;"",ISNUMBER(SEARCH(설정!$B$5,$AC79))),AND(설정!$B$6&lt;&gt;"",ISNUMBER(SEARCH(설정!$B$6,$AC79))),AND(설정!$B$7&lt;&gt;"",ISNUMBER(SEARCH(설정!$B$7,$AC79)))),"제외","포함"))</f>
        <v/>
      </c>
    </row>
    <row r="80">
      <c r="W80" s="2">
        <f>IF(OR($B$5="",$C$6="",ROW()&lt;$B$5),"",IF(INDEX($A:$U,ROW(),$C$6)="","",INDEX($A:$U,ROW(),$C$6)))</f>
        <v/>
      </c>
      <c r="X80" s="28">
        <f>IF($W80="","",IF(ISNUMBER($W80),IF($W80&gt;=10000000,IFERROR(DATE(INT($W80/10000),MOD(INT($W80/100),100),MOD($W80,100)),""),$W80),IF(ISNUMBER(--SUBSTITUTE(SUBSTITUTE(TRIM($W80),".","-"),"/","-")),IF(--SUBSTITUTE(SUBSTITUTE(TRIM($W80),".","-"),"/","-")&gt;=10000000,IFERROR(DATE(--LEFT(TRIM($W80),4),--MID(TRIM($W80),5,2),--RIGHT(TRIM($W80),2)),""),--SUBSTITUTE(SUBSTITUTE(TRIM($W80),".","-"),"/","-")),IFERROR(--LEFT(SUBSTITUTE(SUBSTITUTE(TRIM($W80),".","-"),"/","-"),10),""))))</f>
        <v/>
      </c>
      <c r="Y80" s="29">
        <f>IF($X80="","",INT($X80))</f>
        <v/>
      </c>
      <c r="Z80" s="30">
        <f>IF(OR($Y80="",$D$6=""),"",IF(INDEX($A:$U,ROW(),$D$6)="",0,IF(ISNUMBER(INDEX($A:$U,ROW(),$D$6)),INDEX($A:$U,ROW(),$D$6),IFERROR(--SUBSTITUTE(SUBSTITUTE(TRIM(INDEX($A:$U,ROW(),$D$6)),",",""),"원",""),0))))</f>
        <v/>
      </c>
      <c r="AA80" s="30">
        <f>IF(OR($Y80="",$E$6=""),"",IF(INDEX($A:$U,ROW(),$E$6)="",0,IF(ISNUMBER(INDEX($A:$U,ROW(),$E$6)),INDEX($A:$U,ROW(),$E$6),IFERROR(--SUBSTITUTE(SUBSTITUTE(TRIM(INDEX($A:$U,ROW(),$E$6)),",",""),"원",""),0))))</f>
        <v/>
      </c>
      <c r="AB80" s="30">
        <f>IF(OR($Y80="",$F$6=""),"",IF(INDEX($A:$U,ROW(),$F$6)="","",IF(ISNUMBER(INDEX($A:$U,ROW(),$F$6)),INDEX($A:$U,ROW(),$F$6),IFERROR(--SUBSTITUTE(SUBSTITUTE(TRIM(INDEX($A:$U,ROW(),$F$6)),",",""),"원",""),""))))</f>
        <v/>
      </c>
      <c r="AC80" s="2">
        <f>IF(OR($Y80="",$G$6=""),"",INDEX($A:$U,ROW(),$G$6)&amp;"")</f>
        <v/>
      </c>
      <c r="AD80" s="2">
        <f>IF($Y80="","",IF(OR(AND(설정!$B$5&lt;&gt;"",ISNUMBER(SEARCH(설정!$B$5,$AC80))),AND(설정!$B$6&lt;&gt;"",ISNUMBER(SEARCH(설정!$B$6,$AC80))),AND(설정!$B$7&lt;&gt;"",ISNUMBER(SEARCH(설정!$B$7,$AC80)))),"제외","포함"))</f>
        <v/>
      </c>
    </row>
    <row r="81">
      <c r="W81" s="2">
        <f>IF(OR($B$5="",$C$6="",ROW()&lt;$B$5),"",IF(INDEX($A:$U,ROW(),$C$6)="","",INDEX($A:$U,ROW(),$C$6)))</f>
        <v/>
      </c>
      <c r="X81" s="28">
        <f>IF($W81="","",IF(ISNUMBER($W81),IF($W81&gt;=10000000,IFERROR(DATE(INT($W81/10000),MOD(INT($W81/100),100),MOD($W81,100)),""),$W81),IF(ISNUMBER(--SUBSTITUTE(SUBSTITUTE(TRIM($W81),".","-"),"/","-")),IF(--SUBSTITUTE(SUBSTITUTE(TRIM($W81),".","-"),"/","-")&gt;=10000000,IFERROR(DATE(--LEFT(TRIM($W81),4),--MID(TRIM($W81),5,2),--RIGHT(TRIM($W81),2)),""),--SUBSTITUTE(SUBSTITUTE(TRIM($W81),".","-"),"/","-")),IFERROR(--LEFT(SUBSTITUTE(SUBSTITUTE(TRIM($W81),".","-"),"/","-"),10),""))))</f>
        <v/>
      </c>
      <c r="Y81" s="29">
        <f>IF($X81="","",INT($X81))</f>
        <v/>
      </c>
      <c r="Z81" s="30">
        <f>IF(OR($Y81="",$D$6=""),"",IF(INDEX($A:$U,ROW(),$D$6)="",0,IF(ISNUMBER(INDEX($A:$U,ROW(),$D$6)),INDEX($A:$U,ROW(),$D$6),IFERROR(--SUBSTITUTE(SUBSTITUTE(TRIM(INDEX($A:$U,ROW(),$D$6)),",",""),"원",""),0))))</f>
        <v/>
      </c>
      <c r="AA81" s="30">
        <f>IF(OR($Y81="",$E$6=""),"",IF(INDEX($A:$U,ROW(),$E$6)="",0,IF(ISNUMBER(INDEX($A:$U,ROW(),$E$6)),INDEX($A:$U,ROW(),$E$6),IFERROR(--SUBSTITUTE(SUBSTITUTE(TRIM(INDEX($A:$U,ROW(),$E$6)),",",""),"원",""),0))))</f>
        <v/>
      </c>
      <c r="AB81" s="30">
        <f>IF(OR($Y81="",$F$6=""),"",IF(INDEX($A:$U,ROW(),$F$6)="","",IF(ISNUMBER(INDEX($A:$U,ROW(),$F$6)),INDEX($A:$U,ROW(),$F$6),IFERROR(--SUBSTITUTE(SUBSTITUTE(TRIM(INDEX($A:$U,ROW(),$F$6)),",",""),"원",""),""))))</f>
        <v/>
      </c>
      <c r="AC81" s="2">
        <f>IF(OR($Y81="",$G$6=""),"",INDEX($A:$U,ROW(),$G$6)&amp;"")</f>
        <v/>
      </c>
      <c r="AD81" s="2">
        <f>IF($Y81="","",IF(OR(AND(설정!$B$5&lt;&gt;"",ISNUMBER(SEARCH(설정!$B$5,$AC81))),AND(설정!$B$6&lt;&gt;"",ISNUMBER(SEARCH(설정!$B$6,$AC81))),AND(설정!$B$7&lt;&gt;"",ISNUMBER(SEARCH(설정!$B$7,$AC81)))),"제외","포함"))</f>
        <v/>
      </c>
    </row>
    <row r="82">
      <c r="W82" s="2">
        <f>IF(OR($B$5="",$C$6="",ROW()&lt;$B$5),"",IF(INDEX($A:$U,ROW(),$C$6)="","",INDEX($A:$U,ROW(),$C$6)))</f>
        <v/>
      </c>
      <c r="X82" s="28">
        <f>IF($W82="","",IF(ISNUMBER($W82),IF($W82&gt;=10000000,IFERROR(DATE(INT($W82/10000),MOD(INT($W82/100),100),MOD($W82,100)),""),$W82),IF(ISNUMBER(--SUBSTITUTE(SUBSTITUTE(TRIM($W82),".","-"),"/","-")),IF(--SUBSTITUTE(SUBSTITUTE(TRIM($W82),".","-"),"/","-")&gt;=10000000,IFERROR(DATE(--LEFT(TRIM($W82),4),--MID(TRIM($W82),5,2),--RIGHT(TRIM($W82),2)),""),--SUBSTITUTE(SUBSTITUTE(TRIM($W82),".","-"),"/","-")),IFERROR(--LEFT(SUBSTITUTE(SUBSTITUTE(TRIM($W82),".","-"),"/","-"),10),""))))</f>
        <v/>
      </c>
      <c r="Y82" s="29">
        <f>IF($X82="","",INT($X82))</f>
        <v/>
      </c>
      <c r="Z82" s="30">
        <f>IF(OR($Y82="",$D$6=""),"",IF(INDEX($A:$U,ROW(),$D$6)="",0,IF(ISNUMBER(INDEX($A:$U,ROW(),$D$6)),INDEX($A:$U,ROW(),$D$6),IFERROR(--SUBSTITUTE(SUBSTITUTE(TRIM(INDEX($A:$U,ROW(),$D$6)),",",""),"원",""),0))))</f>
        <v/>
      </c>
      <c r="AA82" s="30">
        <f>IF(OR($Y82="",$E$6=""),"",IF(INDEX($A:$U,ROW(),$E$6)="",0,IF(ISNUMBER(INDEX($A:$U,ROW(),$E$6)),INDEX($A:$U,ROW(),$E$6),IFERROR(--SUBSTITUTE(SUBSTITUTE(TRIM(INDEX($A:$U,ROW(),$E$6)),",",""),"원",""),0))))</f>
        <v/>
      </c>
      <c r="AB82" s="30">
        <f>IF(OR($Y82="",$F$6=""),"",IF(INDEX($A:$U,ROW(),$F$6)="","",IF(ISNUMBER(INDEX($A:$U,ROW(),$F$6)),INDEX($A:$U,ROW(),$F$6),IFERROR(--SUBSTITUTE(SUBSTITUTE(TRIM(INDEX($A:$U,ROW(),$F$6)),",",""),"원",""),""))))</f>
        <v/>
      </c>
      <c r="AC82" s="2">
        <f>IF(OR($Y82="",$G$6=""),"",INDEX($A:$U,ROW(),$G$6)&amp;"")</f>
        <v/>
      </c>
      <c r="AD82" s="2">
        <f>IF($Y82="","",IF(OR(AND(설정!$B$5&lt;&gt;"",ISNUMBER(SEARCH(설정!$B$5,$AC82))),AND(설정!$B$6&lt;&gt;"",ISNUMBER(SEARCH(설정!$B$6,$AC82))),AND(설정!$B$7&lt;&gt;"",ISNUMBER(SEARCH(설정!$B$7,$AC82)))),"제외","포함"))</f>
        <v/>
      </c>
    </row>
    <row r="83">
      <c r="W83" s="2">
        <f>IF(OR($B$5="",$C$6="",ROW()&lt;$B$5),"",IF(INDEX($A:$U,ROW(),$C$6)="","",INDEX($A:$U,ROW(),$C$6)))</f>
        <v/>
      </c>
      <c r="X83" s="28">
        <f>IF($W83="","",IF(ISNUMBER($W83),IF($W83&gt;=10000000,IFERROR(DATE(INT($W83/10000),MOD(INT($W83/100),100),MOD($W83,100)),""),$W83),IF(ISNUMBER(--SUBSTITUTE(SUBSTITUTE(TRIM($W83),".","-"),"/","-")),IF(--SUBSTITUTE(SUBSTITUTE(TRIM($W83),".","-"),"/","-")&gt;=10000000,IFERROR(DATE(--LEFT(TRIM($W83),4),--MID(TRIM($W83),5,2),--RIGHT(TRIM($W83),2)),""),--SUBSTITUTE(SUBSTITUTE(TRIM($W83),".","-"),"/","-")),IFERROR(--LEFT(SUBSTITUTE(SUBSTITUTE(TRIM($W83),".","-"),"/","-"),10),""))))</f>
        <v/>
      </c>
      <c r="Y83" s="29">
        <f>IF($X83="","",INT($X83))</f>
        <v/>
      </c>
      <c r="Z83" s="30">
        <f>IF(OR($Y83="",$D$6=""),"",IF(INDEX($A:$U,ROW(),$D$6)="",0,IF(ISNUMBER(INDEX($A:$U,ROW(),$D$6)),INDEX($A:$U,ROW(),$D$6),IFERROR(--SUBSTITUTE(SUBSTITUTE(TRIM(INDEX($A:$U,ROW(),$D$6)),",",""),"원",""),0))))</f>
        <v/>
      </c>
      <c r="AA83" s="30">
        <f>IF(OR($Y83="",$E$6=""),"",IF(INDEX($A:$U,ROW(),$E$6)="",0,IF(ISNUMBER(INDEX($A:$U,ROW(),$E$6)),INDEX($A:$U,ROW(),$E$6),IFERROR(--SUBSTITUTE(SUBSTITUTE(TRIM(INDEX($A:$U,ROW(),$E$6)),",",""),"원",""),0))))</f>
        <v/>
      </c>
      <c r="AB83" s="30">
        <f>IF(OR($Y83="",$F$6=""),"",IF(INDEX($A:$U,ROW(),$F$6)="","",IF(ISNUMBER(INDEX($A:$U,ROW(),$F$6)),INDEX($A:$U,ROW(),$F$6),IFERROR(--SUBSTITUTE(SUBSTITUTE(TRIM(INDEX($A:$U,ROW(),$F$6)),",",""),"원",""),""))))</f>
        <v/>
      </c>
      <c r="AC83" s="2">
        <f>IF(OR($Y83="",$G$6=""),"",INDEX($A:$U,ROW(),$G$6)&amp;"")</f>
        <v/>
      </c>
      <c r="AD83" s="2">
        <f>IF($Y83="","",IF(OR(AND(설정!$B$5&lt;&gt;"",ISNUMBER(SEARCH(설정!$B$5,$AC83))),AND(설정!$B$6&lt;&gt;"",ISNUMBER(SEARCH(설정!$B$6,$AC83))),AND(설정!$B$7&lt;&gt;"",ISNUMBER(SEARCH(설정!$B$7,$AC83)))),"제외","포함"))</f>
        <v/>
      </c>
    </row>
    <row r="84">
      <c r="W84" s="2">
        <f>IF(OR($B$5="",$C$6="",ROW()&lt;$B$5),"",IF(INDEX($A:$U,ROW(),$C$6)="","",INDEX($A:$U,ROW(),$C$6)))</f>
        <v/>
      </c>
      <c r="X84" s="28">
        <f>IF($W84="","",IF(ISNUMBER($W84),IF($W84&gt;=10000000,IFERROR(DATE(INT($W84/10000),MOD(INT($W84/100),100),MOD($W84,100)),""),$W84),IF(ISNUMBER(--SUBSTITUTE(SUBSTITUTE(TRIM($W84),".","-"),"/","-")),IF(--SUBSTITUTE(SUBSTITUTE(TRIM($W84),".","-"),"/","-")&gt;=10000000,IFERROR(DATE(--LEFT(TRIM($W84),4),--MID(TRIM($W84),5,2),--RIGHT(TRIM($W84),2)),""),--SUBSTITUTE(SUBSTITUTE(TRIM($W84),".","-"),"/","-")),IFERROR(--LEFT(SUBSTITUTE(SUBSTITUTE(TRIM($W84),".","-"),"/","-"),10),""))))</f>
        <v/>
      </c>
      <c r="Y84" s="29">
        <f>IF($X84="","",INT($X84))</f>
        <v/>
      </c>
      <c r="Z84" s="30">
        <f>IF(OR($Y84="",$D$6=""),"",IF(INDEX($A:$U,ROW(),$D$6)="",0,IF(ISNUMBER(INDEX($A:$U,ROW(),$D$6)),INDEX($A:$U,ROW(),$D$6),IFERROR(--SUBSTITUTE(SUBSTITUTE(TRIM(INDEX($A:$U,ROW(),$D$6)),",",""),"원",""),0))))</f>
        <v/>
      </c>
      <c r="AA84" s="30">
        <f>IF(OR($Y84="",$E$6=""),"",IF(INDEX($A:$U,ROW(),$E$6)="",0,IF(ISNUMBER(INDEX($A:$U,ROW(),$E$6)),INDEX($A:$U,ROW(),$E$6),IFERROR(--SUBSTITUTE(SUBSTITUTE(TRIM(INDEX($A:$U,ROW(),$E$6)),",",""),"원",""),0))))</f>
        <v/>
      </c>
      <c r="AB84" s="30">
        <f>IF(OR($Y84="",$F$6=""),"",IF(INDEX($A:$U,ROW(),$F$6)="","",IF(ISNUMBER(INDEX($A:$U,ROW(),$F$6)),INDEX($A:$U,ROW(),$F$6),IFERROR(--SUBSTITUTE(SUBSTITUTE(TRIM(INDEX($A:$U,ROW(),$F$6)),",",""),"원",""),""))))</f>
        <v/>
      </c>
      <c r="AC84" s="2">
        <f>IF(OR($Y84="",$G$6=""),"",INDEX($A:$U,ROW(),$G$6)&amp;"")</f>
        <v/>
      </c>
      <c r="AD84" s="2">
        <f>IF($Y84="","",IF(OR(AND(설정!$B$5&lt;&gt;"",ISNUMBER(SEARCH(설정!$B$5,$AC84))),AND(설정!$B$6&lt;&gt;"",ISNUMBER(SEARCH(설정!$B$6,$AC84))),AND(설정!$B$7&lt;&gt;"",ISNUMBER(SEARCH(설정!$B$7,$AC84)))),"제외","포함"))</f>
        <v/>
      </c>
    </row>
    <row r="85">
      <c r="W85" s="2">
        <f>IF(OR($B$5="",$C$6="",ROW()&lt;$B$5),"",IF(INDEX($A:$U,ROW(),$C$6)="","",INDEX($A:$U,ROW(),$C$6)))</f>
        <v/>
      </c>
      <c r="X85" s="28">
        <f>IF($W85="","",IF(ISNUMBER($W85),IF($W85&gt;=10000000,IFERROR(DATE(INT($W85/10000),MOD(INT($W85/100),100),MOD($W85,100)),""),$W85),IF(ISNUMBER(--SUBSTITUTE(SUBSTITUTE(TRIM($W85),".","-"),"/","-")),IF(--SUBSTITUTE(SUBSTITUTE(TRIM($W85),".","-"),"/","-")&gt;=10000000,IFERROR(DATE(--LEFT(TRIM($W85),4),--MID(TRIM($W85),5,2),--RIGHT(TRIM($W85),2)),""),--SUBSTITUTE(SUBSTITUTE(TRIM($W85),".","-"),"/","-")),IFERROR(--LEFT(SUBSTITUTE(SUBSTITUTE(TRIM($W85),".","-"),"/","-"),10),""))))</f>
        <v/>
      </c>
      <c r="Y85" s="29">
        <f>IF($X85="","",INT($X85))</f>
        <v/>
      </c>
      <c r="Z85" s="30">
        <f>IF(OR($Y85="",$D$6=""),"",IF(INDEX($A:$U,ROW(),$D$6)="",0,IF(ISNUMBER(INDEX($A:$U,ROW(),$D$6)),INDEX($A:$U,ROW(),$D$6),IFERROR(--SUBSTITUTE(SUBSTITUTE(TRIM(INDEX($A:$U,ROW(),$D$6)),",",""),"원",""),0))))</f>
        <v/>
      </c>
      <c r="AA85" s="30">
        <f>IF(OR($Y85="",$E$6=""),"",IF(INDEX($A:$U,ROW(),$E$6)="",0,IF(ISNUMBER(INDEX($A:$U,ROW(),$E$6)),INDEX($A:$U,ROW(),$E$6),IFERROR(--SUBSTITUTE(SUBSTITUTE(TRIM(INDEX($A:$U,ROW(),$E$6)),",",""),"원",""),0))))</f>
        <v/>
      </c>
      <c r="AB85" s="30">
        <f>IF(OR($Y85="",$F$6=""),"",IF(INDEX($A:$U,ROW(),$F$6)="","",IF(ISNUMBER(INDEX($A:$U,ROW(),$F$6)),INDEX($A:$U,ROW(),$F$6),IFERROR(--SUBSTITUTE(SUBSTITUTE(TRIM(INDEX($A:$U,ROW(),$F$6)),",",""),"원",""),""))))</f>
        <v/>
      </c>
      <c r="AC85" s="2">
        <f>IF(OR($Y85="",$G$6=""),"",INDEX($A:$U,ROW(),$G$6)&amp;"")</f>
        <v/>
      </c>
      <c r="AD85" s="2">
        <f>IF($Y85="","",IF(OR(AND(설정!$B$5&lt;&gt;"",ISNUMBER(SEARCH(설정!$B$5,$AC85))),AND(설정!$B$6&lt;&gt;"",ISNUMBER(SEARCH(설정!$B$6,$AC85))),AND(설정!$B$7&lt;&gt;"",ISNUMBER(SEARCH(설정!$B$7,$AC85)))),"제외","포함"))</f>
        <v/>
      </c>
    </row>
    <row r="86">
      <c r="W86" s="2">
        <f>IF(OR($B$5="",$C$6="",ROW()&lt;$B$5),"",IF(INDEX($A:$U,ROW(),$C$6)="","",INDEX($A:$U,ROW(),$C$6)))</f>
        <v/>
      </c>
      <c r="X86" s="28">
        <f>IF($W86="","",IF(ISNUMBER($W86),IF($W86&gt;=10000000,IFERROR(DATE(INT($W86/10000),MOD(INT($W86/100),100),MOD($W86,100)),""),$W86),IF(ISNUMBER(--SUBSTITUTE(SUBSTITUTE(TRIM($W86),".","-"),"/","-")),IF(--SUBSTITUTE(SUBSTITUTE(TRIM($W86),".","-"),"/","-")&gt;=10000000,IFERROR(DATE(--LEFT(TRIM($W86),4),--MID(TRIM($W86),5,2),--RIGHT(TRIM($W86),2)),""),--SUBSTITUTE(SUBSTITUTE(TRIM($W86),".","-"),"/","-")),IFERROR(--LEFT(SUBSTITUTE(SUBSTITUTE(TRIM($W86),".","-"),"/","-"),10),""))))</f>
        <v/>
      </c>
      <c r="Y86" s="29">
        <f>IF($X86="","",INT($X86))</f>
        <v/>
      </c>
      <c r="Z86" s="30">
        <f>IF(OR($Y86="",$D$6=""),"",IF(INDEX($A:$U,ROW(),$D$6)="",0,IF(ISNUMBER(INDEX($A:$U,ROW(),$D$6)),INDEX($A:$U,ROW(),$D$6),IFERROR(--SUBSTITUTE(SUBSTITUTE(TRIM(INDEX($A:$U,ROW(),$D$6)),",",""),"원",""),0))))</f>
        <v/>
      </c>
      <c r="AA86" s="30">
        <f>IF(OR($Y86="",$E$6=""),"",IF(INDEX($A:$U,ROW(),$E$6)="",0,IF(ISNUMBER(INDEX($A:$U,ROW(),$E$6)),INDEX($A:$U,ROW(),$E$6),IFERROR(--SUBSTITUTE(SUBSTITUTE(TRIM(INDEX($A:$U,ROW(),$E$6)),",",""),"원",""),0))))</f>
        <v/>
      </c>
      <c r="AB86" s="30">
        <f>IF(OR($Y86="",$F$6=""),"",IF(INDEX($A:$U,ROW(),$F$6)="","",IF(ISNUMBER(INDEX($A:$U,ROW(),$F$6)),INDEX($A:$U,ROW(),$F$6),IFERROR(--SUBSTITUTE(SUBSTITUTE(TRIM(INDEX($A:$U,ROW(),$F$6)),",",""),"원",""),""))))</f>
        <v/>
      </c>
      <c r="AC86" s="2">
        <f>IF(OR($Y86="",$G$6=""),"",INDEX($A:$U,ROW(),$G$6)&amp;"")</f>
        <v/>
      </c>
      <c r="AD86" s="2">
        <f>IF($Y86="","",IF(OR(AND(설정!$B$5&lt;&gt;"",ISNUMBER(SEARCH(설정!$B$5,$AC86))),AND(설정!$B$6&lt;&gt;"",ISNUMBER(SEARCH(설정!$B$6,$AC86))),AND(설정!$B$7&lt;&gt;"",ISNUMBER(SEARCH(설정!$B$7,$AC86)))),"제외","포함"))</f>
        <v/>
      </c>
    </row>
    <row r="87">
      <c r="W87" s="2">
        <f>IF(OR($B$5="",$C$6="",ROW()&lt;$B$5),"",IF(INDEX($A:$U,ROW(),$C$6)="","",INDEX($A:$U,ROW(),$C$6)))</f>
        <v/>
      </c>
      <c r="X87" s="28">
        <f>IF($W87="","",IF(ISNUMBER($W87),IF($W87&gt;=10000000,IFERROR(DATE(INT($W87/10000),MOD(INT($W87/100),100),MOD($W87,100)),""),$W87),IF(ISNUMBER(--SUBSTITUTE(SUBSTITUTE(TRIM($W87),".","-"),"/","-")),IF(--SUBSTITUTE(SUBSTITUTE(TRIM($W87),".","-"),"/","-")&gt;=10000000,IFERROR(DATE(--LEFT(TRIM($W87),4),--MID(TRIM($W87),5,2),--RIGHT(TRIM($W87),2)),""),--SUBSTITUTE(SUBSTITUTE(TRIM($W87),".","-"),"/","-")),IFERROR(--LEFT(SUBSTITUTE(SUBSTITUTE(TRIM($W87),".","-"),"/","-"),10),""))))</f>
        <v/>
      </c>
      <c r="Y87" s="29">
        <f>IF($X87="","",INT($X87))</f>
        <v/>
      </c>
      <c r="Z87" s="30">
        <f>IF(OR($Y87="",$D$6=""),"",IF(INDEX($A:$U,ROW(),$D$6)="",0,IF(ISNUMBER(INDEX($A:$U,ROW(),$D$6)),INDEX($A:$U,ROW(),$D$6),IFERROR(--SUBSTITUTE(SUBSTITUTE(TRIM(INDEX($A:$U,ROW(),$D$6)),",",""),"원",""),0))))</f>
        <v/>
      </c>
      <c r="AA87" s="30">
        <f>IF(OR($Y87="",$E$6=""),"",IF(INDEX($A:$U,ROW(),$E$6)="",0,IF(ISNUMBER(INDEX($A:$U,ROW(),$E$6)),INDEX($A:$U,ROW(),$E$6),IFERROR(--SUBSTITUTE(SUBSTITUTE(TRIM(INDEX($A:$U,ROW(),$E$6)),",",""),"원",""),0))))</f>
        <v/>
      </c>
      <c r="AB87" s="30">
        <f>IF(OR($Y87="",$F$6=""),"",IF(INDEX($A:$U,ROW(),$F$6)="","",IF(ISNUMBER(INDEX($A:$U,ROW(),$F$6)),INDEX($A:$U,ROW(),$F$6),IFERROR(--SUBSTITUTE(SUBSTITUTE(TRIM(INDEX($A:$U,ROW(),$F$6)),",",""),"원",""),""))))</f>
        <v/>
      </c>
      <c r="AC87" s="2">
        <f>IF(OR($Y87="",$G$6=""),"",INDEX($A:$U,ROW(),$G$6)&amp;"")</f>
        <v/>
      </c>
      <c r="AD87" s="2">
        <f>IF($Y87="","",IF(OR(AND(설정!$B$5&lt;&gt;"",ISNUMBER(SEARCH(설정!$B$5,$AC87))),AND(설정!$B$6&lt;&gt;"",ISNUMBER(SEARCH(설정!$B$6,$AC87))),AND(설정!$B$7&lt;&gt;"",ISNUMBER(SEARCH(설정!$B$7,$AC87)))),"제외","포함"))</f>
        <v/>
      </c>
    </row>
    <row r="88">
      <c r="W88" s="2">
        <f>IF(OR($B$5="",$C$6="",ROW()&lt;$B$5),"",IF(INDEX($A:$U,ROW(),$C$6)="","",INDEX($A:$U,ROW(),$C$6)))</f>
        <v/>
      </c>
      <c r="X88" s="28">
        <f>IF($W88="","",IF(ISNUMBER($W88),IF($W88&gt;=10000000,IFERROR(DATE(INT($W88/10000),MOD(INT($W88/100),100),MOD($W88,100)),""),$W88),IF(ISNUMBER(--SUBSTITUTE(SUBSTITUTE(TRIM($W88),".","-"),"/","-")),IF(--SUBSTITUTE(SUBSTITUTE(TRIM($W88),".","-"),"/","-")&gt;=10000000,IFERROR(DATE(--LEFT(TRIM($W88),4),--MID(TRIM($W88),5,2),--RIGHT(TRIM($W88),2)),""),--SUBSTITUTE(SUBSTITUTE(TRIM($W88),".","-"),"/","-")),IFERROR(--LEFT(SUBSTITUTE(SUBSTITUTE(TRIM($W88),".","-"),"/","-"),10),""))))</f>
        <v/>
      </c>
      <c r="Y88" s="29">
        <f>IF($X88="","",INT($X88))</f>
        <v/>
      </c>
      <c r="Z88" s="30">
        <f>IF(OR($Y88="",$D$6=""),"",IF(INDEX($A:$U,ROW(),$D$6)="",0,IF(ISNUMBER(INDEX($A:$U,ROW(),$D$6)),INDEX($A:$U,ROW(),$D$6),IFERROR(--SUBSTITUTE(SUBSTITUTE(TRIM(INDEX($A:$U,ROW(),$D$6)),",",""),"원",""),0))))</f>
        <v/>
      </c>
      <c r="AA88" s="30">
        <f>IF(OR($Y88="",$E$6=""),"",IF(INDEX($A:$U,ROW(),$E$6)="",0,IF(ISNUMBER(INDEX($A:$U,ROW(),$E$6)),INDEX($A:$U,ROW(),$E$6),IFERROR(--SUBSTITUTE(SUBSTITUTE(TRIM(INDEX($A:$U,ROW(),$E$6)),",",""),"원",""),0))))</f>
        <v/>
      </c>
      <c r="AB88" s="30">
        <f>IF(OR($Y88="",$F$6=""),"",IF(INDEX($A:$U,ROW(),$F$6)="","",IF(ISNUMBER(INDEX($A:$U,ROW(),$F$6)),INDEX($A:$U,ROW(),$F$6),IFERROR(--SUBSTITUTE(SUBSTITUTE(TRIM(INDEX($A:$U,ROW(),$F$6)),",",""),"원",""),""))))</f>
        <v/>
      </c>
      <c r="AC88" s="2">
        <f>IF(OR($Y88="",$G$6=""),"",INDEX($A:$U,ROW(),$G$6)&amp;"")</f>
        <v/>
      </c>
      <c r="AD88" s="2">
        <f>IF($Y88="","",IF(OR(AND(설정!$B$5&lt;&gt;"",ISNUMBER(SEARCH(설정!$B$5,$AC88))),AND(설정!$B$6&lt;&gt;"",ISNUMBER(SEARCH(설정!$B$6,$AC88))),AND(설정!$B$7&lt;&gt;"",ISNUMBER(SEARCH(설정!$B$7,$AC88)))),"제외","포함"))</f>
        <v/>
      </c>
    </row>
    <row r="89">
      <c r="W89" s="2">
        <f>IF(OR($B$5="",$C$6="",ROW()&lt;$B$5),"",IF(INDEX($A:$U,ROW(),$C$6)="","",INDEX($A:$U,ROW(),$C$6)))</f>
        <v/>
      </c>
      <c r="X89" s="28">
        <f>IF($W89="","",IF(ISNUMBER($W89),IF($W89&gt;=10000000,IFERROR(DATE(INT($W89/10000),MOD(INT($W89/100),100),MOD($W89,100)),""),$W89),IF(ISNUMBER(--SUBSTITUTE(SUBSTITUTE(TRIM($W89),".","-"),"/","-")),IF(--SUBSTITUTE(SUBSTITUTE(TRIM($W89),".","-"),"/","-")&gt;=10000000,IFERROR(DATE(--LEFT(TRIM($W89),4),--MID(TRIM($W89),5,2),--RIGHT(TRIM($W89),2)),""),--SUBSTITUTE(SUBSTITUTE(TRIM($W89),".","-"),"/","-")),IFERROR(--LEFT(SUBSTITUTE(SUBSTITUTE(TRIM($W89),".","-"),"/","-"),10),""))))</f>
        <v/>
      </c>
      <c r="Y89" s="29">
        <f>IF($X89="","",INT($X89))</f>
        <v/>
      </c>
      <c r="Z89" s="30">
        <f>IF(OR($Y89="",$D$6=""),"",IF(INDEX($A:$U,ROW(),$D$6)="",0,IF(ISNUMBER(INDEX($A:$U,ROW(),$D$6)),INDEX($A:$U,ROW(),$D$6),IFERROR(--SUBSTITUTE(SUBSTITUTE(TRIM(INDEX($A:$U,ROW(),$D$6)),",",""),"원",""),0))))</f>
        <v/>
      </c>
      <c r="AA89" s="30">
        <f>IF(OR($Y89="",$E$6=""),"",IF(INDEX($A:$U,ROW(),$E$6)="",0,IF(ISNUMBER(INDEX($A:$U,ROW(),$E$6)),INDEX($A:$U,ROW(),$E$6),IFERROR(--SUBSTITUTE(SUBSTITUTE(TRIM(INDEX($A:$U,ROW(),$E$6)),",",""),"원",""),0))))</f>
        <v/>
      </c>
      <c r="AB89" s="30">
        <f>IF(OR($Y89="",$F$6=""),"",IF(INDEX($A:$U,ROW(),$F$6)="","",IF(ISNUMBER(INDEX($A:$U,ROW(),$F$6)),INDEX($A:$U,ROW(),$F$6),IFERROR(--SUBSTITUTE(SUBSTITUTE(TRIM(INDEX($A:$U,ROW(),$F$6)),",",""),"원",""),""))))</f>
        <v/>
      </c>
      <c r="AC89" s="2">
        <f>IF(OR($Y89="",$G$6=""),"",INDEX($A:$U,ROW(),$G$6)&amp;"")</f>
        <v/>
      </c>
      <c r="AD89" s="2">
        <f>IF($Y89="","",IF(OR(AND(설정!$B$5&lt;&gt;"",ISNUMBER(SEARCH(설정!$B$5,$AC89))),AND(설정!$B$6&lt;&gt;"",ISNUMBER(SEARCH(설정!$B$6,$AC89))),AND(설정!$B$7&lt;&gt;"",ISNUMBER(SEARCH(설정!$B$7,$AC89)))),"제외","포함"))</f>
        <v/>
      </c>
    </row>
    <row r="90">
      <c r="W90" s="2">
        <f>IF(OR($B$5="",$C$6="",ROW()&lt;$B$5),"",IF(INDEX($A:$U,ROW(),$C$6)="","",INDEX($A:$U,ROW(),$C$6)))</f>
        <v/>
      </c>
      <c r="X90" s="28">
        <f>IF($W90="","",IF(ISNUMBER($W90),IF($W90&gt;=10000000,IFERROR(DATE(INT($W90/10000),MOD(INT($W90/100),100),MOD($W90,100)),""),$W90),IF(ISNUMBER(--SUBSTITUTE(SUBSTITUTE(TRIM($W90),".","-"),"/","-")),IF(--SUBSTITUTE(SUBSTITUTE(TRIM($W90),".","-"),"/","-")&gt;=10000000,IFERROR(DATE(--LEFT(TRIM($W90),4),--MID(TRIM($W90),5,2),--RIGHT(TRIM($W90),2)),""),--SUBSTITUTE(SUBSTITUTE(TRIM($W90),".","-"),"/","-")),IFERROR(--LEFT(SUBSTITUTE(SUBSTITUTE(TRIM($W90),".","-"),"/","-"),10),""))))</f>
        <v/>
      </c>
      <c r="Y90" s="29">
        <f>IF($X90="","",INT($X90))</f>
        <v/>
      </c>
      <c r="Z90" s="30">
        <f>IF(OR($Y90="",$D$6=""),"",IF(INDEX($A:$U,ROW(),$D$6)="",0,IF(ISNUMBER(INDEX($A:$U,ROW(),$D$6)),INDEX($A:$U,ROW(),$D$6),IFERROR(--SUBSTITUTE(SUBSTITUTE(TRIM(INDEX($A:$U,ROW(),$D$6)),",",""),"원",""),0))))</f>
        <v/>
      </c>
      <c r="AA90" s="30">
        <f>IF(OR($Y90="",$E$6=""),"",IF(INDEX($A:$U,ROW(),$E$6)="",0,IF(ISNUMBER(INDEX($A:$U,ROW(),$E$6)),INDEX($A:$U,ROW(),$E$6),IFERROR(--SUBSTITUTE(SUBSTITUTE(TRIM(INDEX($A:$U,ROW(),$E$6)),",",""),"원",""),0))))</f>
        <v/>
      </c>
      <c r="AB90" s="30">
        <f>IF(OR($Y90="",$F$6=""),"",IF(INDEX($A:$U,ROW(),$F$6)="","",IF(ISNUMBER(INDEX($A:$U,ROW(),$F$6)),INDEX($A:$U,ROW(),$F$6),IFERROR(--SUBSTITUTE(SUBSTITUTE(TRIM(INDEX($A:$U,ROW(),$F$6)),",",""),"원",""),""))))</f>
        <v/>
      </c>
      <c r="AC90" s="2">
        <f>IF(OR($Y90="",$G$6=""),"",INDEX($A:$U,ROW(),$G$6)&amp;"")</f>
        <v/>
      </c>
      <c r="AD90" s="2">
        <f>IF($Y90="","",IF(OR(AND(설정!$B$5&lt;&gt;"",ISNUMBER(SEARCH(설정!$B$5,$AC90))),AND(설정!$B$6&lt;&gt;"",ISNUMBER(SEARCH(설정!$B$6,$AC90))),AND(설정!$B$7&lt;&gt;"",ISNUMBER(SEARCH(설정!$B$7,$AC90)))),"제외","포함"))</f>
        <v/>
      </c>
    </row>
    <row r="91">
      <c r="W91" s="2">
        <f>IF(OR($B$5="",$C$6="",ROW()&lt;$B$5),"",IF(INDEX($A:$U,ROW(),$C$6)="","",INDEX($A:$U,ROW(),$C$6)))</f>
        <v/>
      </c>
      <c r="X91" s="28">
        <f>IF($W91="","",IF(ISNUMBER($W91),IF($W91&gt;=10000000,IFERROR(DATE(INT($W91/10000),MOD(INT($W91/100),100),MOD($W91,100)),""),$W91),IF(ISNUMBER(--SUBSTITUTE(SUBSTITUTE(TRIM($W91),".","-"),"/","-")),IF(--SUBSTITUTE(SUBSTITUTE(TRIM($W91),".","-"),"/","-")&gt;=10000000,IFERROR(DATE(--LEFT(TRIM($W91),4),--MID(TRIM($W91),5,2),--RIGHT(TRIM($W91),2)),""),--SUBSTITUTE(SUBSTITUTE(TRIM($W91),".","-"),"/","-")),IFERROR(--LEFT(SUBSTITUTE(SUBSTITUTE(TRIM($W91),".","-"),"/","-"),10),""))))</f>
        <v/>
      </c>
      <c r="Y91" s="29">
        <f>IF($X91="","",INT($X91))</f>
        <v/>
      </c>
      <c r="Z91" s="30">
        <f>IF(OR($Y91="",$D$6=""),"",IF(INDEX($A:$U,ROW(),$D$6)="",0,IF(ISNUMBER(INDEX($A:$U,ROW(),$D$6)),INDEX($A:$U,ROW(),$D$6),IFERROR(--SUBSTITUTE(SUBSTITUTE(TRIM(INDEX($A:$U,ROW(),$D$6)),",",""),"원",""),0))))</f>
        <v/>
      </c>
      <c r="AA91" s="30">
        <f>IF(OR($Y91="",$E$6=""),"",IF(INDEX($A:$U,ROW(),$E$6)="",0,IF(ISNUMBER(INDEX($A:$U,ROW(),$E$6)),INDEX($A:$U,ROW(),$E$6),IFERROR(--SUBSTITUTE(SUBSTITUTE(TRIM(INDEX($A:$U,ROW(),$E$6)),",",""),"원",""),0))))</f>
        <v/>
      </c>
      <c r="AB91" s="30">
        <f>IF(OR($Y91="",$F$6=""),"",IF(INDEX($A:$U,ROW(),$F$6)="","",IF(ISNUMBER(INDEX($A:$U,ROW(),$F$6)),INDEX($A:$U,ROW(),$F$6),IFERROR(--SUBSTITUTE(SUBSTITUTE(TRIM(INDEX($A:$U,ROW(),$F$6)),",",""),"원",""),""))))</f>
        <v/>
      </c>
      <c r="AC91" s="2">
        <f>IF(OR($Y91="",$G$6=""),"",INDEX($A:$U,ROW(),$G$6)&amp;"")</f>
        <v/>
      </c>
      <c r="AD91" s="2">
        <f>IF($Y91="","",IF(OR(AND(설정!$B$5&lt;&gt;"",ISNUMBER(SEARCH(설정!$B$5,$AC91))),AND(설정!$B$6&lt;&gt;"",ISNUMBER(SEARCH(설정!$B$6,$AC91))),AND(설정!$B$7&lt;&gt;"",ISNUMBER(SEARCH(설정!$B$7,$AC91)))),"제외","포함"))</f>
        <v/>
      </c>
    </row>
    <row r="92">
      <c r="W92" s="2">
        <f>IF(OR($B$5="",$C$6="",ROW()&lt;$B$5),"",IF(INDEX($A:$U,ROW(),$C$6)="","",INDEX($A:$U,ROW(),$C$6)))</f>
        <v/>
      </c>
      <c r="X92" s="28">
        <f>IF($W92="","",IF(ISNUMBER($W92),IF($W92&gt;=10000000,IFERROR(DATE(INT($W92/10000),MOD(INT($W92/100),100),MOD($W92,100)),""),$W92),IF(ISNUMBER(--SUBSTITUTE(SUBSTITUTE(TRIM($W92),".","-"),"/","-")),IF(--SUBSTITUTE(SUBSTITUTE(TRIM($W92),".","-"),"/","-")&gt;=10000000,IFERROR(DATE(--LEFT(TRIM($W92),4),--MID(TRIM($W92),5,2),--RIGHT(TRIM($W92),2)),""),--SUBSTITUTE(SUBSTITUTE(TRIM($W92),".","-"),"/","-")),IFERROR(--LEFT(SUBSTITUTE(SUBSTITUTE(TRIM($W92),".","-"),"/","-"),10),""))))</f>
        <v/>
      </c>
      <c r="Y92" s="29">
        <f>IF($X92="","",INT($X92))</f>
        <v/>
      </c>
      <c r="Z92" s="30">
        <f>IF(OR($Y92="",$D$6=""),"",IF(INDEX($A:$U,ROW(),$D$6)="",0,IF(ISNUMBER(INDEX($A:$U,ROW(),$D$6)),INDEX($A:$U,ROW(),$D$6),IFERROR(--SUBSTITUTE(SUBSTITUTE(TRIM(INDEX($A:$U,ROW(),$D$6)),",",""),"원",""),0))))</f>
        <v/>
      </c>
      <c r="AA92" s="30">
        <f>IF(OR($Y92="",$E$6=""),"",IF(INDEX($A:$U,ROW(),$E$6)="",0,IF(ISNUMBER(INDEX($A:$U,ROW(),$E$6)),INDEX($A:$U,ROW(),$E$6),IFERROR(--SUBSTITUTE(SUBSTITUTE(TRIM(INDEX($A:$U,ROW(),$E$6)),",",""),"원",""),0))))</f>
        <v/>
      </c>
      <c r="AB92" s="30">
        <f>IF(OR($Y92="",$F$6=""),"",IF(INDEX($A:$U,ROW(),$F$6)="","",IF(ISNUMBER(INDEX($A:$U,ROW(),$F$6)),INDEX($A:$U,ROW(),$F$6),IFERROR(--SUBSTITUTE(SUBSTITUTE(TRIM(INDEX($A:$U,ROW(),$F$6)),",",""),"원",""),""))))</f>
        <v/>
      </c>
      <c r="AC92" s="2">
        <f>IF(OR($Y92="",$G$6=""),"",INDEX($A:$U,ROW(),$G$6)&amp;"")</f>
        <v/>
      </c>
      <c r="AD92" s="2">
        <f>IF($Y92="","",IF(OR(AND(설정!$B$5&lt;&gt;"",ISNUMBER(SEARCH(설정!$B$5,$AC92))),AND(설정!$B$6&lt;&gt;"",ISNUMBER(SEARCH(설정!$B$6,$AC92))),AND(설정!$B$7&lt;&gt;"",ISNUMBER(SEARCH(설정!$B$7,$AC92)))),"제외","포함"))</f>
        <v/>
      </c>
    </row>
    <row r="93">
      <c r="W93" s="2">
        <f>IF(OR($B$5="",$C$6="",ROW()&lt;$B$5),"",IF(INDEX($A:$U,ROW(),$C$6)="","",INDEX($A:$U,ROW(),$C$6)))</f>
        <v/>
      </c>
      <c r="X93" s="28">
        <f>IF($W93="","",IF(ISNUMBER($W93),IF($W93&gt;=10000000,IFERROR(DATE(INT($W93/10000),MOD(INT($W93/100),100),MOD($W93,100)),""),$W93),IF(ISNUMBER(--SUBSTITUTE(SUBSTITUTE(TRIM($W93),".","-"),"/","-")),IF(--SUBSTITUTE(SUBSTITUTE(TRIM($W93),".","-"),"/","-")&gt;=10000000,IFERROR(DATE(--LEFT(TRIM($W93),4),--MID(TRIM($W93),5,2),--RIGHT(TRIM($W93),2)),""),--SUBSTITUTE(SUBSTITUTE(TRIM($W93),".","-"),"/","-")),IFERROR(--LEFT(SUBSTITUTE(SUBSTITUTE(TRIM($W93),".","-"),"/","-"),10),""))))</f>
        <v/>
      </c>
      <c r="Y93" s="29">
        <f>IF($X93="","",INT($X93))</f>
        <v/>
      </c>
      <c r="Z93" s="30">
        <f>IF(OR($Y93="",$D$6=""),"",IF(INDEX($A:$U,ROW(),$D$6)="",0,IF(ISNUMBER(INDEX($A:$U,ROW(),$D$6)),INDEX($A:$U,ROW(),$D$6),IFERROR(--SUBSTITUTE(SUBSTITUTE(TRIM(INDEX($A:$U,ROW(),$D$6)),",",""),"원",""),0))))</f>
        <v/>
      </c>
      <c r="AA93" s="30">
        <f>IF(OR($Y93="",$E$6=""),"",IF(INDEX($A:$U,ROW(),$E$6)="",0,IF(ISNUMBER(INDEX($A:$U,ROW(),$E$6)),INDEX($A:$U,ROW(),$E$6),IFERROR(--SUBSTITUTE(SUBSTITUTE(TRIM(INDEX($A:$U,ROW(),$E$6)),",",""),"원",""),0))))</f>
        <v/>
      </c>
      <c r="AB93" s="30">
        <f>IF(OR($Y93="",$F$6=""),"",IF(INDEX($A:$U,ROW(),$F$6)="","",IF(ISNUMBER(INDEX($A:$U,ROW(),$F$6)),INDEX($A:$U,ROW(),$F$6),IFERROR(--SUBSTITUTE(SUBSTITUTE(TRIM(INDEX($A:$U,ROW(),$F$6)),",",""),"원",""),""))))</f>
        <v/>
      </c>
      <c r="AC93" s="2">
        <f>IF(OR($Y93="",$G$6=""),"",INDEX($A:$U,ROW(),$G$6)&amp;"")</f>
        <v/>
      </c>
      <c r="AD93" s="2">
        <f>IF($Y93="","",IF(OR(AND(설정!$B$5&lt;&gt;"",ISNUMBER(SEARCH(설정!$B$5,$AC93))),AND(설정!$B$6&lt;&gt;"",ISNUMBER(SEARCH(설정!$B$6,$AC93))),AND(설정!$B$7&lt;&gt;"",ISNUMBER(SEARCH(설정!$B$7,$AC93)))),"제외","포함"))</f>
        <v/>
      </c>
    </row>
    <row r="94">
      <c r="W94" s="2">
        <f>IF(OR($B$5="",$C$6="",ROW()&lt;$B$5),"",IF(INDEX($A:$U,ROW(),$C$6)="","",INDEX($A:$U,ROW(),$C$6)))</f>
        <v/>
      </c>
      <c r="X94" s="28">
        <f>IF($W94="","",IF(ISNUMBER($W94),IF($W94&gt;=10000000,IFERROR(DATE(INT($W94/10000),MOD(INT($W94/100),100),MOD($W94,100)),""),$W94),IF(ISNUMBER(--SUBSTITUTE(SUBSTITUTE(TRIM($W94),".","-"),"/","-")),IF(--SUBSTITUTE(SUBSTITUTE(TRIM($W94),".","-"),"/","-")&gt;=10000000,IFERROR(DATE(--LEFT(TRIM($W94),4),--MID(TRIM($W94),5,2),--RIGHT(TRIM($W94),2)),""),--SUBSTITUTE(SUBSTITUTE(TRIM($W94),".","-"),"/","-")),IFERROR(--LEFT(SUBSTITUTE(SUBSTITUTE(TRIM($W94),".","-"),"/","-"),10),""))))</f>
        <v/>
      </c>
      <c r="Y94" s="29">
        <f>IF($X94="","",INT($X94))</f>
        <v/>
      </c>
      <c r="Z94" s="30">
        <f>IF(OR($Y94="",$D$6=""),"",IF(INDEX($A:$U,ROW(),$D$6)="",0,IF(ISNUMBER(INDEX($A:$U,ROW(),$D$6)),INDEX($A:$U,ROW(),$D$6),IFERROR(--SUBSTITUTE(SUBSTITUTE(TRIM(INDEX($A:$U,ROW(),$D$6)),",",""),"원",""),0))))</f>
        <v/>
      </c>
      <c r="AA94" s="30">
        <f>IF(OR($Y94="",$E$6=""),"",IF(INDEX($A:$U,ROW(),$E$6)="",0,IF(ISNUMBER(INDEX($A:$U,ROW(),$E$6)),INDEX($A:$U,ROW(),$E$6),IFERROR(--SUBSTITUTE(SUBSTITUTE(TRIM(INDEX($A:$U,ROW(),$E$6)),",",""),"원",""),0))))</f>
        <v/>
      </c>
      <c r="AB94" s="30">
        <f>IF(OR($Y94="",$F$6=""),"",IF(INDEX($A:$U,ROW(),$F$6)="","",IF(ISNUMBER(INDEX($A:$U,ROW(),$F$6)),INDEX($A:$U,ROW(),$F$6),IFERROR(--SUBSTITUTE(SUBSTITUTE(TRIM(INDEX($A:$U,ROW(),$F$6)),",",""),"원",""),""))))</f>
        <v/>
      </c>
      <c r="AC94" s="2">
        <f>IF(OR($Y94="",$G$6=""),"",INDEX($A:$U,ROW(),$G$6)&amp;"")</f>
        <v/>
      </c>
      <c r="AD94" s="2">
        <f>IF($Y94="","",IF(OR(AND(설정!$B$5&lt;&gt;"",ISNUMBER(SEARCH(설정!$B$5,$AC94))),AND(설정!$B$6&lt;&gt;"",ISNUMBER(SEARCH(설정!$B$6,$AC94))),AND(설정!$B$7&lt;&gt;"",ISNUMBER(SEARCH(설정!$B$7,$AC94)))),"제외","포함"))</f>
        <v/>
      </c>
    </row>
    <row r="95">
      <c r="W95" s="2">
        <f>IF(OR($B$5="",$C$6="",ROW()&lt;$B$5),"",IF(INDEX($A:$U,ROW(),$C$6)="","",INDEX($A:$U,ROW(),$C$6)))</f>
        <v/>
      </c>
      <c r="X95" s="28">
        <f>IF($W95="","",IF(ISNUMBER($W95),IF($W95&gt;=10000000,IFERROR(DATE(INT($W95/10000),MOD(INT($W95/100),100),MOD($W95,100)),""),$W95),IF(ISNUMBER(--SUBSTITUTE(SUBSTITUTE(TRIM($W95),".","-"),"/","-")),IF(--SUBSTITUTE(SUBSTITUTE(TRIM($W95),".","-"),"/","-")&gt;=10000000,IFERROR(DATE(--LEFT(TRIM($W95),4),--MID(TRIM($W95),5,2),--RIGHT(TRIM($W95),2)),""),--SUBSTITUTE(SUBSTITUTE(TRIM($W95),".","-"),"/","-")),IFERROR(--LEFT(SUBSTITUTE(SUBSTITUTE(TRIM($W95),".","-"),"/","-"),10),""))))</f>
        <v/>
      </c>
      <c r="Y95" s="29">
        <f>IF($X95="","",INT($X95))</f>
        <v/>
      </c>
      <c r="Z95" s="30">
        <f>IF(OR($Y95="",$D$6=""),"",IF(INDEX($A:$U,ROW(),$D$6)="",0,IF(ISNUMBER(INDEX($A:$U,ROW(),$D$6)),INDEX($A:$U,ROW(),$D$6),IFERROR(--SUBSTITUTE(SUBSTITUTE(TRIM(INDEX($A:$U,ROW(),$D$6)),",",""),"원",""),0))))</f>
        <v/>
      </c>
      <c r="AA95" s="30">
        <f>IF(OR($Y95="",$E$6=""),"",IF(INDEX($A:$U,ROW(),$E$6)="",0,IF(ISNUMBER(INDEX($A:$U,ROW(),$E$6)),INDEX($A:$U,ROW(),$E$6),IFERROR(--SUBSTITUTE(SUBSTITUTE(TRIM(INDEX($A:$U,ROW(),$E$6)),",",""),"원",""),0))))</f>
        <v/>
      </c>
      <c r="AB95" s="30">
        <f>IF(OR($Y95="",$F$6=""),"",IF(INDEX($A:$U,ROW(),$F$6)="","",IF(ISNUMBER(INDEX($A:$U,ROW(),$F$6)),INDEX($A:$U,ROW(),$F$6),IFERROR(--SUBSTITUTE(SUBSTITUTE(TRIM(INDEX($A:$U,ROW(),$F$6)),",",""),"원",""),""))))</f>
        <v/>
      </c>
      <c r="AC95" s="2">
        <f>IF(OR($Y95="",$G$6=""),"",INDEX($A:$U,ROW(),$G$6)&amp;"")</f>
        <v/>
      </c>
      <c r="AD95" s="2">
        <f>IF($Y95="","",IF(OR(AND(설정!$B$5&lt;&gt;"",ISNUMBER(SEARCH(설정!$B$5,$AC95))),AND(설정!$B$6&lt;&gt;"",ISNUMBER(SEARCH(설정!$B$6,$AC95))),AND(설정!$B$7&lt;&gt;"",ISNUMBER(SEARCH(설정!$B$7,$AC95)))),"제외","포함"))</f>
        <v/>
      </c>
    </row>
    <row r="96">
      <c r="W96" s="2">
        <f>IF(OR($B$5="",$C$6="",ROW()&lt;$B$5),"",IF(INDEX($A:$U,ROW(),$C$6)="","",INDEX($A:$U,ROW(),$C$6)))</f>
        <v/>
      </c>
      <c r="X96" s="28">
        <f>IF($W96="","",IF(ISNUMBER($W96),IF($W96&gt;=10000000,IFERROR(DATE(INT($W96/10000),MOD(INT($W96/100),100),MOD($W96,100)),""),$W96),IF(ISNUMBER(--SUBSTITUTE(SUBSTITUTE(TRIM($W96),".","-"),"/","-")),IF(--SUBSTITUTE(SUBSTITUTE(TRIM($W96),".","-"),"/","-")&gt;=10000000,IFERROR(DATE(--LEFT(TRIM($W96),4),--MID(TRIM($W96),5,2),--RIGHT(TRIM($W96),2)),""),--SUBSTITUTE(SUBSTITUTE(TRIM($W96),".","-"),"/","-")),IFERROR(--LEFT(SUBSTITUTE(SUBSTITUTE(TRIM($W96),".","-"),"/","-"),10),""))))</f>
        <v/>
      </c>
      <c r="Y96" s="29">
        <f>IF($X96="","",INT($X96))</f>
        <v/>
      </c>
      <c r="Z96" s="30">
        <f>IF(OR($Y96="",$D$6=""),"",IF(INDEX($A:$U,ROW(),$D$6)="",0,IF(ISNUMBER(INDEX($A:$U,ROW(),$D$6)),INDEX($A:$U,ROW(),$D$6),IFERROR(--SUBSTITUTE(SUBSTITUTE(TRIM(INDEX($A:$U,ROW(),$D$6)),",",""),"원",""),0))))</f>
        <v/>
      </c>
      <c r="AA96" s="30">
        <f>IF(OR($Y96="",$E$6=""),"",IF(INDEX($A:$U,ROW(),$E$6)="",0,IF(ISNUMBER(INDEX($A:$U,ROW(),$E$6)),INDEX($A:$U,ROW(),$E$6),IFERROR(--SUBSTITUTE(SUBSTITUTE(TRIM(INDEX($A:$U,ROW(),$E$6)),",",""),"원",""),0))))</f>
        <v/>
      </c>
      <c r="AB96" s="30">
        <f>IF(OR($Y96="",$F$6=""),"",IF(INDEX($A:$U,ROW(),$F$6)="","",IF(ISNUMBER(INDEX($A:$U,ROW(),$F$6)),INDEX($A:$U,ROW(),$F$6),IFERROR(--SUBSTITUTE(SUBSTITUTE(TRIM(INDEX($A:$U,ROW(),$F$6)),",",""),"원",""),""))))</f>
        <v/>
      </c>
      <c r="AC96" s="2">
        <f>IF(OR($Y96="",$G$6=""),"",INDEX($A:$U,ROW(),$G$6)&amp;"")</f>
        <v/>
      </c>
      <c r="AD96" s="2">
        <f>IF($Y96="","",IF(OR(AND(설정!$B$5&lt;&gt;"",ISNUMBER(SEARCH(설정!$B$5,$AC96))),AND(설정!$B$6&lt;&gt;"",ISNUMBER(SEARCH(설정!$B$6,$AC96))),AND(설정!$B$7&lt;&gt;"",ISNUMBER(SEARCH(설정!$B$7,$AC96)))),"제외","포함"))</f>
        <v/>
      </c>
    </row>
    <row r="97">
      <c r="W97" s="2">
        <f>IF(OR($B$5="",$C$6="",ROW()&lt;$B$5),"",IF(INDEX($A:$U,ROW(),$C$6)="","",INDEX($A:$U,ROW(),$C$6)))</f>
        <v/>
      </c>
      <c r="X97" s="28">
        <f>IF($W97="","",IF(ISNUMBER($W97),IF($W97&gt;=10000000,IFERROR(DATE(INT($W97/10000),MOD(INT($W97/100),100),MOD($W97,100)),""),$W97),IF(ISNUMBER(--SUBSTITUTE(SUBSTITUTE(TRIM($W97),".","-"),"/","-")),IF(--SUBSTITUTE(SUBSTITUTE(TRIM($W97),".","-"),"/","-")&gt;=10000000,IFERROR(DATE(--LEFT(TRIM($W97),4),--MID(TRIM($W97),5,2),--RIGHT(TRIM($W97),2)),""),--SUBSTITUTE(SUBSTITUTE(TRIM($W97),".","-"),"/","-")),IFERROR(--LEFT(SUBSTITUTE(SUBSTITUTE(TRIM($W97),".","-"),"/","-"),10),""))))</f>
        <v/>
      </c>
      <c r="Y97" s="29">
        <f>IF($X97="","",INT($X97))</f>
        <v/>
      </c>
      <c r="Z97" s="30">
        <f>IF(OR($Y97="",$D$6=""),"",IF(INDEX($A:$U,ROW(),$D$6)="",0,IF(ISNUMBER(INDEX($A:$U,ROW(),$D$6)),INDEX($A:$U,ROW(),$D$6),IFERROR(--SUBSTITUTE(SUBSTITUTE(TRIM(INDEX($A:$U,ROW(),$D$6)),",",""),"원",""),0))))</f>
        <v/>
      </c>
      <c r="AA97" s="30">
        <f>IF(OR($Y97="",$E$6=""),"",IF(INDEX($A:$U,ROW(),$E$6)="",0,IF(ISNUMBER(INDEX($A:$U,ROW(),$E$6)),INDEX($A:$U,ROW(),$E$6),IFERROR(--SUBSTITUTE(SUBSTITUTE(TRIM(INDEX($A:$U,ROW(),$E$6)),",",""),"원",""),0))))</f>
        <v/>
      </c>
      <c r="AB97" s="30">
        <f>IF(OR($Y97="",$F$6=""),"",IF(INDEX($A:$U,ROW(),$F$6)="","",IF(ISNUMBER(INDEX($A:$U,ROW(),$F$6)),INDEX($A:$U,ROW(),$F$6),IFERROR(--SUBSTITUTE(SUBSTITUTE(TRIM(INDEX($A:$U,ROW(),$F$6)),",",""),"원",""),""))))</f>
        <v/>
      </c>
      <c r="AC97" s="2">
        <f>IF(OR($Y97="",$G$6=""),"",INDEX($A:$U,ROW(),$G$6)&amp;"")</f>
        <v/>
      </c>
      <c r="AD97" s="2">
        <f>IF($Y97="","",IF(OR(AND(설정!$B$5&lt;&gt;"",ISNUMBER(SEARCH(설정!$B$5,$AC97))),AND(설정!$B$6&lt;&gt;"",ISNUMBER(SEARCH(설정!$B$6,$AC97))),AND(설정!$B$7&lt;&gt;"",ISNUMBER(SEARCH(설정!$B$7,$AC97)))),"제외","포함"))</f>
        <v/>
      </c>
    </row>
    <row r="98">
      <c r="W98" s="2">
        <f>IF(OR($B$5="",$C$6="",ROW()&lt;$B$5),"",IF(INDEX($A:$U,ROW(),$C$6)="","",INDEX($A:$U,ROW(),$C$6)))</f>
        <v/>
      </c>
      <c r="X98" s="28">
        <f>IF($W98="","",IF(ISNUMBER($W98),IF($W98&gt;=10000000,IFERROR(DATE(INT($W98/10000),MOD(INT($W98/100),100),MOD($W98,100)),""),$W98),IF(ISNUMBER(--SUBSTITUTE(SUBSTITUTE(TRIM($W98),".","-"),"/","-")),IF(--SUBSTITUTE(SUBSTITUTE(TRIM($W98),".","-"),"/","-")&gt;=10000000,IFERROR(DATE(--LEFT(TRIM($W98),4),--MID(TRIM($W98),5,2),--RIGHT(TRIM($W98),2)),""),--SUBSTITUTE(SUBSTITUTE(TRIM($W98),".","-"),"/","-")),IFERROR(--LEFT(SUBSTITUTE(SUBSTITUTE(TRIM($W98),".","-"),"/","-"),10),""))))</f>
        <v/>
      </c>
      <c r="Y98" s="29">
        <f>IF($X98="","",INT($X98))</f>
        <v/>
      </c>
      <c r="Z98" s="30">
        <f>IF(OR($Y98="",$D$6=""),"",IF(INDEX($A:$U,ROW(),$D$6)="",0,IF(ISNUMBER(INDEX($A:$U,ROW(),$D$6)),INDEX($A:$U,ROW(),$D$6),IFERROR(--SUBSTITUTE(SUBSTITUTE(TRIM(INDEX($A:$U,ROW(),$D$6)),",",""),"원",""),0))))</f>
        <v/>
      </c>
      <c r="AA98" s="30">
        <f>IF(OR($Y98="",$E$6=""),"",IF(INDEX($A:$U,ROW(),$E$6)="",0,IF(ISNUMBER(INDEX($A:$U,ROW(),$E$6)),INDEX($A:$U,ROW(),$E$6),IFERROR(--SUBSTITUTE(SUBSTITUTE(TRIM(INDEX($A:$U,ROW(),$E$6)),",",""),"원",""),0))))</f>
        <v/>
      </c>
      <c r="AB98" s="30">
        <f>IF(OR($Y98="",$F$6=""),"",IF(INDEX($A:$U,ROW(),$F$6)="","",IF(ISNUMBER(INDEX($A:$U,ROW(),$F$6)),INDEX($A:$U,ROW(),$F$6),IFERROR(--SUBSTITUTE(SUBSTITUTE(TRIM(INDEX($A:$U,ROW(),$F$6)),",",""),"원",""),""))))</f>
        <v/>
      </c>
      <c r="AC98" s="2">
        <f>IF(OR($Y98="",$G$6=""),"",INDEX($A:$U,ROW(),$G$6)&amp;"")</f>
        <v/>
      </c>
      <c r="AD98" s="2">
        <f>IF($Y98="","",IF(OR(AND(설정!$B$5&lt;&gt;"",ISNUMBER(SEARCH(설정!$B$5,$AC98))),AND(설정!$B$6&lt;&gt;"",ISNUMBER(SEARCH(설정!$B$6,$AC98))),AND(설정!$B$7&lt;&gt;"",ISNUMBER(SEARCH(설정!$B$7,$AC98)))),"제외","포함"))</f>
        <v/>
      </c>
    </row>
    <row r="99">
      <c r="W99" s="2">
        <f>IF(OR($B$5="",$C$6="",ROW()&lt;$B$5),"",IF(INDEX($A:$U,ROW(),$C$6)="","",INDEX($A:$U,ROW(),$C$6)))</f>
        <v/>
      </c>
      <c r="X99" s="28">
        <f>IF($W99="","",IF(ISNUMBER($W99),IF($W99&gt;=10000000,IFERROR(DATE(INT($W99/10000),MOD(INT($W99/100),100),MOD($W99,100)),""),$W99),IF(ISNUMBER(--SUBSTITUTE(SUBSTITUTE(TRIM($W99),".","-"),"/","-")),IF(--SUBSTITUTE(SUBSTITUTE(TRIM($W99),".","-"),"/","-")&gt;=10000000,IFERROR(DATE(--LEFT(TRIM($W99),4),--MID(TRIM($W99),5,2),--RIGHT(TRIM($W99),2)),""),--SUBSTITUTE(SUBSTITUTE(TRIM($W99),".","-"),"/","-")),IFERROR(--LEFT(SUBSTITUTE(SUBSTITUTE(TRIM($W99),".","-"),"/","-"),10),""))))</f>
        <v/>
      </c>
      <c r="Y99" s="29">
        <f>IF($X99="","",INT($X99))</f>
        <v/>
      </c>
      <c r="Z99" s="30">
        <f>IF(OR($Y99="",$D$6=""),"",IF(INDEX($A:$U,ROW(),$D$6)="",0,IF(ISNUMBER(INDEX($A:$U,ROW(),$D$6)),INDEX($A:$U,ROW(),$D$6),IFERROR(--SUBSTITUTE(SUBSTITUTE(TRIM(INDEX($A:$U,ROW(),$D$6)),",",""),"원",""),0))))</f>
        <v/>
      </c>
      <c r="AA99" s="30">
        <f>IF(OR($Y99="",$E$6=""),"",IF(INDEX($A:$U,ROW(),$E$6)="",0,IF(ISNUMBER(INDEX($A:$U,ROW(),$E$6)),INDEX($A:$U,ROW(),$E$6),IFERROR(--SUBSTITUTE(SUBSTITUTE(TRIM(INDEX($A:$U,ROW(),$E$6)),",",""),"원",""),0))))</f>
        <v/>
      </c>
      <c r="AB99" s="30">
        <f>IF(OR($Y99="",$F$6=""),"",IF(INDEX($A:$U,ROW(),$F$6)="","",IF(ISNUMBER(INDEX($A:$U,ROW(),$F$6)),INDEX($A:$U,ROW(),$F$6),IFERROR(--SUBSTITUTE(SUBSTITUTE(TRIM(INDEX($A:$U,ROW(),$F$6)),",",""),"원",""),""))))</f>
        <v/>
      </c>
      <c r="AC99" s="2">
        <f>IF(OR($Y99="",$G$6=""),"",INDEX($A:$U,ROW(),$G$6)&amp;"")</f>
        <v/>
      </c>
      <c r="AD99" s="2">
        <f>IF($Y99="","",IF(OR(AND(설정!$B$5&lt;&gt;"",ISNUMBER(SEARCH(설정!$B$5,$AC99))),AND(설정!$B$6&lt;&gt;"",ISNUMBER(SEARCH(설정!$B$6,$AC99))),AND(설정!$B$7&lt;&gt;"",ISNUMBER(SEARCH(설정!$B$7,$AC99)))),"제외","포함"))</f>
        <v/>
      </c>
    </row>
    <row r="100">
      <c r="W100" s="2">
        <f>IF(OR($B$5="",$C$6="",ROW()&lt;$B$5),"",IF(INDEX($A:$U,ROW(),$C$6)="","",INDEX($A:$U,ROW(),$C$6)))</f>
        <v/>
      </c>
      <c r="X100" s="28">
        <f>IF($W100="","",IF(ISNUMBER($W100),IF($W100&gt;=10000000,IFERROR(DATE(INT($W100/10000),MOD(INT($W100/100),100),MOD($W100,100)),""),$W100),IF(ISNUMBER(--SUBSTITUTE(SUBSTITUTE(TRIM($W100),".","-"),"/","-")),IF(--SUBSTITUTE(SUBSTITUTE(TRIM($W100),".","-"),"/","-")&gt;=10000000,IFERROR(DATE(--LEFT(TRIM($W100),4),--MID(TRIM($W100),5,2),--RIGHT(TRIM($W100),2)),""),--SUBSTITUTE(SUBSTITUTE(TRIM($W100),".","-"),"/","-")),IFERROR(--LEFT(SUBSTITUTE(SUBSTITUTE(TRIM($W100),".","-"),"/","-"),10),""))))</f>
        <v/>
      </c>
      <c r="Y100" s="29">
        <f>IF($X100="","",INT($X100))</f>
        <v/>
      </c>
      <c r="Z100" s="30">
        <f>IF(OR($Y100="",$D$6=""),"",IF(INDEX($A:$U,ROW(),$D$6)="",0,IF(ISNUMBER(INDEX($A:$U,ROW(),$D$6)),INDEX($A:$U,ROW(),$D$6),IFERROR(--SUBSTITUTE(SUBSTITUTE(TRIM(INDEX($A:$U,ROW(),$D$6)),",",""),"원",""),0))))</f>
        <v/>
      </c>
      <c r="AA100" s="30">
        <f>IF(OR($Y100="",$E$6=""),"",IF(INDEX($A:$U,ROW(),$E$6)="",0,IF(ISNUMBER(INDEX($A:$U,ROW(),$E$6)),INDEX($A:$U,ROW(),$E$6),IFERROR(--SUBSTITUTE(SUBSTITUTE(TRIM(INDEX($A:$U,ROW(),$E$6)),",",""),"원",""),0))))</f>
        <v/>
      </c>
      <c r="AB100" s="30">
        <f>IF(OR($Y100="",$F$6=""),"",IF(INDEX($A:$U,ROW(),$F$6)="","",IF(ISNUMBER(INDEX($A:$U,ROW(),$F$6)),INDEX($A:$U,ROW(),$F$6),IFERROR(--SUBSTITUTE(SUBSTITUTE(TRIM(INDEX($A:$U,ROW(),$F$6)),",",""),"원",""),""))))</f>
        <v/>
      </c>
      <c r="AC100" s="2">
        <f>IF(OR($Y100="",$G$6=""),"",INDEX($A:$U,ROW(),$G$6)&amp;"")</f>
        <v/>
      </c>
      <c r="AD100" s="2">
        <f>IF($Y100="","",IF(OR(AND(설정!$B$5&lt;&gt;"",ISNUMBER(SEARCH(설정!$B$5,$AC100))),AND(설정!$B$6&lt;&gt;"",ISNUMBER(SEARCH(설정!$B$6,$AC100))),AND(설정!$B$7&lt;&gt;"",ISNUMBER(SEARCH(설정!$B$7,$AC100)))),"제외","포함"))</f>
        <v/>
      </c>
    </row>
    <row r="101">
      <c r="W101" s="2">
        <f>IF(OR($B$5="",$C$6="",ROW()&lt;$B$5),"",IF(INDEX($A:$U,ROW(),$C$6)="","",INDEX($A:$U,ROW(),$C$6)))</f>
        <v/>
      </c>
      <c r="X101" s="28">
        <f>IF($W101="","",IF(ISNUMBER($W101),IF($W101&gt;=10000000,IFERROR(DATE(INT($W101/10000),MOD(INT($W101/100),100),MOD($W101,100)),""),$W101),IF(ISNUMBER(--SUBSTITUTE(SUBSTITUTE(TRIM($W101),".","-"),"/","-")),IF(--SUBSTITUTE(SUBSTITUTE(TRIM($W101),".","-"),"/","-")&gt;=10000000,IFERROR(DATE(--LEFT(TRIM($W101),4),--MID(TRIM($W101),5,2),--RIGHT(TRIM($W101),2)),""),--SUBSTITUTE(SUBSTITUTE(TRIM($W101),".","-"),"/","-")),IFERROR(--LEFT(SUBSTITUTE(SUBSTITUTE(TRIM($W101),".","-"),"/","-"),10),""))))</f>
        <v/>
      </c>
      <c r="Y101" s="29">
        <f>IF($X101="","",INT($X101))</f>
        <v/>
      </c>
      <c r="Z101" s="30">
        <f>IF(OR($Y101="",$D$6=""),"",IF(INDEX($A:$U,ROW(),$D$6)="",0,IF(ISNUMBER(INDEX($A:$U,ROW(),$D$6)),INDEX($A:$U,ROW(),$D$6),IFERROR(--SUBSTITUTE(SUBSTITUTE(TRIM(INDEX($A:$U,ROW(),$D$6)),",",""),"원",""),0))))</f>
        <v/>
      </c>
      <c r="AA101" s="30">
        <f>IF(OR($Y101="",$E$6=""),"",IF(INDEX($A:$U,ROW(),$E$6)="",0,IF(ISNUMBER(INDEX($A:$U,ROW(),$E$6)),INDEX($A:$U,ROW(),$E$6),IFERROR(--SUBSTITUTE(SUBSTITUTE(TRIM(INDEX($A:$U,ROW(),$E$6)),",",""),"원",""),0))))</f>
        <v/>
      </c>
      <c r="AB101" s="30">
        <f>IF(OR($Y101="",$F$6=""),"",IF(INDEX($A:$U,ROW(),$F$6)="","",IF(ISNUMBER(INDEX($A:$U,ROW(),$F$6)),INDEX($A:$U,ROW(),$F$6),IFERROR(--SUBSTITUTE(SUBSTITUTE(TRIM(INDEX($A:$U,ROW(),$F$6)),",",""),"원",""),""))))</f>
        <v/>
      </c>
      <c r="AC101" s="2">
        <f>IF(OR($Y101="",$G$6=""),"",INDEX($A:$U,ROW(),$G$6)&amp;"")</f>
        <v/>
      </c>
      <c r="AD101" s="2">
        <f>IF($Y101="","",IF(OR(AND(설정!$B$5&lt;&gt;"",ISNUMBER(SEARCH(설정!$B$5,$AC101))),AND(설정!$B$6&lt;&gt;"",ISNUMBER(SEARCH(설정!$B$6,$AC101))),AND(설정!$B$7&lt;&gt;"",ISNUMBER(SEARCH(설정!$B$7,$AC101)))),"제외","포함"))</f>
        <v/>
      </c>
    </row>
    <row r="102">
      <c r="W102" s="2">
        <f>IF(OR($B$5="",$C$6="",ROW()&lt;$B$5),"",IF(INDEX($A:$U,ROW(),$C$6)="","",INDEX($A:$U,ROW(),$C$6)))</f>
        <v/>
      </c>
      <c r="X102" s="28">
        <f>IF($W102="","",IF(ISNUMBER($W102),IF($W102&gt;=10000000,IFERROR(DATE(INT($W102/10000),MOD(INT($W102/100),100),MOD($W102,100)),""),$W102),IF(ISNUMBER(--SUBSTITUTE(SUBSTITUTE(TRIM($W102),".","-"),"/","-")),IF(--SUBSTITUTE(SUBSTITUTE(TRIM($W102),".","-"),"/","-")&gt;=10000000,IFERROR(DATE(--LEFT(TRIM($W102),4),--MID(TRIM($W102),5,2),--RIGHT(TRIM($W102),2)),""),--SUBSTITUTE(SUBSTITUTE(TRIM($W102),".","-"),"/","-")),IFERROR(--LEFT(SUBSTITUTE(SUBSTITUTE(TRIM($W102),".","-"),"/","-"),10),""))))</f>
        <v/>
      </c>
      <c r="Y102" s="29">
        <f>IF($X102="","",INT($X102))</f>
        <v/>
      </c>
      <c r="Z102" s="30">
        <f>IF(OR($Y102="",$D$6=""),"",IF(INDEX($A:$U,ROW(),$D$6)="",0,IF(ISNUMBER(INDEX($A:$U,ROW(),$D$6)),INDEX($A:$U,ROW(),$D$6),IFERROR(--SUBSTITUTE(SUBSTITUTE(TRIM(INDEX($A:$U,ROW(),$D$6)),",",""),"원",""),0))))</f>
        <v/>
      </c>
      <c r="AA102" s="30">
        <f>IF(OR($Y102="",$E$6=""),"",IF(INDEX($A:$U,ROW(),$E$6)="",0,IF(ISNUMBER(INDEX($A:$U,ROW(),$E$6)),INDEX($A:$U,ROW(),$E$6),IFERROR(--SUBSTITUTE(SUBSTITUTE(TRIM(INDEX($A:$U,ROW(),$E$6)),",",""),"원",""),0))))</f>
        <v/>
      </c>
      <c r="AB102" s="30">
        <f>IF(OR($Y102="",$F$6=""),"",IF(INDEX($A:$U,ROW(),$F$6)="","",IF(ISNUMBER(INDEX($A:$U,ROW(),$F$6)),INDEX($A:$U,ROW(),$F$6),IFERROR(--SUBSTITUTE(SUBSTITUTE(TRIM(INDEX($A:$U,ROW(),$F$6)),",",""),"원",""),""))))</f>
        <v/>
      </c>
      <c r="AC102" s="2">
        <f>IF(OR($Y102="",$G$6=""),"",INDEX($A:$U,ROW(),$G$6)&amp;"")</f>
        <v/>
      </c>
      <c r="AD102" s="2">
        <f>IF($Y102="","",IF(OR(AND(설정!$B$5&lt;&gt;"",ISNUMBER(SEARCH(설정!$B$5,$AC102))),AND(설정!$B$6&lt;&gt;"",ISNUMBER(SEARCH(설정!$B$6,$AC102))),AND(설정!$B$7&lt;&gt;"",ISNUMBER(SEARCH(설정!$B$7,$AC102)))),"제외","포함"))</f>
        <v/>
      </c>
    </row>
    <row r="103">
      <c r="W103" s="2">
        <f>IF(OR($B$5="",$C$6="",ROW()&lt;$B$5),"",IF(INDEX($A:$U,ROW(),$C$6)="","",INDEX($A:$U,ROW(),$C$6)))</f>
        <v/>
      </c>
      <c r="X103" s="28">
        <f>IF($W103="","",IF(ISNUMBER($W103),IF($W103&gt;=10000000,IFERROR(DATE(INT($W103/10000),MOD(INT($W103/100),100),MOD($W103,100)),""),$W103),IF(ISNUMBER(--SUBSTITUTE(SUBSTITUTE(TRIM($W103),".","-"),"/","-")),IF(--SUBSTITUTE(SUBSTITUTE(TRIM($W103),".","-"),"/","-")&gt;=10000000,IFERROR(DATE(--LEFT(TRIM($W103),4),--MID(TRIM($W103),5,2),--RIGHT(TRIM($W103),2)),""),--SUBSTITUTE(SUBSTITUTE(TRIM($W103),".","-"),"/","-")),IFERROR(--LEFT(SUBSTITUTE(SUBSTITUTE(TRIM($W103),".","-"),"/","-"),10),""))))</f>
        <v/>
      </c>
      <c r="Y103" s="29">
        <f>IF($X103="","",INT($X103))</f>
        <v/>
      </c>
      <c r="Z103" s="30">
        <f>IF(OR($Y103="",$D$6=""),"",IF(INDEX($A:$U,ROW(),$D$6)="",0,IF(ISNUMBER(INDEX($A:$U,ROW(),$D$6)),INDEX($A:$U,ROW(),$D$6),IFERROR(--SUBSTITUTE(SUBSTITUTE(TRIM(INDEX($A:$U,ROW(),$D$6)),",",""),"원",""),0))))</f>
        <v/>
      </c>
      <c r="AA103" s="30">
        <f>IF(OR($Y103="",$E$6=""),"",IF(INDEX($A:$U,ROW(),$E$6)="",0,IF(ISNUMBER(INDEX($A:$U,ROW(),$E$6)),INDEX($A:$U,ROW(),$E$6),IFERROR(--SUBSTITUTE(SUBSTITUTE(TRIM(INDEX($A:$U,ROW(),$E$6)),",",""),"원",""),0))))</f>
        <v/>
      </c>
      <c r="AB103" s="30">
        <f>IF(OR($Y103="",$F$6=""),"",IF(INDEX($A:$U,ROW(),$F$6)="","",IF(ISNUMBER(INDEX($A:$U,ROW(),$F$6)),INDEX($A:$U,ROW(),$F$6),IFERROR(--SUBSTITUTE(SUBSTITUTE(TRIM(INDEX($A:$U,ROW(),$F$6)),",",""),"원",""),""))))</f>
        <v/>
      </c>
      <c r="AC103" s="2">
        <f>IF(OR($Y103="",$G$6=""),"",INDEX($A:$U,ROW(),$G$6)&amp;"")</f>
        <v/>
      </c>
      <c r="AD103" s="2">
        <f>IF($Y103="","",IF(OR(AND(설정!$B$5&lt;&gt;"",ISNUMBER(SEARCH(설정!$B$5,$AC103))),AND(설정!$B$6&lt;&gt;"",ISNUMBER(SEARCH(설정!$B$6,$AC103))),AND(설정!$B$7&lt;&gt;"",ISNUMBER(SEARCH(설정!$B$7,$AC103)))),"제외","포함"))</f>
        <v/>
      </c>
    </row>
    <row r="104">
      <c r="W104" s="2">
        <f>IF(OR($B$5="",$C$6="",ROW()&lt;$B$5),"",IF(INDEX($A:$U,ROW(),$C$6)="","",INDEX($A:$U,ROW(),$C$6)))</f>
        <v/>
      </c>
      <c r="X104" s="28">
        <f>IF($W104="","",IF(ISNUMBER($W104),IF($W104&gt;=10000000,IFERROR(DATE(INT($W104/10000),MOD(INT($W104/100),100),MOD($W104,100)),""),$W104),IF(ISNUMBER(--SUBSTITUTE(SUBSTITUTE(TRIM($W104),".","-"),"/","-")),IF(--SUBSTITUTE(SUBSTITUTE(TRIM($W104),".","-"),"/","-")&gt;=10000000,IFERROR(DATE(--LEFT(TRIM($W104),4),--MID(TRIM($W104),5,2),--RIGHT(TRIM($W104),2)),""),--SUBSTITUTE(SUBSTITUTE(TRIM($W104),".","-"),"/","-")),IFERROR(--LEFT(SUBSTITUTE(SUBSTITUTE(TRIM($W104),".","-"),"/","-"),10),""))))</f>
        <v/>
      </c>
      <c r="Y104" s="29">
        <f>IF($X104="","",INT($X104))</f>
        <v/>
      </c>
      <c r="Z104" s="30">
        <f>IF(OR($Y104="",$D$6=""),"",IF(INDEX($A:$U,ROW(),$D$6)="",0,IF(ISNUMBER(INDEX($A:$U,ROW(),$D$6)),INDEX($A:$U,ROW(),$D$6),IFERROR(--SUBSTITUTE(SUBSTITUTE(TRIM(INDEX($A:$U,ROW(),$D$6)),",",""),"원",""),0))))</f>
        <v/>
      </c>
      <c r="AA104" s="30">
        <f>IF(OR($Y104="",$E$6=""),"",IF(INDEX($A:$U,ROW(),$E$6)="",0,IF(ISNUMBER(INDEX($A:$U,ROW(),$E$6)),INDEX($A:$U,ROW(),$E$6),IFERROR(--SUBSTITUTE(SUBSTITUTE(TRIM(INDEX($A:$U,ROW(),$E$6)),",",""),"원",""),0))))</f>
        <v/>
      </c>
      <c r="AB104" s="30">
        <f>IF(OR($Y104="",$F$6=""),"",IF(INDEX($A:$U,ROW(),$F$6)="","",IF(ISNUMBER(INDEX($A:$U,ROW(),$F$6)),INDEX($A:$U,ROW(),$F$6),IFERROR(--SUBSTITUTE(SUBSTITUTE(TRIM(INDEX($A:$U,ROW(),$F$6)),",",""),"원",""),""))))</f>
        <v/>
      </c>
      <c r="AC104" s="2">
        <f>IF(OR($Y104="",$G$6=""),"",INDEX($A:$U,ROW(),$G$6)&amp;"")</f>
        <v/>
      </c>
      <c r="AD104" s="2">
        <f>IF($Y104="","",IF(OR(AND(설정!$B$5&lt;&gt;"",ISNUMBER(SEARCH(설정!$B$5,$AC104))),AND(설정!$B$6&lt;&gt;"",ISNUMBER(SEARCH(설정!$B$6,$AC104))),AND(설정!$B$7&lt;&gt;"",ISNUMBER(SEARCH(설정!$B$7,$AC104)))),"제외","포함"))</f>
        <v/>
      </c>
    </row>
    <row r="105">
      <c r="W105" s="2">
        <f>IF(OR($B$5="",$C$6="",ROW()&lt;$B$5),"",IF(INDEX($A:$U,ROW(),$C$6)="","",INDEX($A:$U,ROW(),$C$6)))</f>
        <v/>
      </c>
      <c r="X105" s="28">
        <f>IF($W105="","",IF(ISNUMBER($W105),IF($W105&gt;=10000000,IFERROR(DATE(INT($W105/10000),MOD(INT($W105/100),100),MOD($W105,100)),""),$W105),IF(ISNUMBER(--SUBSTITUTE(SUBSTITUTE(TRIM($W105),".","-"),"/","-")),IF(--SUBSTITUTE(SUBSTITUTE(TRIM($W105),".","-"),"/","-")&gt;=10000000,IFERROR(DATE(--LEFT(TRIM($W105),4),--MID(TRIM($W105),5,2),--RIGHT(TRIM($W105),2)),""),--SUBSTITUTE(SUBSTITUTE(TRIM($W105),".","-"),"/","-")),IFERROR(--LEFT(SUBSTITUTE(SUBSTITUTE(TRIM($W105),".","-"),"/","-"),10),""))))</f>
        <v/>
      </c>
      <c r="Y105" s="29">
        <f>IF($X105="","",INT($X105))</f>
        <v/>
      </c>
      <c r="Z105" s="30">
        <f>IF(OR($Y105="",$D$6=""),"",IF(INDEX($A:$U,ROW(),$D$6)="",0,IF(ISNUMBER(INDEX($A:$U,ROW(),$D$6)),INDEX($A:$U,ROW(),$D$6),IFERROR(--SUBSTITUTE(SUBSTITUTE(TRIM(INDEX($A:$U,ROW(),$D$6)),",",""),"원",""),0))))</f>
        <v/>
      </c>
      <c r="AA105" s="30">
        <f>IF(OR($Y105="",$E$6=""),"",IF(INDEX($A:$U,ROW(),$E$6)="",0,IF(ISNUMBER(INDEX($A:$U,ROW(),$E$6)),INDEX($A:$U,ROW(),$E$6),IFERROR(--SUBSTITUTE(SUBSTITUTE(TRIM(INDEX($A:$U,ROW(),$E$6)),",",""),"원",""),0))))</f>
        <v/>
      </c>
      <c r="AB105" s="30">
        <f>IF(OR($Y105="",$F$6=""),"",IF(INDEX($A:$U,ROW(),$F$6)="","",IF(ISNUMBER(INDEX($A:$U,ROW(),$F$6)),INDEX($A:$U,ROW(),$F$6),IFERROR(--SUBSTITUTE(SUBSTITUTE(TRIM(INDEX($A:$U,ROW(),$F$6)),",",""),"원",""),""))))</f>
        <v/>
      </c>
      <c r="AC105" s="2">
        <f>IF(OR($Y105="",$G$6=""),"",INDEX($A:$U,ROW(),$G$6)&amp;"")</f>
        <v/>
      </c>
      <c r="AD105" s="2">
        <f>IF($Y105="","",IF(OR(AND(설정!$B$5&lt;&gt;"",ISNUMBER(SEARCH(설정!$B$5,$AC105))),AND(설정!$B$6&lt;&gt;"",ISNUMBER(SEARCH(설정!$B$6,$AC105))),AND(설정!$B$7&lt;&gt;"",ISNUMBER(SEARCH(설정!$B$7,$AC105)))),"제외","포함"))</f>
        <v/>
      </c>
    </row>
    <row r="106">
      <c r="W106" s="2">
        <f>IF(OR($B$5="",$C$6="",ROW()&lt;$B$5),"",IF(INDEX($A:$U,ROW(),$C$6)="","",INDEX($A:$U,ROW(),$C$6)))</f>
        <v/>
      </c>
      <c r="X106" s="28">
        <f>IF($W106="","",IF(ISNUMBER($W106),IF($W106&gt;=10000000,IFERROR(DATE(INT($W106/10000),MOD(INT($W106/100),100),MOD($W106,100)),""),$W106),IF(ISNUMBER(--SUBSTITUTE(SUBSTITUTE(TRIM($W106),".","-"),"/","-")),IF(--SUBSTITUTE(SUBSTITUTE(TRIM($W106),".","-"),"/","-")&gt;=10000000,IFERROR(DATE(--LEFT(TRIM($W106),4),--MID(TRIM($W106),5,2),--RIGHT(TRIM($W106),2)),""),--SUBSTITUTE(SUBSTITUTE(TRIM($W106),".","-"),"/","-")),IFERROR(--LEFT(SUBSTITUTE(SUBSTITUTE(TRIM($W106),".","-"),"/","-"),10),""))))</f>
        <v/>
      </c>
      <c r="Y106" s="29">
        <f>IF($X106="","",INT($X106))</f>
        <v/>
      </c>
      <c r="Z106" s="30">
        <f>IF(OR($Y106="",$D$6=""),"",IF(INDEX($A:$U,ROW(),$D$6)="",0,IF(ISNUMBER(INDEX($A:$U,ROW(),$D$6)),INDEX($A:$U,ROW(),$D$6),IFERROR(--SUBSTITUTE(SUBSTITUTE(TRIM(INDEX($A:$U,ROW(),$D$6)),",",""),"원",""),0))))</f>
        <v/>
      </c>
      <c r="AA106" s="30">
        <f>IF(OR($Y106="",$E$6=""),"",IF(INDEX($A:$U,ROW(),$E$6)="",0,IF(ISNUMBER(INDEX($A:$U,ROW(),$E$6)),INDEX($A:$U,ROW(),$E$6),IFERROR(--SUBSTITUTE(SUBSTITUTE(TRIM(INDEX($A:$U,ROW(),$E$6)),",",""),"원",""),0))))</f>
        <v/>
      </c>
      <c r="AB106" s="30">
        <f>IF(OR($Y106="",$F$6=""),"",IF(INDEX($A:$U,ROW(),$F$6)="","",IF(ISNUMBER(INDEX($A:$U,ROW(),$F$6)),INDEX($A:$U,ROW(),$F$6),IFERROR(--SUBSTITUTE(SUBSTITUTE(TRIM(INDEX($A:$U,ROW(),$F$6)),",",""),"원",""),""))))</f>
        <v/>
      </c>
      <c r="AC106" s="2">
        <f>IF(OR($Y106="",$G$6=""),"",INDEX($A:$U,ROW(),$G$6)&amp;"")</f>
        <v/>
      </c>
      <c r="AD106" s="2">
        <f>IF($Y106="","",IF(OR(AND(설정!$B$5&lt;&gt;"",ISNUMBER(SEARCH(설정!$B$5,$AC106))),AND(설정!$B$6&lt;&gt;"",ISNUMBER(SEARCH(설정!$B$6,$AC106))),AND(설정!$B$7&lt;&gt;"",ISNUMBER(SEARCH(설정!$B$7,$AC106)))),"제외","포함"))</f>
        <v/>
      </c>
    </row>
    <row r="107">
      <c r="W107" s="2">
        <f>IF(OR($B$5="",$C$6="",ROW()&lt;$B$5),"",IF(INDEX($A:$U,ROW(),$C$6)="","",INDEX($A:$U,ROW(),$C$6)))</f>
        <v/>
      </c>
      <c r="X107" s="28">
        <f>IF($W107="","",IF(ISNUMBER($W107),IF($W107&gt;=10000000,IFERROR(DATE(INT($W107/10000),MOD(INT($W107/100),100),MOD($W107,100)),""),$W107),IF(ISNUMBER(--SUBSTITUTE(SUBSTITUTE(TRIM($W107),".","-"),"/","-")),IF(--SUBSTITUTE(SUBSTITUTE(TRIM($W107),".","-"),"/","-")&gt;=10000000,IFERROR(DATE(--LEFT(TRIM($W107),4),--MID(TRIM($W107),5,2),--RIGHT(TRIM($W107),2)),""),--SUBSTITUTE(SUBSTITUTE(TRIM($W107),".","-"),"/","-")),IFERROR(--LEFT(SUBSTITUTE(SUBSTITUTE(TRIM($W107),".","-"),"/","-"),10),""))))</f>
        <v/>
      </c>
      <c r="Y107" s="29">
        <f>IF($X107="","",INT($X107))</f>
        <v/>
      </c>
      <c r="Z107" s="30">
        <f>IF(OR($Y107="",$D$6=""),"",IF(INDEX($A:$U,ROW(),$D$6)="",0,IF(ISNUMBER(INDEX($A:$U,ROW(),$D$6)),INDEX($A:$U,ROW(),$D$6),IFERROR(--SUBSTITUTE(SUBSTITUTE(TRIM(INDEX($A:$U,ROW(),$D$6)),",",""),"원",""),0))))</f>
        <v/>
      </c>
      <c r="AA107" s="30">
        <f>IF(OR($Y107="",$E$6=""),"",IF(INDEX($A:$U,ROW(),$E$6)="",0,IF(ISNUMBER(INDEX($A:$U,ROW(),$E$6)),INDEX($A:$U,ROW(),$E$6),IFERROR(--SUBSTITUTE(SUBSTITUTE(TRIM(INDEX($A:$U,ROW(),$E$6)),",",""),"원",""),0))))</f>
        <v/>
      </c>
      <c r="AB107" s="30">
        <f>IF(OR($Y107="",$F$6=""),"",IF(INDEX($A:$U,ROW(),$F$6)="","",IF(ISNUMBER(INDEX($A:$U,ROW(),$F$6)),INDEX($A:$U,ROW(),$F$6),IFERROR(--SUBSTITUTE(SUBSTITUTE(TRIM(INDEX($A:$U,ROW(),$F$6)),",",""),"원",""),""))))</f>
        <v/>
      </c>
      <c r="AC107" s="2">
        <f>IF(OR($Y107="",$G$6=""),"",INDEX($A:$U,ROW(),$G$6)&amp;"")</f>
        <v/>
      </c>
      <c r="AD107" s="2">
        <f>IF($Y107="","",IF(OR(AND(설정!$B$5&lt;&gt;"",ISNUMBER(SEARCH(설정!$B$5,$AC107))),AND(설정!$B$6&lt;&gt;"",ISNUMBER(SEARCH(설정!$B$6,$AC107))),AND(설정!$B$7&lt;&gt;"",ISNUMBER(SEARCH(설정!$B$7,$AC107)))),"제외","포함"))</f>
        <v/>
      </c>
    </row>
    <row r="108">
      <c r="W108" s="2">
        <f>IF(OR($B$5="",$C$6="",ROW()&lt;$B$5),"",IF(INDEX($A:$U,ROW(),$C$6)="","",INDEX($A:$U,ROW(),$C$6)))</f>
        <v/>
      </c>
      <c r="X108" s="28">
        <f>IF($W108="","",IF(ISNUMBER($W108),IF($W108&gt;=10000000,IFERROR(DATE(INT($W108/10000),MOD(INT($W108/100),100),MOD($W108,100)),""),$W108),IF(ISNUMBER(--SUBSTITUTE(SUBSTITUTE(TRIM($W108),".","-"),"/","-")),IF(--SUBSTITUTE(SUBSTITUTE(TRIM($W108),".","-"),"/","-")&gt;=10000000,IFERROR(DATE(--LEFT(TRIM($W108),4),--MID(TRIM($W108),5,2),--RIGHT(TRIM($W108),2)),""),--SUBSTITUTE(SUBSTITUTE(TRIM($W108),".","-"),"/","-")),IFERROR(--LEFT(SUBSTITUTE(SUBSTITUTE(TRIM($W108),".","-"),"/","-"),10),""))))</f>
        <v/>
      </c>
      <c r="Y108" s="29">
        <f>IF($X108="","",INT($X108))</f>
        <v/>
      </c>
      <c r="Z108" s="30">
        <f>IF(OR($Y108="",$D$6=""),"",IF(INDEX($A:$U,ROW(),$D$6)="",0,IF(ISNUMBER(INDEX($A:$U,ROW(),$D$6)),INDEX($A:$U,ROW(),$D$6),IFERROR(--SUBSTITUTE(SUBSTITUTE(TRIM(INDEX($A:$U,ROW(),$D$6)),",",""),"원",""),0))))</f>
        <v/>
      </c>
      <c r="AA108" s="30">
        <f>IF(OR($Y108="",$E$6=""),"",IF(INDEX($A:$U,ROW(),$E$6)="",0,IF(ISNUMBER(INDEX($A:$U,ROW(),$E$6)),INDEX($A:$U,ROW(),$E$6),IFERROR(--SUBSTITUTE(SUBSTITUTE(TRIM(INDEX($A:$U,ROW(),$E$6)),",",""),"원",""),0))))</f>
        <v/>
      </c>
      <c r="AB108" s="30">
        <f>IF(OR($Y108="",$F$6=""),"",IF(INDEX($A:$U,ROW(),$F$6)="","",IF(ISNUMBER(INDEX($A:$U,ROW(),$F$6)),INDEX($A:$U,ROW(),$F$6),IFERROR(--SUBSTITUTE(SUBSTITUTE(TRIM(INDEX($A:$U,ROW(),$F$6)),",",""),"원",""),""))))</f>
        <v/>
      </c>
      <c r="AC108" s="2">
        <f>IF(OR($Y108="",$G$6=""),"",INDEX($A:$U,ROW(),$G$6)&amp;"")</f>
        <v/>
      </c>
      <c r="AD108" s="2">
        <f>IF($Y108="","",IF(OR(AND(설정!$B$5&lt;&gt;"",ISNUMBER(SEARCH(설정!$B$5,$AC108))),AND(설정!$B$6&lt;&gt;"",ISNUMBER(SEARCH(설정!$B$6,$AC108))),AND(설정!$B$7&lt;&gt;"",ISNUMBER(SEARCH(설정!$B$7,$AC108)))),"제외","포함"))</f>
        <v/>
      </c>
    </row>
    <row r="109">
      <c r="W109" s="2">
        <f>IF(OR($B$5="",$C$6="",ROW()&lt;$B$5),"",IF(INDEX($A:$U,ROW(),$C$6)="","",INDEX($A:$U,ROW(),$C$6)))</f>
        <v/>
      </c>
      <c r="X109" s="28">
        <f>IF($W109="","",IF(ISNUMBER($W109),IF($W109&gt;=10000000,IFERROR(DATE(INT($W109/10000),MOD(INT($W109/100),100),MOD($W109,100)),""),$W109),IF(ISNUMBER(--SUBSTITUTE(SUBSTITUTE(TRIM($W109),".","-"),"/","-")),IF(--SUBSTITUTE(SUBSTITUTE(TRIM($W109),".","-"),"/","-")&gt;=10000000,IFERROR(DATE(--LEFT(TRIM($W109),4),--MID(TRIM($W109),5,2),--RIGHT(TRIM($W109),2)),""),--SUBSTITUTE(SUBSTITUTE(TRIM($W109),".","-"),"/","-")),IFERROR(--LEFT(SUBSTITUTE(SUBSTITUTE(TRIM($W109),".","-"),"/","-"),10),""))))</f>
        <v/>
      </c>
      <c r="Y109" s="29">
        <f>IF($X109="","",INT($X109))</f>
        <v/>
      </c>
      <c r="Z109" s="30">
        <f>IF(OR($Y109="",$D$6=""),"",IF(INDEX($A:$U,ROW(),$D$6)="",0,IF(ISNUMBER(INDEX($A:$U,ROW(),$D$6)),INDEX($A:$U,ROW(),$D$6),IFERROR(--SUBSTITUTE(SUBSTITUTE(TRIM(INDEX($A:$U,ROW(),$D$6)),",",""),"원",""),0))))</f>
        <v/>
      </c>
      <c r="AA109" s="30">
        <f>IF(OR($Y109="",$E$6=""),"",IF(INDEX($A:$U,ROW(),$E$6)="",0,IF(ISNUMBER(INDEX($A:$U,ROW(),$E$6)),INDEX($A:$U,ROW(),$E$6),IFERROR(--SUBSTITUTE(SUBSTITUTE(TRIM(INDEX($A:$U,ROW(),$E$6)),",",""),"원",""),0))))</f>
        <v/>
      </c>
      <c r="AB109" s="30">
        <f>IF(OR($Y109="",$F$6=""),"",IF(INDEX($A:$U,ROW(),$F$6)="","",IF(ISNUMBER(INDEX($A:$U,ROW(),$F$6)),INDEX($A:$U,ROW(),$F$6),IFERROR(--SUBSTITUTE(SUBSTITUTE(TRIM(INDEX($A:$U,ROW(),$F$6)),",",""),"원",""),""))))</f>
        <v/>
      </c>
      <c r="AC109" s="2">
        <f>IF(OR($Y109="",$G$6=""),"",INDEX($A:$U,ROW(),$G$6)&amp;"")</f>
        <v/>
      </c>
      <c r="AD109" s="2">
        <f>IF($Y109="","",IF(OR(AND(설정!$B$5&lt;&gt;"",ISNUMBER(SEARCH(설정!$B$5,$AC109))),AND(설정!$B$6&lt;&gt;"",ISNUMBER(SEARCH(설정!$B$6,$AC109))),AND(설정!$B$7&lt;&gt;"",ISNUMBER(SEARCH(설정!$B$7,$AC109)))),"제외","포함"))</f>
        <v/>
      </c>
    </row>
    <row r="110">
      <c r="W110" s="2">
        <f>IF(OR($B$5="",$C$6="",ROW()&lt;$B$5),"",IF(INDEX($A:$U,ROW(),$C$6)="","",INDEX($A:$U,ROW(),$C$6)))</f>
        <v/>
      </c>
      <c r="X110" s="28">
        <f>IF($W110="","",IF(ISNUMBER($W110),IF($W110&gt;=10000000,IFERROR(DATE(INT($W110/10000),MOD(INT($W110/100),100),MOD($W110,100)),""),$W110),IF(ISNUMBER(--SUBSTITUTE(SUBSTITUTE(TRIM($W110),".","-"),"/","-")),IF(--SUBSTITUTE(SUBSTITUTE(TRIM($W110),".","-"),"/","-")&gt;=10000000,IFERROR(DATE(--LEFT(TRIM($W110),4),--MID(TRIM($W110),5,2),--RIGHT(TRIM($W110),2)),""),--SUBSTITUTE(SUBSTITUTE(TRIM($W110),".","-"),"/","-")),IFERROR(--LEFT(SUBSTITUTE(SUBSTITUTE(TRIM($W110),".","-"),"/","-"),10),""))))</f>
        <v/>
      </c>
      <c r="Y110" s="29">
        <f>IF($X110="","",INT($X110))</f>
        <v/>
      </c>
      <c r="Z110" s="30">
        <f>IF(OR($Y110="",$D$6=""),"",IF(INDEX($A:$U,ROW(),$D$6)="",0,IF(ISNUMBER(INDEX($A:$U,ROW(),$D$6)),INDEX($A:$U,ROW(),$D$6),IFERROR(--SUBSTITUTE(SUBSTITUTE(TRIM(INDEX($A:$U,ROW(),$D$6)),",",""),"원",""),0))))</f>
        <v/>
      </c>
      <c r="AA110" s="30">
        <f>IF(OR($Y110="",$E$6=""),"",IF(INDEX($A:$U,ROW(),$E$6)="",0,IF(ISNUMBER(INDEX($A:$U,ROW(),$E$6)),INDEX($A:$U,ROW(),$E$6),IFERROR(--SUBSTITUTE(SUBSTITUTE(TRIM(INDEX($A:$U,ROW(),$E$6)),",",""),"원",""),0))))</f>
        <v/>
      </c>
      <c r="AB110" s="30">
        <f>IF(OR($Y110="",$F$6=""),"",IF(INDEX($A:$U,ROW(),$F$6)="","",IF(ISNUMBER(INDEX($A:$U,ROW(),$F$6)),INDEX($A:$U,ROW(),$F$6),IFERROR(--SUBSTITUTE(SUBSTITUTE(TRIM(INDEX($A:$U,ROW(),$F$6)),",",""),"원",""),""))))</f>
        <v/>
      </c>
      <c r="AC110" s="2">
        <f>IF(OR($Y110="",$G$6=""),"",INDEX($A:$U,ROW(),$G$6)&amp;"")</f>
        <v/>
      </c>
      <c r="AD110" s="2">
        <f>IF($Y110="","",IF(OR(AND(설정!$B$5&lt;&gt;"",ISNUMBER(SEARCH(설정!$B$5,$AC110))),AND(설정!$B$6&lt;&gt;"",ISNUMBER(SEARCH(설정!$B$6,$AC110))),AND(설정!$B$7&lt;&gt;"",ISNUMBER(SEARCH(설정!$B$7,$AC110)))),"제외","포함"))</f>
        <v/>
      </c>
    </row>
    <row r="111">
      <c r="W111" s="2">
        <f>IF(OR($B$5="",$C$6="",ROW()&lt;$B$5),"",IF(INDEX($A:$U,ROW(),$C$6)="","",INDEX($A:$U,ROW(),$C$6)))</f>
        <v/>
      </c>
      <c r="X111" s="28">
        <f>IF($W111="","",IF(ISNUMBER($W111),IF($W111&gt;=10000000,IFERROR(DATE(INT($W111/10000),MOD(INT($W111/100),100),MOD($W111,100)),""),$W111),IF(ISNUMBER(--SUBSTITUTE(SUBSTITUTE(TRIM($W111),".","-"),"/","-")),IF(--SUBSTITUTE(SUBSTITUTE(TRIM($W111),".","-"),"/","-")&gt;=10000000,IFERROR(DATE(--LEFT(TRIM($W111),4),--MID(TRIM($W111),5,2),--RIGHT(TRIM($W111),2)),""),--SUBSTITUTE(SUBSTITUTE(TRIM($W111),".","-"),"/","-")),IFERROR(--LEFT(SUBSTITUTE(SUBSTITUTE(TRIM($W111),".","-"),"/","-"),10),""))))</f>
        <v/>
      </c>
      <c r="Y111" s="29">
        <f>IF($X111="","",INT($X111))</f>
        <v/>
      </c>
      <c r="Z111" s="30">
        <f>IF(OR($Y111="",$D$6=""),"",IF(INDEX($A:$U,ROW(),$D$6)="",0,IF(ISNUMBER(INDEX($A:$U,ROW(),$D$6)),INDEX($A:$U,ROW(),$D$6),IFERROR(--SUBSTITUTE(SUBSTITUTE(TRIM(INDEX($A:$U,ROW(),$D$6)),",",""),"원",""),0))))</f>
        <v/>
      </c>
      <c r="AA111" s="30">
        <f>IF(OR($Y111="",$E$6=""),"",IF(INDEX($A:$U,ROW(),$E$6)="",0,IF(ISNUMBER(INDEX($A:$U,ROW(),$E$6)),INDEX($A:$U,ROW(),$E$6),IFERROR(--SUBSTITUTE(SUBSTITUTE(TRIM(INDEX($A:$U,ROW(),$E$6)),",",""),"원",""),0))))</f>
        <v/>
      </c>
      <c r="AB111" s="30">
        <f>IF(OR($Y111="",$F$6=""),"",IF(INDEX($A:$U,ROW(),$F$6)="","",IF(ISNUMBER(INDEX($A:$U,ROW(),$F$6)),INDEX($A:$U,ROW(),$F$6),IFERROR(--SUBSTITUTE(SUBSTITUTE(TRIM(INDEX($A:$U,ROW(),$F$6)),",",""),"원",""),""))))</f>
        <v/>
      </c>
      <c r="AC111" s="2">
        <f>IF(OR($Y111="",$G$6=""),"",INDEX($A:$U,ROW(),$G$6)&amp;"")</f>
        <v/>
      </c>
      <c r="AD111" s="2">
        <f>IF($Y111="","",IF(OR(AND(설정!$B$5&lt;&gt;"",ISNUMBER(SEARCH(설정!$B$5,$AC111))),AND(설정!$B$6&lt;&gt;"",ISNUMBER(SEARCH(설정!$B$6,$AC111))),AND(설정!$B$7&lt;&gt;"",ISNUMBER(SEARCH(설정!$B$7,$AC111)))),"제외","포함"))</f>
        <v/>
      </c>
    </row>
    <row r="112">
      <c r="W112" s="2">
        <f>IF(OR($B$5="",$C$6="",ROW()&lt;$B$5),"",IF(INDEX($A:$U,ROW(),$C$6)="","",INDEX($A:$U,ROW(),$C$6)))</f>
        <v/>
      </c>
      <c r="X112" s="28">
        <f>IF($W112="","",IF(ISNUMBER($W112),IF($W112&gt;=10000000,IFERROR(DATE(INT($W112/10000),MOD(INT($W112/100),100),MOD($W112,100)),""),$W112),IF(ISNUMBER(--SUBSTITUTE(SUBSTITUTE(TRIM($W112),".","-"),"/","-")),IF(--SUBSTITUTE(SUBSTITUTE(TRIM($W112),".","-"),"/","-")&gt;=10000000,IFERROR(DATE(--LEFT(TRIM($W112),4),--MID(TRIM($W112),5,2),--RIGHT(TRIM($W112),2)),""),--SUBSTITUTE(SUBSTITUTE(TRIM($W112),".","-"),"/","-")),IFERROR(--LEFT(SUBSTITUTE(SUBSTITUTE(TRIM($W112),".","-"),"/","-"),10),""))))</f>
        <v/>
      </c>
      <c r="Y112" s="29">
        <f>IF($X112="","",INT($X112))</f>
        <v/>
      </c>
      <c r="Z112" s="30">
        <f>IF(OR($Y112="",$D$6=""),"",IF(INDEX($A:$U,ROW(),$D$6)="",0,IF(ISNUMBER(INDEX($A:$U,ROW(),$D$6)),INDEX($A:$U,ROW(),$D$6),IFERROR(--SUBSTITUTE(SUBSTITUTE(TRIM(INDEX($A:$U,ROW(),$D$6)),",",""),"원",""),0))))</f>
        <v/>
      </c>
      <c r="AA112" s="30">
        <f>IF(OR($Y112="",$E$6=""),"",IF(INDEX($A:$U,ROW(),$E$6)="",0,IF(ISNUMBER(INDEX($A:$U,ROW(),$E$6)),INDEX($A:$U,ROW(),$E$6),IFERROR(--SUBSTITUTE(SUBSTITUTE(TRIM(INDEX($A:$U,ROW(),$E$6)),",",""),"원",""),0))))</f>
        <v/>
      </c>
      <c r="AB112" s="30">
        <f>IF(OR($Y112="",$F$6=""),"",IF(INDEX($A:$U,ROW(),$F$6)="","",IF(ISNUMBER(INDEX($A:$U,ROW(),$F$6)),INDEX($A:$U,ROW(),$F$6),IFERROR(--SUBSTITUTE(SUBSTITUTE(TRIM(INDEX($A:$U,ROW(),$F$6)),",",""),"원",""),""))))</f>
        <v/>
      </c>
      <c r="AC112" s="2">
        <f>IF(OR($Y112="",$G$6=""),"",INDEX($A:$U,ROW(),$G$6)&amp;"")</f>
        <v/>
      </c>
      <c r="AD112" s="2">
        <f>IF($Y112="","",IF(OR(AND(설정!$B$5&lt;&gt;"",ISNUMBER(SEARCH(설정!$B$5,$AC112))),AND(설정!$B$6&lt;&gt;"",ISNUMBER(SEARCH(설정!$B$6,$AC112))),AND(설정!$B$7&lt;&gt;"",ISNUMBER(SEARCH(설정!$B$7,$AC112)))),"제외","포함"))</f>
        <v/>
      </c>
    </row>
    <row r="113">
      <c r="W113" s="2">
        <f>IF(OR($B$5="",$C$6="",ROW()&lt;$B$5),"",IF(INDEX($A:$U,ROW(),$C$6)="","",INDEX($A:$U,ROW(),$C$6)))</f>
        <v/>
      </c>
      <c r="X113" s="28">
        <f>IF($W113="","",IF(ISNUMBER($W113),IF($W113&gt;=10000000,IFERROR(DATE(INT($W113/10000),MOD(INT($W113/100),100),MOD($W113,100)),""),$W113),IF(ISNUMBER(--SUBSTITUTE(SUBSTITUTE(TRIM($W113),".","-"),"/","-")),IF(--SUBSTITUTE(SUBSTITUTE(TRIM($W113),".","-"),"/","-")&gt;=10000000,IFERROR(DATE(--LEFT(TRIM($W113),4),--MID(TRIM($W113),5,2),--RIGHT(TRIM($W113),2)),""),--SUBSTITUTE(SUBSTITUTE(TRIM($W113),".","-"),"/","-")),IFERROR(--LEFT(SUBSTITUTE(SUBSTITUTE(TRIM($W113),".","-"),"/","-"),10),""))))</f>
        <v/>
      </c>
      <c r="Y113" s="29">
        <f>IF($X113="","",INT($X113))</f>
        <v/>
      </c>
      <c r="Z113" s="30">
        <f>IF(OR($Y113="",$D$6=""),"",IF(INDEX($A:$U,ROW(),$D$6)="",0,IF(ISNUMBER(INDEX($A:$U,ROW(),$D$6)),INDEX($A:$U,ROW(),$D$6),IFERROR(--SUBSTITUTE(SUBSTITUTE(TRIM(INDEX($A:$U,ROW(),$D$6)),",",""),"원",""),0))))</f>
        <v/>
      </c>
      <c r="AA113" s="30">
        <f>IF(OR($Y113="",$E$6=""),"",IF(INDEX($A:$U,ROW(),$E$6)="",0,IF(ISNUMBER(INDEX($A:$U,ROW(),$E$6)),INDEX($A:$U,ROW(),$E$6),IFERROR(--SUBSTITUTE(SUBSTITUTE(TRIM(INDEX($A:$U,ROW(),$E$6)),",",""),"원",""),0))))</f>
        <v/>
      </c>
      <c r="AB113" s="30">
        <f>IF(OR($Y113="",$F$6=""),"",IF(INDEX($A:$U,ROW(),$F$6)="","",IF(ISNUMBER(INDEX($A:$U,ROW(),$F$6)),INDEX($A:$U,ROW(),$F$6),IFERROR(--SUBSTITUTE(SUBSTITUTE(TRIM(INDEX($A:$U,ROW(),$F$6)),",",""),"원",""),""))))</f>
        <v/>
      </c>
      <c r="AC113" s="2">
        <f>IF(OR($Y113="",$G$6=""),"",INDEX($A:$U,ROW(),$G$6)&amp;"")</f>
        <v/>
      </c>
      <c r="AD113" s="2">
        <f>IF($Y113="","",IF(OR(AND(설정!$B$5&lt;&gt;"",ISNUMBER(SEARCH(설정!$B$5,$AC113))),AND(설정!$B$6&lt;&gt;"",ISNUMBER(SEARCH(설정!$B$6,$AC113))),AND(설정!$B$7&lt;&gt;"",ISNUMBER(SEARCH(설정!$B$7,$AC113)))),"제외","포함"))</f>
        <v/>
      </c>
    </row>
    <row r="114">
      <c r="W114" s="2">
        <f>IF(OR($B$5="",$C$6="",ROW()&lt;$B$5),"",IF(INDEX($A:$U,ROW(),$C$6)="","",INDEX($A:$U,ROW(),$C$6)))</f>
        <v/>
      </c>
      <c r="X114" s="28">
        <f>IF($W114="","",IF(ISNUMBER($W114),IF($W114&gt;=10000000,IFERROR(DATE(INT($W114/10000),MOD(INT($W114/100),100),MOD($W114,100)),""),$W114),IF(ISNUMBER(--SUBSTITUTE(SUBSTITUTE(TRIM($W114),".","-"),"/","-")),IF(--SUBSTITUTE(SUBSTITUTE(TRIM($W114),".","-"),"/","-")&gt;=10000000,IFERROR(DATE(--LEFT(TRIM($W114),4),--MID(TRIM($W114),5,2),--RIGHT(TRIM($W114),2)),""),--SUBSTITUTE(SUBSTITUTE(TRIM($W114),".","-"),"/","-")),IFERROR(--LEFT(SUBSTITUTE(SUBSTITUTE(TRIM($W114),".","-"),"/","-"),10),""))))</f>
        <v/>
      </c>
      <c r="Y114" s="29">
        <f>IF($X114="","",INT($X114))</f>
        <v/>
      </c>
      <c r="Z114" s="30">
        <f>IF(OR($Y114="",$D$6=""),"",IF(INDEX($A:$U,ROW(),$D$6)="",0,IF(ISNUMBER(INDEX($A:$U,ROW(),$D$6)),INDEX($A:$U,ROW(),$D$6),IFERROR(--SUBSTITUTE(SUBSTITUTE(TRIM(INDEX($A:$U,ROW(),$D$6)),",",""),"원",""),0))))</f>
        <v/>
      </c>
      <c r="AA114" s="30">
        <f>IF(OR($Y114="",$E$6=""),"",IF(INDEX($A:$U,ROW(),$E$6)="",0,IF(ISNUMBER(INDEX($A:$U,ROW(),$E$6)),INDEX($A:$U,ROW(),$E$6),IFERROR(--SUBSTITUTE(SUBSTITUTE(TRIM(INDEX($A:$U,ROW(),$E$6)),",",""),"원",""),0))))</f>
        <v/>
      </c>
      <c r="AB114" s="30">
        <f>IF(OR($Y114="",$F$6=""),"",IF(INDEX($A:$U,ROW(),$F$6)="","",IF(ISNUMBER(INDEX($A:$U,ROW(),$F$6)),INDEX($A:$U,ROW(),$F$6),IFERROR(--SUBSTITUTE(SUBSTITUTE(TRIM(INDEX($A:$U,ROW(),$F$6)),",",""),"원",""),""))))</f>
        <v/>
      </c>
      <c r="AC114" s="2">
        <f>IF(OR($Y114="",$G$6=""),"",INDEX($A:$U,ROW(),$G$6)&amp;"")</f>
        <v/>
      </c>
      <c r="AD114" s="2">
        <f>IF($Y114="","",IF(OR(AND(설정!$B$5&lt;&gt;"",ISNUMBER(SEARCH(설정!$B$5,$AC114))),AND(설정!$B$6&lt;&gt;"",ISNUMBER(SEARCH(설정!$B$6,$AC114))),AND(설정!$B$7&lt;&gt;"",ISNUMBER(SEARCH(설정!$B$7,$AC114)))),"제외","포함"))</f>
        <v/>
      </c>
    </row>
    <row r="115">
      <c r="W115" s="2">
        <f>IF(OR($B$5="",$C$6="",ROW()&lt;$B$5),"",IF(INDEX($A:$U,ROW(),$C$6)="","",INDEX($A:$U,ROW(),$C$6)))</f>
        <v/>
      </c>
      <c r="X115" s="28">
        <f>IF($W115="","",IF(ISNUMBER($W115),IF($W115&gt;=10000000,IFERROR(DATE(INT($W115/10000),MOD(INT($W115/100),100),MOD($W115,100)),""),$W115),IF(ISNUMBER(--SUBSTITUTE(SUBSTITUTE(TRIM($W115),".","-"),"/","-")),IF(--SUBSTITUTE(SUBSTITUTE(TRIM($W115),".","-"),"/","-")&gt;=10000000,IFERROR(DATE(--LEFT(TRIM($W115),4),--MID(TRIM($W115),5,2),--RIGHT(TRIM($W115),2)),""),--SUBSTITUTE(SUBSTITUTE(TRIM($W115),".","-"),"/","-")),IFERROR(--LEFT(SUBSTITUTE(SUBSTITUTE(TRIM($W115),".","-"),"/","-"),10),""))))</f>
        <v/>
      </c>
      <c r="Y115" s="29">
        <f>IF($X115="","",INT($X115))</f>
        <v/>
      </c>
      <c r="Z115" s="30">
        <f>IF(OR($Y115="",$D$6=""),"",IF(INDEX($A:$U,ROW(),$D$6)="",0,IF(ISNUMBER(INDEX($A:$U,ROW(),$D$6)),INDEX($A:$U,ROW(),$D$6),IFERROR(--SUBSTITUTE(SUBSTITUTE(TRIM(INDEX($A:$U,ROW(),$D$6)),",",""),"원",""),0))))</f>
        <v/>
      </c>
      <c r="AA115" s="30">
        <f>IF(OR($Y115="",$E$6=""),"",IF(INDEX($A:$U,ROW(),$E$6)="",0,IF(ISNUMBER(INDEX($A:$U,ROW(),$E$6)),INDEX($A:$U,ROW(),$E$6),IFERROR(--SUBSTITUTE(SUBSTITUTE(TRIM(INDEX($A:$U,ROW(),$E$6)),",",""),"원",""),0))))</f>
        <v/>
      </c>
      <c r="AB115" s="30">
        <f>IF(OR($Y115="",$F$6=""),"",IF(INDEX($A:$U,ROW(),$F$6)="","",IF(ISNUMBER(INDEX($A:$U,ROW(),$F$6)),INDEX($A:$U,ROW(),$F$6),IFERROR(--SUBSTITUTE(SUBSTITUTE(TRIM(INDEX($A:$U,ROW(),$F$6)),",",""),"원",""),""))))</f>
        <v/>
      </c>
      <c r="AC115" s="2">
        <f>IF(OR($Y115="",$G$6=""),"",INDEX($A:$U,ROW(),$G$6)&amp;"")</f>
        <v/>
      </c>
      <c r="AD115" s="2">
        <f>IF($Y115="","",IF(OR(AND(설정!$B$5&lt;&gt;"",ISNUMBER(SEARCH(설정!$B$5,$AC115))),AND(설정!$B$6&lt;&gt;"",ISNUMBER(SEARCH(설정!$B$6,$AC115))),AND(설정!$B$7&lt;&gt;"",ISNUMBER(SEARCH(설정!$B$7,$AC115)))),"제외","포함"))</f>
        <v/>
      </c>
    </row>
    <row r="116">
      <c r="W116" s="2">
        <f>IF(OR($B$5="",$C$6="",ROW()&lt;$B$5),"",IF(INDEX($A:$U,ROW(),$C$6)="","",INDEX($A:$U,ROW(),$C$6)))</f>
        <v/>
      </c>
      <c r="X116" s="28">
        <f>IF($W116="","",IF(ISNUMBER($W116),IF($W116&gt;=10000000,IFERROR(DATE(INT($W116/10000),MOD(INT($W116/100),100),MOD($W116,100)),""),$W116),IF(ISNUMBER(--SUBSTITUTE(SUBSTITUTE(TRIM($W116),".","-"),"/","-")),IF(--SUBSTITUTE(SUBSTITUTE(TRIM($W116),".","-"),"/","-")&gt;=10000000,IFERROR(DATE(--LEFT(TRIM($W116),4),--MID(TRIM($W116),5,2),--RIGHT(TRIM($W116),2)),""),--SUBSTITUTE(SUBSTITUTE(TRIM($W116),".","-"),"/","-")),IFERROR(--LEFT(SUBSTITUTE(SUBSTITUTE(TRIM($W116),".","-"),"/","-"),10),""))))</f>
        <v/>
      </c>
      <c r="Y116" s="29">
        <f>IF($X116="","",INT($X116))</f>
        <v/>
      </c>
      <c r="Z116" s="30">
        <f>IF(OR($Y116="",$D$6=""),"",IF(INDEX($A:$U,ROW(),$D$6)="",0,IF(ISNUMBER(INDEX($A:$U,ROW(),$D$6)),INDEX($A:$U,ROW(),$D$6),IFERROR(--SUBSTITUTE(SUBSTITUTE(TRIM(INDEX($A:$U,ROW(),$D$6)),",",""),"원",""),0))))</f>
        <v/>
      </c>
      <c r="AA116" s="30">
        <f>IF(OR($Y116="",$E$6=""),"",IF(INDEX($A:$U,ROW(),$E$6)="",0,IF(ISNUMBER(INDEX($A:$U,ROW(),$E$6)),INDEX($A:$U,ROW(),$E$6),IFERROR(--SUBSTITUTE(SUBSTITUTE(TRIM(INDEX($A:$U,ROW(),$E$6)),",",""),"원",""),0))))</f>
        <v/>
      </c>
      <c r="AB116" s="30">
        <f>IF(OR($Y116="",$F$6=""),"",IF(INDEX($A:$U,ROW(),$F$6)="","",IF(ISNUMBER(INDEX($A:$U,ROW(),$F$6)),INDEX($A:$U,ROW(),$F$6),IFERROR(--SUBSTITUTE(SUBSTITUTE(TRIM(INDEX($A:$U,ROW(),$F$6)),",",""),"원",""),""))))</f>
        <v/>
      </c>
      <c r="AC116" s="2">
        <f>IF(OR($Y116="",$G$6=""),"",INDEX($A:$U,ROW(),$G$6)&amp;"")</f>
        <v/>
      </c>
      <c r="AD116" s="2">
        <f>IF($Y116="","",IF(OR(AND(설정!$B$5&lt;&gt;"",ISNUMBER(SEARCH(설정!$B$5,$AC116))),AND(설정!$B$6&lt;&gt;"",ISNUMBER(SEARCH(설정!$B$6,$AC116))),AND(설정!$B$7&lt;&gt;"",ISNUMBER(SEARCH(설정!$B$7,$AC116)))),"제외","포함"))</f>
        <v/>
      </c>
    </row>
    <row r="117">
      <c r="W117" s="2">
        <f>IF(OR($B$5="",$C$6="",ROW()&lt;$B$5),"",IF(INDEX($A:$U,ROW(),$C$6)="","",INDEX($A:$U,ROW(),$C$6)))</f>
        <v/>
      </c>
      <c r="X117" s="28">
        <f>IF($W117="","",IF(ISNUMBER($W117),IF($W117&gt;=10000000,IFERROR(DATE(INT($W117/10000),MOD(INT($W117/100),100),MOD($W117,100)),""),$W117),IF(ISNUMBER(--SUBSTITUTE(SUBSTITUTE(TRIM($W117),".","-"),"/","-")),IF(--SUBSTITUTE(SUBSTITUTE(TRIM($W117),".","-"),"/","-")&gt;=10000000,IFERROR(DATE(--LEFT(TRIM($W117),4),--MID(TRIM($W117),5,2),--RIGHT(TRIM($W117),2)),""),--SUBSTITUTE(SUBSTITUTE(TRIM($W117),".","-"),"/","-")),IFERROR(--LEFT(SUBSTITUTE(SUBSTITUTE(TRIM($W117),".","-"),"/","-"),10),""))))</f>
        <v/>
      </c>
      <c r="Y117" s="29">
        <f>IF($X117="","",INT($X117))</f>
        <v/>
      </c>
      <c r="Z117" s="30">
        <f>IF(OR($Y117="",$D$6=""),"",IF(INDEX($A:$U,ROW(),$D$6)="",0,IF(ISNUMBER(INDEX($A:$U,ROW(),$D$6)),INDEX($A:$U,ROW(),$D$6),IFERROR(--SUBSTITUTE(SUBSTITUTE(TRIM(INDEX($A:$U,ROW(),$D$6)),",",""),"원",""),0))))</f>
        <v/>
      </c>
      <c r="AA117" s="30">
        <f>IF(OR($Y117="",$E$6=""),"",IF(INDEX($A:$U,ROW(),$E$6)="",0,IF(ISNUMBER(INDEX($A:$U,ROW(),$E$6)),INDEX($A:$U,ROW(),$E$6),IFERROR(--SUBSTITUTE(SUBSTITUTE(TRIM(INDEX($A:$U,ROW(),$E$6)),",",""),"원",""),0))))</f>
        <v/>
      </c>
      <c r="AB117" s="30">
        <f>IF(OR($Y117="",$F$6=""),"",IF(INDEX($A:$U,ROW(),$F$6)="","",IF(ISNUMBER(INDEX($A:$U,ROW(),$F$6)),INDEX($A:$U,ROW(),$F$6),IFERROR(--SUBSTITUTE(SUBSTITUTE(TRIM(INDEX($A:$U,ROW(),$F$6)),",",""),"원",""),""))))</f>
        <v/>
      </c>
      <c r="AC117" s="2">
        <f>IF(OR($Y117="",$G$6=""),"",INDEX($A:$U,ROW(),$G$6)&amp;"")</f>
        <v/>
      </c>
      <c r="AD117" s="2">
        <f>IF($Y117="","",IF(OR(AND(설정!$B$5&lt;&gt;"",ISNUMBER(SEARCH(설정!$B$5,$AC117))),AND(설정!$B$6&lt;&gt;"",ISNUMBER(SEARCH(설정!$B$6,$AC117))),AND(설정!$B$7&lt;&gt;"",ISNUMBER(SEARCH(설정!$B$7,$AC117)))),"제외","포함"))</f>
        <v/>
      </c>
    </row>
    <row r="118">
      <c r="W118" s="2">
        <f>IF(OR($B$5="",$C$6="",ROW()&lt;$B$5),"",IF(INDEX($A:$U,ROW(),$C$6)="","",INDEX($A:$U,ROW(),$C$6)))</f>
        <v/>
      </c>
      <c r="X118" s="28">
        <f>IF($W118="","",IF(ISNUMBER($W118),IF($W118&gt;=10000000,IFERROR(DATE(INT($W118/10000),MOD(INT($W118/100),100),MOD($W118,100)),""),$W118),IF(ISNUMBER(--SUBSTITUTE(SUBSTITUTE(TRIM($W118),".","-"),"/","-")),IF(--SUBSTITUTE(SUBSTITUTE(TRIM($W118),".","-"),"/","-")&gt;=10000000,IFERROR(DATE(--LEFT(TRIM($W118),4),--MID(TRIM($W118),5,2),--RIGHT(TRIM($W118),2)),""),--SUBSTITUTE(SUBSTITUTE(TRIM($W118),".","-"),"/","-")),IFERROR(--LEFT(SUBSTITUTE(SUBSTITUTE(TRIM($W118),".","-"),"/","-"),10),""))))</f>
        <v/>
      </c>
      <c r="Y118" s="29">
        <f>IF($X118="","",INT($X118))</f>
        <v/>
      </c>
      <c r="Z118" s="30">
        <f>IF(OR($Y118="",$D$6=""),"",IF(INDEX($A:$U,ROW(),$D$6)="",0,IF(ISNUMBER(INDEX($A:$U,ROW(),$D$6)),INDEX($A:$U,ROW(),$D$6),IFERROR(--SUBSTITUTE(SUBSTITUTE(TRIM(INDEX($A:$U,ROW(),$D$6)),",",""),"원",""),0))))</f>
        <v/>
      </c>
      <c r="AA118" s="30">
        <f>IF(OR($Y118="",$E$6=""),"",IF(INDEX($A:$U,ROW(),$E$6)="",0,IF(ISNUMBER(INDEX($A:$U,ROW(),$E$6)),INDEX($A:$U,ROW(),$E$6),IFERROR(--SUBSTITUTE(SUBSTITUTE(TRIM(INDEX($A:$U,ROW(),$E$6)),",",""),"원",""),0))))</f>
        <v/>
      </c>
      <c r="AB118" s="30">
        <f>IF(OR($Y118="",$F$6=""),"",IF(INDEX($A:$U,ROW(),$F$6)="","",IF(ISNUMBER(INDEX($A:$U,ROW(),$F$6)),INDEX($A:$U,ROW(),$F$6),IFERROR(--SUBSTITUTE(SUBSTITUTE(TRIM(INDEX($A:$U,ROW(),$F$6)),",",""),"원",""),""))))</f>
        <v/>
      </c>
      <c r="AC118" s="2">
        <f>IF(OR($Y118="",$G$6=""),"",INDEX($A:$U,ROW(),$G$6)&amp;"")</f>
        <v/>
      </c>
      <c r="AD118" s="2">
        <f>IF($Y118="","",IF(OR(AND(설정!$B$5&lt;&gt;"",ISNUMBER(SEARCH(설정!$B$5,$AC118))),AND(설정!$B$6&lt;&gt;"",ISNUMBER(SEARCH(설정!$B$6,$AC118))),AND(설정!$B$7&lt;&gt;"",ISNUMBER(SEARCH(설정!$B$7,$AC118)))),"제외","포함"))</f>
        <v/>
      </c>
    </row>
    <row r="119">
      <c r="W119" s="2">
        <f>IF(OR($B$5="",$C$6="",ROW()&lt;$B$5),"",IF(INDEX($A:$U,ROW(),$C$6)="","",INDEX($A:$U,ROW(),$C$6)))</f>
        <v/>
      </c>
      <c r="X119" s="28">
        <f>IF($W119="","",IF(ISNUMBER($W119),IF($W119&gt;=10000000,IFERROR(DATE(INT($W119/10000),MOD(INT($W119/100),100),MOD($W119,100)),""),$W119),IF(ISNUMBER(--SUBSTITUTE(SUBSTITUTE(TRIM($W119),".","-"),"/","-")),IF(--SUBSTITUTE(SUBSTITUTE(TRIM($W119),".","-"),"/","-")&gt;=10000000,IFERROR(DATE(--LEFT(TRIM($W119),4),--MID(TRIM($W119),5,2),--RIGHT(TRIM($W119),2)),""),--SUBSTITUTE(SUBSTITUTE(TRIM($W119),".","-"),"/","-")),IFERROR(--LEFT(SUBSTITUTE(SUBSTITUTE(TRIM($W119),".","-"),"/","-"),10),""))))</f>
        <v/>
      </c>
      <c r="Y119" s="29">
        <f>IF($X119="","",INT($X119))</f>
        <v/>
      </c>
      <c r="Z119" s="30">
        <f>IF(OR($Y119="",$D$6=""),"",IF(INDEX($A:$U,ROW(),$D$6)="",0,IF(ISNUMBER(INDEX($A:$U,ROW(),$D$6)),INDEX($A:$U,ROW(),$D$6),IFERROR(--SUBSTITUTE(SUBSTITUTE(TRIM(INDEX($A:$U,ROW(),$D$6)),",",""),"원",""),0))))</f>
        <v/>
      </c>
      <c r="AA119" s="30">
        <f>IF(OR($Y119="",$E$6=""),"",IF(INDEX($A:$U,ROW(),$E$6)="",0,IF(ISNUMBER(INDEX($A:$U,ROW(),$E$6)),INDEX($A:$U,ROW(),$E$6),IFERROR(--SUBSTITUTE(SUBSTITUTE(TRIM(INDEX($A:$U,ROW(),$E$6)),",",""),"원",""),0))))</f>
        <v/>
      </c>
      <c r="AB119" s="30">
        <f>IF(OR($Y119="",$F$6=""),"",IF(INDEX($A:$U,ROW(),$F$6)="","",IF(ISNUMBER(INDEX($A:$U,ROW(),$F$6)),INDEX($A:$U,ROW(),$F$6),IFERROR(--SUBSTITUTE(SUBSTITUTE(TRIM(INDEX($A:$U,ROW(),$F$6)),",",""),"원",""),""))))</f>
        <v/>
      </c>
      <c r="AC119" s="2">
        <f>IF(OR($Y119="",$G$6=""),"",INDEX($A:$U,ROW(),$G$6)&amp;"")</f>
        <v/>
      </c>
      <c r="AD119" s="2">
        <f>IF($Y119="","",IF(OR(AND(설정!$B$5&lt;&gt;"",ISNUMBER(SEARCH(설정!$B$5,$AC119))),AND(설정!$B$6&lt;&gt;"",ISNUMBER(SEARCH(설정!$B$6,$AC119))),AND(설정!$B$7&lt;&gt;"",ISNUMBER(SEARCH(설정!$B$7,$AC119)))),"제외","포함"))</f>
        <v/>
      </c>
    </row>
    <row r="120">
      <c r="W120" s="2">
        <f>IF(OR($B$5="",$C$6="",ROW()&lt;$B$5),"",IF(INDEX($A:$U,ROW(),$C$6)="","",INDEX($A:$U,ROW(),$C$6)))</f>
        <v/>
      </c>
      <c r="X120" s="28">
        <f>IF($W120="","",IF(ISNUMBER($W120),IF($W120&gt;=10000000,IFERROR(DATE(INT($W120/10000),MOD(INT($W120/100),100),MOD($W120,100)),""),$W120),IF(ISNUMBER(--SUBSTITUTE(SUBSTITUTE(TRIM($W120),".","-"),"/","-")),IF(--SUBSTITUTE(SUBSTITUTE(TRIM($W120),".","-"),"/","-")&gt;=10000000,IFERROR(DATE(--LEFT(TRIM($W120),4),--MID(TRIM($W120),5,2),--RIGHT(TRIM($W120),2)),""),--SUBSTITUTE(SUBSTITUTE(TRIM($W120),".","-"),"/","-")),IFERROR(--LEFT(SUBSTITUTE(SUBSTITUTE(TRIM($W120),".","-"),"/","-"),10),""))))</f>
        <v/>
      </c>
      <c r="Y120" s="29">
        <f>IF($X120="","",INT($X120))</f>
        <v/>
      </c>
      <c r="Z120" s="30">
        <f>IF(OR($Y120="",$D$6=""),"",IF(INDEX($A:$U,ROW(),$D$6)="",0,IF(ISNUMBER(INDEX($A:$U,ROW(),$D$6)),INDEX($A:$U,ROW(),$D$6),IFERROR(--SUBSTITUTE(SUBSTITUTE(TRIM(INDEX($A:$U,ROW(),$D$6)),",",""),"원",""),0))))</f>
        <v/>
      </c>
      <c r="AA120" s="30">
        <f>IF(OR($Y120="",$E$6=""),"",IF(INDEX($A:$U,ROW(),$E$6)="",0,IF(ISNUMBER(INDEX($A:$U,ROW(),$E$6)),INDEX($A:$U,ROW(),$E$6),IFERROR(--SUBSTITUTE(SUBSTITUTE(TRIM(INDEX($A:$U,ROW(),$E$6)),",",""),"원",""),0))))</f>
        <v/>
      </c>
      <c r="AB120" s="30">
        <f>IF(OR($Y120="",$F$6=""),"",IF(INDEX($A:$U,ROW(),$F$6)="","",IF(ISNUMBER(INDEX($A:$U,ROW(),$F$6)),INDEX($A:$U,ROW(),$F$6),IFERROR(--SUBSTITUTE(SUBSTITUTE(TRIM(INDEX($A:$U,ROW(),$F$6)),",",""),"원",""),""))))</f>
        <v/>
      </c>
      <c r="AC120" s="2">
        <f>IF(OR($Y120="",$G$6=""),"",INDEX($A:$U,ROW(),$G$6)&amp;"")</f>
        <v/>
      </c>
      <c r="AD120" s="2">
        <f>IF($Y120="","",IF(OR(AND(설정!$B$5&lt;&gt;"",ISNUMBER(SEARCH(설정!$B$5,$AC120))),AND(설정!$B$6&lt;&gt;"",ISNUMBER(SEARCH(설정!$B$6,$AC120))),AND(설정!$B$7&lt;&gt;"",ISNUMBER(SEARCH(설정!$B$7,$AC120)))),"제외","포함"))</f>
        <v/>
      </c>
    </row>
    <row r="121">
      <c r="W121" s="2">
        <f>IF(OR($B$5="",$C$6="",ROW()&lt;$B$5),"",IF(INDEX($A:$U,ROW(),$C$6)="","",INDEX($A:$U,ROW(),$C$6)))</f>
        <v/>
      </c>
      <c r="X121" s="28">
        <f>IF($W121="","",IF(ISNUMBER($W121),IF($W121&gt;=10000000,IFERROR(DATE(INT($W121/10000),MOD(INT($W121/100),100),MOD($W121,100)),""),$W121),IF(ISNUMBER(--SUBSTITUTE(SUBSTITUTE(TRIM($W121),".","-"),"/","-")),IF(--SUBSTITUTE(SUBSTITUTE(TRIM($W121),".","-"),"/","-")&gt;=10000000,IFERROR(DATE(--LEFT(TRIM($W121),4),--MID(TRIM($W121),5,2),--RIGHT(TRIM($W121),2)),""),--SUBSTITUTE(SUBSTITUTE(TRIM($W121),".","-"),"/","-")),IFERROR(--LEFT(SUBSTITUTE(SUBSTITUTE(TRIM($W121),".","-"),"/","-"),10),""))))</f>
        <v/>
      </c>
      <c r="Y121" s="29">
        <f>IF($X121="","",INT($X121))</f>
        <v/>
      </c>
      <c r="Z121" s="30">
        <f>IF(OR($Y121="",$D$6=""),"",IF(INDEX($A:$U,ROW(),$D$6)="",0,IF(ISNUMBER(INDEX($A:$U,ROW(),$D$6)),INDEX($A:$U,ROW(),$D$6),IFERROR(--SUBSTITUTE(SUBSTITUTE(TRIM(INDEX($A:$U,ROW(),$D$6)),",",""),"원",""),0))))</f>
        <v/>
      </c>
      <c r="AA121" s="30">
        <f>IF(OR($Y121="",$E$6=""),"",IF(INDEX($A:$U,ROW(),$E$6)="",0,IF(ISNUMBER(INDEX($A:$U,ROW(),$E$6)),INDEX($A:$U,ROW(),$E$6),IFERROR(--SUBSTITUTE(SUBSTITUTE(TRIM(INDEX($A:$U,ROW(),$E$6)),",",""),"원",""),0))))</f>
        <v/>
      </c>
      <c r="AB121" s="30">
        <f>IF(OR($Y121="",$F$6=""),"",IF(INDEX($A:$U,ROW(),$F$6)="","",IF(ISNUMBER(INDEX($A:$U,ROW(),$F$6)),INDEX($A:$U,ROW(),$F$6),IFERROR(--SUBSTITUTE(SUBSTITUTE(TRIM(INDEX($A:$U,ROW(),$F$6)),",",""),"원",""),""))))</f>
        <v/>
      </c>
      <c r="AC121" s="2">
        <f>IF(OR($Y121="",$G$6=""),"",INDEX($A:$U,ROW(),$G$6)&amp;"")</f>
        <v/>
      </c>
      <c r="AD121" s="2">
        <f>IF($Y121="","",IF(OR(AND(설정!$B$5&lt;&gt;"",ISNUMBER(SEARCH(설정!$B$5,$AC121))),AND(설정!$B$6&lt;&gt;"",ISNUMBER(SEARCH(설정!$B$6,$AC121))),AND(설정!$B$7&lt;&gt;"",ISNUMBER(SEARCH(설정!$B$7,$AC121)))),"제외","포함"))</f>
        <v/>
      </c>
    </row>
    <row r="122">
      <c r="W122" s="2">
        <f>IF(OR($B$5="",$C$6="",ROW()&lt;$B$5),"",IF(INDEX($A:$U,ROW(),$C$6)="","",INDEX($A:$U,ROW(),$C$6)))</f>
        <v/>
      </c>
      <c r="X122" s="28">
        <f>IF($W122="","",IF(ISNUMBER($W122),IF($W122&gt;=10000000,IFERROR(DATE(INT($W122/10000),MOD(INT($W122/100),100),MOD($W122,100)),""),$W122),IF(ISNUMBER(--SUBSTITUTE(SUBSTITUTE(TRIM($W122),".","-"),"/","-")),IF(--SUBSTITUTE(SUBSTITUTE(TRIM($W122),".","-"),"/","-")&gt;=10000000,IFERROR(DATE(--LEFT(TRIM($W122),4),--MID(TRIM($W122),5,2),--RIGHT(TRIM($W122),2)),""),--SUBSTITUTE(SUBSTITUTE(TRIM($W122),".","-"),"/","-")),IFERROR(--LEFT(SUBSTITUTE(SUBSTITUTE(TRIM($W122),".","-"),"/","-"),10),""))))</f>
        <v/>
      </c>
      <c r="Y122" s="29">
        <f>IF($X122="","",INT($X122))</f>
        <v/>
      </c>
      <c r="Z122" s="30">
        <f>IF(OR($Y122="",$D$6=""),"",IF(INDEX($A:$U,ROW(),$D$6)="",0,IF(ISNUMBER(INDEX($A:$U,ROW(),$D$6)),INDEX($A:$U,ROW(),$D$6),IFERROR(--SUBSTITUTE(SUBSTITUTE(TRIM(INDEX($A:$U,ROW(),$D$6)),",",""),"원",""),0))))</f>
        <v/>
      </c>
      <c r="AA122" s="30">
        <f>IF(OR($Y122="",$E$6=""),"",IF(INDEX($A:$U,ROW(),$E$6)="",0,IF(ISNUMBER(INDEX($A:$U,ROW(),$E$6)),INDEX($A:$U,ROW(),$E$6),IFERROR(--SUBSTITUTE(SUBSTITUTE(TRIM(INDEX($A:$U,ROW(),$E$6)),",",""),"원",""),0))))</f>
        <v/>
      </c>
      <c r="AB122" s="30">
        <f>IF(OR($Y122="",$F$6=""),"",IF(INDEX($A:$U,ROW(),$F$6)="","",IF(ISNUMBER(INDEX($A:$U,ROW(),$F$6)),INDEX($A:$U,ROW(),$F$6),IFERROR(--SUBSTITUTE(SUBSTITUTE(TRIM(INDEX($A:$U,ROW(),$F$6)),",",""),"원",""),""))))</f>
        <v/>
      </c>
      <c r="AC122" s="2">
        <f>IF(OR($Y122="",$G$6=""),"",INDEX($A:$U,ROW(),$G$6)&amp;"")</f>
        <v/>
      </c>
      <c r="AD122" s="2">
        <f>IF($Y122="","",IF(OR(AND(설정!$B$5&lt;&gt;"",ISNUMBER(SEARCH(설정!$B$5,$AC122))),AND(설정!$B$6&lt;&gt;"",ISNUMBER(SEARCH(설정!$B$6,$AC122))),AND(설정!$B$7&lt;&gt;"",ISNUMBER(SEARCH(설정!$B$7,$AC122)))),"제외","포함"))</f>
        <v/>
      </c>
    </row>
    <row r="123">
      <c r="W123" s="2">
        <f>IF(OR($B$5="",$C$6="",ROW()&lt;$B$5),"",IF(INDEX($A:$U,ROW(),$C$6)="","",INDEX($A:$U,ROW(),$C$6)))</f>
        <v/>
      </c>
      <c r="X123" s="28">
        <f>IF($W123="","",IF(ISNUMBER($W123),IF($W123&gt;=10000000,IFERROR(DATE(INT($W123/10000),MOD(INT($W123/100),100),MOD($W123,100)),""),$W123),IF(ISNUMBER(--SUBSTITUTE(SUBSTITUTE(TRIM($W123),".","-"),"/","-")),IF(--SUBSTITUTE(SUBSTITUTE(TRIM($W123),".","-"),"/","-")&gt;=10000000,IFERROR(DATE(--LEFT(TRIM($W123),4),--MID(TRIM($W123),5,2),--RIGHT(TRIM($W123),2)),""),--SUBSTITUTE(SUBSTITUTE(TRIM($W123),".","-"),"/","-")),IFERROR(--LEFT(SUBSTITUTE(SUBSTITUTE(TRIM($W123),".","-"),"/","-"),10),""))))</f>
        <v/>
      </c>
      <c r="Y123" s="29">
        <f>IF($X123="","",INT($X123))</f>
        <v/>
      </c>
      <c r="Z123" s="30">
        <f>IF(OR($Y123="",$D$6=""),"",IF(INDEX($A:$U,ROW(),$D$6)="",0,IF(ISNUMBER(INDEX($A:$U,ROW(),$D$6)),INDEX($A:$U,ROW(),$D$6),IFERROR(--SUBSTITUTE(SUBSTITUTE(TRIM(INDEX($A:$U,ROW(),$D$6)),",",""),"원",""),0))))</f>
        <v/>
      </c>
      <c r="AA123" s="30">
        <f>IF(OR($Y123="",$E$6=""),"",IF(INDEX($A:$U,ROW(),$E$6)="",0,IF(ISNUMBER(INDEX($A:$U,ROW(),$E$6)),INDEX($A:$U,ROW(),$E$6),IFERROR(--SUBSTITUTE(SUBSTITUTE(TRIM(INDEX($A:$U,ROW(),$E$6)),",",""),"원",""),0))))</f>
        <v/>
      </c>
      <c r="AB123" s="30">
        <f>IF(OR($Y123="",$F$6=""),"",IF(INDEX($A:$U,ROW(),$F$6)="","",IF(ISNUMBER(INDEX($A:$U,ROW(),$F$6)),INDEX($A:$U,ROW(),$F$6),IFERROR(--SUBSTITUTE(SUBSTITUTE(TRIM(INDEX($A:$U,ROW(),$F$6)),",",""),"원",""),""))))</f>
        <v/>
      </c>
      <c r="AC123" s="2">
        <f>IF(OR($Y123="",$G$6=""),"",INDEX($A:$U,ROW(),$G$6)&amp;"")</f>
        <v/>
      </c>
      <c r="AD123" s="2">
        <f>IF($Y123="","",IF(OR(AND(설정!$B$5&lt;&gt;"",ISNUMBER(SEARCH(설정!$B$5,$AC123))),AND(설정!$B$6&lt;&gt;"",ISNUMBER(SEARCH(설정!$B$6,$AC123))),AND(설정!$B$7&lt;&gt;"",ISNUMBER(SEARCH(설정!$B$7,$AC123)))),"제외","포함"))</f>
        <v/>
      </c>
    </row>
    <row r="124">
      <c r="W124" s="2">
        <f>IF(OR($B$5="",$C$6="",ROW()&lt;$B$5),"",IF(INDEX($A:$U,ROW(),$C$6)="","",INDEX($A:$U,ROW(),$C$6)))</f>
        <v/>
      </c>
      <c r="X124" s="28">
        <f>IF($W124="","",IF(ISNUMBER($W124),IF($W124&gt;=10000000,IFERROR(DATE(INT($W124/10000),MOD(INT($W124/100),100),MOD($W124,100)),""),$W124),IF(ISNUMBER(--SUBSTITUTE(SUBSTITUTE(TRIM($W124),".","-"),"/","-")),IF(--SUBSTITUTE(SUBSTITUTE(TRIM($W124),".","-"),"/","-")&gt;=10000000,IFERROR(DATE(--LEFT(TRIM($W124),4),--MID(TRIM($W124),5,2),--RIGHT(TRIM($W124),2)),""),--SUBSTITUTE(SUBSTITUTE(TRIM($W124),".","-"),"/","-")),IFERROR(--LEFT(SUBSTITUTE(SUBSTITUTE(TRIM($W124),".","-"),"/","-"),10),""))))</f>
        <v/>
      </c>
      <c r="Y124" s="29">
        <f>IF($X124="","",INT($X124))</f>
        <v/>
      </c>
      <c r="Z124" s="30">
        <f>IF(OR($Y124="",$D$6=""),"",IF(INDEX($A:$U,ROW(),$D$6)="",0,IF(ISNUMBER(INDEX($A:$U,ROW(),$D$6)),INDEX($A:$U,ROW(),$D$6),IFERROR(--SUBSTITUTE(SUBSTITUTE(TRIM(INDEX($A:$U,ROW(),$D$6)),",",""),"원",""),0))))</f>
        <v/>
      </c>
      <c r="AA124" s="30">
        <f>IF(OR($Y124="",$E$6=""),"",IF(INDEX($A:$U,ROW(),$E$6)="",0,IF(ISNUMBER(INDEX($A:$U,ROW(),$E$6)),INDEX($A:$U,ROW(),$E$6),IFERROR(--SUBSTITUTE(SUBSTITUTE(TRIM(INDEX($A:$U,ROW(),$E$6)),",",""),"원",""),0))))</f>
        <v/>
      </c>
      <c r="AB124" s="30">
        <f>IF(OR($Y124="",$F$6=""),"",IF(INDEX($A:$U,ROW(),$F$6)="","",IF(ISNUMBER(INDEX($A:$U,ROW(),$F$6)),INDEX($A:$U,ROW(),$F$6),IFERROR(--SUBSTITUTE(SUBSTITUTE(TRIM(INDEX($A:$U,ROW(),$F$6)),",",""),"원",""),""))))</f>
        <v/>
      </c>
      <c r="AC124" s="2">
        <f>IF(OR($Y124="",$G$6=""),"",INDEX($A:$U,ROW(),$G$6)&amp;"")</f>
        <v/>
      </c>
      <c r="AD124" s="2">
        <f>IF($Y124="","",IF(OR(AND(설정!$B$5&lt;&gt;"",ISNUMBER(SEARCH(설정!$B$5,$AC124))),AND(설정!$B$6&lt;&gt;"",ISNUMBER(SEARCH(설정!$B$6,$AC124))),AND(설정!$B$7&lt;&gt;"",ISNUMBER(SEARCH(설정!$B$7,$AC124)))),"제외","포함"))</f>
        <v/>
      </c>
    </row>
    <row r="125">
      <c r="W125" s="2">
        <f>IF(OR($B$5="",$C$6="",ROW()&lt;$B$5),"",IF(INDEX($A:$U,ROW(),$C$6)="","",INDEX($A:$U,ROW(),$C$6)))</f>
        <v/>
      </c>
      <c r="X125" s="28">
        <f>IF($W125="","",IF(ISNUMBER($W125),IF($W125&gt;=10000000,IFERROR(DATE(INT($W125/10000),MOD(INT($W125/100),100),MOD($W125,100)),""),$W125),IF(ISNUMBER(--SUBSTITUTE(SUBSTITUTE(TRIM($W125),".","-"),"/","-")),IF(--SUBSTITUTE(SUBSTITUTE(TRIM($W125),".","-"),"/","-")&gt;=10000000,IFERROR(DATE(--LEFT(TRIM($W125),4),--MID(TRIM($W125),5,2),--RIGHT(TRIM($W125),2)),""),--SUBSTITUTE(SUBSTITUTE(TRIM($W125),".","-"),"/","-")),IFERROR(--LEFT(SUBSTITUTE(SUBSTITUTE(TRIM($W125),".","-"),"/","-"),10),""))))</f>
        <v/>
      </c>
      <c r="Y125" s="29">
        <f>IF($X125="","",INT($X125))</f>
        <v/>
      </c>
      <c r="Z125" s="30">
        <f>IF(OR($Y125="",$D$6=""),"",IF(INDEX($A:$U,ROW(),$D$6)="",0,IF(ISNUMBER(INDEX($A:$U,ROW(),$D$6)),INDEX($A:$U,ROW(),$D$6),IFERROR(--SUBSTITUTE(SUBSTITUTE(TRIM(INDEX($A:$U,ROW(),$D$6)),",",""),"원",""),0))))</f>
        <v/>
      </c>
      <c r="AA125" s="30">
        <f>IF(OR($Y125="",$E$6=""),"",IF(INDEX($A:$U,ROW(),$E$6)="",0,IF(ISNUMBER(INDEX($A:$U,ROW(),$E$6)),INDEX($A:$U,ROW(),$E$6),IFERROR(--SUBSTITUTE(SUBSTITUTE(TRIM(INDEX($A:$U,ROW(),$E$6)),",",""),"원",""),0))))</f>
        <v/>
      </c>
      <c r="AB125" s="30">
        <f>IF(OR($Y125="",$F$6=""),"",IF(INDEX($A:$U,ROW(),$F$6)="","",IF(ISNUMBER(INDEX($A:$U,ROW(),$F$6)),INDEX($A:$U,ROW(),$F$6),IFERROR(--SUBSTITUTE(SUBSTITUTE(TRIM(INDEX($A:$U,ROW(),$F$6)),",",""),"원",""),""))))</f>
        <v/>
      </c>
      <c r="AC125" s="2">
        <f>IF(OR($Y125="",$G$6=""),"",INDEX($A:$U,ROW(),$G$6)&amp;"")</f>
        <v/>
      </c>
      <c r="AD125" s="2">
        <f>IF($Y125="","",IF(OR(AND(설정!$B$5&lt;&gt;"",ISNUMBER(SEARCH(설정!$B$5,$AC125))),AND(설정!$B$6&lt;&gt;"",ISNUMBER(SEARCH(설정!$B$6,$AC125))),AND(설정!$B$7&lt;&gt;"",ISNUMBER(SEARCH(설정!$B$7,$AC125)))),"제외","포함"))</f>
        <v/>
      </c>
    </row>
    <row r="126">
      <c r="W126" s="2">
        <f>IF(OR($B$5="",$C$6="",ROW()&lt;$B$5),"",IF(INDEX($A:$U,ROW(),$C$6)="","",INDEX($A:$U,ROW(),$C$6)))</f>
        <v/>
      </c>
      <c r="X126" s="28">
        <f>IF($W126="","",IF(ISNUMBER($W126),IF($W126&gt;=10000000,IFERROR(DATE(INT($W126/10000),MOD(INT($W126/100),100),MOD($W126,100)),""),$W126),IF(ISNUMBER(--SUBSTITUTE(SUBSTITUTE(TRIM($W126),".","-"),"/","-")),IF(--SUBSTITUTE(SUBSTITUTE(TRIM($W126),".","-"),"/","-")&gt;=10000000,IFERROR(DATE(--LEFT(TRIM($W126),4),--MID(TRIM($W126),5,2),--RIGHT(TRIM($W126),2)),""),--SUBSTITUTE(SUBSTITUTE(TRIM($W126),".","-"),"/","-")),IFERROR(--LEFT(SUBSTITUTE(SUBSTITUTE(TRIM($W126),".","-"),"/","-"),10),""))))</f>
        <v/>
      </c>
      <c r="Y126" s="29">
        <f>IF($X126="","",INT($X126))</f>
        <v/>
      </c>
      <c r="Z126" s="30">
        <f>IF(OR($Y126="",$D$6=""),"",IF(INDEX($A:$U,ROW(),$D$6)="",0,IF(ISNUMBER(INDEX($A:$U,ROW(),$D$6)),INDEX($A:$U,ROW(),$D$6),IFERROR(--SUBSTITUTE(SUBSTITUTE(TRIM(INDEX($A:$U,ROW(),$D$6)),",",""),"원",""),0))))</f>
        <v/>
      </c>
      <c r="AA126" s="30">
        <f>IF(OR($Y126="",$E$6=""),"",IF(INDEX($A:$U,ROW(),$E$6)="",0,IF(ISNUMBER(INDEX($A:$U,ROW(),$E$6)),INDEX($A:$U,ROW(),$E$6),IFERROR(--SUBSTITUTE(SUBSTITUTE(TRIM(INDEX($A:$U,ROW(),$E$6)),",",""),"원",""),0))))</f>
        <v/>
      </c>
      <c r="AB126" s="30">
        <f>IF(OR($Y126="",$F$6=""),"",IF(INDEX($A:$U,ROW(),$F$6)="","",IF(ISNUMBER(INDEX($A:$U,ROW(),$F$6)),INDEX($A:$U,ROW(),$F$6),IFERROR(--SUBSTITUTE(SUBSTITUTE(TRIM(INDEX($A:$U,ROW(),$F$6)),",",""),"원",""),""))))</f>
        <v/>
      </c>
      <c r="AC126" s="2">
        <f>IF(OR($Y126="",$G$6=""),"",INDEX($A:$U,ROW(),$G$6)&amp;"")</f>
        <v/>
      </c>
      <c r="AD126" s="2">
        <f>IF($Y126="","",IF(OR(AND(설정!$B$5&lt;&gt;"",ISNUMBER(SEARCH(설정!$B$5,$AC126))),AND(설정!$B$6&lt;&gt;"",ISNUMBER(SEARCH(설정!$B$6,$AC126))),AND(설정!$B$7&lt;&gt;"",ISNUMBER(SEARCH(설정!$B$7,$AC126)))),"제외","포함"))</f>
        <v/>
      </c>
    </row>
    <row r="127">
      <c r="W127" s="2">
        <f>IF(OR($B$5="",$C$6="",ROW()&lt;$B$5),"",IF(INDEX($A:$U,ROW(),$C$6)="","",INDEX($A:$U,ROW(),$C$6)))</f>
        <v/>
      </c>
      <c r="X127" s="28">
        <f>IF($W127="","",IF(ISNUMBER($W127),IF($W127&gt;=10000000,IFERROR(DATE(INT($W127/10000),MOD(INT($W127/100),100),MOD($W127,100)),""),$W127),IF(ISNUMBER(--SUBSTITUTE(SUBSTITUTE(TRIM($W127),".","-"),"/","-")),IF(--SUBSTITUTE(SUBSTITUTE(TRIM($W127),".","-"),"/","-")&gt;=10000000,IFERROR(DATE(--LEFT(TRIM($W127),4),--MID(TRIM($W127),5,2),--RIGHT(TRIM($W127),2)),""),--SUBSTITUTE(SUBSTITUTE(TRIM($W127),".","-"),"/","-")),IFERROR(--LEFT(SUBSTITUTE(SUBSTITUTE(TRIM($W127),".","-"),"/","-"),10),""))))</f>
        <v/>
      </c>
      <c r="Y127" s="29">
        <f>IF($X127="","",INT($X127))</f>
        <v/>
      </c>
      <c r="Z127" s="30">
        <f>IF(OR($Y127="",$D$6=""),"",IF(INDEX($A:$U,ROW(),$D$6)="",0,IF(ISNUMBER(INDEX($A:$U,ROW(),$D$6)),INDEX($A:$U,ROW(),$D$6),IFERROR(--SUBSTITUTE(SUBSTITUTE(TRIM(INDEX($A:$U,ROW(),$D$6)),",",""),"원",""),0))))</f>
        <v/>
      </c>
      <c r="AA127" s="30">
        <f>IF(OR($Y127="",$E$6=""),"",IF(INDEX($A:$U,ROW(),$E$6)="",0,IF(ISNUMBER(INDEX($A:$U,ROW(),$E$6)),INDEX($A:$U,ROW(),$E$6),IFERROR(--SUBSTITUTE(SUBSTITUTE(TRIM(INDEX($A:$U,ROW(),$E$6)),",",""),"원",""),0))))</f>
        <v/>
      </c>
      <c r="AB127" s="30">
        <f>IF(OR($Y127="",$F$6=""),"",IF(INDEX($A:$U,ROW(),$F$6)="","",IF(ISNUMBER(INDEX($A:$U,ROW(),$F$6)),INDEX($A:$U,ROW(),$F$6),IFERROR(--SUBSTITUTE(SUBSTITUTE(TRIM(INDEX($A:$U,ROW(),$F$6)),",",""),"원",""),""))))</f>
        <v/>
      </c>
      <c r="AC127" s="2">
        <f>IF(OR($Y127="",$G$6=""),"",INDEX($A:$U,ROW(),$G$6)&amp;"")</f>
        <v/>
      </c>
      <c r="AD127" s="2">
        <f>IF($Y127="","",IF(OR(AND(설정!$B$5&lt;&gt;"",ISNUMBER(SEARCH(설정!$B$5,$AC127))),AND(설정!$B$6&lt;&gt;"",ISNUMBER(SEARCH(설정!$B$6,$AC127))),AND(설정!$B$7&lt;&gt;"",ISNUMBER(SEARCH(설정!$B$7,$AC127)))),"제외","포함"))</f>
        <v/>
      </c>
    </row>
    <row r="128">
      <c r="W128" s="2">
        <f>IF(OR($B$5="",$C$6="",ROW()&lt;$B$5),"",IF(INDEX($A:$U,ROW(),$C$6)="","",INDEX($A:$U,ROW(),$C$6)))</f>
        <v/>
      </c>
      <c r="X128" s="28">
        <f>IF($W128="","",IF(ISNUMBER($W128),IF($W128&gt;=10000000,IFERROR(DATE(INT($W128/10000),MOD(INT($W128/100),100),MOD($W128,100)),""),$W128),IF(ISNUMBER(--SUBSTITUTE(SUBSTITUTE(TRIM($W128),".","-"),"/","-")),IF(--SUBSTITUTE(SUBSTITUTE(TRIM($W128),".","-"),"/","-")&gt;=10000000,IFERROR(DATE(--LEFT(TRIM($W128),4),--MID(TRIM($W128),5,2),--RIGHT(TRIM($W128),2)),""),--SUBSTITUTE(SUBSTITUTE(TRIM($W128),".","-"),"/","-")),IFERROR(--LEFT(SUBSTITUTE(SUBSTITUTE(TRIM($W128),".","-"),"/","-"),10),""))))</f>
        <v/>
      </c>
      <c r="Y128" s="29">
        <f>IF($X128="","",INT($X128))</f>
        <v/>
      </c>
      <c r="Z128" s="30">
        <f>IF(OR($Y128="",$D$6=""),"",IF(INDEX($A:$U,ROW(),$D$6)="",0,IF(ISNUMBER(INDEX($A:$U,ROW(),$D$6)),INDEX($A:$U,ROW(),$D$6),IFERROR(--SUBSTITUTE(SUBSTITUTE(TRIM(INDEX($A:$U,ROW(),$D$6)),",",""),"원",""),0))))</f>
        <v/>
      </c>
      <c r="AA128" s="30">
        <f>IF(OR($Y128="",$E$6=""),"",IF(INDEX($A:$U,ROW(),$E$6)="",0,IF(ISNUMBER(INDEX($A:$U,ROW(),$E$6)),INDEX($A:$U,ROW(),$E$6),IFERROR(--SUBSTITUTE(SUBSTITUTE(TRIM(INDEX($A:$U,ROW(),$E$6)),",",""),"원",""),0))))</f>
        <v/>
      </c>
      <c r="AB128" s="30">
        <f>IF(OR($Y128="",$F$6=""),"",IF(INDEX($A:$U,ROW(),$F$6)="","",IF(ISNUMBER(INDEX($A:$U,ROW(),$F$6)),INDEX($A:$U,ROW(),$F$6),IFERROR(--SUBSTITUTE(SUBSTITUTE(TRIM(INDEX($A:$U,ROW(),$F$6)),",",""),"원",""),""))))</f>
        <v/>
      </c>
      <c r="AC128" s="2">
        <f>IF(OR($Y128="",$G$6=""),"",INDEX($A:$U,ROW(),$G$6)&amp;"")</f>
        <v/>
      </c>
      <c r="AD128" s="2">
        <f>IF($Y128="","",IF(OR(AND(설정!$B$5&lt;&gt;"",ISNUMBER(SEARCH(설정!$B$5,$AC128))),AND(설정!$B$6&lt;&gt;"",ISNUMBER(SEARCH(설정!$B$6,$AC128))),AND(설정!$B$7&lt;&gt;"",ISNUMBER(SEARCH(설정!$B$7,$AC128)))),"제외","포함"))</f>
        <v/>
      </c>
    </row>
    <row r="129">
      <c r="W129" s="2">
        <f>IF(OR($B$5="",$C$6="",ROW()&lt;$B$5),"",IF(INDEX($A:$U,ROW(),$C$6)="","",INDEX($A:$U,ROW(),$C$6)))</f>
        <v/>
      </c>
      <c r="X129" s="28">
        <f>IF($W129="","",IF(ISNUMBER($W129),IF($W129&gt;=10000000,IFERROR(DATE(INT($W129/10000),MOD(INT($W129/100),100),MOD($W129,100)),""),$W129),IF(ISNUMBER(--SUBSTITUTE(SUBSTITUTE(TRIM($W129),".","-"),"/","-")),IF(--SUBSTITUTE(SUBSTITUTE(TRIM($W129),".","-"),"/","-")&gt;=10000000,IFERROR(DATE(--LEFT(TRIM($W129),4),--MID(TRIM($W129),5,2),--RIGHT(TRIM($W129),2)),""),--SUBSTITUTE(SUBSTITUTE(TRIM($W129),".","-"),"/","-")),IFERROR(--LEFT(SUBSTITUTE(SUBSTITUTE(TRIM($W129),".","-"),"/","-"),10),""))))</f>
        <v/>
      </c>
      <c r="Y129" s="29">
        <f>IF($X129="","",INT($X129))</f>
        <v/>
      </c>
      <c r="Z129" s="30">
        <f>IF(OR($Y129="",$D$6=""),"",IF(INDEX($A:$U,ROW(),$D$6)="",0,IF(ISNUMBER(INDEX($A:$U,ROW(),$D$6)),INDEX($A:$U,ROW(),$D$6),IFERROR(--SUBSTITUTE(SUBSTITUTE(TRIM(INDEX($A:$U,ROW(),$D$6)),",",""),"원",""),0))))</f>
        <v/>
      </c>
      <c r="AA129" s="30">
        <f>IF(OR($Y129="",$E$6=""),"",IF(INDEX($A:$U,ROW(),$E$6)="",0,IF(ISNUMBER(INDEX($A:$U,ROW(),$E$6)),INDEX($A:$U,ROW(),$E$6),IFERROR(--SUBSTITUTE(SUBSTITUTE(TRIM(INDEX($A:$U,ROW(),$E$6)),",",""),"원",""),0))))</f>
        <v/>
      </c>
      <c r="AB129" s="30">
        <f>IF(OR($Y129="",$F$6=""),"",IF(INDEX($A:$U,ROW(),$F$6)="","",IF(ISNUMBER(INDEX($A:$U,ROW(),$F$6)),INDEX($A:$U,ROW(),$F$6),IFERROR(--SUBSTITUTE(SUBSTITUTE(TRIM(INDEX($A:$U,ROW(),$F$6)),",",""),"원",""),""))))</f>
        <v/>
      </c>
      <c r="AC129" s="2">
        <f>IF(OR($Y129="",$G$6=""),"",INDEX($A:$U,ROW(),$G$6)&amp;"")</f>
        <v/>
      </c>
      <c r="AD129" s="2">
        <f>IF($Y129="","",IF(OR(AND(설정!$B$5&lt;&gt;"",ISNUMBER(SEARCH(설정!$B$5,$AC129))),AND(설정!$B$6&lt;&gt;"",ISNUMBER(SEARCH(설정!$B$6,$AC129))),AND(설정!$B$7&lt;&gt;"",ISNUMBER(SEARCH(설정!$B$7,$AC129)))),"제외","포함"))</f>
        <v/>
      </c>
    </row>
    <row r="130">
      <c r="W130" s="2">
        <f>IF(OR($B$5="",$C$6="",ROW()&lt;$B$5),"",IF(INDEX($A:$U,ROW(),$C$6)="","",INDEX($A:$U,ROW(),$C$6)))</f>
        <v/>
      </c>
      <c r="X130" s="28">
        <f>IF($W130="","",IF(ISNUMBER($W130),IF($W130&gt;=10000000,IFERROR(DATE(INT($W130/10000),MOD(INT($W130/100),100),MOD($W130,100)),""),$W130),IF(ISNUMBER(--SUBSTITUTE(SUBSTITUTE(TRIM($W130),".","-"),"/","-")),IF(--SUBSTITUTE(SUBSTITUTE(TRIM($W130),".","-"),"/","-")&gt;=10000000,IFERROR(DATE(--LEFT(TRIM($W130),4),--MID(TRIM($W130),5,2),--RIGHT(TRIM($W130),2)),""),--SUBSTITUTE(SUBSTITUTE(TRIM($W130),".","-"),"/","-")),IFERROR(--LEFT(SUBSTITUTE(SUBSTITUTE(TRIM($W130),".","-"),"/","-"),10),""))))</f>
        <v/>
      </c>
      <c r="Y130" s="29">
        <f>IF($X130="","",INT($X130))</f>
        <v/>
      </c>
      <c r="Z130" s="30">
        <f>IF(OR($Y130="",$D$6=""),"",IF(INDEX($A:$U,ROW(),$D$6)="",0,IF(ISNUMBER(INDEX($A:$U,ROW(),$D$6)),INDEX($A:$U,ROW(),$D$6),IFERROR(--SUBSTITUTE(SUBSTITUTE(TRIM(INDEX($A:$U,ROW(),$D$6)),",",""),"원",""),0))))</f>
        <v/>
      </c>
      <c r="AA130" s="30">
        <f>IF(OR($Y130="",$E$6=""),"",IF(INDEX($A:$U,ROW(),$E$6)="",0,IF(ISNUMBER(INDEX($A:$U,ROW(),$E$6)),INDEX($A:$U,ROW(),$E$6),IFERROR(--SUBSTITUTE(SUBSTITUTE(TRIM(INDEX($A:$U,ROW(),$E$6)),",",""),"원",""),0))))</f>
        <v/>
      </c>
      <c r="AB130" s="30">
        <f>IF(OR($Y130="",$F$6=""),"",IF(INDEX($A:$U,ROW(),$F$6)="","",IF(ISNUMBER(INDEX($A:$U,ROW(),$F$6)),INDEX($A:$U,ROW(),$F$6),IFERROR(--SUBSTITUTE(SUBSTITUTE(TRIM(INDEX($A:$U,ROW(),$F$6)),",",""),"원",""),""))))</f>
        <v/>
      </c>
      <c r="AC130" s="2">
        <f>IF(OR($Y130="",$G$6=""),"",INDEX($A:$U,ROW(),$G$6)&amp;"")</f>
        <v/>
      </c>
      <c r="AD130" s="2">
        <f>IF($Y130="","",IF(OR(AND(설정!$B$5&lt;&gt;"",ISNUMBER(SEARCH(설정!$B$5,$AC130))),AND(설정!$B$6&lt;&gt;"",ISNUMBER(SEARCH(설정!$B$6,$AC130))),AND(설정!$B$7&lt;&gt;"",ISNUMBER(SEARCH(설정!$B$7,$AC130)))),"제외","포함"))</f>
        <v/>
      </c>
    </row>
    <row r="131">
      <c r="W131" s="2">
        <f>IF(OR($B$5="",$C$6="",ROW()&lt;$B$5),"",IF(INDEX($A:$U,ROW(),$C$6)="","",INDEX($A:$U,ROW(),$C$6)))</f>
        <v/>
      </c>
      <c r="X131" s="28">
        <f>IF($W131="","",IF(ISNUMBER($W131),IF($W131&gt;=10000000,IFERROR(DATE(INT($W131/10000),MOD(INT($W131/100),100),MOD($W131,100)),""),$W131),IF(ISNUMBER(--SUBSTITUTE(SUBSTITUTE(TRIM($W131),".","-"),"/","-")),IF(--SUBSTITUTE(SUBSTITUTE(TRIM($W131),".","-"),"/","-")&gt;=10000000,IFERROR(DATE(--LEFT(TRIM($W131),4),--MID(TRIM($W131),5,2),--RIGHT(TRIM($W131),2)),""),--SUBSTITUTE(SUBSTITUTE(TRIM($W131),".","-"),"/","-")),IFERROR(--LEFT(SUBSTITUTE(SUBSTITUTE(TRIM($W131),".","-"),"/","-"),10),""))))</f>
        <v/>
      </c>
      <c r="Y131" s="29">
        <f>IF($X131="","",INT($X131))</f>
        <v/>
      </c>
      <c r="Z131" s="30">
        <f>IF(OR($Y131="",$D$6=""),"",IF(INDEX($A:$U,ROW(),$D$6)="",0,IF(ISNUMBER(INDEX($A:$U,ROW(),$D$6)),INDEX($A:$U,ROW(),$D$6),IFERROR(--SUBSTITUTE(SUBSTITUTE(TRIM(INDEX($A:$U,ROW(),$D$6)),",",""),"원",""),0))))</f>
        <v/>
      </c>
      <c r="AA131" s="30">
        <f>IF(OR($Y131="",$E$6=""),"",IF(INDEX($A:$U,ROW(),$E$6)="",0,IF(ISNUMBER(INDEX($A:$U,ROW(),$E$6)),INDEX($A:$U,ROW(),$E$6),IFERROR(--SUBSTITUTE(SUBSTITUTE(TRIM(INDEX($A:$U,ROW(),$E$6)),",",""),"원",""),0))))</f>
        <v/>
      </c>
      <c r="AB131" s="30">
        <f>IF(OR($Y131="",$F$6=""),"",IF(INDEX($A:$U,ROW(),$F$6)="","",IF(ISNUMBER(INDEX($A:$U,ROW(),$F$6)),INDEX($A:$U,ROW(),$F$6),IFERROR(--SUBSTITUTE(SUBSTITUTE(TRIM(INDEX($A:$U,ROW(),$F$6)),",",""),"원",""),""))))</f>
        <v/>
      </c>
      <c r="AC131" s="2">
        <f>IF(OR($Y131="",$G$6=""),"",INDEX($A:$U,ROW(),$G$6)&amp;"")</f>
        <v/>
      </c>
      <c r="AD131" s="2">
        <f>IF($Y131="","",IF(OR(AND(설정!$B$5&lt;&gt;"",ISNUMBER(SEARCH(설정!$B$5,$AC131))),AND(설정!$B$6&lt;&gt;"",ISNUMBER(SEARCH(설정!$B$6,$AC131))),AND(설정!$B$7&lt;&gt;"",ISNUMBER(SEARCH(설정!$B$7,$AC131)))),"제외","포함"))</f>
        <v/>
      </c>
    </row>
    <row r="132">
      <c r="W132" s="2">
        <f>IF(OR($B$5="",$C$6="",ROW()&lt;$B$5),"",IF(INDEX($A:$U,ROW(),$C$6)="","",INDEX($A:$U,ROW(),$C$6)))</f>
        <v/>
      </c>
      <c r="X132" s="28">
        <f>IF($W132="","",IF(ISNUMBER($W132),IF($W132&gt;=10000000,IFERROR(DATE(INT($W132/10000),MOD(INT($W132/100),100),MOD($W132,100)),""),$W132),IF(ISNUMBER(--SUBSTITUTE(SUBSTITUTE(TRIM($W132),".","-"),"/","-")),IF(--SUBSTITUTE(SUBSTITUTE(TRIM($W132),".","-"),"/","-")&gt;=10000000,IFERROR(DATE(--LEFT(TRIM($W132),4),--MID(TRIM($W132),5,2),--RIGHT(TRIM($W132),2)),""),--SUBSTITUTE(SUBSTITUTE(TRIM($W132),".","-"),"/","-")),IFERROR(--LEFT(SUBSTITUTE(SUBSTITUTE(TRIM($W132),".","-"),"/","-"),10),""))))</f>
        <v/>
      </c>
      <c r="Y132" s="29">
        <f>IF($X132="","",INT($X132))</f>
        <v/>
      </c>
      <c r="Z132" s="30">
        <f>IF(OR($Y132="",$D$6=""),"",IF(INDEX($A:$U,ROW(),$D$6)="",0,IF(ISNUMBER(INDEX($A:$U,ROW(),$D$6)),INDEX($A:$U,ROW(),$D$6),IFERROR(--SUBSTITUTE(SUBSTITUTE(TRIM(INDEX($A:$U,ROW(),$D$6)),",",""),"원",""),0))))</f>
        <v/>
      </c>
      <c r="AA132" s="30">
        <f>IF(OR($Y132="",$E$6=""),"",IF(INDEX($A:$U,ROW(),$E$6)="",0,IF(ISNUMBER(INDEX($A:$U,ROW(),$E$6)),INDEX($A:$U,ROW(),$E$6),IFERROR(--SUBSTITUTE(SUBSTITUTE(TRIM(INDEX($A:$U,ROW(),$E$6)),",",""),"원",""),0))))</f>
        <v/>
      </c>
      <c r="AB132" s="30">
        <f>IF(OR($Y132="",$F$6=""),"",IF(INDEX($A:$U,ROW(),$F$6)="","",IF(ISNUMBER(INDEX($A:$U,ROW(),$F$6)),INDEX($A:$U,ROW(),$F$6),IFERROR(--SUBSTITUTE(SUBSTITUTE(TRIM(INDEX($A:$U,ROW(),$F$6)),",",""),"원",""),""))))</f>
        <v/>
      </c>
      <c r="AC132" s="2">
        <f>IF(OR($Y132="",$G$6=""),"",INDEX($A:$U,ROW(),$G$6)&amp;"")</f>
        <v/>
      </c>
      <c r="AD132" s="2">
        <f>IF($Y132="","",IF(OR(AND(설정!$B$5&lt;&gt;"",ISNUMBER(SEARCH(설정!$B$5,$AC132))),AND(설정!$B$6&lt;&gt;"",ISNUMBER(SEARCH(설정!$B$6,$AC132))),AND(설정!$B$7&lt;&gt;"",ISNUMBER(SEARCH(설정!$B$7,$AC132)))),"제외","포함"))</f>
        <v/>
      </c>
    </row>
    <row r="133">
      <c r="W133" s="2">
        <f>IF(OR($B$5="",$C$6="",ROW()&lt;$B$5),"",IF(INDEX($A:$U,ROW(),$C$6)="","",INDEX($A:$U,ROW(),$C$6)))</f>
        <v/>
      </c>
      <c r="X133" s="28">
        <f>IF($W133="","",IF(ISNUMBER($W133),IF($W133&gt;=10000000,IFERROR(DATE(INT($W133/10000),MOD(INT($W133/100),100),MOD($W133,100)),""),$W133),IF(ISNUMBER(--SUBSTITUTE(SUBSTITUTE(TRIM($W133),".","-"),"/","-")),IF(--SUBSTITUTE(SUBSTITUTE(TRIM($W133),".","-"),"/","-")&gt;=10000000,IFERROR(DATE(--LEFT(TRIM($W133),4),--MID(TRIM($W133),5,2),--RIGHT(TRIM($W133),2)),""),--SUBSTITUTE(SUBSTITUTE(TRIM($W133),".","-"),"/","-")),IFERROR(--LEFT(SUBSTITUTE(SUBSTITUTE(TRIM($W133),".","-"),"/","-"),10),""))))</f>
        <v/>
      </c>
      <c r="Y133" s="29">
        <f>IF($X133="","",INT($X133))</f>
        <v/>
      </c>
      <c r="Z133" s="30">
        <f>IF(OR($Y133="",$D$6=""),"",IF(INDEX($A:$U,ROW(),$D$6)="",0,IF(ISNUMBER(INDEX($A:$U,ROW(),$D$6)),INDEX($A:$U,ROW(),$D$6),IFERROR(--SUBSTITUTE(SUBSTITUTE(TRIM(INDEX($A:$U,ROW(),$D$6)),",",""),"원",""),0))))</f>
        <v/>
      </c>
      <c r="AA133" s="30">
        <f>IF(OR($Y133="",$E$6=""),"",IF(INDEX($A:$U,ROW(),$E$6)="",0,IF(ISNUMBER(INDEX($A:$U,ROW(),$E$6)),INDEX($A:$U,ROW(),$E$6),IFERROR(--SUBSTITUTE(SUBSTITUTE(TRIM(INDEX($A:$U,ROW(),$E$6)),",",""),"원",""),0))))</f>
        <v/>
      </c>
      <c r="AB133" s="30">
        <f>IF(OR($Y133="",$F$6=""),"",IF(INDEX($A:$U,ROW(),$F$6)="","",IF(ISNUMBER(INDEX($A:$U,ROW(),$F$6)),INDEX($A:$U,ROW(),$F$6),IFERROR(--SUBSTITUTE(SUBSTITUTE(TRIM(INDEX($A:$U,ROW(),$F$6)),",",""),"원",""),""))))</f>
        <v/>
      </c>
      <c r="AC133" s="2">
        <f>IF(OR($Y133="",$G$6=""),"",INDEX($A:$U,ROW(),$G$6)&amp;"")</f>
        <v/>
      </c>
      <c r="AD133" s="2">
        <f>IF($Y133="","",IF(OR(AND(설정!$B$5&lt;&gt;"",ISNUMBER(SEARCH(설정!$B$5,$AC133))),AND(설정!$B$6&lt;&gt;"",ISNUMBER(SEARCH(설정!$B$6,$AC133))),AND(설정!$B$7&lt;&gt;"",ISNUMBER(SEARCH(설정!$B$7,$AC133)))),"제외","포함"))</f>
        <v/>
      </c>
    </row>
    <row r="134">
      <c r="W134" s="2">
        <f>IF(OR($B$5="",$C$6="",ROW()&lt;$B$5),"",IF(INDEX($A:$U,ROW(),$C$6)="","",INDEX($A:$U,ROW(),$C$6)))</f>
        <v/>
      </c>
      <c r="X134" s="28">
        <f>IF($W134="","",IF(ISNUMBER($W134),IF($W134&gt;=10000000,IFERROR(DATE(INT($W134/10000),MOD(INT($W134/100),100),MOD($W134,100)),""),$W134),IF(ISNUMBER(--SUBSTITUTE(SUBSTITUTE(TRIM($W134),".","-"),"/","-")),IF(--SUBSTITUTE(SUBSTITUTE(TRIM($W134),".","-"),"/","-")&gt;=10000000,IFERROR(DATE(--LEFT(TRIM($W134),4),--MID(TRIM($W134),5,2),--RIGHT(TRIM($W134),2)),""),--SUBSTITUTE(SUBSTITUTE(TRIM($W134),".","-"),"/","-")),IFERROR(--LEFT(SUBSTITUTE(SUBSTITUTE(TRIM($W134),".","-"),"/","-"),10),""))))</f>
        <v/>
      </c>
      <c r="Y134" s="29">
        <f>IF($X134="","",INT($X134))</f>
        <v/>
      </c>
      <c r="Z134" s="30">
        <f>IF(OR($Y134="",$D$6=""),"",IF(INDEX($A:$U,ROW(),$D$6)="",0,IF(ISNUMBER(INDEX($A:$U,ROW(),$D$6)),INDEX($A:$U,ROW(),$D$6),IFERROR(--SUBSTITUTE(SUBSTITUTE(TRIM(INDEX($A:$U,ROW(),$D$6)),",",""),"원",""),0))))</f>
        <v/>
      </c>
      <c r="AA134" s="30">
        <f>IF(OR($Y134="",$E$6=""),"",IF(INDEX($A:$U,ROW(),$E$6)="",0,IF(ISNUMBER(INDEX($A:$U,ROW(),$E$6)),INDEX($A:$U,ROW(),$E$6),IFERROR(--SUBSTITUTE(SUBSTITUTE(TRIM(INDEX($A:$U,ROW(),$E$6)),",",""),"원",""),0))))</f>
        <v/>
      </c>
      <c r="AB134" s="30">
        <f>IF(OR($Y134="",$F$6=""),"",IF(INDEX($A:$U,ROW(),$F$6)="","",IF(ISNUMBER(INDEX($A:$U,ROW(),$F$6)),INDEX($A:$U,ROW(),$F$6),IFERROR(--SUBSTITUTE(SUBSTITUTE(TRIM(INDEX($A:$U,ROW(),$F$6)),",",""),"원",""),""))))</f>
        <v/>
      </c>
      <c r="AC134" s="2">
        <f>IF(OR($Y134="",$G$6=""),"",INDEX($A:$U,ROW(),$G$6)&amp;"")</f>
        <v/>
      </c>
      <c r="AD134" s="2">
        <f>IF($Y134="","",IF(OR(AND(설정!$B$5&lt;&gt;"",ISNUMBER(SEARCH(설정!$B$5,$AC134))),AND(설정!$B$6&lt;&gt;"",ISNUMBER(SEARCH(설정!$B$6,$AC134))),AND(설정!$B$7&lt;&gt;"",ISNUMBER(SEARCH(설정!$B$7,$AC134)))),"제외","포함"))</f>
        <v/>
      </c>
    </row>
    <row r="135">
      <c r="W135" s="2">
        <f>IF(OR($B$5="",$C$6="",ROW()&lt;$B$5),"",IF(INDEX($A:$U,ROW(),$C$6)="","",INDEX($A:$U,ROW(),$C$6)))</f>
        <v/>
      </c>
      <c r="X135" s="28">
        <f>IF($W135="","",IF(ISNUMBER($W135),IF($W135&gt;=10000000,IFERROR(DATE(INT($W135/10000),MOD(INT($W135/100),100),MOD($W135,100)),""),$W135),IF(ISNUMBER(--SUBSTITUTE(SUBSTITUTE(TRIM($W135),".","-"),"/","-")),IF(--SUBSTITUTE(SUBSTITUTE(TRIM($W135),".","-"),"/","-")&gt;=10000000,IFERROR(DATE(--LEFT(TRIM($W135),4),--MID(TRIM($W135),5,2),--RIGHT(TRIM($W135),2)),""),--SUBSTITUTE(SUBSTITUTE(TRIM($W135),".","-"),"/","-")),IFERROR(--LEFT(SUBSTITUTE(SUBSTITUTE(TRIM($W135),".","-"),"/","-"),10),""))))</f>
        <v/>
      </c>
      <c r="Y135" s="29">
        <f>IF($X135="","",INT($X135))</f>
        <v/>
      </c>
      <c r="Z135" s="30">
        <f>IF(OR($Y135="",$D$6=""),"",IF(INDEX($A:$U,ROW(),$D$6)="",0,IF(ISNUMBER(INDEX($A:$U,ROW(),$D$6)),INDEX($A:$U,ROW(),$D$6),IFERROR(--SUBSTITUTE(SUBSTITUTE(TRIM(INDEX($A:$U,ROW(),$D$6)),",",""),"원",""),0))))</f>
        <v/>
      </c>
      <c r="AA135" s="30">
        <f>IF(OR($Y135="",$E$6=""),"",IF(INDEX($A:$U,ROW(),$E$6)="",0,IF(ISNUMBER(INDEX($A:$U,ROW(),$E$6)),INDEX($A:$U,ROW(),$E$6),IFERROR(--SUBSTITUTE(SUBSTITUTE(TRIM(INDEX($A:$U,ROW(),$E$6)),",",""),"원",""),0))))</f>
        <v/>
      </c>
      <c r="AB135" s="30">
        <f>IF(OR($Y135="",$F$6=""),"",IF(INDEX($A:$U,ROW(),$F$6)="","",IF(ISNUMBER(INDEX($A:$U,ROW(),$F$6)),INDEX($A:$U,ROW(),$F$6),IFERROR(--SUBSTITUTE(SUBSTITUTE(TRIM(INDEX($A:$U,ROW(),$F$6)),",",""),"원",""),""))))</f>
        <v/>
      </c>
      <c r="AC135" s="2">
        <f>IF(OR($Y135="",$G$6=""),"",INDEX($A:$U,ROW(),$G$6)&amp;"")</f>
        <v/>
      </c>
      <c r="AD135" s="2">
        <f>IF($Y135="","",IF(OR(AND(설정!$B$5&lt;&gt;"",ISNUMBER(SEARCH(설정!$B$5,$AC135))),AND(설정!$B$6&lt;&gt;"",ISNUMBER(SEARCH(설정!$B$6,$AC135))),AND(설정!$B$7&lt;&gt;"",ISNUMBER(SEARCH(설정!$B$7,$AC135)))),"제외","포함"))</f>
        <v/>
      </c>
    </row>
    <row r="136">
      <c r="W136" s="2">
        <f>IF(OR($B$5="",$C$6="",ROW()&lt;$B$5),"",IF(INDEX($A:$U,ROW(),$C$6)="","",INDEX($A:$U,ROW(),$C$6)))</f>
        <v/>
      </c>
      <c r="X136" s="28">
        <f>IF($W136="","",IF(ISNUMBER($W136),IF($W136&gt;=10000000,IFERROR(DATE(INT($W136/10000),MOD(INT($W136/100),100),MOD($W136,100)),""),$W136),IF(ISNUMBER(--SUBSTITUTE(SUBSTITUTE(TRIM($W136),".","-"),"/","-")),IF(--SUBSTITUTE(SUBSTITUTE(TRIM($W136),".","-"),"/","-")&gt;=10000000,IFERROR(DATE(--LEFT(TRIM($W136),4),--MID(TRIM($W136),5,2),--RIGHT(TRIM($W136),2)),""),--SUBSTITUTE(SUBSTITUTE(TRIM($W136),".","-"),"/","-")),IFERROR(--LEFT(SUBSTITUTE(SUBSTITUTE(TRIM($W136),".","-"),"/","-"),10),""))))</f>
        <v/>
      </c>
      <c r="Y136" s="29">
        <f>IF($X136="","",INT($X136))</f>
        <v/>
      </c>
      <c r="Z136" s="30">
        <f>IF(OR($Y136="",$D$6=""),"",IF(INDEX($A:$U,ROW(),$D$6)="",0,IF(ISNUMBER(INDEX($A:$U,ROW(),$D$6)),INDEX($A:$U,ROW(),$D$6),IFERROR(--SUBSTITUTE(SUBSTITUTE(TRIM(INDEX($A:$U,ROW(),$D$6)),",",""),"원",""),0))))</f>
        <v/>
      </c>
      <c r="AA136" s="30">
        <f>IF(OR($Y136="",$E$6=""),"",IF(INDEX($A:$U,ROW(),$E$6)="",0,IF(ISNUMBER(INDEX($A:$U,ROW(),$E$6)),INDEX($A:$U,ROW(),$E$6),IFERROR(--SUBSTITUTE(SUBSTITUTE(TRIM(INDEX($A:$U,ROW(),$E$6)),",",""),"원",""),0))))</f>
        <v/>
      </c>
      <c r="AB136" s="30">
        <f>IF(OR($Y136="",$F$6=""),"",IF(INDEX($A:$U,ROW(),$F$6)="","",IF(ISNUMBER(INDEX($A:$U,ROW(),$F$6)),INDEX($A:$U,ROW(),$F$6),IFERROR(--SUBSTITUTE(SUBSTITUTE(TRIM(INDEX($A:$U,ROW(),$F$6)),",",""),"원",""),""))))</f>
        <v/>
      </c>
      <c r="AC136" s="2">
        <f>IF(OR($Y136="",$G$6=""),"",INDEX($A:$U,ROW(),$G$6)&amp;"")</f>
        <v/>
      </c>
      <c r="AD136" s="2">
        <f>IF($Y136="","",IF(OR(AND(설정!$B$5&lt;&gt;"",ISNUMBER(SEARCH(설정!$B$5,$AC136))),AND(설정!$B$6&lt;&gt;"",ISNUMBER(SEARCH(설정!$B$6,$AC136))),AND(설정!$B$7&lt;&gt;"",ISNUMBER(SEARCH(설정!$B$7,$AC136)))),"제외","포함"))</f>
        <v/>
      </c>
    </row>
    <row r="137">
      <c r="W137" s="2">
        <f>IF(OR($B$5="",$C$6="",ROW()&lt;$B$5),"",IF(INDEX($A:$U,ROW(),$C$6)="","",INDEX($A:$U,ROW(),$C$6)))</f>
        <v/>
      </c>
      <c r="X137" s="28">
        <f>IF($W137="","",IF(ISNUMBER($W137),IF($W137&gt;=10000000,IFERROR(DATE(INT($W137/10000),MOD(INT($W137/100),100),MOD($W137,100)),""),$W137),IF(ISNUMBER(--SUBSTITUTE(SUBSTITUTE(TRIM($W137),".","-"),"/","-")),IF(--SUBSTITUTE(SUBSTITUTE(TRIM($W137),".","-"),"/","-")&gt;=10000000,IFERROR(DATE(--LEFT(TRIM($W137),4),--MID(TRIM($W137),5,2),--RIGHT(TRIM($W137),2)),""),--SUBSTITUTE(SUBSTITUTE(TRIM($W137),".","-"),"/","-")),IFERROR(--LEFT(SUBSTITUTE(SUBSTITUTE(TRIM($W137),".","-"),"/","-"),10),""))))</f>
        <v/>
      </c>
      <c r="Y137" s="29">
        <f>IF($X137="","",INT($X137))</f>
        <v/>
      </c>
      <c r="Z137" s="30">
        <f>IF(OR($Y137="",$D$6=""),"",IF(INDEX($A:$U,ROW(),$D$6)="",0,IF(ISNUMBER(INDEX($A:$U,ROW(),$D$6)),INDEX($A:$U,ROW(),$D$6),IFERROR(--SUBSTITUTE(SUBSTITUTE(TRIM(INDEX($A:$U,ROW(),$D$6)),",",""),"원",""),0))))</f>
        <v/>
      </c>
      <c r="AA137" s="30">
        <f>IF(OR($Y137="",$E$6=""),"",IF(INDEX($A:$U,ROW(),$E$6)="",0,IF(ISNUMBER(INDEX($A:$U,ROW(),$E$6)),INDEX($A:$U,ROW(),$E$6),IFERROR(--SUBSTITUTE(SUBSTITUTE(TRIM(INDEX($A:$U,ROW(),$E$6)),",",""),"원",""),0))))</f>
        <v/>
      </c>
      <c r="AB137" s="30">
        <f>IF(OR($Y137="",$F$6=""),"",IF(INDEX($A:$U,ROW(),$F$6)="","",IF(ISNUMBER(INDEX($A:$U,ROW(),$F$6)),INDEX($A:$U,ROW(),$F$6),IFERROR(--SUBSTITUTE(SUBSTITUTE(TRIM(INDEX($A:$U,ROW(),$F$6)),",",""),"원",""),""))))</f>
        <v/>
      </c>
      <c r="AC137" s="2">
        <f>IF(OR($Y137="",$G$6=""),"",INDEX($A:$U,ROW(),$G$6)&amp;"")</f>
        <v/>
      </c>
      <c r="AD137" s="2">
        <f>IF($Y137="","",IF(OR(AND(설정!$B$5&lt;&gt;"",ISNUMBER(SEARCH(설정!$B$5,$AC137))),AND(설정!$B$6&lt;&gt;"",ISNUMBER(SEARCH(설정!$B$6,$AC137))),AND(설정!$B$7&lt;&gt;"",ISNUMBER(SEARCH(설정!$B$7,$AC137)))),"제외","포함"))</f>
        <v/>
      </c>
    </row>
    <row r="138">
      <c r="W138" s="2">
        <f>IF(OR($B$5="",$C$6="",ROW()&lt;$B$5),"",IF(INDEX($A:$U,ROW(),$C$6)="","",INDEX($A:$U,ROW(),$C$6)))</f>
        <v/>
      </c>
      <c r="X138" s="28">
        <f>IF($W138="","",IF(ISNUMBER($W138),IF($W138&gt;=10000000,IFERROR(DATE(INT($W138/10000),MOD(INT($W138/100),100),MOD($W138,100)),""),$W138),IF(ISNUMBER(--SUBSTITUTE(SUBSTITUTE(TRIM($W138),".","-"),"/","-")),IF(--SUBSTITUTE(SUBSTITUTE(TRIM($W138),".","-"),"/","-")&gt;=10000000,IFERROR(DATE(--LEFT(TRIM($W138),4),--MID(TRIM($W138),5,2),--RIGHT(TRIM($W138),2)),""),--SUBSTITUTE(SUBSTITUTE(TRIM($W138),".","-"),"/","-")),IFERROR(--LEFT(SUBSTITUTE(SUBSTITUTE(TRIM($W138),".","-"),"/","-"),10),""))))</f>
        <v/>
      </c>
      <c r="Y138" s="29">
        <f>IF($X138="","",INT($X138))</f>
        <v/>
      </c>
      <c r="Z138" s="30">
        <f>IF(OR($Y138="",$D$6=""),"",IF(INDEX($A:$U,ROW(),$D$6)="",0,IF(ISNUMBER(INDEX($A:$U,ROW(),$D$6)),INDEX($A:$U,ROW(),$D$6),IFERROR(--SUBSTITUTE(SUBSTITUTE(TRIM(INDEX($A:$U,ROW(),$D$6)),",",""),"원",""),0))))</f>
        <v/>
      </c>
      <c r="AA138" s="30">
        <f>IF(OR($Y138="",$E$6=""),"",IF(INDEX($A:$U,ROW(),$E$6)="",0,IF(ISNUMBER(INDEX($A:$U,ROW(),$E$6)),INDEX($A:$U,ROW(),$E$6),IFERROR(--SUBSTITUTE(SUBSTITUTE(TRIM(INDEX($A:$U,ROW(),$E$6)),",",""),"원",""),0))))</f>
        <v/>
      </c>
      <c r="AB138" s="30">
        <f>IF(OR($Y138="",$F$6=""),"",IF(INDEX($A:$U,ROW(),$F$6)="","",IF(ISNUMBER(INDEX($A:$U,ROW(),$F$6)),INDEX($A:$U,ROW(),$F$6),IFERROR(--SUBSTITUTE(SUBSTITUTE(TRIM(INDEX($A:$U,ROW(),$F$6)),",",""),"원",""),""))))</f>
        <v/>
      </c>
      <c r="AC138" s="2">
        <f>IF(OR($Y138="",$G$6=""),"",INDEX($A:$U,ROW(),$G$6)&amp;"")</f>
        <v/>
      </c>
      <c r="AD138" s="2">
        <f>IF($Y138="","",IF(OR(AND(설정!$B$5&lt;&gt;"",ISNUMBER(SEARCH(설정!$B$5,$AC138))),AND(설정!$B$6&lt;&gt;"",ISNUMBER(SEARCH(설정!$B$6,$AC138))),AND(설정!$B$7&lt;&gt;"",ISNUMBER(SEARCH(설정!$B$7,$AC138)))),"제외","포함"))</f>
        <v/>
      </c>
    </row>
    <row r="139">
      <c r="W139" s="2">
        <f>IF(OR($B$5="",$C$6="",ROW()&lt;$B$5),"",IF(INDEX($A:$U,ROW(),$C$6)="","",INDEX($A:$U,ROW(),$C$6)))</f>
        <v/>
      </c>
      <c r="X139" s="28">
        <f>IF($W139="","",IF(ISNUMBER($W139),IF($W139&gt;=10000000,IFERROR(DATE(INT($W139/10000),MOD(INT($W139/100),100),MOD($W139,100)),""),$W139),IF(ISNUMBER(--SUBSTITUTE(SUBSTITUTE(TRIM($W139),".","-"),"/","-")),IF(--SUBSTITUTE(SUBSTITUTE(TRIM($W139),".","-"),"/","-")&gt;=10000000,IFERROR(DATE(--LEFT(TRIM($W139),4),--MID(TRIM($W139),5,2),--RIGHT(TRIM($W139),2)),""),--SUBSTITUTE(SUBSTITUTE(TRIM($W139),".","-"),"/","-")),IFERROR(--LEFT(SUBSTITUTE(SUBSTITUTE(TRIM($W139),".","-"),"/","-"),10),""))))</f>
        <v/>
      </c>
      <c r="Y139" s="29">
        <f>IF($X139="","",INT($X139))</f>
        <v/>
      </c>
      <c r="Z139" s="30">
        <f>IF(OR($Y139="",$D$6=""),"",IF(INDEX($A:$U,ROW(),$D$6)="",0,IF(ISNUMBER(INDEX($A:$U,ROW(),$D$6)),INDEX($A:$U,ROW(),$D$6),IFERROR(--SUBSTITUTE(SUBSTITUTE(TRIM(INDEX($A:$U,ROW(),$D$6)),",",""),"원",""),0))))</f>
        <v/>
      </c>
      <c r="AA139" s="30">
        <f>IF(OR($Y139="",$E$6=""),"",IF(INDEX($A:$U,ROW(),$E$6)="",0,IF(ISNUMBER(INDEX($A:$U,ROW(),$E$6)),INDEX($A:$U,ROW(),$E$6),IFERROR(--SUBSTITUTE(SUBSTITUTE(TRIM(INDEX($A:$U,ROW(),$E$6)),",",""),"원",""),0))))</f>
        <v/>
      </c>
      <c r="AB139" s="30">
        <f>IF(OR($Y139="",$F$6=""),"",IF(INDEX($A:$U,ROW(),$F$6)="","",IF(ISNUMBER(INDEX($A:$U,ROW(),$F$6)),INDEX($A:$U,ROW(),$F$6),IFERROR(--SUBSTITUTE(SUBSTITUTE(TRIM(INDEX($A:$U,ROW(),$F$6)),",",""),"원",""),""))))</f>
        <v/>
      </c>
      <c r="AC139" s="2">
        <f>IF(OR($Y139="",$G$6=""),"",INDEX($A:$U,ROW(),$G$6)&amp;"")</f>
        <v/>
      </c>
      <c r="AD139" s="2">
        <f>IF($Y139="","",IF(OR(AND(설정!$B$5&lt;&gt;"",ISNUMBER(SEARCH(설정!$B$5,$AC139))),AND(설정!$B$6&lt;&gt;"",ISNUMBER(SEARCH(설정!$B$6,$AC139))),AND(설정!$B$7&lt;&gt;"",ISNUMBER(SEARCH(설정!$B$7,$AC139)))),"제외","포함"))</f>
        <v/>
      </c>
    </row>
    <row r="140">
      <c r="W140" s="2">
        <f>IF(OR($B$5="",$C$6="",ROW()&lt;$B$5),"",IF(INDEX($A:$U,ROW(),$C$6)="","",INDEX($A:$U,ROW(),$C$6)))</f>
        <v/>
      </c>
      <c r="X140" s="28">
        <f>IF($W140="","",IF(ISNUMBER($W140),IF($W140&gt;=10000000,IFERROR(DATE(INT($W140/10000),MOD(INT($W140/100),100),MOD($W140,100)),""),$W140),IF(ISNUMBER(--SUBSTITUTE(SUBSTITUTE(TRIM($W140),".","-"),"/","-")),IF(--SUBSTITUTE(SUBSTITUTE(TRIM($W140),".","-"),"/","-")&gt;=10000000,IFERROR(DATE(--LEFT(TRIM($W140),4),--MID(TRIM($W140),5,2),--RIGHT(TRIM($W140),2)),""),--SUBSTITUTE(SUBSTITUTE(TRIM($W140),".","-"),"/","-")),IFERROR(--LEFT(SUBSTITUTE(SUBSTITUTE(TRIM($W140),".","-"),"/","-"),10),""))))</f>
        <v/>
      </c>
      <c r="Y140" s="29">
        <f>IF($X140="","",INT($X140))</f>
        <v/>
      </c>
      <c r="Z140" s="30">
        <f>IF(OR($Y140="",$D$6=""),"",IF(INDEX($A:$U,ROW(),$D$6)="",0,IF(ISNUMBER(INDEX($A:$U,ROW(),$D$6)),INDEX($A:$U,ROW(),$D$6),IFERROR(--SUBSTITUTE(SUBSTITUTE(TRIM(INDEX($A:$U,ROW(),$D$6)),",",""),"원",""),0))))</f>
        <v/>
      </c>
      <c r="AA140" s="30">
        <f>IF(OR($Y140="",$E$6=""),"",IF(INDEX($A:$U,ROW(),$E$6)="",0,IF(ISNUMBER(INDEX($A:$U,ROW(),$E$6)),INDEX($A:$U,ROW(),$E$6),IFERROR(--SUBSTITUTE(SUBSTITUTE(TRIM(INDEX($A:$U,ROW(),$E$6)),",",""),"원",""),0))))</f>
        <v/>
      </c>
      <c r="AB140" s="30">
        <f>IF(OR($Y140="",$F$6=""),"",IF(INDEX($A:$U,ROW(),$F$6)="","",IF(ISNUMBER(INDEX($A:$U,ROW(),$F$6)),INDEX($A:$U,ROW(),$F$6),IFERROR(--SUBSTITUTE(SUBSTITUTE(TRIM(INDEX($A:$U,ROW(),$F$6)),",",""),"원",""),""))))</f>
        <v/>
      </c>
      <c r="AC140" s="2">
        <f>IF(OR($Y140="",$G$6=""),"",INDEX($A:$U,ROW(),$G$6)&amp;"")</f>
        <v/>
      </c>
      <c r="AD140" s="2">
        <f>IF($Y140="","",IF(OR(AND(설정!$B$5&lt;&gt;"",ISNUMBER(SEARCH(설정!$B$5,$AC140))),AND(설정!$B$6&lt;&gt;"",ISNUMBER(SEARCH(설정!$B$6,$AC140))),AND(설정!$B$7&lt;&gt;"",ISNUMBER(SEARCH(설정!$B$7,$AC140)))),"제외","포함"))</f>
        <v/>
      </c>
    </row>
    <row r="141">
      <c r="W141" s="2">
        <f>IF(OR($B$5="",$C$6="",ROW()&lt;$B$5),"",IF(INDEX($A:$U,ROW(),$C$6)="","",INDEX($A:$U,ROW(),$C$6)))</f>
        <v/>
      </c>
      <c r="X141" s="28">
        <f>IF($W141="","",IF(ISNUMBER($W141),IF($W141&gt;=10000000,IFERROR(DATE(INT($W141/10000),MOD(INT($W141/100),100),MOD($W141,100)),""),$W141),IF(ISNUMBER(--SUBSTITUTE(SUBSTITUTE(TRIM($W141),".","-"),"/","-")),IF(--SUBSTITUTE(SUBSTITUTE(TRIM($W141),".","-"),"/","-")&gt;=10000000,IFERROR(DATE(--LEFT(TRIM($W141),4),--MID(TRIM($W141),5,2),--RIGHT(TRIM($W141),2)),""),--SUBSTITUTE(SUBSTITUTE(TRIM($W141),".","-"),"/","-")),IFERROR(--LEFT(SUBSTITUTE(SUBSTITUTE(TRIM($W141),".","-"),"/","-"),10),""))))</f>
        <v/>
      </c>
      <c r="Y141" s="29">
        <f>IF($X141="","",INT($X141))</f>
        <v/>
      </c>
      <c r="Z141" s="30">
        <f>IF(OR($Y141="",$D$6=""),"",IF(INDEX($A:$U,ROW(),$D$6)="",0,IF(ISNUMBER(INDEX($A:$U,ROW(),$D$6)),INDEX($A:$U,ROW(),$D$6),IFERROR(--SUBSTITUTE(SUBSTITUTE(TRIM(INDEX($A:$U,ROW(),$D$6)),",",""),"원",""),0))))</f>
        <v/>
      </c>
      <c r="AA141" s="30">
        <f>IF(OR($Y141="",$E$6=""),"",IF(INDEX($A:$U,ROW(),$E$6)="",0,IF(ISNUMBER(INDEX($A:$U,ROW(),$E$6)),INDEX($A:$U,ROW(),$E$6),IFERROR(--SUBSTITUTE(SUBSTITUTE(TRIM(INDEX($A:$U,ROW(),$E$6)),",",""),"원",""),0))))</f>
        <v/>
      </c>
      <c r="AB141" s="30">
        <f>IF(OR($Y141="",$F$6=""),"",IF(INDEX($A:$U,ROW(),$F$6)="","",IF(ISNUMBER(INDEX($A:$U,ROW(),$F$6)),INDEX($A:$U,ROW(),$F$6),IFERROR(--SUBSTITUTE(SUBSTITUTE(TRIM(INDEX($A:$U,ROW(),$F$6)),",",""),"원",""),""))))</f>
        <v/>
      </c>
      <c r="AC141" s="2">
        <f>IF(OR($Y141="",$G$6=""),"",INDEX($A:$U,ROW(),$G$6)&amp;"")</f>
        <v/>
      </c>
      <c r="AD141" s="2">
        <f>IF($Y141="","",IF(OR(AND(설정!$B$5&lt;&gt;"",ISNUMBER(SEARCH(설정!$B$5,$AC141))),AND(설정!$B$6&lt;&gt;"",ISNUMBER(SEARCH(설정!$B$6,$AC141))),AND(설정!$B$7&lt;&gt;"",ISNUMBER(SEARCH(설정!$B$7,$AC141)))),"제외","포함"))</f>
        <v/>
      </c>
    </row>
    <row r="142">
      <c r="W142" s="2">
        <f>IF(OR($B$5="",$C$6="",ROW()&lt;$B$5),"",IF(INDEX($A:$U,ROW(),$C$6)="","",INDEX($A:$U,ROW(),$C$6)))</f>
        <v/>
      </c>
      <c r="X142" s="28">
        <f>IF($W142="","",IF(ISNUMBER($W142),IF($W142&gt;=10000000,IFERROR(DATE(INT($W142/10000),MOD(INT($W142/100),100),MOD($W142,100)),""),$W142),IF(ISNUMBER(--SUBSTITUTE(SUBSTITUTE(TRIM($W142),".","-"),"/","-")),IF(--SUBSTITUTE(SUBSTITUTE(TRIM($W142),".","-"),"/","-")&gt;=10000000,IFERROR(DATE(--LEFT(TRIM($W142),4),--MID(TRIM($W142),5,2),--RIGHT(TRIM($W142),2)),""),--SUBSTITUTE(SUBSTITUTE(TRIM($W142),".","-"),"/","-")),IFERROR(--LEFT(SUBSTITUTE(SUBSTITUTE(TRIM($W142),".","-"),"/","-"),10),""))))</f>
        <v/>
      </c>
      <c r="Y142" s="29">
        <f>IF($X142="","",INT($X142))</f>
        <v/>
      </c>
      <c r="Z142" s="30">
        <f>IF(OR($Y142="",$D$6=""),"",IF(INDEX($A:$U,ROW(),$D$6)="",0,IF(ISNUMBER(INDEX($A:$U,ROW(),$D$6)),INDEX($A:$U,ROW(),$D$6),IFERROR(--SUBSTITUTE(SUBSTITUTE(TRIM(INDEX($A:$U,ROW(),$D$6)),",",""),"원",""),0))))</f>
        <v/>
      </c>
      <c r="AA142" s="30">
        <f>IF(OR($Y142="",$E$6=""),"",IF(INDEX($A:$U,ROW(),$E$6)="",0,IF(ISNUMBER(INDEX($A:$U,ROW(),$E$6)),INDEX($A:$U,ROW(),$E$6),IFERROR(--SUBSTITUTE(SUBSTITUTE(TRIM(INDEX($A:$U,ROW(),$E$6)),",",""),"원",""),0))))</f>
        <v/>
      </c>
      <c r="AB142" s="30">
        <f>IF(OR($Y142="",$F$6=""),"",IF(INDEX($A:$U,ROW(),$F$6)="","",IF(ISNUMBER(INDEX($A:$U,ROW(),$F$6)),INDEX($A:$U,ROW(),$F$6),IFERROR(--SUBSTITUTE(SUBSTITUTE(TRIM(INDEX($A:$U,ROW(),$F$6)),",",""),"원",""),""))))</f>
        <v/>
      </c>
      <c r="AC142" s="2">
        <f>IF(OR($Y142="",$G$6=""),"",INDEX($A:$U,ROW(),$G$6)&amp;"")</f>
        <v/>
      </c>
      <c r="AD142" s="2">
        <f>IF($Y142="","",IF(OR(AND(설정!$B$5&lt;&gt;"",ISNUMBER(SEARCH(설정!$B$5,$AC142))),AND(설정!$B$6&lt;&gt;"",ISNUMBER(SEARCH(설정!$B$6,$AC142))),AND(설정!$B$7&lt;&gt;"",ISNUMBER(SEARCH(설정!$B$7,$AC142)))),"제외","포함"))</f>
        <v/>
      </c>
    </row>
    <row r="143">
      <c r="W143" s="2">
        <f>IF(OR($B$5="",$C$6="",ROW()&lt;$B$5),"",IF(INDEX($A:$U,ROW(),$C$6)="","",INDEX($A:$U,ROW(),$C$6)))</f>
        <v/>
      </c>
      <c r="X143" s="28">
        <f>IF($W143="","",IF(ISNUMBER($W143),IF($W143&gt;=10000000,IFERROR(DATE(INT($W143/10000),MOD(INT($W143/100),100),MOD($W143,100)),""),$W143),IF(ISNUMBER(--SUBSTITUTE(SUBSTITUTE(TRIM($W143),".","-"),"/","-")),IF(--SUBSTITUTE(SUBSTITUTE(TRIM($W143),".","-"),"/","-")&gt;=10000000,IFERROR(DATE(--LEFT(TRIM($W143),4),--MID(TRIM($W143),5,2),--RIGHT(TRIM($W143),2)),""),--SUBSTITUTE(SUBSTITUTE(TRIM($W143),".","-"),"/","-")),IFERROR(--LEFT(SUBSTITUTE(SUBSTITUTE(TRIM($W143),".","-"),"/","-"),10),""))))</f>
        <v/>
      </c>
      <c r="Y143" s="29">
        <f>IF($X143="","",INT($X143))</f>
        <v/>
      </c>
      <c r="Z143" s="30">
        <f>IF(OR($Y143="",$D$6=""),"",IF(INDEX($A:$U,ROW(),$D$6)="",0,IF(ISNUMBER(INDEX($A:$U,ROW(),$D$6)),INDEX($A:$U,ROW(),$D$6),IFERROR(--SUBSTITUTE(SUBSTITUTE(TRIM(INDEX($A:$U,ROW(),$D$6)),",",""),"원",""),0))))</f>
        <v/>
      </c>
      <c r="AA143" s="30">
        <f>IF(OR($Y143="",$E$6=""),"",IF(INDEX($A:$U,ROW(),$E$6)="",0,IF(ISNUMBER(INDEX($A:$U,ROW(),$E$6)),INDEX($A:$U,ROW(),$E$6),IFERROR(--SUBSTITUTE(SUBSTITUTE(TRIM(INDEX($A:$U,ROW(),$E$6)),",",""),"원",""),0))))</f>
        <v/>
      </c>
      <c r="AB143" s="30">
        <f>IF(OR($Y143="",$F$6=""),"",IF(INDEX($A:$U,ROW(),$F$6)="","",IF(ISNUMBER(INDEX($A:$U,ROW(),$F$6)),INDEX($A:$U,ROW(),$F$6),IFERROR(--SUBSTITUTE(SUBSTITUTE(TRIM(INDEX($A:$U,ROW(),$F$6)),",",""),"원",""),""))))</f>
        <v/>
      </c>
      <c r="AC143" s="2">
        <f>IF(OR($Y143="",$G$6=""),"",INDEX($A:$U,ROW(),$G$6)&amp;"")</f>
        <v/>
      </c>
      <c r="AD143" s="2">
        <f>IF($Y143="","",IF(OR(AND(설정!$B$5&lt;&gt;"",ISNUMBER(SEARCH(설정!$B$5,$AC143))),AND(설정!$B$6&lt;&gt;"",ISNUMBER(SEARCH(설정!$B$6,$AC143))),AND(설정!$B$7&lt;&gt;"",ISNUMBER(SEARCH(설정!$B$7,$AC143)))),"제외","포함"))</f>
        <v/>
      </c>
    </row>
    <row r="144">
      <c r="W144" s="2">
        <f>IF(OR($B$5="",$C$6="",ROW()&lt;$B$5),"",IF(INDEX($A:$U,ROW(),$C$6)="","",INDEX($A:$U,ROW(),$C$6)))</f>
        <v/>
      </c>
      <c r="X144" s="28">
        <f>IF($W144="","",IF(ISNUMBER($W144),IF($W144&gt;=10000000,IFERROR(DATE(INT($W144/10000),MOD(INT($W144/100),100),MOD($W144,100)),""),$W144),IF(ISNUMBER(--SUBSTITUTE(SUBSTITUTE(TRIM($W144),".","-"),"/","-")),IF(--SUBSTITUTE(SUBSTITUTE(TRIM($W144),".","-"),"/","-")&gt;=10000000,IFERROR(DATE(--LEFT(TRIM($W144),4),--MID(TRIM($W144),5,2),--RIGHT(TRIM($W144),2)),""),--SUBSTITUTE(SUBSTITUTE(TRIM($W144),".","-"),"/","-")),IFERROR(--LEFT(SUBSTITUTE(SUBSTITUTE(TRIM($W144),".","-"),"/","-"),10),""))))</f>
        <v/>
      </c>
      <c r="Y144" s="29">
        <f>IF($X144="","",INT($X144))</f>
        <v/>
      </c>
      <c r="Z144" s="30">
        <f>IF(OR($Y144="",$D$6=""),"",IF(INDEX($A:$U,ROW(),$D$6)="",0,IF(ISNUMBER(INDEX($A:$U,ROW(),$D$6)),INDEX($A:$U,ROW(),$D$6),IFERROR(--SUBSTITUTE(SUBSTITUTE(TRIM(INDEX($A:$U,ROW(),$D$6)),",",""),"원",""),0))))</f>
        <v/>
      </c>
      <c r="AA144" s="30">
        <f>IF(OR($Y144="",$E$6=""),"",IF(INDEX($A:$U,ROW(),$E$6)="",0,IF(ISNUMBER(INDEX($A:$U,ROW(),$E$6)),INDEX($A:$U,ROW(),$E$6),IFERROR(--SUBSTITUTE(SUBSTITUTE(TRIM(INDEX($A:$U,ROW(),$E$6)),",",""),"원",""),0))))</f>
        <v/>
      </c>
      <c r="AB144" s="30">
        <f>IF(OR($Y144="",$F$6=""),"",IF(INDEX($A:$U,ROW(),$F$6)="","",IF(ISNUMBER(INDEX($A:$U,ROW(),$F$6)),INDEX($A:$U,ROW(),$F$6),IFERROR(--SUBSTITUTE(SUBSTITUTE(TRIM(INDEX($A:$U,ROW(),$F$6)),",",""),"원",""),""))))</f>
        <v/>
      </c>
      <c r="AC144" s="2">
        <f>IF(OR($Y144="",$G$6=""),"",INDEX($A:$U,ROW(),$G$6)&amp;"")</f>
        <v/>
      </c>
      <c r="AD144" s="2">
        <f>IF($Y144="","",IF(OR(AND(설정!$B$5&lt;&gt;"",ISNUMBER(SEARCH(설정!$B$5,$AC144))),AND(설정!$B$6&lt;&gt;"",ISNUMBER(SEARCH(설정!$B$6,$AC144))),AND(설정!$B$7&lt;&gt;"",ISNUMBER(SEARCH(설정!$B$7,$AC144)))),"제외","포함"))</f>
        <v/>
      </c>
    </row>
    <row r="145">
      <c r="W145" s="2">
        <f>IF(OR($B$5="",$C$6="",ROW()&lt;$B$5),"",IF(INDEX($A:$U,ROW(),$C$6)="","",INDEX($A:$U,ROW(),$C$6)))</f>
        <v/>
      </c>
      <c r="X145" s="28">
        <f>IF($W145="","",IF(ISNUMBER($W145),IF($W145&gt;=10000000,IFERROR(DATE(INT($W145/10000),MOD(INT($W145/100),100),MOD($W145,100)),""),$W145),IF(ISNUMBER(--SUBSTITUTE(SUBSTITUTE(TRIM($W145),".","-"),"/","-")),IF(--SUBSTITUTE(SUBSTITUTE(TRIM($W145),".","-"),"/","-")&gt;=10000000,IFERROR(DATE(--LEFT(TRIM($W145),4),--MID(TRIM($W145),5,2),--RIGHT(TRIM($W145),2)),""),--SUBSTITUTE(SUBSTITUTE(TRIM($W145),".","-"),"/","-")),IFERROR(--LEFT(SUBSTITUTE(SUBSTITUTE(TRIM($W145),".","-"),"/","-"),10),""))))</f>
        <v/>
      </c>
      <c r="Y145" s="29">
        <f>IF($X145="","",INT($X145))</f>
        <v/>
      </c>
      <c r="Z145" s="30">
        <f>IF(OR($Y145="",$D$6=""),"",IF(INDEX($A:$U,ROW(),$D$6)="",0,IF(ISNUMBER(INDEX($A:$U,ROW(),$D$6)),INDEX($A:$U,ROW(),$D$6),IFERROR(--SUBSTITUTE(SUBSTITUTE(TRIM(INDEX($A:$U,ROW(),$D$6)),",",""),"원",""),0))))</f>
        <v/>
      </c>
      <c r="AA145" s="30">
        <f>IF(OR($Y145="",$E$6=""),"",IF(INDEX($A:$U,ROW(),$E$6)="",0,IF(ISNUMBER(INDEX($A:$U,ROW(),$E$6)),INDEX($A:$U,ROW(),$E$6),IFERROR(--SUBSTITUTE(SUBSTITUTE(TRIM(INDEX($A:$U,ROW(),$E$6)),",",""),"원",""),0))))</f>
        <v/>
      </c>
      <c r="AB145" s="30">
        <f>IF(OR($Y145="",$F$6=""),"",IF(INDEX($A:$U,ROW(),$F$6)="","",IF(ISNUMBER(INDEX($A:$U,ROW(),$F$6)),INDEX($A:$U,ROW(),$F$6),IFERROR(--SUBSTITUTE(SUBSTITUTE(TRIM(INDEX($A:$U,ROW(),$F$6)),",",""),"원",""),""))))</f>
        <v/>
      </c>
      <c r="AC145" s="2">
        <f>IF(OR($Y145="",$G$6=""),"",INDEX($A:$U,ROW(),$G$6)&amp;"")</f>
        <v/>
      </c>
      <c r="AD145" s="2">
        <f>IF($Y145="","",IF(OR(AND(설정!$B$5&lt;&gt;"",ISNUMBER(SEARCH(설정!$B$5,$AC145))),AND(설정!$B$6&lt;&gt;"",ISNUMBER(SEARCH(설정!$B$6,$AC145))),AND(설정!$B$7&lt;&gt;"",ISNUMBER(SEARCH(설정!$B$7,$AC145)))),"제외","포함"))</f>
        <v/>
      </c>
    </row>
    <row r="146">
      <c r="W146" s="2">
        <f>IF(OR($B$5="",$C$6="",ROW()&lt;$B$5),"",IF(INDEX($A:$U,ROW(),$C$6)="","",INDEX($A:$U,ROW(),$C$6)))</f>
        <v/>
      </c>
      <c r="X146" s="28">
        <f>IF($W146="","",IF(ISNUMBER($W146),IF($W146&gt;=10000000,IFERROR(DATE(INT($W146/10000),MOD(INT($W146/100),100),MOD($W146,100)),""),$W146),IF(ISNUMBER(--SUBSTITUTE(SUBSTITUTE(TRIM($W146),".","-"),"/","-")),IF(--SUBSTITUTE(SUBSTITUTE(TRIM($W146),".","-"),"/","-")&gt;=10000000,IFERROR(DATE(--LEFT(TRIM($W146),4),--MID(TRIM($W146),5,2),--RIGHT(TRIM($W146),2)),""),--SUBSTITUTE(SUBSTITUTE(TRIM($W146),".","-"),"/","-")),IFERROR(--LEFT(SUBSTITUTE(SUBSTITUTE(TRIM($W146),".","-"),"/","-"),10),""))))</f>
        <v/>
      </c>
      <c r="Y146" s="29">
        <f>IF($X146="","",INT($X146))</f>
        <v/>
      </c>
      <c r="Z146" s="30">
        <f>IF(OR($Y146="",$D$6=""),"",IF(INDEX($A:$U,ROW(),$D$6)="",0,IF(ISNUMBER(INDEX($A:$U,ROW(),$D$6)),INDEX($A:$U,ROW(),$D$6),IFERROR(--SUBSTITUTE(SUBSTITUTE(TRIM(INDEX($A:$U,ROW(),$D$6)),",",""),"원",""),0))))</f>
        <v/>
      </c>
      <c r="AA146" s="30">
        <f>IF(OR($Y146="",$E$6=""),"",IF(INDEX($A:$U,ROW(),$E$6)="",0,IF(ISNUMBER(INDEX($A:$U,ROW(),$E$6)),INDEX($A:$U,ROW(),$E$6),IFERROR(--SUBSTITUTE(SUBSTITUTE(TRIM(INDEX($A:$U,ROW(),$E$6)),",",""),"원",""),0))))</f>
        <v/>
      </c>
      <c r="AB146" s="30">
        <f>IF(OR($Y146="",$F$6=""),"",IF(INDEX($A:$U,ROW(),$F$6)="","",IF(ISNUMBER(INDEX($A:$U,ROW(),$F$6)),INDEX($A:$U,ROW(),$F$6),IFERROR(--SUBSTITUTE(SUBSTITUTE(TRIM(INDEX($A:$U,ROW(),$F$6)),",",""),"원",""),""))))</f>
        <v/>
      </c>
      <c r="AC146" s="2">
        <f>IF(OR($Y146="",$G$6=""),"",INDEX($A:$U,ROW(),$G$6)&amp;"")</f>
        <v/>
      </c>
      <c r="AD146" s="2">
        <f>IF($Y146="","",IF(OR(AND(설정!$B$5&lt;&gt;"",ISNUMBER(SEARCH(설정!$B$5,$AC146))),AND(설정!$B$6&lt;&gt;"",ISNUMBER(SEARCH(설정!$B$6,$AC146))),AND(설정!$B$7&lt;&gt;"",ISNUMBER(SEARCH(설정!$B$7,$AC146)))),"제외","포함"))</f>
        <v/>
      </c>
    </row>
    <row r="147">
      <c r="W147" s="2">
        <f>IF(OR($B$5="",$C$6="",ROW()&lt;$B$5),"",IF(INDEX($A:$U,ROW(),$C$6)="","",INDEX($A:$U,ROW(),$C$6)))</f>
        <v/>
      </c>
      <c r="X147" s="28">
        <f>IF($W147="","",IF(ISNUMBER($W147),IF($W147&gt;=10000000,IFERROR(DATE(INT($W147/10000),MOD(INT($W147/100),100),MOD($W147,100)),""),$W147),IF(ISNUMBER(--SUBSTITUTE(SUBSTITUTE(TRIM($W147),".","-"),"/","-")),IF(--SUBSTITUTE(SUBSTITUTE(TRIM($W147),".","-"),"/","-")&gt;=10000000,IFERROR(DATE(--LEFT(TRIM($W147),4),--MID(TRIM($W147),5,2),--RIGHT(TRIM($W147),2)),""),--SUBSTITUTE(SUBSTITUTE(TRIM($W147),".","-"),"/","-")),IFERROR(--LEFT(SUBSTITUTE(SUBSTITUTE(TRIM($W147),".","-"),"/","-"),10),""))))</f>
        <v/>
      </c>
      <c r="Y147" s="29">
        <f>IF($X147="","",INT($X147))</f>
        <v/>
      </c>
      <c r="Z147" s="30">
        <f>IF(OR($Y147="",$D$6=""),"",IF(INDEX($A:$U,ROW(),$D$6)="",0,IF(ISNUMBER(INDEX($A:$U,ROW(),$D$6)),INDEX($A:$U,ROW(),$D$6),IFERROR(--SUBSTITUTE(SUBSTITUTE(TRIM(INDEX($A:$U,ROW(),$D$6)),",",""),"원",""),0))))</f>
        <v/>
      </c>
      <c r="AA147" s="30">
        <f>IF(OR($Y147="",$E$6=""),"",IF(INDEX($A:$U,ROW(),$E$6)="",0,IF(ISNUMBER(INDEX($A:$U,ROW(),$E$6)),INDEX($A:$U,ROW(),$E$6),IFERROR(--SUBSTITUTE(SUBSTITUTE(TRIM(INDEX($A:$U,ROW(),$E$6)),",",""),"원",""),0))))</f>
        <v/>
      </c>
      <c r="AB147" s="30">
        <f>IF(OR($Y147="",$F$6=""),"",IF(INDEX($A:$U,ROW(),$F$6)="","",IF(ISNUMBER(INDEX($A:$U,ROW(),$F$6)),INDEX($A:$U,ROW(),$F$6),IFERROR(--SUBSTITUTE(SUBSTITUTE(TRIM(INDEX($A:$U,ROW(),$F$6)),",",""),"원",""),""))))</f>
        <v/>
      </c>
      <c r="AC147" s="2">
        <f>IF(OR($Y147="",$G$6=""),"",INDEX($A:$U,ROW(),$G$6)&amp;"")</f>
        <v/>
      </c>
      <c r="AD147" s="2">
        <f>IF($Y147="","",IF(OR(AND(설정!$B$5&lt;&gt;"",ISNUMBER(SEARCH(설정!$B$5,$AC147))),AND(설정!$B$6&lt;&gt;"",ISNUMBER(SEARCH(설정!$B$6,$AC147))),AND(설정!$B$7&lt;&gt;"",ISNUMBER(SEARCH(설정!$B$7,$AC147)))),"제외","포함"))</f>
        <v/>
      </c>
    </row>
    <row r="148">
      <c r="W148" s="2">
        <f>IF(OR($B$5="",$C$6="",ROW()&lt;$B$5),"",IF(INDEX($A:$U,ROW(),$C$6)="","",INDEX($A:$U,ROW(),$C$6)))</f>
        <v/>
      </c>
      <c r="X148" s="28">
        <f>IF($W148="","",IF(ISNUMBER($W148),IF($W148&gt;=10000000,IFERROR(DATE(INT($W148/10000),MOD(INT($W148/100),100),MOD($W148,100)),""),$W148),IF(ISNUMBER(--SUBSTITUTE(SUBSTITUTE(TRIM($W148),".","-"),"/","-")),IF(--SUBSTITUTE(SUBSTITUTE(TRIM($W148),".","-"),"/","-")&gt;=10000000,IFERROR(DATE(--LEFT(TRIM($W148),4),--MID(TRIM($W148),5,2),--RIGHT(TRIM($W148),2)),""),--SUBSTITUTE(SUBSTITUTE(TRIM($W148),".","-"),"/","-")),IFERROR(--LEFT(SUBSTITUTE(SUBSTITUTE(TRIM($W148),".","-"),"/","-"),10),""))))</f>
        <v/>
      </c>
      <c r="Y148" s="29">
        <f>IF($X148="","",INT($X148))</f>
        <v/>
      </c>
      <c r="Z148" s="30">
        <f>IF(OR($Y148="",$D$6=""),"",IF(INDEX($A:$U,ROW(),$D$6)="",0,IF(ISNUMBER(INDEX($A:$U,ROW(),$D$6)),INDEX($A:$U,ROW(),$D$6),IFERROR(--SUBSTITUTE(SUBSTITUTE(TRIM(INDEX($A:$U,ROW(),$D$6)),",",""),"원",""),0))))</f>
        <v/>
      </c>
      <c r="AA148" s="30">
        <f>IF(OR($Y148="",$E$6=""),"",IF(INDEX($A:$U,ROW(),$E$6)="",0,IF(ISNUMBER(INDEX($A:$U,ROW(),$E$6)),INDEX($A:$U,ROW(),$E$6),IFERROR(--SUBSTITUTE(SUBSTITUTE(TRIM(INDEX($A:$U,ROW(),$E$6)),",",""),"원",""),0))))</f>
        <v/>
      </c>
      <c r="AB148" s="30">
        <f>IF(OR($Y148="",$F$6=""),"",IF(INDEX($A:$U,ROW(),$F$6)="","",IF(ISNUMBER(INDEX($A:$U,ROW(),$F$6)),INDEX($A:$U,ROW(),$F$6),IFERROR(--SUBSTITUTE(SUBSTITUTE(TRIM(INDEX($A:$U,ROW(),$F$6)),",",""),"원",""),""))))</f>
        <v/>
      </c>
      <c r="AC148" s="2">
        <f>IF(OR($Y148="",$G$6=""),"",INDEX($A:$U,ROW(),$G$6)&amp;"")</f>
        <v/>
      </c>
      <c r="AD148" s="2">
        <f>IF($Y148="","",IF(OR(AND(설정!$B$5&lt;&gt;"",ISNUMBER(SEARCH(설정!$B$5,$AC148))),AND(설정!$B$6&lt;&gt;"",ISNUMBER(SEARCH(설정!$B$6,$AC148))),AND(설정!$B$7&lt;&gt;"",ISNUMBER(SEARCH(설정!$B$7,$AC148)))),"제외","포함"))</f>
        <v/>
      </c>
    </row>
    <row r="149">
      <c r="W149" s="2">
        <f>IF(OR($B$5="",$C$6="",ROW()&lt;$B$5),"",IF(INDEX($A:$U,ROW(),$C$6)="","",INDEX($A:$U,ROW(),$C$6)))</f>
        <v/>
      </c>
      <c r="X149" s="28">
        <f>IF($W149="","",IF(ISNUMBER($W149),IF($W149&gt;=10000000,IFERROR(DATE(INT($W149/10000),MOD(INT($W149/100),100),MOD($W149,100)),""),$W149),IF(ISNUMBER(--SUBSTITUTE(SUBSTITUTE(TRIM($W149),".","-"),"/","-")),IF(--SUBSTITUTE(SUBSTITUTE(TRIM($W149),".","-"),"/","-")&gt;=10000000,IFERROR(DATE(--LEFT(TRIM($W149),4),--MID(TRIM($W149),5,2),--RIGHT(TRIM($W149),2)),""),--SUBSTITUTE(SUBSTITUTE(TRIM($W149),".","-"),"/","-")),IFERROR(--LEFT(SUBSTITUTE(SUBSTITUTE(TRIM($W149),".","-"),"/","-"),10),""))))</f>
        <v/>
      </c>
      <c r="Y149" s="29">
        <f>IF($X149="","",INT($X149))</f>
        <v/>
      </c>
      <c r="Z149" s="30">
        <f>IF(OR($Y149="",$D$6=""),"",IF(INDEX($A:$U,ROW(),$D$6)="",0,IF(ISNUMBER(INDEX($A:$U,ROW(),$D$6)),INDEX($A:$U,ROW(),$D$6),IFERROR(--SUBSTITUTE(SUBSTITUTE(TRIM(INDEX($A:$U,ROW(),$D$6)),",",""),"원",""),0))))</f>
        <v/>
      </c>
      <c r="AA149" s="30">
        <f>IF(OR($Y149="",$E$6=""),"",IF(INDEX($A:$U,ROW(),$E$6)="",0,IF(ISNUMBER(INDEX($A:$U,ROW(),$E$6)),INDEX($A:$U,ROW(),$E$6),IFERROR(--SUBSTITUTE(SUBSTITUTE(TRIM(INDEX($A:$U,ROW(),$E$6)),",",""),"원",""),0))))</f>
        <v/>
      </c>
      <c r="AB149" s="30">
        <f>IF(OR($Y149="",$F$6=""),"",IF(INDEX($A:$U,ROW(),$F$6)="","",IF(ISNUMBER(INDEX($A:$U,ROW(),$F$6)),INDEX($A:$U,ROW(),$F$6),IFERROR(--SUBSTITUTE(SUBSTITUTE(TRIM(INDEX($A:$U,ROW(),$F$6)),",",""),"원",""),""))))</f>
        <v/>
      </c>
      <c r="AC149" s="2">
        <f>IF(OR($Y149="",$G$6=""),"",INDEX($A:$U,ROW(),$G$6)&amp;"")</f>
        <v/>
      </c>
      <c r="AD149" s="2">
        <f>IF($Y149="","",IF(OR(AND(설정!$B$5&lt;&gt;"",ISNUMBER(SEARCH(설정!$B$5,$AC149))),AND(설정!$B$6&lt;&gt;"",ISNUMBER(SEARCH(설정!$B$6,$AC149))),AND(설정!$B$7&lt;&gt;"",ISNUMBER(SEARCH(설정!$B$7,$AC149)))),"제외","포함"))</f>
        <v/>
      </c>
    </row>
    <row r="150">
      <c r="W150" s="2">
        <f>IF(OR($B$5="",$C$6="",ROW()&lt;$B$5),"",IF(INDEX($A:$U,ROW(),$C$6)="","",INDEX($A:$U,ROW(),$C$6)))</f>
        <v/>
      </c>
      <c r="X150" s="28">
        <f>IF($W150="","",IF(ISNUMBER($W150),IF($W150&gt;=10000000,IFERROR(DATE(INT($W150/10000),MOD(INT($W150/100),100),MOD($W150,100)),""),$W150),IF(ISNUMBER(--SUBSTITUTE(SUBSTITUTE(TRIM($W150),".","-"),"/","-")),IF(--SUBSTITUTE(SUBSTITUTE(TRIM($W150),".","-"),"/","-")&gt;=10000000,IFERROR(DATE(--LEFT(TRIM($W150),4),--MID(TRIM($W150),5,2),--RIGHT(TRIM($W150),2)),""),--SUBSTITUTE(SUBSTITUTE(TRIM($W150),".","-"),"/","-")),IFERROR(--LEFT(SUBSTITUTE(SUBSTITUTE(TRIM($W150),".","-"),"/","-"),10),""))))</f>
        <v/>
      </c>
      <c r="Y150" s="29">
        <f>IF($X150="","",INT($X150))</f>
        <v/>
      </c>
      <c r="Z150" s="30">
        <f>IF(OR($Y150="",$D$6=""),"",IF(INDEX($A:$U,ROW(),$D$6)="",0,IF(ISNUMBER(INDEX($A:$U,ROW(),$D$6)),INDEX($A:$U,ROW(),$D$6),IFERROR(--SUBSTITUTE(SUBSTITUTE(TRIM(INDEX($A:$U,ROW(),$D$6)),",",""),"원",""),0))))</f>
        <v/>
      </c>
      <c r="AA150" s="30">
        <f>IF(OR($Y150="",$E$6=""),"",IF(INDEX($A:$U,ROW(),$E$6)="",0,IF(ISNUMBER(INDEX($A:$U,ROW(),$E$6)),INDEX($A:$U,ROW(),$E$6),IFERROR(--SUBSTITUTE(SUBSTITUTE(TRIM(INDEX($A:$U,ROW(),$E$6)),",",""),"원",""),0))))</f>
        <v/>
      </c>
      <c r="AB150" s="30">
        <f>IF(OR($Y150="",$F$6=""),"",IF(INDEX($A:$U,ROW(),$F$6)="","",IF(ISNUMBER(INDEX($A:$U,ROW(),$F$6)),INDEX($A:$U,ROW(),$F$6),IFERROR(--SUBSTITUTE(SUBSTITUTE(TRIM(INDEX($A:$U,ROW(),$F$6)),",",""),"원",""),""))))</f>
        <v/>
      </c>
      <c r="AC150" s="2">
        <f>IF(OR($Y150="",$G$6=""),"",INDEX($A:$U,ROW(),$G$6)&amp;"")</f>
        <v/>
      </c>
      <c r="AD150" s="2">
        <f>IF($Y150="","",IF(OR(AND(설정!$B$5&lt;&gt;"",ISNUMBER(SEARCH(설정!$B$5,$AC150))),AND(설정!$B$6&lt;&gt;"",ISNUMBER(SEARCH(설정!$B$6,$AC150))),AND(설정!$B$7&lt;&gt;"",ISNUMBER(SEARCH(설정!$B$7,$AC150)))),"제외","포함"))</f>
        <v/>
      </c>
    </row>
    <row r="151">
      <c r="W151" s="2">
        <f>IF(OR($B$5="",$C$6="",ROW()&lt;$B$5),"",IF(INDEX($A:$U,ROW(),$C$6)="","",INDEX($A:$U,ROW(),$C$6)))</f>
        <v/>
      </c>
      <c r="X151" s="28">
        <f>IF($W151="","",IF(ISNUMBER($W151),IF($W151&gt;=10000000,IFERROR(DATE(INT($W151/10000),MOD(INT($W151/100),100),MOD($W151,100)),""),$W151),IF(ISNUMBER(--SUBSTITUTE(SUBSTITUTE(TRIM($W151),".","-"),"/","-")),IF(--SUBSTITUTE(SUBSTITUTE(TRIM($W151),".","-"),"/","-")&gt;=10000000,IFERROR(DATE(--LEFT(TRIM($W151),4),--MID(TRIM($W151),5,2),--RIGHT(TRIM($W151),2)),""),--SUBSTITUTE(SUBSTITUTE(TRIM($W151),".","-"),"/","-")),IFERROR(--LEFT(SUBSTITUTE(SUBSTITUTE(TRIM($W151),".","-"),"/","-"),10),""))))</f>
        <v/>
      </c>
      <c r="Y151" s="29">
        <f>IF($X151="","",INT($X151))</f>
        <v/>
      </c>
      <c r="Z151" s="30">
        <f>IF(OR($Y151="",$D$6=""),"",IF(INDEX($A:$U,ROW(),$D$6)="",0,IF(ISNUMBER(INDEX($A:$U,ROW(),$D$6)),INDEX($A:$U,ROW(),$D$6),IFERROR(--SUBSTITUTE(SUBSTITUTE(TRIM(INDEX($A:$U,ROW(),$D$6)),",",""),"원",""),0))))</f>
        <v/>
      </c>
      <c r="AA151" s="30">
        <f>IF(OR($Y151="",$E$6=""),"",IF(INDEX($A:$U,ROW(),$E$6)="",0,IF(ISNUMBER(INDEX($A:$U,ROW(),$E$6)),INDEX($A:$U,ROW(),$E$6),IFERROR(--SUBSTITUTE(SUBSTITUTE(TRIM(INDEX($A:$U,ROW(),$E$6)),",",""),"원",""),0))))</f>
        <v/>
      </c>
      <c r="AB151" s="30">
        <f>IF(OR($Y151="",$F$6=""),"",IF(INDEX($A:$U,ROW(),$F$6)="","",IF(ISNUMBER(INDEX($A:$U,ROW(),$F$6)),INDEX($A:$U,ROW(),$F$6),IFERROR(--SUBSTITUTE(SUBSTITUTE(TRIM(INDEX($A:$U,ROW(),$F$6)),",",""),"원",""),""))))</f>
        <v/>
      </c>
      <c r="AC151" s="2">
        <f>IF(OR($Y151="",$G$6=""),"",INDEX($A:$U,ROW(),$G$6)&amp;"")</f>
        <v/>
      </c>
      <c r="AD151" s="2">
        <f>IF($Y151="","",IF(OR(AND(설정!$B$5&lt;&gt;"",ISNUMBER(SEARCH(설정!$B$5,$AC151))),AND(설정!$B$6&lt;&gt;"",ISNUMBER(SEARCH(설정!$B$6,$AC151))),AND(설정!$B$7&lt;&gt;"",ISNUMBER(SEARCH(설정!$B$7,$AC151)))),"제외","포함"))</f>
        <v/>
      </c>
    </row>
    <row r="152">
      <c r="W152" s="2">
        <f>IF(OR($B$5="",$C$6="",ROW()&lt;$B$5),"",IF(INDEX($A:$U,ROW(),$C$6)="","",INDEX($A:$U,ROW(),$C$6)))</f>
        <v/>
      </c>
      <c r="X152" s="28">
        <f>IF($W152="","",IF(ISNUMBER($W152),IF($W152&gt;=10000000,IFERROR(DATE(INT($W152/10000),MOD(INT($W152/100),100),MOD($W152,100)),""),$W152),IF(ISNUMBER(--SUBSTITUTE(SUBSTITUTE(TRIM($W152),".","-"),"/","-")),IF(--SUBSTITUTE(SUBSTITUTE(TRIM($W152),".","-"),"/","-")&gt;=10000000,IFERROR(DATE(--LEFT(TRIM($W152),4),--MID(TRIM($W152),5,2),--RIGHT(TRIM($W152),2)),""),--SUBSTITUTE(SUBSTITUTE(TRIM($W152),".","-"),"/","-")),IFERROR(--LEFT(SUBSTITUTE(SUBSTITUTE(TRIM($W152),".","-"),"/","-"),10),""))))</f>
        <v/>
      </c>
      <c r="Y152" s="29">
        <f>IF($X152="","",INT($X152))</f>
        <v/>
      </c>
      <c r="Z152" s="30">
        <f>IF(OR($Y152="",$D$6=""),"",IF(INDEX($A:$U,ROW(),$D$6)="",0,IF(ISNUMBER(INDEX($A:$U,ROW(),$D$6)),INDEX($A:$U,ROW(),$D$6),IFERROR(--SUBSTITUTE(SUBSTITUTE(TRIM(INDEX($A:$U,ROW(),$D$6)),",",""),"원",""),0))))</f>
        <v/>
      </c>
      <c r="AA152" s="30">
        <f>IF(OR($Y152="",$E$6=""),"",IF(INDEX($A:$U,ROW(),$E$6)="",0,IF(ISNUMBER(INDEX($A:$U,ROW(),$E$6)),INDEX($A:$U,ROW(),$E$6),IFERROR(--SUBSTITUTE(SUBSTITUTE(TRIM(INDEX($A:$U,ROW(),$E$6)),",",""),"원",""),0))))</f>
        <v/>
      </c>
      <c r="AB152" s="30">
        <f>IF(OR($Y152="",$F$6=""),"",IF(INDEX($A:$U,ROW(),$F$6)="","",IF(ISNUMBER(INDEX($A:$U,ROW(),$F$6)),INDEX($A:$U,ROW(),$F$6),IFERROR(--SUBSTITUTE(SUBSTITUTE(TRIM(INDEX($A:$U,ROW(),$F$6)),",",""),"원",""),""))))</f>
        <v/>
      </c>
      <c r="AC152" s="2">
        <f>IF(OR($Y152="",$G$6=""),"",INDEX($A:$U,ROW(),$G$6)&amp;"")</f>
        <v/>
      </c>
      <c r="AD152" s="2">
        <f>IF($Y152="","",IF(OR(AND(설정!$B$5&lt;&gt;"",ISNUMBER(SEARCH(설정!$B$5,$AC152))),AND(설정!$B$6&lt;&gt;"",ISNUMBER(SEARCH(설정!$B$6,$AC152))),AND(설정!$B$7&lt;&gt;"",ISNUMBER(SEARCH(설정!$B$7,$AC152)))),"제외","포함"))</f>
        <v/>
      </c>
    </row>
    <row r="153">
      <c r="W153" s="2">
        <f>IF(OR($B$5="",$C$6="",ROW()&lt;$B$5),"",IF(INDEX($A:$U,ROW(),$C$6)="","",INDEX($A:$U,ROW(),$C$6)))</f>
        <v/>
      </c>
      <c r="X153" s="28">
        <f>IF($W153="","",IF(ISNUMBER($W153),IF($W153&gt;=10000000,IFERROR(DATE(INT($W153/10000),MOD(INT($W153/100),100),MOD($W153,100)),""),$W153),IF(ISNUMBER(--SUBSTITUTE(SUBSTITUTE(TRIM($W153),".","-"),"/","-")),IF(--SUBSTITUTE(SUBSTITUTE(TRIM($W153),".","-"),"/","-")&gt;=10000000,IFERROR(DATE(--LEFT(TRIM($W153),4),--MID(TRIM($W153),5,2),--RIGHT(TRIM($W153),2)),""),--SUBSTITUTE(SUBSTITUTE(TRIM($W153),".","-"),"/","-")),IFERROR(--LEFT(SUBSTITUTE(SUBSTITUTE(TRIM($W153),".","-"),"/","-"),10),""))))</f>
        <v/>
      </c>
      <c r="Y153" s="29">
        <f>IF($X153="","",INT($X153))</f>
        <v/>
      </c>
      <c r="Z153" s="30">
        <f>IF(OR($Y153="",$D$6=""),"",IF(INDEX($A:$U,ROW(),$D$6)="",0,IF(ISNUMBER(INDEX($A:$U,ROW(),$D$6)),INDEX($A:$U,ROW(),$D$6),IFERROR(--SUBSTITUTE(SUBSTITUTE(TRIM(INDEX($A:$U,ROW(),$D$6)),",",""),"원",""),0))))</f>
        <v/>
      </c>
      <c r="AA153" s="30">
        <f>IF(OR($Y153="",$E$6=""),"",IF(INDEX($A:$U,ROW(),$E$6)="",0,IF(ISNUMBER(INDEX($A:$U,ROW(),$E$6)),INDEX($A:$U,ROW(),$E$6),IFERROR(--SUBSTITUTE(SUBSTITUTE(TRIM(INDEX($A:$U,ROW(),$E$6)),",",""),"원",""),0))))</f>
        <v/>
      </c>
      <c r="AB153" s="30">
        <f>IF(OR($Y153="",$F$6=""),"",IF(INDEX($A:$U,ROW(),$F$6)="","",IF(ISNUMBER(INDEX($A:$U,ROW(),$F$6)),INDEX($A:$U,ROW(),$F$6),IFERROR(--SUBSTITUTE(SUBSTITUTE(TRIM(INDEX($A:$U,ROW(),$F$6)),",",""),"원",""),""))))</f>
        <v/>
      </c>
      <c r="AC153" s="2">
        <f>IF(OR($Y153="",$G$6=""),"",INDEX($A:$U,ROW(),$G$6)&amp;"")</f>
        <v/>
      </c>
      <c r="AD153" s="2">
        <f>IF($Y153="","",IF(OR(AND(설정!$B$5&lt;&gt;"",ISNUMBER(SEARCH(설정!$B$5,$AC153))),AND(설정!$B$6&lt;&gt;"",ISNUMBER(SEARCH(설정!$B$6,$AC153))),AND(설정!$B$7&lt;&gt;"",ISNUMBER(SEARCH(설정!$B$7,$AC153)))),"제외","포함"))</f>
        <v/>
      </c>
    </row>
    <row r="154">
      <c r="W154" s="2">
        <f>IF(OR($B$5="",$C$6="",ROW()&lt;$B$5),"",IF(INDEX($A:$U,ROW(),$C$6)="","",INDEX($A:$U,ROW(),$C$6)))</f>
        <v/>
      </c>
      <c r="X154" s="28">
        <f>IF($W154="","",IF(ISNUMBER($W154),IF($W154&gt;=10000000,IFERROR(DATE(INT($W154/10000),MOD(INT($W154/100),100),MOD($W154,100)),""),$W154),IF(ISNUMBER(--SUBSTITUTE(SUBSTITUTE(TRIM($W154),".","-"),"/","-")),IF(--SUBSTITUTE(SUBSTITUTE(TRIM($W154),".","-"),"/","-")&gt;=10000000,IFERROR(DATE(--LEFT(TRIM($W154),4),--MID(TRIM($W154),5,2),--RIGHT(TRIM($W154),2)),""),--SUBSTITUTE(SUBSTITUTE(TRIM($W154),".","-"),"/","-")),IFERROR(--LEFT(SUBSTITUTE(SUBSTITUTE(TRIM($W154),".","-"),"/","-"),10),""))))</f>
        <v/>
      </c>
      <c r="Y154" s="29">
        <f>IF($X154="","",INT($X154))</f>
        <v/>
      </c>
      <c r="Z154" s="30">
        <f>IF(OR($Y154="",$D$6=""),"",IF(INDEX($A:$U,ROW(),$D$6)="",0,IF(ISNUMBER(INDEX($A:$U,ROW(),$D$6)),INDEX($A:$U,ROW(),$D$6),IFERROR(--SUBSTITUTE(SUBSTITUTE(TRIM(INDEX($A:$U,ROW(),$D$6)),",",""),"원",""),0))))</f>
        <v/>
      </c>
      <c r="AA154" s="30">
        <f>IF(OR($Y154="",$E$6=""),"",IF(INDEX($A:$U,ROW(),$E$6)="",0,IF(ISNUMBER(INDEX($A:$U,ROW(),$E$6)),INDEX($A:$U,ROW(),$E$6),IFERROR(--SUBSTITUTE(SUBSTITUTE(TRIM(INDEX($A:$U,ROW(),$E$6)),",",""),"원",""),0))))</f>
        <v/>
      </c>
      <c r="AB154" s="30">
        <f>IF(OR($Y154="",$F$6=""),"",IF(INDEX($A:$U,ROW(),$F$6)="","",IF(ISNUMBER(INDEX($A:$U,ROW(),$F$6)),INDEX($A:$U,ROW(),$F$6),IFERROR(--SUBSTITUTE(SUBSTITUTE(TRIM(INDEX($A:$U,ROW(),$F$6)),",",""),"원",""),""))))</f>
        <v/>
      </c>
      <c r="AC154" s="2">
        <f>IF(OR($Y154="",$G$6=""),"",INDEX($A:$U,ROW(),$G$6)&amp;"")</f>
        <v/>
      </c>
      <c r="AD154" s="2">
        <f>IF($Y154="","",IF(OR(AND(설정!$B$5&lt;&gt;"",ISNUMBER(SEARCH(설정!$B$5,$AC154))),AND(설정!$B$6&lt;&gt;"",ISNUMBER(SEARCH(설정!$B$6,$AC154))),AND(설정!$B$7&lt;&gt;"",ISNUMBER(SEARCH(설정!$B$7,$AC154)))),"제외","포함"))</f>
        <v/>
      </c>
    </row>
    <row r="155">
      <c r="W155" s="2">
        <f>IF(OR($B$5="",$C$6="",ROW()&lt;$B$5),"",IF(INDEX($A:$U,ROW(),$C$6)="","",INDEX($A:$U,ROW(),$C$6)))</f>
        <v/>
      </c>
      <c r="X155" s="28">
        <f>IF($W155="","",IF(ISNUMBER($W155),IF($W155&gt;=10000000,IFERROR(DATE(INT($W155/10000),MOD(INT($W155/100),100),MOD($W155,100)),""),$W155),IF(ISNUMBER(--SUBSTITUTE(SUBSTITUTE(TRIM($W155),".","-"),"/","-")),IF(--SUBSTITUTE(SUBSTITUTE(TRIM($W155),".","-"),"/","-")&gt;=10000000,IFERROR(DATE(--LEFT(TRIM($W155),4),--MID(TRIM($W155),5,2),--RIGHT(TRIM($W155),2)),""),--SUBSTITUTE(SUBSTITUTE(TRIM($W155),".","-"),"/","-")),IFERROR(--LEFT(SUBSTITUTE(SUBSTITUTE(TRIM($W155),".","-"),"/","-"),10),""))))</f>
        <v/>
      </c>
      <c r="Y155" s="29">
        <f>IF($X155="","",INT($X155))</f>
        <v/>
      </c>
      <c r="Z155" s="30">
        <f>IF(OR($Y155="",$D$6=""),"",IF(INDEX($A:$U,ROW(),$D$6)="",0,IF(ISNUMBER(INDEX($A:$U,ROW(),$D$6)),INDEX($A:$U,ROW(),$D$6),IFERROR(--SUBSTITUTE(SUBSTITUTE(TRIM(INDEX($A:$U,ROW(),$D$6)),",",""),"원",""),0))))</f>
        <v/>
      </c>
      <c r="AA155" s="30">
        <f>IF(OR($Y155="",$E$6=""),"",IF(INDEX($A:$U,ROW(),$E$6)="",0,IF(ISNUMBER(INDEX($A:$U,ROW(),$E$6)),INDEX($A:$U,ROW(),$E$6),IFERROR(--SUBSTITUTE(SUBSTITUTE(TRIM(INDEX($A:$U,ROW(),$E$6)),",",""),"원",""),0))))</f>
        <v/>
      </c>
      <c r="AB155" s="30">
        <f>IF(OR($Y155="",$F$6=""),"",IF(INDEX($A:$U,ROW(),$F$6)="","",IF(ISNUMBER(INDEX($A:$U,ROW(),$F$6)),INDEX($A:$U,ROW(),$F$6),IFERROR(--SUBSTITUTE(SUBSTITUTE(TRIM(INDEX($A:$U,ROW(),$F$6)),",",""),"원",""),""))))</f>
        <v/>
      </c>
      <c r="AC155" s="2">
        <f>IF(OR($Y155="",$G$6=""),"",INDEX($A:$U,ROW(),$G$6)&amp;"")</f>
        <v/>
      </c>
      <c r="AD155" s="2">
        <f>IF($Y155="","",IF(OR(AND(설정!$B$5&lt;&gt;"",ISNUMBER(SEARCH(설정!$B$5,$AC155))),AND(설정!$B$6&lt;&gt;"",ISNUMBER(SEARCH(설정!$B$6,$AC155))),AND(설정!$B$7&lt;&gt;"",ISNUMBER(SEARCH(설정!$B$7,$AC155)))),"제외","포함"))</f>
        <v/>
      </c>
    </row>
    <row r="156">
      <c r="W156" s="2">
        <f>IF(OR($B$5="",$C$6="",ROW()&lt;$B$5),"",IF(INDEX($A:$U,ROW(),$C$6)="","",INDEX($A:$U,ROW(),$C$6)))</f>
        <v/>
      </c>
      <c r="X156" s="28">
        <f>IF($W156="","",IF(ISNUMBER($W156),IF($W156&gt;=10000000,IFERROR(DATE(INT($W156/10000),MOD(INT($W156/100),100),MOD($W156,100)),""),$W156),IF(ISNUMBER(--SUBSTITUTE(SUBSTITUTE(TRIM($W156),".","-"),"/","-")),IF(--SUBSTITUTE(SUBSTITUTE(TRIM($W156),".","-"),"/","-")&gt;=10000000,IFERROR(DATE(--LEFT(TRIM($W156),4),--MID(TRIM($W156),5,2),--RIGHT(TRIM($W156),2)),""),--SUBSTITUTE(SUBSTITUTE(TRIM($W156),".","-"),"/","-")),IFERROR(--LEFT(SUBSTITUTE(SUBSTITUTE(TRIM($W156),".","-"),"/","-"),10),""))))</f>
        <v/>
      </c>
      <c r="Y156" s="29">
        <f>IF($X156="","",INT($X156))</f>
        <v/>
      </c>
      <c r="Z156" s="30">
        <f>IF(OR($Y156="",$D$6=""),"",IF(INDEX($A:$U,ROW(),$D$6)="",0,IF(ISNUMBER(INDEX($A:$U,ROW(),$D$6)),INDEX($A:$U,ROW(),$D$6),IFERROR(--SUBSTITUTE(SUBSTITUTE(TRIM(INDEX($A:$U,ROW(),$D$6)),",",""),"원",""),0))))</f>
        <v/>
      </c>
      <c r="AA156" s="30">
        <f>IF(OR($Y156="",$E$6=""),"",IF(INDEX($A:$U,ROW(),$E$6)="",0,IF(ISNUMBER(INDEX($A:$U,ROW(),$E$6)),INDEX($A:$U,ROW(),$E$6),IFERROR(--SUBSTITUTE(SUBSTITUTE(TRIM(INDEX($A:$U,ROW(),$E$6)),",",""),"원",""),0))))</f>
        <v/>
      </c>
      <c r="AB156" s="30">
        <f>IF(OR($Y156="",$F$6=""),"",IF(INDEX($A:$U,ROW(),$F$6)="","",IF(ISNUMBER(INDEX($A:$U,ROW(),$F$6)),INDEX($A:$U,ROW(),$F$6),IFERROR(--SUBSTITUTE(SUBSTITUTE(TRIM(INDEX($A:$U,ROW(),$F$6)),",",""),"원",""),""))))</f>
        <v/>
      </c>
      <c r="AC156" s="2">
        <f>IF(OR($Y156="",$G$6=""),"",INDEX($A:$U,ROW(),$G$6)&amp;"")</f>
        <v/>
      </c>
      <c r="AD156" s="2">
        <f>IF($Y156="","",IF(OR(AND(설정!$B$5&lt;&gt;"",ISNUMBER(SEARCH(설정!$B$5,$AC156))),AND(설정!$B$6&lt;&gt;"",ISNUMBER(SEARCH(설정!$B$6,$AC156))),AND(설정!$B$7&lt;&gt;"",ISNUMBER(SEARCH(설정!$B$7,$AC156)))),"제외","포함"))</f>
        <v/>
      </c>
    </row>
    <row r="157">
      <c r="W157" s="2">
        <f>IF(OR($B$5="",$C$6="",ROW()&lt;$B$5),"",IF(INDEX($A:$U,ROW(),$C$6)="","",INDEX($A:$U,ROW(),$C$6)))</f>
        <v/>
      </c>
      <c r="X157" s="28">
        <f>IF($W157="","",IF(ISNUMBER($W157),IF($W157&gt;=10000000,IFERROR(DATE(INT($W157/10000),MOD(INT($W157/100),100),MOD($W157,100)),""),$W157),IF(ISNUMBER(--SUBSTITUTE(SUBSTITUTE(TRIM($W157),".","-"),"/","-")),IF(--SUBSTITUTE(SUBSTITUTE(TRIM($W157),".","-"),"/","-")&gt;=10000000,IFERROR(DATE(--LEFT(TRIM($W157),4),--MID(TRIM($W157),5,2),--RIGHT(TRIM($W157),2)),""),--SUBSTITUTE(SUBSTITUTE(TRIM($W157),".","-"),"/","-")),IFERROR(--LEFT(SUBSTITUTE(SUBSTITUTE(TRIM($W157),".","-"),"/","-"),10),""))))</f>
        <v/>
      </c>
      <c r="Y157" s="29">
        <f>IF($X157="","",INT($X157))</f>
        <v/>
      </c>
      <c r="Z157" s="30">
        <f>IF(OR($Y157="",$D$6=""),"",IF(INDEX($A:$U,ROW(),$D$6)="",0,IF(ISNUMBER(INDEX($A:$U,ROW(),$D$6)),INDEX($A:$U,ROW(),$D$6),IFERROR(--SUBSTITUTE(SUBSTITUTE(TRIM(INDEX($A:$U,ROW(),$D$6)),",",""),"원",""),0))))</f>
        <v/>
      </c>
      <c r="AA157" s="30">
        <f>IF(OR($Y157="",$E$6=""),"",IF(INDEX($A:$U,ROW(),$E$6)="",0,IF(ISNUMBER(INDEX($A:$U,ROW(),$E$6)),INDEX($A:$U,ROW(),$E$6),IFERROR(--SUBSTITUTE(SUBSTITUTE(TRIM(INDEX($A:$U,ROW(),$E$6)),",",""),"원",""),0))))</f>
        <v/>
      </c>
      <c r="AB157" s="30">
        <f>IF(OR($Y157="",$F$6=""),"",IF(INDEX($A:$U,ROW(),$F$6)="","",IF(ISNUMBER(INDEX($A:$U,ROW(),$F$6)),INDEX($A:$U,ROW(),$F$6),IFERROR(--SUBSTITUTE(SUBSTITUTE(TRIM(INDEX($A:$U,ROW(),$F$6)),",",""),"원",""),""))))</f>
        <v/>
      </c>
      <c r="AC157" s="2">
        <f>IF(OR($Y157="",$G$6=""),"",INDEX($A:$U,ROW(),$G$6)&amp;"")</f>
        <v/>
      </c>
      <c r="AD157" s="2">
        <f>IF($Y157="","",IF(OR(AND(설정!$B$5&lt;&gt;"",ISNUMBER(SEARCH(설정!$B$5,$AC157))),AND(설정!$B$6&lt;&gt;"",ISNUMBER(SEARCH(설정!$B$6,$AC157))),AND(설정!$B$7&lt;&gt;"",ISNUMBER(SEARCH(설정!$B$7,$AC157)))),"제외","포함"))</f>
        <v/>
      </c>
    </row>
    <row r="158">
      <c r="W158" s="2">
        <f>IF(OR($B$5="",$C$6="",ROW()&lt;$B$5),"",IF(INDEX($A:$U,ROW(),$C$6)="","",INDEX($A:$U,ROW(),$C$6)))</f>
        <v/>
      </c>
      <c r="X158" s="28">
        <f>IF($W158="","",IF(ISNUMBER($W158),IF($W158&gt;=10000000,IFERROR(DATE(INT($W158/10000),MOD(INT($W158/100),100),MOD($W158,100)),""),$W158),IF(ISNUMBER(--SUBSTITUTE(SUBSTITUTE(TRIM($W158),".","-"),"/","-")),IF(--SUBSTITUTE(SUBSTITUTE(TRIM($W158),".","-"),"/","-")&gt;=10000000,IFERROR(DATE(--LEFT(TRIM($W158),4),--MID(TRIM($W158),5,2),--RIGHT(TRIM($W158),2)),""),--SUBSTITUTE(SUBSTITUTE(TRIM($W158),".","-"),"/","-")),IFERROR(--LEFT(SUBSTITUTE(SUBSTITUTE(TRIM($W158),".","-"),"/","-"),10),""))))</f>
        <v/>
      </c>
      <c r="Y158" s="29">
        <f>IF($X158="","",INT($X158))</f>
        <v/>
      </c>
      <c r="Z158" s="30">
        <f>IF(OR($Y158="",$D$6=""),"",IF(INDEX($A:$U,ROW(),$D$6)="",0,IF(ISNUMBER(INDEX($A:$U,ROW(),$D$6)),INDEX($A:$U,ROW(),$D$6),IFERROR(--SUBSTITUTE(SUBSTITUTE(TRIM(INDEX($A:$U,ROW(),$D$6)),",",""),"원",""),0))))</f>
        <v/>
      </c>
      <c r="AA158" s="30">
        <f>IF(OR($Y158="",$E$6=""),"",IF(INDEX($A:$U,ROW(),$E$6)="",0,IF(ISNUMBER(INDEX($A:$U,ROW(),$E$6)),INDEX($A:$U,ROW(),$E$6),IFERROR(--SUBSTITUTE(SUBSTITUTE(TRIM(INDEX($A:$U,ROW(),$E$6)),",",""),"원",""),0))))</f>
        <v/>
      </c>
      <c r="AB158" s="30">
        <f>IF(OR($Y158="",$F$6=""),"",IF(INDEX($A:$U,ROW(),$F$6)="","",IF(ISNUMBER(INDEX($A:$U,ROW(),$F$6)),INDEX($A:$U,ROW(),$F$6),IFERROR(--SUBSTITUTE(SUBSTITUTE(TRIM(INDEX($A:$U,ROW(),$F$6)),",",""),"원",""),""))))</f>
        <v/>
      </c>
      <c r="AC158" s="2">
        <f>IF(OR($Y158="",$G$6=""),"",INDEX($A:$U,ROW(),$G$6)&amp;"")</f>
        <v/>
      </c>
      <c r="AD158" s="2">
        <f>IF($Y158="","",IF(OR(AND(설정!$B$5&lt;&gt;"",ISNUMBER(SEARCH(설정!$B$5,$AC158))),AND(설정!$B$6&lt;&gt;"",ISNUMBER(SEARCH(설정!$B$6,$AC158))),AND(설정!$B$7&lt;&gt;"",ISNUMBER(SEARCH(설정!$B$7,$AC158)))),"제외","포함"))</f>
        <v/>
      </c>
    </row>
    <row r="159">
      <c r="W159" s="2">
        <f>IF(OR($B$5="",$C$6="",ROW()&lt;$B$5),"",IF(INDEX($A:$U,ROW(),$C$6)="","",INDEX($A:$U,ROW(),$C$6)))</f>
        <v/>
      </c>
      <c r="X159" s="28">
        <f>IF($W159="","",IF(ISNUMBER($W159),IF($W159&gt;=10000000,IFERROR(DATE(INT($W159/10000),MOD(INT($W159/100),100),MOD($W159,100)),""),$W159),IF(ISNUMBER(--SUBSTITUTE(SUBSTITUTE(TRIM($W159),".","-"),"/","-")),IF(--SUBSTITUTE(SUBSTITUTE(TRIM($W159),".","-"),"/","-")&gt;=10000000,IFERROR(DATE(--LEFT(TRIM($W159),4),--MID(TRIM($W159),5,2),--RIGHT(TRIM($W159),2)),""),--SUBSTITUTE(SUBSTITUTE(TRIM($W159),".","-"),"/","-")),IFERROR(--LEFT(SUBSTITUTE(SUBSTITUTE(TRIM($W159),".","-"),"/","-"),10),""))))</f>
        <v/>
      </c>
      <c r="Y159" s="29">
        <f>IF($X159="","",INT($X159))</f>
        <v/>
      </c>
      <c r="Z159" s="30">
        <f>IF(OR($Y159="",$D$6=""),"",IF(INDEX($A:$U,ROW(),$D$6)="",0,IF(ISNUMBER(INDEX($A:$U,ROW(),$D$6)),INDEX($A:$U,ROW(),$D$6),IFERROR(--SUBSTITUTE(SUBSTITUTE(TRIM(INDEX($A:$U,ROW(),$D$6)),",",""),"원",""),0))))</f>
        <v/>
      </c>
      <c r="AA159" s="30">
        <f>IF(OR($Y159="",$E$6=""),"",IF(INDEX($A:$U,ROW(),$E$6)="",0,IF(ISNUMBER(INDEX($A:$U,ROW(),$E$6)),INDEX($A:$U,ROW(),$E$6),IFERROR(--SUBSTITUTE(SUBSTITUTE(TRIM(INDEX($A:$U,ROW(),$E$6)),",",""),"원",""),0))))</f>
        <v/>
      </c>
      <c r="AB159" s="30">
        <f>IF(OR($Y159="",$F$6=""),"",IF(INDEX($A:$U,ROW(),$F$6)="","",IF(ISNUMBER(INDEX($A:$U,ROW(),$F$6)),INDEX($A:$U,ROW(),$F$6),IFERROR(--SUBSTITUTE(SUBSTITUTE(TRIM(INDEX($A:$U,ROW(),$F$6)),",",""),"원",""),""))))</f>
        <v/>
      </c>
      <c r="AC159" s="2">
        <f>IF(OR($Y159="",$G$6=""),"",INDEX($A:$U,ROW(),$G$6)&amp;"")</f>
        <v/>
      </c>
      <c r="AD159" s="2">
        <f>IF($Y159="","",IF(OR(AND(설정!$B$5&lt;&gt;"",ISNUMBER(SEARCH(설정!$B$5,$AC159))),AND(설정!$B$6&lt;&gt;"",ISNUMBER(SEARCH(설정!$B$6,$AC159))),AND(설정!$B$7&lt;&gt;"",ISNUMBER(SEARCH(설정!$B$7,$AC159)))),"제외","포함"))</f>
        <v/>
      </c>
    </row>
    <row r="160">
      <c r="W160" s="2">
        <f>IF(OR($B$5="",$C$6="",ROW()&lt;$B$5),"",IF(INDEX($A:$U,ROW(),$C$6)="","",INDEX($A:$U,ROW(),$C$6)))</f>
        <v/>
      </c>
      <c r="X160" s="28">
        <f>IF($W160="","",IF(ISNUMBER($W160),IF($W160&gt;=10000000,IFERROR(DATE(INT($W160/10000),MOD(INT($W160/100),100),MOD($W160,100)),""),$W160),IF(ISNUMBER(--SUBSTITUTE(SUBSTITUTE(TRIM($W160),".","-"),"/","-")),IF(--SUBSTITUTE(SUBSTITUTE(TRIM($W160),".","-"),"/","-")&gt;=10000000,IFERROR(DATE(--LEFT(TRIM($W160),4),--MID(TRIM($W160),5,2),--RIGHT(TRIM($W160),2)),""),--SUBSTITUTE(SUBSTITUTE(TRIM($W160),".","-"),"/","-")),IFERROR(--LEFT(SUBSTITUTE(SUBSTITUTE(TRIM($W160),".","-"),"/","-"),10),""))))</f>
        <v/>
      </c>
      <c r="Y160" s="29">
        <f>IF($X160="","",INT($X160))</f>
        <v/>
      </c>
      <c r="Z160" s="30">
        <f>IF(OR($Y160="",$D$6=""),"",IF(INDEX($A:$U,ROW(),$D$6)="",0,IF(ISNUMBER(INDEX($A:$U,ROW(),$D$6)),INDEX($A:$U,ROW(),$D$6),IFERROR(--SUBSTITUTE(SUBSTITUTE(TRIM(INDEX($A:$U,ROW(),$D$6)),",",""),"원",""),0))))</f>
        <v/>
      </c>
      <c r="AA160" s="30">
        <f>IF(OR($Y160="",$E$6=""),"",IF(INDEX($A:$U,ROW(),$E$6)="",0,IF(ISNUMBER(INDEX($A:$U,ROW(),$E$6)),INDEX($A:$U,ROW(),$E$6),IFERROR(--SUBSTITUTE(SUBSTITUTE(TRIM(INDEX($A:$U,ROW(),$E$6)),",",""),"원",""),0))))</f>
        <v/>
      </c>
      <c r="AB160" s="30">
        <f>IF(OR($Y160="",$F$6=""),"",IF(INDEX($A:$U,ROW(),$F$6)="","",IF(ISNUMBER(INDEX($A:$U,ROW(),$F$6)),INDEX($A:$U,ROW(),$F$6),IFERROR(--SUBSTITUTE(SUBSTITUTE(TRIM(INDEX($A:$U,ROW(),$F$6)),",",""),"원",""),""))))</f>
        <v/>
      </c>
      <c r="AC160" s="2">
        <f>IF(OR($Y160="",$G$6=""),"",INDEX($A:$U,ROW(),$G$6)&amp;"")</f>
        <v/>
      </c>
      <c r="AD160" s="2">
        <f>IF($Y160="","",IF(OR(AND(설정!$B$5&lt;&gt;"",ISNUMBER(SEARCH(설정!$B$5,$AC160))),AND(설정!$B$6&lt;&gt;"",ISNUMBER(SEARCH(설정!$B$6,$AC160))),AND(설정!$B$7&lt;&gt;"",ISNUMBER(SEARCH(설정!$B$7,$AC160)))),"제외","포함"))</f>
        <v/>
      </c>
    </row>
    <row r="161">
      <c r="W161" s="2">
        <f>IF(OR($B$5="",$C$6="",ROW()&lt;$B$5),"",IF(INDEX($A:$U,ROW(),$C$6)="","",INDEX($A:$U,ROW(),$C$6)))</f>
        <v/>
      </c>
      <c r="X161" s="28">
        <f>IF($W161="","",IF(ISNUMBER($W161),IF($W161&gt;=10000000,IFERROR(DATE(INT($W161/10000),MOD(INT($W161/100),100),MOD($W161,100)),""),$W161),IF(ISNUMBER(--SUBSTITUTE(SUBSTITUTE(TRIM($W161),".","-"),"/","-")),IF(--SUBSTITUTE(SUBSTITUTE(TRIM($W161),".","-"),"/","-")&gt;=10000000,IFERROR(DATE(--LEFT(TRIM($W161),4),--MID(TRIM($W161),5,2),--RIGHT(TRIM($W161),2)),""),--SUBSTITUTE(SUBSTITUTE(TRIM($W161),".","-"),"/","-")),IFERROR(--LEFT(SUBSTITUTE(SUBSTITUTE(TRIM($W161),".","-"),"/","-"),10),""))))</f>
        <v/>
      </c>
      <c r="Y161" s="29">
        <f>IF($X161="","",INT($X161))</f>
        <v/>
      </c>
      <c r="Z161" s="30">
        <f>IF(OR($Y161="",$D$6=""),"",IF(INDEX($A:$U,ROW(),$D$6)="",0,IF(ISNUMBER(INDEX($A:$U,ROW(),$D$6)),INDEX($A:$U,ROW(),$D$6),IFERROR(--SUBSTITUTE(SUBSTITUTE(TRIM(INDEX($A:$U,ROW(),$D$6)),",",""),"원",""),0))))</f>
        <v/>
      </c>
      <c r="AA161" s="30">
        <f>IF(OR($Y161="",$E$6=""),"",IF(INDEX($A:$U,ROW(),$E$6)="",0,IF(ISNUMBER(INDEX($A:$U,ROW(),$E$6)),INDEX($A:$U,ROW(),$E$6),IFERROR(--SUBSTITUTE(SUBSTITUTE(TRIM(INDEX($A:$U,ROW(),$E$6)),",",""),"원",""),0))))</f>
        <v/>
      </c>
      <c r="AB161" s="30">
        <f>IF(OR($Y161="",$F$6=""),"",IF(INDEX($A:$U,ROW(),$F$6)="","",IF(ISNUMBER(INDEX($A:$U,ROW(),$F$6)),INDEX($A:$U,ROW(),$F$6),IFERROR(--SUBSTITUTE(SUBSTITUTE(TRIM(INDEX($A:$U,ROW(),$F$6)),",",""),"원",""),""))))</f>
        <v/>
      </c>
      <c r="AC161" s="2">
        <f>IF(OR($Y161="",$G$6=""),"",INDEX($A:$U,ROW(),$G$6)&amp;"")</f>
        <v/>
      </c>
      <c r="AD161" s="2">
        <f>IF($Y161="","",IF(OR(AND(설정!$B$5&lt;&gt;"",ISNUMBER(SEARCH(설정!$B$5,$AC161))),AND(설정!$B$6&lt;&gt;"",ISNUMBER(SEARCH(설정!$B$6,$AC161))),AND(설정!$B$7&lt;&gt;"",ISNUMBER(SEARCH(설정!$B$7,$AC161)))),"제외","포함"))</f>
        <v/>
      </c>
    </row>
    <row r="162">
      <c r="W162" s="2">
        <f>IF(OR($B$5="",$C$6="",ROW()&lt;$B$5),"",IF(INDEX($A:$U,ROW(),$C$6)="","",INDEX($A:$U,ROW(),$C$6)))</f>
        <v/>
      </c>
      <c r="X162" s="28">
        <f>IF($W162="","",IF(ISNUMBER($W162),IF($W162&gt;=10000000,IFERROR(DATE(INT($W162/10000),MOD(INT($W162/100),100),MOD($W162,100)),""),$W162),IF(ISNUMBER(--SUBSTITUTE(SUBSTITUTE(TRIM($W162),".","-"),"/","-")),IF(--SUBSTITUTE(SUBSTITUTE(TRIM($W162),".","-"),"/","-")&gt;=10000000,IFERROR(DATE(--LEFT(TRIM($W162),4),--MID(TRIM($W162),5,2),--RIGHT(TRIM($W162),2)),""),--SUBSTITUTE(SUBSTITUTE(TRIM($W162),".","-"),"/","-")),IFERROR(--LEFT(SUBSTITUTE(SUBSTITUTE(TRIM($W162),".","-"),"/","-"),10),""))))</f>
        <v/>
      </c>
      <c r="Y162" s="29">
        <f>IF($X162="","",INT($X162))</f>
        <v/>
      </c>
      <c r="Z162" s="30">
        <f>IF(OR($Y162="",$D$6=""),"",IF(INDEX($A:$U,ROW(),$D$6)="",0,IF(ISNUMBER(INDEX($A:$U,ROW(),$D$6)),INDEX($A:$U,ROW(),$D$6),IFERROR(--SUBSTITUTE(SUBSTITUTE(TRIM(INDEX($A:$U,ROW(),$D$6)),",",""),"원",""),0))))</f>
        <v/>
      </c>
      <c r="AA162" s="30">
        <f>IF(OR($Y162="",$E$6=""),"",IF(INDEX($A:$U,ROW(),$E$6)="",0,IF(ISNUMBER(INDEX($A:$U,ROW(),$E$6)),INDEX($A:$U,ROW(),$E$6),IFERROR(--SUBSTITUTE(SUBSTITUTE(TRIM(INDEX($A:$U,ROW(),$E$6)),",",""),"원",""),0))))</f>
        <v/>
      </c>
      <c r="AB162" s="30">
        <f>IF(OR($Y162="",$F$6=""),"",IF(INDEX($A:$U,ROW(),$F$6)="","",IF(ISNUMBER(INDEX($A:$U,ROW(),$F$6)),INDEX($A:$U,ROW(),$F$6),IFERROR(--SUBSTITUTE(SUBSTITUTE(TRIM(INDEX($A:$U,ROW(),$F$6)),",",""),"원",""),""))))</f>
        <v/>
      </c>
      <c r="AC162" s="2">
        <f>IF(OR($Y162="",$G$6=""),"",INDEX($A:$U,ROW(),$G$6)&amp;"")</f>
        <v/>
      </c>
      <c r="AD162" s="2">
        <f>IF($Y162="","",IF(OR(AND(설정!$B$5&lt;&gt;"",ISNUMBER(SEARCH(설정!$B$5,$AC162))),AND(설정!$B$6&lt;&gt;"",ISNUMBER(SEARCH(설정!$B$6,$AC162))),AND(설정!$B$7&lt;&gt;"",ISNUMBER(SEARCH(설정!$B$7,$AC162)))),"제외","포함"))</f>
        <v/>
      </c>
    </row>
    <row r="163">
      <c r="W163" s="2">
        <f>IF(OR($B$5="",$C$6="",ROW()&lt;$B$5),"",IF(INDEX($A:$U,ROW(),$C$6)="","",INDEX($A:$U,ROW(),$C$6)))</f>
        <v/>
      </c>
      <c r="X163" s="28">
        <f>IF($W163="","",IF(ISNUMBER($W163),IF($W163&gt;=10000000,IFERROR(DATE(INT($W163/10000),MOD(INT($W163/100),100),MOD($W163,100)),""),$W163),IF(ISNUMBER(--SUBSTITUTE(SUBSTITUTE(TRIM($W163),".","-"),"/","-")),IF(--SUBSTITUTE(SUBSTITUTE(TRIM($W163),".","-"),"/","-")&gt;=10000000,IFERROR(DATE(--LEFT(TRIM($W163),4),--MID(TRIM($W163),5,2),--RIGHT(TRIM($W163),2)),""),--SUBSTITUTE(SUBSTITUTE(TRIM($W163),".","-"),"/","-")),IFERROR(--LEFT(SUBSTITUTE(SUBSTITUTE(TRIM($W163),".","-"),"/","-"),10),""))))</f>
        <v/>
      </c>
      <c r="Y163" s="29">
        <f>IF($X163="","",INT($X163))</f>
        <v/>
      </c>
      <c r="Z163" s="30">
        <f>IF(OR($Y163="",$D$6=""),"",IF(INDEX($A:$U,ROW(),$D$6)="",0,IF(ISNUMBER(INDEX($A:$U,ROW(),$D$6)),INDEX($A:$U,ROW(),$D$6),IFERROR(--SUBSTITUTE(SUBSTITUTE(TRIM(INDEX($A:$U,ROW(),$D$6)),",",""),"원",""),0))))</f>
        <v/>
      </c>
      <c r="AA163" s="30">
        <f>IF(OR($Y163="",$E$6=""),"",IF(INDEX($A:$U,ROW(),$E$6)="",0,IF(ISNUMBER(INDEX($A:$U,ROW(),$E$6)),INDEX($A:$U,ROW(),$E$6),IFERROR(--SUBSTITUTE(SUBSTITUTE(TRIM(INDEX($A:$U,ROW(),$E$6)),",",""),"원",""),0))))</f>
        <v/>
      </c>
      <c r="AB163" s="30">
        <f>IF(OR($Y163="",$F$6=""),"",IF(INDEX($A:$U,ROW(),$F$6)="","",IF(ISNUMBER(INDEX($A:$U,ROW(),$F$6)),INDEX($A:$U,ROW(),$F$6),IFERROR(--SUBSTITUTE(SUBSTITUTE(TRIM(INDEX($A:$U,ROW(),$F$6)),",",""),"원",""),""))))</f>
        <v/>
      </c>
      <c r="AC163" s="2">
        <f>IF(OR($Y163="",$G$6=""),"",INDEX($A:$U,ROW(),$G$6)&amp;"")</f>
        <v/>
      </c>
      <c r="AD163" s="2">
        <f>IF($Y163="","",IF(OR(AND(설정!$B$5&lt;&gt;"",ISNUMBER(SEARCH(설정!$B$5,$AC163))),AND(설정!$B$6&lt;&gt;"",ISNUMBER(SEARCH(설정!$B$6,$AC163))),AND(설정!$B$7&lt;&gt;"",ISNUMBER(SEARCH(설정!$B$7,$AC163)))),"제외","포함"))</f>
        <v/>
      </c>
    </row>
    <row r="164">
      <c r="W164" s="2">
        <f>IF(OR($B$5="",$C$6="",ROW()&lt;$B$5),"",IF(INDEX($A:$U,ROW(),$C$6)="","",INDEX($A:$U,ROW(),$C$6)))</f>
        <v/>
      </c>
      <c r="X164" s="28">
        <f>IF($W164="","",IF(ISNUMBER($W164),IF($W164&gt;=10000000,IFERROR(DATE(INT($W164/10000),MOD(INT($W164/100),100),MOD($W164,100)),""),$W164),IF(ISNUMBER(--SUBSTITUTE(SUBSTITUTE(TRIM($W164),".","-"),"/","-")),IF(--SUBSTITUTE(SUBSTITUTE(TRIM($W164),".","-"),"/","-")&gt;=10000000,IFERROR(DATE(--LEFT(TRIM($W164),4),--MID(TRIM($W164),5,2),--RIGHT(TRIM($W164),2)),""),--SUBSTITUTE(SUBSTITUTE(TRIM($W164),".","-"),"/","-")),IFERROR(--LEFT(SUBSTITUTE(SUBSTITUTE(TRIM($W164),".","-"),"/","-"),10),""))))</f>
        <v/>
      </c>
      <c r="Y164" s="29">
        <f>IF($X164="","",INT($X164))</f>
        <v/>
      </c>
      <c r="Z164" s="30">
        <f>IF(OR($Y164="",$D$6=""),"",IF(INDEX($A:$U,ROW(),$D$6)="",0,IF(ISNUMBER(INDEX($A:$U,ROW(),$D$6)),INDEX($A:$U,ROW(),$D$6),IFERROR(--SUBSTITUTE(SUBSTITUTE(TRIM(INDEX($A:$U,ROW(),$D$6)),",",""),"원",""),0))))</f>
        <v/>
      </c>
      <c r="AA164" s="30">
        <f>IF(OR($Y164="",$E$6=""),"",IF(INDEX($A:$U,ROW(),$E$6)="",0,IF(ISNUMBER(INDEX($A:$U,ROW(),$E$6)),INDEX($A:$U,ROW(),$E$6),IFERROR(--SUBSTITUTE(SUBSTITUTE(TRIM(INDEX($A:$U,ROW(),$E$6)),",",""),"원",""),0))))</f>
        <v/>
      </c>
      <c r="AB164" s="30">
        <f>IF(OR($Y164="",$F$6=""),"",IF(INDEX($A:$U,ROW(),$F$6)="","",IF(ISNUMBER(INDEX($A:$U,ROW(),$F$6)),INDEX($A:$U,ROW(),$F$6),IFERROR(--SUBSTITUTE(SUBSTITUTE(TRIM(INDEX($A:$U,ROW(),$F$6)),",",""),"원",""),""))))</f>
        <v/>
      </c>
      <c r="AC164" s="2">
        <f>IF(OR($Y164="",$G$6=""),"",INDEX($A:$U,ROW(),$G$6)&amp;"")</f>
        <v/>
      </c>
      <c r="AD164" s="2">
        <f>IF($Y164="","",IF(OR(AND(설정!$B$5&lt;&gt;"",ISNUMBER(SEARCH(설정!$B$5,$AC164))),AND(설정!$B$6&lt;&gt;"",ISNUMBER(SEARCH(설정!$B$6,$AC164))),AND(설정!$B$7&lt;&gt;"",ISNUMBER(SEARCH(설정!$B$7,$AC164)))),"제외","포함"))</f>
        <v/>
      </c>
    </row>
    <row r="165">
      <c r="W165" s="2">
        <f>IF(OR($B$5="",$C$6="",ROW()&lt;$B$5),"",IF(INDEX($A:$U,ROW(),$C$6)="","",INDEX($A:$U,ROW(),$C$6)))</f>
        <v/>
      </c>
      <c r="X165" s="28">
        <f>IF($W165="","",IF(ISNUMBER($W165),IF($W165&gt;=10000000,IFERROR(DATE(INT($W165/10000),MOD(INT($W165/100),100),MOD($W165,100)),""),$W165),IF(ISNUMBER(--SUBSTITUTE(SUBSTITUTE(TRIM($W165),".","-"),"/","-")),IF(--SUBSTITUTE(SUBSTITUTE(TRIM($W165),".","-"),"/","-")&gt;=10000000,IFERROR(DATE(--LEFT(TRIM($W165),4),--MID(TRIM($W165),5,2),--RIGHT(TRIM($W165),2)),""),--SUBSTITUTE(SUBSTITUTE(TRIM($W165),".","-"),"/","-")),IFERROR(--LEFT(SUBSTITUTE(SUBSTITUTE(TRIM($W165),".","-"),"/","-"),10),""))))</f>
        <v/>
      </c>
      <c r="Y165" s="29">
        <f>IF($X165="","",INT($X165))</f>
        <v/>
      </c>
      <c r="Z165" s="30">
        <f>IF(OR($Y165="",$D$6=""),"",IF(INDEX($A:$U,ROW(),$D$6)="",0,IF(ISNUMBER(INDEX($A:$U,ROW(),$D$6)),INDEX($A:$U,ROW(),$D$6),IFERROR(--SUBSTITUTE(SUBSTITUTE(TRIM(INDEX($A:$U,ROW(),$D$6)),",",""),"원",""),0))))</f>
        <v/>
      </c>
      <c r="AA165" s="30">
        <f>IF(OR($Y165="",$E$6=""),"",IF(INDEX($A:$U,ROW(),$E$6)="",0,IF(ISNUMBER(INDEX($A:$U,ROW(),$E$6)),INDEX($A:$U,ROW(),$E$6),IFERROR(--SUBSTITUTE(SUBSTITUTE(TRIM(INDEX($A:$U,ROW(),$E$6)),",",""),"원",""),0))))</f>
        <v/>
      </c>
      <c r="AB165" s="30">
        <f>IF(OR($Y165="",$F$6=""),"",IF(INDEX($A:$U,ROW(),$F$6)="","",IF(ISNUMBER(INDEX($A:$U,ROW(),$F$6)),INDEX($A:$U,ROW(),$F$6),IFERROR(--SUBSTITUTE(SUBSTITUTE(TRIM(INDEX($A:$U,ROW(),$F$6)),",",""),"원",""),""))))</f>
        <v/>
      </c>
      <c r="AC165" s="2">
        <f>IF(OR($Y165="",$G$6=""),"",INDEX($A:$U,ROW(),$G$6)&amp;"")</f>
        <v/>
      </c>
      <c r="AD165" s="2">
        <f>IF($Y165="","",IF(OR(AND(설정!$B$5&lt;&gt;"",ISNUMBER(SEARCH(설정!$B$5,$AC165))),AND(설정!$B$6&lt;&gt;"",ISNUMBER(SEARCH(설정!$B$6,$AC165))),AND(설정!$B$7&lt;&gt;"",ISNUMBER(SEARCH(설정!$B$7,$AC165)))),"제외","포함"))</f>
        <v/>
      </c>
    </row>
    <row r="166">
      <c r="W166" s="2">
        <f>IF(OR($B$5="",$C$6="",ROW()&lt;$B$5),"",IF(INDEX($A:$U,ROW(),$C$6)="","",INDEX($A:$U,ROW(),$C$6)))</f>
        <v/>
      </c>
      <c r="X166" s="28">
        <f>IF($W166="","",IF(ISNUMBER($W166),IF($W166&gt;=10000000,IFERROR(DATE(INT($W166/10000),MOD(INT($W166/100),100),MOD($W166,100)),""),$W166),IF(ISNUMBER(--SUBSTITUTE(SUBSTITUTE(TRIM($W166),".","-"),"/","-")),IF(--SUBSTITUTE(SUBSTITUTE(TRIM($W166),".","-"),"/","-")&gt;=10000000,IFERROR(DATE(--LEFT(TRIM($W166),4),--MID(TRIM($W166),5,2),--RIGHT(TRIM($W166),2)),""),--SUBSTITUTE(SUBSTITUTE(TRIM($W166),".","-"),"/","-")),IFERROR(--LEFT(SUBSTITUTE(SUBSTITUTE(TRIM($W166),".","-"),"/","-"),10),""))))</f>
        <v/>
      </c>
      <c r="Y166" s="29">
        <f>IF($X166="","",INT($X166))</f>
        <v/>
      </c>
      <c r="Z166" s="30">
        <f>IF(OR($Y166="",$D$6=""),"",IF(INDEX($A:$U,ROW(),$D$6)="",0,IF(ISNUMBER(INDEX($A:$U,ROW(),$D$6)),INDEX($A:$U,ROW(),$D$6),IFERROR(--SUBSTITUTE(SUBSTITUTE(TRIM(INDEX($A:$U,ROW(),$D$6)),",",""),"원",""),0))))</f>
        <v/>
      </c>
      <c r="AA166" s="30">
        <f>IF(OR($Y166="",$E$6=""),"",IF(INDEX($A:$U,ROW(),$E$6)="",0,IF(ISNUMBER(INDEX($A:$U,ROW(),$E$6)),INDEX($A:$U,ROW(),$E$6),IFERROR(--SUBSTITUTE(SUBSTITUTE(TRIM(INDEX($A:$U,ROW(),$E$6)),",",""),"원",""),0))))</f>
        <v/>
      </c>
      <c r="AB166" s="30">
        <f>IF(OR($Y166="",$F$6=""),"",IF(INDEX($A:$U,ROW(),$F$6)="","",IF(ISNUMBER(INDEX($A:$U,ROW(),$F$6)),INDEX($A:$U,ROW(),$F$6),IFERROR(--SUBSTITUTE(SUBSTITUTE(TRIM(INDEX($A:$U,ROW(),$F$6)),",",""),"원",""),""))))</f>
        <v/>
      </c>
      <c r="AC166" s="2">
        <f>IF(OR($Y166="",$G$6=""),"",INDEX($A:$U,ROW(),$G$6)&amp;"")</f>
        <v/>
      </c>
      <c r="AD166" s="2">
        <f>IF($Y166="","",IF(OR(AND(설정!$B$5&lt;&gt;"",ISNUMBER(SEARCH(설정!$B$5,$AC166))),AND(설정!$B$6&lt;&gt;"",ISNUMBER(SEARCH(설정!$B$6,$AC166))),AND(설정!$B$7&lt;&gt;"",ISNUMBER(SEARCH(설정!$B$7,$AC166)))),"제외","포함"))</f>
        <v/>
      </c>
    </row>
    <row r="167">
      <c r="W167" s="2">
        <f>IF(OR($B$5="",$C$6="",ROW()&lt;$B$5),"",IF(INDEX($A:$U,ROW(),$C$6)="","",INDEX($A:$U,ROW(),$C$6)))</f>
        <v/>
      </c>
      <c r="X167" s="28">
        <f>IF($W167="","",IF(ISNUMBER($W167),IF($W167&gt;=10000000,IFERROR(DATE(INT($W167/10000),MOD(INT($W167/100),100),MOD($W167,100)),""),$W167),IF(ISNUMBER(--SUBSTITUTE(SUBSTITUTE(TRIM($W167),".","-"),"/","-")),IF(--SUBSTITUTE(SUBSTITUTE(TRIM($W167),".","-"),"/","-")&gt;=10000000,IFERROR(DATE(--LEFT(TRIM($W167),4),--MID(TRIM($W167),5,2),--RIGHT(TRIM($W167),2)),""),--SUBSTITUTE(SUBSTITUTE(TRIM($W167),".","-"),"/","-")),IFERROR(--LEFT(SUBSTITUTE(SUBSTITUTE(TRIM($W167),".","-"),"/","-"),10),""))))</f>
        <v/>
      </c>
      <c r="Y167" s="29">
        <f>IF($X167="","",INT($X167))</f>
        <v/>
      </c>
      <c r="Z167" s="30">
        <f>IF(OR($Y167="",$D$6=""),"",IF(INDEX($A:$U,ROW(),$D$6)="",0,IF(ISNUMBER(INDEX($A:$U,ROW(),$D$6)),INDEX($A:$U,ROW(),$D$6),IFERROR(--SUBSTITUTE(SUBSTITUTE(TRIM(INDEX($A:$U,ROW(),$D$6)),",",""),"원",""),0))))</f>
        <v/>
      </c>
      <c r="AA167" s="30">
        <f>IF(OR($Y167="",$E$6=""),"",IF(INDEX($A:$U,ROW(),$E$6)="",0,IF(ISNUMBER(INDEX($A:$U,ROW(),$E$6)),INDEX($A:$U,ROW(),$E$6),IFERROR(--SUBSTITUTE(SUBSTITUTE(TRIM(INDEX($A:$U,ROW(),$E$6)),",",""),"원",""),0))))</f>
        <v/>
      </c>
      <c r="AB167" s="30">
        <f>IF(OR($Y167="",$F$6=""),"",IF(INDEX($A:$U,ROW(),$F$6)="","",IF(ISNUMBER(INDEX($A:$U,ROW(),$F$6)),INDEX($A:$U,ROW(),$F$6),IFERROR(--SUBSTITUTE(SUBSTITUTE(TRIM(INDEX($A:$U,ROW(),$F$6)),",",""),"원",""),""))))</f>
        <v/>
      </c>
      <c r="AC167" s="2">
        <f>IF(OR($Y167="",$G$6=""),"",INDEX($A:$U,ROW(),$G$6)&amp;"")</f>
        <v/>
      </c>
      <c r="AD167" s="2">
        <f>IF($Y167="","",IF(OR(AND(설정!$B$5&lt;&gt;"",ISNUMBER(SEARCH(설정!$B$5,$AC167))),AND(설정!$B$6&lt;&gt;"",ISNUMBER(SEARCH(설정!$B$6,$AC167))),AND(설정!$B$7&lt;&gt;"",ISNUMBER(SEARCH(설정!$B$7,$AC167)))),"제외","포함"))</f>
        <v/>
      </c>
    </row>
    <row r="168">
      <c r="W168" s="2">
        <f>IF(OR($B$5="",$C$6="",ROW()&lt;$B$5),"",IF(INDEX($A:$U,ROW(),$C$6)="","",INDEX($A:$U,ROW(),$C$6)))</f>
        <v/>
      </c>
      <c r="X168" s="28">
        <f>IF($W168="","",IF(ISNUMBER($W168),IF($W168&gt;=10000000,IFERROR(DATE(INT($W168/10000),MOD(INT($W168/100),100),MOD($W168,100)),""),$W168),IF(ISNUMBER(--SUBSTITUTE(SUBSTITUTE(TRIM($W168),".","-"),"/","-")),IF(--SUBSTITUTE(SUBSTITUTE(TRIM($W168),".","-"),"/","-")&gt;=10000000,IFERROR(DATE(--LEFT(TRIM($W168),4),--MID(TRIM($W168),5,2),--RIGHT(TRIM($W168),2)),""),--SUBSTITUTE(SUBSTITUTE(TRIM($W168),".","-"),"/","-")),IFERROR(--LEFT(SUBSTITUTE(SUBSTITUTE(TRIM($W168),".","-"),"/","-"),10),""))))</f>
        <v/>
      </c>
      <c r="Y168" s="29">
        <f>IF($X168="","",INT($X168))</f>
        <v/>
      </c>
      <c r="Z168" s="30">
        <f>IF(OR($Y168="",$D$6=""),"",IF(INDEX($A:$U,ROW(),$D$6)="",0,IF(ISNUMBER(INDEX($A:$U,ROW(),$D$6)),INDEX($A:$U,ROW(),$D$6),IFERROR(--SUBSTITUTE(SUBSTITUTE(TRIM(INDEX($A:$U,ROW(),$D$6)),",",""),"원",""),0))))</f>
        <v/>
      </c>
      <c r="AA168" s="30">
        <f>IF(OR($Y168="",$E$6=""),"",IF(INDEX($A:$U,ROW(),$E$6)="",0,IF(ISNUMBER(INDEX($A:$U,ROW(),$E$6)),INDEX($A:$U,ROW(),$E$6),IFERROR(--SUBSTITUTE(SUBSTITUTE(TRIM(INDEX($A:$U,ROW(),$E$6)),",",""),"원",""),0))))</f>
        <v/>
      </c>
      <c r="AB168" s="30">
        <f>IF(OR($Y168="",$F$6=""),"",IF(INDEX($A:$U,ROW(),$F$6)="","",IF(ISNUMBER(INDEX($A:$U,ROW(),$F$6)),INDEX($A:$U,ROW(),$F$6),IFERROR(--SUBSTITUTE(SUBSTITUTE(TRIM(INDEX($A:$U,ROW(),$F$6)),",",""),"원",""),""))))</f>
        <v/>
      </c>
      <c r="AC168" s="2">
        <f>IF(OR($Y168="",$G$6=""),"",INDEX($A:$U,ROW(),$G$6)&amp;"")</f>
        <v/>
      </c>
      <c r="AD168" s="2">
        <f>IF($Y168="","",IF(OR(AND(설정!$B$5&lt;&gt;"",ISNUMBER(SEARCH(설정!$B$5,$AC168))),AND(설정!$B$6&lt;&gt;"",ISNUMBER(SEARCH(설정!$B$6,$AC168))),AND(설정!$B$7&lt;&gt;"",ISNUMBER(SEARCH(설정!$B$7,$AC168)))),"제외","포함"))</f>
        <v/>
      </c>
    </row>
    <row r="169">
      <c r="W169" s="2">
        <f>IF(OR($B$5="",$C$6="",ROW()&lt;$B$5),"",IF(INDEX($A:$U,ROW(),$C$6)="","",INDEX($A:$U,ROW(),$C$6)))</f>
        <v/>
      </c>
      <c r="X169" s="28">
        <f>IF($W169="","",IF(ISNUMBER($W169),IF($W169&gt;=10000000,IFERROR(DATE(INT($W169/10000),MOD(INT($W169/100),100),MOD($W169,100)),""),$W169),IF(ISNUMBER(--SUBSTITUTE(SUBSTITUTE(TRIM($W169),".","-"),"/","-")),IF(--SUBSTITUTE(SUBSTITUTE(TRIM($W169),".","-"),"/","-")&gt;=10000000,IFERROR(DATE(--LEFT(TRIM($W169),4),--MID(TRIM($W169),5,2),--RIGHT(TRIM($W169),2)),""),--SUBSTITUTE(SUBSTITUTE(TRIM($W169),".","-"),"/","-")),IFERROR(--LEFT(SUBSTITUTE(SUBSTITUTE(TRIM($W169),".","-"),"/","-"),10),""))))</f>
        <v/>
      </c>
      <c r="Y169" s="29">
        <f>IF($X169="","",INT($X169))</f>
        <v/>
      </c>
      <c r="Z169" s="30">
        <f>IF(OR($Y169="",$D$6=""),"",IF(INDEX($A:$U,ROW(),$D$6)="",0,IF(ISNUMBER(INDEX($A:$U,ROW(),$D$6)),INDEX($A:$U,ROW(),$D$6),IFERROR(--SUBSTITUTE(SUBSTITUTE(TRIM(INDEX($A:$U,ROW(),$D$6)),",",""),"원",""),0))))</f>
        <v/>
      </c>
      <c r="AA169" s="30">
        <f>IF(OR($Y169="",$E$6=""),"",IF(INDEX($A:$U,ROW(),$E$6)="",0,IF(ISNUMBER(INDEX($A:$U,ROW(),$E$6)),INDEX($A:$U,ROW(),$E$6),IFERROR(--SUBSTITUTE(SUBSTITUTE(TRIM(INDEX($A:$U,ROW(),$E$6)),",",""),"원",""),0))))</f>
        <v/>
      </c>
      <c r="AB169" s="30">
        <f>IF(OR($Y169="",$F$6=""),"",IF(INDEX($A:$U,ROW(),$F$6)="","",IF(ISNUMBER(INDEX($A:$U,ROW(),$F$6)),INDEX($A:$U,ROW(),$F$6),IFERROR(--SUBSTITUTE(SUBSTITUTE(TRIM(INDEX($A:$U,ROW(),$F$6)),",",""),"원",""),""))))</f>
        <v/>
      </c>
      <c r="AC169" s="2">
        <f>IF(OR($Y169="",$G$6=""),"",INDEX($A:$U,ROW(),$G$6)&amp;"")</f>
        <v/>
      </c>
      <c r="AD169" s="2">
        <f>IF($Y169="","",IF(OR(AND(설정!$B$5&lt;&gt;"",ISNUMBER(SEARCH(설정!$B$5,$AC169))),AND(설정!$B$6&lt;&gt;"",ISNUMBER(SEARCH(설정!$B$6,$AC169))),AND(설정!$B$7&lt;&gt;"",ISNUMBER(SEARCH(설정!$B$7,$AC169)))),"제외","포함"))</f>
        <v/>
      </c>
    </row>
    <row r="170">
      <c r="W170" s="2">
        <f>IF(OR($B$5="",$C$6="",ROW()&lt;$B$5),"",IF(INDEX($A:$U,ROW(),$C$6)="","",INDEX($A:$U,ROW(),$C$6)))</f>
        <v/>
      </c>
      <c r="X170" s="28">
        <f>IF($W170="","",IF(ISNUMBER($W170),IF($W170&gt;=10000000,IFERROR(DATE(INT($W170/10000),MOD(INT($W170/100),100),MOD($W170,100)),""),$W170),IF(ISNUMBER(--SUBSTITUTE(SUBSTITUTE(TRIM($W170),".","-"),"/","-")),IF(--SUBSTITUTE(SUBSTITUTE(TRIM($W170),".","-"),"/","-")&gt;=10000000,IFERROR(DATE(--LEFT(TRIM($W170),4),--MID(TRIM($W170),5,2),--RIGHT(TRIM($W170),2)),""),--SUBSTITUTE(SUBSTITUTE(TRIM($W170),".","-"),"/","-")),IFERROR(--LEFT(SUBSTITUTE(SUBSTITUTE(TRIM($W170),".","-"),"/","-"),10),""))))</f>
        <v/>
      </c>
      <c r="Y170" s="29">
        <f>IF($X170="","",INT($X170))</f>
        <v/>
      </c>
      <c r="Z170" s="30">
        <f>IF(OR($Y170="",$D$6=""),"",IF(INDEX($A:$U,ROW(),$D$6)="",0,IF(ISNUMBER(INDEX($A:$U,ROW(),$D$6)),INDEX($A:$U,ROW(),$D$6),IFERROR(--SUBSTITUTE(SUBSTITUTE(TRIM(INDEX($A:$U,ROW(),$D$6)),",",""),"원",""),0))))</f>
        <v/>
      </c>
      <c r="AA170" s="30">
        <f>IF(OR($Y170="",$E$6=""),"",IF(INDEX($A:$U,ROW(),$E$6)="",0,IF(ISNUMBER(INDEX($A:$U,ROW(),$E$6)),INDEX($A:$U,ROW(),$E$6),IFERROR(--SUBSTITUTE(SUBSTITUTE(TRIM(INDEX($A:$U,ROW(),$E$6)),",",""),"원",""),0))))</f>
        <v/>
      </c>
      <c r="AB170" s="30">
        <f>IF(OR($Y170="",$F$6=""),"",IF(INDEX($A:$U,ROW(),$F$6)="","",IF(ISNUMBER(INDEX($A:$U,ROW(),$F$6)),INDEX($A:$U,ROW(),$F$6),IFERROR(--SUBSTITUTE(SUBSTITUTE(TRIM(INDEX($A:$U,ROW(),$F$6)),",",""),"원",""),""))))</f>
        <v/>
      </c>
      <c r="AC170" s="2">
        <f>IF(OR($Y170="",$G$6=""),"",INDEX($A:$U,ROW(),$G$6)&amp;"")</f>
        <v/>
      </c>
      <c r="AD170" s="2">
        <f>IF($Y170="","",IF(OR(AND(설정!$B$5&lt;&gt;"",ISNUMBER(SEARCH(설정!$B$5,$AC170))),AND(설정!$B$6&lt;&gt;"",ISNUMBER(SEARCH(설정!$B$6,$AC170))),AND(설정!$B$7&lt;&gt;"",ISNUMBER(SEARCH(설정!$B$7,$AC170)))),"제외","포함"))</f>
        <v/>
      </c>
    </row>
    <row r="171">
      <c r="W171" s="2">
        <f>IF(OR($B$5="",$C$6="",ROW()&lt;$B$5),"",IF(INDEX($A:$U,ROW(),$C$6)="","",INDEX($A:$U,ROW(),$C$6)))</f>
        <v/>
      </c>
      <c r="X171" s="28">
        <f>IF($W171="","",IF(ISNUMBER($W171),IF($W171&gt;=10000000,IFERROR(DATE(INT($W171/10000),MOD(INT($W171/100),100),MOD($W171,100)),""),$W171),IF(ISNUMBER(--SUBSTITUTE(SUBSTITUTE(TRIM($W171),".","-"),"/","-")),IF(--SUBSTITUTE(SUBSTITUTE(TRIM($W171),".","-"),"/","-")&gt;=10000000,IFERROR(DATE(--LEFT(TRIM($W171),4),--MID(TRIM($W171),5,2),--RIGHT(TRIM($W171),2)),""),--SUBSTITUTE(SUBSTITUTE(TRIM($W171),".","-"),"/","-")),IFERROR(--LEFT(SUBSTITUTE(SUBSTITUTE(TRIM($W171),".","-"),"/","-"),10),""))))</f>
        <v/>
      </c>
      <c r="Y171" s="29">
        <f>IF($X171="","",INT($X171))</f>
        <v/>
      </c>
      <c r="Z171" s="30">
        <f>IF(OR($Y171="",$D$6=""),"",IF(INDEX($A:$U,ROW(),$D$6)="",0,IF(ISNUMBER(INDEX($A:$U,ROW(),$D$6)),INDEX($A:$U,ROW(),$D$6),IFERROR(--SUBSTITUTE(SUBSTITUTE(TRIM(INDEX($A:$U,ROW(),$D$6)),",",""),"원",""),0))))</f>
        <v/>
      </c>
      <c r="AA171" s="30">
        <f>IF(OR($Y171="",$E$6=""),"",IF(INDEX($A:$U,ROW(),$E$6)="",0,IF(ISNUMBER(INDEX($A:$U,ROW(),$E$6)),INDEX($A:$U,ROW(),$E$6),IFERROR(--SUBSTITUTE(SUBSTITUTE(TRIM(INDEX($A:$U,ROW(),$E$6)),",",""),"원",""),0))))</f>
        <v/>
      </c>
      <c r="AB171" s="30">
        <f>IF(OR($Y171="",$F$6=""),"",IF(INDEX($A:$U,ROW(),$F$6)="","",IF(ISNUMBER(INDEX($A:$U,ROW(),$F$6)),INDEX($A:$U,ROW(),$F$6),IFERROR(--SUBSTITUTE(SUBSTITUTE(TRIM(INDEX($A:$U,ROW(),$F$6)),",",""),"원",""),""))))</f>
        <v/>
      </c>
      <c r="AC171" s="2">
        <f>IF(OR($Y171="",$G$6=""),"",INDEX($A:$U,ROW(),$G$6)&amp;"")</f>
        <v/>
      </c>
      <c r="AD171" s="2">
        <f>IF($Y171="","",IF(OR(AND(설정!$B$5&lt;&gt;"",ISNUMBER(SEARCH(설정!$B$5,$AC171))),AND(설정!$B$6&lt;&gt;"",ISNUMBER(SEARCH(설정!$B$6,$AC171))),AND(설정!$B$7&lt;&gt;"",ISNUMBER(SEARCH(설정!$B$7,$AC171)))),"제외","포함"))</f>
        <v/>
      </c>
    </row>
    <row r="172">
      <c r="W172" s="2">
        <f>IF(OR($B$5="",$C$6="",ROW()&lt;$B$5),"",IF(INDEX($A:$U,ROW(),$C$6)="","",INDEX($A:$U,ROW(),$C$6)))</f>
        <v/>
      </c>
      <c r="X172" s="28">
        <f>IF($W172="","",IF(ISNUMBER($W172),IF($W172&gt;=10000000,IFERROR(DATE(INT($W172/10000),MOD(INT($W172/100),100),MOD($W172,100)),""),$W172),IF(ISNUMBER(--SUBSTITUTE(SUBSTITUTE(TRIM($W172),".","-"),"/","-")),IF(--SUBSTITUTE(SUBSTITUTE(TRIM($W172),".","-"),"/","-")&gt;=10000000,IFERROR(DATE(--LEFT(TRIM($W172),4),--MID(TRIM($W172),5,2),--RIGHT(TRIM($W172),2)),""),--SUBSTITUTE(SUBSTITUTE(TRIM($W172),".","-"),"/","-")),IFERROR(--LEFT(SUBSTITUTE(SUBSTITUTE(TRIM($W172),".","-"),"/","-"),10),""))))</f>
        <v/>
      </c>
      <c r="Y172" s="29">
        <f>IF($X172="","",INT($X172))</f>
        <v/>
      </c>
      <c r="Z172" s="30">
        <f>IF(OR($Y172="",$D$6=""),"",IF(INDEX($A:$U,ROW(),$D$6)="",0,IF(ISNUMBER(INDEX($A:$U,ROW(),$D$6)),INDEX($A:$U,ROW(),$D$6),IFERROR(--SUBSTITUTE(SUBSTITUTE(TRIM(INDEX($A:$U,ROW(),$D$6)),",",""),"원",""),0))))</f>
        <v/>
      </c>
      <c r="AA172" s="30">
        <f>IF(OR($Y172="",$E$6=""),"",IF(INDEX($A:$U,ROW(),$E$6)="",0,IF(ISNUMBER(INDEX($A:$U,ROW(),$E$6)),INDEX($A:$U,ROW(),$E$6),IFERROR(--SUBSTITUTE(SUBSTITUTE(TRIM(INDEX($A:$U,ROW(),$E$6)),",",""),"원",""),0))))</f>
        <v/>
      </c>
      <c r="AB172" s="30">
        <f>IF(OR($Y172="",$F$6=""),"",IF(INDEX($A:$U,ROW(),$F$6)="","",IF(ISNUMBER(INDEX($A:$U,ROW(),$F$6)),INDEX($A:$U,ROW(),$F$6),IFERROR(--SUBSTITUTE(SUBSTITUTE(TRIM(INDEX($A:$U,ROW(),$F$6)),",",""),"원",""),""))))</f>
        <v/>
      </c>
      <c r="AC172" s="2">
        <f>IF(OR($Y172="",$G$6=""),"",INDEX($A:$U,ROW(),$G$6)&amp;"")</f>
        <v/>
      </c>
      <c r="AD172" s="2">
        <f>IF($Y172="","",IF(OR(AND(설정!$B$5&lt;&gt;"",ISNUMBER(SEARCH(설정!$B$5,$AC172))),AND(설정!$B$6&lt;&gt;"",ISNUMBER(SEARCH(설정!$B$6,$AC172))),AND(설정!$B$7&lt;&gt;"",ISNUMBER(SEARCH(설정!$B$7,$AC172)))),"제외","포함"))</f>
        <v/>
      </c>
    </row>
    <row r="173">
      <c r="W173" s="2">
        <f>IF(OR($B$5="",$C$6="",ROW()&lt;$B$5),"",IF(INDEX($A:$U,ROW(),$C$6)="","",INDEX($A:$U,ROW(),$C$6)))</f>
        <v/>
      </c>
      <c r="X173" s="28">
        <f>IF($W173="","",IF(ISNUMBER($W173),IF($W173&gt;=10000000,IFERROR(DATE(INT($W173/10000),MOD(INT($W173/100),100),MOD($W173,100)),""),$W173),IF(ISNUMBER(--SUBSTITUTE(SUBSTITUTE(TRIM($W173),".","-"),"/","-")),IF(--SUBSTITUTE(SUBSTITUTE(TRIM($W173),".","-"),"/","-")&gt;=10000000,IFERROR(DATE(--LEFT(TRIM($W173),4),--MID(TRIM($W173),5,2),--RIGHT(TRIM($W173),2)),""),--SUBSTITUTE(SUBSTITUTE(TRIM($W173),".","-"),"/","-")),IFERROR(--LEFT(SUBSTITUTE(SUBSTITUTE(TRIM($W173),".","-"),"/","-"),10),""))))</f>
        <v/>
      </c>
      <c r="Y173" s="29">
        <f>IF($X173="","",INT($X173))</f>
        <v/>
      </c>
      <c r="Z173" s="30">
        <f>IF(OR($Y173="",$D$6=""),"",IF(INDEX($A:$U,ROW(),$D$6)="",0,IF(ISNUMBER(INDEX($A:$U,ROW(),$D$6)),INDEX($A:$U,ROW(),$D$6),IFERROR(--SUBSTITUTE(SUBSTITUTE(TRIM(INDEX($A:$U,ROW(),$D$6)),",",""),"원",""),0))))</f>
        <v/>
      </c>
      <c r="AA173" s="30">
        <f>IF(OR($Y173="",$E$6=""),"",IF(INDEX($A:$U,ROW(),$E$6)="",0,IF(ISNUMBER(INDEX($A:$U,ROW(),$E$6)),INDEX($A:$U,ROW(),$E$6),IFERROR(--SUBSTITUTE(SUBSTITUTE(TRIM(INDEX($A:$U,ROW(),$E$6)),",",""),"원",""),0))))</f>
        <v/>
      </c>
      <c r="AB173" s="30">
        <f>IF(OR($Y173="",$F$6=""),"",IF(INDEX($A:$U,ROW(),$F$6)="","",IF(ISNUMBER(INDEX($A:$U,ROW(),$F$6)),INDEX($A:$U,ROW(),$F$6),IFERROR(--SUBSTITUTE(SUBSTITUTE(TRIM(INDEX($A:$U,ROW(),$F$6)),",",""),"원",""),""))))</f>
        <v/>
      </c>
      <c r="AC173" s="2">
        <f>IF(OR($Y173="",$G$6=""),"",INDEX($A:$U,ROW(),$G$6)&amp;"")</f>
        <v/>
      </c>
      <c r="AD173" s="2">
        <f>IF($Y173="","",IF(OR(AND(설정!$B$5&lt;&gt;"",ISNUMBER(SEARCH(설정!$B$5,$AC173))),AND(설정!$B$6&lt;&gt;"",ISNUMBER(SEARCH(설정!$B$6,$AC173))),AND(설정!$B$7&lt;&gt;"",ISNUMBER(SEARCH(설정!$B$7,$AC173)))),"제외","포함"))</f>
        <v/>
      </c>
    </row>
    <row r="174">
      <c r="W174" s="2">
        <f>IF(OR($B$5="",$C$6="",ROW()&lt;$B$5),"",IF(INDEX($A:$U,ROW(),$C$6)="","",INDEX($A:$U,ROW(),$C$6)))</f>
        <v/>
      </c>
      <c r="X174" s="28">
        <f>IF($W174="","",IF(ISNUMBER($W174),IF($W174&gt;=10000000,IFERROR(DATE(INT($W174/10000),MOD(INT($W174/100),100),MOD($W174,100)),""),$W174),IF(ISNUMBER(--SUBSTITUTE(SUBSTITUTE(TRIM($W174),".","-"),"/","-")),IF(--SUBSTITUTE(SUBSTITUTE(TRIM($W174),".","-"),"/","-")&gt;=10000000,IFERROR(DATE(--LEFT(TRIM($W174),4),--MID(TRIM($W174),5,2),--RIGHT(TRIM($W174),2)),""),--SUBSTITUTE(SUBSTITUTE(TRIM($W174),".","-"),"/","-")),IFERROR(--LEFT(SUBSTITUTE(SUBSTITUTE(TRIM($W174),".","-"),"/","-"),10),""))))</f>
        <v/>
      </c>
      <c r="Y174" s="29">
        <f>IF($X174="","",INT($X174))</f>
        <v/>
      </c>
      <c r="Z174" s="30">
        <f>IF(OR($Y174="",$D$6=""),"",IF(INDEX($A:$U,ROW(),$D$6)="",0,IF(ISNUMBER(INDEX($A:$U,ROW(),$D$6)),INDEX($A:$U,ROW(),$D$6),IFERROR(--SUBSTITUTE(SUBSTITUTE(TRIM(INDEX($A:$U,ROW(),$D$6)),",",""),"원",""),0))))</f>
        <v/>
      </c>
      <c r="AA174" s="30">
        <f>IF(OR($Y174="",$E$6=""),"",IF(INDEX($A:$U,ROW(),$E$6)="",0,IF(ISNUMBER(INDEX($A:$U,ROW(),$E$6)),INDEX($A:$U,ROW(),$E$6),IFERROR(--SUBSTITUTE(SUBSTITUTE(TRIM(INDEX($A:$U,ROW(),$E$6)),",",""),"원",""),0))))</f>
        <v/>
      </c>
      <c r="AB174" s="30">
        <f>IF(OR($Y174="",$F$6=""),"",IF(INDEX($A:$U,ROW(),$F$6)="","",IF(ISNUMBER(INDEX($A:$U,ROW(),$F$6)),INDEX($A:$U,ROW(),$F$6),IFERROR(--SUBSTITUTE(SUBSTITUTE(TRIM(INDEX($A:$U,ROW(),$F$6)),",",""),"원",""),""))))</f>
        <v/>
      </c>
      <c r="AC174" s="2">
        <f>IF(OR($Y174="",$G$6=""),"",INDEX($A:$U,ROW(),$G$6)&amp;"")</f>
        <v/>
      </c>
      <c r="AD174" s="2">
        <f>IF($Y174="","",IF(OR(AND(설정!$B$5&lt;&gt;"",ISNUMBER(SEARCH(설정!$B$5,$AC174))),AND(설정!$B$6&lt;&gt;"",ISNUMBER(SEARCH(설정!$B$6,$AC174))),AND(설정!$B$7&lt;&gt;"",ISNUMBER(SEARCH(설정!$B$7,$AC174)))),"제외","포함"))</f>
        <v/>
      </c>
    </row>
    <row r="175">
      <c r="W175" s="2">
        <f>IF(OR($B$5="",$C$6="",ROW()&lt;$B$5),"",IF(INDEX($A:$U,ROW(),$C$6)="","",INDEX($A:$U,ROW(),$C$6)))</f>
        <v/>
      </c>
      <c r="X175" s="28">
        <f>IF($W175="","",IF(ISNUMBER($W175),IF($W175&gt;=10000000,IFERROR(DATE(INT($W175/10000),MOD(INT($W175/100),100),MOD($W175,100)),""),$W175),IF(ISNUMBER(--SUBSTITUTE(SUBSTITUTE(TRIM($W175),".","-"),"/","-")),IF(--SUBSTITUTE(SUBSTITUTE(TRIM($W175),".","-"),"/","-")&gt;=10000000,IFERROR(DATE(--LEFT(TRIM($W175),4),--MID(TRIM($W175),5,2),--RIGHT(TRIM($W175),2)),""),--SUBSTITUTE(SUBSTITUTE(TRIM($W175),".","-"),"/","-")),IFERROR(--LEFT(SUBSTITUTE(SUBSTITUTE(TRIM($W175),".","-"),"/","-"),10),""))))</f>
        <v/>
      </c>
      <c r="Y175" s="29">
        <f>IF($X175="","",INT($X175))</f>
        <v/>
      </c>
      <c r="Z175" s="30">
        <f>IF(OR($Y175="",$D$6=""),"",IF(INDEX($A:$U,ROW(),$D$6)="",0,IF(ISNUMBER(INDEX($A:$U,ROW(),$D$6)),INDEX($A:$U,ROW(),$D$6),IFERROR(--SUBSTITUTE(SUBSTITUTE(TRIM(INDEX($A:$U,ROW(),$D$6)),",",""),"원",""),0))))</f>
        <v/>
      </c>
      <c r="AA175" s="30">
        <f>IF(OR($Y175="",$E$6=""),"",IF(INDEX($A:$U,ROW(),$E$6)="",0,IF(ISNUMBER(INDEX($A:$U,ROW(),$E$6)),INDEX($A:$U,ROW(),$E$6),IFERROR(--SUBSTITUTE(SUBSTITUTE(TRIM(INDEX($A:$U,ROW(),$E$6)),",",""),"원",""),0))))</f>
        <v/>
      </c>
      <c r="AB175" s="30">
        <f>IF(OR($Y175="",$F$6=""),"",IF(INDEX($A:$U,ROW(),$F$6)="","",IF(ISNUMBER(INDEX($A:$U,ROW(),$F$6)),INDEX($A:$U,ROW(),$F$6),IFERROR(--SUBSTITUTE(SUBSTITUTE(TRIM(INDEX($A:$U,ROW(),$F$6)),",",""),"원",""),""))))</f>
        <v/>
      </c>
      <c r="AC175" s="2">
        <f>IF(OR($Y175="",$G$6=""),"",INDEX($A:$U,ROW(),$G$6)&amp;"")</f>
        <v/>
      </c>
      <c r="AD175" s="2">
        <f>IF($Y175="","",IF(OR(AND(설정!$B$5&lt;&gt;"",ISNUMBER(SEARCH(설정!$B$5,$AC175))),AND(설정!$B$6&lt;&gt;"",ISNUMBER(SEARCH(설정!$B$6,$AC175))),AND(설정!$B$7&lt;&gt;"",ISNUMBER(SEARCH(설정!$B$7,$AC175)))),"제외","포함"))</f>
        <v/>
      </c>
    </row>
    <row r="176">
      <c r="W176" s="2">
        <f>IF(OR($B$5="",$C$6="",ROW()&lt;$B$5),"",IF(INDEX($A:$U,ROW(),$C$6)="","",INDEX($A:$U,ROW(),$C$6)))</f>
        <v/>
      </c>
      <c r="X176" s="28">
        <f>IF($W176="","",IF(ISNUMBER($W176),IF($W176&gt;=10000000,IFERROR(DATE(INT($W176/10000),MOD(INT($W176/100),100),MOD($W176,100)),""),$W176),IF(ISNUMBER(--SUBSTITUTE(SUBSTITUTE(TRIM($W176),".","-"),"/","-")),IF(--SUBSTITUTE(SUBSTITUTE(TRIM($W176),".","-"),"/","-")&gt;=10000000,IFERROR(DATE(--LEFT(TRIM($W176),4),--MID(TRIM($W176),5,2),--RIGHT(TRIM($W176),2)),""),--SUBSTITUTE(SUBSTITUTE(TRIM($W176),".","-"),"/","-")),IFERROR(--LEFT(SUBSTITUTE(SUBSTITUTE(TRIM($W176),".","-"),"/","-"),10),""))))</f>
        <v/>
      </c>
      <c r="Y176" s="29">
        <f>IF($X176="","",INT($X176))</f>
        <v/>
      </c>
      <c r="Z176" s="30">
        <f>IF(OR($Y176="",$D$6=""),"",IF(INDEX($A:$U,ROW(),$D$6)="",0,IF(ISNUMBER(INDEX($A:$U,ROW(),$D$6)),INDEX($A:$U,ROW(),$D$6),IFERROR(--SUBSTITUTE(SUBSTITUTE(TRIM(INDEX($A:$U,ROW(),$D$6)),",",""),"원",""),0))))</f>
        <v/>
      </c>
      <c r="AA176" s="30">
        <f>IF(OR($Y176="",$E$6=""),"",IF(INDEX($A:$U,ROW(),$E$6)="",0,IF(ISNUMBER(INDEX($A:$U,ROW(),$E$6)),INDEX($A:$U,ROW(),$E$6),IFERROR(--SUBSTITUTE(SUBSTITUTE(TRIM(INDEX($A:$U,ROW(),$E$6)),",",""),"원",""),0))))</f>
        <v/>
      </c>
      <c r="AB176" s="30">
        <f>IF(OR($Y176="",$F$6=""),"",IF(INDEX($A:$U,ROW(),$F$6)="","",IF(ISNUMBER(INDEX($A:$U,ROW(),$F$6)),INDEX($A:$U,ROW(),$F$6),IFERROR(--SUBSTITUTE(SUBSTITUTE(TRIM(INDEX($A:$U,ROW(),$F$6)),",",""),"원",""),""))))</f>
        <v/>
      </c>
      <c r="AC176" s="2">
        <f>IF(OR($Y176="",$G$6=""),"",INDEX($A:$U,ROW(),$G$6)&amp;"")</f>
        <v/>
      </c>
      <c r="AD176" s="2">
        <f>IF($Y176="","",IF(OR(AND(설정!$B$5&lt;&gt;"",ISNUMBER(SEARCH(설정!$B$5,$AC176))),AND(설정!$B$6&lt;&gt;"",ISNUMBER(SEARCH(설정!$B$6,$AC176))),AND(설정!$B$7&lt;&gt;"",ISNUMBER(SEARCH(설정!$B$7,$AC176)))),"제외","포함"))</f>
        <v/>
      </c>
    </row>
    <row r="177">
      <c r="W177" s="2">
        <f>IF(OR($B$5="",$C$6="",ROW()&lt;$B$5),"",IF(INDEX($A:$U,ROW(),$C$6)="","",INDEX($A:$U,ROW(),$C$6)))</f>
        <v/>
      </c>
      <c r="X177" s="28">
        <f>IF($W177="","",IF(ISNUMBER($W177),IF($W177&gt;=10000000,IFERROR(DATE(INT($W177/10000),MOD(INT($W177/100),100),MOD($W177,100)),""),$W177),IF(ISNUMBER(--SUBSTITUTE(SUBSTITUTE(TRIM($W177),".","-"),"/","-")),IF(--SUBSTITUTE(SUBSTITUTE(TRIM($W177),".","-"),"/","-")&gt;=10000000,IFERROR(DATE(--LEFT(TRIM($W177),4),--MID(TRIM($W177),5,2),--RIGHT(TRIM($W177),2)),""),--SUBSTITUTE(SUBSTITUTE(TRIM($W177),".","-"),"/","-")),IFERROR(--LEFT(SUBSTITUTE(SUBSTITUTE(TRIM($W177),".","-"),"/","-"),10),""))))</f>
        <v/>
      </c>
      <c r="Y177" s="29">
        <f>IF($X177="","",INT($X177))</f>
        <v/>
      </c>
      <c r="Z177" s="30">
        <f>IF(OR($Y177="",$D$6=""),"",IF(INDEX($A:$U,ROW(),$D$6)="",0,IF(ISNUMBER(INDEX($A:$U,ROW(),$D$6)),INDEX($A:$U,ROW(),$D$6),IFERROR(--SUBSTITUTE(SUBSTITUTE(TRIM(INDEX($A:$U,ROW(),$D$6)),",",""),"원",""),0))))</f>
        <v/>
      </c>
      <c r="AA177" s="30">
        <f>IF(OR($Y177="",$E$6=""),"",IF(INDEX($A:$U,ROW(),$E$6)="",0,IF(ISNUMBER(INDEX($A:$U,ROW(),$E$6)),INDEX($A:$U,ROW(),$E$6),IFERROR(--SUBSTITUTE(SUBSTITUTE(TRIM(INDEX($A:$U,ROW(),$E$6)),",",""),"원",""),0))))</f>
        <v/>
      </c>
      <c r="AB177" s="30">
        <f>IF(OR($Y177="",$F$6=""),"",IF(INDEX($A:$U,ROW(),$F$6)="","",IF(ISNUMBER(INDEX($A:$U,ROW(),$F$6)),INDEX($A:$U,ROW(),$F$6),IFERROR(--SUBSTITUTE(SUBSTITUTE(TRIM(INDEX($A:$U,ROW(),$F$6)),",",""),"원",""),""))))</f>
        <v/>
      </c>
      <c r="AC177" s="2">
        <f>IF(OR($Y177="",$G$6=""),"",INDEX($A:$U,ROW(),$G$6)&amp;"")</f>
        <v/>
      </c>
      <c r="AD177" s="2">
        <f>IF($Y177="","",IF(OR(AND(설정!$B$5&lt;&gt;"",ISNUMBER(SEARCH(설정!$B$5,$AC177))),AND(설정!$B$6&lt;&gt;"",ISNUMBER(SEARCH(설정!$B$6,$AC177))),AND(설정!$B$7&lt;&gt;"",ISNUMBER(SEARCH(설정!$B$7,$AC177)))),"제외","포함"))</f>
        <v/>
      </c>
    </row>
    <row r="178">
      <c r="W178" s="2">
        <f>IF(OR($B$5="",$C$6="",ROW()&lt;$B$5),"",IF(INDEX($A:$U,ROW(),$C$6)="","",INDEX($A:$U,ROW(),$C$6)))</f>
        <v/>
      </c>
      <c r="X178" s="28">
        <f>IF($W178="","",IF(ISNUMBER($W178),IF($W178&gt;=10000000,IFERROR(DATE(INT($W178/10000),MOD(INT($W178/100),100),MOD($W178,100)),""),$W178),IF(ISNUMBER(--SUBSTITUTE(SUBSTITUTE(TRIM($W178),".","-"),"/","-")),IF(--SUBSTITUTE(SUBSTITUTE(TRIM($W178),".","-"),"/","-")&gt;=10000000,IFERROR(DATE(--LEFT(TRIM($W178),4),--MID(TRIM($W178),5,2),--RIGHT(TRIM($W178),2)),""),--SUBSTITUTE(SUBSTITUTE(TRIM($W178),".","-"),"/","-")),IFERROR(--LEFT(SUBSTITUTE(SUBSTITUTE(TRIM($W178),".","-"),"/","-"),10),""))))</f>
        <v/>
      </c>
      <c r="Y178" s="29">
        <f>IF($X178="","",INT($X178))</f>
        <v/>
      </c>
      <c r="Z178" s="30">
        <f>IF(OR($Y178="",$D$6=""),"",IF(INDEX($A:$U,ROW(),$D$6)="",0,IF(ISNUMBER(INDEX($A:$U,ROW(),$D$6)),INDEX($A:$U,ROW(),$D$6),IFERROR(--SUBSTITUTE(SUBSTITUTE(TRIM(INDEX($A:$U,ROW(),$D$6)),",",""),"원",""),0))))</f>
        <v/>
      </c>
      <c r="AA178" s="30">
        <f>IF(OR($Y178="",$E$6=""),"",IF(INDEX($A:$U,ROW(),$E$6)="",0,IF(ISNUMBER(INDEX($A:$U,ROW(),$E$6)),INDEX($A:$U,ROW(),$E$6),IFERROR(--SUBSTITUTE(SUBSTITUTE(TRIM(INDEX($A:$U,ROW(),$E$6)),",",""),"원",""),0))))</f>
        <v/>
      </c>
      <c r="AB178" s="30">
        <f>IF(OR($Y178="",$F$6=""),"",IF(INDEX($A:$U,ROW(),$F$6)="","",IF(ISNUMBER(INDEX($A:$U,ROW(),$F$6)),INDEX($A:$U,ROW(),$F$6),IFERROR(--SUBSTITUTE(SUBSTITUTE(TRIM(INDEX($A:$U,ROW(),$F$6)),",",""),"원",""),""))))</f>
        <v/>
      </c>
      <c r="AC178" s="2">
        <f>IF(OR($Y178="",$G$6=""),"",INDEX($A:$U,ROW(),$G$6)&amp;"")</f>
        <v/>
      </c>
      <c r="AD178" s="2">
        <f>IF($Y178="","",IF(OR(AND(설정!$B$5&lt;&gt;"",ISNUMBER(SEARCH(설정!$B$5,$AC178))),AND(설정!$B$6&lt;&gt;"",ISNUMBER(SEARCH(설정!$B$6,$AC178))),AND(설정!$B$7&lt;&gt;"",ISNUMBER(SEARCH(설정!$B$7,$AC178)))),"제외","포함"))</f>
        <v/>
      </c>
    </row>
    <row r="179">
      <c r="W179" s="2">
        <f>IF(OR($B$5="",$C$6="",ROW()&lt;$B$5),"",IF(INDEX($A:$U,ROW(),$C$6)="","",INDEX($A:$U,ROW(),$C$6)))</f>
        <v/>
      </c>
      <c r="X179" s="28">
        <f>IF($W179="","",IF(ISNUMBER($W179),IF($W179&gt;=10000000,IFERROR(DATE(INT($W179/10000),MOD(INT($W179/100),100),MOD($W179,100)),""),$W179),IF(ISNUMBER(--SUBSTITUTE(SUBSTITUTE(TRIM($W179),".","-"),"/","-")),IF(--SUBSTITUTE(SUBSTITUTE(TRIM($W179),".","-"),"/","-")&gt;=10000000,IFERROR(DATE(--LEFT(TRIM($W179),4),--MID(TRIM($W179),5,2),--RIGHT(TRIM($W179),2)),""),--SUBSTITUTE(SUBSTITUTE(TRIM($W179),".","-"),"/","-")),IFERROR(--LEFT(SUBSTITUTE(SUBSTITUTE(TRIM($W179),".","-"),"/","-"),10),""))))</f>
        <v/>
      </c>
      <c r="Y179" s="29">
        <f>IF($X179="","",INT($X179))</f>
        <v/>
      </c>
      <c r="Z179" s="30">
        <f>IF(OR($Y179="",$D$6=""),"",IF(INDEX($A:$U,ROW(),$D$6)="",0,IF(ISNUMBER(INDEX($A:$U,ROW(),$D$6)),INDEX($A:$U,ROW(),$D$6),IFERROR(--SUBSTITUTE(SUBSTITUTE(TRIM(INDEX($A:$U,ROW(),$D$6)),",",""),"원",""),0))))</f>
        <v/>
      </c>
      <c r="AA179" s="30">
        <f>IF(OR($Y179="",$E$6=""),"",IF(INDEX($A:$U,ROW(),$E$6)="",0,IF(ISNUMBER(INDEX($A:$U,ROW(),$E$6)),INDEX($A:$U,ROW(),$E$6),IFERROR(--SUBSTITUTE(SUBSTITUTE(TRIM(INDEX($A:$U,ROW(),$E$6)),",",""),"원",""),0))))</f>
        <v/>
      </c>
      <c r="AB179" s="30">
        <f>IF(OR($Y179="",$F$6=""),"",IF(INDEX($A:$U,ROW(),$F$6)="","",IF(ISNUMBER(INDEX($A:$U,ROW(),$F$6)),INDEX($A:$U,ROW(),$F$6),IFERROR(--SUBSTITUTE(SUBSTITUTE(TRIM(INDEX($A:$U,ROW(),$F$6)),",",""),"원",""),""))))</f>
        <v/>
      </c>
      <c r="AC179" s="2">
        <f>IF(OR($Y179="",$G$6=""),"",INDEX($A:$U,ROW(),$G$6)&amp;"")</f>
        <v/>
      </c>
      <c r="AD179" s="2">
        <f>IF($Y179="","",IF(OR(AND(설정!$B$5&lt;&gt;"",ISNUMBER(SEARCH(설정!$B$5,$AC179))),AND(설정!$B$6&lt;&gt;"",ISNUMBER(SEARCH(설정!$B$6,$AC179))),AND(설정!$B$7&lt;&gt;"",ISNUMBER(SEARCH(설정!$B$7,$AC179)))),"제외","포함"))</f>
        <v/>
      </c>
    </row>
    <row r="180">
      <c r="W180" s="2">
        <f>IF(OR($B$5="",$C$6="",ROW()&lt;$B$5),"",IF(INDEX($A:$U,ROW(),$C$6)="","",INDEX($A:$U,ROW(),$C$6)))</f>
        <v/>
      </c>
      <c r="X180" s="28">
        <f>IF($W180="","",IF(ISNUMBER($W180),IF($W180&gt;=10000000,IFERROR(DATE(INT($W180/10000),MOD(INT($W180/100),100),MOD($W180,100)),""),$W180),IF(ISNUMBER(--SUBSTITUTE(SUBSTITUTE(TRIM($W180),".","-"),"/","-")),IF(--SUBSTITUTE(SUBSTITUTE(TRIM($W180),".","-"),"/","-")&gt;=10000000,IFERROR(DATE(--LEFT(TRIM($W180),4),--MID(TRIM($W180),5,2),--RIGHT(TRIM($W180),2)),""),--SUBSTITUTE(SUBSTITUTE(TRIM($W180),".","-"),"/","-")),IFERROR(--LEFT(SUBSTITUTE(SUBSTITUTE(TRIM($W180),".","-"),"/","-"),10),""))))</f>
        <v/>
      </c>
      <c r="Y180" s="29">
        <f>IF($X180="","",INT($X180))</f>
        <v/>
      </c>
      <c r="Z180" s="30">
        <f>IF(OR($Y180="",$D$6=""),"",IF(INDEX($A:$U,ROW(),$D$6)="",0,IF(ISNUMBER(INDEX($A:$U,ROW(),$D$6)),INDEX($A:$U,ROW(),$D$6),IFERROR(--SUBSTITUTE(SUBSTITUTE(TRIM(INDEX($A:$U,ROW(),$D$6)),",",""),"원",""),0))))</f>
        <v/>
      </c>
      <c r="AA180" s="30">
        <f>IF(OR($Y180="",$E$6=""),"",IF(INDEX($A:$U,ROW(),$E$6)="",0,IF(ISNUMBER(INDEX($A:$U,ROW(),$E$6)),INDEX($A:$U,ROW(),$E$6),IFERROR(--SUBSTITUTE(SUBSTITUTE(TRIM(INDEX($A:$U,ROW(),$E$6)),",",""),"원",""),0))))</f>
        <v/>
      </c>
      <c r="AB180" s="30">
        <f>IF(OR($Y180="",$F$6=""),"",IF(INDEX($A:$U,ROW(),$F$6)="","",IF(ISNUMBER(INDEX($A:$U,ROW(),$F$6)),INDEX($A:$U,ROW(),$F$6),IFERROR(--SUBSTITUTE(SUBSTITUTE(TRIM(INDEX($A:$U,ROW(),$F$6)),",",""),"원",""),""))))</f>
        <v/>
      </c>
      <c r="AC180" s="2">
        <f>IF(OR($Y180="",$G$6=""),"",INDEX($A:$U,ROW(),$G$6)&amp;"")</f>
        <v/>
      </c>
      <c r="AD180" s="2">
        <f>IF($Y180="","",IF(OR(AND(설정!$B$5&lt;&gt;"",ISNUMBER(SEARCH(설정!$B$5,$AC180))),AND(설정!$B$6&lt;&gt;"",ISNUMBER(SEARCH(설정!$B$6,$AC180))),AND(설정!$B$7&lt;&gt;"",ISNUMBER(SEARCH(설정!$B$7,$AC180)))),"제외","포함"))</f>
        <v/>
      </c>
    </row>
    <row r="181">
      <c r="W181" s="2">
        <f>IF(OR($B$5="",$C$6="",ROW()&lt;$B$5),"",IF(INDEX($A:$U,ROW(),$C$6)="","",INDEX($A:$U,ROW(),$C$6)))</f>
        <v/>
      </c>
      <c r="X181" s="28">
        <f>IF($W181="","",IF(ISNUMBER($W181),IF($W181&gt;=10000000,IFERROR(DATE(INT($W181/10000),MOD(INT($W181/100),100),MOD($W181,100)),""),$W181),IF(ISNUMBER(--SUBSTITUTE(SUBSTITUTE(TRIM($W181),".","-"),"/","-")),IF(--SUBSTITUTE(SUBSTITUTE(TRIM($W181),".","-"),"/","-")&gt;=10000000,IFERROR(DATE(--LEFT(TRIM($W181),4),--MID(TRIM($W181),5,2),--RIGHT(TRIM($W181),2)),""),--SUBSTITUTE(SUBSTITUTE(TRIM($W181),".","-"),"/","-")),IFERROR(--LEFT(SUBSTITUTE(SUBSTITUTE(TRIM($W181),".","-"),"/","-"),10),""))))</f>
        <v/>
      </c>
      <c r="Y181" s="29">
        <f>IF($X181="","",INT($X181))</f>
        <v/>
      </c>
      <c r="Z181" s="30">
        <f>IF(OR($Y181="",$D$6=""),"",IF(INDEX($A:$U,ROW(),$D$6)="",0,IF(ISNUMBER(INDEX($A:$U,ROW(),$D$6)),INDEX($A:$U,ROW(),$D$6),IFERROR(--SUBSTITUTE(SUBSTITUTE(TRIM(INDEX($A:$U,ROW(),$D$6)),",",""),"원",""),0))))</f>
        <v/>
      </c>
      <c r="AA181" s="30">
        <f>IF(OR($Y181="",$E$6=""),"",IF(INDEX($A:$U,ROW(),$E$6)="",0,IF(ISNUMBER(INDEX($A:$U,ROW(),$E$6)),INDEX($A:$U,ROW(),$E$6),IFERROR(--SUBSTITUTE(SUBSTITUTE(TRIM(INDEX($A:$U,ROW(),$E$6)),",",""),"원",""),0))))</f>
        <v/>
      </c>
      <c r="AB181" s="30">
        <f>IF(OR($Y181="",$F$6=""),"",IF(INDEX($A:$U,ROW(),$F$6)="","",IF(ISNUMBER(INDEX($A:$U,ROW(),$F$6)),INDEX($A:$U,ROW(),$F$6),IFERROR(--SUBSTITUTE(SUBSTITUTE(TRIM(INDEX($A:$U,ROW(),$F$6)),",",""),"원",""),""))))</f>
        <v/>
      </c>
      <c r="AC181" s="2">
        <f>IF(OR($Y181="",$G$6=""),"",INDEX($A:$U,ROW(),$G$6)&amp;"")</f>
        <v/>
      </c>
      <c r="AD181" s="2">
        <f>IF($Y181="","",IF(OR(AND(설정!$B$5&lt;&gt;"",ISNUMBER(SEARCH(설정!$B$5,$AC181))),AND(설정!$B$6&lt;&gt;"",ISNUMBER(SEARCH(설정!$B$6,$AC181))),AND(설정!$B$7&lt;&gt;"",ISNUMBER(SEARCH(설정!$B$7,$AC181)))),"제외","포함"))</f>
        <v/>
      </c>
    </row>
    <row r="182">
      <c r="W182" s="2">
        <f>IF(OR($B$5="",$C$6="",ROW()&lt;$B$5),"",IF(INDEX($A:$U,ROW(),$C$6)="","",INDEX($A:$U,ROW(),$C$6)))</f>
        <v/>
      </c>
      <c r="X182" s="28">
        <f>IF($W182="","",IF(ISNUMBER($W182),IF($W182&gt;=10000000,IFERROR(DATE(INT($W182/10000),MOD(INT($W182/100),100),MOD($W182,100)),""),$W182),IF(ISNUMBER(--SUBSTITUTE(SUBSTITUTE(TRIM($W182),".","-"),"/","-")),IF(--SUBSTITUTE(SUBSTITUTE(TRIM($W182),".","-"),"/","-")&gt;=10000000,IFERROR(DATE(--LEFT(TRIM($W182),4),--MID(TRIM($W182),5,2),--RIGHT(TRIM($W182),2)),""),--SUBSTITUTE(SUBSTITUTE(TRIM($W182),".","-"),"/","-")),IFERROR(--LEFT(SUBSTITUTE(SUBSTITUTE(TRIM($W182),".","-"),"/","-"),10),""))))</f>
        <v/>
      </c>
      <c r="Y182" s="29">
        <f>IF($X182="","",INT($X182))</f>
        <v/>
      </c>
      <c r="Z182" s="30">
        <f>IF(OR($Y182="",$D$6=""),"",IF(INDEX($A:$U,ROW(),$D$6)="",0,IF(ISNUMBER(INDEX($A:$U,ROW(),$D$6)),INDEX($A:$U,ROW(),$D$6),IFERROR(--SUBSTITUTE(SUBSTITUTE(TRIM(INDEX($A:$U,ROW(),$D$6)),",",""),"원",""),0))))</f>
        <v/>
      </c>
      <c r="AA182" s="30">
        <f>IF(OR($Y182="",$E$6=""),"",IF(INDEX($A:$U,ROW(),$E$6)="",0,IF(ISNUMBER(INDEX($A:$U,ROW(),$E$6)),INDEX($A:$U,ROW(),$E$6),IFERROR(--SUBSTITUTE(SUBSTITUTE(TRIM(INDEX($A:$U,ROW(),$E$6)),",",""),"원",""),0))))</f>
        <v/>
      </c>
      <c r="AB182" s="30">
        <f>IF(OR($Y182="",$F$6=""),"",IF(INDEX($A:$U,ROW(),$F$6)="","",IF(ISNUMBER(INDEX($A:$U,ROW(),$F$6)),INDEX($A:$U,ROW(),$F$6),IFERROR(--SUBSTITUTE(SUBSTITUTE(TRIM(INDEX($A:$U,ROW(),$F$6)),",",""),"원",""),""))))</f>
        <v/>
      </c>
      <c r="AC182" s="2">
        <f>IF(OR($Y182="",$G$6=""),"",INDEX($A:$U,ROW(),$G$6)&amp;"")</f>
        <v/>
      </c>
      <c r="AD182" s="2">
        <f>IF($Y182="","",IF(OR(AND(설정!$B$5&lt;&gt;"",ISNUMBER(SEARCH(설정!$B$5,$AC182))),AND(설정!$B$6&lt;&gt;"",ISNUMBER(SEARCH(설정!$B$6,$AC182))),AND(설정!$B$7&lt;&gt;"",ISNUMBER(SEARCH(설정!$B$7,$AC182)))),"제외","포함"))</f>
        <v/>
      </c>
    </row>
    <row r="183">
      <c r="W183" s="2">
        <f>IF(OR($B$5="",$C$6="",ROW()&lt;$B$5),"",IF(INDEX($A:$U,ROW(),$C$6)="","",INDEX($A:$U,ROW(),$C$6)))</f>
        <v/>
      </c>
      <c r="X183" s="28">
        <f>IF($W183="","",IF(ISNUMBER($W183),IF($W183&gt;=10000000,IFERROR(DATE(INT($W183/10000),MOD(INT($W183/100),100),MOD($W183,100)),""),$W183),IF(ISNUMBER(--SUBSTITUTE(SUBSTITUTE(TRIM($W183),".","-"),"/","-")),IF(--SUBSTITUTE(SUBSTITUTE(TRIM($W183),".","-"),"/","-")&gt;=10000000,IFERROR(DATE(--LEFT(TRIM($W183),4),--MID(TRIM($W183),5,2),--RIGHT(TRIM($W183),2)),""),--SUBSTITUTE(SUBSTITUTE(TRIM($W183),".","-"),"/","-")),IFERROR(--LEFT(SUBSTITUTE(SUBSTITUTE(TRIM($W183),".","-"),"/","-"),10),""))))</f>
        <v/>
      </c>
      <c r="Y183" s="29">
        <f>IF($X183="","",INT($X183))</f>
        <v/>
      </c>
      <c r="Z183" s="30">
        <f>IF(OR($Y183="",$D$6=""),"",IF(INDEX($A:$U,ROW(),$D$6)="",0,IF(ISNUMBER(INDEX($A:$U,ROW(),$D$6)),INDEX($A:$U,ROW(),$D$6),IFERROR(--SUBSTITUTE(SUBSTITUTE(TRIM(INDEX($A:$U,ROW(),$D$6)),",",""),"원",""),0))))</f>
        <v/>
      </c>
      <c r="AA183" s="30">
        <f>IF(OR($Y183="",$E$6=""),"",IF(INDEX($A:$U,ROW(),$E$6)="",0,IF(ISNUMBER(INDEX($A:$U,ROW(),$E$6)),INDEX($A:$U,ROW(),$E$6),IFERROR(--SUBSTITUTE(SUBSTITUTE(TRIM(INDEX($A:$U,ROW(),$E$6)),",",""),"원",""),0))))</f>
        <v/>
      </c>
      <c r="AB183" s="30">
        <f>IF(OR($Y183="",$F$6=""),"",IF(INDEX($A:$U,ROW(),$F$6)="","",IF(ISNUMBER(INDEX($A:$U,ROW(),$F$6)),INDEX($A:$U,ROW(),$F$6),IFERROR(--SUBSTITUTE(SUBSTITUTE(TRIM(INDEX($A:$U,ROW(),$F$6)),",",""),"원",""),""))))</f>
        <v/>
      </c>
      <c r="AC183" s="2">
        <f>IF(OR($Y183="",$G$6=""),"",INDEX($A:$U,ROW(),$G$6)&amp;"")</f>
        <v/>
      </c>
      <c r="AD183" s="2">
        <f>IF($Y183="","",IF(OR(AND(설정!$B$5&lt;&gt;"",ISNUMBER(SEARCH(설정!$B$5,$AC183))),AND(설정!$B$6&lt;&gt;"",ISNUMBER(SEARCH(설정!$B$6,$AC183))),AND(설정!$B$7&lt;&gt;"",ISNUMBER(SEARCH(설정!$B$7,$AC183)))),"제외","포함"))</f>
        <v/>
      </c>
    </row>
    <row r="184">
      <c r="W184" s="2">
        <f>IF(OR($B$5="",$C$6="",ROW()&lt;$B$5),"",IF(INDEX($A:$U,ROW(),$C$6)="","",INDEX($A:$U,ROW(),$C$6)))</f>
        <v/>
      </c>
      <c r="X184" s="28">
        <f>IF($W184="","",IF(ISNUMBER($W184),IF($W184&gt;=10000000,IFERROR(DATE(INT($W184/10000),MOD(INT($W184/100),100),MOD($W184,100)),""),$W184),IF(ISNUMBER(--SUBSTITUTE(SUBSTITUTE(TRIM($W184),".","-"),"/","-")),IF(--SUBSTITUTE(SUBSTITUTE(TRIM($W184),".","-"),"/","-")&gt;=10000000,IFERROR(DATE(--LEFT(TRIM($W184),4),--MID(TRIM($W184),5,2),--RIGHT(TRIM($W184),2)),""),--SUBSTITUTE(SUBSTITUTE(TRIM($W184),".","-"),"/","-")),IFERROR(--LEFT(SUBSTITUTE(SUBSTITUTE(TRIM($W184),".","-"),"/","-"),10),""))))</f>
        <v/>
      </c>
      <c r="Y184" s="29">
        <f>IF($X184="","",INT($X184))</f>
        <v/>
      </c>
      <c r="Z184" s="30">
        <f>IF(OR($Y184="",$D$6=""),"",IF(INDEX($A:$U,ROW(),$D$6)="",0,IF(ISNUMBER(INDEX($A:$U,ROW(),$D$6)),INDEX($A:$U,ROW(),$D$6),IFERROR(--SUBSTITUTE(SUBSTITUTE(TRIM(INDEX($A:$U,ROW(),$D$6)),",",""),"원",""),0))))</f>
        <v/>
      </c>
      <c r="AA184" s="30">
        <f>IF(OR($Y184="",$E$6=""),"",IF(INDEX($A:$U,ROW(),$E$6)="",0,IF(ISNUMBER(INDEX($A:$U,ROW(),$E$6)),INDEX($A:$U,ROW(),$E$6),IFERROR(--SUBSTITUTE(SUBSTITUTE(TRIM(INDEX($A:$U,ROW(),$E$6)),",",""),"원",""),0))))</f>
        <v/>
      </c>
      <c r="AB184" s="30">
        <f>IF(OR($Y184="",$F$6=""),"",IF(INDEX($A:$U,ROW(),$F$6)="","",IF(ISNUMBER(INDEX($A:$U,ROW(),$F$6)),INDEX($A:$U,ROW(),$F$6),IFERROR(--SUBSTITUTE(SUBSTITUTE(TRIM(INDEX($A:$U,ROW(),$F$6)),",",""),"원",""),""))))</f>
        <v/>
      </c>
      <c r="AC184" s="2">
        <f>IF(OR($Y184="",$G$6=""),"",INDEX($A:$U,ROW(),$G$6)&amp;"")</f>
        <v/>
      </c>
      <c r="AD184" s="2">
        <f>IF($Y184="","",IF(OR(AND(설정!$B$5&lt;&gt;"",ISNUMBER(SEARCH(설정!$B$5,$AC184))),AND(설정!$B$6&lt;&gt;"",ISNUMBER(SEARCH(설정!$B$6,$AC184))),AND(설정!$B$7&lt;&gt;"",ISNUMBER(SEARCH(설정!$B$7,$AC184)))),"제외","포함"))</f>
        <v/>
      </c>
    </row>
    <row r="185">
      <c r="W185" s="2">
        <f>IF(OR($B$5="",$C$6="",ROW()&lt;$B$5),"",IF(INDEX($A:$U,ROW(),$C$6)="","",INDEX($A:$U,ROW(),$C$6)))</f>
        <v/>
      </c>
      <c r="X185" s="28">
        <f>IF($W185="","",IF(ISNUMBER($W185),IF($W185&gt;=10000000,IFERROR(DATE(INT($W185/10000),MOD(INT($W185/100),100),MOD($W185,100)),""),$W185),IF(ISNUMBER(--SUBSTITUTE(SUBSTITUTE(TRIM($W185),".","-"),"/","-")),IF(--SUBSTITUTE(SUBSTITUTE(TRIM($W185),".","-"),"/","-")&gt;=10000000,IFERROR(DATE(--LEFT(TRIM($W185),4),--MID(TRIM($W185),5,2),--RIGHT(TRIM($W185),2)),""),--SUBSTITUTE(SUBSTITUTE(TRIM($W185),".","-"),"/","-")),IFERROR(--LEFT(SUBSTITUTE(SUBSTITUTE(TRIM($W185),".","-"),"/","-"),10),""))))</f>
        <v/>
      </c>
      <c r="Y185" s="29">
        <f>IF($X185="","",INT($X185))</f>
        <v/>
      </c>
      <c r="Z185" s="30">
        <f>IF(OR($Y185="",$D$6=""),"",IF(INDEX($A:$U,ROW(),$D$6)="",0,IF(ISNUMBER(INDEX($A:$U,ROW(),$D$6)),INDEX($A:$U,ROW(),$D$6),IFERROR(--SUBSTITUTE(SUBSTITUTE(TRIM(INDEX($A:$U,ROW(),$D$6)),",",""),"원",""),0))))</f>
        <v/>
      </c>
      <c r="AA185" s="30">
        <f>IF(OR($Y185="",$E$6=""),"",IF(INDEX($A:$U,ROW(),$E$6)="",0,IF(ISNUMBER(INDEX($A:$U,ROW(),$E$6)),INDEX($A:$U,ROW(),$E$6),IFERROR(--SUBSTITUTE(SUBSTITUTE(TRIM(INDEX($A:$U,ROW(),$E$6)),",",""),"원",""),0))))</f>
        <v/>
      </c>
      <c r="AB185" s="30">
        <f>IF(OR($Y185="",$F$6=""),"",IF(INDEX($A:$U,ROW(),$F$6)="","",IF(ISNUMBER(INDEX($A:$U,ROW(),$F$6)),INDEX($A:$U,ROW(),$F$6),IFERROR(--SUBSTITUTE(SUBSTITUTE(TRIM(INDEX($A:$U,ROW(),$F$6)),",",""),"원",""),""))))</f>
        <v/>
      </c>
      <c r="AC185" s="2">
        <f>IF(OR($Y185="",$G$6=""),"",INDEX($A:$U,ROW(),$G$6)&amp;"")</f>
        <v/>
      </c>
      <c r="AD185" s="2">
        <f>IF($Y185="","",IF(OR(AND(설정!$B$5&lt;&gt;"",ISNUMBER(SEARCH(설정!$B$5,$AC185))),AND(설정!$B$6&lt;&gt;"",ISNUMBER(SEARCH(설정!$B$6,$AC185))),AND(설정!$B$7&lt;&gt;"",ISNUMBER(SEARCH(설정!$B$7,$AC185)))),"제외","포함"))</f>
        <v/>
      </c>
    </row>
    <row r="186">
      <c r="W186" s="2">
        <f>IF(OR($B$5="",$C$6="",ROW()&lt;$B$5),"",IF(INDEX($A:$U,ROW(),$C$6)="","",INDEX($A:$U,ROW(),$C$6)))</f>
        <v/>
      </c>
      <c r="X186" s="28">
        <f>IF($W186="","",IF(ISNUMBER($W186),IF($W186&gt;=10000000,IFERROR(DATE(INT($W186/10000),MOD(INT($W186/100),100),MOD($W186,100)),""),$W186),IF(ISNUMBER(--SUBSTITUTE(SUBSTITUTE(TRIM($W186),".","-"),"/","-")),IF(--SUBSTITUTE(SUBSTITUTE(TRIM($W186),".","-"),"/","-")&gt;=10000000,IFERROR(DATE(--LEFT(TRIM($W186),4),--MID(TRIM($W186),5,2),--RIGHT(TRIM($W186),2)),""),--SUBSTITUTE(SUBSTITUTE(TRIM($W186),".","-"),"/","-")),IFERROR(--LEFT(SUBSTITUTE(SUBSTITUTE(TRIM($W186),".","-"),"/","-"),10),""))))</f>
        <v/>
      </c>
      <c r="Y186" s="29">
        <f>IF($X186="","",INT($X186))</f>
        <v/>
      </c>
      <c r="Z186" s="30">
        <f>IF(OR($Y186="",$D$6=""),"",IF(INDEX($A:$U,ROW(),$D$6)="",0,IF(ISNUMBER(INDEX($A:$U,ROW(),$D$6)),INDEX($A:$U,ROW(),$D$6),IFERROR(--SUBSTITUTE(SUBSTITUTE(TRIM(INDEX($A:$U,ROW(),$D$6)),",",""),"원",""),0))))</f>
        <v/>
      </c>
      <c r="AA186" s="30">
        <f>IF(OR($Y186="",$E$6=""),"",IF(INDEX($A:$U,ROW(),$E$6)="",0,IF(ISNUMBER(INDEX($A:$U,ROW(),$E$6)),INDEX($A:$U,ROW(),$E$6),IFERROR(--SUBSTITUTE(SUBSTITUTE(TRIM(INDEX($A:$U,ROW(),$E$6)),",",""),"원",""),0))))</f>
        <v/>
      </c>
      <c r="AB186" s="30">
        <f>IF(OR($Y186="",$F$6=""),"",IF(INDEX($A:$U,ROW(),$F$6)="","",IF(ISNUMBER(INDEX($A:$U,ROW(),$F$6)),INDEX($A:$U,ROW(),$F$6),IFERROR(--SUBSTITUTE(SUBSTITUTE(TRIM(INDEX($A:$U,ROW(),$F$6)),",",""),"원",""),""))))</f>
        <v/>
      </c>
      <c r="AC186" s="2">
        <f>IF(OR($Y186="",$G$6=""),"",INDEX($A:$U,ROW(),$G$6)&amp;"")</f>
        <v/>
      </c>
      <c r="AD186" s="2">
        <f>IF($Y186="","",IF(OR(AND(설정!$B$5&lt;&gt;"",ISNUMBER(SEARCH(설정!$B$5,$AC186))),AND(설정!$B$6&lt;&gt;"",ISNUMBER(SEARCH(설정!$B$6,$AC186))),AND(설정!$B$7&lt;&gt;"",ISNUMBER(SEARCH(설정!$B$7,$AC186)))),"제외","포함"))</f>
        <v/>
      </c>
    </row>
    <row r="187">
      <c r="W187" s="2">
        <f>IF(OR($B$5="",$C$6="",ROW()&lt;$B$5),"",IF(INDEX($A:$U,ROW(),$C$6)="","",INDEX($A:$U,ROW(),$C$6)))</f>
        <v/>
      </c>
      <c r="X187" s="28">
        <f>IF($W187="","",IF(ISNUMBER($W187),IF($W187&gt;=10000000,IFERROR(DATE(INT($W187/10000),MOD(INT($W187/100),100),MOD($W187,100)),""),$W187),IF(ISNUMBER(--SUBSTITUTE(SUBSTITUTE(TRIM($W187),".","-"),"/","-")),IF(--SUBSTITUTE(SUBSTITUTE(TRIM($W187),".","-"),"/","-")&gt;=10000000,IFERROR(DATE(--LEFT(TRIM($W187),4),--MID(TRIM($W187),5,2),--RIGHT(TRIM($W187),2)),""),--SUBSTITUTE(SUBSTITUTE(TRIM($W187),".","-"),"/","-")),IFERROR(--LEFT(SUBSTITUTE(SUBSTITUTE(TRIM($W187),".","-"),"/","-"),10),""))))</f>
        <v/>
      </c>
      <c r="Y187" s="29">
        <f>IF($X187="","",INT($X187))</f>
        <v/>
      </c>
      <c r="Z187" s="30">
        <f>IF(OR($Y187="",$D$6=""),"",IF(INDEX($A:$U,ROW(),$D$6)="",0,IF(ISNUMBER(INDEX($A:$U,ROW(),$D$6)),INDEX($A:$U,ROW(),$D$6),IFERROR(--SUBSTITUTE(SUBSTITUTE(TRIM(INDEX($A:$U,ROW(),$D$6)),",",""),"원",""),0))))</f>
        <v/>
      </c>
      <c r="AA187" s="30">
        <f>IF(OR($Y187="",$E$6=""),"",IF(INDEX($A:$U,ROW(),$E$6)="",0,IF(ISNUMBER(INDEX($A:$U,ROW(),$E$6)),INDEX($A:$U,ROW(),$E$6),IFERROR(--SUBSTITUTE(SUBSTITUTE(TRIM(INDEX($A:$U,ROW(),$E$6)),",",""),"원",""),0))))</f>
        <v/>
      </c>
      <c r="AB187" s="30">
        <f>IF(OR($Y187="",$F$6=""),"",IF(INDEX($A:$U,ROW(),$F$6)="","",IF(ISNUMBER(INDEX($A:$U,ROW(),$F$6)),INDEX($A:$U,ROW(),$F$6),IFERROR(--SUBSTITUTE(SUBSTITUTE(TRIM(INDEX($A:$U,ROW(),$F$6)),",",""),"원",""),""))))</f>
        <v/>
      </c>
      <c r="AC187" s="2">
        <f>IF(OR($Y187="",$G$6=""),"",INDEX($A:$U,ROW(),$G$6)&amp;"")</f>
        <v/>
      </c>
      <c r="AD187" s="2">
        <f>IF($Y187="","",IF(OR(AND(설정!$B$5&lt;&gt;"",ISNUMBER(SEARCH(설정!$B$5,$AC187))),AND(설정!$B$6&lt;&gt;"",ISNUMBER(SEARCH(설정!$B$6,$AC187))),AND(설정!$B$7&lt;&gt;"",ISNUMBER(SEARCH(설정!$B$7,$AC187)))),"제외","포함"))</f>
        <v/>
      </c>
    </row>
    <row r="188">
      <c r="W188" s="2">
        <f>IF(OR($B$5="",$C$6="",ROW()&lt;$B$5),"",IF(INDEX($A:$U,ROW(),$C$6)="","",INDEX($A:$U,ROW(),$C$6)))</f>
        <v/>
      </c>
      <c r="X188" s="28">
        <f>IF($W188="","",IF(ISNUMBER($W188),IF($W188&gt;=10000000,IFERROR(DATE(INT($W188/10000),MOD(INT($W188/100),100),MOD($W188,100)),""),$W188),IF(ISNUMBER(--SUBSTITUTE(SUBSTITUTE(TRIM($W188),".","-"),"/","-")),IF(--SUBSTITUTE(SUBSTITUTE(TRIM($W188),".","-"),"/","-")&gt;=10000000,IFERROR(DATE(--LEFT(TRIM($W188),4),--MID(TRIM($W188),5,2),--RIGHT(TRIM($W188),2)),""),--SUBSTITUTE(SUBSTITUTE(TRIM($W188),".","-"),"/","-")),IFERROR(--LEFT(SUBSTITUTE(SUBSTITUTE(TRIM($W188),".","-"),"/","-"),10),""))))</f>
        <v/>
      </c>
      <c r="Y188" s="29">
        <f>IF($X188="","",INT($X188))</f>
        <v/>
      </c>
      <c r="Z188" s="30">
        <f>IF(OR($Y188="",$D$6=""),"",IF(INDEX($A:$U,ROW(),$D$6)="",0,IF(ISNUMBER(INDEX($A:$U,ROW(),$D$6)),INDEX($A:$U,ROW(),$D$6),IFERROR(--SUBSTITUTE(SUBSTITUTE(TRIM(INDEX($A:$U,ROW(),$D$6)),",",""),"원",""),0))))</f>
        <v/>
      </c>
      <c r="AA188" s="30">
        <f>IF(OR($Y188="",$E$6=""),"",IF(INDEX($A:$U,ROW(),$E$6)="",0,IF(ISNUMBER(INDEX($A:$U,ROW(),$E$6)),INDEX($A:$U,ROW(),$E$6),IFERROR(--SUBSTITUTE(SUBSTITUTE(TRIM(INDEX($A:$U,ROW(),$E$6)),",",""),"원",""),0))))</f>
        <v/>
      </c>
      <c r="AB188" s="30">
        <f>IF(OR($Y188="",$F$6=""),"",IF(INDEX($A:$U,ROW(),$F$6)="","",IF(ISNUMBER(INDEX($A:$U,ROW(),$F$6)),INDEX($A:$U,ROW(),$F$6),IFERROR(--SUBSTITUTE(SUBSTITUTE(TRIM(INDEX($A:$U,ROW(),$F$6)),",",""),"원",""),""))))</f>
        <v/>
      </c>
      <c r="AC188" s="2">
        <f>IF(OR($Y188="",$G$6=""),"",INDEX($A:$U,ROW(),$G$6)&amp;"")</f>
        <v/>
      </c>
      <c r="AD188" s="2">
        <f>IF($Y188="","",IF(OR(AND(설정!$B$5&lt;&gt;"",ISNUMBER(SEARCH(설정!$B$5,$AC188))),AND(설정!$B$6&lt;&gt;"",ISNUMBER(SEARCH(설정!$B$6,$AC188))),AND(설정!$B$7&lt;&gt;"",ISNUMBER(SEARCH(설정!$B$7,$AC188)))),"제외","포함"))</f>
        <v/>
      </c>
    </row>
    <row r="189">
      <c r="W189" s="2">
        <f>IF(OR($B$5="",$C$6="",ROW()&lt;$B$5),"",IF(INDEX($A:$U,ROW(),$C$6)="","",INDEX($A:$U,ROW(),$C$6)))</f>
        <v/>
      </c>
      <c r="X189" s="28">
        <f>IF($W189="","",IF(ISNUMBER($W189),IF($W189&gt;=10000000,IFERROR(DATE(INT($W189/10000),MOD(INT($W189/100),100),MOD($W189,100)),""),$W189),IF(ISNUMBER(--SUBSTITUTE(SUBSTITUTE(TRIM($W189),".","-"),"/","-")),IF(--SUBSTITUTE(SUBSTITUTE(TRIM($W189),".","-"),"/","-")&gt;=10000000,IFERROR(DATE(--LEFT(TRIM($W189),4),--MID(TRIM($W189),5,2),--RIGHT(TRIM($W189),2)),""),--SUBSTITUTE(SUBSTITUTE(TRIM($W189),".","-"),"/","-")),IFERROR(--LEFT(SUBSTITUTE(SUBSTITUTE(TRIM($W189),".","-"),"/","-"),10),""))))</f>
        <v/>
      </c>
      <c r="Y189" s="29">
        <f>IF($X189="","",INT($X189))</f>
        <v/>
      </c>
      <c r="Z189" s="30">
        <f>IF(OR($Y189="",$D$6=""),"",IF(INDEX($A:$U,ROW(),$D$6)="",0,IF(ISNUMBER(INDEX($A:$U,ROW(),$D$6)),INDEX($A:$U,ROW(),$D$6),IFERROR(--SUBSTITUTE(SUBSTITUTE(TRIM(INDEX($A:$U,ROW(),$D$6)),",",""),"원",""),0))))</f>
        <v/>
      </c>
      <c r="AA189" s="30">
        <f>IF(OR($Y189="",$E$6=""),"",IF(INDEX($A:$U,ROW(),$E$6)="",0,IF(ISNUMBER(INDEX($A:$U,ROW(),$E$6)),INDEX($A:$U,ROW(),$E$6),IFERROR(--SUBSTITUTE(SUBSTITUTE(TRIM(INDEX($A:$U,ROW(),$E$6)),",",""),"원",""),0))))</f>
        <v/>
      </c>
      <c r="AB189" s="30">
        <f>IF(OR($Y189="",$F$6=""),"",IF(INDEX($A:$U,ROW(),$F$6)="","",IF(ISNUMBER(INDEX($A:$U,ROW(),$F$6)),INDEX($A:$U,ROW(),$F$6),IFERROR(--SUBSTITUTE(SUBSTITUTE(TRIM(INDEX($A:$U,ROW(),$F$6)),",",""),"원",""),""))))</f>
        <v/>
      </c>
      <c r="AC189" s="2">
        <f>IF(OR($Y189="",$G$6=""),"",INDEX($A:$U,ROW(),$G$6)&amp;"")</f>
        <v/>
      </c>
      <c r="AD189" s="2">
        <f>IF($Y189="","",IF(OR(AND(설정!$B$5&lt;&gt;"",ISNUMBER(SEARCH(설정!$B$5,$AC189))),AND(설정!$B$6&lt;&gt;"",ISNUMBER(SEARCH(설정!$B$6,$AC189))),AND(설정!$B$7&lt;&gt;"",ISNUMBER(SEARCH(설정!$B$7,$AC189)))),"제외","포함"))</f>
        <v/>
      </c>
    </row>
    <row r="190">
      <c r="W190" s="2">
        <f>IF(OR($B$5="",$C$6="",ROW()&lt;$B$5),"",IF(INDEX($A:$U,ROW(),$C$6)="","",INDEX($A:$U,ROW(),$C$6)))</f>
        <v/>
      </c>
      <c r="X190" s="28">
        <f>IF($W190="","",IF(ISNUMBER($W190),IF($W190&gt;=10000000,IFERROR(DATE(INT($W190/10000),MOD(INT($W190/100),100),MOD($W190,100)),""),$W190),IF(ISNUMBER(--SUBSTITUTE(SUBSTITUTE(TRIM($W190),".","-"),"/","-")),IF(--SUBSTITUTE(SUBSTITUTE(TRIM($W190),".","-"),"/","-")&gt;=10000000,IFERROR(DATE(--LEFT(TRIM($W190),4),--MID(TRIM($W190),5,2),--RIGHT(TRIM($W190),2)),""),--SUBSTITUTE(SUBSTITUTE(TRIM($W190),".","-"),"/","-")),IFERROR(--LEFT(SUBSTITUTE(SUBSTITUTE(TRIM($W190),".","-"),"/","-"),10),""))))</f>
        <v/>
      </c>
      <c r="Y190" s="29">
        <f>IF($X190="","",INT($X190))</f>
        <v/>
      </c>
      <c r="Z190" s="30">
        <f>IF(OR($Y190="",$D$6=""),"",IF(INDEX($A:$U,ROW(),$D$6)="",0,IF(ISNUMBER(INDEX($A:$U,ROW(),$D$6)),INDEX($A:$U,ROW(),$D$6),IFERROR(--SUBSTITUTE(SUBSTITUTE(TRIM(INDEX($A:$U,ROW(),$D$6)),",",""),"원",""),0))))</f>
        <v/>
      </c>
      <c r="AA190" s="30">
        <f>IF(OR($Y190="",$E$6=""),"",IF(INDEX($A:$U,ROW(),$E$6)="",0,IF(ISNUMBER(INDEX($A:$U,ROW(),$E$6)),INDEX($A:$U,ROW(),$E$6),IFERROR(--SUBSTITUTE(SUBSTITUTE(TRIM(INDEX($A:$U,ROW(),$E$6)),",",""),"원",""),0))))</f>
        <v/>
      </c>
      <c r="AB190" s="30">
        <f>IF(OR($Y190="",$F$6=""),"",IF(INDEX($A:$U,ROW(),$F$6)="","",IF(ISNUMBER(INDEX($A:$U,ROW(),$F$6)),INDEX($A:$U,ROW(),$F$6),IFERROR(--SUBSTITUTE(SUBSTITUTE(TRIM(INDEX($A:$U,ROW(),$F$6)),",",""),"원",""),""))))</f>
        <v/>
      </c>
      <c r="AC190" s="2">
        <f>IF(OR($Y190="",$G$6=""),"",INDEX($A:$U,ROW(),$G$6)&amp;"")</f>
        <v/>
      </c>
      <c r="AD190" s="2">
        <f>IF($Y190="","",IF(OR(AND(설정!$B$5&lt;&gt;"",ISNUMBER(SEARCH(설정!$B$5,$AC190))),AND(설정!$B$6&lt;&gt;"",ISNUMBER(SEARCH(설정!$B$6,$AC190))),AND(설정!$B$7&lt;&gt;"",ISNUMBER(SEARCH(설정!$B$7,$AC190)))),"제외","포함"))</f>
        <v/>
      </c>
    </row>
    <row r="191">
      <c r="W191" s="2">
        <f>IF(OR($B$5="",$C$6="",ROW()&lt;$B$5),"",IF(INDEX($A:$U,ROW(),$C$6)="","",INDEX($A:$U,ROW(),$C$6)))</f>
        <v/>
      </c>
      <c r="X191" s="28">
        <f>IF($W191="","",IF(ISNUMBER($W191),IF($W191&gt;=10000000,IFERROR(DATE(INT($W191/10000),MOD(INT($W191/100),100),MOD($W191,100)),""),$W191),IF(ISNUMBER(--SUBSTITUTE(SUBSTITUTE(TRIM($W191),".","-"),"/","-")),IF(--SUBSTITUTE(SUBSTITUTE(TRIM($W191),".","-"),"/","-")&gt;=10000000,IFERROR(DATE(--LEFT(TRIM($W191),4),--MID(TRIM($W191),5,2),--RIGHT(TRIM($W191),2)),""),--SUBSTITUTE(SUBSTITUTE(TRIM($W191),".","-"),"/","-")),IFERROR(--LEFT(SUBSTITUTE(SUBSTITUTE(TRIM($W191),".","-"),"/","-"),10),""))))</f>
        <v/>
      </c>
      <c r="Y191" s="29">
        <f>IF($X191="","",INT($X191))</f>
        <v/>
      </c>
      <c r="Z191" s="30">
        <f>IF(OR($Y191="",$D$6=""),"",IF(INDEX($A:$U,ROW(),$D$6)="",0,IF(ISNUMBER(INDEX($A:$U,ROW(),$D$6)),INDEX($A:$U,ROW(),$D$6),IFERROR(--SUBSTITUTE(SUBSTITUTE(TRIM(INDEX($A:$U,ROW(),$D$6)),",",""),"원",""),0))))</f>
        <v/>
      </c>
      <c r="AA191" s="30">
        <f>IF(OR($Y191="",$E$6=""),"",IF(INDEX($A:$U,ROW(),$E$6)="",0,IF(ISNUMBER(INDEX($A:$U,ROW(),$E$6)),INDEX($A:$U,ROW(),$E$6),IFERROR(--SUBSTITUTE(SUBSTITUTE(TRIM(INDEX($A:$U,ROW(),$E$6)),",",""),"원",""),0))))</f>
        <v/>
      </c>
      <c r="AB191" s="30">
        <f>IF(OR($Y191="",$F$6=""),"",IF(INDEX($A:$U,ROW(),$F$6)="","",IF(ISNUMBER(INDEX($A:$U,ROW(),$F$6)),INDEX($A:$U,ROW(),$F$6),IFERROR(--SUBSTITUTE(SUBSTITUTE(TRIM(INDEX($A:$U,ROW(),$F$6)),",",""),"원",""),""))))</f>
        <v/>
      </c>
      <c r="AC191" s="2">
        <f>IF(OR($Y191="",$G$6=""),"",INDEX($A:$U,ROW(),$G$6)&amp;"")</f>
        <v/>
      </c>
      <c r="AD191" s="2">
        <f>IF($Y191="","",IF(OR(AND(설정!$B$5&lt;&gt;"",ISNUMBER(SEARCH(설정!$B$5,$AC191))),AND(설정!$B$6&lt;&gt;"",ISNUMBER(SEARCH(설정!$B$6,$AC191))),AND(설정!$B$7&lt;&gt;"",ISNUMBER(SEARCH(설정!$B$7,$AC191)))),"제외","포함"))</f>
        <v/>
      </c>
    </row>
    <row r="192">
      <c r="W192" s="2">
        <f>IF(OR($B$5="",$C$6="",ROW()&lt;$B$5),"",IF(INDEX($A:$U,ROW(),$C$6)="","",INDEX($A:$U,ROW(),$C$6)))</f>
        <v/>
      </c>
      <c r="X192" s="28">
        <f>IF($W192="","",IF(ISNUMBER($W192),IF($W192&gt;=10000000,IFERROR(DATE(INT($W192/10000),MOD(INT($W192/100),100),MOD($W192,100)),""),$W192),IF(ISNUMBER(--SUBSTITUTE(SUBSTITUTE(TRIM($W192),".","-"),"/","-")),IF(--SUBSTITUTE(SUBSTITUTE(TRIM($W192),".","-"),"/","-")&gt;=10000000,IFERROR(DATE(--LEFT(TRIM($W192),4),--MID(TRIM($W192),5,2),--RIGHT(TRIM($W192),2)),""),--SUBSTITUTE(SUBSTITUTE(TRIM($W192),".","-"),"/","-")),IFERROR(--LEFT(SUBSTITUTE(SUBSTITUTE(TRIM($W192),".","-"),"/","-"),10),""))))</f>
        <v/>
      </c>
      <c r="Y192" s="29">
        <f>IF($X192="","",INT($X192))</f>
        <v/>
      </c>
      <c r="Z192" s="30">
        <f>IF(OR($Y192="",$D$6=""),"",IF(INDEX($A:$U,ROW(),$D$6)="",0,IF(ISNUMBER(INDEX($A:$U,ROW(),$D$6)),INDEX($A:$U,ROW(),$D$6),IFERROR(--SUBSTITUTE(SUBSTITUTE(TRIM(INDEX($A:$U,ROW(),$D$6)),",",""),"원",""),0))))</f>
        <v/>
      </c>
      <c r="AA192" s="30">
        <f>IF(OR($Y192="",$E$6=""),"",IF(INDEX($A:$U,ROW(),$E$6)="",0,IF(ISNUMBER(INDEX($A:$U,ROW(),$E$6)),INDEX($A:$U,ROW(),$E$6),IFERROR(--SUBSTITUTE(SUBSTITUTE(TRIM(INDEX($A:$U,ROW(),$E$6)),",",""),"원",""),0))))</f>
        <v/>
      </c>
      <c r="AB192" s="30">
        <f>IF(OR($Y192="",$F$6=""),"",IF(INDEX($A:$U,ROW(),$F$6)="","",IF(ISNUMBER(INDEX($A:$U,ROW(),$F$6)),INDEX($A:$U,ROW(),$F$6),IFERROR(--SUBSTITUTE(SUBSTITUTE(TRIM(INDEX($A:$U,ROW(),$F$6)),",",""),"원",""),""))))</f>
        <v/>
      </c>
      <c r="AC192" s="2">
        <f>IF(OR($Y192="",$G$6=""),"",INDEX($A:$U,ROW(),$G$6)&amp;"")</f>
        <v/>
      </c>
      <c r="AD192" s="2">
        <f>IF($Y192="","",IF(OR(AND(설정!$B$5&lt;&gt;"",ISNUMBER(SEARCH(설정!$B$5,$AC192))),AND(설정!$B$6&lt;&gt;"",ISNUMBER(SEARCH(설정!$B$6,$AC192))),AND(설정!$B$7&lt;&gt;"",ISNUMBER(SEARCH(설정!$B$7,$AC192)))),"제외","포함"))</f>
        <v/>
      </c>
    </row>
    <row r="193">
      <c r="W193" s="2">
        <f>IF(OR($B$5="",$C$6="",ROW()&lt;$B$5),"",IF(INDEX($A:$U,ROW(),$C$6)="","",INDEX($A:$U,ROW(),$C$6)))</f>
        <v/>
      </c>
      <c r="X193" s="28">
        <f>IF($W193="","",IF(ISNUMBER($W193),IF($W193&gt;=10000000,IFERROR(DATE(INT($W193/10000),MOD(INT($W193/100),100),MOD($W193,100)),""),$W193),IF(ISNUMBER(--SUBSTITUTE(SUBSTITUTE(TRIM($W193),".","-"),"/","-")),IF(--SUBSTITUTE(SUBSTITUTE(TRIM($W193),".","-"),"/","-")&gt;=10000000,IFERROR(DATE(--LEFT(TRIM($W193),4),--MID(TRIM($W193),5,2),--RIGHT(TRIM($W193),2)),""),--SUBSTITUTE(SUBSTITUTE(TRIM($W193),".","-"),"/","-")),IFERROR(--LEFT(SUBSTITUTE(SUBSTITUTE(TRIM($W193),".","-"),"/","-"),10),""))))</f>
        <v/>
      </c>
      <c r="Y193" s="29">
        <f>IF($X193="","",INT($X193))</f>
        <v/>
      </c>
      <c r="Z193" s="30">
        <f>IF(OR($Y193="",$D$6=""),"",IF(INDEX($A:$U,ROW(),$D$6)="",0,IF(ISNUMBER(INDEX($A:$U,ROW(),$D$6)),INDEX($A:$U,ROW(),$D$6),IFERROR(--SUBSTITUTE(SUBSTITUTE(TRIM(INDEX($A:$U,ROW(),$D$6)),",",""),"원",""),0))))</f>
        <v/>
      </c>
      <c r="AA193" s="30">
        <f>IF(OR($Y193="",$E$6=""),"",IF(INDEX($A:$U,ROW(),$E$6)="",0,IF(ISNUMBER(INDEX($A:$U,ROW(),$E$6)),INDEX($A:$U,ROW(),$E$6),IFERROR(--SUBSTITUTE(SUBSTITUTE(TRIM(INDEX($A:$U,ROW(),$E$6)),",",""),"원",""),0))))</f>
        <v/>
      </c>
      <c r="AB193" s="30">
        <f>IF(OR($Y193="",$F$6=""),"",IF(INDEX($A:$U,ROW(),$F$6)="","",IF(ISNUMBER(INDEX($A:$U,ROW(),$F$6)),INDEX($A:$U,ROW(),$F$6),IFERROR(--SUBSTITUTE(SUBSTITUTE(TRIM(INDEX($A:$U,ROW(),$F$6)),",",""),"원",""),""))))</f>
        <v/>
      </c>
      <c r="AC193" s="2">
        <f>IF(OR($Y193="",$G$6=""),"",INDEX($A:$U,ROW(),$G$6)&amp;"")</f>
        <v/>
      </c>
      <c r="AD193" s="2">
        <f>IF($Y193="","",IF(OR(AND(설정!$B$5&lt;&gt;"",ISNUMBER(SEARCH(설정!$B$5,$AC193))),AND(설정!$B$6&lt;&gt;"",ISNUMBER(SEARCH(설정!$B$6,$AC193))),AND(설정!$B$7&lt;&gt;"",ISNUMBER(SEARCH(설정!$B$7,$AC193)))),"제외","포함"))</f>
        <v/>
      </c>
    </row>
    <row r="194">
      <c r="W194" s="2">
        <f>IF(OR($B$5="",$C$6="",ROW()&lt;$B$5),"",IF(INDEX($A:$U,ROW(),$C$6)="","",INDEX($A:$U,ROW(),$C$6)))</f>
        <v/>
      </c>
      <c r="X194" s="28">
        <f>IF($W194="","",IF(ISNUMBER($W194),IF($W194&gt;=10000000,IFERROR(DATE(INT($W194/10000),MOD(INT($W194/100),100),MOD($W194,100)),""),$W194),IF(ISNUMBER(--SUBSTITUTE(SUBSTITUTE(TRIM($W194),".","-"),"/","-")),IF(--SUBSTITUTE(SUBSTITUTE(TRIM($W194),".","-"),"/","-")&gt;=10000000,IFERROR(DATE(--LEFT(TRIM($W194),4),--MID(TRIM($W194),5,2),--RIGHT(TRIM($W194),2)),""),--SUBSTITUTE(SUBSTITUTE(TRIM($W194),".","-"),"/","-")),IFERROR(--LEFT(SUBSTITUTE(SUBSTITUTE(TRIM($W194),".","-"),"/","-"),10),""))))</f>
        <v/>
      </c>
      <c r="Y194" s="29">
        <f>IF($X194="","",INT($X194))</f>
        <v/>
      </c>
      <c r="Z194" s="30">
        <f>IF(OR($Y194="",$D$6=""),"",IF(INDEX($A:$U,ROW(),$D$6)="",0,IF(ISNUMBER(INDEX($A:$U,ROW(),$D$6)),INDEX($A:$U,ROW(),$D$6),IFERROR(--SUBSTITUTE(SUBSTITUTE(TRIM(INDEX($A:$U,ROW(),$D$6)),",",""),"원",""),0))))</f>
        <v/>
      </c>
      <c r="AA194" s="30">
        <f>IF(OR($Y194="",$E$6=""),"",IF(INDEX($A:$U,ROW(),$E$6)="",0,IF(ISNUMBER(INDEX($A:$U,ROW(),$E$6)),INDEX($A:$U,ROW(),$E$6),IFERROR(--SUBSTITUTE(SUBSTITUTE(TRIM(INDEX($A:$U,ROW(),$E$6)),",",""),"원",""),0))))</f>
        <v/>
      </c>
      <c r="AB194" s="30">
        <f>IF(OR($Y194="",$F$6=""),"",IF(INDEX($A:$U,ROW(),$F$6)="","",IF(ISNUMBER(INDEX($A:$U,ROW(),$F$6)),INDEX($A:$U,ROW(),$F$6),IFERROR(--SUBSTITUTE(SUBSTITUTE(TRIM(INDEX($A:$U,ROW(),$F$6)),",",""),"원",""),""))))</f>
        <v/>
      </c>
      <c r="AC194" s="2">
        <f>IF(OR($Y194="",$G$6=""),"",INDEX($A:$U,ROW(),$G$6)&amp;"")</f>
        <v/>
      </c>
      <c r="AD194" s="2">
        <f>IF($Y194="","",IF(OR(AND(설정!$B$5&lt;&gt;"",ISNUMBER(SEARCH(설정!$B$5,$AC194))),AND(설정!$B$6&lt;&gt;"",ISNUMBER(SEARCH(설정!$B$6,$AC194))),AND(설정!$B$7&lt;&gt;"",ISNUMBER(SEARCH(설정!$B$7,$AC194)))),"제외","포함"))</f>
        <v/>
      </c>
    </row>
    <row r="195">
      <c r="W195" s="2">
        <f>IF(OR($B$5="",$C$6="",ROW()&lt;$B$5),"",IF(INDEX($A:$U,ROW(),$C$6)="","",INDEX($A:$U,ROW(),$C$6)))</f>
        <v/>
      </c>
      <c r="X195" s="28">
        <f>IF($W195="","",IF(ISNUMBER($W195),IF($W195&gt;=10000000,IFERROR(DATE(INT($W195/10000),MOD(INT($W195/100),100),MOD($W195,100)),""),$W195),IF(ISNUMBER(--SUBSTITUTE(SUBSTITUTE(TRIM($W195),".","-"),"/","-")),IF(--SUBSTITUTE(SUBSTITUTE(TRIM($W195),".","-"),"/","-")&gt;=10000000,IFERROR(DATE(--LEFT(TRIM($W195),4),--MID(TRIM($W195),5,2),--RIGHT(TRIM($W195),2)),""),--SUBSTITUTE(SUBSTITUTE(TRIM($W195),".","-"),"/","-")),IFERROR(--LEFT(SUBSTITUTE(SUBSTITUTE(TRIM($W195),".","-"),"/","-"),10),""))))</f>
        <v/>
      </c>
      <c r="Y195" s="29">
        <f>IF($X195="","",INT($X195))</f>
        <v/>
      </c>
      <c r="Z195" s="30">
        <f>IF(OR($Y195="",$D$6=""),"",IF(INDEX($A:$U,ROW(),$D$6)="",0,IF(ISNUMBER(INDEX($A:$U,ROW(),$D$6)),INDEX($A:$U,ROW(),$D$6),IFERROR(--SUBSTITUTE(SUBSTITUTE(TRIM(INDEX($A:$U,ROW(),$D$6)),",",""),"원",""),0))))</f>
        <v/>
      </c>
      <c r="AA195" s="30">
        <f>IF(OR($Y195="",$E$6=""),"",IF(INDEX($A:$U,ROW(),$E$6)="",0,IF(ISNUMBER(INDEX($A:$U,ROW(),$E$6)),INDEX($A:$U,ROW(),$E$6),IFERROR(--SUBSTITUTE(SUBSTITUTE(TRIM(INDEX($A:$U,ROW(),$E$6)),",",""),"원",""),0))))</f>
        <v/>
      </c>
      <c r="AB195" s="30">
        <f>IF(OR($Y195="",$F$6=""),"",IF(INDEX($A:$U,ROW(),$F$6)="","",IF(ISNUMBER(INDEX($A:$U,ROW(),$F$6)),INDEX($A:$U,ROW(),$F$6),IFERROR(--SUBSTITUTE(SUBSTITUTE(TRIM(INDEX($A:$U,ROW(),$F$6)),",",""),"원",""),""))))</f>
        <v/>
      </c>
      <c r="AC195" s="2">
        <f>IF(OR($Y195="",$G$6=""),"",INDEX($A:$U,ROW(),$G$6)&amp;"")</f>
        <v/>
      </c>
      <c r="AD195" s="2">
        <f>IF($Y195="","",IF(OR(AND(설정!$B$5&lt;&gt;"",ISNUMBER(SEARCH(설정!$B$5,$AC195))),AND(설정!$B$6&lt;&gt;"",ISNUMBER(SEARCH(설정!$B$6,$AC195))),AND(설정!$B$7&lt;&gt;"",ISNUMBER(SEARCH(설정!$B$7,$AC195)))),"제외","포함"))</f>
        <v/>
      </c>
    </row>
    <row r="196">
      <c r="W196" s="2">
        <f>IF(OR($B$5="",$C$6="",ROW()&lt;$B$5),"",IF(INDEX($A:$U,ROW(),$C$6)="","",INDEX($A:$U,ROW(),$C$6)))</f>
        <v/>
      </c>
      <c r="X196" s="28">
        <f>IF($W196="","",IF(ISNUMBER($W196),IF($W196&gt;=10000000,IFERROR(DATE(INT($W196/10000),MOD(INT($W196/100),100),MOD($W196,100)),""),$W196),IF(ISNUMBER(--SUBSTITUTE(SUBSTITUTE(TRIM($W196),".","-"),"/","-")),IF(--SUBSTITUTE(SUBSTITUTE(TRIM($W196),".","-"),"/","-")&gt;=10000000,IFERROR(DATE(--LEFT(TRIM($W196),4),--MID(TRIM($W196),5,2),--RIGHT(TRIM($W196),2)),""),--SUBSTITUTE(SUBSTITUTE(TRIM($W196),".","-"),"/","-")),IFERROR(--LEFT(SUBSTITUTE(SUBSTITUTE(TRIM($W196),".","-"),"/","-"),10),""))))</f>
        <v/>
      </c>
      <c r="Y196" s="29">
        <f>IF($X196="","",INT($X196))</f>
        <v/>
      </c>
      <c r="Z196" s="30">
        <f>IF(OR($Y196="",$D$6=""),"",IF(INDEX($A:$U,ROW(),$D$6)="",0,IF(ISNUMBER(INDEX($A:$U,ROW(),$D$6)),INDEX($A:$U,ROW(),$D$6),IFERROR(--SUBSTITUTE(SUBSTITUTE(TRIM(INDEX($A:$U,ROW(),$D$6)),",",""),"원",""),0))))</f>
        <v/>
      </c>
      <c r="AA196" s="30">
        <f>IF(OR($Y196="",$E$6=""),"",IF(INDEX($A:$U,ROW(),$E$6)="",0,IF(ISNUMBER(INDEX($A:$U,ROW(),$E$6)),INDEX($A:$U,ROW(),$E$6),IFERROR(--SUBSTITUTE(SUBSTITUTE(TRIM(INDEX($A:$U,ROW(),$E$6)),",",""),"원",""),0))))</f>
        <v/>
      </c>
      <c r="AB196" s="30">
        <f>IF(OR($Y196="",$F$6=""),"",IF(INDEX($A:$U,ROW(),$F$6)="","",IF(ISNUMBER(INDEX($A:$U,ROW(),$F$6)),INDEX($A:$U,ROW(),$F$6),IFERROR(--SUBSTITUTE(SUBSTITUTE(TRIM(INDEX($A:$U,ROW(),$F$6)),",",""),"원",""),""))))</f>
        <v/>
      </c>
      <c r="AC196" s="2">
        <f>IF(OR($Y196="",$G$6=""),"",INDEX($A:$U,ROW(),$G$6)&amp;"")</f>
        <v/>
      </c>
      <c r="AD196" s="2">
        <f>IF($Y196="","",IF(OR(AND(설정!$B$5&lt;&gt;"",ISNUMBER(SEARCH(설정!$B$5,$AC196))),AND(설정!$B$6&lt;&gt;"",ISNUMBER(SEARCH(설정!$B$6,$AC196))),AND(설정!$B$7&lt;&gt;"",ISNUMBER(SEARCH(설정!$B$7,$AC196)))),"제외","포함"))</f>
        <v/>
      </c>
    </row>
    <row r="197">
      <c r="W197" s="2">
        <f>IF(OR($B$5="",$C$6="",ROW()&lt;$B$5),"",IF(INDEX($A:$U,ROW(),$C$6)="","",INDEX($A:$U,ROW(),$C$6)))</f>
        <v/>
      </c>
      <c r="X197" s="28">
        <f>IF($W197="","",IF(ISNUMBER($W197),IF($W197&gt;=10000000,IFERROR(DATE(INT($W197/10000),MOD(INT($W197/100),100),MOD($W197,100)),""),$W197),IF(ISNUMBER(--SUBSTITUTE(SUBSTITUTE(TRIM($W197),".","-"),"/","-")),IF(--SUBSTITUTE(SUBSTITUTE(TRIM($W197),".","-"),"/","-")&gt;=10000000,IFERROR(DATE(--LEFT(TRIM($W197),4),--MID(TRIM($W197),5,2),--RIGHT(TRIM($W197),2)),""),--SUBSTITUTE(SUBSTITUTE(TRIM($W197),".","-"),"/","-")),IFERROR(--LEFT(SUBSTITUTE(SUBSTITUTE(TRIM($W197),".","-"),"/","-"),10),""))))</f>
        <v/>
      </c>
      <c r="Y197" s="29">
        <f>IF($X197="","",INT($X197))</f>
        <v/>
      </c>
      <c r="Z197" s="30">
        <f>IF(OR($Y197="",$D$6=""),"",IF(INDEX($A:$U,ROW(),$D$6)="",0,IF(ISNUMBER(INDEX($A:$U,ROW(),$D$6)),INDEX($A:$U,ROW(),$D$6),IFERROR(--SUBSTITUTE(SUBSTITUTE(TRIM(INDEX($A:$U,ROW(),$D$6)),",",""),"원",""),0))))</f>
        <v/>
      </c>
      <c r="AA197" s="30">
        <f>IF(OR($Y197="",$E$6=""),"",IF(INDEX($A:$U,ROW(),$E$6)="",0,IF(ISNUMBER(INDEX($A:$U,ROW(),$E$6)),INDEX($A:$U,ROW(),$E$6),IFERROR(--SUBSTITUTE(SUBSTITUTE(TRIM(INDEX($A:$U,ROW(),$E$6)),",",""),"원",""),0))))</f>
        <v/>
      </c>
      <c r="AB197" s="30">
        <f>IF(OR($Y197="",$F$6=""),"",IF(INDEX($A:$U,ROW(),$F$6)="","",IF(ISNUMBER(INDEX($A:$U,ROW(),$F$6)),INDEX($A:$U,ROW(),$F$6),IFERROR(--SUBSTITUTE(SUBSTITUTE(TRIM(INDEX($A:$U,ROW(),$F$6)),",",""),"원",""),""))))</f>
        <v/>
      </c>
      <c r="AC197" s="2">
        <f>IF(OR($Y197="",$G$6=""),"",INDEX($A:$U,ROW(),$G$6)&amp;"")</f>
        <v/>
      </c>
      <c r="AD197" s="2">
        <f>IF($Y197="","",IF(OR(AND(설정!$B$5&lt;&gt;"",ISNUMBER(SEARCH(설정!$B$5,$AC197))),AND(설정!$B$6&lt;&gt;"",ISNUMBER(SEARCH(설정!$B$6,$AC197))),AND(설정!$B$7&lt;&gt;"",ISNUMBER(SEARCH(설정!$B$7,$AC197)))),"제외","포함"))</f>
        <v/>
      </c>
    </row>
    <row r="198">
      <c r="W198" s="2">
        <f>IF(OR($B$5="",$C$6="",ROW()&lt;$B$5),"",IF(INDEX($A:$U,ROW(),$C$6)="","",INDEX($A:$U,ROW(),$C$6)))</f>
        <v/>
      </c>
      <c r="X198" s="28">
        <f>IF($W198="","",IF(ISNUMBER($W198),IF($W198&gt;=10000000,IFERROR(DATE(INT($W198/10000),MOD(INT($W198/100),100),MOD($W198,100)),""),$W198),IF(ISNUMBER(--SUBSTITUTE(SUBSTITUTE(TRIM($W198),".","-"),"/","-")),IF(--SUBSTITUTE(SUBSTITUTE(TRIM($W198),".","-"),"/","-")&gt;=10000000,IFERROR(DATE(--LEFT(TRIM($W198),4),--MID(TRIM($W198),5,2),--RIGHT(TRIM($W198),2)),""),--SUBSTITUTE(SUBSTITUTE(TRIM($W198),".","-"),"/","-")),IFERROR(--LEFT(SUBSTITUTE(SUBSTITUTE(TRIM($W198),".","-"),"/","-"),10),""))))</f>
        <v/>
      </c>
      <c r="Y198" s="29">
        <f>IF($X198="","",INT($X198))</f>
        <v/>
      </c>
      <c r="Z198" s="30">
        <f>IF(OR($Y198="",$D$6=""),"",IF(INDEX($A:$U,ROW(),$D$6)="",0,IF(ISNUMBER(INDEX($A:$U,ROW(),$D$6)),INDEX($A:$U,ROW(),$D$6),IFERROR(--SUBSTITUTE(SUBSTITUTE(TRIM(INDEX($A:$U,ROW(),$D$6)),",",""),"원",""),0))))</f>
        <v/>
      </c>
      <c r="AA198" s="30">
        <f>IF(OR($Y198="",$E$6=""),"",IF(INDEX($A:$U,ROW(),$E$6)="",0,IF(ISNUMBER(INDEX($A:$U,ROW(),$E$6)),INDEX($A:$U,ROW(),$E$6),IFERROR(--SUBSTITUTE(SUBSTITUTE(TRIM(INDEX($A:$U,ROW(),$E$6)),",",""),"원",""),0))))</f>
        <v/>
      </c>
      <c r="AB198" s="30">
        <f>IF(OR($Y198="",$F$6=""),"",IF(INDEX($A:$U,ROW(),$F$6)="","",IF(ISNUMBER(INDEX($A:$U,ROW(),$F$6)),INDEX($A:$U,ROW(),$F$6),IFERROR(--SUBSTITUTE(SUBSTITUTE(TRIM(INDEX($A:$U,ROW(),$F$6)),",",""),"원",""),""))))</f>
        <v/>
      </c>
      <c r="AC198" s="2">
        <f>IF(OR($Y198="",$G$6=""),"",INDEX($A:$U,ROW(),$G$6)&amp;"")</f>
        <v/>
      </c>
      <c r="AD198" s="2">
        <f>IF($Y198="","",IF(OR(AND(설정!$B$5&lt;&gt;"",ISNUMBER(SEARCH(설정!$B$5,$AC198))),AND(설정!$B$6&lt;&gt;"",ISNUMBER(SEARCH(설정!$B$6,$AC198))),AND(설정!$B$7&lt;&gt;"",ISNUMBER(SEARCH(설정!$B$7,$AC198)))),"제외","포함"))</f>
        <v/>
      </c>
    </row>
    <row r="199">
      <c r="W199" s="2">
        <f>IF(OR($B$5="",$C$6="",ROW()&lt;$B$5),"",IF(INDEX($A:$U,ROW(),$C$6)="","",INDEX($A:$U,ROW(),$C$6)))</f>
        <v/>
      </c>
      <c r="X199" s="28">
        <f>IF($W199="","",IF(ISNUMBER($W199),IF($W199&gt;=10000000,IFERROR(DATE(INT($W199/10000),MOD(INT($W199/100),100),MOD($W199,100)),""),$W199),IF(ISNUMBER(--SUBSTITUTE(SUBSTITUTE(TRIM($W199),".","-"),"/","-")),IF(--SUBSTITUTE(SUBSTITUTE(TRIM($W199),".","-"),"/","-")&gt;=10000000,IFERROR(DATE(--LEFT(TRIM($W199),4),--MID(TRIM($W199),5,2),--RIGHT(TRIM($W199),2)),""),--SUBSTITUTE(SUBSTITUTE(TRIM($W199),".","-"),"/","-")),IFERROR(--LEFT(SUBSTITUTE(SUBSTITUTE(TRIM($W199),".","-"),"/","-"),10),""))))</f>
        <v/>
      </c>
      <c r="Y199" s="29">
        <f>IF($X199="","",INT($X199))</f>
        <v/>
      </c>
      <c r="Z199" s="30">
        <f>IF(OR($Y199="",$D$6=""),"",IF(INDEX($A:$U,ROW(),$D$6)="",0,IF(ISNUMBER(INDEX($A:$U,ROW(),$D$6)),INDEX($A:$U,ROW(),$D$6),IFERROR(--SUBSTITUTE(SUBSTITUTE(TRIM(INDEX($A:$U,ROW(),$D$6)),",",""),"원",""),0))))</f>
        <v/>
      </c>
      <c r="AA199" s="30">
        <f>IF(OR($Y199="",$E$6=""),"",IF(INDEX($A:$U,ROW(),$E$6)="",0,IF(ISNUMBER(INDEX($A:$U,ROW(),$E$6)),INDEX($A:$U,ROW(),$E$6),IFERROR(--SUBSTITUTE(SUBSTITUTE(TRIM(INDEX($A:$U,ROW(),$E$6)),",",""),"원",""),0))))</f>
        <v/>
      </c>
      <c r="AB199" s="30">
        <f>IF(OR($Y199="",$F$6=""),"",IF(INDEX($A:$U,ROW(),$F$6)="","",IF(ISNUMBER(INDEX($A:$U,ROW(),$F$6)),INDEX($A:$U,ROW(),$F$6),IFERROR(--SUBSTITUTE(SUBSTITUTE(TRIM(INDEX($A:$U,ROW(),$F$6)),",",""),"원",""),""))))</f>
        <v/>
      </c>
      <c r="AC199" s="2">
        <f>IF(OR($Y199="",$G$6=""),"",INDEX($A:$U,ROW(),$G$6)&amp;"")</f>
        <v/>
      </c>
      <c r="AD199" s="2">
        <f>IF($Y199="","",IF(OR(AND(설정!$B$5&lt;&gt;"",ISNUMBER(SEARCH(설정!$B$5,$AC199))),AND(설정!$B$6&lt;&gt;"",ISNUMBER(SEARCH(설정!$B$6,$AC199))),AND(설정!$B$7&lt;&gt;"",ISNUMBER(SEARCH(설정!$B$7,$AC199)))),"제외","포함"))</f>
        <v/>
      </c>
    </row>
    <row r="200">
      <c r="W200" s="2">
        <f>IF(OR($B$5="",$C$6="",ROW()&lt;$B$5),"",IF(INDEX($A:$U,ROW(),$C$6)="","",INDEX($A:$U,ROW(),$C$6)))</f>
        <v/>
      </c>
      <c r="X200" s="28">
        <f>IF($W200="","",IF(ISNUMBER($W200),IF($W200&gt;=10000000,IFERROR(DATE(INT($W200/10000),MOD(INT($W200/100),100),MOD($W200,100)),""),$W200),IF(ISNUMBER(--SUBSTITUTE(SUBSTITUTE(TRIM($W200),".","-"),"/","-")),IF(--SUBSTITUTE(SUBSTITUTE(TRIM($W200),".","-"),"/","-")&gt;=10000000,IFERROR(DATE(--LEFT(TRIM($W200),4),--MID(TRIM($W200),5,2),--RIGHT(TRIM($W200),2)),""),--SUBSTITUTE(SUBSTITUTE(TRIM($W200),".","-"),"/","-")),IFERROR(--LEFT(SUBSTITUTE(SUBSTITUTE(TRIM($W200),".","-"),"/","-"),10),""))))</f>
        <v/>
      </c>
      <c r="Y200" s="29">
        <f>IF($X200="","",INT($X200))</f>
        <v/>
      </c>
      <c r="Z200" s="30">
        <f>IF(OR($Y200="",$D$6=""),"",IF(INDEX($A:$U,ROW(),$D$6)="",0,IF(ISNUMBER(INDEX($A:$U,ROW(),$D$6)),INDEX($A:$U,ROW(),$D$6),IFERROR(--SUBSTITUTE(SUBSTITUTE(TRIM(INDEX($A:$U,ROW(),$D$6)),",",""),"원",""),0))))</f>
        <v/>
      </c>
      <c r="AA200" s="30">
        <f>IF(OR($Y200="",$E$6=""),"",IF(INDEX($A:$U,ROW(),$E$6)="",0,IF(ISNUMBER(INDEX($A:$U,ROW(),$E$6)),INDEX($A:$U,ROW(),$E$6),IFERROR(--SUBSTITUTE(SUBSTITUTE(TRIM(INDEX($A:$U,ROW(),$E$6)),",",""),"원",""),0))))</f>
        <v/>
      </c>
      <c r="AB200" s="30">
        <f>IF(OR($Y200="",$F$6=""),"",IF(INDEX($A:$U,ROW(),$F$6)="","",IF(ISNUMBER(INDEX($A:$U,ROW(),$F$6)),INDEX($A:$U,ROW(),$F$6),IFERROR(--SUBSTITUTE(SUBSTITUTE(TRIM(INDEX($A:$U,ROW(),$F$6)),",",""),"원",""),""))))</f>
        <v/>
      </c>
      <c r="AC200" s="2">
        <f>IF(OR($Y200="",$G$6=""),"",INDEX($A:$U,ROW(),$G$6)&amp;"")</f>
        <v/>
      </c>
      <c r="AD200" s="2">
        <f>IF($Y200="","",IF(OR(AND(설정!$B$5&lt;&gt;"",ISNUMBER(SEARCH(설정!$B$5,$AC200))),AND(설정!$B$6&lt;&gt;"",ISNUMBER(SEARCH(설정!$B$6,$AC200))),AND(설정!$B$7&lt;&gt;"",ISNUMBER(SEARCH(설정!$B$7,$AC200)))),"제외","포함"))</f>
        <v/>
      </c>
    </row>
    <row r="201">
      <c r="W201" s="2">
        <f>IF(OR($B$5="",$C$6="",ROW()&lt;$B$5),"",IF(INDEX($A:$U,ROW(),$C$6)="","",INDEX($A:$U,ROW(),$C$6)))</f>
        <v/>
      </c>
      <c r="X201" s="28">
        <f>IF($W201="","",IF(ISNUMBER($W201),IF($W201&gt;=10000000,IFERROR(DATE(INT($W201/10000),MOD(INT($W201/100),100),MOD($W201,100)),""),$W201),IF(ISNUMBER(--SUBSTITUTE(SUBSTITUTE(TRIM($W201),".","-"),"/","-")),IF(--SUBSTITUTE(SUBSTITUTE(TRIM($W201),".","-"),"/","-")&gt;=10000000,IFERROR(DATE(--LEFT(TRIM($W201),4),--MID(TRIM($W201),5,2),--RIGHT(TRIM($W201),2)),""),--SUBSTITUTE(SUBSTITUTE(TRIM($W201),".","-"),"/","-")),IFERROR(--LEFT(SUBSTITUTE(SUBSTITUTE(TRIM($W201),".","-"),"/","-"),10),""))))</f>
        <v/>
      </c>
      <c r="Y201" s="29">
        <f>IF($X201="","",INT($X201))</f>
        <v/>
      </c>
      <c r="Z201" s="30">
        <f>IF(OR($Y201="",$D$6=""),"",IF(INDEX($A:$U,ROW(),$D$6)="",0,IF(ISNUMBER(INDEX($A:$U,ROW(),$D$6)),INDEX($A:$U,ROW(),$D$6),IFERROR(--SUBSTITUTE(SUBSTITUTE(TRIM(INDEX($A:$U,ROW(),$D$6)),",",""),"원",""),0))))</f>
        <v/>
      </c>
      <c r="AA201" s="30">
        <f>IF(OR($Y201="",$E$6=""),"",IF(INDEX($A:$U,ROW(),$E$6)="",0,IF(ISNUMBER(INDEX($A:$U,ROW(),$E$6)),INDEX($A:$U,ROW(),$E$6),IFERROR(--SUBSTITUTE(SUBSTITUTE(TRIM(INDEX($A:$U,ROW(),$E$6)),",",""),"원",""),0))))</f>
        <v/>
      </c>
      <c r="AB201" s="30">
        <f>IF(OR($Y201="",$F$6=""),"",IF(INDEX($A:$U,ROW(),$F$6)="","",IF(ISNUMBER(INDEX($A:$U,ROW(),$F$6)),INDEX($A:$U,ROW(),$F$6),IFERROR(--SUBSTITUTE(SUBSTITUTE(TRIM(INDEX($A:$U,ROW(),$F$6)),",",""),"원",""),""))))</f>
        <v/>
      </c>
      <c r="AC201" s="2">
        <f>IF(OR($Y201="",$G$6=""),"",INDEX($A:$U,ROW(),$G$6)&amp;"")</f>
        <v/>
      </c>
      <c r="AD201" s="2">
        <f>IF($Y201="","",IF(OR(AND(설정!$B$5&lt;&gt;"",ISNUMBER(SEARCH(설정!$B$5,$AC201))),AND(설정!$B$6&lt;&gt;"",ISNUMBER(SEARCH(설정!$B$6,$AC201))),AND(설정!$B$7&lt;&gt;"",ISNUMBER(SEARCH(설정!$B$7,$AC201)))),"제외","포함"))</f>
        <v/>
      </c>
    </row>
    <row r="202">
      <c r="W202" s="2">
        <f>IF(OR($B$5="",$C$6="",ROW()&lt;$B$5),"",IF(INDEX($A:$U,ROW(),$C$6)="","",INDEX($A:$U,ROW(),$C$6)))</f>
        <v/>
      </c>
      <c r="X202" s="28">
        <f>IF($W202="","",IF(ISNUMBER($W202),IF($W202&gt;=10000000,IFERROR(DATE(INT($W202/10000),MOD(INT($W202/100),100),MOD($W202,100)),""),$W202),IF(ISNUMBER(--SUBSTITUTE(SUBSTITUTE(TRIM($W202),".","-"),"/","-")),IF(--SUBSTITUTE(SUBSTITUTE(TRIM($W202),".","-"),"/","-")&gt;=10000000,IFERROR(DATE(--LEFT(TRIM($W202),4),--MID(TRIM($W202),5,2),--RIGHT(TRIM($W202),2)),""),--SUBSTITUTE(SUBSTITUTE(TRIM($W202),".","-"),"/","-")),IFERROR(--LEFT(SUBSTITUTE(SUBSTITUTE(TRIM($W202),".","-"),"/","-"),10),""))))</f>
        <v/>
      </c>
      <c r="Y202" s="29">
        <f>IF($X202="","",INT($X202))</f>
        <v/>
      </c>
      <c r="Z202" s="30">
        <f>IF(OR($Y202="",$D$6=""),"",IF(INDEX($A:$U,ROW(),$D$6)="",0,IF(ISNUMBER(INDEX($A:$U,ROW(),$D$6)),INDEX($A:$U,ROW(),$D$6),IFERROR(--SUBSTITUTE(SUBSTITUTE(TRIM(INDEX($A:$U,ROW(),$D$6)),",",""),"원",""),0))))</f>
        <v/>
      </c>
      <c r="AA202" s="30">
        <f>IF(OR($Y202="",$E$6=""),"",IF(INDEX($A:$U,ROW(),$E$6)="",0,IF(ISNUMBER(INDEX($A:$U,ROW(),$E$6)),INDEX($A:$U,ROW(),$E$6),IFERROR(--SUBSTITUTE(SUBSTITUTE(TRIM(INDEX($A:$U,ROW(),$E$6)),",",""),"원",""),0))))</f>
        <v/>
      </c>
      <c r="AB202" s="30">
        <f>IF(OR($Y202="",$F$6=""),"",IF(INDEX($A:$U,ROW(),$F$6)="","",IF(ISNUMBER(INDEX($A:$U,ROW(),$F$6)),INDEX($A:$U,ROW(),$F$6),IFERROR(--SUBSTITUTE(SUBSTITUTE(TRIM(INDEX($A:$U,ROW(),$F$6)),",",""),"원",""),""))))</f>
        <v/>
      </c>
      <c r="AC202" s="2">
        <f>IF(OR($Y202="",$G$6=""),"",INDEX($A:$U,ROW(),$G$6)&amp;"")</f>
        <v/>
      </c>
      <c r="AD202" s="2">
        <f>IF($Y202="","",IF(OR(AND(설정!$B$5&lt;&gt;"",ISNUMBER(SEARCH(설정!$B$5,$AC202))),AND(설정!$B$6&lt;&gt;"",ISNUMBER(SEARCH(설정!$B$6,$AC202))),AND(설정!$B$7&lt;&gt;"",ISNUMBER(SEARCH(설정!$B$7,$AC202)))),"제외","포함"))</f>
        <v/>
      </c>
    </row>
    <row r="203">
      <c r="W203" s="2">
        <f>IF(OR($B$5="",$C$6="",ROW()&lt;$B$5),"",IF(INDEX($A:$U,ROW(),$C$6)="","",INDEX($A:$U,ROW(),$C$6)))</f>
        <v/>
      </c>
      <c r="X203" s="28">
        <f>IF($W203="","",IF(ISNUMBER($W203),IF($W203&gt;=10000000,IFERROR(DATE(INT($W203/10000),MOD(INT($W203/100),100),MOD($W203,100)),""),$W203),IF(ISNUMBER(--SUBSTITUTE(SUBSTITUTE(TRIM($W203),".","-"),"/","-")),IF(--SUBSTITUTE(SUBSTITUTE(TRIM($W203),".","-"),"/","-")&gt;=10000000,IFERROR(DATE(--LEFT(TRIM($W203),4),--MID(TRIM($W203),5,2),--RIGHT(TRIM($W203),2)),""),--SUBSTITUTE(SUBSTITUTE(TRIM($W203),".","-"),"/","-")),IFERROR(--LEFT(SUBSTITUTE(SUBSTITUTE(TRIM($W203),".","-"),"/","-"),10),""))))</f>
        <v/>
      </c>
      <c r="Y203" s="29">
        <f>IF($X203="","",INT($X203))</f>
        <v/>
      </c>
      <c r="Z203" s="30">
        <f>IF(OR($Y203="",$D$6=""),"",IF(INDEX($A:$U,ROW(),$D$6)="",0,IF(ISNUMBER(INDEX($A:$U,ROW(),$D$6)),INDEX($A:$U,ROW(),$D$6),IFERROR(--SUBSTITUTE(SUBSTITUTE(TRIM(INDEX($A:$U,ROW(),$D$6)),",",""),"원",""),0))))</f>
        <v/>
      </c>
      <c r="AA203" s="30">
        <f>IF(OR($Y203="",$E$6=""),"",IF(INDEX($A:$U,ROW(),$E$6)="",0,IF(ISNUMBER(INDEX($A:$U,ROW(),$E$6)),INDEX($A:$U,ROW(),$E$6),IFERROR(--SUBSTITUTE(SUBSTITUTE(TRIM(INDEX($A:$U,ROW(),$E$6)),",",""),"원",""),0))))</f>
        <v/>
      </c>
      <c r="AB203" s="30">
        <f>IF(OR($Y203="",$F$6=""),"",IF(INDEX($A:$U,ROW(),$F$6)="","",IF(ISNUMBER(INDEX($A:$U,ROW(),$F$6)),INDEX($A:$U,ROW(),$F$6),IFERROR(--SUBSTITUTE(SUBSTITUTE(TRIM(INDEX($A:$U,ROW(),$F$6)),",",""),"원",""),""))))</f>
        <v/>
      </c>
      <c r="AC203" s="2">
        <f>IF(OR($Y203="",$G$6=""),"",INDEX($A:$U,ROW(),$G$6)&amp;"")</f>
        <v/>
      </c>
      <c r="AD203" s="2">
        <f>IF($Y203="","",IF(OR(AND(설정!$B$5&lt;&gt;"",ISNUMBER(SEARCH(설정!$B$5,$AC203))),AND(설정!$B$6&lt;&gt;"",ISNUMBER(SEARCH(설정!$B$6,$AC203))),AND(설정!$B$7&lt;&gt;"",ISNUMBER(SEARCH(설정!$B$7,$AC203)))),"제외","포함"))</f>
        <v/>
      </c>
    </row>
    <row r="204">
      <c r="W204" s="2">
        <f>IF(OR($B$5="",$C$6="",ROW()&lt;$B$5),"",IF(INDEX($A:$U,ROW(),$C$6)="","",INDEX($A:$U,ROW(),$C$6)))</f>
        <v/>
      </c>
      <c r="X204" s="28">
        <f>IF($W204="","",IF(ISNUMBER($W204),IF($W204&gt;=10000000,IFERROR(DATE(INT($W204/10000),MOD(INT($W204/100),100),MOD($W204,100)),""),$W204),IF(ISNUMBER(--SUBSTITUTE(SUBSTITUTE(TRIM($W204),".","-"),"/","-")),IF(--SUBSTITUTE(SUBSTITUTE(TRIM($W204),".","-"),"/","-")&gt;=10000000,IFERROR(DATE(--LEFT(TRIM($W204),4),--MID(TRIM($W204),5,2),--RIGHT(TRIM($W204),2)),""),--SUBSTITUTE(SUBSTITUTE(TRIM($W204),".","-"),"/","-")),IFERROR(--LEFT(SUBSTITUTE(SUBSTITUTE(TRIM($W204),".","-"),"/","-"),10),""))))</f>
        <v/>
      </c>
      <c r="Y204" s="29">
        <f>IF($X204="","",INT($X204))</f>
        <v/>
      </c>
      <c r="Z204" s="30">
        <f>IF(OR($Y204="",$D$6=""),"",IF(INDEX($A:$U,ROW(),$D$6)="",0,IF(ISNUMBER(INDEX($A:$U,ROW(),$D$6)),INDEX($A:$U,ROW(),$D$6),IFERROR(--SUBSTITUTE(SUBSTITUTE(TRIM(INDEX($A:$U,ROW(),$D$6)),",",""),"원",""),0))))</f>
        <v/>
      </c>
      <c r="AA204" s="30">
        <f>IF(OR($Y204="",$E$6=""),"",IF(INDEX($A:$U,ROW(),$E$6)="",0,IF(ISNUMBER(INDEX($A:$U,ROW(),$E$6)),INDEX($A:$U,ROW(),$E$6),IFERROR(--SUBSTITUTE(SUBSTITUTE(TRIM(INDEX($A:$U,ROW(),$E$6)),",",""),"원",""),0))))</f>
        <v/>
      </c>
      <c r="AB204" s="30">
        <f>IF(OR($Y204="",$F$6=""),"",IF(INDEX($A:$U,ROW(),$F$6)="","",IF(ISNUMBER(INDEX($A:$U,ROW(),$F$6)),INDEX($A:$U,ROW(),$F$6),IFERROR(--SUBSTITUTE(SUBSTITUTE(TRIM(INDEX($A:$U,ROW(),$F$6)),",",""),"원",""),""))))</f>
        <v/>
      </c>
      <c r="AC204" s="2">
        <f>IF(OR($Y204="",$G$6=""),"",INDEX($A:$U,ROW(),$G$6)&amp;"")</f>
        <v/>
      </c>
      <c r="AD204" s="2">
        <f>IF($Y204="","",IF(OR(AND(설정!$B$5&lt;&gt;"",ISNUMBER(SEARCH(설정!$B$5,$AC204))),AND(설정!$B$6&lt;&gt;"",ISNUMBER(SEARCH(설정!$B$6,$AC204))),AND(설정!$B$7&lt;&gt;"",ISNUMBER(SEARCH(설정!$B$7,$AC204)))),"제외","포함"))</f>
        <v/>
      </c>
    </row>
    <row r="205">
      <c r="W205" s="2">
        <f>IF(OR($B$5="",$C$6="",ROW()&lt;$B$5),"",IF(INDEX($A:$U,ROW(),$C$6)="","",INDEX($A:$U,ROW(),$C$6)))</f>
        <v/>
      </c>
      <c r="X205" s="28">
        <f>IF($W205="","",IF(ISNUMBER($W205),IF($W205&gt;=10000000,IFERROR(DATE(INT($W205/10000),MOD(INT($W205/100),100),MOD($W205,100)),""),$W205),IF(ISNUMBER(--SUBSTITUTE(SUBSTITUTE(TRIM($W205),".","-"),"/","-")),IF(--SUBSTITUTE(SUBSTITUTE(TRIM($W205),".","-"),"/","-")&gt;=10000000,IFERROR(DATE(--LEFT(TRIM($W205),4),--MID(TRIM($W205),5,2),--RIGHT(TRIM($W205),2)),""),--SUBSTITUTE(SUBSTITUTE(TRIM($W205),".","-"),"/","-")),IFERROR(--LEFT(SUBSTITUTE(SUBSTITUTE(TRIM($W205),".","-"),"/","-"),10),""))))</f>
        <v/>
      </c>
      <c r="Y205" s="29">
        <f>IF($X205="","",INT($X205))</f>
        <v/>
      </c>
      <c r="Z205" s="30">
        <f>IF(OR($Y205="",$D$6=""),"",IF(INDEX($A:$U,ROW(),$D$6)="",0,IF(ISNUMBER(INDEX($A:$U,ROW(),$D$6)),INDEX($A:$U,ROW(),$D$6),IFERROR(--SUBSTITUTE(SUBSTITUTE(TRIM(INDEX($A:$U,ROW(),$D$6)),",",""),"원",""),0))))</f>
        <v/>
      </c>
      <c r="AA205" s="30">
        <f>IF(OR($Y205="",$E$6=""),"",IF(INDEX($A:$U,ROW(),$E$6)="",0,IF(ISNUMBER(INDEX($A:$U,ROW(),$E$6)),INDEX($A:$U,ROW(),$E$6),IFERROR(--SUBSTITUTE(SUBSTITUTE(TRIM(INDEX($A:$U,ROW(),$E$6)),",",""),"원",""),0))))</f>
        <v/>
      </c>
      <c r="AB205" s="30">
        <f>IF(OR($Y205="",$F$6=""),"",IF(INDEX($A:$U,ROW(),$F$6)="","",IF(ISNUMBER(INDEX($A:$U,ROW(),$F$6)),INDEX($A:$U,ROW(),$F$6),IFERROR(--SUBSTITUTE(SUBSTITUTE(TRIM(INDEX($A:$U,ROW(),$F$6)),",",""),"원",""),""))))</f>
        <v/>
      </c>
      <c r="AC205" s="2">
        <f>IF(OR($Y205="",$G$6=""),"",INDEX($A:$U,ROW(),$G$6)&amp;"")</f>
        <v/>
      </c>
      <c r="AD205" s="2">
        <f>IF($Y205="","",IF(OR(AND(설정!$B$5&lt;&gt;"",ISNUMBER(SEARCH(설정!$B$5,$AC205))),AND(설정!$B$6&lt;&gt;"",ISNUMBER(SEARCH(설정!$B$6,$AC205))),AND(설정!$B$7&lt;&gt;"",ISNUMBER(SEARCH(설정!$B$7,$AC205)))),"제외","포함"))</f>
        <v/>
      </c>
    </row>
    <row r="206">
      <c r="W206" s="2">
        <f>IF(OR($B$5="",$C$6="",ROW()&lt;$B$5),"",IF(INDEX($A:$U,ROW(),$C$6)="","",INDEX($A:$U,ROW(),$C$6)))</f>
        <v/>
      </c>
      <c r="X206" s="28">
        <f>IF($W206="","",IF(ISNUMBER($W206),IF($W206&gt;=10000000,IFERROR(DATE(INT($W206/10000),MOD(INT($W206/100),100),MOD($W206,100)),""),$W206),IF(ISNUMBER(--SUBSTITUTE(SUBSTITUTE(TRIM($W206),".","-"),"/","-")),IF(--SUBSTITUTE(SUBSTITUTE(TRIM($W206),".","-"),"/","-")&gt;=10000000,IFERROR(DATE(--LEFT(TRIM($W206),4),--MID(TRIM($W206),5,2),--RIGHT(TRIM($W206),2)),""),--SUBSTITUTE(SUBSTITUTE(TRIM($W206),".","-"),"/","-")),IFERROR(--LEFT(SUBSTITUTE(SUBSTITUTE(TRIM($W206),".","-"),"/","-"),10),""))))</f>
        <v/>
      </c>
      <c r="Y206" s="29">
        <f>IF($X206="","",INT($X206))</f>
        <v/>
      </c>
      <c r="Z206" s="30">
        <f>IF(OR($Y206="",$D$6=""),"",IF(INDEX($A:$U,ROW(),$D$6)="",0,IF(ISNUMBER(INDEX($A:$U,ROW(),$D$6)),INDEX($A:$U,ROW(),$D$6),IFERROR(--SUBSTITUTE(SUBSTITUTE(TRIM(INDEX($A:$U,ROW(),$D$6)),",",""),"원",""),0))))</f>
        <v/>
      </c>
      <c r="AA206" s="30">
        <f>IF(OR($Y206="",$E$6=""),"",IF(INDEX($A:$U,ROW(),$E$6)="",0,IF(ISNUMBER(INDEX($A:$U,ROW(),$E$6)),INDEX($A:$U,ROW(),$E$6),IFERROR(--SUBSTITUTE(SUBSTITUTE(TRIM(INDEX($A:$U,ROW(),$E$6)),",",""),"원",""),0))))</f>
        <v/>
      </c>
      <c r="AB206" s="30">
        <f>IF(OR($Y206="",$F$6=""),"",IF(INDEX($A:$U,ROW(),$F$6)="","",IF(ISNUMBER(INDEX($A:$U,ROW(),$F$6)),INDEX($A:$U,ROW(),$F$6),IFERROR(--SUBSTITUTE(SUBSTITUTE(TRIM(INDEX($A:$U,ROW(),$F$6)),",",""),"원",""),""))))</f>
        <v/>
      </c>
      <c r="AC206" s="2">
        <f>IF(OR($Y206="",$G$6=""),"",INDEX($A:$U,ROW(),$G$6)&amp;"")</f>
        <v/>
      </c>
      <c r="AD206" s="2">
        <f>IF($Y206="","",IF(OR(AND(설정!$B$5&lt;&gt;"",ISNUMBER(SEARCH(설정!$B$5,$AC206))),AND(설정!$B$6&lt;&gt;"",ISNUMBER(SEARCH(설정!$B$6,$AC206))),AND(설정!$B$7&lt;&gt;"",ISNUMBER(SEARCH(설정!$B$7,$AC206)))),"제외","포함"))</f>
        <v/>
      </c>
    </row>
    <row r="207">
      <c r="W207" s="2">
        <f>IF(OR($B$5="",$C$6="",ROW()&lt;$B$5),"",IF(INDEX($A:$U,ROW(),$C$6)="","",INDEX($A:$U,ROW(),$C$6)))</f>
        <v/>
      </c>
      <c r="X207" s="28">
        <f>IF($W207="","",IF(ISNUMBER($W207),IF($W207&gt;=10000000,IFERROR(DATE(INT($W207/10000),MOD(INT($W207/100),100),MOD($W207,100)),""),$W207),IF(ISNUMBER(--SUBSTITUTE(SUBSTITUTE(TRIM($W207),".","-"),"/","-")),IF(--SUBSTITUTE(SUBSTITUTE(TRIM($W207),".","-"),"/","-")&gt;=10000000,IFERROR(DATE(--LEFT(TRIM($W207),4),--MID(TRIM($W207),5,2),--RIGHT(TRIM($W207),2)),""),--SUBSTITUTE(SUBSTITUTE(TRIM($W207),".","-"),"/","-")),IFERROR(--LEFT(SUBSTITUTE(SUBSTITUTE(TRIM($W207),".","-"),"/","-"),10),""))))</f>
        <v/>
      </c>
      <c r="Y207" s="29">
        <f>IF($X207="","",INT($X207))</f>
        <v/>
      </c>
      <c r="Z207" s="30">
        <f>IF(OR($Y207="",$D$6=""),"",IF(INDEX($A:$U,ROW(),$D$6)="",0,IF(ISNUMBER(INDEX($A:$U,ROW(),$D$6)),INDEX($A:$U,ROW(),$D$6),IFERROR(--SUBSTITUTE(SUBSTITUTE(TRIM(INDEX($A:$U,ROW(),$D$6)),",",""),"원",""),0))))</f>
        <v/>
      </c>
      <c r="AA207" s="30">
        <f>IF(OR($Y207="",$E$6=""),"",IF(INDEX($A:$U,ROW(),$E$6)="",0,IF(ISNUMBER(INDEX($A:$U,ROW(),$E$6)),INDEX($A:$U,ROW(),$E$6),IFERROR(--SUBSTITUTE(SUBSTITUTE(TRIM(INDEX($A:$U,ROW(),$E$6)),",",""),"원",""),0))))</f>
        <v/>
      </c>
      <c r="AB207" s="30">
        <f>IF(OR($Y207="",$F$6=""),"",IF(INDEX($A:$U,ROW(),$F$6)="","",IF(ISNUMBER(INDEX($A:$U,ROW(),$F$6)),INDEX($A:$U,ROW(),$F$6),IFERROR(--SUBSTITUTE(SUBSTITUTE(TRIM(INDEX($A:$U,ROW(),$F$6)),",",""),"원",""),""))))</f>
        <v/>
      </c>
      <c r="AC207" s="2">
        <f>IF(OR($Y207="",$G$6=""),"",INDEX($A:$U,ROW(),$G$6)&amp;"")</f>
        <v/>
      </c>
      <c r="AD207" s="2">
        <f>IF($Y207="","",IF(OR(AND(설정!$B$5&lt;&gt;"",ISNUMBER(SEARCH(설정!$B$5,$AC207))),AND(설정!$B$6&lt;&gt;"",ISNUMBER(SEARCH(설정!$B$6,$AC207))),AND(설정!$B$7&lt;&gt;"",ISNUMBER(SEARCH(설정!$B$7,$AC207)))),"제외","포함"))</f>
        <v/>
      </c>
    </row>
    <row r="208">
      <c r="W208" s="2">
        <f>IF(OR($B$5="",$C$6="",ROW()&lt;$B$5),"",IF(INDEX($A:$U,ROW(),$C$6)="","",INDEX($A:$U,ROW(),$C$6)))</f>
        <v/>
      </c>
      <c r="X208" s="28">
        <f>IF($W208="","",IF(ISNUMBER($W208),IF($W208&gt;=10000000,IFERROR(DATE(INT($W208/10000),MOD(INT($W208/100),100),MOD($W208,100)),""),$W208),IF(ISNUMBER(--SUBSTITUTE(SUBSTITUTE(TRIM($W208),".","-"),"/","-")),IF(--SUBSTITUTE(SUBSTITUTE(TRIM($W208),".","-"),"/","-")&gt;=10000000,IFERROR(DATE(--LEFT(TRIM($W208),4),--MID(TRIM($W208),5,2),--RIGHT(TRIM($W208),2)),""),--SUBSTITUTE(SUBSTITUTE(TRIM($W208),".","-"),"/","-")),IFERROR(--LEFT(SUBSTITUTE(SUBSTITUTE(TRIM($W208),".","-"),"/","-"),10),""))))</f>
        <v/>
      </c>
      <c r="Y208" s="29">
        <f>IF($X208="","",INT($X208))</f>
        <v/>
      </c>
      <c r="Z208" s="30">
        <f>IF(OR($Y208="",$D$6=""),"",IF(INDEX($A:$U,ROW(),$D$6)="",0,IF(ISNUMBER(INDEX($A:$U,ROW(),$D$6)),INDEX($A:$U,ROW(),$D$6),IFERROR(--SUBSTITUTE(SUBSTITUTE(TRIM(INDEX($A:$U,ROW(),$D$6)),",",""),"원",""),0))))</f>
        <v/>
      </c>
      <c r="AA208" s="30">
        <f>IF(OR($Y208="",$E$6=""),"",IF(INDEX($A:$U,ROW(),$E$6)="",0,IF(ISNUMBER(INDEX($A:$U,ROW(),$E$6)),INDEX($A:$U,ROW(),$E$6),IFERROR(--SUBSTITUTE(SUBSTITUTE(TRIM(INDEX($A:$U,ROW(),$E$6)),",",""),"원",""),0))))</f>
        <v/>
      </c>
      <c r="AB208" s="30">
        <f>IF(OR($Y208="",$F$6=""),"",IF(INDEX($A:$U,ROW(),$F$6)="","",IF(ISNUMBER(INDEX($A:$U,ROW(),$F$6)),INDEX($A:$U,ROW(),$F$6),IFERROR(--SUBSTITUTE(SUBSTITUTE(TRIM(INDEX($A:$U,ROW(),$F$6)),",",""),"원",""),""))))</f>
        <v/>
      </c>
      <c r="AC208" s="2">
        <f>IF(OR($Y208="",$G$6=""),"",INDEX($A:$U,ROW(),$G$6)&amp;"")</f>
        <v/>
      </c>
      <c r="AD208" s="2">
        <f>IF($Y208="","",IF(OR(AND(설정!$B$5&lt;&gt;"",ISNUMBER(SEARCH(설정!$B$5,$AC208))),AND(설정!$B$6&lt;&gt;"",ISNUMBER(SEARCH(설정!$B$6,$AC208))),AND(설정!$B$7&lt;&gt;"",ISNUMBER(SEARCH(설정!$B$7,$AC208)))),"제외","포함"))</f>
        <v/>
      </c>
    </row>
    <row r="209">
      <c r="W209" s="2">
        <f>IF(OR($B$5="",$C$6="",ROW()&lt;$B$5),"",IF(INDEX($A:$U,ROW(),$C$6)="","",INDEX($A:$U,ROW(),$C$6)))</f>
        <v/>
      </c>
      <c r="X209" s="28">
        <f>IF($W209="","",IF(ISNUMBER($W209),IF($W209&gt;=10000000,IFERROR(DATE(INT($W209/10000),MOD(INT($W209/100),100),MOD($W209,100)),""),$W209),IF(ISNUMBER(--SUBSTITUTE(SUBSTITUTE(TRIM($W209),".","-"),"/","-")),IF(--SUBSTITUTE(SUBSTITUTE(TRIM($W209),".","-"),"/","-")&gt;=10000000,IFERROR(DATE(--LEFT(TRIM($W209),4),--MID(TRIM($W209),5,2),--RIGHT(TRIM($W209),2)),""),--SUBSTITUTE(SUBSTITUTE(TRIM($W209),".","-"),"/","-")),IFERROR(--LEFT(SUBSTITUTE(SUBSTITUTE(TRIM($W209),".","-"),"/","-"),10),""))))</f>
        <v/>
      </c>
      <c r="Y209" s="29">
        <f>IF($X209="","",INT($X209))</f>
        <v/>
      </c>
      <c r="Z209" s="30">
        <f>IF(OR($Y209="",$D$6=""),"",IF(INDEX($A:$U,ROW(),$D$6)="",0,IF(ISNUMBER(INDEX($A:$U,ROW(),$D$6)),INDEX($A:$U,ROW(),$D$6),IFERROR(--SUBSTITUTE(SUBSTITUTE(TRIM(INDEX($A:$U,ROW(),$D$6)),",",""),"원",""),0))))</f>
        <v/>
      </c>
      <c r="AA209" s="30">
        <f>IF(OR($Y209="",$E$6=""),"",IF(INDEX($A:$U,ROW(),$E$6)="",0,IF(ISNUMBER(INDEX($A:$U,ROW(),$E$6)),INDEX($A:$U,ROW(),$E$6),IFERROR(--SUBSTITUTE(SUBSTITUTE(TRIM(INDEX($A:$U,ROW(),$E$6)),",",""),"원",""),0))))</f>
        <v/>
      </c>
      <c r="AB209" s="30">
        <f>IF(OR($Y209="",$F$6=""),"",IF(INDEX($A:$U,ROW(),$F$6)="","",IF(ISNUMBER(INDEX($A:$U,ROW(),$F$6)),INDEX($A:$U,ROW(),$F$6),IFERROR(--SUBSTITUTE(SUBSTITUTE(TRIM(INDEX($A:$U,ROW(),$F$6)),",",""),"원",""),""))))</f>
        <v/>
      </c>
      <c r="AC209" s="2">
        <f>IF(OR($Y209="",$G$6=""),"",INDEX($A:$U,ROW(),$G$6)&amp;"")</f>
        <v/>
      </c>
      <c r="AD209" s="2">
        <f>IF($Y209="","",IF(OR(AND(설정!$B$5&lt;&gt;"",ISNUMBER(SEARCH(설정!$B$5,$AC209))),AND(설정!$B$6&lt;&gt;"",ISNUMBER(SEARCH(설정!$B$6,$AC209))),AND(설정!$B$7&lt;&gt;"",ISNUMBER(SEARCH(설정!$B$7,$AC209)))),"제외","포함"))</f>
        <v/>
      </c>
    </row>
    <row r="210">
      <c r="W210" s="2">
        <f>IF(OR($B$5="",$C$6="",ROW()&lt;$B$5),"",IF(INDEX($A:$U,ROW(),$C$6)="","",INDEX($A:$U,ROW(),$C$6)))</f>
        <v/>
      </c>
      <c r="X210" s="28">
        <f>IF($W210="","",IF(ISNUMBER($W210),IF($W210&gt;=10000000,IFERROR(DATE(INT($W210/10000),MOD(INT($W210/100),100),MOD($W210,100)),""),$W210),IF(ISNUMBER(--SUBSTITUTE(SUBSTITUTE(TRIM($W210),".","-"),"/","-")),IF(--SUBSTITUTE(SUBSTITUTE(TRIM($W210),".","-"),"/","-")&gt;=10000000,IFERROR(DATE(--LEFT(TRIM($W210),4),--MID(TRIM($W210),5,2),--RIGHT(TRIM($W210),2)),""),--SUBSTITUTE(SUBSTITUTE(TRIM($W210),".","-"),"/","-")),IFERROR(--LEFT(SUBSTITUTE(SUBSTITUTE(TRIM($W210),".","-"),"/","-"),10),""))))</f>
        <v/>
      </c>
      <c r="Y210" s="29">
        <f>IF($X210="","",INT($X210))</f>
        <v/>
      </c>
      <c r="Z210" s="30">
        <f>IF(OR($Y210="",$D$6=""),"",IF(INDEX($A:$U,ROW(),$D$6)="",0,IF(ISNUMBER(INDEX($A:$U,ROW(),$D$6)),INDEX($A:$U,ROW(),$D$6),IFERROR(--SUBSTITUTE(SUBSTITUTE(TRIM(INDEX($A:$U,ROW(),$D$6)),",",""),"원",""),0))))</f>
        <v/>
      </c>
      <c r="AA210" s="30">
        <f>IF(OR($Y210="",$E$6=""),"",IF(INDEX($A:$U,ROW(),$E$6)="",0,IF(ISNUMBER(INDEX($A:$U,ROW(),$E$6)),INDEX($A:$U,ROW(),$E$6),IFERROR(--SUBSTITUTE(SUBSTITUTE(TRIM(INDEX($A:$U,ROW(),$E$6)),",",""),"원",""),0))))</f>
        <v/>
      </c>
      <c r="AB210" s="30">
        <f>IF(OR($Y210="",$F$6=""),"",IF(INDEX($A:$U,ROW(),$F$6)="","",IF(ISNUMBER(INDEX($A:$U,ROW(),$F$6)),INDEX($A:$U,ROW(),$F$6),IFERROR(--SUBSTITUTE(SUBSTITUTE(TRIM(INDEX($A:$U,ROW(),$F$6)),",",""),"원",""),""))))</f>
        <v/>
      </c>
      <c r="AC210" s="2">
        <f>IF(OR($Y210="",$G$6=""),"",INDEX($A:$U,ROW(),$G$6)&amp;"")</f>
        <v/>
      </c>
      <c r="AD210" s="2">
        <f>IF($Y210="","",IF(OR(AND(설정!$B$5&lt;&gt;"",ISNUMBER(SEARCH(설정!$B$5,$AC210))),AND(설정!$B$6&lt;&gt;"",ISNUMBER(SEARCH(설정!$B$6,$AC210))),AND(설정!$B$7&lt;&gt;"",ISNUMBER(SEARCH(설정!$B$7,$AC210)))),"제외","포함"))</f>
        <v/>
      </c>
    </row>
    <row r="211">
      <c r="W211" s="2">
        <f>IF(OR($B$5="",$C$6="",ROW()&lt;$B$5),"",IF(INDEX($A:$U,ROW(),$C$6)="","",INDEX($A:$U,ROW(),$C$6)))</f>
        <v/>
      </c>
      <c r="X211" s="28">
        <f>IF($W211="","",IF(ISNUMBER($W211),IF($W211&gt;=10000000,IFERROR(DATE(INT($W211/10000),MOD(INT($W211/100),100),MOD($W211,100)),""),$W211),IF(ISNUMBER(--SUBSTITUTE(SUBSTITUTE(TRIM($W211),".","-"),"/","-")),IF(--SUBSTITUTE(SUBSTITUTE(TRIM($W211),".","-"),"/","-")&gt;=10000000,IFERROR(DATE(--LEFT(TRIM($W211),4),--MID(TRIM($W211),5,2),--RIGHT(TRIM($W211),2)),""),--SUBSTITUTE(SUBSTITUTE(TRIM($W211),".","-"),"/","-")),IFERROR(--LEFT(SUBSTITUTE(SUBSTITUTE(TRIM($W211),".","-"),"/","-"),10),""))))</f>
        <v/>
      </c>
      <c r="Y211" s="29">
        <f>IF($X211="","",INT($X211))</f>
        <v/>
      </c>
      <c r="Z211" s="30">
        <f>IF(OR($Y211="",$D$6=""),"",IF(INDEX($A:$U,ROW(),$D$6)="",0,IF(ISNUMBER(INDEX($A:$U,ROW(),$D$6)),INDEX($A:$U,ROW(),$D$6),IFERROR(--SUBSTITUTE(SUBSTITUTE(TRIM(INDEX($A:$U,ROW(),$D$6)),",",""),"원",""),0))))</f>
        <v/>
      </c>
      <c r="AA211" s="30">
        <f>IF(OR($Y211="",$E$6=""),"",IF(INDEX($A:$U,ROW(),$E$6)="",0,IF(ISNUMBER(INDEX($A:$U,ROW(),$E$6)),INDEX($A:$U,ROW(),$E$6),IFERROR(--SUBSTITUTE(SUBSTITUTE(TRIM(INDEX($A:$U,ROW(),$E$6)),",",""),"원",""),0))))</f>
        <v/>
      </c>
      <c r="AB211" s="30">
        <f>IF(OR($Y211="",$F$6=""),"",IF(INDEX($A:$U,ROW(),$F$6)="","",IF(ISNUMBER(INDEX($A:$U,ROW(),$F$6)),INDEX($A:$U,ROW(),$F$6),IFERROR(--SUBSTITUTE(SUBSTITUTE(TRIM(INDEX($A:$U,ROW(),$F$6)),",",""),"원",""),""))))</f>
        <v/>
      </c>
      <c r="AC211" s="2">
        <f>IF(OR($Y211="",$G$6=""),"",INDEX($A:$U,ROW(),$G$6)&amp;"")</f>
        <v/>
      </c>
      <c r="AD211" s="2">
        <f>IF($Y211="","",IF(OR(AND(설정!$B$5&lt;&gt;"",ISNUMBER(SEARCH(설정!$B$5,$AC211))),AND(설정!$B$6&lt;&gt;"",ISNUMBER(SEARCH(설정!$B$6,$AC211))),AND(설정!$B$7&lt;&gt;"",ISNUMBER(SEARCH(설정!$B$7,$AC211)))),"제외","포함"))</f>
        <v/>
      </c>
    </row>
    <row r="212">
      <c r="W212" s="2">
        <f>IF(OR($B$5="",$C$6="",ROW()&lt;$B$5),"",IF(INDEX($A:$U,ROW(),$C$6)="","",INDEX($A:$U,ROW(),$C$6)))</f>
        <v/>
      </c>
      <c r="X212" s="28">
        <f>IF($W212="","",IF(ISNUMBER($W212),IF($W212&gt;=10000000,IFERROR(DATE(INT($W212/10000),MOD(INT($W212/100),100),MOD($W212,100)),""),$W212),IF(ISNUMBER(--SUBSTITUTE(SUBSTITUTE(TRIM($W212),".","-"),"/","-")),IF(--SUBSTITUTE(SUBSTITUTE(TRIM($W212),".","-"),"/","-")&gt;=10000000,IFERROR(DATE(--LEFT(TRIM($W212),4),--MID(TRIM($W212),5,2),--RIGHT(TRIM($W212),2)),""),--SUBSTITUTE(SUBSTITUTE(TRIM($W212),".","-"),"/","-")),IFERROR(--LEFT(SUBSTITUTE(SUBSTITUTE(TRIM($W212),".","-"),"/","-"),10),""))))</f>
        <v/>
      </c>
      <c r="Y212" s="29">
        <f>IF($X212="","",INT($X212))</f>
        <v/>
      </c>
      <c r="Z212" s="30">
        <f>IF(OR($Y212="",$D$6=""),"",IF(INDEX($A:$U,ROW(),$D$6)="",0,IF(ISNUMBER(INDEX($A:$U,ROW(),$D$6)),INDEX($A:$U,ROW(),$D$6),IFERROR(--SUBSTITUTE(SUBSTITUTE(TRIM(INDEX($A:$U,ROW(),$D$6)),",",""),"원",""),0))))</f>
        <v/>
      </c>
      <c r="AA212" s="30">
        <f>IF(OR($Y212="",$E$6=""),"",IF(INDEX($A:$U,ROW(),$E$6)="",0,IF(ISNUMBER(INDEX($A:$U,ROW(),$E$6)),INDEX($A:$U,ROW(),$E$6),IFERROR(--SUBSTITUTE(SUBSTITUTE(TRIM(INDEX($A:$U,ROW(),$E$6)),",",""),"원",""),0))))</f>
        <v/>
      </c>
      <c r="AB212" s="30">
        <f>IF(OR($Y212="",$F$6=""),"",IF(INDEX($A:$U,ROW(),$F$6)="","",IF(ISNUMBER(INDEX($A:$U,ROW(),$F$6)),INDEX($A:$U,ROW(),$F$6),IFERROR(--SUBSTITUTE(SUBSTITUTE(TRIM(INDEX($A:$U,ROW(),$F$6)),",",""),"원",""),""))))</f>
        <v/>
      </c>
      <c r="AC212" s="2">
        <f>IF(OR($Y212="",$G$6=""),"",INDEX($A:$U,ROW(),$G$6)&amp;"")</f>
        <v/>
      </c>
      <c r="AD212" s="2">
        <f>IF($Y212="","",IF(OR(AND(설정!$B$5&lt;&gt;"",ISNUMBER(SEARCH(설정!$B$5,$AC212))),AND(설정!$B$6&lt;&gt;"",ISNUMBER(SEARCH(설정!$B$6,$AC212))),AND(설정!$B$7&lt;&gt;"",ISNUMBER(SEARCH(설정!$B$7,$AC212)))),"제외","포함"))</f>
        <v/>
      </c>
    </row>
    <row r="213">
      <c r="W213" s="2">
        <f>IF(OR($B$5="",$C$6="",ROW()&lt;$B$5),"",IF(INDEX($A:$U,ROW(),$C$6)="","",INDEX($A:$U,ROW(),$C$6)))</f>
        <v/>
      </c>
      <c r="X213" s="28">
        <f>IF($W213="","",IF(ISNUMBER($W213),IF($W213&gt;=10000000,IFERROR(DATE(INT($W213/10000),MOD(INT($W213/100),100),MOD($W213,100)),""),$W213),IF(ISNUMBER(--SUBSTITUTE(SUBSTITUTE(TRIM($W213),".","-"),"/","-")),IF(--SUBSTITUTE(SUBSTITUTE(TRIM($W213),".","-"),"/","-")&gt;=10000000,IFERROR(DATE(--LEFT(TRIM($W213),4),--MID(TRIM($W213),5,2),--RIGHT(TRIM($W213),2)),""),--SUBSTITUTE(SUBSTITUTE(TRIM($W213),".","-"),"/","-")),IFERROR(--LEFT(SUBSTITUTE(SUBSTITUTE(TRIM($W213),".","-"),"/","-"),10),""))))</f>
        <v/>
      </c>
      <c r="Y213" s="29">
        <f>IF($X213="","",INT($X213))</f>
        <v/>
      </c>
      <c r="Z213" s="30">
        <f>IF(OR($Y213="",$D$6=""),"",IF(INDEX($A:$U,ROW(),$D$6)="",0,IF(ISNUMBER(INDEX($A:$U,ROW(),$D$6)),INDEX($A:$U,ROW(),$D$6),IFERROR(--SUBSTITUTE(SUBSTITUTE(TRIM(INDEX($A:$U,ROW(),$D$6)),",",""),"원",""),0))))</f>
        <v/>
      </c>
      <c r="AA213" s="30">
        <f>IF(OR($Y213="",$E$6=""),"",IF(INDEX($A:$U,ROW(),$E$6)="",0,IF(ISNUMBER(INDEX($A:$U,ROW(),$E$6)),INDEX($A:$U,ROW(),$E$6),IFERROR(--SUBSTITUTE(SUBSTITUTE(TRIM(INDEX($A:$U,ROW(),$E$6)),",",""),"원",""),0))))</f>
        <v/>
      </c>
      <c r="AB213" s="30">
        <f>IF(OR($Y213="",$F$6=""),"",IF(INDEX($A:$U,ROW(),$F$6)="","",IF(ISNUMBER(INDEX($A:$U,ROW(),$F$6)),INDEX($A:$U,ROW(),$F$6),IFERROR(--SUBSTITUTE(SUBSTITUTE(TRIM(INDEX($A:$U,ROW(),$F$6)),",",""),"원",""),""))))</f>
        <v/>
      </c>
      <c r="AC213" s="2">
        <f>IF(OR($Y213="",$G$6=""),"",INDEX($A:$U,ROW(),$G$6)&amp;"")</f>
        <v/>
      </c>
      <c r="AD213" s="2">
        <f>IF($Y213="","",IF(OR(AND(설정!$B$5&lt;&gt;"",ISNUMBER(SEARCH(설정!$B$5,$AC213))),AND(설정!$B$6&lt;&gt;"",ISNUMBER(SEARCH(설정!$B$6,$AC213))),AND(설정!$B$7&lt;&gt;"",ISNUMBER(SEARCH(설정!$B$7,$AC213)))),"제외","포함"))</f>
        <v/>
      </c>
    </row>
    <row r="214">
      <c r="W214" s="2">
        <f>IF(OR($B$5="",$C$6="",ROW()&lt;$B$5),"",IF(INDEX($A:$U,ROW(),$C$6)="","",INDEX($A:$U,ROW(),$C$6)))</f>
        <v/>
      </c>
      <c r="X214" s="28">
        <f>IF($W214="","",IF(ISNUMBER($W214),IF($W214&gt;=10000000,IFERROR(DATE(INT($W214/10000),MOD(INT($W214/100),100),MOD($W214,100)),""),$W214),IF(ISNUMBER(--SUBSTITUTE(SUBSTITUTE(TRIM($W214),".","-"),"/","-")),IF(--SUBSTITUTE(SUBSTITUTE(TRIM($W214),".","-"),"/","-")&gt;=10000000,IFERROR(DATE(--LEFT(TRIM($W214),4),--MID(TRIM($W214),5,2),--RIGHT(TRIM($W214),2)),""),--SUBSTITUTE(SUBSTITUTE(TRIM($W214),".","-"),"/","-")),IFERROR(--LEFT(SUBSTITUTE(SUBSTITUTE(TRIM($W214),".","-"),"/","-"),10),""))))</f>
        <v/>
      </c>
      <c r="Y214" s="29">
        <f>IF($X214="","",INT($X214))</f>
        <v/>
      </c>
      <c r="Z214" s="30">
        <f>IF(OR($Y214="",$D$6=""),"",IF(INDEX($A:$U,ROW(),$D$6)="",0,IF(ISNUMBER(INDEX($A:$U,ROW(),$D$6)),INDEX($A:$U,ROW(),$D$6),IFERROR(--SUBSTITUTE(SUBSTITUTE(TRIM(INDEX($A:$U,ROW(),$D$6)),",",""),"원",""),0))))</f>
        <v/>
      </c>
      <c r="AA214" s="30">
        <f>IF(OR($Y214="",$E$6=""),"",IF(INDEX($A:$U,ROW(),$E$6)="",0,IF(ISNUMBER(INDEX($A:$U,ROW(),$E$6)),INDEX($A:$U,ROW(),$E$6),IFERROR(--SUBSTITUTE(SUBSTITUTE(TRIM(INDEX($A:$U,ROW(),$E$6)),",",""),"원",""),0))))</f>
        <v/>
      </c>
      <c r="AB214" s="30">
        <f>IF(OR($Y214="",$F$6=""),"",IF(INDEX($A:$U,ROW(),$F$6)="","",IF(ISNUMBER(INDEX($A:$U,ROW(),$F$6)),INDEX($A:$U,ROW(),$F$6),IFERROR(--SUBSTITUTE(SUBSTITUTE(TRIM(INDEX($A:$U,ROW(),$F$6)),",",""),"원",""),""))))</f>
        <v/>
      </c>
      <c r="AC214" s="2">
        <f>IF(OR($Y214="",$G$6=""),"",INDEX($A:$U,ROW(),$G$6)&amp;"")</f>
        <v/>
      </c>
      <c r="AD214" s="2">
        <f>IF($Y214="","",IF(OR(AND(설정!$B$5&lt;&gt;"",ISNUMBER(SEARCH(설정!$B$5,$AC214))),AND(설정!$B$6&lt;&gt;"",ISNUMBER(SEARCH(설정!$B$6,$AC214))),AND(설정!$B$7&lt;&gt;"",ISNUMBER(SEARCH(설정!$B$7,$AC214)))),"제외","포함"))</f>
        <v/>
      </c>
    </row>
    <row r="215">
      <c r="W215" s="2">
        <f>IF(OR($B$5="",$C$6="",ROW()&lt;$B$5),"",IF(INDEX($A:$U,ROW(),$C$6)="","",INDEX($A:$U,ROW(),$C$6)))</f>
        <v/>
      </c>
      <c r="X215" s="28">
        <f>IF($W215="","",IF(ISNUMBER($W215),IF($W215&gt;=10000000,IFERROR(DATE(INT($W215/10000),MOD(INT($W215/100),100),MOD($W215,100)),""),$W215),IF(ISNUMBER(--SUBSTITUTE(SUBSTITUTE(TRIM($W215),".","-"),"/","-")),IF(--SUBSTITUTE(SUBSTITUTE(TRIM($W215),".","-"),"/","-")&gt;=10000000,IFERROR(DATE(--LEFT(TRIM($W215),4),--MID(TRIM($W215),5,2),--RIGHT(TRIM($W215),2)),""),--SUBSTITUTE(SUBSTITUTE(TRIM($W215),".","-"),"/","-")),IFERROR(--LEFT(SUBSTITUTE(SUBSTITUTE(TRIM($W215),".","-"),"/","-"),10),""))))</f>
        <v/>
      </c>
      <c r="Y215" s="29">
        <f>IF($X215="","",INT($X215))</f>
        <v/>
      </c>
      <c r="Z215" s="30">
        <f>IF(OR($Y215="",$D$6=""),"",IF(INDEX($A:$U,ROW(),$D$6)="",0,IF(ISNUMBER(INDEX($A:$U,ROW(),$D$6)),INDEX($A:$U,ROW(),$D$6),IFERROR(--SUBSTITUTE(SUBSTITUTE(TRIM(INDEX($A:$U,ROW(),$D$6)),",",""),"원",""),0))))</f>
        <v/>
      </c>
      <c r="AA215" s="30">
        <f>IF(OR($Y215="",$E$6=""),"",IF(INDEX($A:$U,ROW(),$E$6)="",0,IF(ISNUMBER(INDEX($A:$U,ROW(),$E$6)),INDEX($A:$U,ROW(),$E$6),IFERROR(--SUBSTITUTE(SUBSTITUTE(TRIM(INDEX($A:$U,ROW(),$E$6)),",",""),"원",""),0))))</f>
        <v/>
      </c>
      <c r="AB215" s="30">
        <f>IF(OR($Y215="",$F$6=""),"",IF(INDEX($A:$U,ROW(),$F$6)="","",IF(ISNUMBER(INDEX($A:$U,ROW(),$F$6)),INDEX($A:$U,ROW(),$F$6),IFERROR(--SUBSTITUTE(SUBSTITUTE(TRIM(INDEX($A:$U,ROW(),$F$6)),",",""),"원",""),""))))</f>
        <v/>
      </c>
      <c r="AC215" s="2">
        <f>IF(OR($Y215="",$G$6=""),"",INDEX($A:$U,ROW(),$G$6)&amp;"")</f>
        <v/>
      </c>
      <c r="AD215" s="2">
        <f>IF($Y215="","",IF(OR(AND(설정!$B$5&lt;&gt;"",ISNUMBER(SEARCH(설정!$B$5,$AC215))),AND(설정!$B$6&lt;&gt;"",ISNUMBER(SEARCH(설정!$B$6,$AC215))),AND(설정!$B$7&lt;&gt;"",ISNUMBER(SEARCH(설정!$B$7,$AC215)))),"제외","포함"))</f>
        <v/>
      </c>
    </row>
    <row r="216">
      <c r="W216" s="2">
        <f>IF(OR($B$5="",$C$6="",ROW()&lt;$B$5),"",IF(INDEX($A:$U,ROW(),$C$6)="","",INDEX($A:$U,ROW(),$C$6)))</f>
        <v/>
      </c>
      <c r="X216" s="28">
        <f>IF($W216="","",IF(ISNUMBER($W216),IF($W216&gt;=10000000,IFERROR(DATE(INT($W216/10000),MOD(INT($W216/100),100),MOD($W216,100)),""),$W216),IF(ISNUMBER(--SUBSTITUTE(SUBSTITUTE(TRIM($W216),".","-"),"/","-")),IF(--SUBSTITUTE(SUBSTITUTE(TRIM($W216),".","-"),"/","-")&gt;=10000000,IFERROR(DATE(--LEFT(TRIM($W216),4),--MID(TRIM($W216),5,2),--RIGHT(TRIM($W216),2)),""),--SUBSTITUTE(SUBSTITUTE(TRIM($W216),".","-"),"/","-")),IFERROR(--LEFT(SUBSTITUTE(SUBSTITUTE(TRIM($W216),".","-"),"/","-"),10),""))))</f>
        <v/>
      </c>
      <c r="Y216" s="29">
        <f>IF($X216="","",INT($X216))</f>
        <v/>
      </c>
      <c r="Z216" s="30">
        <f>IF(OR($Y216="",$D$6=""),"",IF(INDEX($A:$U,ROW(),$D$6)="",0,IF(ISNUMBER(INDEX($A:$U,ROW(),$D$6)),INDEX($A:$U,ROW(),$D$6),IFERROR(--SUBSTITUTE(SUBSTITUTE(TRIM(INDEX($A:$U,ROW(),$D$6)),",",""),"원",""),0))))</f>
        <v/>
      </c>
      <c r="AA216" s="30">
        <f>IF(OR($Y216="",$E$6=""),"",IF(INDEX($A:$U,ROW(),$E$6)="",0,IF(ISNUMBER(INDEX($A:$U,ROW(),$E$6)),INDEX($A:$U,ROW(),$E$6),IFERROR(--SUBSTITUTE(SUBSTITUTE(TRIM(INDEX($A:$U,ROW(),$E$6)),",",""),"원",""),0))))</f>
        <v/>
      </c>
      <c r="AB216" s="30">
        <f>IF(OR($Y216="",$F$6=""),"",IF(INDEX($A:$U,ROW(),$F$6)="","",IF(ISNUMBER(INDEX($A:$U,ROW(),$F$6)),INDEX($A:$U,ROW(),$F$6),IFERROR(--SUBSTITUTE(SUBSTITUTE(TRIM(INDEX($A:$U,ROW(),$F$6)),",",""),"원",""),""))))</f>
        <v/>
      </c>
      <c r="AC216" s="2">
        <f>IF(OR($Y216="",$G$6=""),"",INDEX($A:$U,ROW(),$G$6)&amp;"")</f>
        <v/>
      </c>
      <c r="AD216" s="2">
        <f>IF($Y216="","",IF(OR(AND(설정!$B$5&lt;&gt;"",ISNUMBER(SEARCH(설정!$B$5,$AC216))),AND(설정!$B$6&lt;&gt;"",ISNUMBER(SEARCH(설정!$B$6,$AC216))),AND(설정!$B$7&lt;&gt;"",ISNUMBER(SEARCH(설정!$B$7,$AC216)))),"제외","포함"))</f>
        <v/>
      </c>
    </row>
    <row r="217">
      <c r="W217" s="2">
        <f>IF(OR($B$5="",$C$6="",ROW()&lt;$B$5),"",IF(INDEX($A:$U,ROW(),$C$6)="","",INDEX($A:$U,ROW(),$C$6)))</f>
        <v/>
      </c>
      <c r="X217" s="28">
        <f>IF($W217="","",IF(ISNUMBER($W217),IF($W217&gt;=10000000,IFERROR(DATE(INT($W217/10000),MOD(INT($W217/100),100),MOD($W217,100)),""),$W217),IF(ISNUMBER(--SUBSTITUTE(SUBSTITUTE(TRIM($W217),".","-"),"/","-")),IF(--SUBSTITUTE(SUBSTITUTE(TRIM($W217),".","-"),"/","-")&gt;=10000000,IFERROR(DATE(--LEFT(TRIM($W217),4),--MID(TRIM($W217),5,2),--RIGHT(TRIM($W217),2)),""),--SUBSTITUTE(SUBSTITUTE(TRIM($W217),".","-"),"/","-")),IFERROR(--LEFT(SUBSTITUTE(SUBSTITUTE(TRIM($W217),".","-"),"/","-"),10),""))))</f>
        <v/>
      </c>
      <c r="Y217" s="29">
        <f>IF($X217="","",INT($X217))</f>
        <v/>
      </c>
      <c r="Z217" s="30">
        <f>IF(OR($Y217="",$D$6=""),"",IF(INDEX($A:$U,ROW(),$D$6)="",0,IF(ISNUMBER(INDEX($A:$U,ROW(),$D$6)),INDEX($A:$U,ROW(),$D$6),IFERROR(--SUBSTITUTE(SUBSTITUTE(TRIM(INDEX($A:$U,ROW(),$D$6)),",",""),"원",""),0))))</f>
        <v/>
      </c>
      <c r="AA217" s="30">
        <f>IF(OR($Y217="",$E$6=""),"",IF(INDEX($A:$U,ROW(),$E$6)="",0,IF(ISNUMBER(INDEX($A:$U,ROW(),$E$6)),INDEX($A:$U,ROW(),$E$6),IFERROR(--SUBSTITUTE(SUBSTITUTE(TRIM(INDEX($A:$U,ROW(),$E$6)),",",""),"원",""),0))))</f>
        <v/>
      </c>
      <c r="AB217" s="30">
        <f>IF(OR($Y217="",$F$6=""),"",IF(INDEX($A:$U,ROW(),$F$6)="","",IF(ISNUMBER(INDEX($A:$U,ROW(),$F$6)),INDEX($A:$U,ROW(),$F$6),IFERROR(--SUBSTITUTE(SUBSTITUTE(TRIM(INDEX($A:$U,ROW(),$F$6)),",",""),"원",""),""))))</f>
        <v/>
      </c>
      <c r="AC217" s="2">
        <f>IF(OR($Y217="",$G$6=""),"",INDEX($A:$U,ROW(),$G$6)&amp;"")</f>
        <v/>
      </c>
      <c r="AD217" s="2">
        <f>IF($Y217="","",IF(OR(AND(설정!$B$5&lt;&gt;"",ISNUMBER(SEARCH(설정!$B$5,$AC217))),AND(설정!$B$6&lt;&gt;"",ISNUMBER(SEARCH(설정!$B$6,$AC217))),AND(설정!$B$7&lt;&gt;"",ISNUMBER(SEARCH(설정!$B$7,$AC217)))),"제외","포함"))</f>
        <v/>
      </c>
    </row>
    <row r="218">
      <c r="W218" s="2">
        <f>IF(OR($B$5="",$C$6="",ROW()&lt;$B$5),"",IF(INDEX($A:$U,ROW(),$C$6)="","",INDEX($A:$U,ROW(),$C$6)))</f>
        <v/>
      </c>
      <c r="X218" s="28">
        <f>IF($W218="","",IF(ISNUMBER($W218),IF($W218&gt;=10000000,IFERROR(DATE(INT($W218/10000),MOD(INT($W218/100),100),MOD($W218,100)),""),$W218),IF(ISNUMBER(--SUBSTITUTE(SUBSTITUTE(TRIM($W218),".","-"),"/","-")),IF(--SUBSTITUTE(SUBSTITUTE(TRIM($W218),".","-"),"/","-")&gt;=10000000,IFERROR(DATE(--LEFT(TRIM($W218),4),--MID(TRIM($W218),5,2),--RIGHT(TRIM($W218),2)),""),--SUBSTITUTE(SUBSTITUTE(TRIM($W218),".","-"),"/","-")),IFERROR(--LEFT(SUBSTITUTE(SUBSTITUTE(TRIM($W218),".","-"),"/","-"),10),""))))</f>
        <v/>
      </c>
      <c r="Y218" s="29">
        <f>IF($X218="","",INT($X218))</f>
        <v/>
      </c>
      <c r="Z218" s="30">
        <f>IF(OR($Y218="",$D$6=""),"",IF(INDEX($A:$U,ROW(),$D$6)="",0,IF(ISNUMBER(INDEX($A:$U,ROW(),$D$6)),INDEX($A:$U,ROW(),$D$6),IFERROR(--SUBSTITUTE(SUBSTITUTE(TRIM(INDEX($A:$U,ROW(),$D$6)),",",""),"원",""),0))))</f>
        <v/>
      </c>
      <c r="AA218" s="30">
        <f>IF(OR($Y218="",$E$6=""),"",IF(INDEX($A:$U,ROW(),$E$6)="",0,IF(ISNUMBER(INDEX($A:$U,ROW(),$E$6)),INDEX($A:$U,ROW(),$E$6),IFERROR(--SUBSTITUTE(SUBSTITUTE(TRIM(INDEX($A:$U,ROW(),$E$6)),",",""),"원",""),0))))</f>
        <v/>
      </c>
      <c r="AB218" s="30">
        <f>IF(OR($Y218="",$F$6=""),"",IF(INDEX($A:$U,ROW(),$F$6)="","",IF(ISNUMBER(INDEX($A:$U,ROW(),$F$6)),INDEX($A:$U,ROW(),$F$6),IFERROR(--SUBSTITUTE(SUBSTITUTE(TRIM(INDEX($A:$U,ROW(),$F$6)),",",""),"원",""),""))))</f>
        <v/>
      </c>
      <c r="AC218" s="2">
        <f>IF(OR($Y218="",$G$6=""),"",INDEX($A:$U,ROW(),$G$6)&amp;"")</f>
        <v/>
      </c>
      <c r="AD218" s="2">
        <f>IF($Y218="","",IF(OR(AND(설정!$B$5&lt;&gt;"",ISNUMBER(SEARCH(설정!$B$5,$AC218))),AND(설정!$B$6&lt;&gt;"",ISNUMBER(SEARCH(설정!$B$6,$AC218))),AND(설정!$B$7&lt;&gt;"",ISNUMBER(SEARCH(설정!$B$7,$AC218)))),"제외","포함"))</f>
        <v/>
      </c>
    </row>
    <row r="219">
      <c r="W219" s="2">
        <f>IF(OR($B$5="",$C$6="",ROW()&lt;$B$5),"",IF(INDEX($A:$U,ROW(),$C$6)="","",INDEX($A:$U,ROW(),$C$6)))</f>
        <v/>
      </c>
      <c r="X219" s="28">
        <f>IF($W219="","",IF(ISNUMBER($W219),IF($W219&gt;=10000000,IFERROR(DATE(INT($W219/10000),MOD(INT($W219/100),100),MOD($W219,100)),""),$W219),IF(ISNUMBER(--SUBSTITUTE(SUBSTITUTE(TRIM($W219),".","-"),"/","-")),IF(--SUBSTITUTE(SUBSTITUTE(TRIM($W219),".","-"),"/","-")&gt;=10000000,IFERROR(DATE(--LEFT(TRIM($W219),4),--MID(TRIM($W219),5,2),--RIGHT(TRIM($W219),2)),""),--SUBSTITUTE(SUBSTITUTE(TRIM($W219),".","-"),"/","-")),IFERROR(--LEFT(SUBSTITUTE(SUBSTITUTE(TRIM($W219),".","-"),"/","-"),10),""))))</f>
        <v/>
      </c>
      <c r="Y219" s="29">
        <f>IF($X219="","",INT($X219))</f>
        <v/>
      </c>
      <c r="Z219" s="30">
        <f>IF(OR($Y219="",$D$6=""),"",IF(INDEX($A:$U,ROW(),$D$6)="",0,IF(ISNUMBER(INDEX($A:$U,ROW(),$D$6)),INDEX($A:$U,ROW(),$D$6),IFERROR(--SUBSTITUTE(SUBSTITUTE(TRIM(INDEX($A:$U,ROW(),$D$6)),",",""),"원",""),0))))</f>
        <v/>
      </c>
      <c r="AA219" s="30">
        <f>IF(OR($Y219="",$E$6=""),"",IF(INDEX($A:$U,ROW(),$E$6)="",0,IF(ISNUMBER(INDEX($A:$U,ROW(),$E$6)),INDEX($A:$U,ROW(),$E$6),IFERROR(--SUBSTITUTE(SUBSTITUTE(TRIM(INDEX($A:$U,ROW(),$E$6)),",",""),"원",""),0))))</f>
        <v/>
      </c>
      <c r="AB219" s="30">
        <f>IF(OR($Y219="",$F$6=""),"",IF(INDEX($A:$U,ROW(),$F$6)="","",IF(ISNUMBER(INDEX($A:$U,ROW(),$F$6)),INDEX($A:$U,ROW(),$F$6),IFERROR(--SUBSTITUTE(SUBSTITUTE(TRIM(INDEX($A:$U,ROW(),$F$6)),",",""),"원",""),""))))</f>
        <v/>
      </c>
      <c r="AC219" s="2">
        <f>IF(OR($Y219="",$G$6=""),"",INDEX($A:$U,ROW(),$G$6)&amp;"")</f>
        <v/>
      </c>
      <c r="AD219" s="2">
        <f>IF($Y219="","",IF(OR(AND(설정!$B$5&lt;&gt;"",ISNUMBER(SEARCH(설정!$B$5,$AC219))),AND(설정!$B$6&lt;&gt;"",ISNUMBER(SEARCH(설정!$B$6,$AC219))),AND(설정!$B$7&lt;&gt;"",ISNUMBER(SEARCH(설정!$B$7,$AC219)))),"제외","포함"))</f>
        <v/>
      </c>
    </row>
    <row r="220">
      <c r="W220" s="2">
        <f>IF(OR($B$5="",$C$6="",ROW()&lt;$B$5),"",IF(INDEX($A:$U,ROW(),$C$6)="","",INDEX($A:$U,ROW(),$C$6)))</f>
        <v/>
      </c>
      <c r="X220" s="28">
        <f>IF($W220="","",IF(ISNUMBER($W220),IF($W220&gt;=10000000,IFERROR(DATE(INT($W220/10000),MOD(INT($W220/100),100),MOD($W220,100)),""),$W220),IF(ISNUMBER(--SUBSTITUTE(SUBSTITUTE(TRIM($W220),".","-"),"/","-")),IF(--SUBSTITUTE(SUBSTITUTE(TRIM($W220),".","-"),"/","-")&gt;=10000000,IFERROR(DATE(--LEFT(TRIM($W220),4),--MID(TRIM($W220),5,2),--RIGHT(TRIM($W220),2)),""),--SUBSTITUTE(SUBSTITUTE(TRIM($W220),".","-"),"/","-")),IFERROR(--LEFT(SUBSTITUTE(SUBSTITUTE(TRIM($W220),".","-"),"/","-"),10),""))))</f>
        <v/>
      </c>
      <c r="Y220" s="29">
        <f>IF($X220="","",INT($X220))</f>
        <v/>
      </c>
      <c r="Z220" s="30">
        <f>IF(OR($Y220="",$D$6=""),"",IF(INDEX($A:$U,ROW(),$D$6)="",0,IF(ISNUMBER(INDEX($A:$U,ROW(),$D$6)),INDEX($A:$U,ROW(),$D$6),IFERROR(--SUBSTITUTE(SUBSTITUTE(TRIM(INDEX($A:$U,ROW(),$D$6)),",",""),"원",""),0))))</f>
        <v/>
      </c>
      <c r="AA220" s="30">
        <f>IF(OR($Y220="",$E$6=""),"",IF(INDEX($A:$U,ROW(),$E$6)="",0,IF(ISNUMBER(INDEX($A:$U,ROW(),$E$6)),INDEX($A:$U,ROW(),$E$6),IFERROR(--SUBSTITUTE(SUBSTITUTE(TRIM(INDEX($A:$U,ROW(),$E$6)),",",""),"원",""),0))))</f>
        <v/>
      </c>
      <c r="AB220" s="30">
        <f>IF(OR($Y220="",$F$6=""),"",IF(INDEX($A:$U,ROW(),$F$6)="","",IF(ISNUMBER(INDEX($A:$U,ROW(),$F$6)),INDEX($A:$U,ROW(),$F$6),IFERROR(--SUBSTITUTE(SUBSTITUTE(TRIM(INDEX($A:$U,ROW(),$F$6)),",",""),"원",""),""))))</f>
        <v/>
      </c>
      <c r="AC220" s="2">
        <f>IF(OR($Y220="",$G$6=""),"",INDEX($A:$U,ROW(),$G$6)&amp;"")</f>
        <v/>
      </c>
      <c r="AD220" s="2">
        <f>IF($Y220="","",IF(OR(AND(설정!$B$5&lt;&gt;"",ISNUMBER(SEARCH(설정!$B$5,$AC220))),AND(설정!$B$6&lt;&gt;"",ISNUMBER(SEARCH(설정!$B$6,$AC220))),AND(설정!$B$7&lt;&gt;"",ISNUMBER(SEARCH(설정!$B$7,$AC220)))),"제외","포함"))</f>
        <v/>
      </c>
    </row>
    <row r="221">
      <c r="W221" s="2">
        <f>IF(OR($B$5="",$C$6="",ROW()&lt;$B$5),"",IF(INDEX($A:$U,ROW(),$C$6)="","",INDEX($A:$U,ROW(),$C$6)))</f>
        <v/>
      </c>
      <c r="X221" s="28">
        <f>IF($W221="","",IF(ISNUMBER($W221),IF($W221&gt;=10000000,IFERROR(DATE(INT($W221/10000),MOD(INT($W221/100),100),MOD($W221,100)),""),$W221),IF(ISNUMBER(--SUBSTITUTE(SUBSTITUTE(TRIM($W221),".","-"),"/","-")),IF(--SUBSTITUTE(SUBSTITUTE(TRIM($W221),".","-"),"/","-")&gt;=10000000,IFERROR(DATE(--LEFT(TRIM($W221),4),--MID(TRIM($W221),5,2),--RIGHT(TRIM($W221),2)),""),--SUBSTITUTE(SUBSTITUTE(TRIM($W221),".","-"),"/","-")),IFERROR(--LEFT(SUBSTITUTE(SUBSTITUTE(TRIM($W221),".","-"),"/","-"),10),""))))</f>
        <v/>
      </c>
      <c r="Y221" s="29">
        <f>IF($X221="","",INT($X221))</f>
        <v/>
      </c>
      <c r="Z221" s="30">
        <f>IF(OR($Y221="",$D$6=""),"",IF(INDEX($A:$U,ROW(),$D$6)="",0,IF(ISNUMBER(INDEX($A:$U,ROW(),$D$6)),INDEX($A:$U,ROW(),$D$6),IFERROR(--SUBSTITUTE(SUBSTITUTE(TRIM(INDEX($A:$U,ROW(),$D$6)),",",""),"원",""),0))))</f>
        <v/>
      </c>
      <c r="AA221" s="30">
        <f>IF(OR($Y221="",$E$6=""),"",IF(INDEX($A:$U,ROW(),$E$6)="",0,IF(ISNUMBER(INDEX($A:$U,ROW(),$E$6)),INDEX($A:$U,ROW(),$E$6),IFERROR(--SUBSTITUTE(SUBSTITUTE(TRIM(INDEX($A:$U,ROW(),$E$6)),",",""),"원",""),0))))</f>
        <v/>
      </c>
      <c r="AB221" s="30">
        <f>IF(OR($Y221="",$F$6=""),"",IF(INDEX($A:$U,ROW(),$F$6)="","",IF(ISNUMBER(INDEX($A:$U,ROW(),$F$6)),INDEX($A:$U,ROW(),$F$6),IFERROR(--SUBSTITUTE(SUBSTITUTE(TRIM(INDEX($A:$U,ROW(),$F$6)),",",""),"원",""),""))))</f>
        <v/>
      </c>
      <c r="AC221" s="2">
        <f>IF(OR($Y221="",$G$6=""),"",INDEX($A:$U,ROW(),$G$6)&amp;"")</f>
        <v/>
      </c>
      <c r="AD221" s="2">
        <f>IF($Y221="","",IF(OR(AND(설정!$B$5&lt;&gt;"",ISNUMBER(SEARCH(설정!$B$5,$AC221))),AND(설정!$B$6&lt;&gt;"",ISNUMBER(SEARCH(설정!$B$6,$AC221))),AND(설정!$B$7&lt;&gt;"",ISNUMBER(SEARCH(설정!$B$7,$AC221)))),"제외","포함"))</f>
        <v/>
      </c>
    </row>
    <row r="222">
      <c r="W222" s="2">
        <f>IF(OR($B$5="",$C$6="",ROW()&lt;$B$5),"",IF(INDEX($A:$U,ROW(),$C$6)="","",INDEX($A:$U,ROW(),$C$6)))</f>
        <v/>
      </c>
      <c r="X222" s="28">
        <f>IF($W222="","",IF(ISNUMBER($W222),IF($W222&gt;=10000000,IFERROR(DATE(INT($W222/10000),MOD(INT($W222/100),100),MOD($W222,100)),""),$W222),IF(ISNUMBER(--SUBSTITUTE(SUBSTITUTE(TRIM($W222),".","-"),"/","-")),IF(--SUBSTITUTE(SUBSTITUTE(TRIM($W222),".","-"),"/","-")&gt;=10000000,IFERROR(DATE(--LEFT(TRIM($W222),4),--MID(TRIM($W222),5,2),--RIGHT(TRIM($W222),2)),""),--SUBSTITUTE(SUBSTITUTE(TRIM($W222),".","-"),"/","-")),IFERROR(--LEFT(SUBSTITUTE(SUBSTITUTE(TRIM($W222),".","-"),"/","-"),10),""))))</f>
        <v/>
      </c>
      <c r="Y222" s="29">
        <f>IF($X222="","",INT($X222))</f>
        <v/>
      </c>
      <c r="Z222" s="30">
        <f>IF(OR($Y222="",$D$6=""),"",IF(INDEX($A:$U,ROW(),$D$6)="",0,IF(ISNUMBER(INDEX($A:$U,ROW(),$D$6)),INDEX($A:$U,ROW(),$D$6),IFERROR(--SUBSTITUTE(SUBSTITUTE(TRIM(INDEX($A:$U,ROW(),$D$6)),",",""),"원",""),0))))</f>
        <v/>
      </c>
      <c r="AA222" s="30">
        <f>IF(OR($Y222="",$E$6=""),"",IF(INDEX($A:$U,ROW(),$E$6)="",0,IF(ISNUMBER(INDEX($A:$U,ROW(),$E$6)),INDEX($A:$U,ROW(),$E$6),IFERROR(--SUBSTITUTE(SUBSTITUTE(TRIM(INDEX($A:$U,ROW(),$E$6)),",",""),"원",""),0))))</f>
        <v/>
      </c>
      <c r="AB222" s="30">
        <f>IF(OR($Y222="",$F$6=""),"",IF(INDEX($A:$U,ROW(),$F$6)="","",IF(ISNUMBER(INDEX($A:$U,ROW(),$F$6)),INDEX($A:$U,ROW(),$F$6),IFERROR(--SUBSTITUTE(SUBSTITUTE(TRIM(INDEX($A:$U,ROW(),$F$6)),",",""),"원",""),""))))</f>
        <v/>
      </c>
      <c r="AC222" s="2">
        <f>IF(OR($Y222="",$G$6=""),"",INDEX($A:$U,ROW(),$G$6)&amp;"")</f>
        <v/>
      </c>
      <c r="AD222" s="2">
        <f>IF($Y222="","",IF(OR(AND(설정!$B$5&lt;&gt;"",ISNUMBER(SEARCH(설정!$B$5,$AC222))),AND(설정!$B$6&lt;&gt;"",ISNUMBER(SEARCH(설정!$B$6,$AC222))),AND(설정!$B$7&lt;&gt;"",ISNUMBER(SEARCH(설정!$B$7,$AC222)))),"제외","포함"))</f>
        <v/>
      </c>
    </row>
    <row r="223">
      <c r="W223" s="2">
        <f>IF(OR($B$5="",$C$6="",ROW()&lt;$B$5),"",IF(INDEX($A:$U,ROW(),$C$6)="","",INDEX($A:$U,ROW(),$C$6)))</f>
        <v/>
      </c>
      <c r="X223" s="28">
        <f>IF($W223="","",IF(ISNUMBER($W223),IF($W223&gt;=10000000,IFERROR(DATE(INT($W223/10000),MOD(INT($W223/100),100),MOD($W223,100)),""),$W223),IF(ISNUMBER(--SUBSTITUTE(SUBSTITUTE(TRIM($W223),".","-"),"/","-")),IF(--SUBSTITUTE(SUBSTITUTE(TRIM($W223),".","-"),"/","-")&gt;=10000000,IFERROR(DATE(--LEFT(TRIM($W223),4),--MID(TRIM($W223),5,2),--RIGHT(TRIM($W223),2)),""),--SUBSTITUTE(SUBSTITUTE(TRIM($W223),".","-"),"/","-")),IFERROR(--LEFT(SUBSTITUTE(SUBSTITUTE(TRIM($W223),".","-"),"/","-"),10),""))))</f>
        <v/>
      </c>
      <c r="Y223" s="29">
        <f>IF($X223="","",INT($X223))</f>
        <v/>
      </c>
      <c r="Z223" s="30">
        <f>IF(OR($Y223="",$D$6=""),"",IF(INDEX($A:$U,ROW(),$D$6)="",0,IF(ISNUMBER(INDEX($A:$U,ROW(),$D$6)),INDEX($A:$U,ROW(),$D$6),IFERROR(--SUBSTITUTE(SUBSTITUTE(TRIM(INDEX($A:$U,ROW(),$D$6)),",",""),"원",""),0))))</f>
        <v/>
      </c>
      <c r="AA223" s="30">
        <f>IF(OR($Y223="",$E$6=""),"",IF(INDEX($A:$U,ROW(),$E$6)="",0,IF(ISNUMBER(INDEX($A:$U,ROW(),$E$6)),INDEX($A:$U,ROW(),$E$6),IFERROR(--SUBSTITUTE(SUBSTITUTE(TRIM(INDEX($A:$U,ROW(),$E$6)),",",""),"원",""),0))))</f>
        <v/>
      </c>
      <c r="AB223" s="30">
        <f>IF(OR($Y223="",$F$6=""),"",IF(INDEX($A:$U,ROW(),$F$6)="","",IF(ISNUMBER(INDEX($A:$U,ROW(),$F$6)),INDEX($A:$U,ROW(),$F$6),IFERROR(--SUBSTITUTE(SUBSTITUTE(TRIM(INDEX($A:$U,ROW(),$F$6)),",",""),"원",""),""))))</f>
        <v/>
      </c>
      <c r="AC223" s="2">
        <f>IF(OR($Y223="",$G$6=""),"",INDEX($A:$U,ROW(),$G$6)&amp;"")</f>
        <v/>
      </c>
      <c r="AD223" s="2">
        <f>IF($Y223="","",IF(OR(AND(설정!$B$5&lt;&gt;"",ISNUMBER(SEARCH(설정!$B$5,$AC223))),AND(설정!$B$6&lt;&gt;"",ISNUMBER(SEARCH(설정!$B$6,$AC223))),AND(설정!$B$7&lt;&gt;"",ISNUMBER(SEARCH(설정!$B$7,$AC223)))),"제외","포함"))</f>
        <v/>
      </c>
    </row>
    <row r="224">
      <c r="W224" s="2">
        <f>IF(OR($B$5="",$C$6="",ROW()&lt;$B$5),"",IF(INDEX($A:$U,ROW(),$C$6)="","",INDEX($A:$U,ROW(),$C$6)))</f>
        <v/>
      </c>
      <c r="X224" s="28">
        <f>IF($W224="","",IF(ISNUMBER($W224),IF($W224&gt;=10000000,IFERROR(DATE(INT($W224/10000),MOD(INT($W224/100),100),MOD($W224,100)),""),$W224),IF(ISNUMBER(--SUBSTITUTE(SUBSTITUTE(TRIM($W224),".","-"),"/","-")),IF(--SUBSTITUTE(SUBSTITUTE(TRIM($W224),".","-"),"/","-")&gt;=10000000,IFERROR(DATE(--LEFT(TRIM($W224),4),--MID(TRIM($W224),5,2),--RIGHT(TRIM($W224),2)),""),--SUBSTITUTE(SUBSTITUTE(TRIM($W224),".","-"),"/","-")),IFERROR(--LEFT(SUBSTITUTE(SUBSTITUTE(TRIM($W224),".","-"),"/","-"),10),""))))</f>
        <v/>
      </c>
      <c r="Y224" s="29">
        <f>IF($X224="","",INT($X224))</f>
        <v/>
      </c>
      <c r="Z224" s="30">
        <f>IF(OR($Y224="",$D$6=""),"",IF(INDEX($A:$U,ROW(),$D$6)="",0,IF(ISNUMBER(INDEX($A:$U,ROW(),$D$6)),INDEX($A:$U,ROW(),$D$6),IFERROR(--SUBSTITUTE(SUBSTITUTE(TRIM(INDEX($A:$U,ROW(),$D$6)),",",""),"원",""),0))))</f>
        <v/>
      </c>
      <c r="AA224" s="30">
        <f>IF(OR($Y224="",$E$6=""),"",IF(INDEX($A:$U,ROW(),$E$6)="",0,IF(ISNUMBER(INDEX($A:$U,ROW(),$E$6)),INDEX($A:$U,ROW(),$E$6),IFERROR(--SUBSTITUTE(SUBSTITUTE(TRIM(INDEX($A:$U,ROW(),$E$6)),",",""),"원",""),0))))</f>
        <v/>
      </c>
      <c r="AB224" s="30">
        <f>IF(OR($Y224="",$F$6=""),"",IF(INDEX($A:$U,ROW(),$F$6)="","",IF(ISNUMBER(INDEX($A:$U,ROW(),$F$6)),INDEX($A:$U,ROW(),$F$6),IFERROR(--SUBSTITUTE(SUBSTITUTE(TRIM(INDEX($A:$U,ROW(),$F$6)),",",""),"원",""),""))))</f>
        <v/>
      </c>
      <c r="AC224" s="2">
        <f>IF(OR($Y224="",$G$6=""),"",INDEX($A:$U,ROW(),$G$6)&amp;"")</f>
        <v/>
      </c>
      <c r="AD224" s="2">
        <f>IF($Y224="","",IF(OR(AND(설정!$B$5&lt;&gt;"",ISNUMBER(SEARCH(설정!$B$5,$AC224))),AND(설정!$B$6&lt;&gt;"",ISNUMBER(SEARCH(설정!$B$6,$AC224))),AND(설정!$B$7&lt;&gt;"",ISNUMBER(SEARCH(설정!$B$7,$AC224)))),"제외","포함"))</f>
        <v/>
      </c>
    </row>
    <row r="225">
      <c r="W225" s="2">
        <f>IF(OR($B$5="",$C$6="",ROW()&lt;$B$5),"",IF(INDEX($A:$U,ROW(),$C$6)="","",INDEX($A:$U,ROW(),$C$6)))</f>
        <v/>
      </c>
      <c r="X225" s="28">
        <f>IF($W225="","",IF(ISNUMBER($W225),IF($W225&gt;=10000000,IFERROR(DATE(INT($W225/10000),MOD(INT($W225/100),100),MOD($W225,100)),""),$W225),IF(ISNUMBER(--SUBSTITUTE(SUBSTITUTE(TRIM($W225),".","-"),"/","-")),IF(--SUBSTITUTE(SUBSTITUTE(TRIM($W225),".","-"),"/","-")&gt;=10000000,IFERROR(DATE(--LEFT(TRIM($W225),4),--MID(TRIM($W225),5,2),--RIGHT(TRIM($W225),2)),""),--SUBSTITUTE(SUBSTITUTE(TRIM($W225),".","-"),"/","-")),IFERROR(--LEFT(SUBSTITUTE(SUBSTITUTE(TRIM($W225),".","-"),"/","-"),10),""))))</f>
        <v/>
      </c>
      <c r="Y225" s="29">
        <f>IF($X225="","",INT($X225))</f>
        <v/>
      </c>
      <c r="Z225" s="30">
        <f>IF(OR($Y225="",$D$6=""),"",IF(INDEX($A:$U,ROW(),$D$6)="",0,IF(ISNUMBER(INDEX($A:$U,ROW(),$D$6)),INDEX($A:$U,ROW(),$D$6),IFERROR(--SUBSTITUTE(SUBSTITUTE(TRIM(INDEX($A:$U,ROW(),$D$6)),",",""),"원",""),0))))</f>
        <v/>
      </c>
      <c r="AA225" s="30">
        <f>IF(OR($Y225="",$E$6=""),"",IF(INDEX($A:$U,ROW(),$E$6)="",0,IF(ISNUMBER(INDEX($A:$U,ROW(),$E$6)),INDEX($A:$U,ROW(),$E$6),IFERROR(--SUBSTITUTE(SUBSTITUTE(TRIM(INDEX($A:$U,ROW(),$E$6)),",",""),"원",""),0))))</f>
        <v/>
      </c>
      <c r="AB225" s="30">
        <f>IF(OR($Y225="",$F$6=""),"",IF(INDEX($A:$U,ROW(),$F$6)="","",IF(ISNUMBER(INDEX($A:$U,ROW(),$F$6)),INDEX($A:$U,ROW(),$F$6),IFERROR(--SUBSTITUTE(SUBSTITUTE(TRIM(INDEX($A:$U,ROW(),$F$6)),",",""),"원",""),""))))</f>
        <v/>
      </c>
      <c r="AC225" s="2">
        <f>IF(OR($Y225="",$G$6=""),"",INDEX($A:$U,ROW(),$G$6)&amp;"")</f>
        <v/>
      </c>
      <c r="AD225" s="2">
        <f>IF($Y225="","",IF(OR(AND(설정!$B$5&lt;&gt;"",ISNUMBER(SEARCH(설정!$B$5,$AC225))),AND(설정!$B$6&lt;&gt;"",ISNUMBER(SEARCH(설정!$B$6,$AC225))),AND(설정!$B$7&lt;&gt;"",ISNUMBER(SEARCH(설정!$B$7,$AC225)))),"제외","포함"))</f>
        <v/>
      </c>
    </row>
    <row r="226">
      <c r="W226" s="2">
        <f>IF(OR($B$5="",$C$6="",ROW()&lt;$B$5),"",IF(INDEX($A:$U,ROW(),$C$6)="","",INDEX($A:$U,ROW(),$C$6)))</f>
        <v/>
      </c>
      <c r="X226" s="28">
        <f>IF($W226="","",IF(ISNUMBER($W226),IF($W226&gt;=10000000,IFERROR(DATE(INT($W226/10000),MOD(INT($W226/100),100),MOD($W226,100)),""),$W226),IF(ISNUMBER(--SUBSTITUTE(SUBSTITUTE(TRIM($W226),".","-"),"/","-")),IF(--SUBSTITUTE(SUBSTITUTE(TRIM($W226),".","-"),"/","-")&gt;=10000000,IFERROR(DATE(--LEFT(TRIM($W226),4),--MID(TRIM($W226),5,2),--RIGHT(TRIM($W226),2)),""),--SUBSTITUTE(SUBSTITUTE(TRIM($W226),".","-"),"/","-")),IFERROR(--LEFT(SUBSTITUTE(SUBSTITUTE(TRIM($W226),".","-"),"/","-"),10),""))))</f>
        <v/>
      </c>
      <c r="Y226" s="29">
        <f>IF($X226="","",INT($X226))</f>
        <v/>
      </c>
      <c r="Z226" s="30">
        <f>IF(OR($Y226="",$D$6=""),"",IF(INDEX($A:$U,ROW(),$D$6)="",0,IF(ISNUMBER(INDEX($A:$U,ROW(),$D$6)),INDEX($A:$U,ROW(),$D$6),IFERROR(--SUBSTITUTE(SUBSTITUTE(TRIM(INDEX($A:$U,ROW(),$D$6)),",",""),"원",""),0))))</f>
        <v/>
      </c>
      <c r="AA226" s="30">
        <f>IF(OR($Y226="",$E$6=""),"",IF(INDEX($A:$U,ROW(),$E$6)="",0,IF(ISNUMBER(INDEX($A:$U,ROW(),$E$6)),INDEX($A:$U,ROW(),$E$6),IFERROR(--SUBSTITUTE(SUBSTITUTE(TRIM(INDEX($A:$U,ROW(),$E$6)),",",""),"원",""),0))))</f>
        <v/>
      </c>
      <c r="AB226" s="30">
        <f>IF(OR($Y226="",$F$6=""),"",IF(INDEX($A:$U,ROW(),$F$6)="","",IF(ISNUMBER(INDEX($A:$U,ROW(),$F$6)),INDEX($A:$U,ROW(),$F$6),IFERROR(--SUBSTITUTE(SUBSTITUTE(TRIM(INDEX($A:$U,ROW(),$F$6)),",",""),"원",""),""))))</f>
        <v/>
      </c>
      <c r="AC226" s="2">
        <f>IF(OR($Y226="",$G$6=""),"",INDEX($A:$U,ROW(),$G$6)&amp;"")</f>
        <v/>
      </c>
      <c r="AD226" s="2">
        <f>IF($Y226="","",IF(OR(AND(설정!$B$5&lt;&gt;"",ISNUMBER(SEARCH(설정!$B$5,$AC226))),AND(설정!$B$6&lt;&gt;"",ISNUMBER(SEARCH(설정!$B$6,$AC226))),AND(설정!$B$7&lt;&gt;"",ISNUMBER(SEARCH(설정!$B$7,$AC226)))),"제외","포함"))</f>
        <v/>
      </c>
    </row>
    <row r="227">
      <c r="W227" s="2">
        <f>IF(OR($B$5="",$C$6="",ROW()&lt;$B$5),"",IF(INDEX($A:$U,ROW(),$C$6)="","",INDEX($A:$U,ROW(),$C$6)))</f>
        <v/>
      </c>
      <c r="X227" s="28">
        <f>IF($W227="","",IF(ISNUMBER($W227),IF($W227&gt;=10000000,IFERROR(DATE(INT($W227/10000),MOD(INT($W227/100),100),MOD($W227,100)),""),$W227),IF(ISNUMBER(--SUBSTITUTE(SUBSTITUTE(TRIM($W227),".","-"),"/","-")),IF(--SUBSTITUTE(SUBSTITUTE(TRIM($W227),".","-"),"/","-")&gt;=10000000,IFERROR(DATE(--LEFT(TRIM($W227),4),--MID(TRIM($W227),5,2),--RIGHT(TRIM($W227),2)),""),--SUBSTITUTE(SUBSTITUTE(TRIM($W227),".","-"),"/","-")),IFERROR(--LEFT(SUBSTITUTE(SUBSTITUTE(TRIM($W227),".","-"),"/","-"),10),""))))</f>
        <v/>
      </c>
      <c r="Y227" s="29">
        <f>IF($X227="","",INT($X227))</f>
        <v/>
      </c>
      <c r="Z227" s="30">
        <f>IF(OR($Y227="",$D$6=""),"",IF(INDEX($A:$U,ROW(),$D$6)="",0,IF(ISNUMBER(INDEX($A:$U,ROW(),$D$6)),INDEX($A:$U,ROW(),$D$6),IFERROR(--SUBSTITUTE(SUBSTITUTE(TRIM(INDEX($A:$U,ROW(),$D$6)),",",""),"원",""),0))))</f>
        <v/>
      </c>
      <c r="AA227" s="30">
        <f>IF(OR($Y227="",$E$6=""),"",IF(INDEX($A:$U,ROW(),$E$6)="",0,IF(ISNUMBER(INDEX($A:$U,ROW(),$E$6)),INDEX($A:$U,ROW(),$E$6),IFERROR(--SUBSTITUTE(SUBSTITUTE(TRIM(INDEX($A:$U,ROW(),$E$6)),",",""),"원",""),0))))</f>
        <v/>
      </c>
      <c r="AB227" s="30">
        <f>IF(OR($Y227="",$F$6=""),"",IF(INDEX($A:$U,ROW(),$F$6)="","",IF(ISNUMBER(INDEX($A:$U,ROW(),$F$6)),INDEX($A:$U,ROW(),$F$6),IFERROR(--SUBSTITUTE(SUBSTITUTE(TRIM(INDEX($A:$U,ROW(),$F$6)),",",""),"원",""),""))))</f>
        <v/>
      </c>
      <c r="AC227" s="2">
        <f>IF(OR($Y227="",$G$6=""),"",INDEX($A:$U,ROW(),$G$6)&amp;"")</f>
        <v/>
      </c>
      <c r="AD227" s="2">
        <f>IF($Y227="","",IF(OR(AND(설정!$B$5&lt;&gt;"",ISNUMBER(SEARCH(설정!$B$5,$AC227))),AND(설정!$B$6&lt;&gt;"",ISNUMBER(SEARCH(설정!$B$6,$AC227))),AND(설정!$B$7&lt;&gt;"",ISNUMBER(SEARCH(설정!$B$7,$AC227)))),"제외","포함"))</f>
        <v/>
      </c>
    </row>
    <row r="228">
      <c r="W228" s="2">
        <f>IF(OR($B$5="",$C$6="",ROW()&lt;$B$5),"",IF(INDEX($A:$U,ROW(),$C$6)="","",INDEX($A:$U,ROW(),$C$6)))</f>
        <v/>
      </c>
      <c r="X228" s="28">
        <f>IF($W228="","",IF(ISNUMBER($W228),IF($W228&gt;=10000000,IFERROR(DATE(INT($W228/10000),MOD(INT($W228/100),100),MOD($W228,100)),""),$W228),IF(ISNUMBER(--SUBSTITUTE(SUBSTITUTE(TRIM($W228),".","-"),"/","-")),IF(--SUBSTITUTE(SUBSTITUTE(TRIM($W228),".","-"),"/","-")&gt;=10000000,IFERROR(DATE(--LEFT(TRIM($W228),4),--MID(TRIM($W228),5,2),--RIGHT(TRIM($W228),2)),""),--SUBSTITUTE(SUBSTITUTE(TRIM($W228),".","-"),"/","-")),IFERROR(--LEFT(SUBSTITUTE(SUBSTITUTE(TRIM($W228),".","-"),"/","-"),10),""))))</f>
        <v/>
      </c>
      <c r="Y228" s="29">
        <f>IF($X228="","",INT($X228))</f>
        <v/>
      </c>
      <c r="Z228" s="30">
        <f>IF(OR($Y228="",$D$6=""),"",IF(INDEX($A:$U,ROW(),$D$6)="",0,IF(ISNUMBER(INDEX($A:$U,ROW(),$D$6)),INDEX($A:$U,ROW(),$D$6),IFERROR(--SUBSTITUTE(SUBSTITUTE(TRIM(INDEX($A:$U,ROW(),$D$6)),",",""),"원",""),0))))</f>
        <v/>
      </c>
      <c r="AA228" s="30">
        <f>IF(OR($Y228="",$E$6=""),"",IF(INDEX($A:$U,ROW(),$E$6)="",0,IF(ISNUMBER(INDEX($A:$U,ROW(),$E$6)),INDEX($A:$U,ROW(),$E$6),IFERROR(--SUBSTITUTE(SUBSTITUTE(TRIM(INDEX($A:$U,ROW(),$E$6)),",",""),"원",""),0))))</f>
        <v/>
      </c>
      <c r="AB228" s="30">
        <f>IF(OR($Y228="",$F$6=""),"",IF(INDEX($A:$U,ROW(),$F$6)="","",IF(ISNUMBER(INDEX($A:$U,ROW(),$F$6)),INDEX($A:$U,ROW(),$F$6),IFERROR(--SUBSTITUTE(SUBSTITUTE(TRIM(INDEX($A:$U,ROW(),$F$6)),",",""),"원",""),""))))</f>
        <v/>
      </c>
      <c r="AC228" s="2">
        <f>IF(OR($Y228="",$G$6=""),"",INDEX($A:$U,ROW(),$G$6)&amp;"")</f>
        <v/>
      </c>
      <c r="AD228" s="2">
        <f>IF($Y228="","",IF(OR(AND(설정!$B$5&lt;&gt;"",ISNUMBER(SEARCH(설정!$B$5,$AC228))),AND(설정!$B$6&lt;&gt;"",ISNUMBER(SEARCH(설정!$B$6,$AC228))),AND(설정!$B$7&lt;&gt;"",ISNUMBER(SEARCH(설정!$B$7,$AC228)))),"제외","포함"))</f>
        <v/>
      </c>
    </row>
    <row r="229">
      <c r="W229" s="2">
        <f>IF(OR($B$5="",$C$6="",ROW()&lt;$B$5),"",IF(INDEX($A:$U,ROW(),$C$6)="","",INDEX($A:$U,ROW(),$C$6)))</f>
        <v/>
      </c>
      <c r="X229" s="28">
        <f>IF($W229="","",IF(ISNUMBER($W229),IF($W229&gt;=10000000,IFERROR(DATE(INT($W229/10000),MOD(INT($W229/100),100),MOD($W229,100)),""),$W229),IF(ISNUMBER(--SUBSTITUTE(SUBSTITUTE(TRIM($W229),".","-"),"/","-")),IF(--SUBSTITUTE(SUBSTITUTE(TRIM($W229),".","-"),"/","-")&gt;=10000000,IFERROR(DATE(--LEFT(TRIM($W229),4),--MID(TRIM($W229),5,2),--RIGHT(TRIM($W229),2)),""),--SUBSTITUTE(SUBSTITUTE(TRIM($W229),".","-"),"/","-")),IFERROR(--LEFT(SUBSTITUTE(SUBSTITUTE(TRIM($W229),".","-"),"/","-"),10),""))))</f>
        <v/>
      </c>
      <c r="Y229" s="29">
        <f>IF($X229="","",INT($X229))</f>
        <v/>
      </c>
      <c r="Z229" s="30">
        <f>IF(OR($Y229="",$D$6=""),"",IF(INDEX($A:$U,ROW(),$D$6)="",0,IF(ISNUMBER(INDEX($A:$U,ROW(),$D$6)),INDEX($A:$U,ROW(),$D$6),IFERROR(--SUBSTITUTE(SUBSTITUTE(TRIM(INDEX($A:$U,ROW(),$D$6)),",",""),"원",""),0))))</f>
        <v/>
      </c>
      <c r="AA229" s="30">
        <f>IF(OR($Y229="",$E$6=""),"",IF(INDEX($A:$U,ROW(),$E$6)="",0,IF(ISNUMBER(INDEX($A:$U,ROW(),$E$6)),INDEX($A:$U,ROW(),$E$6),IFERROR(--SUBSTITUTE(SUBSTITUTE(TRIM(INDEX($A:$U,ROW(),$E$6)),",",""),"원",""),0))))</f>
        <v/>
      </c>
      <c r="AB229" s="30">
        <f>IF(OR($Y229="",$F$6=""),"",IF(INDEX($A:$U,ROW(),$F$6)="","",IF(ISNUMBER(INDEX($A:$U,ROW(),$F$6)),INDEX($A:$U,ROW(),$F$6),IFERROR(--SUBSTITUTE(SUBSTITUTE(TRIM(INDEX($A:$U,ROW(),$F$6)),",",""),"원",""),""))))</f>
        <v/>
      </c>
      <c r="AC229" s="2">
        <f>IF(OR($Y229="",$G$6=""),"",INDEX($A:$U,ROW(),$G$6)&amp;"")</f>
        <v/>
      </c>
      <c r="AD229" s="2">
        <f>IF($Y229="","",IF(OR(AND(설정!$B$5&lt;&gt;"",ISNUMBER(SEARCH(설정!$B$5,$AC229))),AND(설정!$B$6&lt;&gt;"",ISNUMBER(SEARCH(설정!$B$6,$AC229))),AND(설정!$B$7&lt;&gt;"",ISNUMBER(SEARCH(설정!$B$7,$AC229)))),"제외","포함"))</f>
        <v/>
      </c>
    </row>
    <row r="230">
      <c r="W230" s="2">
        <f>IF(OR($B$5="",$C$6="",ROW()&lt;$B$5),"",IF(INDEX($A:$U,ROW(),$C$6)="","",INDEX($A:$U,ROW(),$C$6)))</f>
        <v/>
      </c>
      <c r="X230" s="28">
        <f>IF($W230="","",IF(ISNUMBER($W230),IF($W230&gt;=10000000,IFERROR(DATE(INT($W230/10000),MOD(INT($W230/100),100),MOD($W230,100)),""),$W230),IF(ISNUMBER(--SUBSTITUTE(SUBSTITUTE(TRIM($W230),".","-"),"/","-")),IF(--SUBSTITUTE(SUBSTITUTE(TRIM($W230),".","-"),"/","-")&gt;=10000000,IFERROR(DATE(--LEFT(TRIM($W230),4),--MID(TRIM($W230),5,2),--RIGHT(TRIM($W230),2)),""),--SUBSTITUTE(SUBSTITUTE(TRIM($W230),".","-"),"/","-")),IFERROR(--LEFT(SUBSTITUTE(SUBSTITUTE(TRIM($W230),".","-"),"/","-"),10),""))))</f>
        <v/>
      </c>
      <c r="Y230" s="29">
        <f>IF($X230="","",INT($X230))</f>
        <v/>
      </c>
      <c r="Z230" s="30">
        <f>IF(OR($Y230="",$D$6=""),"",IF(INDEX($A:$U,ROW(),$D$6)="",0,IF(ISNUMBER(INDEX($A:$U,ROW(),$D$6)),INDEX($A:$U,ROW(),$D$6),IFERROR(--SUBSTITUTE(SUBSTITUTE(TRIM(INDEX($A:$U,ROW(),$D$6)),",",""),"원",""),0))))</f>
        <v/>
      </c>
      <c r="AA230" s="30">
        <f>IF(OR($Y230="",$E$6=""),"",IF(INDEX($A:$U,ROW(),$E$6)="",0,IF(ISNUMBER(INDEX($A:$U,ROW(),$E$6)),INDEX($A:$U,ROW(),$E$6),IFERROR(--SUBSTITUTE(SUBSTITUTE(TRIM(INDEX($A:$U,ROW(),$E$6)),",",""),"원",""),0))))</f>
        <v/>
      </c>
      <c r="AB230" s="30">
        <f>IF(OR($Y230="",$F$6=""),"",IF(INDEX($A:$U,ROW(),$F$6)="","",IF(ISNUMBER(INDEX($A:$U,ROW(),$F$6)),INDEX($A:$U,ROW(),$F$6),IFERROR(--SUBSTITUTE(SUBSTITUTE(TRIM(INDEX($A:$U,ROW(),$F$6)),",",""),"원",""),""))))</f>
        <v/>
      </c>
      <c r="AC230" s="2">
        <f>IF(OR($Y230="",$G$6=""),"",INDEX($A:$U,ROW(),$G$6)&amp;"")</f>
        <v/>
      </c>
      <c r="AD230" s="2">
        <f>IF($Y230="","",IF(OR(AND(설정!$B$5&lt;&gt;"",ISNUMBER(SEARCH(설정!$B$5,$AC230))),AND(설정!$B$6&lt;&gt;"",ISNUMBER(SEARCH(설정!$B$6,$AC230))),AND(설정!$B$7&lt;&gt;"",ISNUMBER(SEARCH(설정!$B$7,$AC230)))),"제외","포함"))</f>
        <v/>
      </c>
    </row>
    <row r="231">
      <c r="W231" s="2">
        <f>IF(OR($B$5="",$C$6="",ROW()&lt;$B$5),"",IF(INDEX($A:$U,ROW(),$C$6)="","",INDEX($A:$U,ROW(),$C$6)))</f>
        <v/>
      </c>
      <c r="X231" s="28">
        <f>IF($W231="","",IF(ISNUMBER($W231),IF($W231&gt;=10000000,IFERROR(DATE(INT($W231/10000),MOD(INT($W231/100),100),MOD($W231,100)),""),$W231),IF(ISNUMBER(--SUBSTITUTE(SUBSTITUTE(TRIM($W231),".","-"),"/","-")),IF(--SUBSTITUTE(SUBSTITUTE(TRIM($W231),".","-"),"/","-")&gt;=10000000,IFERROR(DATE(--LEFT(TRIM($W231),4),--MID(TRIM($W231),5,2),--RIGHT(TRIM($W231),2)),""),--SUBSTITUTE(SUBSTITUTE(TRIM($W231),".","-"),"/","-")),IFERROR(--LEFT(SUBSTITUTE(SUBSTITUTE(TRIM($W231),".","-"),"/","-"),10),""))))</f>
        <v/>
      </c>
      <c r="Y231" s="29">
        <f>IF($X231="","",INT($X231))</f>
        <v/>
      </c>
      <c r="Z231" s="30">
        <f>IF(OR($Y231="",$D$6=""),"",IF(INDEX($A:$U,ROW(),$D$6)="",0,IF(ISNUMBER(INDEX($A:$U,ROW(),$D$6)),INDEX($A:$U,ROW(),$D$6),IFERROR(--SUBSTITUTE(SUBSTITUTE(TRIM(INDEX($A:$U,ROW(),$D$6)),",",""),"원",""),0))))</f>
        <v/>
      </c>
      <c r="AA231" s="30">
        <f>IF(OR($Y231="",$E$6=""),"",IF(INDEX($A:$U,ROW(),$E$6)="",0,IF(ISNUMBER(INDEX($A:$U,ROW(),$E$6)),INDEX($A:$U,ROW(),$E$6),IFERROR(--SUBSTITUTE(SUBSTITUTE(TRIM(INDEX($A:$U,ROW(),$E$6)),",",""),"원",""),0))))</f>
        <v/>
      </c>
      <c r="AB231" s="30">
        <f>IF(OR($Y231="",$F$6=""),"",IF(INDEX($A:$U,ROW(),$F$6)="","",IF(ISNUMBER(INDEX($A:$U,ROW(),$F$6)),INDEX($A:$U,ROW(),$F$6),IFERROR(--SUBSTITUTE(SUBSTITUTE(TRIM(INDEX($A:$U,ROW(),$F$6)),",",""),"원",""),""))))</f>
        <v/>
      </c>
      <c r="AC231" s="2">
        <f>IF(OR($Y231="",$G$6=""),"",INDEX($A:$U,ROW(),$G$6)&amp;"")</f>
        <v/>
      </c>
      <c r="AD231" s="2">
        <f>IF($Y231="","",IF(OR(AND(설정!$B$5&lt;&gt;"",ISNUMBER(SEARCH(설정!$B$5,$AC231))),AND(설정!$B$6&lt;&gt;"",ISNUMBER(SEARCH(설정!$B$6,$AC231))),AND(설정!$B$7&lt;&gt;"",ISNUMBER(SEARCH(설정!$B$7,$AC231)))),"제외","포함"))</f>
        <v/>
      </c>
    </row>
    <row r="232">
      <c r="W232" s="2">
        <f>IF(OR($B$5="",$C$6="",ROW()&lt;$B$5),"",IF(INDEX($A:$U,ROW(),$C$6)="","",INDEX($A:$U,ROW(),$C$6)))</f>
        <v/>
      </c>
      <c r="X232" s="28">
        <f>IF($W232="","",IF(ISNUMBER($W232),IF($W232&gt;=10000000,IFERROR(DATE(INT($W232/10000),MOD(INT($W232/100),100),MOD($W232,100)),""),$W232),IF(ISNUMBER(--SUBSTITUTE(SUBSTITUTE(TRIM($W232),".","-"),"/","-")),IF(--SUBSTITUTE(SUBSTITUTE(TRIM($W232),".","-"),"/","-")&gt;=10000000,IFERROR(DATE(--LEFT(TRIM($W232),4),--MID(TRIM($W232),5,2),--RIGHT(TRIM($W232),2)),""),--SUBSTITUTE(SUBSTITUTE(TRIM($W232),".","-"),"/","-")),IFERROR(--LEFT(SUBSTITUTE(SUBSTITUTE(TRIM($W232),".","-"),"/","-"),10),""))))</f>
        <v/>
      </c>
      <c r="Y232" s="29">
        <f>IF($X232="","",INT($X232))</f>
        <v/>
      </c>
      <c r="Z232" s="30">
        <f>IF(OR($Y232="",$D$6=""),"",IF(INDEX($A:$U,ROW(),$D$6)="",0,IF(ISNUMBER(INDEX($A:$U,ROW(),$D$6)),INDEX($A:$U,ROW(),$D$6),IFERROR(--SUBSTITUTE(SUBSTITUTE(TRIM(INDEX($A:$U,ROW(),$D$6)),",",""),"원",""),0))))</f>
        <v/>
      </c>
      <c r="AA232" s="30">
        <f>IF(OR($Y232="",$E$6=""),"",IF(INDEX($A:$U,ROW(),$E$6)="",0,IF(ISNUMBER(INDEX($A:$U,ROW(),$E$6)),INDEX($A:$U,ROW(),$E$6),IFERROR(--SUBSTITUTE(SUBSTITUTE(TRIM(INDEX($A:$U,ROW(),$E$6)),",",""),"원",""),0))))</f>
        <v/>
      </c>
      <c r="AB232" s="30">
        <f>IF(OR($Y232="",$F$6=""),"",IF(INDEX($A:$U,ROW(),$F$6)="","",IF(ISNUMBER(INDEX($A:$U,ROW(),$F$6)),INDEX($A:$U,ROW(),$F$6),IFERROR(--SUBSTITUTE(SUBSTITUTE(TRIM(INDEX($A:$U,ROW(),$F$6)),",",""),"원",""),""))))</f>
        <v/>
      </c>
      <c r="AC232" s="2">
        <f>IF(OR($Y232="",$G$6=""),"",INDEX($A:$U,ROW(),$G$6)&amp;"")</f>
        <v/>
      </c>
      <c r="AD232" s="2">
        <f>IF($Y232="","",IF(OR(AND(설정!$B$5&lt;&gt;"",ISNUMBER(SEARCH(설정!$B$5,$AC232))),AND(설정!$B$6&lt;&gt;"",ISNUMBER(SEARCH(설정!$B$6,$AC232))),AND(설정!$B$7&lt;&gt;"",ISNUMBER(SEARCH(설정!$B$7,$AC232)))),"제외","포함"))</f>
        <v/>
      </c>
    </row>
    <row r="233">
      <c r="W233" s="2">
        <f>IF(OR($B$5="",$C$6="",ROW()&lt;$B$5),"",IF(INDEX($A:$U,ROW(),$C$6)="","",INDEX($A:$U,ROW(),$C$6)))</f>
        <v/>
      </c>
      <c r="X233" s="28">
        <f>IF($W233="","",IF(ISNUMBER($W233),IF($W233&gt;=10000000,IFERROR(DATE(INT($W233/10000),MOD(INT($W233/100),100),MOD($W233,100)),""),$W233),IF(ISNUMBER(--SUBSTITUTE(SUBSTITUTE(TRIM($W233),".","-"),"/","-")),IF(--SUBSTITUTE(SUBSTITUTE(TRIM($W233),".","-"),"/","-")&gt;=10000000,IFERROR(DATE(--LEFT(TRIM($W233),4),--MID(TRIM($W233),5,2),--RIGHT(TRIM($W233),2)),""),--SUBSTITUTE(SUBSTITUTE(TRIM($W233),".","-"),"/","-")),IFERROR(--LEFT(SUBSTITUTE(SUBSTITUTE(TRIM($W233),".","-"),"/","-"),10),""))))</f>
        <v/>
      </c>
      <c r="Y233" s="29">
        <f>IF($X233="","",INT($X233))</f>
        <v/>
      </c>
      <c r="Z233" s="30">
        <f>IF(OR($Y233="",$D$6=""),"",IF(INDEX($A:$U,ROW(),$D$6)="",0,IF(ISNUMBER(INDEX($A:$U,ROW(),$D$6)),INDEX($A:$U,ROW(),$D$6),IFERROR(--SUBSTITUTE(SUBSTITUTE(TRIM(INDEX($A:$U,ROW(),$D$6)),",",""),"원",""),0))))</f>
        <v/>
      </c>
      <c r="AA233" s="30">
        <f>IF(OR($Y233="",$E$6=""),"",IF(INDEX($A:$U,ROW(),$E$6)="",0,IF(ISNUMBER(INDEX($A:$U,ROW(),$E$6)),INDEX($A:$U,ROW(),$E$6),IFERROR(--SUBSTITUTE(SUBSTITUTE(TRIM(INDEX($A:$U,ROW(),$E$6)),",",""),"원",""),0))))</f>
        <v/>
      </c>
      <c r="AB233" s="30">
        <f>IF(OR($Y233="",$F$6=""),"",IF(INDEX($A:$U,ROW(),$F$6)="","",IF(ISNUMBER(INDEX($A:$U,ROW(),$F$6)),INDEX($A:$U,ROW(),$F$6),IFERROR(--SUBSTITUTE(SUBSTITUTE(TRIM(INDEX($A:$U,ROW(),$F$6)),",",""),"원",""),""))))</f>
        <v/>
      </c>
      <c r="AC233" s="2">
        <f>IF(OR($Y233="",$G$6=""),"",INDEX($A:$U,ROW(),$G$6)&amp;"")</f>
        <v/>
      </c>
      <c r="AD233" s="2">
        <f>IF($Y233="","",IF(OR(AND(설정!$B$5&lt;&gt;"",ISNUMBER(SEARCH(설정!$B$5,$AC233))),AND(설정!$B$6&lt;&gt;"",ISNUMBER(SEARCH(설정!$B$6,$AC233))),AND(설정!$B$7&lt;&gt;"",ISNUMBER(SEARCH(설정!$B$7,$AC233)))),"제외","포함"))</f>
        <v/>
      </c>
    </row>
    <row r="234">
      <c r="W234" s="2">
        <f>IF(OR($B$5="",$C$6="",ROW()&lt;$B$5),"",IF(INDEX($A:$U,ROW(),$C$6)="","",INDEX($A:$U,ROW(),$C$6)))</f>
        <v/>
      </c>
      <c r="X234" s="28">
        <f>IF($W234="","",IF(ISNUMBER($W234),IF($W234&gt;=10000000,IFERROR(DATE(INT($W234/10000),MOD(INT($W234/100),100),MOD($W234,100)),""),$W234),IF(ISNUMBER(--SUBSTITUTE(SUBSTITUTE(TRIM($W234),".","-"),"/","-")),IF(--SUBSTITUTE(SUBSTITUTE(TRIM($W234),".","-"),"/","-")&gt;=10000000,IFERROR(DATE(--LEFT(TRIM($W234),4),--MID(TRIM($W234),5,2),--RIGHT(TRIM($W234),2)),""),--SUBSTITUTE(SUBSTITUTE(TRIM($W234),".","-"),"/","-")),IFERROR(--LEFT(SUBSTITUTE(SUBSTITUTE(TRIM($W234),".","-"),"/","-"),10),""))))</f>
        <v/>
      </c>
      <c r="Y234" s="29">
        <f>IF($X234="","",INT($X234))</f>
        <v/>
      </c>
      <c r="Z234" s="30">
        <f>IF(OR($Y234="",$D$6=""),"",IF(INDEX($A:$U,ROW(),$D$6)="",0,IF(ISNUMBER(INDEX($A:$U,ROW(),$D$6)),INDEX($A:$U,ROW(),$D$6),IFERROR(--SUBSTITUTE(SUBSTITUTE(TRIM(INDEX($A:$U,ROW(),$D$6)),",",""),"원",""),0))))</f>
        <v/>
      </c>
      <c r="AA234" s="30">
        <f>IF(OR($Y234="",$E$6=""),"",IF(INDEX($A:$U,ROW(),$E$6)="",0,IF(ISNUMBER(INDEX($A:$U,ROW(),$E$6)),INDEX($A:$U,ROW(),$E$6),IFERROR(--SUBSTITUTE(SUBSTITUTE(TRIM(INDEX($A:$U,ROW(),$E$6)),",",""),"원",""),0))))</f>
        <v/>
      </c>
      <c r="AB234" s="30">
        <f>IF(OR($Y234="",$F$6=""),"",IF(INDEX($A:$U,ROW(),$F$6)="","",IF(ISNUMBER(INDEX($A:$U,ROW(),$F$6)),INDEX($A:$U,ROW(),$F$6),IFERROR(--SUBSTITUTE(SUBSTITUTE(TRIM(INDEX($A:$U,ROW(),$F$6)),",",""),"원",""),""))))</f>
        <v/>
      </c>
      <c r="AC234" s="2">
        <f>IF(OR($Y234="",$G$6=""),"",INDEX($A:$U,ROW(),$G$6)&amp;"")</f>
        <v/>
      </c>
      <c r="AD234" s="2">
        <f>IF($Y234="","",IF(OR(AND(설정!$B$5&lt;&gt;"",ISNUMBER(SEARCH(설정!$B$5,$AC234))),AND(설정!$B$6&lt;&gt;"",ISNUMBER(SEARCH(설정!$B$6,$AC234))),AND(설정!$B$7&lt;&gt;"",ISNUMBER(SEARCH(설정!$B$7,$AC234)))),"제외","포함"))</f>
        <v/>
      </c>
    </row>
    <row r="235">
      <c r="W235" s="2">
        <f>IF(OR($B$5="",$C$6="",ROW()&lt;$B$5),"",IF(INDEX($A:$U,ROW(),$C$6)="","",INDEX($A:$U,ROW(),$C$6)))</f>
        <v/>
      </c>
      <c r="X235" s="28">
        <f>IF($W235="","",IF(ISNUMBER($W235),IF($W235&gt;=10000000,IFERROR(DATE(INT($W235/10000),MOD(INT($W235/100),100),MOD($W235,100)),""),$W235),IF(ISNUMBER(--SUBSTITUTE(SUBSTITUTE(TRIM($W235),".","-"),"/","-")),IF(--SUBSTITUTE(SUBSTITUTE(TRIM($W235),".","-"),"/","-")&gt;=10000000,IFERROR(DATE(--LEFT(TRIM($W235),4),--MID(TRIM($W235),5,2),--RIGHT(TRIM($W235),2)),""),--SUBSTITUTE(SUBSTITUTE(TRIM($W235),".","-"),"/","-")),IFERROR(--LEFT(SUBSTITUTE(SUBSTITUTE(TRIM($W235),".","-"),"/","-"),10),""))))</f>
        <v/>
      </c>
      <c r="Y235" s="29">
        <f>IF($X235="","",INT($X235))</f>
        <v/>
      </c>
      <c r="Z235" s="30">
        <f>IF(OR($Y235="",$D$6=""),"",IF(INDEX($A:$U,ROW(),$D$6)="",0,IF(ISNUMBER(INDEX($A:$U,ROW(),$D$6)),INDEX($A:$U,ROW(),$D$6),IFERROR(--SUBSTITUTE(SUBSTITUTE(TRIM(INDEX($A:$U,ROW(),$D$6)),",",""),"원",""),0))))</f>
        <v/>
      </c>
      <c r="AA235" s="30">
        <f>IF(OR($Y235="",$E$6=""),"",IF(INDEX($A:$U,ROW(),$E$6)="",0,IF(ISNUMBER(INDEX($A:$U,ROW(),$E$6)),INDEX($A:$U,ROW(),$E$6),IFERROR(--SUBSTITUTE(SUBSTITUTE(TRIM(INDEX($A:$U,ROW(),$E$6)),",",""),"원",""),0))))</f>
        <v/>
      </c>
      <c r="AB235" s="30">
        <f>IF(OR($Y235="",$F$6=""),"",IF(INDEX($A:$U,ROW(),$F$6)="","",IF(ISNUMBER(INDEX($A:$U,ROW(),$F$6)),INDEX($A:$U,ROW(),$F$6),IFERROR(--SUBSTITUTE(SUBSTITUTE(TRIM(INDEX($A:$U,ROW(),$F$6)),",",""),"원",""),""))))</f>
        <v/>
      </c>
      <c r="AC235" s="2">
        <f>IF(OR($Y235="",$G$6=""),"",INDEX($A:$U,ROW(),$G$6)&amp;"")</f>
        <v/>
      </c>
      <c r="AD235" s="2">
        <f>IF($Y235="","",IF(OR(AND(설정!$B$5&lt;&gt;"",ISNUMBER(SEARCH(설정!$B$5,$AC235))),AND(설정!$B$6&lt;&gt;"",ISNUMBER(SEARCH(설정!$B$6,$AC235))),AND(설정!$B$7&lt;&gt;"",ISNUMBER(SEARCH(설정!$B$7,$AC235)))),"제외","포함"))</f>
        <v/>
      </c>
    </row>
    <row r="236">
      <c r="W236" s="2">
        <f>IF(OR($B$5="",$C$6="",ROW()&lt;$B$5),"",IF(INDEX($A:$U,ROW(),$C$6)="","",INDEX($A:$U,ROW(),$C$6)))</f>
        <v/>
      </c>
      <c r="X236" s="28">
        <f>IF($W236="","",IF(ISNUMBER($W236),IF($W236&gt;=10000000,IFERROR(DATE(INT($W236/10000),MOD(INT($W236/100),100),MOD($W236,100)),""),$W236),IF(ISNUMBER(--SUBSTITUTE(SUBSTITUTE(TRIM($W236),".","-"),"/","-")),IF(--SUBSTITUTE(SUBSTITUTE(TRIM($W236),".","-"),"/","-")&gt;=10000000,IFERROR(DATE(--LEFT(TRIM($W236),4),--MID(TRIM($W236),5,2),--RIGHT(TRIM($W236),2)),""),--SUBSTITUTE(SUBSTITUTE(TRIM($W236),".","-"),"/","-")),IFERROR(--LEFT(SUBSTITUTE(SUBSTITUTE(TRIM($W236),".","-"),"/","-"),10),""))))</f>
        <v/>
      </c>
      <c r="Y236" s="29">
        <f>IF($X236="","",INT($X236))</f>
        <v/>
      </c>
      <c r="Z236" s="30">
        <f>IF(OR($Y236="",$D$6=""),"",IF(INDEX($A:$U,ROW(),$D$6)="",0,IF(ISNUMBER(INDEX($A:$U,ROW(),$D$6)),INDEX($A:$U,ROW(),$D$6),IFERROR(--SUBSTITUTE(SUBSTITUTE(TRIM(INDEX($A:$U,ROW(),$D$6)),",",""),"원",""),0))))</f>
        <v/>
      </c>
      <c r="AA236" s="30">
        <f>IF(OR($Y236="",$E$6=""),"",IF(INDEX($A:$U,ROW(),$E$6)="",0,IF(ISNUMBER(INDEX($A:$U,ROW(),$E$6)),INDEX($A:$U,ROW(),$E$6),IFERROR(--SUBSTITUTE(SUBSTITUTE(TRIM(INDEX($A:$U,ROW(),$E$6)),",",""),"원",""),0))))</f>
        <v/>
      </c>
      <c r="AB236" s="30">
        <f>IF(OR($Y236="",$F$6=""),"",IF(INDEX($A:$U,ROW(),$F$6)="","",IF(ISNUMBER(INDEX($A:$U,ROW(),$F$6)),INDEX($A:$U,ROW(),$F$6),IFERROR(--SUBSTITUTE(SUBSTITUTE(TRIM(INDEX($A:$U,ROW(),$F$6)),",",""),"원",""),""))))</f>
        <v/>
      </c>
      <c r="AC236" s="2">
        <f>IF(OR($Y236="",$G$6=""),"",INDEX($A:$U,ROW(),$G$6)&amp;"")</f>
        <v/>
      </c>
      <c r="AD236" s="2">
        <f>IF($Y236="","",IF(OR(AND(설정!$B$5&lt;&gt;"",ISNUMBER(SEARCH(설정!$B$5,$AC236))),AND(설정!$B$6&lt;&gt;"",ISNUMBER(SEARCH(설정!$B$6,$AC236))),AND(설정!$B$7&lt;&gt;"",ISNUMBER(SEARCH(설정!$B$7,$AC236)))),"제외","포함"))</f>
        <v/>
      </c>
    </row>
    <row r="237">
      <c r="W237" s="2">
        <f>IF(OR($B$5="",$C$6="",ROW()&lt;$B$5),"",IF(INDEX($A:$U,ROW(),$C$6)="","",INDEX($A:$U,ROW(),$C$6)))</f>
        <v/>
      </c>
      <c r="X237" s="28">
        <f>IF($W237="","",IF(ISNUMBER($W237),IF($W237&gt;=10000000,IFERROR(DATE(INT($W237/10000),MOD(INT($W237/100),100),MOD($W237,100)),""),$W237),IF(ISNUMBER(--SUBSTITUTE(SUBSTITUTE(TRIM($W237),".","-"),"/","-")),IF(--SUBSTITUTE(SUBSTITUTE(TRIM($W237),".","-"),"/","-")&gt;=10000000,IFERROR(DATE(--LEFT(TRIM($W237),4),--MID(TRIM($W237),5,2),--RIGHT(TRIM($W237),2)),""),--SUBSTITUTE(SUBSTITUTE(TRIM($W237),".","-"),"/","-")),IFERROR(--LEFT(SUBSTITUTE(SUBSTITUTE(TRIM($W237),".","-"),"/","-"),10),""))))</f>
        <v/>
      </c>
      <c r="Y237" s="29">
        <f>IF($X237="","",INT($X237))</f>
        <v/>
      </c>
      <c r="Z237" s="30">
        <f>IF(OR($Y237="",$D$6=""),"",IF(INDEX($A:$U,ROW(),$D$6)="",0,IF(ISNUMBER(INDEX($A:$U,ROW(),$D$6)),INDEX($A:$U,ROW(),$D$6),IFERROR(--SUBSTITUTE(SUBSTITUTE(TRIM(INDEX($A:$U,ROW(),$D$6)),",",""),"원",""),0))))</f>
        <v/>
      </c>
      <c r="AA237" s="30">
        <f>IF(OR($Y237="",$E$6=""),"",IF(INDEX($A:$U,ROW(),$E$6)="",0,IF(ISNUMBER(INDEX($A:$U,ROW(),$E$6)),INDEX($A:$U,ROW(),$E$6),IFERROR(--SUBSTITUTE(SUBSTITUTE(TRIM(INDEX($A:$U,ROW(),$E$6)),",",""),"원",""),0))))</f>
        <v/>
      </c>
      <c r="AB237" s="30">
        <f>IF(OR($Y237="",$F$6=""),"",IF(INDEX($A:$U,ROW(),$F$6)="","",IF(ISNUMBER(INDEX($A:$U,ROW(),$F$6)),INDEX($A:$U,ROW(),$F$6),IFERROR(--SUBSTITUTE(SUBSTITUTE(TRIM(INDEX($A:$U,ROW(),$F$6)),",",""),"원",""),""))))</f>
        <v/>
      </c>
      <c r="AC237" s="2">
        <f>IF(OR($Y237="",$G$6=""),"",INDEX($A:$U,ROW(),$G$6)&amp;"")</f>
        <v/>
      </c>
      <c r="AD237" s="2">
        <f>IF($Y237="","",IF(OR(AND(설정!$B$5&lt;&gt;"",ISNUMBER(SEARCH(설정!$B$5,$AC237))),AND(설정!$B$6&lt;&gt;"",ISNUMBER(SEARCH(설정!$B$6,$AC237))),AND(설정!$B$7&lt;&gt;"",ISNUMBER(SEARCH(설정!$B$7,$AC237)))),"제외","포함"))</f>
        <v/>
      </c>
    </row>
    <row r="238">
      <c r="W238" s="2">
        <f>IF(OR($B$5="",$C$6="",ROW()&lt;$B$5),"",IF(INDEX($A:$U,ROW(),$C$6)="","",INDEX($A:$U,ROW(),$C$6)))</f>
        <v/>
      </c>
      <c r="X238" s="28">
        <f>IF($W238="","",IF(ISNUMBER($W238),IF($W238&gt;=10000000,IFERROR(DATE(INT($W238/10000),MOD(INT($W238/100),100),MOD($W238,100)),""),$W238),IF(ISNUMBER(--SUBSTITUTE(SUBSTITUTE(TRIM($W238),".","-"),"/","-")),IF(--SUBSTITUTE(SUBSTITUTE(TRIM($W238),".","-"),"/","-")&gt;=10000000,IFERROR(DATE(--LEFT(TRIM($W238),4),--MID(TRIM($W238),5,2),--RIGHT(TRIM($W238),2)),""),--SUBSTITUTE(SUBSTITUTE(TRIM($W238),".","-"),"/","-")),IFERROR(--LEFT(SUBSTITUTE(SUBSTITUTE(TRIM($W238),".","-"),"/","-"),10),""))))</f>
        <v/>
      </c>
      <c r="Y238" s="29">
        <f>IF($X238="","",INT($X238))</f>
        <v/>
      </c>
      <c r="Z238" s="30">
        <f>IF(OR($Y238="",$D$6=""),"",IF(INDEX($A:$U,ROW(),$D$6)="",0,IF(ISNUMBER(INDEX($A:$U,ROW(),$D$6)),INDEX($A:$U,ROW(),$D$6),IFERROR(--SUBSTITUTE(SUBSTITUTE(TRIM(INDEX($A:$U,ROW(),$D$6)),",",""),"원",""),0))))</f>
        <v/>
      </c>
      <c r="AA238" s="30">
        <f>IF(OR($Y238="",$E$6=""),"",IF(INDEX($A:$U,ROW(),$E$6)="",0,IF(ISNUMBER(INDEX($A:$U,ROW(),$E$6)),INDEX($A:$U,ROW(),$E$6),IFERROR(--SUBSTITUTE(SUBSTITUTE(TRIM(INDEX($A:$U,ROW(),$E$6)),",",""),"원",""),0))))</f>
        <v/>
      </c>
      <c r="AB238" s="30">
        <f>IF(OR($Y238="",$F$6=""),"",IF(INDEX($A:$U,ROW(),$F$6)="","",IF(ISNUMBER(INDEX($A:$U,ROW(),$F$6)),INDEX($A:$U,ROW(),$F$6),IFERROR(--SUBSTITUTE(SUBSTITUTE(TRIM(INDEX($A:$U,ROW(),$F$6)),",",""),"원",""),""))))</f>
        <v/>
      </c>
      <c r="AC238" s="2">
        <f>IF(OR($Y238="",$G$6=""),"",INDEX($A:$U,ROW(),$G$6)&amp;"")</f>
        <v/>
      </c>
      <c r="AD238" s="2">
        <f>IF($Y238="","",IF(OR(AND(설정!$B$5&lt;&gt;"",ISNUMBER(SEARCH(설정!$B$5,$AC238))),AND(설정!$B$6&lt;&gt;"",ISNUMBER(SEARCH(설정!$B$6,$AC238))),AND(설정!$B$7&lt;&gt;"",ISNUMBER(SEARCH(설정!$B$7,$AC238)))),"제외","포함"))</f>
        <v/>
      </c>
    </row>
    <row r="239">
      <c r="W239" s="2">
        <f>IF(OR($B$5="",$C$6="",ROW()&lt;$B$5),"",IF(INDEX($A:$U,ROW(),$C$6)="","",INDEX($A:$U,ROW(),$C$6)))</f>
        <v/>
      </c>
      <c r="X239" s="28">
        <f>IF($W239="","",IF(ISNUMBER($W239),IF($W239&gt;=10000000,IFERROR(DATE(INT($W239/10000),MOD(INT($W239/100),100),MOD($W239,100)),""),$W239),IF(ISNUMBER(--SUBSTITUTE(SUBSTITUTE(TRIM($W239),".","-"),"/","-")),IF(--SUBSTITUTE(SUBSTITUTE(TRIM($W239),".","-"),"/","-")&gt;=10000000,IFERROR(DATE(--LEFT(TRIM($W239),4),--MID(TRIM($W239),5,2),--RIGHT(TRIM($W239),2)),""),--SUBSTITUTE(SUBSTITUTE(TRIM($W239),".","-"),"/","-")),IFERROR(--LEFT(SUBSTITUTE(SUBSTITUTE(TRIM($W239),".","-"),"/","-"),10),""))))</f>
        <v/>
      </c>
      <c r="Y239" s="29">
        <f>IF($X239="","",INT($X239))</f>
        <v/>
      </c>
      <c r="Z239" s="30">
        <f>IF(OR($Y239="",$D$6=""),"",IF(INDEX($A:$U,ROW(),$D$6)="",0,IF(ISNUMBER(INDEX($A:$U,ROW(),$D$6)),INDEX($A:$U,ROW(),$D$6),IFERROR(--SUBSTITUTE(SUBSTITUTE(TRIM(INDEX($A:$U,ROW(),$D$6)),",",""),"원",""),0))))</f>
        <v/>
      </c>
      <c r="AA239" s="30">
        <f>IF(OR($Y239="",$E$6=""),"",IF(INDEX($A:$U,ROW(),$E$6)="",0,IF(ISNUMBER(INDEX($A:$U,ROW(),$E$6)),INDEX($A:$U,ROW(),$E$6),IFERROR(--SUBSTITUTE(SUBSTITUTE(TRIM(INDEX($A:$U,ROW(),$E$6)),",",""),"원",""),0))))</f>
        <v/>
      </c>
      <c r="AB239" s="30">
        <f>IF(OR($Y239="",$F$6=""),"",IF(INDEX($A:$U,ROW(),$F$6)="","",IF(ISNUMBER(INDEX($A:$U,ROW(),$F$6)),INDEX($A:$U,ROW(),$F$6),IFERROR(--SUBSTITUTE(SUBSTITUTE(TRIM(INDEX($A:$U,ROW(),$F$6)),",",""),"원",""),""))))</f>
        <v/>
      </c>
      <c r="AC239" s="2">
        <f>IF(OR($Y239="",$G$6=""),"",INDEX($A:$U,ROW(),$G$6)&amp;"")</f>
        <v/>
      </c>
      <c r="AD239" s="2">
        <f>IF($Y239="","",IF(OR(AND(설정!$B$5&lt;&gt;"",ISNUMBER(SEARCH(설정!$B$5,$AC239))),AND(설정!$B$6&lt;&gt;"",ISNUMBER(SEARCH(설정!$B$6,$AC239))),AND(설정!$B$7&lt;&gt;"",ISNUMBER(SEARCH(설정!$B$7,$AC239)))),"제외","포함"))</f>
        <v/>
      </c>
    </row>
    <row r="240">
      <c r="W240" s="2">
        <f>IF(OR($B$5="",$C$6="",ROW()&lt;$B$5),"",IF(INDEX($A:$U,ROW(),$C$6)="","",INDEX($A:$U,ROW(),$C$6)))</f>
        <v/>
      </c>
      <c r="X240" s="28">
        <f>IF($W240="","",IF(ISNUMBER($W240),IF($W240&gt;=10000000,IFERROR(DATE(INT($W240/10000),MOD(INT($W240/100),100),MOD($W240,100)),""),$W240),IF(ISNUMBER(--SUBSTITUTE(SUBSTITUTE(TRIM($W240),".","-"),"/","-")),IF(--SUBSTITUTE(SUBSTITUTE(TRIM($W240),".","-"),"/","-")&gt;=10000000,IFERROR(DATE(--LEFT(TRIM($W240),4),--MID(TRIM($W240),5,2),--RIGHT(TRIM($W240),2)),""),--SUBSTITUTE(SUBSTITUTE(TRIM($W240),".","-"),"/","-")),IFERROR(--LEFT(SUBSTITUTE(SUBSTITUTE(TRIM($W240),".","-"),"/","-"),10),""))))</f>
        <v/>
      </c>
      <c r="Y240" s="29">
        <f>IF($X240="","",INT($X240))</f>
        <v/>
      </c>
      <c r="Z240" s="30">
        <f>IF(OR($Y240="",$D$6=""),"",IF(INDEX($A:$U,ROW(),$D$6)="",0,IF(ISNUMBER(INDEX($A:$U,ROW(),$D$6)),INDEX($A:$U,ROW(),$D$6),IFERROR(--SUBSTITUTE(SUBSTITUTE(TRIM(INDEX($A:$U,ROW(),$D$6)),",",""),"원",""),0))))</f>
        <v/>
      </c>
      <c r="AA240" s="30">
        <f>IF(OR($Y240="",$E$6=""),"",IF(INDEX($A:$U,ROW(),$E$6)="",0,IF(ISNUMBER(INDEX($A:$U,ROW(),$E$6)),INDEX($A:$U,ROW(),$E$6),IFERROR(--SUBSTITUTE(SUBSTITUTE(TRIM(INDEX($A:$U,ROW(),$E$6)),",",""),"원",""),0))))</f>
        <v/>
      </c>
      <c r="AB240" s="30">
        <f>IF(OR($Y240="",$F$6=""),"",IF(INDEX($A:$U,ROW(),$F$6)="","",IF(ISNUMBER(INDEX($A:$U,ROW(),$F$6)),INDEX($A:$U,ROW(),$F$6),IFERROR(--SUBSTITUTE(SUBSTITUTE(TRIM(INDEX($A:$U,ROW(),$F$6)),",",""),"원",""),""))))</f>
        <v/>
      </c>
      <c r="AC240" s="2">
        <f>IF(OR($Y240="",$G$6=""),"",INDEX($A:$U,ROW(),$G$6)&amp;"")</f>
        <v/>
      </c>
      <c r="AD240" s="2">
        <f>IF($Y240="","",IF(OR(AND(설정!$B$5&lt;&gt;"",ISNUMBER(SEARCH(설정!$B$5,$AC240))),AND(설정!$B$6&lt;&gt;"",ISNUMBER(SEARCH(설정!$B$6,$AC240))),AND(설정!$B$7&lt;&gt;"",ISNUMBER(SEARCH(설정!$B$7,$AC240)))),"제외","포함"))</f>
        <v/>
      </c>
    </row>
    <row r="241">
      <c r="W241" s="2">
        <f>IF(OR($B$5="",$C$6="",ROW()&lt;$B$5),"",IF(INDEX($A:$U,ROW(),$C$6)="","",INDEX($A:$U,ROW(),$C$6)))</f>
        <v/>
      </c>
      <c r="X241" s="28">
        <f>IF($W241="","",IF(ISNUMBER($W241),IF($W241&gt;=10000000,IFERROR(DATE(INT($W241/10000),MOD(INT($W241/100),100),MOD($W241,100)),""),$W241),IF(ISNUMBER(--SUBSTITUTE(SUBSTITUTE(TRIM($W241),".","-"),"/","-")),IF(--SUBSTITUTE(SUBSTITUTE(TRIM($W241),".","-"),"/","-")&gt;=10000000,IFERROR(DATE(--LEFT(TRIM($W241),4),--MID(TRIM($W241),5,2),--RIGHT(TRIM($W241),2)),""),--SUBSTITUTE(SUBSTITUTE(TRIM($W241),".","-"),"/","-")),IFERROR(--LEFT(SUBSTITUTE(SUBSTITUTE(TRIM($W241),".","-"),"/","-"),10),""))))</f>
        <v/>
      </c>
      <c r="Y241" s="29">
        <f>IF($X241="","",INT($X241))</f>
        <v/>
      </c>
      <c r="Z241" s="30">
        <f>IF(OR($Y241="",$D$6=""),"",IF(INDEX($A:$U,ROW(),$D$6)="",0,IF(ISNUMBER(INDEX($A:$U,ROW(),$D$6)),INDEX($A:$U,ROW(),$D$6),IFERROR(--SUBSTITUTE(SUBSTITUTE(TRIM(INDEX($A:$U,ROW(),$D$6)),",",""),"원",""),0))))</f>
        <v/>
      </c>
      <c r="AA241" s="30">
        <f>IF(OR($Y241="",$E$6=""),"",IF(INDEX($A:$U,ROW(),$E$6)="",0,IF(ISNUMBER(INDEX($A:$U,ROW(),$E$6)),INDEX($A:$U,ROW(),$E$6),IFERROR(--SUBSTITUTE(SUBSTITUTE(TRIM(INDEX($A:$U,ROW(),$E$6)),",",""),"원",""),0))))</f>
        <v/>
      </c>
      <c r="AB241" s="30">
        <f>IF(OR($Y241="",$F$6=""),"",IF(INDEX($A:$U,ROW(),$F$6)="","",IF(ISNUMBER(INDEX($A:$U,ROW(),$F$6)),INDEX($A:$U,ROW(),$F$6),IFERROR(--SUBSTITUTE(SUBSTITUTE(TRIM(INDEX($A:$U,ROW(),$F$6)),",",""),"원",""),""))))</f>
        <v/>
      </c>
      <c r="AC241" s="2">
        <f>IF(OR($Y241="",$G$6=""),"",INDEX($A:$U,ROW(),$G$6)&amp;"")</f>
        <v/>
      </c>
      <c r="AD241" s="2">
        <f>IF($Y241="","",IF(OR(AND(설정!$B$5&lt;&gt;"",ISNUMBER(SEARCH(설정!$B$5,$AC241))),AND(설정!$B$6&lt;&gt;"",ISNUMBER(SEARCH(설정!$B$6,$AC241))),AND(설정!$B$7&lt;&gt;"",ISNUMBER(SEARCH(설정!$B$7,$AC241)))),"제외","포함"))</f>
        <v/>
      </c>
    </row>
    <row r="242">
      <c r="W242" s="2">
        <f>IF(OR($B$5="",$C$6="",ROW()&lt;$B$5),"",IF(INDEX($A:$U,ROW(),$C$6)="","",INDEX($A:$U,ROW(),$C$6)))</f>
        <v/>
      </c>
      <c r="X242" s="28">
        <f>IF($W242="","",IF(ISNUMBER($W242),IF($W242&gt;=10000000,IFERROR(DATE(INT($W242/10000),MOD(INT($W242/100),100),MOD($W242,100)),""),$W242),IF(ISNUMBER(--SUBSTITUTE(SUBSTITUTE(TRIM($W242),".","-"),"/","-")),IF(--SUBSTITUTE(SUBSTITUTE(TRIM($W242),".","-"),"/","-")&gt;=10000000,IFERROR(DATE(--LEFT(TRIM($W242),4),--MID(TRIM($W242),5,2),--RIGHT(TRIM($W242),2)),""),--SUBSTITUTE(SUBSTITUTE(TRIM($W242),".","-"),"/","-")),IFERROR(--LEFT(SUBSTITUTE(SUBSTITUTE(TRIM($W242),".","-"),"/","-"),10),""))))</f>
        <v/>
      </c>
      <c r="Y242" s="29">
        <f>IF($X242="","",INT($X242))</f>
        <v/>
      </c>
      <c r="Z242" s="30">
        <f>IF(OR($Y242="",$D$6=""),"",IF(INDEX($A:$U,ROW(),$D$6)="",0,IF(ISNUMBER(INDEX($A:$U,ROW(),$D$6)),INDEX($A:$U,ROW(),$D$6),IFERROR(--SUBSTITUTE(SUBSTITUTE(TRIM(INDEX($A:$U,ROW(),$D$6)),",",""),"원",""),0))))</f>
        <v/>
      </c>
      <c r="AA242" s="30">
        <f>IF(OR($Y242="",$E$6=""),"",IF(INDEX($A:$U,ROW(),$E$6)="",0,IF(ISNUMBER(INDEX($A:$U,ROW(),$E$6)),INDEX($A:$U,ROW(),$E$6),IFERROR(--SUBSTITUTE(SUBSTITUTE(TRIM(INDEX($A:$U,ROW(),$E$6)),",",""),"원",""),0))))</f>
        <v/>
      </c>
      <c r="AB242" s="30">
        <f>IF(OR($Y242="",$F$6=""),"",IF(INDEX($A:$U,ROW(),$F$6)="","",IF(ISNUMBER(INDEX($A:$U,ROW(),$F$6)),INDEX($A:$U,ROW(),$F$6),IFERROR(--SUBSTITUTE(SUBSTITUTE(TRIM(INDEX($A:$U,ROW(),$F$6)),",",""),"원",""),""))))</f>
        <v/>
      </c>
      <c r="AC242" s="2">
        <f>IF(OR($Y242="",$G$6=""),"",INDEX($A:$U,ROW(),$G$6)&amp;"")</f>
        <v/>
      </c>
      <c r="AD242" s="2">
        <f>IF($Y242="","",IF(OR(AND(설정!$B$5&lt;&gt;"",ISNUMBER(SEARCH(설정!$B$5,$AC242))),AND(설정!$B$6&lt;&gt;"",ISNUMBER(SEARCH(설정!$B$6,$AC242))),AND(설정!$B$7&lt;&gt;"",ISNUMBER(SEARCH(설정!$B$7,$AC242)))),"제외","포함"))</f>
        <v/>
      </c>
    </row>
    <row r="243">
      <c r="W243" s="2">
        <f>IF(OR($B$5="",$C$6="",ROW()&lt;$B$5),"",IF(INDEX($A:$U,ROW(),$C$6)="","",INDEX($A:$U,ROW(),$C$6)))</f>
        <v/>
      </c>
      <c r="X243" s="28">
        <f>IF($W243="","",IF(ISNUMBER($W243),IF($W243&gt;=10000000,IFERROR(DATE(INT($W243/10000),MOD(INT($W243/100),100),MOD($W243,100)),""),$W243),IF(ISNUMBER(--SUBSTITUTE(SUBSTITUTE(TRIM($W243),".","-"),"/","-")),IF(--SUBSTITUTE(SUBSTITUTE(TRIM($W243),".","-"),"/","-")&gt;=10000000,IFERROR(DATE(--LEFT(TRIM($W243),4),--MID(TRIM($W243),5,2),--RIGHT(TRIM($W243),2)),""),--SUBSTITUTE(SUBSTITUTE(TRIM($W243),".","-"),"/","-")),IFERROR(--LEFT(SUBSTITUTE(SUBSTITUTE(TRIM($W243),".","-"),"/","-"),10),""))))</f>
        <v/>
      </c>
      <c r="Y243" s="29">
        <f>IF($X243="","",INT($X243))</f>
        <v/>
      </c>
      <c r="Z243" s="30">
        <f>IF(OR($Y243="",$D$6=""),"",IF(INDEX($A:$U,ROW(),$D$6)="",0,IF(ISNUMBER(INDEX($A:$U,ROW(),$D$6)),INDEX($A:$U,ROW(),$D$6),IFERROR(--SUBSTITUTE(SUBSTITUTE(TRIM(INDEX($A:$U,ROW(),$D$6)),",",""),"원",""),0))))</f>
        <v/>
      </c>
      <c r="AA243" s="30">
        <f>IF(OR($Y243="",$E$6=""),"",IF(INDEX($A:$U,ROW(),$E$6)="",0,IF(ISNUMBER(INDEX($A:$U,ROW(),$E$6)),INDEX($A:$U,ROW(),$E$6),IFERROR(--SUBSTITUTE(SUBSTITUTE(TRIM(INDEX($A:$U,ROW(),$E$6)),",",""),"원",""),0))))</f>
        <v/>
      </c>
      <c r="AB243" s="30">
        <f>IF(OR($Y243="",$F$6=""),"",IF(INDEX($A:$U,ROW(),$F$6)="","",IF(ISNUMBER(INDEX($A:$U,ROW(),$F$6)),INDEX($A:$U,ROW(),$F$6),IFERROR(--SUBSTITUTE(SUBSTITUTE(TRIM(INDEX($A:$U,ROW(),$F$6)),",",""),"원",""),""))))</f>
        <v/>
      </c>
      <c r="AC243" s="2">
        <f>IF(OR($Y243="",$G$6=""),"",INDEX($A:$U,ROW(),$G$6)&amp;"")</f>
        <v/>
      </c>
      <c r="AD243" s="2">
        <f>IF($Y243="","",IF(OR(AND(설정!$B$5&lt;&gt;"",ISNUMBER(SEARCH(설정!$B$5,$AC243))),AND(설정!$B$6&lt;&gt;"",ISNUMBER(SEARCH(설정!$B$6,$AC243))),AND(설정!$B$7&lt;&gt;"",ISNUMBER(SEARCH(설정!$B$7,$AC243)))),"제외","포함"))</f>
        <v/>
      </c>
    </row>
    <row r="244">
      <c r="W244" s="2">
        <f>IF(OR($B$5="",$C$6="",ROW()&lt;$B$5),"",IF(INDEX($A:$U,ROW(),$C$6)="","",INDEX($A:$U,ROW(),$C$6)))</f>
        <v/>
      </c>
      <c r="X244" s="28">
        <f>IF($W244="","",IF(ISNUMBER($W244),IF($W244&gt;=10000000,IFERROR(DATE(INT($W244/10000),MOD(INT($W244/100),100),MOD($W244,100)),""),$W244),IF(ISNUMBER(--SUBSTITUTE(SUBSTITUTE(TRIM($W244),".","-"),"/","-")),IF(--SUBSTITUTE(SUBSTITUTE(TRIM($W244),".","-"),"/","-")&gt;=10000000,IFERROR(DATE(--LEFT(TRIM($W244),4),--MID(TRIM($W244),5,2),--RIGHT(TRIM($W244),2)),""),--SUBSTITUTE(SUBSTITUTE(TRIM($W244),".","-"),"/","-")),IFERROR(--LEFT(SUBSTITUTE(SUBSTITUTE(TRIM($W244),".","-"),"/","-"),10),""))))</f>
        <v/>
      </c>
      <c r="Y244" s="29">
        <f>IF($X244="","",INT($X244))</f>
        <v/>
      </c>
      <c r="Z244" s="30">
        <f>IF(OR($Y244="",$D$6=""),"",IF(INDEX($A:$U,ROW(),$D$6)="",0,IF(ISNUMBER(INDEX($A:$U,ROW(),$D$6)),INDEX($A:$U,ROW(),$D$6),IFERROR(--SUBSTITUTE(SUBSTITUTE(TRIM(INDEX($A:$U,ROW(),$D$6)),",",""),"원",""),0))))</f>
        <v/>
      </c>
      <c r="AA244" s="30">
        <f>IF(OR($Y244="",$E$6=""),"",IF(INDEX($A:$U,ROW(),$E$6)="",0,IF(ISNUMBER(INDEX($A:$U,ROW(),$E$6)),INDEX($A:$U,ROW(),$E$6),IFERROR(--SUBSTITUTE(SUBSTITUTE(TRIM(INDEX($A:$U,ROW(),$E$6)),",",""),"원",""),0))))</f>
        <v/>
      </c>
      <c r="AB244" s="30">
        <f>IF(OR($Y244="",$F$6=""),"",IF(INDEX($A:$U,ROW(),$F$6)="","",IF(ISNUMBER(INDEX($A:$U,ROW(),$F$6)),INDEX($A:$U,ROW(),$F$6),IFERROR(--SUBSTITUTE(SUBSTITUTE(TRIM(INDEX($A:$U,ROW(),$F$6)),",",""),"원",""),""))))</f>
        <v/>
      </c>
      <c r="AC244" s="2">
        <f>IF(OR($Y244="",$G$6=""),"",INDEX($A:$U,ROW(),$G$6)&amp;"")</f>
        <v/>
      </c>
      <c r="AD244" s="2">
        <f>IF($Y244="","",IF(OR(AND(설정!$B$5&lt;&gt;"",ISNUMBER(SEARCH(설정!$B$5,$AC244))),AND(설정!$B$6&lt;&gt;"",ISNUMBER(SEARCH(설정!$B$6,$AC244))),AND(설정!$B$7&lt;&gt;"",ISNUMBER(SEARCH(설정!$B$7,$AC244)))),"제외","포함"))</f>
        <v/>
      </c>
    </row>
    <row r="245">
      <c r="W245" s="2">
        <f>IF(OR($B$5="",$C$6="",ROW()&lt;$B$5),"",IF(INDEX($A:$U,ROW(),$C$6)="","",INDEX($A:$U,ROW(),$C$6)))</f>
        <v/>
      </c>
      <c r="X245" s="28">
        <f>IF($W245="","",IF(ISNUMBER($W245),IF($W245&gt;=10000000,IFERROR(DATE(INT($W245/10000),MOD(INT($W245/100),100),MOD($W245,100)),""),$W245),IF(ISNUMBER(--SUBSTITUTE(SUBSTITUTE(TRIM($W245),".","-"),"/","-")),IF(--SUBSTITUTE(SUBSTITUTE(TRIM($W245),".","-"),"/","-")&gt;=10000000,IFERROR(DATE(--LEFT(TRIM($W245),4),--MID(TRIM($W245),5,2),--RIGHT(TRIM($W245),2)),""),--SUBSTITUTE(SUBSTITUTE(TRIM($W245),".","-"),"/","-")),IFERROR(--LEFT(SUBSTITUTE(SUBSTITUTE(TRIM($W245),".","-"),"/","-"),10),""))))</f>
        <v/>
      </c>
      <c r="Y245" s="29">
        <f>IF($X245="","",INT($X245))</f>
        <v/>
      </c>
      <c r="Z245" s="30">
        <f>IF(OR($Y245="",$D$6=""),"",IF(INDEX($A:$U,ROW(),$D$6)="",0,IF(ISNUMBER(INDEX($A:$U,ROW(),$D$6)),INDEX($A:$U,ROW(),$D$6),IFERROR(--SUBSTITUTE(SUBSTITUTE(TRIM(INDEX($A:$U,ROW(),$D$6)),",",""),"원",""),0))))</f>
        <v/>
      </c>
      <c r="AA245" s="30">
        <f>IF(OR($Y245="",$E$6=""),"",IF(INDEX($A:$U,ROW(),$E$6)="",0,IF(ISNUMBER(INDEX($A:$U,ROW(),$E$6)),INDEX($A:$U,ROW(),$E$6),IFERROR(--SUBSTITUTE(SUBSTITUTE(TRIM(INDEX($A:$U,ROW(),$E$6)),",",""),"원",""),0))))</f>
        <v/>
      </c>
      <c r="AB245" s="30">
        <f>IF(OR($Y245="",$F$6=""),"",IF(INDEX($A:$U,ROW(),$F$6)="","",IF(ISNUMBER(INDEX($A:$U,ROW(),$F$6)),INDEX($A:$U,ROW(),$F$6),IFERROR(--SUBSTITUTE(SUBSTITUTE(TRIM(INDEX($A:$U,ROW(),$F$6)),",",""),"원",""),""))))</f>
        <v/>
      </c>
      <c r="AC245" s="2">
        <f>IF(OR($Y245="",$G$6=""),"",INDEX($A:$U,ROW(),$G$6)&amp;"")</f>
        <v/>
      </c>
      <c r="AD245" s="2">
        <f>IF($Y245="","",IF(OR(AND(설정!$B$5&lt;&gt;"",ISNUMBER(SEARCH(설정!$B$5,$AC245))),AND(설정!$B$6&lt;&gt;"",ISNUMBER(SEARCH(설정!$B$6,$AC245))),AND(설정!$B$7&lt;&gt;"",ISNUMBER(SEARCH(설정!$B$7,$AC245)))),"제외","포함"))</f>
        <v/>
      </c>
    </row>
    <row r="246">
      <c r="W246" s="2">
        <f>IF(OR($B$5="",$C$6="",ROW()&lt;$B$5),"",IF(INDEX($A:$U,ROW(),$C$6)="","",INDEX($A:$U,ROW(),$C$6)))</f>
        <v/>
      </c>
      <c r="X246" s="28">
        <f>IF($W246="","",IF(ISNUMBER($W246),IF($W246&gt;=10000000,IFERROR(DATE(INT($W246/10000),MOD(INT($W246/100),100),MOD($W246,100)),""),$W246),IF(ISNUMBER(--SUBSTITUTE(SUBSTITUTE(TRIM($W246),".","-"),"/","-")),IF(--SUBSTITUTE(SUBSTITUTE(TRIM($W246),".","-"),"/","-")&gt;=10000000,IFERROR(DATE(--LEFT(TRIM($W246),4),--MID(TRIM($W246),5,2),--RIGHT(TRIM($W246),2)),""),--SUBSTITUTE(SUBSTITUTE(TRIM($W246),".","-"),"/","-")),IFERROR(--LEFT(SUBSTITUTE(SUBSTITUTE(TRIM($W246),".","-"),"/","-"),10),""))))</f>
        <v/>
      </c>
      <c r="Y246" s="29">
        <f>IF($X246="","",INT($X246))</f>
        <v/>
      </c>
      <c r="Z246" s="30">
        <f>IF(OR($Y246="",$D$6=""),"",IF(INDEX($A:$U,ROW(),$D$6)="",0,IF(ISNUMBER(INDEX($A:$U,ROW(),$D$6)),INDEX($A:$U,ROW(),$D$6),IFERROR(--SUBSTITUTE(SUBSTITUTE(TRIM(INDEX($A:$U,ROW(),$D$6)),",",""),"원",""),0))))</f>
        <v/>
      </c>
      <c r="AA246" s="30">
        <f>IF(OR($Y246="",$E$6=""),"",IF(INDEX($A:$U,ROW(),$E$6)="",0,IF(ISNUMBER(INDEX($A:$U,ROW(),$E$6)),INDEX($A:$U,ROW(),$E$6),IFERROR(--SUBSTITUTE(SUBSTITUTE(TRIM(INDEX($A:$U,ROW(),$E$6)),",",""),"원",""),0))))</f>
        <v/>
      </c>
      <c r="AB246" s="30">
        <f>IF(OR($Y246="",$F$6=""),"",IF(INDEX($A:$U,ROW(),$F$6)="","",IF(ISNUMBER(INDEX($A:$U,ROW(),$F$6)),INDEX($A:$U,ROW(),$F$6),IFERROR(--SUBSTITUTE(SUBSTITUTE(TRIM(INDEX($A:$U,ROW(),$F$6)),",",""),"원",""),""))))</f>
        <v/>
      </c>
      <c r="AC246" s="2">
        <f>IF(OR($Y246="",$G$6=""),"",INDEX($A:$U,ROW(),$G$6)&amp;"")</f>
        <v/>
      </c>
      <c r="AD246" s="2">
        <f>IF($Y246="","",IF(OR(AND(설정!$B$5&lt;&gt;"",ISNUMBER(SEARCH(설정!$B$5,$AC246))),AND(설정!$B$6&lt;&gt;"",ISNUMBER(SEARCH(설정!$B$6,$AC246))),AND(설정!$B$7&lt;&gt;"",ISNUMBER(SEARCH(설정!$B$7,$AC246)))),"제외","포함"))</f>
        <v/>
      </c>
    </row>
    <row r="247">
      <c r="W247" s="2">
        <f>IF(OR($B$5="",$C$6="",ROW()&lt;$B$5),"",IF(INDEX($A:$U,ROW(),$C$6)="","",INDEX($A:$U,ROW(),$C$6)))</f>
        <v/>
      </c>
      <c r="X247" s="28">
        <f>IF($W247="","",IF(ISNUMBER($W247),IF($W247&gt;=10000000,IFERROR(DATE(INT($W247/10000),MOD(INT($W247/100),100),MOD($W247,100)),""),$W247),IF(ISNUMBER(--SUBSTITUTE(SUBSTITUTE(TRIM($W247),".","-"),"/","-")),IF(--SUBSTITUTE(SUBSTITUTE(TRIM($W247),".","-"),"/","-")&gt;=10000000,IFERROR(DATE(--LEFT(TRIM($W247),4),--MID(TRIM($W247),5,2),--RIGHT(TRIM($W247),2)),""),--SUBSTITUTE(SUBSTITUTE(TRIM($W247),".","-"),"/","-")),IFERROR(--LEFT(SUBSTITUTE(SUBSTITUTE(TRIM($W247),".","-"),"/","-"),10),""))))</f>
        <v/>
      </c>
      <c r="Y247" s="29">
        <f>IF($X247="","",INT($X247))</f>
        <v/>
      </c>
      <c r="Z247" s="30">
        <f>IF(OR($Y247="",$D$6=""),"",IF(INDEX($A:$U,ROW(),$D$6)="",0,IF(ISNUMBER(INDEX($A:$U,ROW(),$D$6)),INDEX($A:$U,ROW(),$D$6),IFERROR(--SUBSTITUTE(SUBSTITUTE(TRIM(INDEX($A:$U,ROW(),$D$6)),",",""),"원",""),0))))</f>
        <v/>
      </c>
      <c r="AA247" s="30">
        <f>IF(OR($Y247="",$E$6=""),"",IF(INDEX($A:$U,ROW(),$E$6)="",0,IF(ISNUMBER(INDEX($A:$U,ROW(),$E$6)),INDEX($A:$U,ROW(),$E$6),IFERROR(--SUBSTITUTE(SUBSTITUTE(TRIM(INDEX($A:$U,ROW(),$E$6)),",",""),"원",""),0))))</f>
        <v/>
      </c>
      <c r="AB247" s="30">
        <f>IF(OR($Y247="",$F$6=""),"",IF(INDEX($A:$U,ROW(),$F$6)="","",IF(ISNUMBER(INDEX($A:$U,ROW(),$F$6)),INDEX($A:$U,ROW(),$F$6),IFERROR(--SUBSTITUTE(SUBSTITUTE(TRIM(INDEX($A:$U,ROW(),$F$6)),",",""),"원",""),""))))</f>
        <v/>
      </c>
      <c r="AC247" s="2">
        <f>IF(OR($Y247="",$G$6=""),"",INDEX($A:$U,ROW(),$G$6)&amp;"")</f>
        <v/>
      </c>
      <c r="AD247" s="2">
        <f>IF($Y247="","",IF(OR(AND(설정!$B$5&lt;&gt;"",ISNUMBER(SEARCH(설정!$B$5,$AC247))),AND(설정!$B$6&lt;&gt;"",ISNUMBER(SEARCH(설정!$B$6,$AC247))),AND(설정!$B$7&lt;&gt;"",ISNUMBER(SEARCH(설정!$B$7,$AC247)))),"제외","포함"))</f>
        <v/>
      </c>
    </row>
    <row r="248">
      <c r="W248" s="2">
        <f>IF(OR($B$5="",$C$6="",ROW()&lt;$B$5),"",IF(INDEX($A:$U,ROW(),$C$6)="","",INDEX($A:$U,ROW(),$C$6)))</f>
        <v/>
      </c>
      <c r="X248" s="28">
        <f>IF($W248="","",IF(ISNUMBER($W248),IF($W248&gt;=10000000,IFERROR(DATE(INT($W248/10000),MOD(INT($W248/100),100),MOD($W248,100)),""),$W248),IF(ISNUMBER(--SUBSTITUTE(SUBSTITUTE(TRIM($W248),".","-"),"/","-")),IF(--SUBSTITUTE(SUBSTITUTE(TRIM($W248),".","-"),"/","-")&gt;=10000000,IFERROR(DATE(--LEFT(TRIM($W248),4),--MID(TRIM($W248),5,2),--RIGHT(TRIM($W248),2)),""),--SUBSTITUTE(SUBSTITUTE(TRIM($W248),".","-"),"/","-")),IFERROR(--LEFT(SUBSTITUTE(SUBSTITUTE(TRIM($W248),".","-"),"/","-"),10),""))))</f>
        <v/>
      </c>
      <c r="Y248" s="29">
        <f>IF($X248="","",INT($X248))</f>
        <v/>
      </c>
      <c r="Z248" s="30">
        <f>IF(OR($Y248="",$D$6=""),"",IF(INDEX($A:$U,ROW(),$D$6)="",0,IF(ISNUMBER(INDEX($A:$U,ROW(),$D$6)),INDEX($A:$U,ROW(),$D$6),IFERROR(--SUBSTITUTE(SUBSTITUTE(TRIM(INDEX($A:$U,ROW(),$D$6)),",",""),"원",""),0))))</f>
        <v/>
      </c>
      <c r="AA248" s="30">
        <f>IF(OR($Y248="",$E$6=""),"",IF(INDEX($A:$U,ROW(),$E$6)="",0,IF(ISNUMBER(INDEX($A:$U,ROW(),$E$6)),INDEX($A:$U,ROW(),$E$6),IFERROR(--SUBSTITUTE(SUBSTITUTE(TRIM(INDEX($A:$U,ROW(),$E$6)),",",""),"원",""),0))))</f>
        <v/>
      </c>
      <c r="AB248" s="30">
        <f>IF(OR($Y248="",$F$6=""),"",IF(INDEX($A:$U,ROW(),$F$6)="","",IF(ISNUMBER(INDEX($A:$U,ROW(),$F$6)),INDEX($A:$U,ROW(),$F$6),IFERROR(--SUBSTITUTE(SUBSTITUTE(TRIM(INDEX($A:$U,ROW(),$F$6)),",",""),"원",""),""))))</f>
        <v/>
      </c>
      <c r="AC248" s="2">
        <f>IF(OR($Y248="",$G$6=""),"",INDEX($A:$U,ROW(),$G$6)&amp;"")</f>
        <v/>
      </c>
      <c r="AD248" s="2">
        <f>IF($Y248="","",IF(OR(AND(설정!$B$5&lt;&gt;"",ISNUMBER(SEARCH(설정!$B$5,$AC248))),AND(설정!$B$6&lt;&gt;"",ISNUMBER(SEARCH(설정!$B$6,$AC248))),AND(설정!$B$7&lt;&gt;"",ISNUMBER(SEARCH(설정!$B$7,$AC248)))),"제외","포함"))</f>
        <v/>
      </c>
    </row>
    <row r="249">
      <c r="W249" s="2">
        <f>IF(OR($B$5="",$C$6="",ROW()&lt;$B$5),"",IF(INDEX($A:$U,ROW(),$C$6)="","",INDEX($A:$U,ROW(),$C$6)))</f>
        <v/>
      </c>
      <c r="X249" s="28">
        <f>IF($W249="","",IF(ISNUMBER($W249),IF($W249&gt;=10000000,IFERROR(DATE(INT($W249/10000),MOD(INT($W249/100),100),MOD($W249,100)),""),$W249),IF(ISNUMBER(--SUBSTITUTE(SUBSTITUTE(TRIM($W249),".","-"),"/","-")),IF(--SUBSTITUTE(SUBSTITUTE(TRIM($W249),".","-"),"/","-")&gt;=10000000,IFERROR(DATE(--LEFT(TRIM($W249),4),--MID(TRIM($W249),5,2),--RIGHT(TRIM($W249),2)),""),--SUBSTITUTE(SUBSTITUTE(TRIM($W249),".","-"),"/","-")),IFERROR(--LEFT(SUBSTITUTE(SUBSTITUTE(TRIM($W249),".","-"),"/","-"),10),""))))</f>
        <v/>
      </c>
      <c r="Y249" s="29">
        <f>IF($X249="","",INT($X249))</f>
        <v/>
      </c>
      <c r="Z249" s="30">
        <f>IF(OR($Y249="",$D$6=""),"",IF(INDEX($A:$U,ROW(),$D$6)="",0,IF(ISNUMBER(INDEX($A:$U,ROW(),$D$6)),INDEX($A:$U,ROW(),$D$6),IFERROR(--SUBSTITUTE(SUBSTITUTE(TRIM(INDEX($A:$U,ROW(),$D$6)),",",""),"원",""),0))))</f>
        <v/>
      </c>
      <c r="AA249" s="30">
        <f>IF(OR($Y249="",$E$6=""),"",IF(INDEX($A:$U,ROW(),$E$6)="",0,IF(ISNUMBER(INDEX($A:$U,ROW(),$E$6)),INDEX($A:$U,ROW(),$E$6),IFERROR(--SUBSTITUTE(SUBSTITUTE(TRIM(INDEX($A:$U,ROW(),$E$6)),",",""),"원",""),0))))</f>
        <v/>
      </c>
      <c r="AB249" s="30">
        <f>IF(OR($Y249="",$F$6=""),"",IF(INDEX($A:$U,ROW(),$F$6)="","",IF(ISNUMBER(INDEX($A:$U,ROW(),$F$6)),INDEX($A:$U,ROW(),$F$6),IFERROR(--SUBSTITUTE(SUBSTITUTE(TRIM(INDEX($A:$U,ROW(),$F$6)),",",""),"원",""),""))))</f>
        <v/>
      </c>
      <c r="AC249" s="2">
        <f>IF(OR($Y249="",$G$6=""),"",INDEX($A:$U,ROW(),$G$6)&amp;"")</f>
        <v/>
      </c>
      <c r="AD249" s="2">
        <f>IF($Y249="","",IF(OR(AND(설정!$B$5&lt;&gt;"",ISNUMBER(SEARCH(설정!$B$5,$AC249))),AND(설정!$B$6&lt;&gt;"",ISNUMBER(SEARCH(설정!$B$6,$AC249))),AND(설정!$B$7&lt;&gt;"",ISNUMBER(SEARCH(설정!$B$7,$AC249)))),"제외","포함"))</f>
        <v/>
      </c>
    </row>
    <row r="250">
      <c r="W250" s="2">
        <f>IF(OR($B$5="",$C$6="",ROW()&lt;$B$5),"",IF(INDEX($A:$U,ROW(),$C$6)="","",INDEX($A:$U,ROW(),$C$6)))</f>
        <v/>
      </c>
      <c r="X250" s="28">
        <f>IF($W250="","",IF(ISNUMBER($W250),IF($W250&gt;=10000000,IFERROR(DATE(INT($W250/10000),MOD(INT($W250/100),100),MOD($W250,100)),""),$W250),IF(ISNUMBER(--SUBSTITUTE(SUBSTITUTE(TRIM($W250),".","-"),"/","-")),IF(--SUBSTITUTE(SUBSTITUTE(TRIM($W250),".","-"),"/","-")&gt;=10000000,IFERROR(DATE(--LEFT(TRIM($W250),4),--MID(TRIM($W250),5,2),--RIGHT(TRIM($W250),2)),""),--SUBSTITUTE(SUBSTITUTE(TRIM($W250),".","-"),"/","-")),IFERROR(--LEFT(SUBSTITUTE(SUBSTITUTE(TRIM($W250),".","-"),"/","-"),10),""))))</f>
        <v/>
      </c>
      <c r="Y250" s="29">
        <f>IF($X250="","",INT($X250))</f>
        <v/>
      </c>
      <c r="Z250" s="30">
        <f>IF(OR($Y250="",$D$6=""),"",IF(INDEX($A:$U,ROW(),$D$6)="",0,IF(ISNUMBER(INDEX($A:$U,ROW(),$D$6)),INDEX($A:$U,ROW(),$D$6),IFERROR(--SUBSTITUTE(SUBSTITUTE(TRIM(INDEX($A:$U,ROW(),$D$6)),",",""),"원",""),0))))</f>
        <v/>
      </c>
      <c r="AA250" s="30">
        <f>IF(OR($Y250="",$E$6=""),"",IF(INDEX($A:$U,ROW(),$E$6)="",0,IF(ISNUMBER(INDEX($A:$U,ROW(),$E$6)),INDEX($A:$U,ROW(),$E$6),IFERROR(--SUBSTITUTE(SUBSTITUTE(TRIM(INDEX($A:$U,ROW(),$E$6)),",",""),"원",""),0))))</f>
        <v/>
      </c>
      <c r="AB250" s="30">
        <f>IF(OR($Y250="",$F$6=""),"",IF(INDEX($A:$U,ROW(),$F$6)="","",IF(ISNUMBER(INDEX($A:$U,ROW(),$F$6)),INDEX($A:$U,ROW(),$F$6),IFERROR(--SUBSTITUTE(SUBSTITUTE(TRIM(INDEX($A:$U,ROW(),$F$6)),",",""),"원",""),""))))</f>
        <v/>
      </c>
      <c r="AC250" s="2">
        <f>IF(OR($Y250="",$G$6=""),"",INDEX($A:$U,ROW(),$G$6)&amp;"")</f>
        <v/>
      </c>
      <c r="AD250" s="2">
        <f>IF($Y250="","",IF(OR(AND(설정!$B$5&lt;&gt;"",ISNUMBER(SEARCH(설정!$B$5,$AC250))),AND(설정!$B$6&lt;&gt;"",ISNUMBER(SEARCH(설정!$B$6,$AC250))),AND(설정!$B$7&lt;&gt;"",ISNUMBER(SEARCH(설정!$B$7,$AC250)))),"제외","포함"))</f>
        <v/>
      </c>
    </row>
    <row r="251">
      <c r="W251" s="2">
        <f>IF(OR($B$5="",$C$6="",ROW()&lt;$B$5),"",IF(INDEX($A:$U,ROW(),$C$6)="","",INDEX($A:$U,ROW(),$C$6)))</f>
        <v/>
      </c>
      <c r="X251" s="28">
        <f>IF($W251="","",IF(ISNUMBER($W251),IF($W251&gt;=10000000,IFERROR(DATE(INT($W251/10000),MOD(INT($W251/100),100),MOD($W251,100)),""),$W251),IF(ISNUMBER(--SUBSTITUTE(SUBSTITUTE(TRIM($W251),".","-"),"/","-")),IF(--SUBSTITUTE(SUBSTITUTE(TRIM($W251),".","-"),"/","-")&gt;=10000000,IFERROR(DATE(--LEFT(TRIM($W251),4),--MID(TRIM($W251),5,2),--RIGHT(TRIM($W251),2)),""),--SUBSTITUTE(SUBSTITUTE(TRIM($W251),".","-"),"/","-")),IFERROR(--LEFT(SUBSTITUTE(SUBSTITUTE(TRIM($W251),".","-"),"/","-"),10),""))))</f>
        <v/>
      </c>
      <c r="Y251" s="29">
        <f>IF($X251="","",INT($X251))</f>
        <v/>
      </c>
      <c r="Z251" s="30">
        <f>IF(OR($Y251="",$D$6=""),"",IF(INDEX($A:$U,ROW(),$D$6)="",0,IF(ISNUMBER(INDEX($A:$U,ROW(),$D$6)),INDEX($A:$U,ROW(),$D$6),IFERROR(--SUBSTITUTE(SUBSTITUTE(TRIM(INDEX($A:$U,ROW(),$D$6)),",",""),"원",""),0))))</f>
        <v/>
      </c>
      <c r="AA251" s="30">
        <f>IF(OR($Y251="",$E$6=""),"",IF(INDEX($A:$U,ROW(),$E$6)="",0,IF(ISNUMBER(INDEX($A:$U,ROW(),$E$6)),INDEX($A:$U,ROW(),$E$6),IFERROR(--SUBSTITUTE(SUBSTITUTE(TRIM(INDEX($A:$U,ROW(),$E$6)),",",""),"원",""),0))))</f>
        <v/>
      </c>
      <c r="AB251" s="30">
        <f>IF(OR($Y251="",$F$6=""),"",IF(INDEX($A:$U,ROW(),$F$6)="","",IF(ISNUMBER(INDEX($A:$U,ROW(),$F$6)),INDEX($A:$U,ROW(),$F$6),IFERROR(--SUBSTITUTE(SUBSTITUTE(TRIM(INDEX($A:$U,ROW(),$F$6)),",",""),"원",""),""))))</f>
        <v/>
      </c>
      <c r="AC251" s="2">
        <f>IF(OR($Y251="",$G$6=""),"",INDEX($A:$U,ROW(),$G$6)&amp;"")</f>
        <v/>
      </c>
      <c r="AD251" s="2">
        <f>IF($Y251="","",IF(OR(AND(설정!$B$5&lt;&gt;"",ISNUMBER(SEARCH(설정!$B$5,$AC251))),AND(설정!$B$6&lt;&gt;"",ISNUMBER(SEARCH(설정!$B$6,$AC251))),AND(설정!$B$7&lt;&gt;"",ISNUMBER(SEARCH(설정!$B$7,$AC251)))),"제외","포함"))</f>
        <v/>
      </c>
    </row>
    <row r="252">
      <c r="W252" s="2">
        <f>IF(OR($B$5="",$C$6="",ROW()&lt;$B$5),"",IF(INDEX($A:$U,ROW(),$C$6)="","",INDEX($A:$U,ROW(),$C$6)))</f>
        <v/>
      </c>
      <c r="X252" s="28">
        <f>IF($W252="","",IF(ISNUMBER($W252),IF($W252&gt;=10000000,IFERROR(DATE(INT($W252/10000),MOD(INT($W252/100),100),MOD($W252,100)),""),$W252),IF(ISNUMBER(--SUBSTITUTE(SUBSTITUTE(TRIM($W252),".","-"),"/","-")),IF(--SUBSTITUTE(SUBSTITUTE(TRIM($W252),".","-"),"/","-")&gt;=10000000,IFERROR(DATE(--LEFT(TRIM($W252),4),--MID(TRIM($W252),5,2),--RIGHT(TRIM($W252),2)),""),--SUBSTITUTE(SUBSTITUTE(TRIM($W252),".","-"),"/","-")),IFERROR(--LEFT(SUBSTITUTE(SUBSTITUTE(TRIM($W252),".","-"),"/","-"),10),""))))</f>
        <v/>
      </c>
      <c r="Y252" s="29">
        <f>IF($X252="","",INT($X252))</f>
        <v/>
      </c>
      <c r="Z252" s="30">
        <f>IF(OR($Y252="",$D$6=""),"",IF(INDEX($A:$U,ROW(),$D$6)="",0,IF(ISNUMBER(INDEX($A:$U,ROW(),$D$6)),INDEX($A:$U,ROW(),$D$6),IFERROR(--SUBSTITUTE(SUBSTITUTE(TRIM(INDEX($A:$U,ROW(),$D$6)),",",""),"원",""),0))))</f>
        <v/>
      </c>
      <c r="AA252" s="30">
        <f>IF(OR($Y252="",$E$6=""),"",IF(INDEX($A:$U,ROW(),$E$6)="",0,IF(ISNUMBER(INDEX($A:$U,ROW(),$E$6)),INDEX($A:$U,ROW(),$E$6),IFERROR(--SUBSTITUTE(SUBSTITUTE(TRIM(INDEX($A:$U,ROW(),$E$6)),",",""),"원",""),0))))</f>
        <v/>
      </c>
      <c r="AB252" s="30">
        <f>IF(OR($Y252="",$F$6=""),"",IF(INDEX($A:$U,ROW(),$F$6)="","",IF(ISNUMBER(INDEX($A:$U,ROW(),$F$6)),INDEX($A:$U,ROW(),$F$6),IFERROR(--SUBSTITUTE(SUBSTITUTE(TRIM(INDEX($A:$U,ROW(),$F$6)),",",""),"원",""),""))))</f>
        <v/>
      </c>
      <c r="AC252" s="2">
        <f>IF(OR($Y252="",$G$6=""),"",INDEX($A:$U,ROW(),$G$6)&amp;"")</f>
        <v/>
      </c>
      <c r="AD252" s="2">
        <f>IF($Y252="","",IF(OR(AND(설정!$B$5&lt;&gt;"",ISNUMBER(SEARCH(설정!$B$5,$AC252))),AND(설정!$B$6&lt;&gt;"",ISNUMBER(SEARCH(설정!$B$6,$AC252))),AND(설정!$B$7&lt;&gt;"",ISNUMBER(SEARCH(설정!$B$7,$AC252)))),"제외","포함"))</f>
        <v/>
      </c>
    </row>
    <row r="253">
      <c r="W253" s="2">
        <f>IF(OR($B$5="",$C$6="",ROW()&lt;$B$5),"",IF(INDEX($A:$U,ROW(),$C$6)="","",INDEX($A:$U,ROW(),$C$6)))</f>
        <v/>
      </c>
      <c r="X253" s="28">
        <f>IF($W253="","",IF(ISNUMBER($W253),IF($W253&gt;=10000000,IFERROR(DATE(INT($W253/10000),MOD(INT($W253/100),100),MOD($W253,100)),""),$W253),IF(ISNUMBER(--SUBSTITUTE(SUBSTITUTE(TRIM($W253),".","-"),"/","-")),IF(--SUBSTITUTE(SUBSTITUTE(TRIM($W253),".","-"),"/","-")&gt;=10000000,IFERROR(DATE(--LEFT(TRIM($W253),4),--MID(TRIM($W253),5,2),--RIGHT(TRIM($W253),2)),""),--SUBSTITUTE(SUBSTITUTE(TRIM($W253),".","-"),"/","-")),IFERROR(--LEFT(SUBSTITUTE(SUBSTITUTE(TRIM($W253),".","-"),"/","-"),10),""))))</f>
        <v/>
      </c>
      <c r="Y253" s="29">
        <f>IF($X253="","",INT($X253))</f>
        <v/>
      </c>
      <c r="Z253" s="30">
        <f>IF(OR($Y253="",$D$6=""),"",IF(INDEX($A:$U,ROW(),$D$6)="",0,IF(ISNUMBER(INDEX($A:$U,ROW(),$D$6)),INDEX($A:$U,ROW(),$D$6),IFERROR(--SUBSTITUTE(SUBSTITUTE(TRIM(INDEX($A:$U,ROW(),$D$6)),",",""),"원",""),0))))</f>
        <v/>
      </c>
      <c r="AA253" s="30">
        <f>IF(OR($Y253="",$E$6=""),"",IF(INDEX($A:$U,ROW(),$E$6)="",0,IF(ISNUMBER(INDEX($A:$U,ROW(),$E$6)),INDEX($A:$U,ROW(),$E$6),IFERROR(--SUBSTITUTE(SUBSTITUTE(TRIM(INDEX($A:$U,ROW(),$E$6)),",",""),"원",""),0))))</f>
        <v/>
      </c>
      <c r="AB253" s="30">
        <f>IF(OR($Y253="",$F$6=""),"",IF(INDEX($A:$U,ROW(),$F$6)="","",IF(ISNUMBER(INDEX($A:$U,ROW(),$F$6)),INDEX($A:$U,ROW(),$F$6),IFERROR(--SUBSTITUTE(SUBSTITUTE(TRIM(INDEX($A:$U,ROW(),$F$6)),",",""),"원",""),""))))</f>
        <v/>
      </c>
      <c r="AC253" s="2">
        <f>IF(OR($Y253="",$G$6=""),"",INDEX($A:$U,ROW(),$G$6)&amp;"")</f>
        <v/>
      </c>
      <c r="AD253" s="2">
        <f>IF($Y253="","",IF(OR(AND(설정!$B$5&lt;&gt;"",ISNUMBER(SEARCH(설정!$B$5,$AC253))),AND(설정!$B$6&lt;&gt;"",ISNUMBER(SEARCH(설정!$B$6,$AC253))),AND(설정!$B$7&lt;&gt;"",ISNUMBER(SEARCH(설정!$B$7,$AC253)))),"제외","포함"))</f>
        <v/>
      </c>
    </row>
    <row r="254">
      <c r="W254" s="2">
        <f>IF(OR($B$5="",$C$6="",ROW()&lt;$B$5),"",IF(INDEX($A:$U,ROW(),$C$6)="","",INDEX($A:$U,ROW(),$C$6)))</f>
        <v/>
      </c>
      <c r="X254" s="28">
        <f>IF($W254="","",IF(ISNUMBER($W254),IF($W254&gt;=10000000,IFERROR(DATE(INT($W254/10000),MOD(INT($W254/100),100),MOD($W254,100)),""),$W254),IF(ISNUMBER(--SUBSTITUTE(SUBSTITUTE(TRIM($W254),".","-"),"/","-")),IF(--SUBSTITUTE(SUBSTITUTE(TRIM($W254),".","-"),"/","-")&gt;=10000000,IFERROR(DATE(--LEFT(TRIM($W254),4),--MID(TRIM($W254),5,2),--RIGHT(TRIM($W254),2)),""),--SUBSTITUTE(SUBSTITUTE(TRIM($W254),".","-"),"/","-")),IFERROR(--LEFT(SUBSTITUTE(SUBSTITUTE(TRIM($W254),".","-"),"/","-"),10),""))))</f>
        <v/>
      </c>
      <c r="Y254" s="29">
        <f>IF($X254="","",INT($X254))</f>
        <v/>
      </c>
      <c r="Z254" s="30">
        <f>IF(OR($Y254="",$D$6=""),"",IF(INDEX($A:$U,ROW(),$D$6)="",0,IF(ISNUMBER(INDEX($A:$U,ROW(),$D$6)),INDEX($A:$U,ROW(),$D$6),IFERROR(--SUBSTITUTE(SUBSTITUTE(TRIM(INDEX($A:$U,ROW(),$D$6)),",",""),"원",""),0))))</f>
        <v/>
      </c>
      <c r="AA254" s="30">
        <f>IF(OR($Y254="",$E$6=""),"",IF(INDEX($A:$U,ROW(),$E$6)="",0,IF(ISNUMBER(INDEX($A:$U,ROW(),$E$6)),INDEX($A:$U,ROW(),$E$6),IFERROR(--SUBSTITUTE(SUBSTITUTE(TRIM(INDEX($A:$U,ROW(),$E$6)),",",""),"원",""),0))))</f>
        <v/>
      </c>
      <c r="AB254" s="30">
        <f>IF(OR($Y254="",$F$6=""),"",IF(INDEX($A:$U,ROW(),$F$6)="","",IF(ISNUMBER(INDEX($A:$U,ROW(),$F$6)),INDEX($A:$U,ROW(),$F$6),IFERROR(--SUBSTITUTE(SUBSTITUTE(TRIM(INDEX($A:$U,ROW(),$F$6)),",",""),"원",""),""))))</f>
        <v/>
      </c>
      <c r="AC254" s="2">
        <f>IF(OR($Y254="",$G$6=""),"",INDEX($A:$U,ROW(),$G$6)&amp;"")</f>
        <v/>
      </c>
      <c r="AD254" s="2">
        <f>IF($Y254="","",IF(OR(AND(설정!$B$5&lt;&gt;"",ISNUMBER(SEARCH(설정!$B$5,$AC254))),AND(설정!$B$6&lt;&gt;"",ISNUMBER(SEARCH(설정!$B$6,$AC254))),AND(설정!$B$7&lt;&gt;"",ISNUMBER(SEARCH(설정!$B$7,$AC254)))),"제외","포함"))</f>
        <v/>
      </c>
    </row>
    <row r="255">
      <c r="W255" s="2">
        <f>IF(OR($B$5="",$C$6="",ROW()&lt;$B$5),"",IF(INDEX($A:$U,ROW(),$C$6)="","",INDEX($A:$U,ROW(),$C$6)))</f>
        <v/>
      </c>
      <c r="X255" s="28">
        <f>IF($W255="","",IF(ISNUMBER($W255),IF($W255&gt;=10000000,IFERROR(DATE(INT($W255/10000),MOD(INT($W255/100),100),MOD($W255,100)),""),$W255),IF(ISNUMBER(--SUBSTITUTE(SUBSTITUTE(TRIM($W255),".","-"),"/","-")),IF(--SUBSTITUTE(SUBSTITUTE(TRIM($W255),".","-"),"/","-")&gt;=10000000,IFERROR(DATE(--LEFT(TRIM($W255),4),--MID(TRIM($W255),5,2),--RIGHT(TRIM($W255),2)),""),--SUBSTITUTE(SUBSTITUTE(TRIM($W255),".","-"),"/","-")),IFERROR(--LEFT(SUBSTITUTE(SUBSTITUTE(TRIM($W255),".","-"),"/","-"),10),""))))</f>
        <v/>
      </c>
      <c r="Y255" s="29">
        <f>IF($X255="","",INT($X255))</f>
        <v/>
      </c>
      <c r="Z255" s="30">
        <f>IF(OR($Y255="",$D$6=""),"",IF(INDEX($A:$U,ROW(),$D$6)="",0,IF(ISNUMBER(INDEX($A:$U,ROW(),$D$6)),INDEX($A:$U,ROW(),$D$6),IFERROR(--SUBSTITUTE(SUBSTITUTE(TRIM(INDEX($A:$U,ROW(),$D$6)),",",""),"원",""),0))))</f>
        <v/>
      </c>
      <c r="AA255" s="30">
        <f>IF(OR($Y255="",$E$6=""),"",IF(INDEX($A:$U,ROW(),$E$6)="",0,IF(ISNUMBER(INDEX($A:$U,ROW(),$E$6)),INDEX($A:$U,ROW(),$E$6),IFERROR(--SUBSTITUTE(SUBSTITUTE(TRIM(INDEX($A:$U,ROW(),$E$6)),",",""),"원",""),0))))</f>
        <v/>
      </c>
      <c r="AB255" s="30">
        <f>IF(OR($Y255="",$F$6=""),"",IF(INDEX($A:$U,ROW(),$F$6)="","",IF(ISNUMBER(INDEX($A:$U,ROW(),$F$6)),INDEX($A:$U,ROW(),$F$6),IFERROR(--SUBSTITUTE(SUBSTITUTE(TRIM(INDEX($A:$U,ROW(),$F$6)),",",""),"원",""),""))))</f>
        <v/>
      </c>
      <c r="AC255" s="2">
        <f>IF(OR($Y255="",$G$6=""),"",INDEX($A:$U,ROW(),$G$6)&amp;"")</f>
        <v/>
      </c>
      <c r="AD255" s="2">
        <f>IF($Y255="","",IF(OR(AND(설정!$B$5&lt;&gt;"",ISNUMBER(SEARCH(설정!$B$5,$AC255))),AND(설정!$B$6&lt;&gt;"",ISNUMBER(SEARCH(설정!$B$6,$AC255))),AND(설정!$B$7&lt;&gt;"",ISNUMBER(SEARCH(설정!$B$7,$AC255)))),"제외","포함"))</f>
        <v/>
      </c>
    </row>
    <row r="256">
      <c r="W256" s="2">
        <f>IF(OR($B$5="",$C$6="",ROW()&lt;$B$5),"",IF(INDEX($A:$U,ROW(),$C$6)="","",INDEX($A:$U,ROW(),$C$6)))</f>
        <v/>
      </c>
      <c r="X256" s="28">
        <f>IF($W256="","",IF(ISNUMBER($W256),IF($W256&gt;=10000000,IFERROR(DATE(INT($W256/10000),MOD(INT($W256/100),100),MOD($W256,100)),""),$W256),IF(ISNUMBER(--SUBSTITUTE(SUBSTITUTE(TRIM($W256),".","-"),"/","-")),IF(--SUBSTITUTE(SUBSTITUTE(TRIM($W256),".","-"),"/","-")&gt;=10000000,IFERROR(DATE(--LEFT(TRIM($W256),4),--MID(TRIM($W256),5,2),--RIGHT(TRIM($W256),2)),""),--SUBSTITUTE(SUBSTITUTE(TRIM($W256),".","-"),"/","-")),IFERROR(--LEFT(SUBSTITUTE(SUBSTITUTE(TRIM($W256),".","-"),"/","-"),10),""))))</f>
        <v/>
      </c>
      <c r="Y256" s="29">
        <f>IF($X256="","",INT($X256))</f>
        <v/>
      </c>
      <c r="Z256" s="30">
        <f>IF(OR($Y256="",$D$6=""),"",IF(INDEX($A:$U,ROW(),$D$6)="",0,IF(ISNUMBER(INDEX($A:$U,ROW(),$D$6)),INDEX($A:$U,ROW(),$D$6),IFERROR(--SUBSTITUTE(SUBSTITUTE(TRIM(INDEX($A:$U,ROW(),$D$6)),",",""),"원",""),0))))</f>
        <v/>
      </c>
      <c r="AA256" s="30">
        <f>IF(OR($Y256="",$E$6=""),"",IF(INDEX($A:$U,ROW(),$E$6)="",0,IF(ISNUMBER(INDEX($A:$U,ROW(),$E$6)),INDEX($A:$U,ROW(),$E$6),IFERROR(--SUBSTITUTE(SUBSTITUTE(TRIM(INDEX($A:$U,ROW(),$E$6)),",",""),"원",""),0))))</f>
        <v/>
      </c>
      <c r="AB256" s="30">
        <f>IF(OR($Y256="",$F$6=""),"",IF(INDEX($A:$U,ROW(),$F$6)="","",IF(ISNUMBER(INDEX($A:$U,ROW(),$F$6)),INDEX($A:$U,ROW(),$F$6),IFERROR(--SUBSTITUTE(SUBSTITUTE(TRIM(INDEX($A:$U,ROW(),$F$6)),",",""),"원",""),""))))</f>
        <v/>
      </c>
      <c r="AC256" s="2">
        <f>IF(OR($Y256="",$G$6=""),"",INDEX($A:$U,ROW(),$G$6)&amp;"")</f>
        <v/>
      </c>
      <c r="AD256" s="2">
        <f>IF($Y256="","",IF(OR(AND(설정!$B$5&lt;&gt;"",ISNUMBER(SEARCH(설정!$B$5,$AC256))),AND(설정!$B$6&lt;&gt;"",ISNUMBER(SEARCH(설정!$B$6,$AC256))),AND(설정!$B$7&lt;&gt;"",ISNUMBER(SEARCH(설정!$B$7,$AC256)))),"제외","포함"))</f>
        <v/>
      </c>
    </row>
    <row r="257">
      <c r="W257" s="2">
        <f>IF(OR($B$5="",$C$6="",ROW()&lt;$B$5),"",IF(INDEX($A:$U,ROW(),$C$6)="","",INDEX($A:$U,ROW(),$C$6)))</f>
        <v/>
      </c>
      <c r="X257" s="28">
        <f>IF($W257="","",IF(ISNUMBER($W257),IF($W257&gt;=10000000,IFERROR(DATE(INT($W257/10000),MOD(INT($W257/100),100),MOD($W257,100)),""),$W257),IF(ISNUMBER(--SUBSTITUTE(SUBSTITUTE(TRIM($W257),".","-"),"/","-")),IF(--SUBSTITUTE(SUBSTITUTE(TRIM($W257),".","-"),"/","-")&gt;=10000000,IFERROR(DATE(--LEFT(TRIM($W257),4),--MID(TRIM($W257),5,2),--RIGHT(TRIM($W257),2)),""),--SUBSTITUTE(SUBSTITUTE(TRIM($W257),".","-"),"/","-")),IFERROR(--LEFT(SUBSTITUTE(SUBSTITUTE(TRIM($W257),".","-"),"/","-"),10),""))))</f>
        <v/>
      </c>
      <c r="Y257" s="29">
        <f>IF($X257="","",INT($X257))</f>
        <v/>
      </c>
      <c r="Z257" s="30">
        <f>IF(OR($Y257="",$D$6=""),"",IF(INDEX($A:$U,ROW(),$D$6)="",0,IF(ISNUMBER(INDEX($A:$U,ROW(),$D$6)),INDEX($A:$U,ROW(),$D$6),IFERROR(--SUBSTITUTE(SUBSTITUTE(TRIM(INDEX($A:$U,ROW(),$D$6)),",",""),"원",""),0))))</f>
        <v/>
      </c>
      <c r="AA257" s="30">
        <f>IF(OR($Y257="",$E$6=""),"",IF(INDEX($A:$U,ROW(),$E$6)="",0,IF(ISNUMBER(INDEX($A:$U,ROW(),$E$6)),INDEX($A:$U,ROW(),$E$6),IFERROR(--SUBSTITUTE(SUBSTITUTE(TRIM(INDEX($A:$U,ROW(),$E$6)),",",""),"원",""),0))))</f>
        <v/>
      </c>
      <c r="AB257" s="30">
        <f>IF(OR($Y257="",$F$6=""),"",IF(INDEX($A:$U,ROW(),$F$6)="","",IF(ISNUMBER(INDEX($A:$U,ROW(),$F$6)),INDEX($A:$U,ROW(),$F$6),IFERROR(--SUBSTITUTE(SUBSTITUTE(TRIM(INDEX($A:$U,ROW(),$F$6)),",",""),"원",""),""))))</f>
        <v/>
      </c>
      <c r="AC257" s="2">
        <f>IF(OR($Y257="",$G$6=""),"",INDEX($A:$U,ROW(),$G$6)&amp;"")</f>
        <v/>
      </c>
      <c r="AD257" s="2">
        <f>IF($Y257="","",IF(OR(AND(설정!$B$5&lt;&gt;"",ISNUMBER(SEARCH(설정!$B$5,$AC257))),AND(설정!$B$6&lt;&gt;"",ISNUMBER(SEARCH(설정!$B$6,$AC257))),AND(설정!$B$7&lt;&gt;"",ISNUMBER(SEARCH(설정!$B$7,$AC257)))),"제외","포함"))</f>
        <v/>
      </c>
    </row>
    <row r="258">
      <c r="W258" s="2">
        <f>IF(OR($B$5="",$C$6="",ROW()&lt;$B$5),"",IF(INDEX($A:$U,ROW(),$C$6)="","",INDEX($A:$U,ROW(),$C$6)))</f>
        <v/>
      </c>
      <c r="X258" s="28">
        <f>IF($W258="","",IF(ISNUMBER($W258),IF($W258&gt;=10000000,IFERROR(DATE(INT($W258/10000),MOD(INT($W258/100),100),MOD($W258,100)),""),$W258),IF(ISNUMBER(--SUBSTITUTE(SUBSTITUTE(TRIM($W258),".","-"),"/","-")),IF(--SUBSTITUTE(SUBSTITUTE(TRIM($W258),".","-"),"/","-")&gt;=10000000,IFERROR(DATE(--LEFT(TRIM($W258),4),--MID(TRIM($W258),5,2),--RIGHT(TRIM($W258),2)),""),--SUBSTITUTE(SUBSTITUTE(TRIM($W258),".","-"),"/","-")),IFERROR(--LEFT(SUBSTITUTE(SUBSTITUTE(TRIM($W258),".","-"),"/","-"),10),""))))</f>
        <v/>
      </c>
      <c r="Y258" s="29">
        <f>IF($X258="","",INT($X258))</f>
        <v/>
      </c>
      <c r="Z258" s="30">
        <f>IF(OR($Y258="",$D$6=""),"",IF(INDEX($A:$U,ROW(),$D$6)="",0,IF(ISNUMBER(INDEX($A:$U,ROW(),$D$6)),INDEX($A:$U,ROW(),$D$6),IFERROR(--SUBSTITUTE(SUBSTITUTE(TRIM(INDEX($A:$U,ROW(),$D$6)),",",""),"원",""),0))))</f>
        <v/>
      </c>
      <c r="AA258" s="30">
        <f>IF(OR($Y258="",$E$6=""),"",IF(INDEX($A:$U,ROW(),$E$6)="",0,IF(ISNUMBER(INDEX($A:$U,ROW(),$E$6)),INDEX($A:$U,ROW(),$E$6),IFERROR(--SUBSTITUTE(SUBSTITUTE(TRIM(INDEX($A:$U,ROW(),$E$6)),",",""),"원",""),0))))</f>
        <v/>
      </c>
      <c r="AB258" s="30">
        <f>IF(OR($Y258="",$F$6=""),"",IF(INDEX($A:$U,ROW(),$F$6)="","",IF(ISNUMBER(INDEX($A:$U,ROW(),$F$6)),INDEX($A:$U,ROW(),$F$6),IFERROR(--SUBSTITUTE(SUBSTITUTE(TRIM(INDEX($A:$U,ROW(),$F$6)),",",""),"원",""),""))))</f>
        <v/>
      </c>
      <c r="AC258" s="2">
        <f>IF(OR($Y258="",$G$6=""),"",INDEX($A:$U,ROW(),$G$6)&amp;"")</f>
        <v/>
      </c>
      <c r="AD258" s="2">
        <f>IF($Y258="","",IF(OR(AND(설정!$B$5&lt;&gt;"",ISNUMBER(SEARCH(설정!$B$5,$AC258))),AND(설정!$B$6&lt;&gt;"",ISNUMBER(SEARCH(설정!$B$6,$AC258))),AND(설정!$B$7&lt;&gt;"",ISNUMBER(SEARCH(설정!$B$7,$AC258)))),"제외","포함"))</f>
        <v/>
      </c>
    </row>
    <row r="259">
      <c r="W259" s="2">
        <f>IF(OR($B$5="",$C$6="",ROW()&lt;$B$5),"",IF(INDEX($A:$U,ROW(),$C$6)="","",INDEX($A:$U,ROW(),$C$6)))</f>
        <v/>
      </c>
      <c r="X259" s="28">
        <f>IF($W259="","",IF(ISNUMBER($W259),IF($W259&gt;=10000000,IFERROR(DATE(INT($W259/10000),MOD(INT($W259/100),100),MOD($W259,100)),""),$W259),IF(ISNUMBER(--SUBSTITUTE(SUBSTITUTE(TRIM($W259),".","-"),"/","-")),IF(--SUBSTITUTE(SUBSTITUTE(TRIM($W259),".","-"),"/","-")&gt;=10000000,IFERROR(DATE(--LEFT(TRIM($W259),4),--MID(TRIM($W259),5,2),--RIGHT(TRIM($W259),2)),""),--SUBSTITUTE(SUBSTITUTE(TRIM($W259),".","-"),"/","-")),IFERROR(--LEFT(SUBSTITUTE(SUBSTITUTE(TRIM($W259),".","-"),"/","-"),10),""))))</f>
        <v/>
      </c>
      <c r="Y259" s="29">
        <f>IF($X259="","",INT($X259))</f>
        <v/>
      </c>
      <c r="Z259" s="30">
        <f>IF(OR($Y259="",$D$6=""),"",IF(INDEX($A:$U,ROW(),$D$6)="",0,IF(ISNUMBER(INDEX($A:$U,ROW(),$D$6)),INDEX($A:$U,ROW(),$D$6),IFERROR(--SUBSTITUTE(SUBSTITUTE(TRIM(INDEX($A:$U,ROW(),$D$6)),",",""),"원",""),0))))</f>
        <v/>
      </c>
      <c r="AA259" s="30">
        <f>IF(OR($Y259="",$E$6=""),"",IF(INDEX($A:$U,ROW(),$E$6)="",0,IF(ISNUMBER(INDEX($A:$U,ROW(),$E$6)),INDEX($A:$U,ROW(),$E$6),IFERROR(--SUBSTITUTE(SUBSTITUTE(TRIM(INDEX($A:$U,ROW(),$E$6)),",",""),"원",""),0))))</f>
        <v/>
      </c>
      <c r="AB259" s="30">
        <f>IF(OR($Y259="",$F$6=""),"",IF(INDEX($A:$U,ROW(),$F$6)="","",IF(ISNUMBER(INDEX($A:$U,ROW(),$F$6)),INDEX($A:$U,ROW(),$F$6),IFERROR(--SUBSTITUTE(SUBSTITUTE(TRIM(INDEX($A:$U,ROW(),$F$6)),",",""),"원",""),""))))</f>
        <v/>
      </c>
      <c r="AC259" s="2">
        <f>IF(OR($Y259="",$G$6=""),"",INDEX($A:$U,ROW(),$G$6)&amp;"")</f>
        <v/>
      </c>
      <c r="AD259" s="2">
        <f>IF($Y259="","",IF(OR(AND(설정!$B$5&lt;&gt;"",ISNUMBER(SEARCH(설정!$B$5,$AC259))),AND(설정!$B$6&lt;&gt;"",ISNUMBER(SEARCH(설정!$B$6,$AC259))),AND(설정!$B$7&lt;&gt;"",ISNUMBER(SEARCH(설정!$B$7,$AC259)))),"제외","포함"))</f>
        <v/>
      </c>
    </row>
    <row r="260">
      <c r="W260" s="2">
        <f>IF(OR($B$5="",$C$6="",ROW()&lt;$B$5),"",IF(INDEX($A:$U,ROW(),$C$6)="","",INDEX($A:$U,ROW(),$C$6)))</f>
        <v/>
      </c>
      <c r="X260" s="28">
        <f>IF($W260="","",IF(ISNUMBER($W260),IF($W260&gt;=10000000,IFERROR(DATE(INT($W260/10000),MOD(INT($W260/100),100),MOD($W260,100)),""),$W260),IF(ISNUMBER(--SUBSTITUTE(SUBSTITUTE(TRIM($W260),".","-"),"/","-")),IF(--SUBSTITUTE(SUBSTITUTE(TRIM($W260),".","-"),"/","-")&gt;=10000000,IFERROR(DATE(--LEFT(TRIM($W260),4),--MID(TRIM($W260),5,2),--RIGHT(TRIM($W260),2)),""),--SUBSTITUTE(SUBSTITUTE(TRIM($W260),".","-"),"/","-")),IFERROR(--LEFT(SUBSTITUTE(SUBSTITUTE(TRIM($W260),".","-"),"/","-"),10),""))))</f>
        <v/>
      </c>
      <c r="Y260" s="29">
        <f>IF($X260="","",INT($X260))</f>
        <v/>
      </c>
      <c r="Z260" s="30">
        <f>IF(OR($Y260="",$D$6=""),"",IF(INDEX($A:$U,ROW(),$D$6)="",0,IF(ISNUMBER(INDEX($A:$U,ROW(),$D$6)),INDEX($A:$U,ROW(),$D$6),IFERROR(--SUBSTITUTE(SUBSTITUTE(TRIM(INDEX($A:$U,ROW(),$D$6)),",",""),"원",""),0))))</f>
        <v/>
      </c>
      <c r="AA260" s="30">
        <f>IF(OR($Y260="",$E$6=""),"",IF(INDEX($A:$U,ROW(),$E$6)="",0,IF(ISNUMBER(INDEX($A:$U,ROW(),$E$6)),INDEX($A:$U,ROW(),$E$6),IFERROR(--SUBSTITUTE(SUBSTITUTE(TRIM(INDEX($A:$U,ROW(),$E$6)),",",""),"원",""),0))))</f>
        <v/>
      </c>
      <c r="AB260" s="30">
        <f>IF(OR($Y260="",$F$6=""),"",IF(INDEX($A:$U,ROW(),$F$6)="","",IF(ISNUMBER(INDEX($A:$U,ROW(),$F$6)),INDEX($A:$U,ROW(),$F$6),IFERROR(--SUBSTITUTE(SUBSTITUTE(TRIM(INDEX($A:$U,ROW(),$F$6)),",",""),"원",""),""))))</f>
        <v/>
      </c>
      <c r="AC260" s="2">
        <f>IF(OR($Y260="",$G$6=""),"",INDEX($A:$U,ROW(),$G$6)&amp;"")</f>
        <v/>
      </c>
      <c r="AD260" s="2">
        <f>IF($Y260="","",IF(OR(AND(설정!$B$5&lt;&gt;"",ISNUMBER(SEARCH(설정!$B$5,$AC260))),AND(설정!$B$6&lt;&gt;"",ISNUMBER(SEARCH(설정!$B$6,$AC260))),AND(설정!$B$7&lt;&gt;"",ISNUMBER(SEARCH(설정!$B$7,$AC260)))),"제외","포함"))</f>
        <v/>
      </c>
    </row>
    <row r="261">
      <c r="W261" s="2">
        <f>IF(OR($B$5="",$C$6="",ROW()&lt;$B$5),"",IF(INDEX($A:$U,ROW(),$C$6)="","",INDEX($A:$U,ROW(),$C$6)))</f>
        <v/>
      </c>
      <c r="X261" s="28">
        <f>IF($W261="","",IF(ISNUMBER($W261),IF($W261&gt;=10000000,IFERROR(DATE(INT($W261/10000),MOD(INT($W261/100),100),MOD($W261,100)),""),$W261),IF(ISNUMBER(--SUBSTITUTE(SUBSTITUTE(TRIM($W261),".","-"),"/","-")),IF(--SUBSTITUTE(SUBSTITUTE(TRIM($W261),".","-"),"/","-")&gt;=10000000,IFERROR(DATE(--LEFT(TRIM($W261),4),--MID(TRIM($W261),5,2),--RIGHT(TRIM($W261),2)),""),--SUBSTITUTE(SUBSTITUTE(TRIM($W261),".","-"),"/","-")),IFERROR(--LEFT(SUBSTITUTE(SUBSTITUTE(TRIM($W261),".","-"),"/","-"),10),""))))</f>
        <v/>
      </c>
      <c r="Y261" s="29">
        <f>IF($X261="","",INT($X261))</f>
        <v/>
      </c>
      <c r="Z261" s="30">
        <f>IF(OR($Y261="",$D$6=""),"",IF(INDEX($A:$U,ROW(),$D$6)="",0,IF(ISNUMBER(INDEX($A:$U,ROW(),$D$6)),INDEX($A:$U,ROW(),$D$6),IFERROR(--SUBSTITUTE(SUBSTITUTE(TRIM(INDEX($A:$U,ROW(),$D$6)),",",""),"원",""),0))))</f>
        <v/>
      </c>
      <c r="AA261" s="30">
        <f>IF(OR($Y261="",$E$6=""),"",IF(INDEX($A:$U,ROW(),$E$6)="",0,IF(ISNUMBER(INDEX($A:$U,ROW(),$E$6)),INDEX($A:$U,ROW(),$E$6),IFERROR(--SUBSTITUTE(SUBSTITUTE(TRIM(INDEX($A:$U,ROW(),$E$6)),",",""),"원",""),0))))</f>
        <v/>
      </c>
      <c r="AB261" s="30">
        <f>IF(OR($Y261="",$F$6=""),"",IF(INDEX($A:$U,ROW(),$F$6)="","",IF(ISNUMBER(INDEX($A:$U,ROW(),$F$6)),INDEX($A:$U,ROW(),$F$6),IFERROR(--SUBSTITUTE(SUBSTITUTE(TRIM(INDEX($A:$U,ROW(),$F$6)),",",""),"원",""),""))))</f>
        <v/>
      </c>
      <c r="AC261" s="2">
        <f>IF(OR($Y261="",$G$6=""),"",INDEX($A:$U,ROW(),$G$6)&amp;"")</f>
        <v/>
      </c>
      <c r="AD261" s="2">
        <f>IF($Y261="","",IF(OR(AND(설정!$B$5&lt;&gt;"",ISNUMBER(SEARCH(설정!$B$5,$AC261))),AND(설정!$B$6&lt;&gt;"",ISNUMBER(SEARCH(설정!$B$6,$AC261))),AND(설정!$B$7&lt;&gt;"",ISNUMBER(SEARCH(설정!$B$7,$AC261)))),"제외","포함"))</f>
        <v/>
      </c>
    </row>
    <row r="262">
      <c r="W262" s="2">
        <f>IF(OR($B$5="",$C$6="",ROW()&lt;$B$5),"",IF(INDEX($A:$U,ROW(),$C$6)="","",INDEX($A:$U,ROW(),$C$6)))</f>
        <v/>
      </c>
      <c r="X262" s="28">
        <f>IF($W262="","",IF(ISNUMBER($W262),IF($W262&gt;=10000000,IFERROR(DATE(INT($W262/10000),MOD(INT($W262/100),100),MOD($W262,100)),""),$W262),IF(ISNUMBER(--SUBSTITUTE(SUBSTITUTE(TRIM($W262),".","-"),"/","-")),IF(--SUBSTITUTE(SUBSTITUTE(TRIM($W262),".","-"),"/","-")&gt;=10000000,IFERROR(DATE(--LEFT(TRIM($W262),4),--MID(TRIM($W262),5,2),--RIGHT(TRIM($W262),2)),""),--SUBSTITUTE(SUBSTITUTE(TRIM($W262),".","-"),"/","-")),IFERROR(--LEFT(SUBSTITUTE(SUBSTITUTE(TRIM($W262),".","-"),"/","-"),10),""))))</f>
        <v/>
      </c>
      <c r="Y262" s="29">
        <f>IF($X262="","",INT($X262))</f>
        <v/>
      </c>
      <c r="Z262" s="30">
        <f>IF(OR($Y262="",$D$6=""),"",IF(INDEX($A:$U,ROW(),$D$6)="",0,IF(ISNUMBER(INDEX($A:$U,ROW(),$D$6)),INDEX($A:$U,ROW(),$D$6),IFERROR(--SUBSTITUTE(SUBSTITUTE(TRIM(INDEX($A:$U,ROW(),$D$6)),",",""),"원",""),0))))</f>
        <v/>
      </c>
      <c r="AA262" s="30">
        <f>IF(OR($Y262="",$E$6=""),"",IF(INDEX($A:$U,ROW(),$E$6)="",0,IF(ISNUMBER(INDEX($A:$U,ROW(),$E$6)),INDEX($A:$U,ROW(),$E$6),IFERROR(--SUBSTITUTE(SUBSTITUTE(TRIM(INDEX($A:$U,ROW(),$E$6)),",",""),"원",""),0))))</f>
        <v/>
      </c>
      <c r="AB262" s="30">
        <f>IF(OR($Y262="",$F$6=""),"",IF(INDEX($A:$U,ROW(),$F$6)="","",IF(ISNUMBER(INDEX($A:$U,ROW(),$F$6)),INDEX($A:$U,ROW(),$F$6),IFERROR(--SUBSTITUTE(SUBSTITUTE(TRIM(INDEX($A:$U,ROW(),$F$6)),",",""),"원",""),""))))</f>
        <v/>
      </c>
      <c r="AC262" s="2">
        <f>IF(OR($Y262="",$G$6=""),"",INDEX($A:$U,ROW(),$G$6)&amp;"")</f>
        <v/>
      </c>
      <c r="AD262" s="2">
        <f>IF($Y262="","",IF(OR(AND(설정!$B$5&lt;&gt;"",ISNUMBER(SEARCH(설정!$B$5,$AC262))),AND(설정!$B$6&lt;&gt;"",ISNUMBER(SEARCH(설정!$B$6,$AC262))),AND(설정!$B$7&lt;&gt;"",ISNUMBER(SEARCH(설정!$B$7,$AC262)))),"제외","포함"))</f>
        <v/>
      </c>
    </row>
    <row r="263">
      <c r="W263" s="2">
        <f>IF(OR($B$5="",$C$6="",ROW()&lt;$B$5),"",IF(INDEX($A:$U,ROW(),$C$6)="","",INDEX($A:$U,ROW(),$C$6)))</f>
        <v/>
      </c>
      <c r="X263" s="28">
        <f>IF($W263="","",IF(ISNUMBER($W263),IF($W263&gt;=10000000,IFERROR(DATE(INT($W263/10000),MOD(INT($W263/100),100),MOD($W263,100)),""),$W263),IF(ISNUMBER(--SUBSTITUTE(SUBSTITUTE(TRIM($W263),".","-"),"/","-")),IF(--SUBSTITUTE(SUBSTITUTE(TRIM($W263),".","-"),"/","-")&gt;=10000000,IFERROR(DATE(--LEFT(TRIM($W263),4),--MID(TRIM($W263),5,2),--RIGHT(TRIM($W263),2)),""),--SUBSTITUTE(SUBSTITUTE(TRIM($W263),".","-"),"/","-")),IFERROR(--LEFT(SUBSTITUTE(SUBSTITUTE(TRIM($W263),".","-"),"/","-"),10),""))))</f>
        <v/>
      </c>
      <c r="Y263" s="29">
        <f>IF($X263="","",INT($X263))</f>
        <v/>
      </c>
      <c r="Z263" s="30">
        <f>IF(OR($Y263="",$D$6=""),"",IF(INDEX($A:$U,ROW(),$D$6)="",0,IF(ISNUMBER(INDEX($A:$U,ROW(),$D$6)),INDEX($A:$U,ROW(),$D$6),IFERROR(--SUBSTITUTE(SUBSTITUTE(TRIM(INDEX($A:$U,ROW(),$D$6)),",",""),"원",""),0))))</f>
        <v/>
      </c>
      <c r="AA263" s="30">
        <f>IF(OR($Y263="",$E$6=""),"",IF(INDEX($A:$U,ROW(),$E$6)="",0,IF(ISNUMBER(INDEX($A:$U,ROW(),$E$6)),INDEX($A:$U,ROW(),$E$6),IFERROR(--SUBSTITUTE(SUBSTITUTE(TRIM(INDEX($A:$U,ROW(),$E$6)),",",""),"원",""),0))))</f>
        <v/>
      </c>
      <c r="AB263" s="30">
        <f>IF(OR($Y263="",$F$6=""),"",IF(INDEX($A:$U,ROW(),$F$6)="","",IF(ISNUMBER(INDEX($A:$U,ROW(),$F$6)),INDEX($A:$U,ROW(),$F$6),IFERROR(--SUBSTITUTE(SUBSTITUTE(TRIM(INDEX($A:$U,ROW(),$F$6)),",",""),"원",""),""))))</f>
        <v/>
      </c>
      <c r="AC263" s="2">
        <f>IF(OR($Y263="",$G$6=""),"",INDEX($A:$U,ROW(),$G$6)&amp;"")</f>
        <v/>
      </c>
      <c r="AD263" s="2">
        <f>IF($Y263="","",IF(OR(AND(설정!$B$5&lt;&gt;"",ISNUMBER(SEARCH(설정!$B$5,$AC263))),AND(설정!$B$6&lt;&gt;"",ISNUMBER(SEARCH(설정!$B$6,$AC263))),AND(설정!$B$7&lt;&gt;"",ISNUMBER(SEARCH(설정!$B$7,$AC263)))),"제외","포함"))</f>
        <v/>
      </c>
    </row>
    <row r="264">
      <c r="W264" s="2">
        <f>IF(OR($B$5="",$C$6="",ROW()&lt;$B$5),"",IF(INDEX($A:$U,ROW(),$C$6)="","",INDEX($A:$U,ROW(),$C$6)))</f>
        <v/>
      </c>
      <c r="X264" s="28">
        <f>IF($W264="","",IF(ISNUMBER($W264),IF($W264&gt;=10000000,IFERROR(DATE(INT($W264/10000),MOD(INT($W264/100),100),MOD($W264,100)),""),$W264),IF(ISNUMBER(--SUBSTITUTE(SUBSTITUTE(TRIM($W264),".","-"),"/","-")),IF(--SUBSTITUTE(SUBSTITUTE(TRIM($W264),".","-"),"/","-")&gt;=10000000,IFERROR(DATE(--LEFT(TRIM($W264),4),--MID(TRIM($W264),5,2),--RIGHT(TRIM($W264),2)),""),--SUBSTITUTE(SUBSTITUTE(TRIM($W264),".","-"),"/","-")),IFERROR(--LEFT(SUBSTITUTE(SUBSTITUTE(TRIM($W264),".","-"),"/","-"),10),""))))</f>
        <v/>
      </c>
      <c r="Y264" s="29">
        <f>IF($X264="","",INT($X264))</f>
        <v/>
      </c>
      <c r="Z264" s="30">
        <f>IF(OR($Y264="",$D$6=""),"",IF(INDEX($A:$U,ROW(),$D$6)="",0,IF(ISNUMBER(INDEX($A:$U,ROW(),$D$6)),INDEX($A:$U,ROW(),$D$6),IFERROR(--SUBSTITUTE(SUBSTITUTE(TRIM(INDEX($A:$U,ROW(),$D$6)),",",""),"원",""),0))))</f>
        <v/>
      </c>
      <c r="AA264" s="30">
        <f>IF(OR($Y264="",$E$6=""),"",IF(INDEX($A:$U,ROW(),$E$6)="",0,IF(ISNUMBER(INDEX($A:$U,ROW(),$E$6)),INDEX($A:$U,ROW(),$E$6),IFERROR(--SUBSTITUTE(SUBSTITUTE(TRIM(INDEX($A:$U,ROW(),$E$6)),",",""),"원",""),0))))</f>
        <v/>
      </c>
      <c r="AB264" s="30">
        <f>IF(OR($Y264="",$F$6=""),"",IF(INDEX($A:$U,ROW(),$F$6)="","",IF(ISNUMBER(INDEX($A:$U,ROW(),$F$6)),INDEX($A:$U,ROW(),$F$6),IFERROR(--SUBSTITUTE(SUBSTITUTE(TRIM(INDEX($A:$U,ROW(),$F$6)),",",""),"원",""),""))))</f>
        <v/>
      </c>
      <c r="AC264" s="2">
        <f>IF(OR($Y264="",$G$6=""),"",INDEX($A:$U,ROW(),$G$6)&amp;"")</f>
        <v/>
      </c>
      <c r="AD264" s="2">
        <f>IF($Y264="","",IF(OR(AND(설정!$B$5&lt;&gt;"",ISNUMBER(SEARCH(설정!$B$5,$AC264))),AND(설정!$B$6&lt;&gt;"",ISNUMBER(SEARCH(설정!$B$6,$AC264))),AND(설정!$B$7&lt;&gt;"",ISNUMBER(SEARCH(설정!$B$7,$AC264)))),"제외","포함"))</f>
        <v/>
      </c>
    </row>
    <row r="265">
      <c r="W265" s="2">
        <f>IF(OR($B$5="",$C$6="",ROW()&lt;$B$5),"",IF(INDEX($A:$U,ROW(),$C$6)="","",INDEX($A:$U,ROW(),$C$6)))</f>
        <v/>
      </c>
      <c r="X265" s="28">
        <f>IF($W265="","",IF(ISNUMBER($W265),IF($W265&gt;=10000000,IFERROR(DATE(INT($W265/10000),MOD(INT($W265/100),100),MOD($W265,100)),""),$W265),IF(ISNUMBER(--SUBSTITUTE(SUBSTITUTE(TRIM($W265),".","-"),"/","-")),IF(--SUBSTITUTE(SUBSTITUTE(TRIM($W265),".","-"),"/","-")&gt;=10000000,IFERROR(DATE(--LEFT(TRIM($W265),4),--MID(TRIM($W265),5,2),--RIGHT(TRIM($W265),2)),""),--SUBSTITUTE(SUBSTITUTE(TRIM($W265),".","-"),"/","-")),IFERROR(--LEFT(SUBSTITUTE(SUBSTITUTE(TRIM($W265),".","-"),"/","-"),10),""))))</f>
        <v/>
      </c>
      <c r="Y265" s="29">
        <f>IF($X265="","",INT($X265))</f>
        <v/>
      </c>
      <c r="Z265" s="30">
        <f>IF(OR($Y265="",$D$6=""),"",IF(INDEX($A:$U,ROW(),$D$6)="",0,IF(ISNUMBER(INDEX($A:$U,ROW(),$D$6)),INDEX($A:$U,ROW(),$D$6),IFERROR(--SUBSTITUTE(SUBSTITUTE(TRIM(INDEX($A:$U,ROW(),$D$6)),",",""),"원",""),0))))</f>
        <v/>
      </c>
      <c r="AA265" s="30">
        <f>IF(OR($Y265="",$E$6=""),"",IF(INDEX($A:$U,ROW(),$E$6)="",0,IF(ISNUMBER(INDEX($A:$U,ROW(),$E$6)),INDEX($A:$U,ROW(),$E$6),IFERROR(--SUBSTITUTE(SUBSTITUTE(TRIM(INDEX($A:$U,ROW(),$E$6)),",",""),"원",""),0))))</f>
        <v/>
      </c>
      <c r="AB265" s="30">
        <f>IF(OR($Y265="",$F$6=""),"",IF(INDEX($A:$U,ROW(),$F$6)="","",IF(ISNUMBER(INDEX($A:$U,ROW(),$F$6)),INDEX($A:$U,ROW(),$F$6),IFERROR(--SUBSTITUTE(SUBSTITUTE(TRIM(INDEX($A:$U,ROW(),$F$6)),",",""),"원",""),""))))</f>
        <v/>
      </c>
      <c r="AC265" s="2">
        <f>IF(OR($Y265="",$G$6=""),"",INDEX($A:$U,ROW(),$G$6)&amp;"")</f>
        <v/>
      </c>
      <c r="AD265" s="2">
        <f>IF($Y265="","",IF(OR(AND(설정!$B$5&lt;&gt;"",ISNUMBER(SEARCH(설정!$B$5,$AC265))),AND(설정!$B$6&lt;&gt;"",ISNUMBER(SEARCH(설정!$B$6,$AC265))),AND(설정!$B$7&lt;&gt;"",ISNUMBER(SEARCH(설정!$B$7,$AC265)))),"제외","포함"))</f>
        <v/>
      </c>
    </row>
    <row r="266">
      <c r="W266" s="2">
        <f>IF(OR($B$5="",$C$6="",ROW()&lt;$B$5),"",IF(INDEX($A:$U,ROW(),$C$6)="","",INDEX($A:$U,ROW(),$C$6)))</f>
        <v/>
      </c>
      <c r="X266" s="28">
        <f>IF($W266="","",IF(ISNUMBER($W266),IF($W266&gt;=10000000,IFERROR(DATE(INT($W266/10000),MOD(INT($W266/100),100),MOD($W266,100)),""),$W266),IF(ISNUMBER(--SUBSTITUTE(SUBSTITUTE(TRIM($W266),".","-"),"/","-")),IF(--SUBSTITUTE(SUBSTITUTE(TRIM($W266),".","-"),"/","-")&gt;=10000000,IFERROR(DATE(--LEFT(TRIM($W266),4),--MID(TRIM($W266),5,2),--RIGHT(TRIM($W266),2)),""),--SUBSTITUTE(SUBSTITUTE(TRIM($W266),".","-"),"/","-")),IFERROR(--LEFT(SUBSTITUTE(SUBSTITUTE(TRIM($W266),".","-"),"/","-"),10),""))))</f>
        <v/>
      </c>
      <c r="Y266" s="29">
        <f>IF($X266="","",INT($X266))</f>
        <v/>
      </c>
      <c r="Z266" s="30">
        <f>IF(OR($Y266="",$D$6=""),"",IF(INDEX($A:$U,ROW(),$D$6)="",0,IF(ISNUMBER(INDEX($A:$U,ROW(),$D$6)),INDEX($A:$U,ROW(),$D$6),IFERROR(--SUBSTITUTE(SUBSTITUTE(TRIM(INDEX($A:$U,ROW(),$D$6)),",",""),"원",""),0))))</f>
        <v/>
      </c>
      <c r="AA266" s="30">
        <f>IF(OR($Y266="",$E$6=""),"",IF(INDEX($A:$U,ROW(),$E$6)="",0,IF(ISNUMBER(INDEX($A:$U,ROW(),$E$6)),INDEX($A:$U,ROW(),$E$6),IFERROR(--SUBSTITUTE(SUBSTITUTE(TRIM(INDEX($A:$U,ROW(),$E$6)),",",""),"원",""),0))))</f>
        <v/>
      </c>
      <c r="AB266" s="30">
        <f>IF(OR($Y266="",$F$6=""),"",IF(INDEX($A:$U,ROW(),$F$6)="","",IF(ISNUMBER(INDEX($A:$U,ROW(),$F$6)),INDEX($A:$U,ROW(),$F$6),IFERROR(--SUBSTITUTE(SUBSTITUTE(TRIM(INDEX($A:$U,ROW(),$F$6)),",",""),"원",""),""))))</f>
        <v/>
      </c>
      <c r="AC266" s="2">
        <f>IF(OR($Y266="",$G$6=""),"",INDEX($A:$U,ROW(),$G$6)&amp;"")</f>
        <v/>
      </c>
      <c r="AD266" s="2">
        <f>IF($Y266="","",IF(OR(AND(설정!$B$5&lt;&gt;"",ISNUMBER(SEARCH(설정!$B$5,$AC266))),AND(설정!$B$6&lt;&gt;"",ISNUMBER(SEARCH(설정!$B$6,$AC266))),AND(설정!$B$7&lt;&gt;"",ISNUMBER(SEARCH(설정!$B$7,$AC266)))),"제외","포함"))</f>
        <v/>
      </c>
    </row>
    <row r="267">
      <c r="W267" s="2">
        <f>IF(OR($B$5="",$C$6="",ROW()&lt;$B$5),"",IF(INDEX($A:$U,ROW(),$C$6)="","",INDEX($A:$U,ROW(),$C$6)))</f>
        <v/>
      </c>
      <c r="X267" s="28">
        <f>IF($W267="","",IF(ISNUMBER($W267),IF($W267&gt;=10000000,IFERROR(DATE(INT($W267/10000),MOD(INT($W267/100),100),MOD($W267,100)),""),$W267),IF(ISNUMBER(--SUBSTITUTE(SUBSTITUTE(TRIM($W267),".","-"),"/","-")),IF(--SUBSTITUTE(SUBSTITUTE(TRIM($W267),".","-"),"/","-")&gt;=10000000,IFERROR(DATE(--LEFT(TRIM($W267),4),--MID(TRIM($W267),5,2),--RIGHT(TRIM($W267),2)),""),--SUBSTITUTE(SUBSTITUTE(TRIM($W267),".","-"),"/","-")),IFERROR(--LEFT(SUBSTITUTE(SUBSTITUTE(TRIM($W267),".","-"),"/","-"),10),""))))</f>
        <v/>
      </c>
      <c r="Y267" s="29">
        <f>IF($X267="","",INT($X267))</f>
        <v/>
      </c>
      <c r="Z267" s="30">
        <f>IF(OR($Y267="",$D$6=""),"",IF(INDEX($A:$U,ROW(),$D$6)="",0,IF(ISNUMBER(INDEX($A:$U,ROW(),$D$6)),INDEX($A:$U,ROW(),$D$6),IFERROR(--SUBSTITUTE(SUBSTITUTE(TRIM(INDEX($A:$U,ROW(),$D$6)),",",""),"원",""),0))))</f>
        <v/>
      </c>
      <c r="AA267" s="30">
        <f>IF(OR($Y267="",$E$6=""),"",IF(INDEX($A:$U,ROW(),$E$6)="",0,IF(ISNUMBER(INDEX($A:$U,ROW(),$E$6)),INDEX($A:$U,ROW(),$E$6),IFERROR(--SUBSTITUTE(SUBSTITUTE(TRIM(INDEX($A:$U,ROW(),$E$6)),",",""),"원",""),0))))</f>
        <v/>
      </c>
      <c r="AB267" s="30">
        <f>IF(OR($Y267="",$F$6=""),"",IF(INDEX($A:$U,ROW(),$F$6)="","",IF(ISNUMBER(INDEX($A:$U,ROW(),$F$6)),INDEX($A:$U,ROW(),$F$6),IFERROR(--SUBSTITUTE(SUBSTITUTE(TRIM(INDEX($A:$U,ROW(),$F$6)),",",""),"원",""),""))))</f>
        <v/>
      </c>
      <c r="AC267" s="2">
        <f>IF(OR($Y267="",$G$6=""),"",INDEX($A:$U,ROW(),$G$6)&amp;"")</f>
        <v/>
      </c>
      <c r="AD267" s="2">
        <f>IF($Y267="","",IF(OR(AND(설정!$B$5&lt;&gt;"",ISNUMBER(SEARCH(설정!$B$5,$AC267))),AND(설정!$B$6&lt;&gt;"",ISNUMBER(SEARCH(설정!$B$6,$AC267))),AND(설정!$B$7&lt;&gt;"",ISNUMBER(SEARCH(설정!$B$7,$AC267)))),"제외","포함"))</f>
        <v/>
      </c>
    </row>
    <row r="268">
      <c r="W268" s="2">
        <f>IF(OR($B$5="",$C$6="",ROW()&lt;$B$5),"",IF(INDEX($A:$U,ROW(),$C$6)="","",INDEX($A:$U,ROW(),$C$6)))</f>
        <v/>
      </c>
      <c r="X268" s="28">
        <f>IF($W268="","",IF(ISNUMBER($W268),IF($W268&gt;=10000000,IFERROR(DATE(INT($W268/10000),MOD(INT($W268/100),100),MOD($W268,100)),""),$W268),IF(ISNUMBER(--SUBSTITUTE(SUBSTITUTE(TRIM($W268),".","-"),"/","-")),IF(--SUBSTITUTE(SUBSTITUTE(TRIM($W268),".","-"),"/","-")&gt;=10000000,IFERROR(DATE(--LEFT(TRIM($W268),4),--MID(TRIM($W268),5,2),--RIGHT(TRIM($W268),2)),""),--SUBSTITUTE(SUBSTITUTE(TRIM($W268),".","-"),"/","-")),IFERROR(--LEFT(SUBSTITUTE(SUBSTITUTE(TRIM($W268),".","-"),"/","-"),10),""))))</f>
        <v/>
      </c>
      <c r="Y268" s="29">
        <f>IF($X268="","",INT($X268))</f>
        <v/>
      </c>
      <c r="Z268" s="30">
        <f>IF(OR($Y268="",$D$6=""),"",IF(INDEX($A:$U,ROW(),$D$6)="",0,IF(ISNUMBER(INDEX($A:$U,ROW(),$D$6)),INDEX($A:$U,ROW(),$D$6),IFERROR(--SUBSTITUTE(SUBSTITUTE(TRIM(INDEX($A:$U,ROW(),$D$6)),",",""),"원",""),0))))</f>
        <v/>
      </c>
      <c r="AA268" s="30">
        <f>IF(OR($Y268="",$E$6=""),"",IF(INDEX($A:$U,ROW(),$E$6)="",0,IF(ISNUMBER(INDEX($A:$U,ROW(),$E$6)),INDEX($A:$U,ROW(),$E$6),IFERROR(--SUBSTITUTE(SUBSTITUTE(TRIM(INDEX($A:$U,ROW(),$E$6)),",",""),"원",""),0))))</f>
        <v/>
      </c>
      <c r="AB268" s="30">
        <f>IF(OR($Y268="",$F$6=""),"",IF(INDEX($A:$U,ROW(),$F$6)="","",IF(ISNUMBER(INDEX($A:$U,ROW(),$F$6)),INDEX($A:$U,ROW(),$F$6),IFERROR(--SUBSTITUTE(SUBSTITUTE(TRIM(INDEX($A:$U,ROW(),$F$6)),",",""),"원",""),""))))</f>
        <v/>
      </c>
      <c r="AC268" s="2">
        <f>IF(OR($Y268="",$G$6=""),"",INDEX($A:$U,ROW(),$G$6)&amp;"")</f>
        <v/>
      </c>
      <c r="AD268" s="2">
        <f>IF($Y268="","",IF(OR(AND(설정!$B$5&lt;&gt;"",ISNUMBER(SEARCH(설정!$B$5,$AC268))),AND(설정!$B$6&lt;&gt;"",ISNUMBER(SEARCH(설정!$B$6,$AC268))),AND(설정!$B$7&lt;&gt;"",ISNUMBER(SEARCH(설정!$B$7,$AC268)))),"제외","포함"))</f>
        <v/>
      </c>
    </row>
    <row r="269">
      <c r="W269" s="2">
        <f>IF(OR($B$5="",$C$6="",ROW()&lt;$B$5),"",IF(INDEX($A:$U,ROW(),$C$6)="","",INDEX($A:$U,ROW(),$C$6)))</f>
        <v/>
      </c>
      <c r="X269" s="28">
        <f>IF($W269="","",IF(ISNUMBER($W269),IF($W269&gt;=10000000,IFERROR(DATE(INT($W269/10000),MOD(INT($W269/100),100),MOD($W269,100)),""),$W269),IF(ISNUMBER(--SUBSTITUTE(SUBSTITUTE(TRIM($W269),".","-"),"/","-")),IF(--SUBSTITUTE(SUBSTITUTE(TRIM($W269),".","-"),"/","-")&gt;=10000000,IFERROR(DATE(--LEFT(TRIM($W269),4),--MID(TRIM($W269),5,2),--RIGHT(TRIM($W269),2)),""),--SUBSTITUTE(SUBSTITUTE(TRIM($W269),".","-"),"/","-")),IFERROR(--LEFT(SUBSTITUTE(SUBSTITUTE(TRIM($W269),".","-"),"/","-"),10),""))))</f>
        <v/>
      </c>
      <c r="Y269" s="29">
        <f>IF($X269="","",INT($X269))</f>
        <v/>
      </c>
      <c r="Z269" s="30">
        <f>IF(OR($Y269="",$D$6=""),"",IF(INDEX($A:$U,ROW(),$D$6)="",0,IF(ISNUMBER(INDEX($A:$U,ROW(),$D$6)),INDEX($A:$U,ROW(),$D$6),IFERROR(--SUBSTITUTE(SUBSTITUTE(TRIM(INDEX($A:$U,ROW(),$D$6)),",",""),"원",""),0))))</f>
        <v/>
      </c>
      <c r="AA269" s="30">
        <f>IF(OR($Y269="",$E$6=""),"",IF(INDEX($A:$U,ROW(),$E$6)="",0,IF(ISNUMBER(INDEX($A:$U,ROW(),$E$6)),INDEX($A:$U,ROW(),$E$6),IFERROR(--SUBSTITUTE(SUBSTITUTE(TRIM(INDEX($A:$U,ROW(),$E$6)),",",""),"원",""),0))))</f>
        <v/>
      </c>
      <c r="AB269" s="30">
        <f>IF(OR($Y269="",$F$6=""),"",IF(INDEX($A:$U,ROW(),$F$6)="","",IF(ISNUMBER(INDEX($A:$U,ROW(),$F$6)),INDEX($A:$U,ROW(),$F$6),IFERROR(--SUBSTITUTE(SUBSTITUTE(TRIM(INDEX($A:$U,ROW(),$F$6)),",",""),"원",""),""))))</f>
        <v/>
      </c>
      <c r="AC269" s="2">
        <f>IF(OR($Y269="",$G$6=""),"",INDEX($A:$U,ROW(),$G$6)&amp;"")</f>
        <v/>
      </c>
      <c r="AD269" s="2">
        <f>IF($Y269="","",IF(OR(AND(설정!$B$5&lt;&gt;"",ISNUMBER(SEARCH(설정!$B$5,$AC269))),AND(설정!$B$6&lt;&gt;"",ISNUMBER(SEARCH(설정!$B$6,$AC269))),AND(설정!$B$7&lt;&gt;"",ISNUMBER(SEARCH(설정!$B$7,$AC269)))),"제외","포함"))</f>
        <v/>
      </c>
    </row>
    <row r="270">
      <c r="W270" s="2">
        <f>IF(OR($B$5="",$C$6="",ROW()&lt;$B$5),"",IF(INDEX($A:$U,ROW(),$C$6)="","",INDEX($A:$U,ROW(),$C$6)))</f>
        <v/>
      </c>
      <c r="X270" s="28">
        <f>IF($W270="","",IF(ISNUMBER($W270),IF($W270&gt;=10000000,IFERROR(DATE(INT($W270/10000),MOD(INT($W270/100),100),MOD($W270,100)),""),$W270),IF(ISNUMBER(--SUBSTITUTE(SUBSTITUTE(TRIM($W270),".","-"),"/","-")),IF(--SUBSTITUTE(SUBSTITUTE(TRIM($W270),".","-"),"/","-")&gt;=10000000,IFERROR(DATE(--LEFT(TRIM($W270),4),--MID(TRIM($W270),5,2),--RIGHT(TRIM($W270),2)),""),--SUBSTITUTE(SUBSTITUTE(TRIM($W270),".","-"),"/","-")),IFERROR(--LEFT(SUBSTITUTE(SUBSTITUTE(TRIM($W270),".","-"),"/","-"),10),""))))</f>
        <v/>
      </c>
      <c r="Y270" s="29">
        <f>IF($X270="","",INT($X270))</f>
        <v/>
      </c>
      <c r="Z270" s="30">
        <f>IF(OR($Y270="",$D$6=""),"",IF(INDEX($A:$U,ROW(),$D$6)="",0,IF(ISNUMBER(INDEX($A:$U,ROW(),$D$6)),INDEX($A:$U,ROW(),$D$6),IFERROR(--SUBSTITUTE(SUBSTITUTE(TRIM(INDEX($A:$U,ROW(),$D$6)),",",""),"원",""),0))))</f>
        <v/>
      </c>
      <c r="AA270" s="30">
        <f>IF(OR($Y270="",$E$6=""),"",IF(INDEX($A:$U,ROW(),$E$6)="",0,IF(ISNUMBER(INDEX($A:$U,ROW(),$E$6)),INDEX($A:$U,ROW(),$E$6),IFERROR(--SUBSTITUTE(SUBSTITUTE(TRIM(INDEX($A:$U,ROW(),$E$6)),",",""),"원",""),0))))</f>
        <v/>
      </c>
      <c r="AB270" s="30">
        <f>IF(OR($Y270="",$F$6=""),"",IF(INDEX($A:$U,ROW(),$F$6)="","",IF(ISNUMBER(INDEX($A:$U,ROW(),$F$6)),INDEX($A:$U,ROW(),$F$6),IFERROR(--SUBSTITUTE(SUBSTITUTE(TRIM(INDEX($A:$U,ROW(),$F$6)),",",""),"원",""),""))))</f>
        <v/>
      </c>
      <c r="AC270" s="2">
        <f>IF(OR($Y270="",$G$6=""),"",INDEX($A:$U,ROW(),$G$6)&amp;"")</f>
        <v/>
      </c>
      <c r="AD270" s="2">
        <f>IF($Y270="","",IF(OR(AND(설정!$B$5&lt;&gt;"",ISNUMBER(SEARCH(설정!$B$5,$AC270))),AND(설정!$B$6&lt;&gt;"",ISNUMBER(SEARCH(설정!$B$6,$AC270))),AND(설정!$B$7&lt;&gt;"",ISNUMBER(SEARCH(설정!$B$7,$AC270)))),"제외","포함"))</f>
        <v/>
      </c>
    </row>
    <row r="271">
      <c r="W271" s="2">
        <f>IF(OR($B$5="",$C$6="",ROW()&lt;$B$5),"",IF(INDEX($A:$U,ROW(),$C$6)="","",INDEX($A:$U,ROW(),$C$6)))</f>
        <v/>
      </c>
      <c r="X271" s="28">
        <f>IF($W271="","",IF(ISNUMBER($W271),IF($W271&gt;=10000000,IFERROR(DATE(INT($W271/10000),MOD(INT($W271/100),100),MOD($W271,100)),""),$W271),IF(ISNUMBER(--SUBSTITUTE(SUBSTITUTE(TRIM($W271),".","-"),"/","-")),IF(--SUBSTITUTE(SUBSTITUTE(TRIM($W271),".","-"),"/","-")&gt;=10000000,IFERROR(DATE(--LEFT(TRIM($W271),4),--MID(TRIM($W271),5,2),--RIGHT(TRIM($W271),2)),""),--SUBSTITUTE(SUBSTITUTE(TRIM($W271),".","-"),"/","-")),IFERROR(--LEFT(SUBSTITUTE(SUBSTITUTE(TRIM($W271),".","-"),"/","-"),10),""))))</f>
        <v/>
      </c>
      <c r="Y271" s="29">
        <f>IF($X271="","",INT($X271))</f>
        <v/>
      </c>
      <c r="Z271" s="30">
        <f>IF(OR($Y271="",$D$6=""),"",IF(INDEX($A:$U,ROW(),$D$6)="",0,IF(ISNUMBER(INDEX($A:$U,ROW(),$D$6)),INDEX($A:$U,ROW(),$D$6),IFERROR(--SUBSTITUTE(SUBSTITUTE(TRIM(INDEX($A:$U,ROW(),$D$6)),",",""),"원",""),0))))</f>
        <v/>
      </c>
      <c r="AA271" s="30">
        <f>IF(OR($Y271="",$E$6=""),"",IF(INDEX($A:$U,ROW(),$E$6)="",0,IF(ISNUMBER(INDEX($A:$U,ROW(),$E$6)),INDEX($A:$U,ROW(),$E$6),IFERROR(--SUBSTITUTE(SUBSTITUTE(TRIM(INDEX($A:$U,ROW(),$E$6)),",",""),"원",""),0))))</f>
        <v/>
      </c>
      <c r="AB271" s="30">
        <f>IF(OR($Y271="",$F$6=""),"",IF(INDEX($A:$U,ROW(),$F$6)="","",IF(ISNUMBER(INDEX($A:$U,ROW(),$F$6)),INDEX($A:$U,ROW(),$F$6),IFERROR(--SUBSTITUTE(SUBSTITUTE(TRIM(INDEX($A:$U,ROW(),$F$6)),",",""),"원",""),""))))</f>
        <v/>
      </c>
      <c r="AC271" s="2">
        <f>IF(OR($Y271="",$G$6=""),"",INDEX($A:$U,ROW(),$G$6)&amp;"")</f>
        <v/>
      </c>
      <c r="AD271" s="2">
        <f>IF($Y271="","",IF(OR(AND(설정!$B$5&lt;&gt;"",ISNUMBER(SEARCH(설정!$B$5,$AC271))),AND(설정!$B$6&lt;&gt;"",ISNUMBER(SEARCH(설정!$B$6,$AC271))),AND(설정!$B$7&lt;&gt;"",ISNUMBER(SEARCH(설정!$B$7,$AC271)))),"제외","포함"))</f>
        <v/>
      </c>
    </row>
    <row r="272">
      <c r="W272" s="2">
        <f>IF(OR($B$5="",$C$6="",ROW()&lt;$B$5),"",IF(INDEX($A:$U,ROW(),$C$6)="","",INDEX($A:$U,ROW(),$C$6)))</f>
        <v/>
      </c>
      <c r="X272" s="28">
        <f>IF($W272="","",IF(ISNUMBER($W272),IF($W272&gt;=10000000,IFERROR(DATE(INT($W272/10000),MOD(INT($W272/100),100),MOD($W272,100)),""),$W272),IF(ISNUMBER(--SUBSTITUTE(SUBSTITUTE(TRIM($W272),".","-"),"/","-")),IF(--SUBSTITUTE(SUBSTITUTE(TRIM($W272),".","-"),"/","-")&gt;=10000000,IFERROR(DATE(--LEFT(TRIM($W272),4),--MID(TRIM($W272),5,2),--RIGHT(TRIM($W272),2)),""),--SUBSTITUTE(SUBSTITUTE(TRIM($W272),".","-"),"/","-")),IFERROR(--LEFT(SUBSTITUTE(SUBSTITUTE(TRIM($W272),".","-"),"/","-"),10),""))))</f>
        <v/>
      </c>
      <c r="Y272" s="29">
        <f>IF($X272="","",INT($X272))</f>
        <v/>
      </c>
      <c r="Z272" s="30">
        <f>IF(OR($Y272="",$D$6=""),"",IF(INDEX($A:$U,ROW(),$D$6)="",0,IF(ISNUMBER(INDEX($A:$U,ROW(),$D$6)),INDEX($A:$U,ROW(),$D$6),IFERROR(--SUBSTITUTE(SUBSTITUTE(TRIM(INDEX($A:$U,ROW(),$D$6)),",",""),"원",""),0))))</f>
        <v/>
      </c>
      <c r="AA272" s="30">
        <f>IF(OR($Y272="",$E$6=""),"",IF(INDEX($A:$U,ROW(),$E$6)="",0,IF(ISNUMBER(INDEX($A:$U,ROW(),$E$6)),INDEX($A:$U,ROW(),$E$6),IFERROR(--SUBSTITUTE(SUBSTITUTE(TRIM(INDEX($A:$U,ROW(),$E$6)),",",""),"원",""),0))))</f>
        <v/>
      </c>
      <c r="AB272" s="30">
        <f>IF(OR($Y272="",$F$6=""),"",IF(INDEX($A:$U,ROW(),$F$6)="","",IF(ISNUMBER(INDEX($A:$U,ROW(),$F$6)),INDEX($A:$U,ROW(),$F$6),IFERROR(--SUBSTITUTE(SUBSTITUTE(TRIM(INDEX($A:$U,ROW(),$F$6)),",",""),"원",""),""))))</f>
        <v/>
      </c>
      <c r="AC272" s="2">
        <f>IF(OR($Y272="",$G$6=""),"",INDEX($A:$U,ROW(),$G$6)&amp;"")</f>
        <v/>
      </c>
      <c r="AD272" s="2">
        <f>IF($Y272="","",IF(OR(AND(설정!$B$5&lt;&gt;"",ISNUMBER(SEARCH(설정!$B$5,$AC272))),AND(설정!$B$6&lt;&gt;"",ISNUMBER(SEARCH(설정!$B$6,$AC272))),AND(설정!$B$7&lt;&gt;"",ISNUMBER(SEARCH(설정!$B$7,$AC272)))),"제외","포함"))</f>
        <v/>
      </c>
    </row>
    <row r="273">
      <c r="W273" s="2">
        <f>IF(OR($B$5="",$C$6="",ROW()&lt;$B$5),"",IF(INDEX($A:$U,ROW(),$C$6)="","",INDEX($A:$U,ROW(),$C$6)))</f>
        <v/>
      </c>
      <c r="X273" s="28">
        <f>IF($W273="","",IF(ISNUMBER($W273),IF($W273&gt;=10000000,IFERROR(DATE(INT($W273/10000),MOD(INT($W273/100),100),MOD($W273,100)),""),$W273),IF(ISNUMBER(--SUBSTITUTE(SUBSTITUTE(TRIM($W273),".","-"),"/","-")),IF(--SUBSTITUTE(SUBSTITUTE(TRIM($W273),".","-"),"/","-")&gt;=10000000,IFERROR(DATE(--LEFT(TRIM($W273),4),--MID(TRIM($W273),5,2),--RIGHT(TRIM($W273),2)),""),--SUBSTITUTE(SUBSTITUTE(TRIM($W273),".","-"),"/","-")),IFERROR(--LEFT(SUBSTITUTE(SUBSTITUTE(TRIM($W273),".","-"),"/","-"),10),""))))</f>
        <v/>
      </c>
      <c r="Y273" s="29">
        <f>IF($X273="","",INT($X273))</f>
        <v/>
      </c>
      <c r="Z273" s="30">
        <f>IF(OR($Y273="",$D$6=""),"",IF(INDEX($A:$U,ROW(),$D$6)="",0,IF(ISNUMBER(INDEX($A:$U,ROW(),$D$6)),INDEX($A:$U,ROW(),$D$6),IFERROR(--SUBSTITUTE(SUBSTITUTE(TRIM(INDEX($A:$U,ROW(),$D$6)),",",""),"원",""),0))))</f>
        <v/>
      </c>
      <c r="AA273" s="30">
        <f>IF(OR($Y273="",$E$6=""),"",IF(INDEX($A:$U,ROW(),$E$6)="",0,IF(ISNUMBER(INDEX($A:$U,ROW(),$E$6)),INDEX($A:$U,ROW(),$E$6),IFERROR(--SUBSTITUTE(SUBSTITUTE(TRIM(INDEX($A:$U,ROW(),$E$6)),",",""),"원",""),0))))</f>
        <v/>
      </c>
      <c r="AB273" s="30">
        <f>IF(OR($Y273="",$F$6=""),"",IF(INDEX($A:$U,ROW(),$F$6)="","",IF(ISNUMBER(INDEX($A:$U,ROW(),$F$6)),INDEX($A:$U,ROW(),$F$6),IFERROR(--SUBSTITUTE(SUBSTITUTE(TRIM(INDEX($A:$U,ROW(),$F$6)),",",""),"원",""),""))))</f>
        <v/>
      </c>
      <c r="AC273" s="2">
        <f>IF(OR($Y273="",$G$6=""),"",INDEX($A:$U,ROW(),$G$6)&amp;"")</f>
        <v/>
      </c>
      <c r="AD273" s="2">
        <f>IF($Y273="","",IF(OR(AND(설정!$B$5&lt;&gt;"",ISNUMBER(SEARCH(설정!$B$5,$AC273))),AND(설정!$B$6&lt;&gt;"",ISNUMBER(SEARCH(설정!$B$6,$AC273))),AND(설정!$B$7&lt;&gt;"",ISNUMBER(SEARCH(설정!$B$7,$AC273)))),"제외","포함"))</f>
        <v/>
      </c>
    </row>
    <row r="274">
      <c r="W274" s="2">
        <f>IF(OR($B$5="",$C$6="",ROW()&lt;$B$5),"",IF(INDEX($A:$U,ROW(),$C$6)="","",INDEX($A:$U,ROW(),$C$6)))</f>
        <v/>
      </c>
      <c r="X274" s="28">
        <f>IF($W274="","",IF(ISNUMBER($W274),IF($W274&gt;=10000000,IFERROR(DATE(INT($W274/10000),MOD(INT($W274/100),100),MOD($W274,100)),""),$W274),IF(ISNUMBER(--SUBSTITUTE(SUBSTITUTE(TRIM($W274),".","-"),"/","-")),IF(--SUBSTITUTE(SUBSTITUTE(TRIM($W274),".","-"),"/","-")&gt;=10000000,IFERROR(DATE(--LEFT(TRIM($W274),4),--MID(TRIM($W274),5,2),--RIGHT(TRIM($W274),2)),""),--SUBSTITUTE(SUBSTITUTE(TRIM($W274),".","-"),"/","-")),IFERROR(--LEFT(SUBSTITUTE(SUBSTITUTE(TRIM($W274),".","-"),"/","-"),10),""))))</f>
        <v/>
      </c>
      <c r="Y274" s="29">
        <f>IF($X274="","",INT($X274))</f>
        <v/>
      </c>
      <c r="Z274" s="30">
        <f>IF(OR($Y274="",$D$6=""),"",IF(INDEX($A:$U,ROW(),$D$6)="",0,IF(ISNUMBER(INDEX($A:$U,ROW(),$D$6)),INDEX($A:$U,ROW(),$D$6),IFERROR(--SUBSTITUTE(SUBSTITUTE(TRIM(INDEX($A:$U,ROW(),$D$6)),",",""),"원",""),0))))</f>
        <v/>
      </c>
      <c r="AA274" s="30">
        <f>IF(OR($Y274="",$E$6=""),"",IF(INDEX($A:$U,ROW(),$E$6)="",0,IF(ISNUMBER(INDEX($A:$U,ROW(),$E$6)),INDEX($A:$U,ROW(),$E$6),IFERROR(--SUBSTITUTE(SUBSTITUTE(TRIM(INDEX($A:$U,ROW(),$E$6)),",",""),"원",""),0))))</f>
        <v/>
      </c>
      <c r="AB274" s="30">
        <f>IF(OR($Y274="",$F$6=""),"",IF(INDEX($A:$U,ROW(),$F$6)="","",IF(ISNUMBER(INDEX($A:$U,ROW(),$F$6)),INDEX($A:$U,ROW(),$F$6),IFERROR(--SUBSTITUTE(SUBSTITUTE(TRIM(INDEX($A:$U,ROW(),$F$6)),",",""),"원",""),""))))</f>
        <v/>
      </c>
      <c r="AC274" s="2">
        <f>IF(OR($Y274="",$G$6=""),"",INDEX($A:$U,ROW(),$G$6)&amp;"")</f>
        <v/>
      </c>
      <c r="AD274" s="2">
        <f>IF($Y274="","",IF(OR(AND(설정!$B$5&lt;&gt;"",ISNUMBER(SEARCH(설정!$B$5,$AC274))),AND(설정!$B$6&lt;&gt;"",ISNUMBER(SEARCH(설정!$B$6,$AC274))),AND(설정!$B$7&lt;&gt;"",ISNUMBER(SEARCH(설정!$B$7,$AC274)))),"제외","포함"))</f>
        <v/>
      </c>
    </row>
    <row r="275">
      <c r="W275" s="2">
        <f>IF(OR($B$5="",$C$6="",ROW()&lt;$B$5),"",IF(INDEX($A:$U,ROW(),$C$6)="","",INDEX($A:$U,ROW(),$C$6)))</f>
        <v/>
      </c>
      <c r="X275" s="28">
        <f>IF($W275="","",IF(ISNUMBER($W275),IF($W275&gt;=10000000,IFERROR(DATE(INT($W275/10000),MOD(INT($W275/100),100),MOD($W275,100)),""),$W275),IF(ISNUMBER(--SUBSTITUTE(SUBSTITUTE(TRIM($W275),".","-"),"/","-")),IF(--SUBSTITUTE(SUBSTITUTE(TRIM($W275),".","-"),"/","-")&gt;=10000000,IFERROR(DATE(--LEFT(TRIM($W275),4),--MID(TRIM($W275),5,2),--RIGHT(TRIM($W275),2)),""),--SUBSTITUTE(SUBSTITUTE(TRIM($W275),".","-"),"/","-")),IFERROR(--LEFT(SUBSTITUTE(SUBSTITUTE(TRIM($W275),".","-"),"/","-"),10),""))))</f>
        <v/>
      </c>
      <c r="Y275" s="29">
        <f>IF($X275="","",INT($X275))</f>
        <v/>
      </c>
      <c r="Z275" s="30">
        <f>IF(OR($Y275="",$D$6=""),"",IF(INDEX($A:$U,ROW(),$D$6)="",0,IF(ISNUMBER(INDEX($A:$U,ROW(),$D$6)),INDEX($A:$U,ROW(),$D$6),IFERROR(--SUBSTITUTE(SUBSTITUTE(TRIM(INDEX($A:$U,ROW(),$D$6)),",",""),"원",""),0))))</f>
        <v/>
      </c>
      <c r="AA275" s="30">
        <f>IF(OR($Y275="",$E$6=""),"",IF(INDEX($A:$U,ROW(),$E$6)="",0,IF(ISNUMBER(INDEX($A:$U,ROW(),$E$6)),INDEX($A:$U,ROW(),$E$6),IFERROR(--SUBSTITUTE(SUBSTITUTE(TRIM(INDEX($A:$U,ROW(),$E$6)),",",""),"원",""),0))))</f>
        <v/>
      </c>
      <c r="AB275" s="30">
        <f>IF(OR($Y275="",$F$6=""),"",IF(INDEX($A:$U,ROW(),$F$6)="","",IF(ISNUMBER(INDEX($A:$U,ROW(),$F$6)),INDEX($A:$U,ROW(),$F$6),IFERROR(--SUBSTITUTE(SUBSTITUTE(TRIM(INDEX($A:$U,ROW(),$F$6)),",",""),"원",""),""))))</f>
        <v/>
      </c>
      <c r="AC275" s="2">
        <f>IF(OR($Y275="",$G$6=""),"",INDEX($A:$U,ROW(),$G$6)&amp;"")</f>
        <v/>
      </c>
      <c r="AD275" s="2">
        <f>IF($Y275="","",IF(OR(AND(설정!$B$5&lt;&gt;"",ISNUMBER(SEARCH(설정!$B$5,$AC275))),AND(설정!$B$6&lt;&gt;"",ISNUMBER(SEARCH(설정!$B$6,$AC275))),AND(설정!$B$7&lt;&gt;"",ISNUMBER(SEARCH(설정!$B$7,$AC275)))),"제외","포함"))</f>
        <v/>
      </c>
    </row>
    <row r="276">
      <c r="W276" s="2">
        <f>IF(OR($B$5="",$C$6="",ROW()&lt;$B$5),"",IF(INDEX($A:$U,ROW(),$C$6)="","",INDEX($A:$U,ROW(),$C$6)))</f>
        <v/>
      </c>
      <c r="X276" s="28">
        <f>IF($W276="","",IF(ISNUMBER($W276),IF($W276&gt;=10000000,IFERROR(DATE(INT($W276/10000),MOD(INT($W276/100),100),MOD($W276,100)),""),$W276),IF(ISNUMBER(--SUBSTITUTE(SUBSTITUTE(TRIM($W276),".","-"),"/","-")),IF(--SUBSTITUTE(SUBSTITUTE(TRIM($W276),".","-"),"/","-")&gt;=10000000,IFERROR(DATE(--LEFT(TRIM($W276),4),--MID(TRIM($W276),5,2),--RIGHT(TRIM($W276),2)),""),--SUBSTITUTE(SUBSTITUTE(TRIM($W276),".","-"),"/","-")),IFERROR(--LEFT(SUBSTITUTE(SUBSTITUTE(TRIM($W276),".","-"),"/","-"),10),""))))</f>
        <v/>
      </c>
      <c r="Y276" s="29">
        <f>IF($X276="","",INT($X276))</f>
        <v/>
      </c>
      <c r="Z276" s="30">
        <f>IF(OR($Y276="",$D$6=""),"",IF(INDEX($A:$U,ROW(),$D$6)="",0,IF(ISNUMBER(INDEX($A:$U,ROW(),$D$6)),INDEX($A:$U,ROW(),$D$6),IFERROR(--SUBSTITUTE(SUBSTITUTE(TRIM(INDEX($A:$U,ROW(),$D$6)),",",""),"원",""),0))))</f>
        <v/>
      </c>
      <c r="AA276" s="30">
        <f>IF(OR($Y276="",$E$6=""),"",IF(INDEX($A:$U,ROW(),$E$6)="",0,IF(ISNUMBER(INDEX($A:$U,ROW(),$E$6)),INDEX($A:$U,ROW(),$E$6),IFERROR(--SUBSTITUTE(SUBSTITUTE(TRIM(INDEX($A:$U,ROW(),$E$6)),",",""),"원",""),0))))</f>
        <v/>
      </c>
      <c r="AB276" s="30">
        <f>IF(OR($Y276="",$F$6=""),"",IF(INDEX($A:$U,ROW(),$F$6)="","",IF(ISNUMBER(INDEX($A:$U,ROW(),$F$6)),INDEX($A:$U,ROW(),$F$6),IFERROR(--SUBSTITUTE(SUBSTITUTE(TRIM(INDEX($A:$U,ROW(),$F$6)),",",""),"원",""),""))))</f>
        <v/>
      </c>
      <c r="AC276" s="2">
        <f>IF(OR($Y276="",$G$6=""),"",INDEX($A:$U,ROW(),$G$6)&amp;"")</f>
        <v/>
      </c>
      <c r="AD276" s="2">
        <f>IF($Y276="","",IF(OR(AND(설정!$B$5&lt;&gt;"",ISNUMBER(SEARCH(설정!$B$5,$AC276))),AND(설정!$B$6&lt;&gt;"",ISNUMBER(SEARCH(설정!$B$6,$AC276))),AND(설정!$B$7&lt;&gt;"",ISNUMBER(SEARCH(설정!$B$7,$AC276)))),"제외","포함"))</f>
        <v/>
      </c>
    </row>
    <row r="277">
      <c r="W277" s="2">
        <f>IF(OR($B$5="",$C$6="",ROW()&lt;$B$5),"",IF(INDEX($A:$U,ROW(),$C$6)="","",INDEX($A:$U,ROW(),$C$6)))</f>
        <v/>
      </c>
      <c r="X277" s="28">
        <f>IF($W277="","",IF(ISNUMBER($W277),IF($W277&gt;=10000000,IFERROR(DATE(INT($W277/10000),MOD(INT($W277/100),100),MOD($W277,100)),""),$W277),IF(ISNUMBER(--SUBSTITUTE(SUBSTITUTE(TRIM($W277),".","-"),"/","-")),IF(--SUBSTITUTE(SUBSTITUTE(TRIM($W277),".","-"),"/","-")&gt;=10000000,IFERROR(DATE(--LEFT(TRIM($W277),4),--MID(TRIM($W277),5,2),--RIGHT(TRIM($W277),2)),""),--SUBSTITUTE(SUBSTITUTE(TRIM($W277),".","-"),"/","-")),IFERROR(--LEFT(SUBSTITUTE(SUBSTITUTE(TRIM($W277),".","-"),"/","-"),10),""))))</f>
        <v/>
      </c>
      <c r="Y277" s="29">
        <f>IF($X277="","",INT($X277))</f>
        <v/>
      </c>
      <c r="Z277" s="30">
        <f>IF(OR($Y277="",$D$6=""),"",IF(INDEX($A:$U,ROW(),$D$6)="",0,IF(ISNUMBER(INDEX($A:$U,ROW(),$D$6)),INDEX($A:$U,ROW(),$D$6),IFERROR(--SUBSTITUTE(SUBSTITUTE(TRIM(INDEX($A:$U,ROW(),$D$6)),",",""),"원",""),0))))</f>
        <v/>
      </c>
      <c r="AA277" s="30">
        <f>IF(OR($Y277="",$E$6=""),"",IF(INDEX($A:$U,ROW(),$E$6)="",0,IF(ISNUMBER(INDEX($A:$U,ROW(),$E$6)),INDEX($A:$U,ROW(),$E$6),IFERROR(--SUBSTITUTE(SUBSTITUTE(TRIM(INDEX($A:$U,ROW(),$E$6)),",",""),"원",""),0))))</f>
        <v/>
      </c>
      <c r="AB277" s="30">
        <f>IF(OR($Y277="",$F$6=""),"",IF(INDEX($A:$U,ROW(),$F$6)="","",IF(ISNUMBER(INDEX($A:$U,ROW(),$F$6)),INDEX($A:$U,ROW(),$F$6),IFERROR(--SUBSTITUTE(SUBSTITUTE(TRIM(INDEX($A:$U,ROW(),$F$6)),",",""),"원",""),""))))</f>
        <v/>
      </c>
      <c r="AC277" s="2">
        <f>IF(OR($Y277="",$G$6=""),"",INDEX($A:$U,ROW(),$G$6)&amp;"")</f>
        <v/>
      </c>
      <c r="AD277" s="2">
        <f>IF($Y277="","",IF(OR(AND(설정!$B$5&lt;&gt;"",ISNUMBER(SEARCH(설정!$B$5,$AC277))),AND(설정!$B$6&lt;&gt;"",ISNUMBER(SEARCH(설정!$B$6,$AC277))),AND(설정!$B$7&lt;&gt;"",ISNUMBER(SEARCH(설정!$B$7,$AC277)))),"제외","포함"))</f>
        <v/>
      </c>
    </row>
    <row r="278">
      <c r="W278" s="2">
        <f>IF(OR($B$5="",$C$6="",ROW()&lt;$B$5),"",IF(INDEX($A:$U,ROW(),$C$6)="","",INDEX($A:$U,ROW(),$C$6)))</f>
        <v/>
      </c>
      <c r="X278" s="28">
        <f>IF($W278="","",IF(ISNUMBER($W278),IF($W278&gt;=10000000,IFERROR(DATE(INT($W278/10000),MOD(INT($W278/100),100),MOD($W278,100)),""),$W278),IF(ISNUMBER(--SUBSTITUTE(SUBSTITUTE(TRIM($W278),".","-"),"/","-")),IF(--SUBSTITUTE(SUBSTITUTE(TRIM($W278),".","-"),"/","-")&gt;=10000000,IFERROR(DATE(--LEFT(TRIM($W278),4),--MID(TRIM($W278),5,2),--RIGHT(TRIM($W278),2)),""),--SUBSTITUTE(SUBSTITUTE(TRIM($W278),".","-"),"/","-")),IFERROR(--LEFT(SUBSTITUTE(SUBSTITUTE(TRIM($W278),".","-"),"/","-"),10),""))))</f>
        <v/>
      </c>
      <c r="Y278" s="29">
        <f>IF($X278="","",INT($X278))</f>
        <v/>
      </c>
      <c r="Z278" s="30">
        <f>IF(OR($Y278="",$D$6=""),"",IF(INDEX($A:$U,ROW(),$D$6)="",0,IF(ISNUMBER(INDEX($A:$U,ROW(),$D$6)),INDEX($A:$U,ROW(),$D$6),IFERROR(--SUBSTITUTE(SUBSTITUTE(TRIM(INDEX($A:$U,ROW(),$D$6)),",",""),"원",""),0))))</f>
        <v/>
      </c>
      <c r="AA278" s="30">
        <f>IF(OR($Y278="",$E$6=""),"",IF(INDEX($A:$U,ROW(),$E$6)="",0,IF(ISNUMBER(INDEX($A:$U,ROW(),$E$6)),INDEX($A:$U,ROW(),$E$6),IFERROR(--SUBSTITUTE(SUBSTITUTE(TRIM(INDEX($A:$U,ROW(),$E$6)),",",""),"원",""),0))))</f>
        <v/>
      </c>
      <c r="AB278" s="30">
        <f>IF(OR($Y278="",$F$6=""),"",IF(INDEX($A:$U,ROW(),$F$6)="","",IF(ISNUMBER(INDEX($A:$U,ROW(),$F$6)),INDEX($A:$U,ROW(),$F$6),IFERROR(--SUBSTITUTE(SUBSTITUTE(TRIM(INDEX($A:$U,ROW(),$F$6)),",",""),"원",""),""))))</f>
        <v/>
      </c>
      <c r="AC278" s="2">
        <f>IF(OR($Y278="",$G$6=""),"",INDEX($A:$U,ROW(),$G$6)&amp;"")</f>
        <v/>
      </c>
      <c r="AD278" s="2">
        <f>IF($Y278="","",IF(OR(AND(설정!$B$5&lt;&gt;"",ISNUMBER(SEARCH(설정!$B$5,$AC278))),AND(설정!$B$6&lt;&gt;"",ISNUMBER(SEARCH(설정!$B$6,$AC278))),AND(설정!$B$7&lt;&gt;"",ISNUMBER(SEARCH(설정!$B$7,$AC278)))),"제외","포함"))</f>
        <v/>
      </c>
    </row>
    <row r="279">
      <c r="W279" s="2">
        <f>IF(OR($B$5="",$C$6="",ROW()&lt;$B$5),"",IF(INDEX($A:$U,ROW(),$C$6)="","",INDEX($A:$U,ROW(),$C$6)))</f>
        <v/>
      </c>
      <c r="X279" s="28">
        <f>IF($W279="","",IF(ISNUMBER($W279),IF($W279&gt;=10000000,IFERROR(DATE(INT($W279/10000),MOD(INT($W279/100),100),MOD($W279,100)),""),$W279),IF(ISNUMBER(--SUBSTITUTE(SUBSTITUTE(TRIM($W279),".","-"),"/","-")),IF(--SUBSTITUTE(SUBSTITUTE(TRIM($W279),".","-"),"/","-")&gt;=10000000,IFERROR(DATE(--LEFT(TRIM($W279),4),--MID(TRIM($W279),5,2),--RIGHT(TRIM($W279),2)),""),--SUBSTITUTE(SUBSTITUTE(TRIM($W279),".","-"),"/","-")),IFERROR(--LEFT(SUBSTITUTE(SUBSTITUTE(TRIM($W279),".","-"),"/","-"),10),""))))</f>
        <v/>
      </c>
      <c r="Y279" s="29">
        <f>IF($X279="","",INT($X279))</f>
        <v/>
      </c>
      <c r="Z279" s="30">
        <f>IF(OR($Y279="",$D$6=""),"",IF(INDEX($A:$U,ROW(),$D$6)="",0,IF(ISNUMBER(INDEX($A:$U,ROW(),$D$6)),INDEX($A:$U,ROW(),$D$6),IFERROR(--SUBSTITUTE(SUBSTITUTE(TRIM(INDEX($A:$U,ROW(),$D$6)),",",""),"원",""),0))))</f>
        <v/>
      </c>
      <c r="AA279" s="30">
        <f>IF(OR($Y279="",$E$6=""),"",IF(INDEX($A:$U,ROW(),$E$6)="",0,IF(ISNUMBER(INDEX($A:$U,ROW(),$E$6)),INDEX($A:$U,ROW(),$E$6),IFERROR(--SUBSTITUTE(SUBSTITUTE(TRIM(INDEX($A:$U,ROW(),$E$6)),",",""),"원",""),0))))</f>
        <v/>
      </c>
      <c r="AB279" s="30">
        <f>IF(OR($Y279="",$F$6=""),"",IF(INDEX($A:$U,ROW(),$F$6)="","",IF(ISNUMBER(INDEX($A:$U,ROW(),$F$6)),INDEX($A:$U,ROW(),$F$6),IFERROR(--SUBSTITUTE(SUBSTITUTE(TRIM(INDEX($A:$U,ROW(),$F$6)),",",""),"원",""),""))))</f>
        <v/>
      </c>
      <c r="AC279" s="2">
        <f>IF(OR($Y279="",$G$6=""),"",INDEX($A:$U,ROW(),$G$6)&amp;"")</f>
        <v/>
      </c>
      <c r="AD279" s="2">
        <f>IF($Y279="","",IF(OR(AND(설정!$B$5&lt;&gt;"",ISNUMBER(SEARCH(설정!$B$5,$AC279))),AND(설정!$B$6&lt;&gt;"",ISNUMBER(SEARCH(설정!$B$6,$AC279))),AND(설정!$B$7&lt;&gt;"",ISNUMBER(SEARCH(설정!$B$7,$AC279)))),"제외","포함"))</f>
        <v/>
      </c>
    </row>
    <row r="280">
      <c r="W280" s="2">
        <f>IF(OR($B$5="",$C$6="",ROW()&lt;$B$5),"",IF(INDEX($A:$U,ROW(),$C$6)="","",INDEX($A:$U,ROW(),$C$6)))</f>
        <v/>
      </c>
      <c r="X280" s="28">
        <f>IF($W280="","",IF(ISNUMBER($W280),IF($W280&gt;=10000000,IFERROR(DATE(INT($W280/10000),MOD(INT($W280/100),100),MOD($W280,100)),""),$W280),IF(ISNUMBER(--SUBSTITUTE(SUBSTITUTE(TRIM($W280),".","-"),"/","-")),IF(--SUBSTITUTE(SUBSTITUTE(TRIM($W280),".","-"),"/","-")&gt;=10000000,IFERROR(DATE(--LEFT(TRIM($W280),4),--MID(TRIM($W280),5,2),--RIGHT(TRIM($W280),2)),""),--SUBSTITUTE(SUBSTITUTE(TRIM($W280),".","-"),"/","-")),IFERROR(--LEFT(SUBSTITUTE(SUBSTITUTE(TRIM($W280),".","-"),"/","-"),10),""))))</f>
        <v/>
      </c>
      <c r="Y280" s="29">
        <f>IF($X280="","",INT($X280))</f>
        <v/>
      </c>
      <c r="Z280" s="30">
        <f>IF(OR($Y280="",$D$6=""),"",IF(INDEX($A:$U,ROW(),$D$6)="",0,IF(ISNUMBER(INDEX($A:$U,ROW(),$D$6)),INDEX($A:$U,ROW(),$D$6),IFERROR(--SUBSTITUTE(SUBSTITUTE(TRIM(INDEX($A:$U,ROW(),$D$6)),",",""),"원",""),0))))</f>
        <v/>
      </c>
      <c r="AA280" s="30">
        <f>IF(OR($Y280="",$E$6=""),"",IF(INDEX($A:$U,ROW(),$E$6)="",0,IF(ISNUMBER(INDEX($A:$U,ROW(),$E$6)),INDEX($A:$U,ROW(),$E$6),IFERROR(--SUBSTITUTE(SUBSTITUTE(TRIM(INDEX($A:$U,ROW(),$E$6)),",",""),"원",""),0))))</f>
        <v/>
      </c>
      <c r="AB280" s="30">
        <f>IF(OR($Y280="",$F$6=""),"",IF(INDEX($A:$U,ROW(),$F$6)="","",IF(ISNUMBER(INDEX($A:$U,ROW(),$F$6)),INDEX($A:$U,ROW(),$F$6),IFERROR(--SUBSTITUTE(SUBSTITUTE(TRIM(INDEX($A:$U,ROW(),$F$6)),",",""),"원",""),""))))</f>
        <v/>
      </c>
      <c r="AC280" s="2">
        <f>IF(OR($Y280="",$G$6=""),"",INDEX($A:$U,ROW(),$G$6)&amp;"")</f>
        <v/>
      </c>
      <c r="AD280" s="2">
        <f>IF($Y280="","",IF(OR(AND(설정!$B$5&lt;&gt;"",ISNUMBER(SEARCH(설정!$B$5,$AC280))),AND(설정!$B$6&lt;&gt;"",ISNUMBER(SEARCH(설정!$B$6,$AC280))),AND(설정!$B$7&lt;&gt;"",ISNUMBER(SEARCH(설정!$B$7,$AC280)))),"제외","포함"))</f>
        <v/>
      </c>
    </row>
    <row r="281">
      <c r="W281" s="2">
        <f>IF(OR($B$5="",$C$6="",ROW()&lt;$B$5),"",IF(INDEX($A:$U,ROW(),$C$6)="","",INDEX($A:$U,ROW(),$C$6)))</f>
        <v/>
      </c>
      <c r="X281" s="28">
        <f>IF($W281="","",IF(ISNUMBER($W281),IF($W281&gt;=10000000,IFERROR(DATE(INT($W281/10000),MOD(INT($W281/100),100),MOD($W281,100)),""),$W281),IF(ISNUMBER(--SUBSTITUTE(SUBSTITUTE(TRIM($W281),".","-"),"/","-")),IF(--SUBSTITUTE(SUBSTITUTE(TRIM($W281),".","-"),"/","-")&gt;=10000000,IFERROR(DATE(--LEFT(TRIM($W281),4),--MID(TRIM($W281),5,2),--RIGHT(TRIM($W281),2)),""),--SUBSTITUTE(SUBSTITUTE(TRIM($W281),".","-"),"/","-")),IFERROR(--LEFT(SUBSTITUTE(SUBSTITUTE(TRIM($W281),".","-"),"/","-"),10),""))))</f>
        <v/>
      </c>
      <c r="Y281" s="29">
        <f>IF($X281="","",INT($X281))</f>
        <v/>
      </c>
      <c r="Z281" s="30">
        <f>IF(OR($Y281="",$D$6=""),"",IF(INDEX($A:$U,ROW(),$D$6)="",0,IF(ISNUMBER(INDEX($A:$U,ROW(),$D$6)),INDEX($A:$U,ROW(),$D$6),IFERROR(--SUBSTITUTE(SUBSTITUTE(TRIM(INDEX($A:$U,ROW(),$D$6)),",",""),"원",""),0))))</f>
        <v/>
      </c>
      <c r="AA281" s="30">
        <f>IF(OR($Y281="",$E$6=""),"",IF(INDEX($A:$U,ROW(),$E$6)="",0,IF(ISNUMBER(INDEX($A:$U,ROW(),$E$6)),INDEX($A:$U,ROW(),$E$6),IFERROR(--SUBSTITUTE(SUBSTITUTE(TRIM(INDEX($A:$U,ROW(),$E$6)),",",""),"원",""),0))))</f>
        <v/>
      </c>
      <c r="AB281" s="30">
        <f>IF(OR($Y281="",$F$6=""),"",IF(INDEX($A:$U,ROW(),$F$6)="","",IF(ISNUMBER(INDEX($A:$U,ROW(),$F$6)),INDEX($A:$U,ROW(),$F$6),IFERROR(--SUBSTITUTE(SUBSTITUTE(TRIM(INDEX($A:$U,ROW(),$F$6)),",",""),"원",""),""))))</f>
        <v/>
      </c>
      <c r="AC281" s="2">
        <f>IF(OR($Y281="",$G$6=""),"",INDEX($A:$U,ROW(),$G$6)&amp;"")</f>
        <v/>
      </c>
      <c r="AD281" s="2">
        <f>IF($Y281="","",IF(OR(AND(설정!$B$5&lt;&gt;"",ISNUMBER(SEARCH(설정!$B$5,$AC281))),AND(설정!$B$6&lt;&gt;"",ISNUMBER(SEARCH(설정!$B$6,$AC281))),AND(설정!$B$7&lt;&gt;"",ISNUMBER(SEARCH(설정!$B$7,$AC281)))),"제외","포함"))</f>
        <v/>
      </c>
    </row>
    <row r="282">
      <c r="W282" s="2">
        <f>IF(OR($B$5="",$C$6="",ROW()&lt;$B$5),"",IF(INDEX($A:$U,ROW(),$C$6)="","",INDEX($A:$U,ROW(),$C$6)))</f>
        <v/>
      </c>
      <c r="X282" s="28">
        <f>IF($W282="","",IF(ISNUMBER($W282),IF($W282&gt;=10000000,IFERROR(DATE(INT($W282/10000),MOD(INT($W282/100),100),MOD($W282,100)),""),$W282),IF(ISNUMBER(--SUBSTITUTE(SUBSTITUTE(TRIM($W282),".","-"),"/","-")),IF(--SUBSTITUTE(SUBSTITUTE(TRIM($W282),".","-"),"/","-")&gt;=10000000,IFERROR(DATE(--LEFT(TRIM($W282),4),--MID(TRIM($W282),5,2),--RIGHT(TRIM($W282),2)),""),--SUBSTITUTE(SUBSTITUTE(TRIM($W282),".","-"),"/","-")),IFERROR(--LEFT(SUBSTITUTE(SUBSTITUTE(TRIM($W282),".","-"),"/","-"),10),""))))</f>
        <v/>
      </c>
      <c r="Y282" s="29">
        <f>IF($X282="","",INT($X282))</f>
        <v/>
      </c>
      <c r="Z282" s="30">
        <f>IF(OR($Y282="",$D$6=""),"",IF(INDEX($A:$U,ROW(),$D$6)="",0,IF(ISNUMBER(INDEX($A:$U,ROW(),$D$6)),INDEX($A:$U,ROW(),$D$6),IFERROR(--SUBSTITUTE(SUBSTITUTE(TRIM(INDEX($A:$U,ROW(),$D$6)),",",""),"원",""),0))))</f>
        <v/>
      </c>
      <c r="AA282" s="30">
        <f>IF(OR($Y282="",$E$6=""),"",IF(INDEX($A:$U,ROW(),$E$6)="",0,IF(ISNUMBER(INDEX($A:$U,ROW(),$E$6)),INDEX($A:$U,ROW(),$E$6),IFERROR(--SUBSTITUTE(SUBSTITUTE(TRIM(INDEX($A:$U,ROW(),$E$6)),",",""),"원",""),0))))</f>
        <v/>
      </c>
      <c r="AB282" s="30">
        <f>IF(OR($Y282="",$F$6=""),"",IF(INDEX($A:$U,ROW(),$F$6)="","",IF(ISNUMBER(INDEX($A:$U,ROW(),$F$6)),INDEX($A:$U,ROW(),$F$6),IFERROR(--SUBSTITUTE(SUBSTITUTE(TRIM(INDEX($A:$U,ROW(),$F$6)),",",""),"원",""),""))))</f>
        <v/>
      </c>
      <c r="AC282" s="2">
        <f>IF(OR($Y282="",$G$6=""),"",INDEX($A:$U,ROW(),$G$6)&amp;"")</f>
        <v/>
      </c>
      <c r="AD282" s="2">
        <f>IF($Y282="","",IF(OR(AND(설정!$B$5&lt;&gt;"",ISNUMBER(SEARCH(설정!$B$5,$AC282))),AND(설정!$B$6&lt;&gt;"",ISNUMBER(SEARCH(설정!$B$6,$AC282))),AND(설정!$B$7&lt;&gt;"",ISNUMBER(SEARCH(설정!$B$7,$AC282)))),"제외","포함"))</f>
        <v/>
      </c>
    </row>
    <row r="283">
      <c r="W283" s="2">
        <f>IF(OR($B$5="",$C$6="",ROW()&lt;$B$5),"",IF(INDEX($A:$U,ROW(),$C$6)="","",INDEX($A:$U,ROW(),$C$6)))</f>
        <v/>
      </c>
      <c r="X283" s="28">
        <f>IF($W283="","",IF(ISNUMBER($W283),IF($W283&gt;=10000000,IFERROR(DATE(INT($W283/10000),MOD(INT($W283/100),100),MOD($W283,100)),""),$W283),IF(ISNUMBER(--SUBSTITUTE(SUBSTITUTE(TRIM($W283),".","-"),"/","-")),IF(--SUBSTITUTE(SUBSTITUTE(TRIM($W283),".","-"),"/","-")&gt;=10000000,IFERROR(DATE(--LEFT(TRIM($W283),4),--MID(TRIM($W283),5,2),--RIGHT(TRIM($W283),2)),""),--SUBSTITUTE(SUBSTITUTE(TRIM($W283),".","-"),"/","-")),IFERROR(--LEFT(SUBSTITUTE(SUBSTITUTE(TRIM($W283),".","-"),"/","-"),10),""))))</f>
        <v/>
      </c>
      <c r="Y283" s="29">
        <f>IF($X283="","",INT($X283))</f>
        <v/>
      </c>
      <c r="Z283" s="30">
        <f>IF(OR($Y283="",$D$6=""),"",IF(INDEX($A:$U,ROW(),$D$6)="",0,IF(ISNUMBER(INDEX($A:$U,ROW(),$D$6)),INDEX($A:$U,ROW(),$D$6),IFERROR(--SUBSTITUTE(SUBSTITUTE(TRIM(INDEX($A:$U,ROW(),$D$6)),",",""),"원",""),0))))</f>
        <v/>
      </c>
      <c r="AA283" s="30">
        <f>IF(OR($Y283="",$E$6=""),"",IF(INDEX($A:$U,ROW(),$E$6)="",0,IF(ISNUMBER(INDEX($A:$U,ROW(),$E$6)),INDEX($A:$U,ROW(),$E$6),IFERROR(--SUBSTITUTE(SUBSTITUTE(TRIM(INDEX($A:$U,ROW(),$E$6)),",",""),"원",""),0))))</f>
        <v/>
      </c>
      <c r="AB283" s="30">
        <f>IF(OR($Y283="",$F$6=""),"",IF(INDEX($A:$U,ROW(),$F$6)="","",IF(ISNUMBER(INDEX($A:$U,ROW(),$F$6)),INDEX($A:$U,ROW(),$F$6),IFERROR(--SUBSTITUTE(SUBSTITUTE(TRIM(INDEX($A:$U,ROW(),$F$6)),",",""),"원",""),""))))</f>
        <v/>
      </c>
      <c r="AC283" s="2">
        <f>IF(OR($Y283="",$G$6=""),"",INDEX($A:$U,ROW(),$G$6)&amp;"")</f>
        <v/>
      </c>
      <c r="AD283" s="2">
        <f>IF($Y283="","",IF(OR(AND(설정!$B$5&lt;&gt;"",ISNUMBER(SEARCH(설정!$B$5,$AC283))),AND(설정!$B$6&lt;&gt;"",ISNUMBER(SEARCH(설정!$B$6,$AC283))),AND(설정!$B$7&lt;&gt;"",ISNUMBER(SEARCH(설정!$B$7,$AC283)))),"제외","포함"))</f>
        <v/>
      </c>
    </row>
    <row r="284">
      <c r="W284" s="2">
        <f>IF(OR($B$5="",$C$6="",ROW()&lt;$B$5),"",IF(INDEX($A:$U,ROW(),$C$6)="","",INDEX($A:$U,ROW(),$C$6)))</f>
        <v/>
      </c>
      <c r="X284" s="28">
        <f>IF($W284="","",IF(ISNUMBER($W284),IF($W284&gt;=10000000,IFERROR(DATE(INT($W284/10000),MOD(INT($W284/100),100),MOD($W284,100)),""),$W284),IF(ISNUMBER(--SUBSTITUTE(SUBSTITUTE(TRIM($W284),".","-"),"/","-")),IF(--SUBSTITUTE(SUBSTITUTE(TRIM($W284),".","-"),"/","-")&gt;=10000000,IFERROR(DATE(--LEFT(TRIM($W284),4),--MID(TRIM($W284),5,2),--RIGHT(TRIM($W284),2)),""),--SUBSTITUTE(SUBSTITUTE(TRIM($W284),".","-"),"/","-")),IFERROR(--LEFT(SUBSTITUTE(SUBSTITUTE(TRIM($W284),".","-"),"/","-"),10),""))))</f>
        <v/>
      </c>
      <c r="Y284" s="29">
        <f>IF($X284="","",INT($X284))</f>
        <v/>
      </c>
      <c r="Z284" s="30">
        <f>IF(OR($Y284="",$D$6=""),"",IF(INDEX($A:$U,ROW(),$D$6)="",0,IF(ISNUMBER(INDEX($A:$U,ROW(),$D$6)),INDEX($A:$U,ROW(),$D$6),IFERROR(--SUBSTITUTE(SUBSTITUTE(TRIM(INDEX($A:$U,ROW(),$D$6)),",",""),"원",""),0))))</f>
        <v/>
      </c>
      <c r="AA284" s="30">
        <f>IF(OR($Y284="",$E$6=""),"",IF(INDEX($A:$U,ROW(),$E$6)="",0,IF(ISNUMBER(INDEX($A:$U,ROW(),$E$6)),INDEX($A:$U,ROW(),$E$6),IFERROR(--SUBSTITUTE(SUBSTITUTE(TRIM(INDEX($A:$U,ROW(),$E$6)),",",""),"원",""),0))))</f>
        <v/>
      </c>
      <c r="AB284" s="30">
        <f>IF(OR($Y284="",$F$6=""),"",IF(INDEX($A:$U,ROW(),$F$6)="","",IF(ISNUMBER(INDEX($A:$U,ROW(),$F$6)),INDEX($A:$U,ROW(),$F$6),IFERROR(--SUBSTITUTE(SUBSTITUTE(TRIM(INDEX($A:$U,ROW(),$F$6)),",",""),"원",""),""))))</f>
        <v/>
      </c>
      <c r="AC284" s="2">
        <f>IF(OR($Y284="",$G$6=""),"",INDEX($A:$U,ROW(),$G$6)&amp;"")</f>
        <v/>
      </c>
      <c r="AD284" s="2">
        <f>IF($Y284="","",IF(OR(AND(설정!$B$5&lt;&gt;"",ISNUMBER(SEARCH(설정!$B$5,$AC284))),AND(설정!$B$6&lt;&gt;"",ISNUMBER(SEARCH(설정!$B$6,$AC284))),AND(설정!$B$7&lt;&gt;"",ISNUMBER(SEARCH(설정!$B$7,$AC284)))),"제외","포함"))</f>
        <v/>
      </c>
    </row>
    <row r="285">
      <c r="W285" s="2">
        <f>IF(OR($B$5="",$C$6="",ROW()&lt;$B$5),"",IF(INDEX($A:$U,ROW(),$C$6)="","",INDEX($A:$U,ROW(),$C$6)))</f>
        <v/>
      </c>
      <c r="X285" s="28">
        <f>IF($W285="","",IF(ISNUMBER($W285),IF($W285&gt;=10000000,IFERROR(DATE(INT($W285/10000),MOD(INT($W285/100),100),MOD($W285,100)),""),$W285),IF(ISNUMBER(--SUBSTITUTE(SUBSTITUTE(TRIM($W285),".","-"),"/","-")),IF(--SUBSTITUTE(SUBSTITUTE(TRIM($W285),".","-"),"/","-")&gt;=10000000,IFERROR(DATE(--LEFT(TRIM($W285),4),--MID(TRIM($W285),5,2),--RIGHT(TRIM($W285),2)),""),--SUBSTITUTE(SUBSTITUTE(TRIM($W285),".","-"),"/","-")),IFERROR(--LEFT(SUBSTITUTE(SUBSTITUTE(TRIM($W285),".","-"),"/","-"),10),""))))</f>
        <v/>
      </c>
      <c r="Y285" s="29">
        <f>IF($X285="","",INT($X285))</f>
        <v/>
      </c>
      <c r="Z285" s="30">
        <f>IF(OR($Y285="",$D$6=""),"",IF(INDEX($A:$U,ROW(),$D$6)="",0,IF(ISNUMBER(INDEX($A:$U,ROW(),$D$6)),INDEX($A:$U,ROW(),$D$6),IFERROR(--SUBSTITUTE(SUBSTITUTE(TRIM(INDEX($A:$U,ROW(),$D$6)),",",""),"원",""),0))))</f>
        <v/>
      </c>
      <c r="AA285" s="30">
        <f>IF(OR($Y285="",$E$6=""),"",IF(INDEX($A:$U,ROW(),$E$6)="",0,IF(ISNUMBER(INDEX($A:$U,ROW(),$E$6)),INDEX($A:$U,ROW(),$E$6),IFERROR(--SUBSTITUTE(SUBSTITUTE(TRIM(INDEX($A:$U,ROW(),$E$6)),",",""),"원",""),0))))</f>
        <v/>
      </c>
      <c r="AB285" s="30">
        <f>IF(OR($Y285="",$F$6=""),"",IF(INDEX($A:$U,ROW(),$F$6)="","",IF(ISNUMBER(INDEX($A:$U,ROW(),$F$6)),INDEX($A:$U,ROW(),$F$6),IFERROR(--SUBSTITUTE(SUBSTITUTE(TRIM(INDEX($A:$U,ROW(),$F$6)),",",""),"원",""),""))))</f>
        <v/>
      </c>
      <c r="AC285" s="2">
        <f>IF(OR($Y285="",$G$6=""),"",INDEX($A:$U,ROW(),$G$6)&amp;"")</f>
        <v/>
      </c>
      <c r="AD285" s="2">
        <f>IF($Y285="","",IF(OR(AND(설정!$B$5&lt;&gt;"",ISNUMBER(SEARCH(설정!$B$5,$AC285))),AND(설정!$B$6&lt;&gt;"",ISNUMBER(SEARCH(설정!$B$6,$AC285))),AND(설정!$B$7&lt;&gt;"",ISNUMBER(SEARCH(설정!$B$7,$AC285)))),"제외","포함"))</f>
        <v/>
      </c>
    </row>
    <row r="286">
      <c r="W286" s="2">
        <f>IF(OR($B$5="",$C$6="",ROW()&lt;$B$5),"",IF(INDEX($A:$U,ROW(),$C$6)="","",INDEX($A:$U,ROW(),$C$6)))</f>
        <v/>
      </c>
      <c r="X286" s="28">
        <f>IF($W286="","",IF(ISNUMBER($W286),IF($W286&gt;=10000000,IFERROR(DATE(INT($W286/10000),MOD(INT($W286/100),100),MOD($W286,100)),""),$W286),IF(ISNUMBER(--SUBSTITUTE(SUBSTITUTE(TRIM($W286),".","-"),"/","-")),IF(--SUBSTITUTE(SUBSTITUTE(TRIM($W286),".","-"),"/","-")&gt;=10000000,IFERROR(DATE(--LEFT(TRIM($W286),4),--MID(TRIM($W286),5,2),--RIGHT(TRIM($W286),2)),""),--SUBSTITUTE(SUBSTITUTE(TRIM($W286),".","-"),"/","-")),IFERROR(--LEFT(SUBSTITUTE(SUBSTITUTE(TRIM($W286),".","-"),"/","-"),10),""))))</f>
        <v/>
      </c>
      <c r="Y286" s="29">
        <f>IF($X286="","",INT($X286))</f>
        <v/>
      </c>
      <c r="Z286" s="30">
        <f>IF(OR($Y286="",$D$6=""),"",IF(INDEX($A:$U,ROW(),$D$6)="",0,IF(ISNUMBER(INDEX($A:$U,ROW(),$D$6)),INDEX($A:$U,ROW(),$D$6),IFERROR(--SUBSTITUTE(SUBSTITUTE(TRIM(INDEX($A:$U,ROW(),$D$6)),",",""),"원",""),0))))</f>
        <v/>
      </c>
      <c r="AA286" s="30">
        <f>IF(OR($Y286="",$E$6=""),"",IF(INDEX($A:$U,ROW(),$E$6)="",0,IF(ISNUMBER(INDEX($A:$U,ROW(),$E$6)),INDEX($A:$U,ROW(),$E$6),IFERROR(--SUBSTITUTE(SUBSTITUTE(TRIM(INDEX($A:$U,ROW(),$E$6)),",",""),"원",""),0))))</f>
        <v/>
      </c>
      <c r="AB286" s="30">
        <f>IF(OR($Y286="",$F$6=""),"",IF(INDEX($A:$U,ROW(),$F$6)="","",IF(ISNUMBER(INDEX($A:$U,ROW(),$F$6)),INDEX($A:$U,ROW(),$F$6),IFERROR(--SUBSTITUTE(SUBSTITUTE(TRIM(INDEX($A:$U,ROW(),$F$6)),",",""),"원",""),""))))</f>
        <v/>
      </c>
      <c r="AC286" s="2">
        <f>IF(OR($Y286="",$G$6=""),"",INDEX($A:$U,ROW(),$G$6)&amp;"")</f>
        <v/>
      </c>
      <c r="AD286" s="2">
        <f>IF($Y286="","",IF(OR(AND(설정!$B$5&lt;&gt;"",ISNUMBER(SEARCH(설정!$B$5,$AC286))),AND(설정!$B$6&lt;&gt;"",ISNUMBER(SEARCH(설정!$B$6,$AC286))),AND(설정!$B$7&lt;&gt;"",ISNUMBER(SEARCH(설정!$B$7,$AC286)))),"제외","포함"))</f>
        <v/>
      </c>
    </row>
    <row r="287">
      <c r="W287" s="2">
        <f>IF(OR($B$5="",$C$6="",ROW()&lt;$B$5),"",IF(INDEX($A:$U,ROW(),$C$6)="","",INDEX($A:$U,ROW(),$C$6)))</f>
        <v/>
      </c>
      <c r="X287" s="28">
        <f>IF($W287="","",IF(ISNUMBER($W287),IF($W287&gt;=10000000,IFERROR(DATE(INT($W287/10000),MOD(INT($W287/100),100),MOD($W287,100)),""),$W287),IF(ISNUMBER(--SUBSTITUTE(SUBSTITUTE(TRIM($W287),".","-"),"/","-")),IF(--SUBSTITUTE(SUBSTITUTE(TRIM($W287),".","-"),"/","-")&gt;=10000000,IFERROR(DATE(--LEFT(TRIM($W287),4),--MID(TRIM($W287),5,2),--RIGHT(TRIM($W287),2)),""),--SUBSTITUTE(SUBSTITUTE(TRIM($W287),".","-"),"/","-")),IFERROR(--LEFT(SUBSTITUTE(SUBSTITUTE(TRIM($W287),".","-"),"/","-"),10),""))))</f>
        <v/>
      </c>
      <c r="Y287" s="29">
        <f>IF($X287="","",INT($X287))</f>
        <v/>
      </c>
      <c r="Z287" s="30">
        <f>IF(OR($Y287="",$D$6=""),"",IF(INDEX($A:$U,ROW(),$D$6)="",0,IF(ISNUMBER(INDEX($A:$U,ROW(),$D$6)),INDEX($A:$U,ROW(),$D$6),IFERROR(--SUBSTITUTE(SUBSTITUTE(TRIM(INDEX($A:$U,ROW(),$D$6)),",",""),"원",""),0))))</f>
        <v/>
      </c>
      <c r="AA287" s="30">
        <f>IF(OR($Y287="",$E$6=""),"",IF(INDEX($A:$U,ROW(),$E$6)="",0,IF(ISNUMBER(INDEX($A:$U,ROW(),$E$6)),INDEX($A:$U,ROW(),$E$6),IFERROR(--SUBSTITUTE(SUBSTITUTE(TRIM(INDEX($A:$U,ROW(),$E$6)),",",""),"원",""),0))))</f>
        <v/>
      </c>
      <c r="AB287" s="30">
        <f>IF(OR($Y287="",$F$6=""),"",IF(INDEX($A:$U,ROW(),$F$6)="","",IF(ISNUMBER(INDEX($A:$U,ROW(),$F$6)),INDEX($A:$U,ROW(),$F$6),IFERROR(--SUBSTITUTE(SUBSTITUTE(TRIM(INDEX($A:$U,ROW(),$F$6)),",",""),"원",""),""))))</f>
        <v/>
      </c>
      <c r="AC287" s="2">
        <f>IF(OR($Y287="",$G$6=""),"",INDEX($A:$U,ROW(),$G$6)&amp;"")</f>
        <v/>
      </c>
      <c r="AD287" s="2">
        <f>IF($Y287="","",IF(OR(AND(설정!$B$5&lt;&gt;"",ISNUMBER(SEARCH(설정!$B$5,$AC287))),AND(설정!$B$6&lt;&gt;"",ISNUMBER(SEARCH(설정!$B$6,$AC287))),AND(설정!$B$7&lt;&gt;"",ISNUMBER(SEARCH(설정!$B$7,$AC287)))),"제외","포함"))</f>
        <v/>
      </c>
    </row>
    <row r="288">
      <c r="W288" s="2">
        <f>IF(OR($B$5="",$C$6="",ROW()&lt;$B$5),"",IF(INDEX($A:$U,ROW(),$C$6)="","",INDEX($A:$U,ROW(),$C$6)))</f>
        <v/>
      </c>
      <c r="X288" s="28">
        <f>IF($W288="","",IF(ISNUMBER($W288),IF($W288&gt;=10000000,IFERROR(DATE(INT($W288/10000),MOD(INT($W288/100),100),MOD($W288,100)),""),$W288),IF(ISNUMBER(--SUBSTITUTE(SUBSTITUTE(TRIM($W288),".","-"),"/","-")),IF(--SUBSTITUTE(SUBSTITUTE(TRIM($W288),".","-"),"/","-")&gt;=10000000,IFERROR(DATE(--LEFT(TRIM($W288),4),--MID(TRIM($W288),5,2),--RIGHT(TRIM($W288),2)),""),--SUBSTITUTE(SUBSTITUTE(TRIM($W288),".","-"),"/","-")),IFERROR(--LEFT(SUBSTITUTE(SUBSTITUTE(TRIM($W288),".","-"),"/","-"),10),""))))</f>
        <v/>
      </c>
      <c r="Y288" s="29">
        <f>IF($X288="","",INT($X288))</f>
        <v/>
      </c>
      <c r="Z288" s="30">
        <f>IF(OR($Y288="",$D$6=""),"",IF(INDEX($A:$U,ROW(),$D$6)="",0,IF(ISNUMBER(INDEX($A:$U,ROW(),$D$6)),INDEX($A:$U,ROW(),$D$6),IFERROR(--SUBSTITUTE(SUBSTITUTE(TRIM(INDEX($A:$U,ROW(),$D$6)),",",""),"원",""),0))))</f>
        <v/>
      </c>
      <c r="AA288" s="30">
        <f>IF(OR($Y288="",$E$6=""),"",IF(INDEX($A:$U,ROW(),$E$6)="",0,IF(ISNUMBER(INDEX($A:$U,ROW(),$E$6)),INDEX($A:$U,ROW(),$E$6),IFERROR(--SUBSTITUTE(SUBSTITUTE(TRIM(INDEX($A:$U,ROW(),$E$6)),",",""),"원",""),0))))</f>
        <v/>
      </c>
      <c r="AB288" s="30">
        <f>IF(OR($Y288="",$F$6=""),"",IF(INDEX($A:$U,ROW(),$F$6)="","",IF(ISNUMBER(INDEX($A:$U,ROW(),$F$6)),INDEX($A:$U,ROW(),$F$6),IFERROR(--SUBSTITUTE(SUBSTITUTE(TRIM(INDEX($A:$U,ROW(),$F$6)),",",""),"원",""),""))))</f>
        <v/>
      </c>
      <c r="AC288" s="2">
        <f>IF(OR($Y288="",$G$6=""),"",INDEX($A:$U,ROW(),$G$6)&amp;"")</f>
        <v/>
      </c>
      <c r="AD288" s="2">
        <f>IF($Y288="","",IF(OR(AND(설정!$B$5&lt;&gt;"",ISNUMBER(SEARCH(설정!$B$5,$AC288))),AND(설정!$B$6&lt;&gt;"",ISNUMBER(SEARCH(설정!$B$6,$AC288))),AND(설정!$B$7&lt;&gt;"",ISNUMBER(SEARCH(설정!$B$7,$AC288)))),"제외","포함"))</f>
        <v/>
      </c>
    </row>
    <row r="289">
      <c r="W289" s="2">
        <f>IF(OR($B$5="",$C$6="",ROW()&lt;$B$5),"",IF(INDEX($A:$U,ROW(),$C$6)="","",INDEX($A:$U,ROW(),$C$6)))</f>
        <v/>
      </c>
      <c r="X289" s="28">
        <f>IF($W289="","",IF(ISNUMBER($W289),IF($W289&gt;=10000000,IFERROR(DATE(INT($W289/10000),MOD(INT($W289/100),100),MOD($W289,100)),""),$W289),IF(ISNUMBER(--SUBSTITUTE(SUBSTITUTE(TRIM($W289),".","-"),"/","-")),IF(--SUBSTITUTE(SUBSTITUTE(TRIM($W289),".","-"),"/","-")&gt;=10000000,IFERROR(DATE(--LEFT(TRIM($W289),4),--MID(TRIM($W289),5,2),--RIGHT(TRIM($W289),2)),""),--SUBSTITUTE(SUBSTITUTE(TRIM($W289),".","-"),"/","-")),IFERROR(--LEFT(SUBSTITUTE(SUBSTITUTE(TRIM($W289),".","-"),"/","-"),10),""))))</f>
        <v/>
      </c>
      <c r="Y289" s="29">
        <f>IF($X289="","",INT($X289))</f>
        <v/>
      </c>
      <c r="Z289" s="30">
        <f>IF(OR($Y289="",$D$6=""),"",IF(INDEX($A:$U,ROW(),$D$6)="",0,IF(ISNUMBER(INDEX($A:$U,ROW(),$D$6)),INDEX($A:$U,ROW(),$D$6),IFERROR(--SUBSTITUTE(SUBSTITUTE(TRIM(INDEX($A:$U,ROW(),$D$6)),",",""),"원",""),0))))</f>
        <v/>
      </c>
      <c r="AA289" s="30">
        <f>IF(OR($Y289="",$E$6=""),"",IF(INDEX($A:$U,ROW(),$E$6)="",0,IF(ISNUMBER(INDEX($A:$U,ROW(),$E$6)),INDEX($A:$U,ROW(),$E$6),IFERROR(--SUBSTITUTE(SUBSTITUTE(TRIM(INDEX($A:$U,ROW(),$E$6)),",",""),"원",""),0))))</f>
        <v/>
      </c>
      <c r="AB289" s="30">
        <f>IF(OR($Y289="",$F$6=""),"",IF(INDEX($A:$U,ROW(),$F$6)="","",IF(ISNUMBER(INDEX($A:$U,ROW(),$F$6)),INDEX($A:$U,ROW(),$F$6),IFERROR(--SUBSTITUTE(SUBSTITUTE(TRIM(INDEX($A:$U,ROW(),$F$6)),",",""),"원",""),""))))</f>
        <v/>
      </c>
      <c r="AC289" s="2">
        <f>IF(OR($Y289="",$G$6=""),"",INDEX($A:$U,ROW(),$G$6)&amp;"")</f>
        <v/>
      </c>
      <c r="AD289" s="2">
        <f>IF($Y289="","",IF(OR(AND(설정!$B$5&lt;&gt;"",ISNUMBER(SEARCH(설정!$B$5,$AC289))),AND(설정!$B$6&lt;&gt;"",ISNUMBER(SEARCH(설정!$B$6,$AC289))),AND(설정!$B$7&lt;&gt;"",ISNUMBER(SEARCH(설정!$B$7,$AC289)))),"제외","포함"))</f>
        <v/>
      </c>
    </row>
    <row r="290">
      <c r="W290" s="2">
        <f>IF(OR($B$5="",$C$6="",ROW()&lt;$B$5),"",IF(INDEX($A:$U,ROW(),$C$6)="","",INDEX($A:$U,ROW(),$C$6)))</f>
        <v/>
      </c>
      <c r="X290" s="28">
        <f>IF($W290="","",IF(ISNUMBER($W290),IF($W290&gt;=10000000,IFERROR(DATE(INT($W290/10000),MOD(INT($W290/100),100),MOD($W290,100)),""),$W290),IF(ISNUMBER(--SUBSTITUTE(SUBSTITUTE(TRIM($W290),".","-"),"/","-")),IF(--SUBSTITUTE(SUBSTITUTE(TRIM($W290),".","-"),"/","-")&gt;=10000000,IFERROR(DATE(--LEFT(TRIM($W290),4),--MID(TRIM($W290),5,2),--RIGHT(TRIM($W290),2)),""),--SUBSTITUTE(SUBSTITUTE(TRIM($W290),".","-"),"/","-")),IFERROR(--LEFT(SUBSTITUTE(SUBSTITUTE(TRIM($W290),".","-"),"/","-"),10),""))))</f>
        <v/>
      </c>
      <c r="Y290" s="29">
        <f>IF($X290="","",INT($X290))</f>
        <v/>
      </c>
      <c r="Z290" s="30">
        <f>IF(OR($Y290="",$D$6=""),"",IF(INDEX($A:$U,ROW(),$D$6)="",0,IF(ISNUMBER(INDEX($A:$U,ROW(),$D$6)),INDEX($A:$U,ROW(),$D$6),IFERROR(--SUBSTITUTE(SUBSTITUTE(TRIM(INDEX($A:$U,ROW(),$D$6)),",",""),"원",""),0))))</f>
        <v/>
      </c>
      <c r="AA290" s="30">
        <f>IF(OR($Y290="",$E$6=""),"",IF(INDEX($A:$U,ROW(),$E$6)="",0,IF(ISNUMBER(INDEX($A:$U,ROW(),$E$6)),INDEX($A:$U,ROW(),$E$6),IFERROR(--SUBSTITUTE(SUBSTITUTE(TRIM(INDEX($A:$U,ROW(),$E$6)),",",""),"원",""),0))))</f>
        <v/>
      </c>
      <c r="AB290" s="30">
        <f>IF(OR($Y290="",$F$6=""),"",IF(INDEX($A:$U,ROW(),$F$6)="","",IF(ISNUMBER(INDEX($A:$U,ROW(),$F$6)),INDEX($A:$U,ROW(),$F$6),IFERROR(--SUBSTITUTE(SUBSTITUTE(TRIM(INDEX($A:$U,ROW(),$F$6)),",",""),"원",""),""))))</f>
        <v/>
      </c>
      <c r="AC290" s="2">
        <f>IF(OR($Y290="",$G$6=""),"",INDEX($A:$U,ROW(),$G$6)&amp;"")</f>
        <v/>
      </c>
      <c r="AD290" s="2">
        <f>IF($Y290="","",IF(OR(AND(설정!$B$5&lt;&gt;"",ISNUMBER(SEARCH(설정!$B$5,$AC290))),AND(설정!$B$6&lt;&gt;"",ISNUMBER(SEARCH(설정!$B$6,$AC290))),AND(설정!$B$7&lt;&gt;"",ISNUMBER(SEARCH(설정!$B$7,$AC290)))),"제외","포함"))</f>
        <v/>
      </c>
    </row>
    <row r="291">
      <c r="W291" s="2">
        <f>IF(OR($B$5="",$C$6="",ROW()&lt;$B$5),"",IF(INDEX($A:$U,ROW(),$C$6)="","",INDEX($A:$U,ROW(),$C$6)))</f>
        <v/>
      </c>
      <c r="X291" s="28">
        <f>IF($W291="","",IF(ISNUMBER($W291),IF($W291&gt;=10000000,IFERROR(DATE(INT($W291/10000),MOD(INT($W291/100),100),MOD($W291,100)),""),$W291),IF(ISNUMBER(--SUBSTITUTE(SUBSTITUTE(TRIM($W291),".","-"),"/","-")),IF(--SUBSTITUTE(SUBSTITUTE(TRIM($W291),".","-"),"/","-")&gt;=10000000,IFERROR(DATE(--LEFT(TRIM($W291),4),--MID(TRIM($W291),5,2),--RIGHT(TRIM($W291),2)),""),--SUBSTITUTE(SUBSTITUTE(TRIM($W291),".","-"),"/","-")),IFERROR(--LEFT(SUBSTITUTE(SUBSTITUTE(TRIM($W291),".","-"),"/","-"),10),""))))</f>
        <v/>
      </c>
      <c r="Y291" s="29">
        <f>IF($X291="","",INT($X291))</f>
        <v/>
      </c>
      <c r="Z291" s="30">
        <f>IF(OR($Y291="",$D$6=""),"",IF(INDEX($A:$U,ROW(),$D$6)="",0,IF(ISNUMBER(INDEX($A:$U,ROW(),$D$6)),INDEX($A:$U,ROW(),$D$6),IFERROR(--SUBSTITUTE(SUBSTITUTE(TRIM(INDEX($A:$U,ROW(),$D$6)),",",""),"원",""),0))))</f>
        <v/>
      </c>
      <c r="AA291" s="30">
        <f>IF(OR($Y291="",$E$6=""),"",IF(INDEX($A:$U,ROW(),$E$6)="",0,IF(ISNUMBER(INDEX($A:$U,ROW(),$E$6)),INDEX($A:$U,ROW(),$E$6),IFERROR(--SUBSTITUTE(SUBSTITUTE(TRIM(INDEX($A:$U,ROW(),$E$6)),",",""),"원",""),0))))</f>
        <v/>
      </c>
      <c r="AB291" s="30">
        <f>IF(OR($Y291="",$F$6=""),"",IF(INDEX($A:$U,ROW(),$F$6)="","",IF(ISNUMBER(INDEX($A:$U,ROW(),$F$6)),INDEX($A:$U,ROW(),$F$6),IFERROR(--SUBSTITUTE(SUBSTITUTE(TRIM(INDEX($A:$U,ROW(),$F$6)),",",""),"원",""),""))))</f>
        <v/>
      </c>
      <c r="AC291" s="2">
        <f>IF(OR($Y291="",$G$6=""),"",INDEX($A:$U,ROW(),$G$6)&amp;"")</f>
        <v/>
      </c>
      <c r="AD291" s="2">
        <f>IF($Y291="","",IF(OR(AND(설정!$B$5&lt;&gt;"",ISNUMBER(SEARCH(설정!$B$5,$AC291))),AND(설정!$B$6&lt;&gt;"",ISNUMBER(SEARCH(설정!$B$6,$AC291))),AND(설정!$B$7&lt;&gt;"",ISNUMBER(SEARCH(설정!$B$7,$AC291)))),"제외","포함"))</f>
        <v/>
      </c>
    </row>
    <row r="292">
      <c r="W292" s="2">
        <f>IF(OR($B$5="",$C$6="",ROW()&lt;$B$5),"",IF(INDEX($A:$U,ROW(),$C$6)="","",INDEX($A:$U,ROW(),$C$6)))</f>
        <v/>
      </c>
      <c r="X292" s="28">
        <f>IF($W292="","",IF(ISNUMBER($W292),IF($W292&gt;=10000000,IFERROR(DATE(INT($W292/10000),MOD(INT($W292/100),100),MOD($W292,100)),""),$W292),IF(ISNUMBER(--SUBSTITUTE(SUBSTITUTE(TRIM($W292),".","-"),"/","-")),IF(--SUBSTITUTE(SUBSTITUTE(TRIM($W292),".","-"),"/","-")&gt;=10000000,IFERROR(DATE(--LEFT(TRIM($W292),4),--MID(TRIM($W292),5,2),--RIGHT(TRIM($W292),2)),""),--SUBSTITUTE(SUBSTITUTE(TRIM($W292),".","-"),"/","-")),IFERROR(--LEFT(SUBSTITUTE(SUBSTITUTE(TRIM($W292),".","-"),"/","-"),10),""))))</f>
        <v/>
      </c>
      <c r="Y292" s="29">
        <f>IF($X292="","",INT($X292))</f>
        <v/>
      </c>
      <c r="Z292" s="30">
        <f>IF(OR($Y292="",$D$6=""),"",IF(INDEX($A:$U,ROW(),$D$6)="",0,IF(ISNUMBER(INDEX($A:$U,ROW(),$D$6)),INDEX($A:$U,ROW(),$D$6),IFERROR(--SUBSTITUTE(SUBSTITUTE(TRIM(INDEX($A:$U,ROW(),$D$6)),",",""),"원",""),0))))</f>
        <v/>
      </c>
      <c r="AA292" s="30">
        <f>IF(OR($Y292="",$E$6=""),"",IF(INDEX($A:$U,ROW(),$E$6)="",0,IF(ISNUMBER(INDEX($A:$U,ROW(),$E$6)),INDEX($A:$U,ROW(),$E$6),IFERROR(--SUBSTITUTE(SUBSTITUTE(TRIM(INDEX($A:$U,ROW(),$E$6)),",",""),"원",""),0))))</f>
        <v/>
      </c>
      <c r="AB292" s="30">
        <f>IF(OR($Y292="",$F$6=""),"",IF(INDEX($A:$U,ROW(),$F$6)="","",IF(ISNUMBER(INDEX($A:$U,ROW(),$F$6)),INDEX($A:$U,ROW(),$F$6),IFERROR(--SUBSTITUTE(SUBSTITUTE(TRIM(INDEX($A:$U,ROW(),$F$6)),",",""),"원",""),""))))</f>
        <v/>
      </c>
      <c r="AC292" s="2">
        <f>IF(OR($Y292="",$G$6=""),"",INDEX($A:$U,ROW(),$G$6)&amp;"")</f>
        <v/>
      </c>
      <c r="AD292" s="2">
        <f>IF($Y292="","",IF(OR(AND(설정!$B$5&lt;&gt;"",ISNUMBER(SEARCH(설정!$B$5,$AC292))),AND(설정!$B$6&lt;&gt;"",ISNUMBER(SEARCH(설정!$B$6,$AC292))),AND(설정!$B$7&lt;&gt;"",ISNUMBER(SEARCH(설정!$B$7,$AC292)))),"제외","포함"))</f>
        <v/>
      </c>
    </row>
    <row r="293">
      <c r="W293" s="2">
        <f>IF(OR($B$5="",$C$6="",ROW()&lt;$B$5),"",IF(INDEX($A:$U,ROW(),$C$6)="","",INDEX($A:$U,ROW(),$C$6)))</f>
        <v/>
      </c>
      <c r="X293" s="28">
        <f>IF($W293="","",IF(ISNUMBER($W293),IF($W293&gt;=10000000,IFERROR(DATE(INT($W293/10000),MOD(INT($W293/100),100),MOD($W293,100)),""),$W293),IF(ISNUMBER(--SUBSTITUTE(SUBSTITUTE(TRIM($W293),".","-"),"/","-")),IF(--SUBSTITUTE(SUBSTITUTE(TRIM($W293),".","-"),"/","-")&gt;=10000000,IFERROR(DATE(--LEFT(TRIM($W293),4),--MID(TRIM($W293),5,2),--RIGHT(TRIM($W293),2)),""),--SUBSTITUTE(SUBSTITUTE(TRIM($W293),".","-"),"/","-")),IFERROR(--LEFT(SUBSTITUTE(SUBSTITUTE(TRIM($W293),".","-"),"/","-"),10),""))))</f>
        <v/>
      </c>
      <c r="Y293" s="29">
        <f>IF($X293="","",INT($X293))</f>
        <v/>
      </c>
      <c r="Z293" s="30">
        <f>IF(OR($Y293="",$D$6=""),"",IF(INDEX($A:$U,ROW(),$D$6)="",0,IF(ISNUMBER(INDEX($A:$U,ROW(),$D$6)),INDEX($A:$U,ROW(),$D$6),IFERROR(--SUBSTITUTE(SUBSTITUTE(TRIM(INDEX($A:$U,ROW(),$D$6)),",",""),"원",""),0))))</f>
        <v/>
      </c>
      <c r="AA293" s="30">
        <f>IF(OR($Y293="",$E$6=""),"",IF(INDEX($A:$U,ROW(),$E$6)="",0,IF(ISNUMBER(INDEX($A:$U,ROW(),$E$6)),INDEX($A:$U,ROW(),$E$6),IFERROR(--SUBSTITUTE(SUBSTITUTE(TRIM(INDEX($A:$U,ROW(),$E$6)),",",""),"원",""),0))))</f>
        <v/>
      </c>
      <c r="AB293" s="30">
        <f>IF(OR($Y293="",$F$6=""),"",IF(INDEX($A:$U,ROW(),$F$6)="","",IF(ISNUMBER(INDEX($A:$U,ROW(),$F$6)),INDEX($A:$U,ROW(),$F$6),IFERROR(--SUBSTITUTE(SUBSTITUTE(TRIM(INDEX($A:$U,ROW(),$F$6)),",",""),"원",""),""))))</f>
        <v/>
      </c>
      <c r="AC293" s="2">
        <f>IF(OR($Y293="",$G$6=""),"",INDEX($A:$U,ROW(),$G$6)&amp;"")</f>
        <v/>
      </c>
      <c r="AD293" s="2">
        <f>IF($Y293="","",IF(OR(AND(설정!$B$5&lt;&gt;"",ISNUMBER(SEARCH(설정!$B$5,$AC293))),AND(설정!$B$6&lt;&gt;"",ISNUMBER(SEARCH(설정!$B$6,$AC293))),AND(설정!$B$7&lt;&gt;"",ISNUMBER(SEARCH(설정!$B$7,$AC293)))),"제외","포함"))</f>
        <v/>
      </c>
    </row>
    <row r="294">
      <c r="W294" s="2">
        <f>IF(OR($B$5="",$C$6="",ROW()&lt;$B$5),"",IF(INDEX($A:$U,ROW(),$C$6)="","",INDEX($A:$U,ROW(),$C$6)))</f>
        <v/>
      </c>
      <c r="X294" s="28">
        <f>IF($W294="","",IF(ISNUMBER($W294),IF($W294&gt;=10000000,IFERROR(DATE(INT($W294/10000),MOD(INT($W294/100),100),MOD($W294,100)),""),$W294),IF(ISNUMBER(--SUBSTITUTE(SUBSTITUTE(TRIM($W294),".","-"),"/","-")),IF(--SUBSTITUTE(SUBSTITUTE(TRIM($W294),".","-"),"/","-")&gt;=10000000,IFERROR(DATE(--LEFT(TRIM($W294),4),--MID(TRIM($W294),5,2),--RIGHT(TRIM($W294),2)),""),--SUBSTITUTE(SUBSTITUTE(TRIM($W294),".","-"),"/","-")),IFERROR(--LEFT(SUBSTITUTE(SUBSTITUTE(TRIM($W294),".","-"),"/","-"),10),""))))</f>
        <v/>
      </c>
      <c r="Y294" s="29">
        <f>IF($X294="","",INT($X294))</f>
        <v/>
      </c>
      <c r="Z294" s="30">
        <f>IF(OR($Y294="",$D$6=""),"",IF(INDEX($A:$U,ROW(),$D$6)="",0,IF(ISNUMBER(INDEX($A:$U,ROW(),$D$6)),INDEX($A:$U,ROW(),$D$6),IFERROR(--SUBSTITUTE(SUBSTITUTE(TRIM(INDEX($A:$U,ROW(),$D$6)),",",""),"원",""),0))))</f>
        <v/>
      </c>
      <c r="AA294" s="30">
        <f>IF(OR($Y294="",$E$6=""),"",IF(INDEX($A:$U,ROW(),$E$6)="",0,IF(ISNUMBER(INDEX($A:$U,ROW(),$E$6)),INDEX($A:$U,ROW(),$E$6),IFERROR(--SUBSTITUTE(SUBSTITUTE(TRIM(INDEX($A:$U,ROW(),$E$6)),",",""),"원",""),0))))</f>
        <v/>
      </c>
      <c r="AB294" s="30">
        <f>IF(OR($Y294="",$F$6=""),"",IF(INDEX($A:$U,ROW(),$F$6)="","",IF(ISNUMBER(INDEX($A:$U,ROW(),$F$6)),INDEX($A:$U,ROW(),$F$6),IFERROR(--SUBSTITUTE(SUBSTITUTE(TRIM(INDEX($A:$U,ROW(),$F$6)),",",""),"원",""),""))))</f>
        <v/>
      </c>
      <c r="AC294" s="2">
        <f>IF(OR($Y294="",$G$6=""),"",INDEX($A:$U,ROW(),$G$6)&amp;"")</f>
        <v/>
      </c>
      <c r="AD294" s="2">
        <f>IF($Y294="","",IF(OR(AND(설정!$B$5&lt;&gt;"",ISNUMBER(SEARCH(설정!$B$5,$AC294))),AND(설정!$B$6&lt;&gt;"",ISNUMBER(SEARCH(설정!$B$6,$AC294))),AND(설정!$B$7&lt;&gt;"",ISNUMBER(SEARCH(설정!$B$7,$AC294)))),"제외","포함"))</f>
        <v/>
      </c>
    </row>
    <row r="295">
      <c r="W295" s="2">
        <f>IF(OR($B$5="",$C$6="",ROW()&lt;$B$5),"",IF(INDEX($A:$U,ROW(),$C$6)="","",INDEX($A:$U,ROW(),$C$6)))</f>
        <v/>
      </c>
      <c r="X295" s="28">
        <f>IF($W295="","",IF(ISNUMBER($W295),IF($W295&gt;=10000000,IFERROR(DATE(INT($W295/10000),MOD(INT($W295/100),100),MOD($W295,100)),""),$W295),IF(ISNUMBER(--SUBSTITUTE(SUBSTITUTE(TRIM($W295),".","-"),"/","-")),IF(--SUBSTITUTE(SUBSTITUTE(TRIM($W295),".","-"),"/","-")&gt;=10000000,IFERROR(DATE(--LEFT(TRIM($W295),4),--MID(TRIM($W295),5,2),--RIGHT(TRIM($W295),2)),""),--SUBSTITUTE(SUBSTITUTE(TRIM($W295),".","-"),"/","-")),IFERROR(--LEFT(SUBSTITUTE(SUBSTITUTE(TRIM($W295),".","-"),"/","-"),10),""))))</f>
        <v/>
      </c>
      <c r="Y295" s="29">
        <f>IF($X295="","",INT($X295))</f>
        <v/>
      </c>
      <c r="Z295" s="30">
        <f>IF(OR($Y295="",$D$6=""),"",IF(INDEX($A:$U,ROW(),$D$6)="",0,IF(ISNUMBER(INDEX($A:$U,ROW(),$D$6)),INDEX($A:$U,ROW(),$D$6),IFERROR(--SUBSTITUTE(SUBSTITUTE(TRIM(INDEX($A:$U,ROW(),$D$6)),",",""),"원",""),0))))</f>
        <v/>
      </c>
      <c r="AA295" s="30">
        <f>IF(OR($Y295="",$E$6=""),"",IF(INDEX($A:$U,ROW(),$E$6)="",0,IF(ISNUMBER(INDEX($A:$U,ROW(),$E$6)),INDEX($A:$U,ROW(),$E$6),IFERROR(--SUBSTITUTE(SUBSTITUTE(TRIM(INDEX($A:$U,ROW(),$E$6)),",",""),"원",""),0))))</f>
        <v/>
      </c>
      <c r="AB295" s="30">
        <f>IF(OR($Y295="",$F$6=""),"",IF(INDEX($A:$U,ROW(),$F$6)="","",IF(ISNUMBER(INDEX($A:$U,ROW(),$F$6)),INDEX($A:$U,ROW(),$F$6),IFERROR(--SUBSTITUTE(SUBSTITUTE(TRIM(INDEX($A:$U,ROW(),$F$6)),",",""),"원",""),""))))</f>
        <v/>
      </c>
      <c r="AC295" s="2">
        <f>IF(OR($Y295="",$G$6=""),"",INDEX($A:$U,ROW(),$G$6)&amp;"")</f>
        <v/>
      </c>
      <c r="AD295" s="2">
        <f>IF($Y295="","",IF(OR(AND(설정!$B$5&lt;&gt;"",ISNUMBER(SEARCH(설정!$B$5,$AC295))),AND(설정!$B$6&lt;&gt;"",ISNUMBER(SEARCH(설정!$B$6,$AC295))),AND(설정!$B$7&lt;&gt;"",ISNUMBER(SEARCH(설정!$B$7,$AC295)))),"제외","포함"))</f>
        <v/>
      </c>
    </row>
    <row r="296">
      <c r="W296" s="2">
        <f>IF(OR($B$5="",$C$6="",ROW()&lt;$B$5),"",IF(INDEX($A:$U,ROW(),$C$6)="","",INDEX($A:$U,ROW(),$C$6)))</f>
        <v/>
      </c>
      <c r="X296" s="28">
        <f>IF($W296="","",IF(ISNUMBER($W296),IF($W296&gt;=10000000,IFERROR(DATE(INT($W296/10000),MOD(INT($W296/100),100),MOD($W296,100)),""),$W296),IF(ISNUMBER(--SUBSTITUTE(SUBSTITUTE(TRIM($W296),".","-"),"/","-")),IF(--SUBSTITUTE(SUBSTITUTE(TRIM($W296),".","-"),"/","-")&gt;=10000000,IFERROR(DATE(--LEFT(TRIM($W296),4),--MID(TRIM($W296),5,2),--RIGHT(TRIM($W296),2)),""),--SUBSTITUTE(SUBSTITUTE(TRIM($W296),".","-"),"/","-")),IFERROR(--LEFT(SUBSTITUTE(SUBSTITUTE(TRIM($W296),".","-"),"/","-"),10),""))))</f>
        <v/>
      </c>
      <c r="Y296" s="29">
        <f>IF($X296="","",INT($X296))</f>
        <v/>
      </c>
      <c r="Z296" s="30">
        <f>IF(OR($Y296="",$D$6=""),"",IF(INDEX($A:$U,ROW(),$D$6)="",0,IF(ISNUMBER(INDEX($A:$U,ROW(),$D$6)),INDEX($A:$U,ROW(),$D$6),IFERROR(--SUBSTITUTE(SUBSTITUTE(TRIM(INDEX($A:$U,ROW(),$D$6)),",",""),"원",""),0))))</f>
        <v/>
      </c>
      <c r="AA296" s="30">
        <f>IF(OR($Y296="",$E$6=""),"",IF(INDEX($A:$U,ROW(),$E$6)="",0,IF(ISNUMBER(INDEX($A:$U,ROW(),$E$6)),INDEX($A:$U,ROW(),$E$6),IFERROR(--SUBSTITUTE(SUBSTITUTE(TRIM(INDEX($A:$U,ROW(),$E$6)),",",""),"원",""),0))))</f>
        <v/>
      </c>
      <c r="AB296" s="30">
        <f>IF(OR($Y296="",$F$6=""),"",IF(INDEX($A:$U,ROW(),$F$6)="","",IF(ISNUMBER(INDEX($A:$U,ROW(),$F$6)),INDEX($A:$U,ROW(),$F$6),IFERROR(--SUBSTITUTE(SUBSTITUTE(TRIM(INDEX($A:$U,ROW(),$F$6)),",",""),"원",""),""))))</f>
        <v/>
      </c>
      <c r="AC296" s="2">
        <f>IF(OR($Y296="",$G$6=""),"",INDEX($A:$U,ROW(),$G$6)&amp;"")</f>
        <v/>
      </c>
      <c r="AD296" s="2">
        <f>IF($Y296="","",IF(OR(AND(설정!$B$5&lt;&gt;"",ISNUMBER(SEARCH(설정!$B$5,$AC296))),AND(설정!$B$6&lt;&gt;"",ISNUMBER(SEARCH(설정!$B$6,$AC296))),AND(설정!$B$7&lt;&gt;"",ISNUMBER(SEARCH(설정!$B$7,$AC296)))),"제외","포함"))</f>
        <v/>
      </c>
    </row>
    <row r="297">
      <c r="W297" s="2">
        <f>IF(OR($B$5="",$C$6="",ROW()&lt;$B$5),"",IF(INDEX($A:$U,ROW(),$C$6)="","",INDEX($A:$U,ROW(),$C$6)))</f>
        <v/>
      </c>
      <c r="X297" s="28">
        <f>IF($W297="","",IF(ISNUMBER($W297),IF($W297&gt;=10000000,IFERROR(DATE(INT($W297/10000),MOD(INT($W297/100),100),MOD($W297,100)),""),$W297),IF(ISNUMBER(--SUBSTITUTE(SUBSTITUTE(TRIM($W297),".","-"),"/","-")),IF(--SUBSTITUTE(SUBSTITUTE(TRIM($W297),".","-"),"/","-")&gt;=10000000,IFERROR(DATE(--LEFT(TRIM($W297),4),--MID(TRIM($W297),5,2),--RIGHT(TRIM($W297),2)),""),--SUBSTITUTE(SUBSTITUTE(TRIM($W297),".","-"),"/","-")),IFERROR(--LEFT(SUBSTITUTE(SUBSTITUTE(TRIM($W297),".","-"),"/","-"),10),""))))</f>
        <v/>
      </c>
      <c r="Y297" s="29">
        <f>IF($X297="","",INT($X297))</f>
        <v/>
      </c>
      <c r="Z297" s="30">
        <f>IF(OR($Y297="",$D$6=""),"",IF(INDEX($A:$U,ROW(),$D$6)="",0,IF(ISNUMBER(INDEX($A:$U,ROW(),$D$6)),INDEX($A:$U,ROW(),$D$6),IFERROR(--SUBSTITUTE(SUBSTITUTE(TRIM(INDEX($A:$U,ROW(),$D$6)),",",""),"원",""),0))))</f>
        <v/>
      </c>
      <c r="AA297" s="30">
        <f>IF(OR($Y297="",$E$6=""),"",IF(INDEX($A:$U,ROW(),$E$6)="",0,IF(ISNUMBER(INDEX($A:$U,ROW(),$E$6)),INDEX($A:$U,ROW(),$E$6),IFERROR(--SUBSTITUTE(SUBSTITUTE(TRIM(INDEX($A:$U,ROW(),$E$6)),",",""),"원",""),0))))</f>
        <v/>
      </c>
      <c r="AB297" s="30">
        <f>IF(OR($Y297="",$F$6=""),"",IF(INDEX($A:$U,ROW(),$F$6)="","",IF(ISNUMBER(INDEX($A:$U,ROW(),$F$6)),INDEX($A:$U,ROW(),$F$6),IFERROR(--SUBSTITUTE(SUBSTITUTE(TRIM(INDEX($A:$U,ROW(),$F$6)),",",""),"원",""),""))))</f>
        <v/>
      </c>
      <c r="AC297" s="2">
        <f>IF(OR($Y297="",$G$6=""),"",INDEX($A:$U,ROW(),$G$6)&amp;"")</f>
        <v/>
      </c>
      <c r="AD297" s="2">
        <f>IF($Y297="","",IF(OR(AND(설정!$B$5&lt;&gt;"",ISNUMBER(SEARCH(설정!$B$5,$AC297))),AND(설정!$B$6&lt;&gt;"",ISNUMBER(SEARCH(설정!$B$6,$AC297))),AND(설정!$B$7&lt;&gt;"",ISNUMBER(SEARCH(설정!$B$7,$AC297)))),"제외","포함"))</f>
        <v/>
      </c>
    </row>
    <row r="298">
      <c r="W298" s="2">
        <f>IF(OR($B$5="",$C$6="",ROW()&lt;$B$5),"",IF(INDEX($A:$U,ROW(),$C$6)="","",INDEX($A:$U,ROW(),$C$6)))</f>
        <v/>
      </c>
      <c r="X298" s="28">
        <f>IF($W298="","",IF(ISNUMBER($W298),IF($W298&gt;=10000000,IFERROR(DATE(INT($W298/10000),MOD(INT($W298/100),100),MOD($W298,100)),""),$W298),IF(ISNUMBER(--SUBSTITUTE(SUBSTITUTE(TRIM($W298),".","-"),"/","-")),IF(--SUBSTITUTE(SUBSTITUTE(TRIM($W298),".","-"),"/","-")&gt;=10000000,IFERROR(DATE(--LEFT(TRIM($W298),4),--MID(TRIM($W298),5,2),--RIGHT(TRIM($W298),2)),""),--SUBSTITUTE(SUBSTITUTE(TRIM($W298),".","-"),"/","-")),IFERROR(--LEFT(SUBSTITUTE(SUBSTITUTE(TRIM($W298),".","-"),"/","-"),10),""))))</f>
        <v/>
      </c>
      <c r="Y298" s="29">
        <f>IF($X298="","",INT($X298))</f>
        <v/>
      </c>
      <c r="Z298" s="30">
        <f>IF(OR($Y298="",$D$6=""),"",IF(INDEX($A:$U,ROW(),$D$6)="",0,IF(ISNUMBER(INDEX($A:$U,ROW(),$D$6)),INDEX($A:$U,ROW(),$D$6),IFERROR(--SUBSTITUTE(SUBSTITUTE(TRIM(INDEX($A:$U,ROW(),$D$6)),",",""),"원",""),0))))</f>
        <v/>
      </c>
      <c r="AA298" s="30">
        <f>IF(OR($Y298="",$E$6=""),"",IF(INDEX($A:$U,ROW(),$E$6)="",0,IF(ISNUMBER(INDEX($A:$U,ROW(),$E$6)),INDEX($A:$U,ROW(),$E$6),IFERROR(--SUBSTITUTE(SUBSTITUTE(TRIM(INDEX($A:$U,ROW(),$E$6)),",",""),"원",""),0))))</f>
        <v/>
      </c>
      <c r="AB298" s="30">
        <f>IF(OR($Y298="",$F$6=""),"",IF(INDEX($A:$U,ROW(),$F$6)="","",IF(ISNUMBER(INDEX($A:$U,ROW(),$F$6)),INDEX($A:$U,ROW(),$F$6),IFERROR(--SUBSTITUTE(SUBSTITUTE(TRIM(INDEX($A:$U,ROW(),$F$6)),",",""),"원",""),""))))</f>
        <v/>
      </c>
      <c r="AC298" s="2">
        <f>IF(OR($Y298="",$G$6=""),"",INDEX($A:$U,ROW(),$G$6)&amp;"")</f>
        <v/>
      </c>
      <c r="AD298" s="2">
        <f>IF($Y298="","",IF(OR(AND(설정!$B$5&lt;&gt;"",ISNUMBER(SEARCH(설정!$B$5,$AC298))),AND(설정!$B$6&lt;&gt;"",ISNUMBER(SEARCH(설정!$B$6,$AC298))),AND(설정!$B$7&lt;&gt;"",ISNUMBER(SEARCH(설정!$B$7,$AC298)))),"제외","포함"))</f>
        <v/>
      </c>
    </row>
    <row r="299">
      <c r="W299" s="2">
        <f>IF(OR($B$5="",$C$6="",ROW()&lt;$B$5),"",IF(INDEX($A:$U,ROW(),$C$6)="","",INDEX($A:$U,ROW(),$C$6)))</f>
        <v/>
      </c>
      <c r="X299" s="28">
        <f>IF($W299="","",IF(ISNUMBER($W299),IF($W299&gt;=10000000,IFERROR(DATE(INT($W299/10000),MOD(INT($W299/100),100),MOD($W299,100)),""),$W299),IF(ISNUMBER(--SUBSTITUTE(SUBSTITUTE(TRIM($W299),".","-"),"/","-")),IF(--SUBSTITUTE(SUBSTITUTE(TRIM($W299),".","-"),"/","-")&gt;=10000000,IFERROR(DATE(--LEFT(TRIM($W299),4),--MID(TRIM($W299),5,2),--RIGHT(TRIM($W299),2)),""),--SUBSTITUTE(SUBSTITUTE(TRIM($W299),".","-"),"/","-")),IFERROR(--LEFT(SUBSTITUTE(SUBSTITUTE(TRIM($W299),".","-"),"/","-"),10),""))))</f>
        <v/>
      </c>
      <c r="Y299" s="29">
        <f>IF($X299="","",INT($X299))</f>
        <v/>
      </c>
      <c r="Z299" s="30">
        <f>IF(OR($Y299="",$D$6=""),"",IF(INDEX($A:$U,ROW(),$D$6)="",0,IF(ISNUMBER(INDEX($A:$U,ROW(),$D$6)),INDEX($A:$U,ROW(),$D$6),IFERROR(--SUBSTITUTE(SUBSTITUTE(TRIM(INDEX($A:$U,ROW(),$D$6)),",",""),"원",""),0))))</f>
        <v/>
      </c>
      <c r="AA299" s="30">
        <f>IF(OR($Y299="",$E$6=""),"",IF(INDEX($A:$U,ROW(),$E$6)="",0,IF(ISNUMBER(INDEX($A:$U,ROW(),$E$6)),INDEX($A:$U,ROW(),$E$6),IFERROR(--SUBSTITUTE(SUBSTITUTE(TRIM(INDEX($A:$U,ROW(),$E$6)),",",""),"원",""),0))))</f>
        <v/>
      </c>
      <c r="AB299" s="30">
        <f>IF(OR($Y299="",$F$6=""),"",IF(INDEX($A:$U,ROW(),$F$6)="","",IF(ISNUMBER(INDEX($A:$U,ROW(),$F$6)),INDEX($A:$U,ROW(),$F$6),IFERROR(--SUBSTITUTE(SUBSTITUTE(TRIM(INDEX($A:$U,ROW(),$F$6)),",",""),"원",""),""))))</f>
        <v/>
      </c>
      <c r="AC299" s="2">
        <f>IF(OR($Y299="",$G$6=""),"",INDEX($A:$U,ROW(),$G$6)&amp;"")</f>
        <v/>
      </c>
      <c r="AD299" s="2">
        <f>IF($Y299="","",IF(OR(AND(설정!$B$5&lt;&gt;"",ISNUMBER(SEARCH(설정!$B$5,$AC299))),AND(설정!$B$6&lt;&gt;"",ISNUMBER(SEARCH(설정!$B$6,$AC299))),AND(설정!$B$7&lt;&gt;"",ISNUMBER(SEARCH(설정!$B$7,$AC299)))),"제외","포함"))</f>
        <v/>
      </c>
    </row>
    <row r="300">
      <c r="W300" s="2">
        <f>IF(OR($B$5="",$C$6="",ROW()&lt;$B$5),"",IF(INDEX($A:$U,ROW(),$C$6)="","",INDEX($A:$U,ROW(),$C$6)))</f>
        <v/>
      </c>
      <c r="X300" s="28">
        <f>IF($W300="","",IF(ISNUMBER($W300),IF($W300&gt;=10000000,IFERROR(DATE(INT($W300/10000),MOD(INT($W300/100),100),MOD($W300,100)),""),$W300),IF(ISNUMBER(--SUBSTITUTE(SUBSTITUTE(TRIM($W300),".","-"),"/","-")),IF(--SUBSTITUTE(SUBSTITUTE(TRIM($W300),".","-"),"/","-")&gt;=10000000,IFERROR(DATE(--LEFT(TRIM($W300),4),--MID(TRIM($W300),5,2),--RIGHT(TRIM($W300),2)),""),--SUBSTITUTE(SUBSTITUTE(TRIM($W300),".","-"),"/","-")),IFERROR(--LEFT(SUBSTITUTE(SUBSTITUTE(TRIM($W300),".","-"),"/","-"),10),""))))</f>
        <v/>
      </c>
      <c r="Y300" s="29">
        <f>IF($X300="","",INT($X300))</f>
        <v/>
      </c>
      <c r="Z300" s="30">
        <f>IF(OR($Y300="",$D$6=""),"",IF(INDEX($A:$U,ROW(),$D$6)="",0,IF(ISNUMBER(INDEX($A:$U,ROW(),$D$6)),INDEX($A:$U,ROW(),$D$6),IFERROR(--SUBSTITUTE(SUBSTITUTE(TRIM(INDEX($A:$U,ROW(),$D$6)),",",""),"원",""),0))))</f>
        <v/>
      </c>
      <c r="AA300" s="30">
        <f>IF(OR($Y300="",$E$6=""),"",IF(INDEX($A:$U,ROW(),$E$6)="",0,IF(ISNUMBER(INDEX($A:$U,ROW(),$E$6)),INDEX($A:$U,ROW(),$E$6),IFERROR(--SUBSTITUTE(SUBSTITUTE(TRIM(INDEX($A:$U,ROW(),$E$6)),",",""),"원",""),0))))</f>
        <v/>
      </c>
      <c r="AB300" s="30">
        <f>IF(OR($Y300="",$F$6=""),"",IF(INDEX($A:$U,ROW(),$F$6)="","",IF(ISNUMBER(INDEX($A:$U,ROW(),$F$6)),INDEX($A:$U,ROW(),$F$6),IFERROR(--SUBSTITUTE(SUBSTITUTE(TRIM(INDEX($A:$U,ROW(),$F$6)),",",""),"원",""),""))))</f>
        <v/>
      </c>
      <c r="AC300" s="2">
        <f>IF(OR($Y300="",$G$6=""),"",INDEX($A:$U,ROW(),$G$6)&amp;"")</f>
        <v/>
      </c>
      <c r="AD300" s="2">
        <f>IF($Y300="","",IF(OR(AND(설정!$B$5&lt;&gt;"",ISNUMBER(SEARCH(설정!$B$5,$AC300))),AND(설정!$B$6&lt;&gt;"",ISNUMBER(SEARCH(설정!$B$6,$AC300))),AND(설정!$B$7&lt;&gt;"",ISNUMBER(SEARCH(설정!$B$7,$AC300)))),"제외","포함"))</f>
        <v/>
      </c>
    </row>
    <row r="301">
      <c r="W301" s="2">
        <f>IF(OR($B$5="",$C$6="",ROW()&lt;$B$5),"",IF(INDEX($A:$U,ROW(),$C$6)="","",INDEX($A:$U,ROW(),$C$6)))</f>
        <v/>
      </c>
      <c r="X301" s="28">
        <f>IF($W301="","",IF(ISNUMBER($W301),IF($W301&gt;=10000000,IFERROR(DATE(INT($W301/10000),MOD(INT($W301/100),100),MOD($W301,100)),""),$W301),IF(ISNUMBER(--SUBSTITUTE(SUBSTITUTE(TRIM($W301),".","-"),"/","-")),IF(--SUBSTITUTE(SUBSTITUTE(TRIM($W301),".","-"),"/","-")&gt;=10000000,IFERROR(DATE(--LEFT(TRIM($W301),4),--MID(TRIM($W301),5,2),--RIGHT(TRIM($W301),2)),""),--SUBSTITUTE(SUBSTITUTE(TRIM($W301),".","-"),"/","-")),IFERROR(--LEFT(SUBSTITUTE(SUBSTITUTE(TRIM($W301),".","-"),"/","-"),10),""))))</f>
        <v/>
      </c>
      <c r="Y301" s="29">
        <f>IF($X301="","",INT($X301))</f>
        <v/>
      </c>
      <c r="Z301" s="30">
        <f>IF(OR($Y301="",$D$6=""),"",IF(INDEX($A:$U,ROW(),$D$6)="",0,IF(ISNUMBER(INDEX($A:$U,ROW(),$D$6)),INDEX($A:$U,ROW(),$D$6),IFERROR(--SUBSTITUTE(SUBSTITUTE(TRIM(INDEX($A:$U,ROW(),$D$6)),",",""),"원",""),0))))</f>
        <v/>
      </c>
      <c r="AA301" s="30">
        <f>IF(OR($Y301="",$E$6=""),"",IF(INDEX($A:$U,ROW(),$E$6)="",0,IF(ISNUMBER(INDEX($A:$U,ROW(),$E$6)),INDEX($A:$U,ROW(),$E$6),IFERROR(--SUBSTITUTE(SUBSTITUTE(TRIM(INDEX($A:$U,ROW(),$E$6)),",",""),"원",""),0))))</f>
        <v/>
      </c>
      <c r="AB301" s="30">
        <f>IF(OR($Y301="",$F$6=""),"",IF(INDEX($A:$U,ROW(),$F$6)="","",IF(ISNUMBER(INDEX($A:$U,ROW(),$F$6)),INDEX($A:$U,ROW(),$F$6),IFERROR(--SUBSTITUTE(SUBSTITUTE(TRIM(INDEX($A:$U,ROW(),$F$6)),",",""),"원",""),""))))</f>
        <v/>
      </c>
      <c r="AC301" s="2">
        <f>IF(OR($Y301="",$G$6=""),"",INDEX($A:$U,ROW(),$G$6)&amp;"")</f>
        <v/>
      </c>
      <c r="AD301" s="2">
        <f>IF($Y301="","",IF(OR(AND(설정!$B$5&lt;&gt;"",ISNUMBER(SEARCH(설정!$B$5,$AC301))),AND(설정!$B$6&lt;&gt;"",ISNUMBER(SEARCH(설정!$B$6,$AC301))),AND(설정!$B$7&lt;&gt;"",ISNUMBER(SEARCH(설정!$B$7,$AC301)))),"제외","포함"))</f>
        <v/>
      </c>
    </row>
    <row r="302">
      <c r="W302" s="2">
        <f>IF(OR($B$5="",$C$6="",ROW()&lt;$B$5),"",IF(INDEX($A:$U,ROW(),$C$6)="","",INDEX($A:$U,ROW(),$C$6)))</f>
        <v/>
      </c>
      <c r="X302" s="28">
        <f>IF($W302="","",IF(ISNUMBER($W302),IF($W302&gt;=10000000,IFERROR(DATE(INT($W302/10000),MOD(INT($W302/100),100),MOD($W302,100)),""),$W302),IF(ISNUMBER(--SUBSTITUTE(SUBSTITUTE(TRIM($W302),".","-"),"/","-")),IF(--SUBSTITUTE(SUBSTITUTE(TRIM($W302),".","-"),"/","-")&gt;=10000000,IFERROR(DATE(--LEFT(TRIM($W302),4),--MID(TRIM($W302),5,2),--RIGHT(TRIM($W302),2)),""),--SUBSTITUTE(SUBSTITUTE(TRIM($W302),".","-"),"/","-")),IFERROR(--LEFT(SUBSTITUTE(SUBSTITUTE(TRIM($W302),".","-"),"/","-"),10),""))))</f>
        <v/>
      </c>
      <c r="Y302" s="29">
        <f>IF($X302="","",INT($X302))</f>
        <v/>
      </c>
      <c r="Z302" s="30">
        <f>IF(OR($Y302="",$D$6=""),"",IF(INDEX($A:$U,ROW(),$D$6)="",0,IF(ISNUMBER(INDEX($A:$U,ROW(),$D$6)),INDEX($A:$U,ROW(),$D$6),IFERROR(--SUBSTITUTE(SUBSTITUTE(TRIM(INDEX($A:$U,ROW(),$D$6)),",",""),"원",""),0))))</f>
        <v/>
      </c>
      <c r="AA302" s="30">
        <f>IF(OR($Y302="",$E$6=""),"",IF(INDEX($A:$U,ROW(),$E$6)="",0,IF(ISNUMBER(INDEX($A:$U,ROW(),$E$6)),INDEX($A:$U,ROW(),$E$6),IFERROR(--SUBSTITUTE(SUBSTITUTE(TRIM(INDEX($A:$U,ROW(),$E$6)),",",""),"원",""),0))))</f>
        <v/>
      </c>
      <c r="AB302" s="30">
        <f>IF(OR($Y302="",$F$6=""),"",IF(INDEX($A:$U,ROW(),$F$6)="","",IF(ISNUMBER(INDEX($A:$U,ROW(),$F$6)),INDEX($A:$U,ROW(),$F$6),IFERROR(--SUBSTITUTE(SUBSTITUTE(TRIM(INDEX($A:$U,ROW(),$F$6)),",",""),"원",""),""))))</f>
        <v/>
      </c>
      <c r="AC302" s="2">
        <f>IF(OR($Y302="",$G$6=""),"",INDEX($A:$U,ROW(),$G$6)&amp;"")</f>
        <v/>
      </c>
      <c r="AD302" s="2">
        <f>IF($Y302="","",IF(OR(AND(설정!$B$5&lt;&gt;"",ISNUMBER(SEARCH(설정!$B$5,$AC302))),AND(설정!$B$6&lt;&gt;"",ISNUMBER(SEARCH(설정!$B$6,$AC302))),AND(설정!$B$7&lt;&gt;"",ISNUMBER(SEARCH(설정!$B$7,$AC302)))),"제외","포함"))</f>
        <v/>
      </c>
    </row>
    <row r="303">
      <c r="W303" s="2">
        <f>IF(OR($B$5="",$C$6="",ROW()&lt;$B$5),"",IF(INDEX($A:$U,ROW(),$C$6)="","",INDEX($A:$U,ROW(),$C$6)))</f>
        <v/>
      </c>
      <c r="X303" s="28">
        <f>IF($W303="","",IF(ISNUMBER($W303),IF($W303&gt;=10000000,IFERROR(DATE(INT($W303/10000),MOD(INT($W303/100),100),MOD($W303,100)),""),$W303),IF(ISNUMBER(--SUBSTITUTE(SUBSTITUTE(TRIM($W303),".","-"),"/","-")),IF(--SUBSTITUTE(SUBSTITUTE(TRIM($W303),".","-"),"/","-")&gt;=10000000,IFERROR(DATE(--LEFT(TRIM($W303),4),--MID(TRIM($W303),5,2),--RIGHT(TRIM($W303),2)),""),--SUBSTITUTE(SUBSTITUTE(TRIM($W303),".","-"),"/","-")),IFERROR(--LEFT(SUBSTITUTE(SUBSTITUTE(TRIM($W303),".","-"),"/","-"),10),""))))</f>
        <v/>
      </c>
      <c r="Y303" s="29">
        <f>IF($X303="","",INT($X303))</f>
        <v/>
      </c>
      <c r="Z303" s="30">
        <f>IF(OR($Y303="",$D$6=""),"",IF(INDEX($A:$U,ROW(),$D$6)="",0,IF(ISNUMBER(INDEX($A:$U,ROW(),$D$6)),INDEX($A:$U,ROW(),$D$6),IFERROR(--SUBSTITUTE(SUBSTITUTE(TRIM(INDEX($A:$U,ROW(),$D$6)),",",""),"원",""),0))))</f>
        <v/>
      </c>
      <c r="AA303" s="30">
        <f>IF(OR($Y303="",$E$6=""),"",IF(INDEX($A:$U,ROW(),$E$6)="",0,IF(ISNUMBER(INDEX($A:$U,ROW(),$E$6)),INDEX($A:$U,ROW(),$E$6),IFERROR(--SUBSTITUTE(SUBSTITUTE(TRIM(INDEX($A:$U,ROW(),$E$6)),",",""),"원",""),0))))</f>
        <v/>
      </c>
      <c r="AB303" s="30">
        <f>IF(OR($Y303="",$F$6=""),"",IF(INDEX($A:$U,ROW(),$F$6)="","",IF(ISNUMBER(INDEX($A:$U,ROW(),$F$6)),INDEX($A:$U,ROW(),$F$6),IFERROR(--SUBSTITUTE(SUBSTITUTE(TRIM(INDEX($A:$U,ROW(),$F$6)),",",""),"원",""),""))))</f>
        <v/>
      </c>
      <c r="AC303" s="2">
        <f>IF(OR($Y303="",$G$6=""),"",INDEX($A:$U,ROW(),$G$6)&amp;"")</f>
        <v/>
      </c>
      <c r="AD303" s="2">
        <f>IF($Y303="","",IF(OR(AND(설정!$B$5&lt;&gt;"",ISNUMBER(SEARCH(설정!$B$5,$AC303))),AND(설정!$B$6&lt;&gt;"",ISNUMBER(SEARCH(설정!$B$6,$AC303))),AND(설정!$B$7&lt;&gt;"",ISNUMBER(SEARCH(설정!$B$7,$AC303)))),"제외","포함"))</f>
        <v/>
      </c>
    </row>
    <row r="304">
      <c r="W304" s="2">
        <f>IF(OR($B$5="",$C$6="",ROW()&lt;$B$5),"",IF(INDEX($A:$U,ROW(),$C$6)="","",INDEX($A:$U,ROW(),$C$6)))</f>
        <v/>
      </c>
      <c r="X304" s="28">
        <f>IF($W304="","",IF(ISNUMBER($W304),IF($W304&gt;=10000000,IFERROR(DATE(INT($W304/10000),MOD(INT($W304/100),100),MOD($W304,100)),""),$W304),IF(ISNUMBER(--SUBSTITUTE(SUBSTITUTE(TRIM($W304),".","-"),"/","-")),IF(--SUBSTITUTE(SUBSTITUTE(TRIM($W304),".","-"),"/","-")&gt;=10000000,IFERROR(DATE(--LEFT(TRIM($W304),4),--MID(TRIM($W304),5,2),--RIGHT(TRIM($W304),2)),""),--SUBSTITUTE(SUBSTITUTE(TRIM($W304),".","-"),"/","-")),IFERROR(--LEFT(SUBSTITUTE(SUBSTITUTE(TRIM($W304),".","-"),"/","-"),10),""))))</f>
        <v/>
      </c>
      <c r="Y304" s="29">
        <f>IF($X304="","",INT($X304))</f>
        <v/>
      </c>
      <c r="Z304" s="30">
        <f>IF(OR($Y304="",$D$6=""),"",IF(INDEX($A:$U,ROW(),$D$6)="",0,IF(ISNUMBER(INDEX($A:$U,ROW(),$D$6)),INDEX($A:$U,ROW(),$D$6),IFERROR(--SUBSTITUTE(SUBSTITUTE(TRIM(INDEX($A:$U,ROW(),$D$6)),",",""),"원",""),0))))</f>
        <v/>
      </c>
      <c r="AA304" s="30">
        <f>IF(OR($Y304="",$E$6=""),"",IF(INDEX($A:$U,ROW(),$E$6)="",0,IF(ISNUMBER(INDEX($A:$U,ROW(),$E$6)),INDEX($A:$U,ROW(),$E$6),IFERROR(--SUBSTITUTE(SUBSTITUTE(TRIM(INDEX($A:$U,ROW(),$E$6)),",",""),"원",""),0))))</f>
        <v/>
      </c>
      <c r="AB304" s="30">
        <f>IF(OR($Y304="",$F$6=""),"",IF(INDEX($A:$U,ROW(),$F$6)="","",IF(ISNUMBER(INDEX($A:$U,ROW(),$F$6)),INDEX($A:$U,ROW(),$F$6),IFERROR(--SUBSTITUTE(SUBSTITUTE(TRIM(INDEX($A:$U,ROW(),$F$6)),",",""),"원",""),""))))</f>
        <v/>
      </c>
      <c r="AC304" s="2">
        <f>IF(OR($Y304="",$G$6=""),"",INDEX($A:$U,ROW(),$G$6)&amp;"")</f>
        <v/>
      </c>
      <c r="AD304" s="2">
        <f>IF($Y304="","",IF(OR(AND(설정!$B$5&lt;&gt;"",ISNUMBER(SEARCH(설정!$B$5,$AC304))),AND(설정!$B$6&lt;&gt;"",ISNUMBER(SEARCH(설정!$B$6,$AC304))),AND(설정!$B$7&lt;&gt;"",ISNUMBER(SEARCH(설정!$B$7,$AC304)))),"제외","포함"))</f>
        <v/>
      </c>
    </row>
    <row r="305">
      <c r="W305" s="2">
        <f>IF(OR($B$5="",$C$6="",ROW()&lt;$B$5),"",IF(INDEX($A:$U,ROW(),$C$6)="","",INDEX($A:$U,ROW(),$C$6)))</f>
        <v/>
      </c>
      <c r="X305" s="28">
        <f>IF($W305="","",IF(ISNUMBER($W305),IF($W305&gt;=10000000,IFERROR(DATE(INT($W305/10000),MOD(INT($W305/100),100),MOD($W305,100)),""),$W305),IF(ISNUMBER(--SUBSTITUTE(SUBSTITUTE(TRIM($W305),".","-"),"/","-")),IF(--SUBSTITUTE(SUBSTITUTE(TRIM($W305),".","-"),"/","-")&gt;=10000000,IFERROR(DATE(--LEFT(TRIM($W305),4),--MID(TRIM($W305),5,2),--RIGHT(TRIM($W305),2)),""),--SUBSTITUTE(SUBSTITUTE(TRIM($W305),".","-"),"/","-")),IFERROR(--LEFT(SUBSTITUTE(SUBSTITUTE(TRIM($W305),".","-"),"/","-"),10),""))))</f>
        <v/>
      </c>
      <c r="Y305" s="29">
        <f>IF($X305="","",INT($X305))</f>
        <v/>
      </c>
      <c r="Z305" s="30">
        <f>IF(OR($Y305="",$D$6=""),"",IF(INDEX($A:$U,ROW(),$D$6)="",0,IF(ISNUMBER(INDEX($A:$U,ROW(),$D$6)),INDEX($A:$U,ROW(),$D$6),IFERROR(--SUBSTITUTE(SUBSTITUTE(TRIM(INDEX($A:$U,ROW(),$D$6)),",",""),"원",""),0))))</f>
        <v/>
      </c>
      <c r="AA305" s="30">
        <f>IF(OR($Y305="",$E$6=""),"",IF(INDEX($A:$U,ROW(),$E$6)="",0,IF(ISNUMBER(INDEX($A:$U,ROW(),$E$6)),INDEX($A:$U,ROW(),$E$6),IFERROR(--SUBSTITUTE(SUBSTITUTE(TRIM(INDEX($A:$U,ROW(),$E$6)),",",""),"원",""),0))))</f>
        <v/>
      </c>
      <c r="AB305" s="30">
        <f>IF(OR($Y305="",$F$6=""),"",IF(INDEX($A:$U,ROW(),$F$6)="","",IF(ISNUMBER(INDEX($A:$U,ROW(),$F$6)),INDEX($A:$U,ROW(),$F$6),IFERROR(--SUBSTITUTE(SUBSTITUTE(TRIM(INDEX($A:$U,ROW(),$F$6)),",",""),"원",""),""))))</f>
        <v/>
      </c>
      <c r="AC305" s="2">
        <f>IF(OR($Y305="",$G$6=""),"",INDEX($A:$U,ROW(),$G$6)&amp;"")</f>
        <v/>
      </c>
      <c r="AD305" s="2">
        <f>IF($Y305="","",IF(OR(AND(설정!$B$5&lt;&gt;"",ISNUMBER(SEARCH(설정!$B$5,$AC305))),AND(설정!$B$6&lt;&gt;"",ISNUMBER(SEARCH(설정!$B$6,$AC305))),AND(설정!$B$7&lt;&gt;"",ISNUMBER(SEARCH(설정!$B$7,$AC305)))),"제외","포함"))</f>
        <v/>
      </c>
    </row>
    <row r="306">
      <c r="W306" s="2">
        <f>IF(OR($B$5="",$C$6="",ROW()&lt;$B$5),"",IF(INDEX($A:$U,ROW(),$C$6)="","",INDEX($A:$U,ROW(),$C$6)))</f>
        <v/>
      </c>
      <c r="X306" s="28">
        <f>IF($W306="","",IF(ISNUMBER($W306),IF($W306&gt;=10000000,IFERROR(DATE(INT($W306/10000),MOD(INT($W306/100),100),MOD($W306,100)),""),$W306),IF(ISNUMBER(--SUBSTITUTE(SUBSTITUTE(TRIM($W306),".","-"),"/","-")),IF(--SUBSTITUTE(SUBSTITUTE(TRIM($W306),".","-"),"/","-")&gt;=10000000,IFERROR(DATE(--LEFT(TRIM($W306),4),--MID(TRIM($W306),5,2),--RIGHT(TRIM($W306),2)),""),--SUBSTITUTE(SUBSTITUTE(TRIM($W306),".","-"),"/","-")),IFERROR(--LEFT(SUBSTITUTE(SUBSTITUTE(TRIM($W306),".","-"),"/","-"),10),""))))</f>
        <v/>
      </c>
      <c r="Y306" s="29">
        <f>IF($X306="","",INT($X306))</f>
        <v/>
      </c>
      <c r="Z306" s="30">
        <f>IF(OR($Y306="",$D$6=""),"",IF(INDEX($A:$U,ROW(),$D$6)="",0,IF(ISNUMBER(INDEX($A:$U,ROW(),$D$6)),INDEX($A:$U,ROW(),$D$6),IFERROR(--SUBSTITUTE(SUBSTITUTE(TRIM(INDEX($A:$U,ROW(),$D$6)),",",""),"원",""),0))))</f>
        <v/>
      </c>
      <c r="AA306" s="30">
        <f>IF(OR($Y306="",$E$6=""),"",IF(INDEX($A:$U,ROW(),$E$6)="",0,IF(ISNUMBER(INDEX($A:$U,ROW(),$E$6)),INDEX($A:$U,ROW(),$E$6),IFERROR(--SUBSTITUTE(SUBSTITUTE(TRIM(INDEX($A:$U,ROW(),$E$6)),",",""),"원",""),0))))</f>
        <v/>
      </c>
      <c r="AB306" s="30">
        <f>IF(OR($Y306="",$F$6=""),"",IF(INDEX($A:$U,ROW(),$F$6)="","",IF(ISNUMBER(INDEX($A:$U,ROW(),$F$6)),INDEX($A:$U,ROW(),$F$6),IFERROR(--SUBSTITUTE(SUBSTITUTE(TRIM(INDEX($A:$U,ROW(),$F$6)),",",""),"원",""),""))))</f>
        <v/>
      </c>
      <c r="AC306" s="2">
        <f>IF(OR($Y306="",$G$6=""),"",INDEX($A:$U,ROW(),$G$6)&amp;"")</f>
        <v/>
      </c>
      <c r="AD306" s="2">
        <f>IF($Y306="","",IF(OR(AND(설정!$B$5&lt;&gt;"",ISNUMBER(SEARCH(설정!$B$5,$AC306))),AND(설정!$B$6&lt;&gt;"",ISNUMBER(SEARCH(설정!$B$6,$AC306))),AND(설정!$B$7&lt;&gt;"",ISNUMBER(SEARCH(설정!$B$7,$AC306)))),"제외","포함"))</f>
        <v/>
      </c>
    </row>
    <row r="307">
      <c r="W307" s="2">
        <f>IF(OR($B$5="",$C$6="",ROW()&lt;$B$5),"",IF(INDEX($A:$U,ROW(),$C$6)="","",INDEX($A:$U,ROW(),$C$6)))</f>
        <v/>
      </c>
      <c r="X307" s="28">
        <f>IF($W307="","",IF(ISNUMBER($W307),IF($W307&gt;=10000000,IFERROR(DATE(INT($W307/10000),MOD(INT($W307/100),100),MOD($W307,100)),""),$W307),IF(ISNUMBER(--SUBSTITUTE(SUBSTITUTE(TRIM($W307),".","-"),"/","-")),IF(--SUBSTITUTE(SUBSTITUTE(TRIM($W307),".","-"),"/","-")&gt;=10000000,IFERROR(DATE(--LEFT(TRIM($W307),4),--MID(TRIM($W307),5,2),--RIGHT(TRIM($W307),2)),""),--SUBSTITUTE(SUBSTITUTE(TRIM($W307),".","-"),"/","-")),IFERROR(--LEFT(SUBSTITUTE(SUBSTITUTE(TRIM($W307),".","-"),"/","-"),10),""))))</f>
        <v/>
      </c>
      <c r="Y307" s="29">
        <f>IF($X307="","",INT($X307))</f>
        <v/>
      </c>
      <c r="Z307" s="30">
        <f>IF(OR($Y307="",$D$6=""),"",IF(INDEX($A:$U,ROW(),$D$6)="",0,IF(ISNUMBER(INDEX($A:$U,ROW(),$D$6)),INDEX($A:$U,ROW(),$D$6),IFERROR(--SUBSTITUTE(SUBSTITUTE(TRIM(INDEX($A:$U,ROW(),$D$6)),",",""),"원",""),0))))</f>
        <v/>
      </c>
      <c r="AA307" s="30">
        <f>IF(OR($Y307="",$E$6=""),"",IF(INDEX($A:$U,ROW(),$E$6)="",0,IF(ISNUMBER(INDEX($A:$U,ROW(),$E$6)),INDEX($A:$U,ROW(),$E$6),IFERROR(--SUBSTITUTE(SUBSTITUTE(TRIM(INDEX($A:$U,ROW(),$E$6)),",",""),"원",""),0))))</f>
        <v/>
      </c>
      <c r="AB307" s="30">
        <f>IF(OR($Y307="",$F$6=""),"",IF(INDEX($A:$U,ROW(),$F$6)="","",IF(ISNUMBER(INDEX($A:$U,ROW(),$F$6)),INDEX($A:$U,ROW(),$F$6),IFERROR(--SUBSTITUTE(SUBSTITUTE(TRIM(INDEX($A:$U,ROW(),$F$6)),",",""),"원",""),""))))</f>
        <v/>
      </c>
      <c r="AC307" s="2">
        <f>IF(OR($Y307="",$G$6=""),"",INDEX($A:$U,ROW(),$G$6)&amp;"")</f>
        <v/>
      </c>
      <c r="AD307" s="2">
        <f>IF($Y307="","",IF(OR(AND(설정!$B$5&lt;&gt;"",ISNUMBER(SEARCH(설정!$B$5,$AC307))),AND(설정!$B$6&lt;&gt;"",ISNUMBER(SEARCH(설정!$B$6,$AC307))),AND(설정!$B$7&lt;&gt;"",ISNUMBER(SEARCH(설정!$B$7,$AC307)))),"제외","포함"))</f>
        <v/>
      </c>
    </row>
    <row r="308">
      <c r="W308" s="2">
        <f>IF(OR($B$5="",$C$6="",ROW()&lt;$B$5),"",IF(INDEX($A:$U,ROW(),$C$6)="","",INDEX($A:$U,ROW(),$C$6)))</f>
        <v/>
      </c>
      <c r="X308" s="28">
        <f>IF($W308="","",IF(ISNUMBER($W308),IF($W308&gt;=10000000,IFERROR(DATE(INT($W308/10000),MOD(INT($W308/100),100),MOD($W308,100)),""),$W308),IF(ISNUMBER(--SUBSTITUTE(SUBSTITUTE(TRIM($W308),".","-"),"/","-")),IF(--SUBSTITUTE(SUBSTITUTE(TRIM($W308),".","-"),"/","-")&gt;=10000000,IFERROR(DATE(--LEFT(TRIM($W308),4),--MID(TRIM($W308),5,2),--RIGHT(TRIM($W308),2)),""),--SUBSTITUTE(SUBSTITUTE(TRIM($W308),".","-"),"/","-")),IFERROR(--LEFT(SUBSTITUTE(SUBSTITUTE(TRIM($W308),".","-"),"/","-"),10),""))))</f>
        <v/>
      </c>
      <c r="Y308" s="29">
        <f>IF($X308="","",INT($X308))</f>
        <v/>
      </c>
      <c r="Z308" s="30">
        <f>IF(OR($Y308="",$D$6=""),"",IF(INDEX($A:$U,ROW(),$D$6)="",0,IF(ISNUMBER(INDEX($A:$U,ROW(),$D$6)),INDEX($A:$U,ROW(),$D$6),IFERROR(--SUBSTITUTE(SUBSTITUTE(TRIM(INDEX($A:$U,ROW(),$D$6)),",",""),"원",""),0))))</f>
        <v/>
      </c>
      <c r="AA308" s="30">
        <f>IF(OR($Y308="",$E$6=""),"",IF(INDEX($A:$U,ROW(),$E$6)="",0,IF(ISNUMBER(INDEX($A:$U,ROW(),$E$6)),INDEX($A:$U,ROW(),$E$6),IFERROR(--SUBSTITUTE(SUBSTITUTE(TRIM(INDEX($A:$U,ROW(),$E$6)),",",""),"원",""),0))))</f>
        <v/>
      </c>
      <c r="AB308" s="30">
        <f>IF(OR($Y308="",$F$6=""),"",IF(INDEX($A:$U,ROW(),$F$6)="","",IF(ISNUMBER(INDEX($A:$U,ROW(),$F$6)),INDEX($A:$U,ROW(),$F$6),IFERROR(--SUBSTITUTE(SUBSTITUTE(TRIM(INDEX($A:$U,ROW(),$F$6)),",",""),"원",""),""))))</f>
        <v/>
      </c>
      <c r="AC308" s="2">
        <f>IF(OR($Y308="",$G$6=""),"",INDEX($A:$U,ROW(),$G$6)&amp;"")</f>
        <v/>
      </c>
      <c r="AD308" s="2">
        <f>IF($Y308="","",IF(OR(AND(설정!$B$5&lt;&gt;"",ISNUMBER(SEARCH(설정!$B$5,$AC308))),AND(설정!$B$6&lt;&gt;"",ISNUMBER(SEARCH(설정!$B$6,$AC308))),AND(설정!$B$7&lt;&gt;"",ISNUMBER(SEARCH(설정!$B$7,$AC308)))),"제외","포함"))</f>
        <v/>
      </c>
    </row>
    <row r="309">
      <c r="W309" s="2">
        <f>IF(OR($B$5="",$C$6="",ROW()&lt;$B$5),"",IF(INDEX($A:$U,ROW(),$C$6)="","",INDEX($A:$U,ROW(),$C$6)))</f>
        <v/>
      </c>
      <c r="X309" s="28">
        <f>IF($W309="","",IF(ISNUMBER($W309),IF($W309&gt;=10000000,IFERROR(DATE(INT($W309/10000),MOD(INT($W309/100),100),MOD($W309,100)),""),$W309),IF(ISNUMBER(--SUBSTITUTE(SUBSTITUTE(TRIM($W309),".","-"),"/","-")),IF(--SUBSTITUTE(SUBSTITUTE(TRIM($W309),".","-"),"/","-")&gt;=10000000,IFERROR(DATE(--LEFT(TRIM($W309),4),--MID(TRIM($W309),5,2),--RIGHT(TRIM($W309),2)),""),--SUBSTITUTE(SUBSTITUTE(TRIM($W309),".","-"),"/","-")),IFERROR(--LEFT(SUBSTITUTE(SUBSTITUTE(TRIM($W309),".","-"),"/","-"),10),""))))</f>
        <v/>
      </c>
      <c r="Y309" s="29">
        <f>IF($X309="","",INT($X309))</f>
        <v/>
      </c>
      <c r="Z309" s="30">
        <f>IF(OR($Y309="",$D$6=""),"",IF(INDEX($A:$U,ROW(),$D$6)="",0,IF(ISNUMBER(INDEX($A:$U,ROW(),$D$6)),INDEX($A:$U,ROW(),$D$6),IFERROR(--SUBSTITUTE(SUBSTITUTE(TRIM(INDEX($A:$U,ROW(),$D$6)),",",""),"원",""),0))))</f>
        <v/>
      </c>
      <c r="AA309" s="30">
        <f>IF(OR($Y309="",$E$6=""),"",IF(INDEX($A:$U,ROW(),$E$6)="",0,IF(ISNUMBER(INDEX($A:$U,ROW(),$E$6)),INDEX($A:$U,ROW(),$E$6),IFERROR(--SUBSTITUTE(SUBSTITUTE(TRIM(INDEX($A:$U,ROW(),$E$6)),",",""),"원",""),0))))</f>
        <v/>
      </c>
      <c r="AB309" s="30">
        <f>IF(OR($Y309="",$F$6=""),"",IF(INDEX($A:$U,ROW(),$F$6)="","",IF(ISNUMBER(INDEX($A:$U,ROW(),$F$6)),INDEX($A:$U,ROW(),$F$6),IFERROR(--SUBSTITUTE(SUBSTITUTE(TRIM(INDEX($A:$U,ROW(),$F$6)),",",""),"원",""),""))))</f>
        <v/>
      </c>
      <c r="AC309" s="2">
        <f>IF(OR($Y309="",$G$6=""),"",INDEX($A:$U,ROW(),$G$6)&amp;"")</f>
        <v/>
      </c>
      <c r="AD309" s="2">
        <f>IF($Y309="","",IF(OR(AND(설정!$B$5&lt;&gt;"",ISNUMBER(SEARCH(설정!$B$5,$AC309))),AND(설정!$B$6&lt;&gt;"",ISNUMBER(SEARCH(설정!$B$6,$AC309))),AND(설정!$B$7&lt;&gt;"",ISNUMBER(SEARCH(설정!$B$7,$AC309)))),"제외","포함"))</f>
        <v/>
      </c>
    </row>
    <row r="310">
      <c r="W310" s="2">
        <f>IF(OR($B$5="",$C$6="",ROW()&lt;$B$5),"",IF(INDEX($A:$U,ROW(),$C$6)="","",INDEX($A:$U,ROW(),$C$6)))</f>
        <v/>
      </c>
      <c r="X310" s="28">
        <f>IF($W310="","",IF(ISNUMBER($W310),IF($W310&gt;=10000000,IFERROR(DATE(INT($W310/10000),MOD(INT($W310/100),100),MOD($W310,100)),""),$W310),IF(ISNUMBER(--SUBSTITUTE(SUBSTITUTE(TRIM($W310),".","-"),"/","-")),IF(--SUBSTITUTE(SUBSTITUTE(TRIM($W310),".","-"),"/","-")&gt;=10000000,IFERROR(DATE(--LEFT(TRIM($W310),4),--MID(TRIM($W310),5,2),--RIGHT(TRIM($W310),2)),""),--SUBSTITUTE(SUBSTITUTE(TRIM($W310),".","-"),"/","-")),IFERROR(--LEFT(SUBSTITUTE(SUBSTITUTE(TRIM($W310),".","-"),"/","-"),10),""))))</f>
        <v/>
      </c>
      <c r="Y310" s="29">
        <f>IF($X310="","",INT($X310))</f>
        <v/>
      </c>
      <c r="Z310" s="30">
        <f>IF(OR($Y310="",$D$6=""),"",IF(INDEX($A:$U,ROW(),$D$6)="",0,IF(ISNUMBER(INDEX($A:$U,ROW(),$D$6)),INDEX($A:$U,ROW(),$D$6),IFERROR(--SUBSTITUTE(SUBSTITUTE(TRIM(INDEX($A:$U,ROW(),$D$6)),",",""),"원",""),0))))</f>
        <v/>
      </c>
      <c r="AA310" s="30">
        <f>IF(OR($Y310="",$E$6=""),"",IF(INDEX($A:$U,ROW(),$E$6)="",0,IF(ISNUMBER(INDEX($A:$U,ROW(),$E$6)),INDEX($A:$U,ROW(),$E$6),IFERROR(--SUBSTITUTE(SUBSTITUTE(TRIM(INDEX($A:$U,ROW(),$E$6)),",",""),"원",""),0))))</f>
        <v/>
      </c>
      <c r="AB310" s="30">
        <f>IF(OR($Y310="",$F$6=""),"",IF(INDEX($A:$U,ROW(),$F$6)="","",IF(ISNUMBER(INDEX($A:$U,ROW(),$F$6)),INDEX($A:$U,ROW(),$F$6),IFERROR(--SUBSTITUTE(SUBSTITUTE(TRIM(INDEX($A:$U,ROW(),$F$6)),",",""),"원",""),""))))</f>
        <v/>
      </c>
      <c r="AC310" s="2">
        <f>IF(OR($Y310="",$G$6=""),"",INDEX($A:$U,ROW(),$G$6)&amp;"")</f>
        <v/>
      </c>
      <c r="AD310" s="2">
        <f>IF($Y310="","",IF(OR(AND(설정!$B$5&lt;&gt;"",ISNUMBER(SEARCH(설정!$B$5,$AC310))),AND(설정!$B$6&lt;&gt;"",ISNUMBER(SEARCH(설정!$B$6,$AC310))),AND(설정!$B$7&lt;&gt;"",ISNUMBER(SEARCH(설정!$B$7,$AC310)))),"제외","포함"))</f>
        <v/>
      </c>
    </row>
    <row r="311">
      <c r="W311" s="2">
        <f>IF(OR($B$5="",$C$6="",ROW()&lt;$B$5),"",IF(INDEX($A:$U,ROW(),$C$6)="","",INDEX($A:$U,ROW(),$C$6)))</f>
        <v/>
      </c>
      <c r="X311" s="28">
        <f>IF($W311="","",IF(ISNUMBER($W311),IF($W311&gt;=10000000,IFERROR(DATE(INT($W311/10000),MOD(INT($W311/100),100),MOD($W311,100)),""),$W311),IF(ISNUMBER(--SUBSTITUTE(SUBSTITUTE(TRIM($W311),".","-"),"/","-")),IF(--SUBSTITUTE(SUBSTITUTE(TRIM($W311),".","-"),"/","-")&gt;=10000000,IFERROR(DATE(--LEFT(TRIM($W311),4),--MID(TRIM($W311),5,2),--RIGHT(TRIM($W311),2)),""),--SUBSTITUTE(SUBSTITUTE(TRIM($W311),".","-"),"/","-")),IFERROR(--LEFT(SUBSTITUTE(SUBSTITUTE(TRIM($W311),".","-"),"/","-"),10),""))))</f>
        <v/>
      </c>
      <c r="Y311" s="29">
        <f>IF($X311="","",INT($X311))</f>
        <v/>
      </c>
      <c r="Z311" s="30">
        <f>IF(OR($Y311="",$D$6=""),"",IF(INDEX($A:$U,ROW(),$D$6)="",0,IF(ISNUMBER(INDEX($A:$U,ROW(),$D$6)),INDEX($A:$U,ROW(),$D$6),IFERROR(--SUBSTITUTE(SUBSTITUTE(TRIM(INDEX($A:$U,ROW(),$D$6)),",",""),"원",""),0))))</f>
        <v/>
      </c>
      <c r="AA311" s="30">
        <f>IF(OR($Y311="",$E$6=""),"",IF(INDEX($A:$U,ROW(),$E$6)="",0,IF(ISNUMBER(INDEX($A:$U,ROW(),$E$6)),INDEX($A:$U,ROW(),$E$6),IFERROR(--SUBSTITUTE(SUBSTITUTE(TRIM(INDEX($A:$U,ROW(),$E$6)),",",""),"원",""),0))))</f>
        <v/>
      </c>
      <c r="AB311" s="30">
        <f>IF(OR($Y311="",$F$6=""),"",IF(INDEX($A:$U,ROW(),$F$6)="","",IF(ISNUMBER(INDEX($A:$U,ROW(),$F$6)),INDEX($A:$U,ROW(),$F$6),IFERROR(--SUBSTITUTE(SUBSTITUTE(TRIM(INDEX($A:$U,ROW(),$F$6)),",",""),"원",""),""))))</f>
        <v/>
      </c>
      <c r="AC311" s="2">
        <f>IF(OR($Y311="",$G$6=""),"",INDEX($A:$U,ROW(),$G$6)&amp;"")</f>
        <v/>
      </c>
      <c r="AD311" s="2">
        <f>IF($Y311="","",IF(OR(AND(설정!$B$5&lt;&gt;"",ISNUMBER(SEARCH(설정!$B$5,$AC311))),AND(설정!$B$6&lt;&gt;"",ISNUMBER(SEARCH(설정!$B$6,$AC311))),AND(설정!$B$7&lt;&gt;"",ISNUMBER(SEARCH(설정!$B$7,$AC311)))),"제외","포함"))</f>
        <v/>
      </c>
    </row>
    <row r="312">
      <c r="W312" s="2">
        <f>IF(OR($B$5="",$C$6="",ROW()&lt;$B$5),"",IF(INDEX($A:$U,ROW(),$C$6)="","",INDEX($A:$U,ROW(),$C$6)))</f>
        <v/>
      </c>
      <c r="X312" s="28">
        <f>IF($W312="","",IF(ISNUMBER($W312),IF($W312&gt;=10000000,IFERROR(DATE(INT($W312/10000),MOD(INT($W312/100),100),MOD($W312,100)),""),$W312),IF(ISNUMBER(--SUBSTITUTE(SUBSTITUTE(TRIM($W312),".","-"),"/","-")),IF(--SUBSTITUTE(SUBSTITUTE(TRIM($W312),".","-"),"/","-")&gt;=10000000,IFERROR(DATE(--LEFT(TRIM($W312),4),--MID(TRIM($W312),5,2),--RIGHT(TRIM($W312),2)),""),--SUBSTITUTE(SUBSTITUTE(TRIM($W312),".","-"),"/","-")),IFERROR(--LEFT(SUBSTITUTE(SUBSTITUTE(TRIM($W312),".","-"),"/","-"),10),""))))</f>
        <v/>
      </c>
      <c r="Y312" s="29">
        <f>IF($X312="","",INT($X312))</f>
        <v/>
      </c>
      <c r="Z312" s="30">
        <f>IF(OR($Y312="",$D$6=""),"",IF(INDEX($A:$U,ROW(),$D$6)="",0,IF(ISNUMBER(INDEX($A:$U,ROW(),$D$6)),INDEX($A:$U,ROW(),$D$6),IFERROR(--SUBSTITUTE(SUBSTITUTE(TRIM(INDEX($A:$U,ROW(),$D$6)),",",""),"원",""),0))))</f>
        <v/>
      </c>
      <c r="AA312" s="30">
        <f>IF(OR($Y312="",$E$6=""),"",IF(INDEX($A:$U,ROW(),$E$6)="",0,IF(ISNUMBER(INDEX($A:$U,ROW(),$E$6)),INDEX($A:$U,ROW(),$E$6),IFERROR(--SUBSTITUTE(SUBSTITUTE(TRIM(INDEX($A:$U,ROW(),$E$6)),",",""),"원",""),0))))</f>
        <v/>
      </c>
      <c r="AB312" s="30">
        <f>IF(OR($Y312="",$F$6=""),"",IF(INDEX($A:$U,ROW(),$F$6)="","",IF(ISNUMBER(INDEX($A:$U,ROW(),$F$6)),INDEX($A:$U,ROW(),$F$6),IFERROR(--SUBSTITUTE(SUBSTITUTE(TRIM(INDEX($A:$U,ROW(),$F$6)),",",""),"원",""),""))))</f>
        <v/>
      </c>
      <c r="AC312" s="2">
        <f>IF(OR($Y312="",$G$6=""),"",INDEX($A:$U,ROW(),$G$6)&amp;"")</f>
        <v/>
      </c>
      <c r="AD312" s="2">
        <f>IF($Y312="","",IF(OR(AND(설정!$B$5&lt;&gt;"",ISNUMBER(SEARCH(설정!$B$5,$AC312))),AND(설정!$B$6&lt;&gt;"",ISNUMBER(SEARCH(설정!$B$6,$AC312))),AND(설정!$B$7&lt;&gt;"",ISNUMBER(SEARCH(설정!$B$7,$AC312)))),"제외","포함"))</f>
        <v/>
      </c>
    </row>
    <row r="313">
      <c r="W313" s="2">
        <f>IF(OR($B$5="",$C$6="",ROW()&lt;$B$5),"",IF(INDEX($A:$U,ROW(),$C$6)="","",INDEX($A:$U,ROW(),$C$6)))</f>
        <v/>
      </c>
      <c r="X313" s="28">
        <f>IF($W313="","",IF(ISNUMBER($W313),IF($W313&gt;=10000000,IFERROR(DATE(INT($W313/10000),MOD(INT($W313/100),100),MOD($W313,100)),""),$W313),IF(ISNUMBER(--SUBSTITUTE(SUBSTITUTE(TRIM($W313),".","-"),"/","-")),IF(--SUBSTITUTE(SUBSTITUTE(TRIM($W313),".","-"),"/","-")&gt;=10000000,IFERROR(DATE(--LEFT(TRIM($W313),4),--MID(TRIM($W313),5,2),--RIGHT(TRIM($W313),2)),""),--SUBSTITUTE(SUBSTITUTE(TRIM($W313),".","-"),"/","-")),IFERROR(--LEFT(SUBSTITUTE(SUBSTITUTE(TRIM($W313),".","-"),"/","-"),10),""))))</f>
        <v/>
      </c>
      <c r="Y313" s="29">
        <f>IF($X313="","",INT($X313))</f>
        <v/>
      </c>
      <c r="Z313" s="30">
        <f>IF(OR($Y313="",$D$6=""),"",IF(INDEX($A:$U,ROW(),$D$6)="",0,IF(ISNUMBER(INDEX($A:$U,ROW(),$D$6)),INDEX($A:$U,ROW(),$D$6),IFERROR(--SUBSTITUTE(SUBSTITUTE(TRIM(INDEX($A:$U,ROW(),$D$6)),",",""),"원",""),0))))</f>
        <v/>
      </c>
      <c r="AA313" s="30">
        <f>IF(OR($Y313="",$E$6=""),"",IF(INDEX($A:$U,ROW(),$E$6)="",0,IF(ISNUMBER(INDEX($A:$U,ROW(),$E$6)),INDEX($A:$U,ROW(),$E$6),IFERROR(--SUBSTITUTE(SUBSTITUTE(TRIM(INDEX($A:$U,ROW(),$E$6)),",",""),"원",""),0))))</f>
        <v/>
      </c>
      <c r="AB313" s="30">
        <f>IF(OR($Y313="",$F$6=""),"",IF(INDEX($A:$U,ROW(),$F$6)="","",IF(ISNUMBER(INDEX($A:$U,ROW(),$F$6)),INDEX($A:$U,ROW(),$F$6),IFERROR(--SUBSTITUTE(SUBSTITUTE(TRIM(INDEX($A:$U,ROW(),$F$6)),",",""),"원",""),""))))</f>
        <v/>
      </c>
      <c r="AC313" s="2">
        <f>IF(OR($Y313="",$G$6=""),"",INDEX($A:$U,ROW(),$G$6)&amp;"")</f>
        <v/>
      </c>
      <c r="AD313" s="2">
        <f>IF($Y313="","",IF(OR(AND(설정!$B$5&lt;&gt;"",ISNUMBER(SEARCH(설정!$B$5,$AC313))),AND(설정!$B$6&lt;&gt;"",ISNUMBER(SEARCH(설정!$B$6,$AC313))),AND(설정!$B$7&lt;&gt;"",ISNUMBER(SEARCH(설정!$B$7,$AC313)))),"제외","포함"))</f>
        <v/>
      </c>
    </row>
    <row r="314">
      <c r="W314" s="2">
        <f>IF(OR($B$5="",$C$6="",ROW()&lt;$B$5),"",IF(INDEX($A:$U,ROW(),$C$6)="","",INDEX($A:$U,ROW(),$C$6)))</f>
        <v/>
      </c>
      <c r="X314" s="28">
        <f>IF($W314="","",IF(ISNUMBER($W314),IF($W314&gt;=10000000,IFERROR(DATE(INT($W314/10000),MOD(INT($W314/100),100),MOD($W314,100)),""),$W314),IF(ISNUMBER(--SUBSTITUTE(SUBSTITUTE(TRIM($W314),".","-"),"/","-")),IF(--SUBSTITUTE(SUBSTITUTE(TRIM($W314),".","-"),"/","-")&gt;=10000000,IFERROR(DATE(--LEFT(TRIM($W314),4),--MID(TRIM($W314),5,2),--RIGHT(TRIM($W314),2)),""),--SUBSTITUTE(SUBSTITUTE(TRIM($W314),".","-"),"/","-")),IFERROR(--LEFT(SUBSTITUTE(SUBSTITUTE(TRIM($W314),".","-"),"/","-"),10),""))))</f>
        <v/>
      </c>
      <c r="Y314" s="29">
        <f>IF($X314="","",INT($X314))</f>
        <v/>
      </c>
      <c r="Z314" s="30">
        <f>IF(OR($Y314="",$D$6=""),"",IF(INDEX($A:$U,ROW(),$D$6)="",0,IF(ISNUMBER(INDEX($A:$U,ROW(),$D$6)),INDEX($A:$U,ROW(),$D$6),IFERROR(--SUBSTITUTE(SUBSTITUTE(TRIM(INDEX($A:$U,ROW(),$D$6)),",",""),"원",""),0))))</f>
        <v/>
      </c>
      <c r="AA314" s="30">
        <f>IF(OR($Y314="",$E$6=""),"",IF(INDEX($A:$U,ROW(),$E$6)="",0,IF(ISNUMBER(INDEX($A:$U,ROW(),$E$6)),INDEX($A:$U,ROW(),$E$6),IFERROR(--SUBSTITUTE(SUBSTITUTE(TRIM(INDEX($A:$U,ROW(),$E$6)),",",""),"원",""),0))))</f>
        <v/>
      </c>
      <c r="AB314" s="30">
        <f>IF(OR($Y314="",$F$6=""),"",IF(INDEX($A:$U,ROW(),$F$6)="","",IF(ISNUMBER(INDEX($A:$U,ROW(),$F$6)),INDEX($A:$U,ROW(),$F$6),IFERROR(--SUBSTITUTE(SUBSTITUTE(TRIM(INDEX($A:$U,ROW(),$F$6)),",",""),"원",""),""))))</f>
        <v/>
      </c>
      <c r="AC314" s="2">
        <f>IF(OR($Y314="",$G$6=""),"",INDEX($A:$U,ROW(),$G$6)&amp;"")</f>
        <v/>
      </c>
      <c r="AD314" s="2">
        <f>IF($Y314="","",IF(OR(AND(설정!$B$5&lt;&gt;"",ISNUMBER(SEARCH(설정!$B$5,$AC314))),AND(설정!$B$6&lt;&gt;"",ISNUMBER(SEARCH(설정!$B$6,$AC314))),AND(설정!$B$7&lt;&gt;"",ISNUMBER(SEARCH(설정!$B$7,$AC314)))),"제외","포함"))</f>
        <v/>
      </c>
    </row>
    <row r="315">
      <c r="W315" s="2">
        <f>IF(OR($B$5="",$C$6="",ROW()&lt;$B$5),"",IF(INDEX($A:$U,ROW(),$C$6)="","",INDEX($A:$U,ROW(),$C$6)))</f>
        <v/>
      </c>
      <c r="X315" s="28">
        <f>IF($W315="","",IF(ISNUMBER($W315),IF($W315&gt;=10000000,IFERROR(DATE(INT($W315/10000),MOD(INT($W315/100),100),MOD($W315,100)),""),$W315),IF(ISNUMBER(--SUBSTITUTE(SUBSTITUTE(TRIM($W315),".","-"),"/","-")),IF(--SUBSTITUTE(SUBSTITUTE(TRIM($W315),".","-"),"/","-")&gt;=10000000,IFERROR(DATE(--LEFT(TRIM($W315),4),--MID(TRIM($W315),5,2),--RIGHT(TRIM($W315),2)),""),--SUBSTITUTE(SUBSTITUTE(TRIM($W315),".","-"),"/","-")),IFERROR(--LEFT(SUBSTITUTE(SUBSTITUTE(TRIM($W315),".","-"),"/","-"),10),""))))</f>
        <v/>
      </c>
      <c r="Y315" s="29">
        <f>IF($X315="","",INT($X315))</f>
        <v/>
      </c>
      <c r="Z315" s="30">
        <f>IF(OR($Y315="",$D$6=""),"",IF(INDEX($A:$U,ROW(),$D$6)="",0,IF(ISNUMBER(INDEX($A:$U,ROW(),$D$6)),INDEX($A:$U,ROW(),$D$6),IFERROR(--SUBSTITUTE(SUBSTITUTE(TRIM(INDEX($A:$U,ROW(),$D$6)),",",""),"원",""),0))))</f>
        <v/>
      </c>
      <c r="AA315" s="30">
        <f>IF(OR($Y315="",$E$6=""),"",IF(INDEX($A:$U,ROW(),$E$6)="",0,IF(ISNUMBER(INDEX($A:$U,ROW(),$E$6)),INDEX($A:$U,ROW(),$E$6),IFERROR(--SUBSTITUTE(SUBSTITUTE(TRIM(INDEX($A:$U,ROW(),$E$6)),",",""),"원",""),0))))</f>
        <v/>
      </c>
      <c r="AB315" s="30">
        <f>IF(OR($Y315="",$F$6=""),"",IF(INDEX($A:$U,ROW(),$F$6)="","",IF(ISNUMBER(INDEX($A:$U,ROW(),$F$6)),INDEX($A:$U,ROW(),$F$6),IFERROR(--SUBSTITUTE(SUBSTITUTE(TRIM(INDEX($A:$U,ROW(),$F$6)),",",""),"원",""),""))))</f>
        <v/>
      </c>
      <c r="AC315" s="2">
        <f>IF(OR($Y315="",$G$6=""),"",INDEX($A:$U,ROW(),$G$6)&amp;"")</f>
        <v/>
      </c>
      <c r="AD315" s="2">
        <f>IF($Y315="","",IF(OR(AND(설정!$B$5&lt;&gt;"",ISNUMBER(SEARCH(설정!$B$5,$AC315))),AND(설정!$B$6&lt;&gt;"",ISNUMBER(SEARCH(설정!$B$6,$AC315))),AND(설정!$B$7&lt;&gt;"",ISNUMBER(SEARCH(설정!$B$7,$AC315)))),"제외","포함"))</f>
        <v/>
      </c>
    </row>
    <row r="316">
      <c r="W316" s="2">
        <f>IF(OR($B$5="",$C$6="",ROW()&lt;$B$5),"",IF(INDEX($A:$U,ROW(),$C$6)="","",INDEX($A:$U,ROW(),$C$6)))</f>
        <v/>
      </c>
      <c r="X316" s="28">
        <f>IF($W316="","",IF(ISNUMBER($W316),IF($W316&gt;=10000000,IFERROR(DATE(INT($W316/10000),MOD(INT($W316/100),100),MOD($W316,100)),""),$W316),IF(ISNUMBER(--SUBSTITUTE(SUBSTITUTE(TRIM($W316),".","-"),"/","-")),IF(--SUBSTITUTE(SUBSTITUTE(TRIM($W316),".","-"),"/","-")&gt;=10000000,IFERROR(DATE(--LEFT(TRIM($W316),4),--MID(TRIM($W316),5,2),--RIGHT(TRIM($W316),2)),""),--SUBSTITUTE(SUBSTITUTE(TRIM($W316),".","-"),"/","-")),IFERROR(--LEFT(SUBSTITUTE(SUBSTITUTE(TRIM($W316),".","-"),"/","-"),10),""))))</f>
        <v/>
      </c>
      <c r="Y316" s="29">
        <f>IF($X316="","",INT($X316))</f>
        <v/>
      </c>
      <c r="Z316" s="30">
        <f>IF(OR($Y316="",$D$6=""),"",IF(INDEX($A:$U,ROW(),$D$6)="",0,IF(ISNUMBER(INDEX($A:$U,ROW(),$D$6)),INDEX($A:$U,ROW(),$D$6),IFERROR(--SUBSTITUTE(SUBSTITUTE(TRIM(INDEX($A:$U,ROW(),$D$6)),",",""),"원",""),0))))</f>
        <v/>
      </c>
      <c r="AA316" s="30">
        <f>IF(OR($Y316="",$E$6=""),"",IF(INDEX($A:$U,ROW(),$E$6)="",0,IF(ISNUMBER(INDEX($A:$U,ROW(),$E$6)),INDEX($A:$U,ROW(),$E$6),IFERROR(--SUBSTITUTE(SUBSTITUTE(TRIM(INDEX($A:$U,ROW(),$E$6)),",",""),"원",""),0))))</f>
        <v/>
      </c>
      <c r="AB316" s="30">
        <f>IF(OR($Y316="",$F$6=""),"",IF(INDEX($A:$U,ROW(),$F$6)="","",IF(ISNUMBER(INDEX($A:$U,ROW(),$F$6)),INDEX($A:$U,ROW(),$F$6),IFERROR(--SUBSTITUTE(SUBSTITUTE(TRIM(INDEX($A:$U,ROW(),$F$6)),",",""),"원",""),""))))</f>
        <v/>
      </c>
      <c r="AC316" s="2">
        <f>IF(OR($Y316="",$G$6=""),"",INDEX($A:$U,ROW(),$G$6)&amp;"")</f>
        <v/>
      </c>
      <c r="AD316" s="2">
        <f>IF($Y316="","",IF(OR(AND(설정!$B$5&lt;&gt;"",ISNUMBER(SEARCH(설정!$B$5,$AC316))),AND(설정!$B$6&lt;&gt;"",ISNUMBER(SEARCH(설정!$B$6,$AC316))),AND(설정!$B$7&lt;&gt;"",ISNUMBER(SEARCH(설정!$B$7,$AC316)))),"제외","포함"))</f>
        <v/>
      </c>
    </row>
    <row r="317">
      <c r="W317" s="2">
        <f>IF(OR($B$5="",$C$6="",ROW()&lt;$B$5),"",IF(INDEX($A:$U,ROW(),$C$6)="","",INDEX($A:$U,ROW(),$C$6)))</f>
        <v/>
      </c>
      <c r="X317" s="28">
        <f>IF($W317="","",IF(ISNUMBER($W317),IF($W317&gt;=10000000,IFERROR(DATE(INT($W317/10000),MOD(INT($W317/100),100),MOD($W317,100)),""),$W317),IF(ISNUMBER(--SUBSTITUTE(SUBSTITUTE(TRIM($W317),".","-"),"/","-")),IF(--SUBSTITUTE(SUBSTITUTE(TRIM($W317),".","-"),"/","-")&gt;=10000000,IFERROR(DATE(--LEFT(TRIM($W317),4),--MID(TRIM($W317),5,2),--RIGHT(TRIM($W317),2)),""),--SUBSTITUTE(SUBSTITUTE(TRIM($W317),".","-"),"/","-")),IFERROR(--LEFT(SUBSTITUTE(SUBSTITUTE(TRIM($W317),".","-"),"/","-"),10),""))))</f>
        <v/>
      </c>
      <c r="Y317" s="29">
        <f>IF($X317="","",INT($X317))</f>
        <v/>
      </c>
      <c r="Z317" s="30">
        <f>IF(OR($Y317="",$D$6=""),"",IF(INDEX($A:$U,ROW(),$D$6)="",0,IF(ISNUMBER(INDEX($A:$U,ROW(),$D$6)),INDEX($A:$U,ROW(),$D$6),IFERROR(--SUBSTITUTE(SUBSTITUTE(TRIM(INDEX($A:$U,ROW(),$D$6)),",",""),"원",""),0))))</f>
        <v/>
      </c>
      <c r="AA317" s="30">
        <f>IF(OR($Y317="",$E$6=""),"",IF(INDEX($A:$U,ROW(),$E$6)="",0,IF(ISNUMBER(INDEX($A:$U,ROW(),$E$6)),INDEX($A:$U,ROW(),$E$6),IFERROR(--SUBSTITUTE(SUBSTITUTE(TRIM(INDEX($A:$U,ROW(),$E$6)),",",""),"원",""),0))))</f>
        <v/>
      </c>
      <c r="AB317" s="30">
        <f>IF(OR($Y317="",$F$6=""),"",IF(INDEX($A:$U,ROW(),$F$6)="","",IF(ISNUMBER(INDEX($A:$U,ROW(),$F$6)),INDEX($A:$U,ROW(),$F$6),IFERROR(--SUBSTITUTE(SUBSTITUTE(TRIM(INDEX($A:$U,ROW(),$F$6)),",",""),"원",""),""))))</f>
        <v/>
      </c>
      <c r="AC317" s="2">
        <f>IF(OR($Y317="",$G$6=""),"",INDEX($A:$U,ROW(),$G$6)&amp;"")</f>
        <v/>
      </c>
      <c r="AD317" s="2">
        <f>IF($Y317="","",IF(OR(AND(설정!$B$5&lt;&gt;"",ISNUMBER(SEARCH(설정!$B$5,$AC317))),AND(설정!$B$6&lt;&gt;"",ISNUMBER(SEARCH(설정!$B$6,$AC317))),AND(설정!$B$7&lt;&gt;"",ISNUMBER(SEARCH(설정!$B$7,$AC317)))),"제외","포함"))</f>
        <v/>
      </c>
    </row>
    <row r="318">
      <c r="W318" s="2">
        <f>IF(OR($B$5="",$C$6="",ROW()&lt;$B$5),"",IF(INDEX($A:$U,ROW(),$C$6)="","",INDEX($A:$U,ROW(),$C$6)))</f>
        <v/>
      </c>
      <c r="X318" s="28">
        <f>IF($W318="","",IF(ISNUMBER($W318),IF($W318&gt;=10000000,IFERROR(DATE(INT($W318/10000),MOD(INT($W318/100),100),MOD($W318,100)),""),$W318),IF(ISNUMBER(--SUBSTITUTE(SUBSTITUTE(TRIM($W318),".","-"),"/","-")),IF(--SUBSTITUTE(SUBSTITUTE(TRIM($W318),".","-"),"/","-")&gt;=10000000,IFERROR(DATE(--LEFT(TRIM($W318),4),--MID(TRIM($W318),5,2),--RIGHT(TRIM($W318),2)),""),--SUBSTITUTE(SUBSTITUTE(TRIM($W318),".","-"),"/","-")),IFERROR(--LEFT(SUBSTITUTE(SUBSTITUTE(TRIM($W318),".","-"),"/","-"),10),""))))</f>
        <v/>
      </c>
      <c r="Y318" s="29">
        <f>IF($X318="","",INT($X318))</f>
        <v/>
      </c>
      <c r="Z318" s="30">
        <f>IF(OR($Y318="",$D$6=""),"",IF(INDEX($A:$U,ROW(),$D$6)="",0,IF(ISNUMBER(INDEX($A:$U,ROW(),$D$6)),INDEX($A:$U,ROW(),$D$6),IFERROR(--SUBSTITUTE(SUBSTITUTE(TRIM(INDEX($A:$U,ROW(),$D$6)),",",""),"원",""),0))))</f>
        <v/>
      </c>
      <c r="AA318" s="30">
        <f>IF(OR($Y318="",$E$6=""),"",IF(INDEX($A:$U,ROW(),$E$6)="",0,IF(ISNUMBER(INDEX($A:$U,ROW(),$E$6)),INDEX($A:$U,ROW(),$E$6),IFERROR(--SUBSTITUTE(SUBSTITUTE(TRIM(INDEX($A:$U,ROW(),$E$6)),",",""),"원",""),0))))</f>
        <v/>
      </c>
      <c r="AB318" s="30">
        <f>IF(OR($Y318="",$F$6=""),"",IF(INDEX($A:$U,ROW(),$F$6)="","",IF(ISNUMBER(INDEX($A:$U,ROW(),$F$6)),INDEX($A:$U,ROW(),$F$6),IFERROR(--SUBSTITUTE(SUBSTITUTE(TRIM(INDEX($A:$U,ROW(),$F$6)),",",""),"원",""),""))))</f>
        <v/>
      </c>
      <c r="AC318" s="2">
        <f>IF(OR($Y318="",$G$6=""),"",INDEX($A:$U,ROW(),$G$6)&amp;"")</f>
        <v/>
      </c>
      <c r="AD318" s="2">
        <f>IF($Y318="","",IF(OR(AND(설정!$B$5&lt;&gt;"",ISNUMBER(SEARCH(설정!$B$5,$AC318))),AND(설정!$B$6&lt;&gt;"",ISNUMBER(SEARCH(설정!$B$6,$AC318))),AND(설정!$B$7&lt;&gt;"",ISNUMBER(SEARCH(설정!$B$7,$AC318)))),"제외","포함"))</f>
        <v/>
      </c>
    </row>
    <row r="319">
      <c r="W319" s="2">
        <f>IF(OR($B$5="",$C$6="",ROW()&lt;$B$5),"",IF(INDEX($A:$U,ROW(),$C$6)="","",INDEX($A:$U,ROW(),$C$6)))</f>
        <v/>
      </c>
      <c r="X319" s="28">
        <f>IF($W319="","",IF(ISNUMBER($W319),IF($W319&gt;=10000000,IFERROR(DATE(INT($W319/10000),MOD(INT($W319/100),100),MOD($W319,100)),""),$W319),IF(ISNUMBER(--SUBSTITUTE(SUBSTITUTE(TRIM($W319),".","-"),"/","-")),IF(--SUBSTITUTE(SUBSTITUTE(TRIM($W319),".","-"),"/","-")&gt;=10000000,IFERROR(DATE(--LEFT(TRIM($W319),4),--MID(TRIM($W319),5,2),--RIGHT(TRIM($W319),2)),""),--SUBSTITUTE(SUBSTITUTE(TRIM($W319),".","-"),"/","-")),IFERROR(--LEFT(SUBSTITUTE(SUBSTITUTE(TRIM($W319),".","-"),"/","-"),10),""))))</f>
        <v/>
      </c>
      <c r="Y319" s="29">
        <f>IF($X319="","",INT($X319))</f>
        <v/>
      </c>
      <c r="Z319" s="30">
        <f>IF(OR($Y319="",$D$6=""),"",IF(INDEX($A:$U,ROW(),$D$6)="",0,IF(ISNUMBER(INDEX($A:$U,ROW(),$D$6)),INDEX($A:$U,ROW(),$D$6),IFERROR(--SUBSTITUTE(SUBSTITUTE(TRIM(INDEX($A:$U,ROW(),$D$6)),",",""),"원",""),0))))</f>
        <v/>
      </c>
      <c r="AA319" s="30">
        <f>IF(OR($Y319="",$E$6=""),"",IF(INDEX($A:$U,ROW(),$E$6)="",0,IF(ISNUMBER(INDEX($A:$U,ROW(),$E$6)),INDEX($A:$U,ROW(),$E$6),IFERROR(--SUBSTITUTE(SUBSTITUTE(TRIM(INDEX($A:$U,ROW(),$E$6)),",",""),"원",""),0))))</f>
        <v/>
      </c>
      <c r="AB319" s="30">
        <f>IF(OR($Y319="",$F$6=""),"",IF(INDEX($A:$U,ROW(),$F$6)="","",IF(ISNUMBER(INDEX($A:$U,ROW(),$F$6)),INDEX($A:$U,ROW(),$F$6),IFERROR(--SUBSTITUTE(SUBSTITUTE(TRIM(INDEX($A:$U,ROW(),$F$6)),",",""),"원",""),""))))</f>
        <v/>
      </c>
      <c r="AC319" s="2">
        <f>IF(OR($Y319="",$G$6=""),"",INDEX($A:$U,ROW(),$G$6)&amp;"")</f>
        <v/>
      </c>
      <c r="AD319" s="2">
        <f>IF($Y319="","",IF(OR(AND(설정!$B$5&lt;&gt;"",ISNUMBER(SEARCH(설정!$B$5,$AC319))),AND(설정!$B$6&lt;&gt;"",ISNUMBER(SEARCH(설정!$B$6,$AC319))),AND(설정!$B$7&lt;&gt;"",ISNUMBER(SEARCH(설정!$B$7,$AC319)))),"제외","포함"))</f>
        <v/>
      </c>
    </row>
    <row r="320">
      <c r="W320" s="2">
        <f>IF(OR($B$5="",$C$6="",ROW()&lt;$B$5),"",IF(INDEX($A:$U,ROW(),$C$6)="","",INDEX($A:$U,ROW(),$C$6)))</f>
        <v/>
      </c>
      <c r="X320" s="28">
        <f>IF($W320="","",IF(ISNUMBER($W320),IF($W320&gt;=10000000,IFERROR(DATE(INT($W320/10000),MOD(INT($W320/100),100),MOD($W320,100)),""),$W320),IF(ISNUMBER(--SUBSTITUTE(SUBSTITUTE(TRIM($W320),".","-"),"/","-")),IF(--SUBSTITUTE(SUBSTITUTE(TRIM($W320),".","-"),"/","-")&gt;=10000000,IFERROR(DATE(--LEFT(TRIM($W320),4),--MID(TRIM($W320),5,2),--RIGHT(TRIM($W320),2)),""),--SUBSTITUTE(SUBSTITUTE(TRIM($W320),".","-"),"/","-")),IFERROR(--LEFT(SUBSTITUTE(SUBSTITUTE(TRIM($W320),".","-"),"/","-"),10),""))))</f>
        <v/>
      </c>
      <c r="Y320" s="29">
        <f>IF($X320="","",INT($X320))</f>
        <v/>
      </c>
      <c r="Z320" s="30">
        <f>IF(OR($Y320="",$D$6=""),"",IF(INDEX($A:$U,ROW(),$D$6)="",0,IF(ISNUMBER(INDEX($A:$U,ROW(),$D$6)),INDEX($A:$U,ROW(),$D$6),IFERROR(--SUBSTITUTE(SUBSTITUTE(TRIM(INDEX($A:$U,ROW(),$D$6)),",",""),"원",""),0))))</f>
        <v/>
      </c>
      <c r="AA320" s="30">
        <f>IF(OR($Y320="",$E$6=""),"",IF(INDEX($A:$U,ROW(),$E$6)="",0,IF(ISNUMBER(INDEX($A:$U,ROW(),$E$6)),INDEX($A:$U,ROW(),$E$6),IFERROR(--SUBSTITUTE(SUBSTITUTE(TRIM(INDEX($A:$U,ROW(),$E$6)),",",""),"원",""),0))))</f>
        <v/>
      </c>
      <c r="AB320" s="30">
        <f>IF(OR($Y320="",$F$6=""),"",IF(INDEX($A:$U,ROW(),$F$6)="","",IF(ISNUMBER(INDEX($A:$U,ROW(),$F$6)),INDEX($A:$U,ROW(),$F$6),IFERROR(--SUBSTITUTE(SUBSTITUTE(TRIM(INDEX($A:$U,ROW(),$F$6)),",",""),"원",""),""))))</f>
        <v/>
      </c>
      <c r="AC320" s="2">
        <f>IF(OR($Y320="",$G$6=""),"",INDEX($A:$U,ROW(),$G$6)&amp;"")</f>
        <v/>
      </c>
      <c r="AD320" s="2">
        <f>IF($Y320="","",IF(OR(AND(설정!$B$5&lt;&gt;"",ISNUMBER(SEARCH(설정!$B$5,$AC320))),AND(설정!$B$6&lt;&gt;"",ISNUMBER(SEARCH(설정!$B$6,$AC320))),AND(설정!$B$7&lt;&gt;"",ISNUMBER(SEARCH(설정!$B$7,$AC320)))),"제외","포함"))</f>
        <v/>
      </c>
    </row>
    <row r="321">
      <c r="W321" s="2">
        <f>IF(OR($B$5="",$C$6="",ROW()&lt;$B$5),"",IF(INDEX($A:$U,ROW(),$C$6)="","",INDEX($A:$U,ROW(),$C$6)))</f>
        <v/>
      </c>
      <c r="X321" s="28">
        <f>IF($W321="","",IF(ISNUMBER($W321),IF($W321&gt;=10000000,IFERROR(DATE(INT($W321/10000),MOD(INT($W321/100),100),MOD($W321,100)),""),$W321),IF(ISNUMBER(--SUBSTITUTE(SUBSTITUTE(TRIM($W321),".","-"),"/","-")),IF(--SUBSTITUTE(SUBSTITUTE(TRIM($W321),".","-"),"/","-")&gt;=10000000,IFERROR(DATE(--LEFT(TRIM($W321),4),--MID(TRIM($W321),5,2),--RIGHT(TRIM($W321),2)),""),--SUBSTITUTE(SUBSTITUTE(TRIM($W321),".","-"),"/","-")),IFERROR(--LEFT(SUBSTITUTE(SUBSTITUTE(TRIM($W321),".","-"),"/","-"),10),""))))</f>
        <v/>
      </c>
      <c r="Y321" s="29">
        <f>IF($X321="","",INT($X321))</f>
        <v/>
      </c>
      <c r="Z321" s="30">
        <f>IF(OR($Y321="",$D$6=""),"",IF(INDEX($A:$U,ROW(),$D$6)="",0,IF(ISNUMBER(INDEX($A:$U,ROW(),$D$6)),INDEX($A:$U,ROW(),$D$6),IFERROR(--SUBSTITUTE(SUBSTITUTE(TRIM(INDEX($A:$U,ROW(),$D$6)),",",""),"원",""),0))))</f>
        <v/>
      </c>
      <c r="AA321" s="30">
        <f>IF(OR($Y321="",$E$6=""),"",IF(INDEX($A:$U,ROW(),$E$6)="",0,IF(ISNUMBER(INDEX($A:$U,ROW(),$E$6)),INDEX($A:$U,ROW(),$E$6),IFERROR(--SUBSTITUTE(SUBSTITUTE(TRIM(INDEX($A:$U,ROW(),$E$6)),",",""),"원",""),0))))</f>
        <v/>
      </c>
      <c r="AB321" s="30">
        <f>IF(OR($Y321="",$F$6=""),"",IF(INDEX($A:$U,ROW(),$F$6)="","",IF(ISNUMBER(INDEX($A:$U,ROW(),$F$6)),INDEX($A:$U,ROW(),$F$6),IFERROR(--SUBSTITUTE(SUBSTITUTE(TRIM(INDEX($A:$U,ROW(),$F$6)),",",""),"원",""),""))))</f>
        <v/>
      </c>
      <c r="AC321" s="2">
        <f>IF(OR($Y321="",$G$6=""),"",INDEX($A:$U,ROW(),$G$6)&amp;"")</f>
        <v/>
      </c>
      <c r="AD321" s="2">
        <f>IF($Y321="","",IF(OR(AND(설정!$B$5&lt;&gt;"",ISNUMBER(SEARCH(설정!$B$5,$AC321))),AND(설정!$B$6&lt;&gt;"",ISNUMBER(SEARCH(설정!$B$6,$AC321))),AND(설정!$B$7&lt;&gt;"",ISNUMBER(SEARCH(설정!$B$7,$AC321)))),"제외","포함"))</f>
        <v/>
      </c>
    </row>
    <row r="322">
      <c r="W322" s="2">
        <f>IF(OR($B$5="",$C$6="",ROW()&lt;$B$5),"",IF(INDEX($A:$U,ROW(),$C$6)="","",INDEX($A:$U,ROW(),$C$6)))</f>
        <v/>
      </c>
      <c r="X322" s="28">
        <f>IF($W322="","",IF(ISNUMBER($W322),IF($W322&gt;=10000000,IFERROR(DATE(INT($W322/10000),MOD(INT($W322/100),100),MOD($W322,100)),""),$W322),IF(ISNUMBER(--SUBSTITUTE(SUBSTITUTE(TRIM($W322),".","-"),"/","-")),IF(--SUBSTITUTE(SUBSTITUTE(TRIM($W322),".","-"),"/","-")&gt;=10000000,IFERROR(DATE(--LEFT(TRIM($W322),4),--MID(TRIM($W322),5,2),--RIGHT(TRIM($W322),2)),""),--SUBSTITUTE(SUBSTITUTE(TRIM($W322),".","-"),"/","-")),IFERROR(--LEFT(SUBSTITUTE(SUBSTITUTE(TRIM($W322),".","-"),"/","-"),10),""))))</f>
        <v/>
      </c>
      <c r="Y322" s="29">
        <f>IF($X322="","",INT($X322))</f>
        <v/>
      </c>
      <c r="Z322" s="30">
        <f>IF(OR($Y322="",$D$6=""),"",IF(INDEX($A:$U,ROW(),$D$6)="",0,IF(ISNUMBER(INDEX($A:$U,ROW(),$D$6)),INDEX($A:$U,ROW(),$D$6),IFERROR(--SUBSTITUTE(SUBSTITUTE(TRIM(INDEX($A:$U,ROW(),$D$6)),",",""),"원",""),0))))</f>
        <v/>
      </c>
      <c r="AA322" s="30">
        <f>IF(OR($Y322="",$E$6=""),"",IF(INDEX($A:$U,ROW(),$E$6)="",0,IF(ISNUMBER(INDEX($A:$U,ROW(),$E$6)),INDEX($A:$U,ROW(),$E$6),IFERROR(--SUBSTITUTE(SUBSTITUTE(TRIM(INDEX($A:$U,ROW(),$E$6)),",",""),"원",""),0))))</f>
        <v/>
      </c>
      <c r="AB322" s="30">
        <f>IF(OR($Y322="",$F$6=""),"",IF(INDEX($A:$U,ROW(),$F$6)="","",IF(ISNUMBER(INDEX($A:$U,ROW(),$F$6)),INDEX($A:$U,ROW(),$F$6),IFERROR(--SUBSTITUTE(SUBSTITUTE(TRIM(INDEX($A:$U,ROW(),$F$6)),",",""),"원",""),""))))</f>
        <v/>
      </c>
      <c r="AC322" s="2">
        <f>IF(OR($Y322="",$G$6=""),"",INDEX($A:$U,ROW(),$G$6)&amp;"")</f>
        <v/>
      </c>
      <c r="AD322" s="2">
        <f>IF($Y322="","",IF(OR(AND(설정!$B$5&lt;&gt;"",ISNUMBER(SEARCH(설정!$B$5,$AC322))),AND(설정!$B$6&lt;&gt;"",ISNUMBER(SEARCH(설정!$B$6,$AC322))),AND(설정!$B$7&lt;&gt;"",ISNUMBER(SEARCH(설정!$B$7,$AC322)))),"제외","포함"))</f>
        <v/>
      </c>
    </row>
    <row r="323">
      <c r="W323" s="2">
        <f>IF(OR($B$5="",$C$6="",ROW()&lt;$B$5),"",IF(INDEX($A:$U,ROW(),$C$6)="","",INDEX($A:$U,ROW(),$C$6)))</f>
        <v/>
      </c>
      <c r="X323" s="28">
        <f>IF($W323="","",IF(ISNUMBER($W323),IF($W323&gt;=10000000,IFERROR(DATE(INT($W323/10000),MOD(INT($W323/100),100),MOD($W323,100)),""),$W323),IF(ISNUMBER(--SUBSTITUTE(SUBSTITUTE(TRIM($W323),".","-"),"/","-")),IF(--SUBSTITUTE(SUBSTITUTE(TRIM($W323),".","-"),"/","-")&gt;=10000000,IFERROR(DATE(--LEFT(TRIM($W323),4),--MID(TRIM($W323),5,2),--RIGHT(TRIM($W323),2)),""),--SUBSTITUTE(SUBSTITUTE(TRIM($W323),".","-"),"/","-")),IFERROR(--LEFT(SUBSTITUTE(SUBSTITUTE(TRIM($W323),".","-"),"/","-"),10),""))))</f>
        <v/>
      </c>
      <c r="Y323" s="29">
        <f>IF($X323="","",INT($X323))</f>
        <v/>
      </c>
      <c r="Z323" s="30">
        <f>IF(OR($Y323="",$D$6=""),"",IF(INDEX($A:$U,ROW(),$D$6)="",0,IF(ISNUMBER(INDEX($A:$U,ROW(),$D$6)),INDEX($A:$U,ROW(),$D$6),IFERROR(--SUBSTITUTE(SUBSTITUTE(TRIM(INDEX($A:$U,ROW(),$D$6)),",",""),"원",""),0))))</f>
        <v/>
      </c>
      <c r="AA323" s="30">
        <f>IF(OR($Y323="",$E$6=""),"",IF(INDEX($A:$U,ROW(),$E$6)="",0,IF(ISNUMBER(INDEX($A:$U,ROW(),$E$6)),INDEX($A:$U,ROW(),$E$6),IFERROR(--SUBSTITUTE(SUBSTITUTE(TRIM(INDEX($A:$U,ROW(),$E$6)),",",""),"원",""),0))))</f>
        <v/>
      </c>
      <c r="AB323" s="30">
        <f>IF(OR($Y323="",$F$6=""),"",IF(INDEX($A:$U,ROW(),$F$6)="","",IF(ISNUMBER(INDEX($A:$U,ROW(),$F$6)),INDEX($A:$U,ROW(),$F$6),IFERROR(--SUBSTITUTE(SUBSTITUTE(TRIM(INDEX($A:$U,ROW(),$F$6)),",",""),"원",""),""))))</f>
        <v/>
      </c>
      <c r="AC323" s="2">
        <f>IF(OR($Y323="",$G$6=""),"",INDEX($A:$U,ROW(),$G$6)&amp;"")</f>
        <v/>
      </c>
      <c r="AD323" s="2">
        <f>IF($Y323="","",IF(OR(AND(설정!$B$5&lt;&gt;"",ISNUMBER(SEARCH(설정!$B$5,$AC323))),AND(설정!$B$6&lt;&gt;"",ISNUMBER(SEARCH(설정!$B$6,$AC323))),AND(설정!$B$7&lt;&gt;"",ISNUMBER(SEARCH(설정!$B$7,$AC323)))),"제외","포함"))</f>
        <v/>
      </c>
    </row>
    <row r="324">
      <c r="W324" s="2">
        <f>IF(OR($B$5="",$C$6="",ROW()&lt;$B$5),"",IF(INDEX($A:$U,ROW(),$C$6)="","",INDEX($A:$U,ROW(),$C$6)))</f>
        <v/>
      </c>
      <c r="X324" s="28">
        <f>IF($W324="","",IF(ISNUMBER($W324),IF($W324&gt;=10000000,IFERROR(DATE(INT($W324/10000),MOD(INT($W324/100),100),MOD($W324,100)),""),$W324),IF(ISNUMBER(--SUBSTITUTE(SUBSTITUTE(TRIM($W324),".","-"),"/","-")),IF(--SUBSTITUTE(SUBSTITUTE(TRIM($W324),".","-"),"/","-")&gt;=10000000,IFERROR(DATE(--LEFT(TRIM($W324),4),--MID(TRIM($W324),5,2),--RIGHT(TRIM($W324),2)),""),--SUBSTITUTE(SUBSTITUTE(TRIM($W324),".","-"),"/","-")),IFERROR(--LEFT(SUBSTITUTE(SUBSTITUTE(TRIM($W324),".","-"),"/","-"),10),""))))</f>
        <v/>
      </c>
      <c r="Y324" s="29">
        <f>IF($X324="","",INT($X324))</f>
        <v/>
      </c>
      <c r="Z324" s="30">
        <f>IF(OR($Y324="",$D$6=""),"",IF(INDEX($A:$U,ROW(),$D$6)="",0,IF(ISNUMBER(INDEX($A:$U,ROW(),$D$6)),INDEX($A:$U,ROW(),$D$6),IFERROR(--SUBSTITUTE(SUBSTITUTE(TRIM(INDEX($A:$U,ROW(),$D$6)),",",""),"원",""),0))))</f>
        <v/>
      </c>
      <c r="AA324" s="30">
        <f>IF(OR($Y324="",$E$6=""),"",IF(INDEX($A:$U,ROW(),$E$6)="",0,IF(ISNUMBER(INDEX($A:$U,ROW(),$E$6)),INDEX($A:$U,ROW(),$E$6),IFERROR(--SUBSTITUTE(SUBSTITUTE(TRIM(INDEX($A:$U,ROW(),$E$6)),",",""),"원",""),0))))</f>
        <v/>
      </c>
      <c r="AB324" s="30">
        <f>IF(OR($Y324="",$F$6=""),"",IF(INDEX($A:$U,ROW(),$F$6)="","",IF(ISNUMBER(INDEX($A:$U,ROW(),$F$6)),INDEX($A:$U,ROW(),$F$6),IFERROR(--SUBSTITUTE(SUBSTITUTE(TRIM(INDEX($A:$U,ROW(),$F$6)),",",""),"원",""),""))))</f>
        <v/>
      </c>
      <c r="AC324" s="2">
        <f>IF(OR($Y324="",$G$6=""),"",INDEX($A:$U,ROW(),$G$6)&amp;"")</f>
        <v/>
      </c>
      <c r="AD324" s="2">
        <f>IF($Y324="","",IF(OR(AND(설정!$B$5&lt;&gt;"",ISNUMBER(SEARCH(설정!$B$5,$AC324))),AND(설정!$B$6&lt;&gt;"",ISNUMBER(SEARCH(설정!$B$6,$AC324))),AND(설정!$B$7&lt;&gt;"",ISNUMBER(SEARCH(설정!$B$7,$AC324)))),"제외","포함"))</f>
        <v/>
      </c>
    </row>
    <row r="325">
      <c r="W325" s="2">
        <f>IF(OR($B$5="",$C$6="",ROW()&lt;$B$5),"",IF(INDEX($A:$U,ROW(),$C$6)="","",INDEX($A:$U,ROW(),$C$6)))</f>
        <v/>
      </c>
      <c r="X325" s="28">
        <f>IF($W325="","",IF(ISNUMBER($W325),IF($W325&gt;=10000000,IFERROR(DATE(INT($W325/10000),MOD(INT($W325/100),100),MOD($W325,100)),""),$W325),IF(ISNUMBER(--SUBSTITUTE(SUBSTITUTE(TRIM($W325),".","-"),"/","-")),IF(--SUBSTITUTE(SUBSTITUTE(TRIM($W325),".","-"),"/","-")&gt;=10000000,IFERROR(DATE(--LEFT(TRIM($W325),4),--MID(TRIM($W325),5,2),--RIGHT(TRIM($W325),2)),""),--SUBSTITUTE(SUBSTITUTE(TRIM($W325),".","-"),"/","-")),IFERROR(--LEFT(SUBSTITUTE(SUBSTITUTE(TRIM($W325),".","-"),"/","-"),10),""))))</f>
        <v/>
      </c>
      <c r="Y325" s="29">
        <f>IF($X325="","",INT($X325))</f>
        <v/>
      </c>
      <c r="Z325" s="30">
        <f>IF(OR($Y325="",$D$6=""),"",IF(INDEX($A:$U,ROW(),$D$6)="",0,IF(ISNUMBER(INDEX($A:$U,ROW(),$D$6)),INDEX($A:$U,ROW(),$D$6),IFERROR(--SUBSTITUTE(SUBSTITUTE(TRIM(INDEX($A:$U,ROW(),$D$6)),",",""),"원",""),0))))</f>
        <v/>
      </c>
      <c r="AA325" s="30">
        <f>IF(OR($Y325="",$E$6=""),"",IF(INDEX($A:$U,ROW(),$E$6)="",0,IF(ISNUMBER(INDEX($A:$U,ROW(),$E$6)),INDEX($A:$U,ROW(),$E$6),IFERROR(--SUBSTITUTE(SUBSTITUTE(TRIM(INDEX($A:$U,ROW(),$E$6)),",",""),"원",""),0))))</f>
        <v/>
      </c>
      <c r="AB325" s="30">
        <f>IF(OR($Y325="",$F$6=""),"",IF(INDEX($A:$U,ROW(),$F$6)="","",IF(ISNUMBER(INDEX($A:$U,ROW(),$F$6)),INDEX($A:$U,ROW(),$F$6),IFERROR(--SUBSTITUTE(SUBSTITUTE(TRIM(INDEX($A:$U,ROW(),$F$6)),",",""),"원",""),""))))</f>
        <v/>
      </c>
      <c r="AC325" s="2">
        <f>IF(OR($Y325="",$G$6=""),"",INDEX($A:$U,ROW(),$G$6)&amp;"")</f>
        <v/>
      </c>
      <c r="AD325" s="2">
        <f>IF($Y325="","",IF(OR(AND(설정!$B$5&lt;&gt;"",ISNUMBER(SEARCH(설정!$B$5,$AC325))),AND(설정!$B$6&lt;&gt;"",ISNUMBER(SEARCH(설정!$B$6,$AC325))),AND(설정!$B$7&lt;&gt;"",ISNUMBER(SEARCH(설정!$B$7,$AC325)))),"제외","포함"))</f>
        <v/>
      </c>
    </row>
    <row r="326">
      <c r="W326" s="2">
        <f>IF(OR($B$5="",$C$6="",ROW()&lt;$B$5),"",IF(INDEX($A:$U,ROW(),$C$6)="","",INDEX($A:$U,ROW(),$C$6)))</f>
        <v/>
      </c>
      <c r="X326" s="28">
        <f>IF($W326="","",IF(ISNUMBER($W326),IF($W326&gt;=10000000,IFERROR(DATE(INT($W326/10000),MOD(INT($W326/100),100),MOD($W326,100)),""),$W326),IF(ISNUMBER(--SUBSTITUTE(SUBSTITUTE(TRIM($W326),".","-"),"/","-")),IF(--SUBSTITUTE(SUBSTITUTE(TRIM($W326),".","-"),"/","-")&gt;=10000000,IFERROR(DATE(--LEFT(TRIM($W326),4),--MID(TRIM($W326),5,2),--RIGHT(TRIM($W326),2)),""),--SUBSTITUTE(SUBSTITUTE(TRIM($W326),".","-"),"/","-")),IFERROR(--LEFT(SUBSTITUTE(SUBSTITUTE(TRIM($W326),".","-"),"/","-"),10),""))))</f>
        <v/>
      </c>
      <c r="Y326" s="29">
        <f>IF($X326="","",INT($X326))</f>
        <v/>
      </c>
      <c r="Z326" s="30">
        <f>IF(OR($Y326="",$D$6=""),"",IF(INDEX($A:$U,ROW(),$D$6)="",0,IF(ISNUMBER(INDEX($A:$U,ROW(),$D$6)),INDEX($A:$U,ROW(),$D$6),IFERROR(--SUBSTITUTE(SUBSTITUTE(TRIM(INDEX($A:$U,ROW(),$D$6)),",",""),"원",""),0))))</f>
        <v/>
      </c>
      <c r="AA326" s="30">
        <f>IF(OR($Y326="",$E$6=""),"",IF(INDEX($A:$U,ROW(),$E$6)="",0,IF(ISNUMBER(INDEX($A:$U,ROW(),$E$6)),INDEX($A:$U,ROW(),$E$6),IFERROR(--SUBSTITUTE(SUBSTITUTE(TRIM(INDEX($A:$U,ROW(),$E$6)),",",""),"원",""),0))))</f>
        <v/>
      </c>
      <c r="AB326" s="30">
        <f>IF(OR($Y326="",$F$6=""),"",IF(INDEX($A:$U,ROW(),$F$6)="","",IF(ISNUMBER(INDEX($A:$U,ROW(),$F$6)),INDEX($A:$U,ROW(),$F$6),IFERROR(--SUBSTITUTE(SUBSTITUTE(TRIM(INDEX($A:$U,ROW(),$F$6)),",",""),"원",""),""))))</f>
        <v/>
      </c>
      <c r="AC326" s="2">
        <f>IF(OR($Y326="",$G$6=""),"",INDEX($A:$U,ROW(),$G$6)&amp;"")</f>
        <v/>
      </c>
      <c r="AD326" s="2">
        <f>IF($Y326="","",IF(OR(AND(설정!$B$5&lt;&gt;"",ISNUMBER(SEARCH(설정!$B$5,$AC326))),AND(설정!$B$6&lt;&gt;"",ISNUMBER(SEARCH(설정!$B$6,$AC326))),AND(설정!$B$7&lt;&gt;"",ISNUMBER(SEARCH(설정!$B$7,$AC326)))),"제외","포함"))</f>
        <v/>
      </c>
    </row>
    <row r="327">
      <c r="W327" s="2">
        <f>IF(OR($B$5="",$C$6="",ROW()&lt;$B$5),"",IF(INDEX($A:$U,ROW(),$C$6)="","",INDEX($A:$U,ROW(),$C$6)))</f>
        <v/>
      </c>
      <c r="X327" s="28">
        <f>IF($W327="","",IF(ISNUMBER($W327),IF($W327&gt;=10000000,IFERROR(DATE(INT($W327/10000),MOD(INT($W327/100),100),MOD($W327,100)),""),$W327),IF(ISNUMBER(--SUBSTITUTE(SUBSTITUTE(TRIM($W327),".","-"),"/","-")),IF(--SUBSTITUTE(SUBSTITUTE(TRIM($W327),".","-"),"/","-")&gt;=10000000,IFERROR(DATE(--LEFT(TRIM($W327),4),--MID(TRIM($W327),5,2),--RIGHT(TRIM($W327),2)),""),--SUBSTITUTE(SUBSTITUTE(TRIM($W327),".","-"),"/","-")),IFERROR(--LEFT(SUBSTITUTE(SUBSTITUTE(TRIM($W327),".","-"),"/","-"),10),""))))</f>
        <v/>
      </c>
      <c r="Y327" s="29">
        <f>IF($X327="","",INT($X327))</f>
        <v/>
      </c>
      <c r="Z327" s="30">
        <f>IF(OR($Y327="",$D$6=""),"",IF(INDEX($A:$U,ROW(),$D$6)="",0,IF(ISNUMBER(INDEX($A:$U,ROW(),$D$6)),INDEX($A:$U,ROW(),$D$6),IFERROR(--SUBSTITUTE(SUBSTITUTE(TRIM(INDEX($A:$U,ROW(),$D$6)),",",""),"원",""),0))))</f>
        <v/>
      </c>
      <c r="AA327" s="30">
        <f>IF(OR($Y327="",$E$6=""),"",IF(INDEX($A:$U,ROW(),$E$6)="",0,IF(ISNUMBER(INDEX($A:$U,ROW(),$E$6)),INDEX($A:$U,ROW(),$E$6),IFERROR(--SUBSTITUTE(SUBSTITUTE(TRIM(INDEX($A:$U,ROW(),$E$6)),",",""),"원",""),0))))</f>
        <v/>
      </c>
      <c r="AB327" s="30">
        <f>IF(OR($Y327="",$F$6=""),"",IF(INDEX($A:$U,ROW(),$F$6)="","",IF(ISNUMBER(INDEX($A:$U,ROW(),$F$6)),INDEX($A:$U,ROW(),$F$6),IFERROR(--SUBSTITUTE(SUBSTITUTE(TRIM(INDEX($A:$U,ROW(),$F$6)),",",""),"원",""),""))))</f>
        <v/>
      </c>
      <c r="AC327" s="2">
        <f>IF(OR($Y327="",$G$6=""),"",INDEX($A:$U,ROW(),$G$6)&amp;"")</f>
        <v/>
      </c>
      <c r="AD327" s="2">
        <f>IF($Y327="","",IF(OR(AND(설정!$B$5&lt;&gt;"",ISNUMBER(SEARCH(설정!$B$5,$AC327))),AND(설정!$B$6&lt;&gt;"",ISNUMBER(SEARCH(설정!$B$6,$AC327))),AND(설정!$B$7&lt;&gt;"",ISNUMBER(SEARCH(설정!$B$7,$AC327)))),"제외","포함"))</f>
        <v/>
      </c>
    </row>
    <row r="328">
      <c r="W328" s="2">
        <f>IF(OR($B$5="",$C$6="",ROW()&lt;$B$5),"",IF(INDEX($A:$U,ROW(),$C$6)="","",INDEX($A:$U,ROW(),$C$6)))</f>
        <v/>
      </c>
      <c r="X328" s="28">
        <f>IF($W328="","",IF(ISNUMBER($W328),IF($W328&gt;=10000000,IFERROR(DATE(INT($W328/10000),MOD(INT($W328/100),100),MOD($W328,100)),""),$W328),IF(ISNUMBER(--SUBSTITUTE(SUBSTITUTE(TRIM($W328),".","-"),"/","-")),IF(--SUBSTITUTE(SUBSTITUTE(TRIM($W328),".","-"),"/","-")&gt;=10000000,IFERROR(DATE(--LEFT(TRIM($W328),4),--MID(TRIM($W328),5,2),--RIGHT(TRIM($W328),2)),""),--SUBSTITUTE(SUBSTITUTE(TRIM($W328),".","-"),"/","-")),IFERROR(--LEFT(SUBSTITUTE(SUBSTITUTE(TRIM($W328),".","-"),"/","-"),10),""))))</f>
        <v/>
      </c>
      <c r="Y328" s="29">
        <f>IF($X328="","",INT($X328))</f>
        <v/>
      </c>
      <c r="Z328" s="30">
        <f>IF(OR($Y328="",$D$6=""),"",IF(INDEX($A:$U,ROW(),$D$6)="",0,IF(ISNUMBER(INDEX($A:$U,ROW(),$D$6)),INDEX($A:$U,ROW(),$D$6),IFERROR(--SUBSTITUTE(SUBSTITUTE(TRIM(INDEX($A:$U,ROW(),$D$6)),",",""),"원",""),0))))</f>
        <v/>
      </c>
      <c r="AA328" s="30">
        <f>IF(OR($Y328="",$E$6=""),"",IF(INDEX($A:$U,ROW(),$E$6)="",0,IF(ISNUMBER(INDEX($A:$U,ROW(),$E$6)),INDEX($A:$U,ROW(),$E$6),IFERROR(--SUBSTITUTE(SUBSTITUTE(TRIM(INDEX($A:$U,ROW(),$E$6)),",",""),"원",""),0))))</f>
        <v/>
      </c>
      <c r="AB328" s="30">
        <f>IF(OR($Y328="",$F$6=""),"",IF(INDEX($A:$U,ROW(),$F$6)="","",IF(ISNUMBER(INDEX($A:$U,ROW(),$F$6)),INDEX($A:$U,ROW(),$F$6),IFERROR(--SUBSTITUTE(SUBSTITUTE(TRIM(INDEX($A:$U,ROW(),$F$6)),",",""),"원",""),""))))</f>
        <v/>
      </c>
      <c r="AC328" s="2">
        <f>IF(OR($Y328="",$G$6=""),"",INDEX($A:$U,ROW(),$G$6)&amp;"")</f>
        <v/>
      </c>
      <c r="AD328" s="2">
        <f>IF($Y328="","",IF(OR(AND(설정!$B$5&lt;&gt;"",ISNUMBER(SEARCH(설정!$B$5,$AC328))),AND(설정!$B$6&lt;&gt;"",ISNUMBER(SEARCH(설정!$B$6,$AC328))),AND(설정!$B$7&lt;&gt;"",ISNUMBER(SEARCH(설정!$B$7,$AC328)))),"제외","포함"))</f>
        <v/>
      </c>
    </row>
    <row r="329">
      <c r="W329" s="2">
        <f>IF(OR($B$5="",$C$6="",ROW()&lt;$B$5),"",IF(INDEX($A:$U,ROW(),$C$6)="","",INDEX($A:$U,ROW(),$C$6)))</f>
        <v/>
      </c>
      <c r="X329" s="28">
        <f>IF($W329="","",IF(ISNUMBER($W329),IF($W329&gt;=10000000,IFERROR(DATE(INT($W329/10000),MOD(INT($W329/100),100),MOD($W329,100)),""),$W329),IF(ISNUMBER(--SUBSTITUTE(SUBSTITUTE(TRIM($W329),".","-"),"/","-")),IF(--SUBSTITUTE(SUBSTITUTE(TRIM($W329),".","-"),"/","-")&gt;=10000000,IFERROR(DATE(--LEFT(TRIM($W329),4),--MID(TRIM($W329),5,2),--RIGHT(TRIM($W329),2)),""),--SUBSTITUTE(SUBSTITUTE(TRIM($W329),".","-"),"/","-")),IFERROR(--LEFT(SUBSTITUTE(SUBSTITUTE(TRIM($W329),".","-"),"/","-"),10),""))))</f>
        <v/>
      </c>
      <c r="Y329" s="29">
        <f>IF($X329="","",INT($X329))</f>
        <v/>
      </c>
      <c r="Z329" s="30">
        <f>IF(OR($Y329="",$D$6=""),"",IF(INDEX($A:$U,ROW(),$D$6)="",0,IF(ISNUMBER(INDEX($A:$U,ROW(),$D$6)),INDEX($A:$U,ROW(),$D$6),IFERROR(--SUBSTITUTE(SUBSTITUTE(TRIM(INDEX($A:$U,ROW(),$D$6)),",",""),"원",""),0))))</f>
        <v/>
      </c>
      <c r="AA329" s="30">
        <f>IF(OR($Y329="",$E$6=""),"",IF(INDEX($A:$U,ROW(),$E$6)="",0,IF(ISNUMBER(INDEX($A:$U,ROW(),$E$6)),INDEX($A:$U,ROW(),$E$6),IFERROR(--SUBSTITUTE(SUBSTITUTE(TRIM(INDEX($A:$U,ROW(),$E$6)),",",""),"원",""),0))))</f>
        <v/>
      </c>
      <c r="AB329" s="30">
        <f>IF(OR($Y329="",$F$6=""),"",IF(INDEX($A:$U,ROW(),$F$6)="","",IF(ISNUMBER(INDEX($A:$U,ROW(),$F$6)),INDEX($A:$U,ROW(),$F$6),IFERROR(--SUBSTITUTE(SUBSTITUTE(TRIM(INDEX($A:$U,ROW(),$F$6)),",",""),"원",""),""))))</f>
        <v/>
      </c>
      <c r="AC329" s="2">
        <f>IF(OR($Y329="",$G$6=""),"",INDEX($A:$U,ROW(),$G$6)&amp;"")</f>
        <v/>
      </c>
      <c r="AD329" s="2">
        <f>IF($Y329="","",IF(OR(AND(설정!$B$5&lt;&gt;"",ISNUMBER(SEARCH(설정!$B$5,$AC329))),AND(설정!$B$6&lt;&gt;"",ISNUMBER(SEARCH(설정!$B$6,$AC329))),AND(설정!$B$7&lt;&gt;"",ISNUMBER(SEARCH(설정!$B$7,$AC329)))),"제외","포함"))</f>
        <v/>
      </c>
    </row>
    <row r="330">
      <c r="W330" s="2">
        <f>IF(OR($B$5="",$C$6="",ROW()&lt;$B$5),"",IF(INDEX($A:$U,ROW(),$C$6)="","",INDEX($A:$U,ROW(),$C$6)))</f>
        <v/>
      </c>
      <c r="X330" s="28">
        <f>IF($W330="","",IF(ISNUMBER($W330),IF($W330&gt;=10000000,IFERROR(DATE(INT($W330/10000),MOD(INT($W330/100),100),MOD($W330,100)),""),$W330),IF(ISNUMBER(--SUBSTITUTE(SUBSTITUTE(TRIM($W330),".","-"),"/","-")),IF(--SUBSTITUTE(SUBSTITUTE(TRIM($W330),".","-"),"/","-")&gt;=10000000,IFERROR(DATE(--LEFT(TRIM($W330),4),--MID(TRIM($W330),5,2),--RIGHT(TRIM($W330),2)),""),--SUBSTITUTE(SUBSTITUTE(TRIM($W330),".","-"),"/","-")),IFERROR(--LEFT(SUBSTITUTE(SUBSTITUTE(TRIM($W330),".","-"),"/","-"),10),""))))</f>
        <v/>
      </c>
      <c r="Y330" s="29">
        <f>IF($X330="","",INT($X330))</f>
        <v/>
      </c>
      <c r="Z330" s="30">
        <f>IF(OR($Y330="",$D$6=""),"",IF(INDEX($A:$U,ROW(),$D$6)="",0,IF(ISNUMBER(INDEX($A:$U,ROW(),$D$6)),INDEX($A:$U,ROW(),$D$6),IFERROR(--SUBSTITUTE(SUBSTITUTE(TRIM(INDEX($A:$U,ROW(),$D$6)),",",""),"원",""),0))))</f>
        <v/>
      </c>
      <c r="AA330" s="30">
        <f>IF(OR($Y330="",$E$6=""),"",IF(INDEX($A:$U,ROW(),$E$6)="",0,IF(ISNUMBER(INDEX($A:$U,ROW(),$E$6)),INDEX($A:$U,ROW(),$E$6),IFERROR(--SUBSTITUTE(SUBSTITUTE(TRIM(INDEX($A:$U,ROW(),$E$6)),",",""),"원",""),0))))</f>
        <v/>
      </c>
      <c r="AB330" s="30">
        <f>IF(OR($Y330="",$F$6=""),"",IF(INDEX($A:$U,ROW(),$F$6)="","",IF(ISNUMBER(INDEX($A:$U,ROW(),$F$6)),INDEX($A:$U,ROW(),$F$6),IFERROR(--SUBSTITUTE(SUBSTITUTE(TRIM(INDEX($A:$U,ROW(),$F$6)),",",""),"원",""),""))))</f>
        <v/>
      </c>
      <c r="AC330" s="2">
        <f>IF(OR($Y330="",$G$6=""),"",INDEX($A:$U,ROW(),$G$6)&amp;"")</f>
        <v/>
      </c>
      <c r="AD330" s="2">
        <f>IF($Y330="","",IF(OR(AND(설정!$B$5&lt;&gt;"",ISNUMBER(SEARCH(설정!$B$5,$AC330))),AND(설정!$B$6&lt;&gt;"",ISNUMBER(SEARCH(설정!$B$6,$AC330))),AND(설정!$B$7&lt;&gt;"",ISNUMBER(SEARCH(설정!$B$7,$AC330)))),"제외","포함"))</f>
        <v/>
      </c>
    </row>
    <row r="331">
      <c r="W331" s="2">
        <f>IF(OR($B$5="",$C$6="",ROW()&lt;$B$5),"",IF(INDEX($A:$U,ROW(),$C$6)="","",INDEX($A:$U,ROW(),$C$6)))</f>
        <v/>
      </c>
      <c r="X331" s="28">
        <f>IF($W331="","",IF(ISNUMBER($W331),IF($W331&gt;=10000000,IFERROR(DATE(INT($W331/10000),MOD(INT($W331/100),100),MOD($W331,100)),""),$W331),IF(ISNUMBER(--SUBSTITUTE(SUBSTITUTE(TRIM($W331),".","-"),"/","-")),IF(--SUBSTITUTE(SUBSTITUTE(TRIM($W331),".","-"),"/","-")&gt;=10000000,IFERROR(DATE(--LEFT(TRIM($W331),4),--MID(TRIM($W331),5,2),--RIGHT(TRIM($W331),2)),""),--SUBSTITUTE(SUBSTITUTE(TRIM($W331),".","-"),"/","-")),IFERROR(--LEFT(SUBSTITUTE(SUBSTITUTE(TRIM($W331),".","-"),"/","-"),10),""))))</f>
        <v/>
      </c>
      <c r="Y331" s="29">
        <f>IF($X331="","",INT($X331))</f>
        <v/>
      </c>
      <c r="Z331" s="30">
        <f>IF(OR($Y331="",$D$6=""),"",IF(INDEX($A:$U,ROW(),$D$6)="",0,IF(ISNUMBER(INDEX($A:$U,ROW(),$D$6)),INDEX($A:$U,ROW(),$D$6),IFERROR(--SUBSTITUTE(SUBSTITUTE(TRIM(INDEX($A:$U,ROW(),$D$6)),",",""),"원",""),0))))</f>
        <v/>
      </c>
      <c r="AA331" s="30">
        <f>IF(OR($Y331="",$E$6=""),"",IF(INDEX($A:$U,ROW(),$E$6)="",0,IF(ISNUMBER(INDEX($A:$U,ROW(),$E$6)),INDEX($A:$U,ROW(),$E$6),IFERROR(--SUBSTITUTE(SUBSTITUTE(TRIM(INDEX($A:$U,ROW(),$E$6)),",",""),"원",""),0))))</f>
        <v/>
      </c>
      <c r="AB331" s="30">
        <f>IF(OR($Y331="",$F$6=""),"",IF(INDEX($A:$U,ROW(),$F$6)="","",IF(ISNUMBER(INDEX($A:$U,ROW(),$F$6)),INDEX($A:$U,ROW(),$F$6),IFERROR(--SUBSTITUTE(SUBSTITUTE(TRIM(INDEX($A:$U,ROW(),$F$6)),",",""),"원",""),""))))</f>
        <v/>
      </c>
      <c r="AC331" s="2">
        <f>IF(OR($Y331="",$G$6=""),"",INDEX($A:$U,ROW(),$G$6)&amp;"")</f>
        <v/>
      </c>
      <c r="AD331" s="2">
        <f>IF($Y331="","",IF(OR(AND(설정!$B$5&lt;&gt;"",ISNUMBER(SEARCH(설정!$B$5,$AC331))),AND(설정!$B$6&lt;&gt;"",ISNUMBER(SEARCH(설정!$B$6,$AC331))),AND(설정!$B$7&lt;&gt;"",ISNUMBER(SEARCH(설정!$B$7,$AC331)))),"제외","포함"))</f>
        <v/>
      </c>
    </row>
    <row r="332">
      <c r="W332" s="2">
        <f>IF(OR($B$5="",$C$6="",ROW()&lt;$B$5),"",IF(INDEX($A:$U,ROW(),$C$6)="","",INDEX($A:$U,ROW(),$C$6)))</f>
        <v/>
      </c>
      <c r="X332" s="28">
        <f>IF($W332="","",IF(ISNUMBER($W332),IF($W332&gt;=10000000,IFERROR(DATE(INT($W332/10000),MOD(INT($W332/100),100),MOD($W332,100)),""),$W332),IF(ISNUMBER(--SUBSTITUTE(SUBSTITUTE(TRIM($W332),".","-"),"/","-")),IF(--SUBSTITUTE(SUBSTITUTE(TRIM($W332),".","-"),"/","-")&gt;=10000000,IFERROR(DATE(--LEFT(TRIM($W332),4),--MID(TRIM($W332),5,2),--RIGHT(TRIM($W332),2)),""),--SUBSTITUTE(SUBSTITUTE(TRIM($W332),".","-"),"/","-")),IFERROR(--LEFT(SUBSTITUTE(SUBSTITUTE(TRIM($W332),".","-"),"/","-"),10),""))))</f>
        <v/>
      </c>
      <c r="Y332" s="29">
        <f>IF($X332="","",INT($X332))</f>
        <v/>
      </c>
      <c r="Z332" s="30">
        <f>IF(OR($Y332="",$D$6=""),"",IF(INDEX($A:$U,ROW(),$D$6)="",0,IF(ISNUMBER(INDEX($A:$U,ROW(),$D$6)),INDEX($A:$U,ROW(),$D$6),IFERROR(--SUBSTITUTE(SUBSTITUTE(TRIM(INDEX($A:$U,ROW(),$D$6)),",",""),"원",""),0))))</f>
        <v/>
      </c>
      <c r="AA332" s="30">
        <f>IF(OR($Y332="",$E$6=""),"",IF(INDEX($A:$U,ROW(),$E$6)="",0,IF(ISNUMBER(INDEX($A:$U,ROW(),$E$6)),INDEX($A:$U,ROW(),$E$6),IFERROR(--SUBSTITUTE(SUBSTITUTE(TRIM(INDEX($A:$U,ROW(),$E$6)),",",""),"원",""),0))))</f>
        <v/>
      </c>
      <c r="AB332" s="30">
        <f>IF(OR($Y332="",$F$6=""),"",IF(INDEX($A:$U,ROW(),$F$6)="","",IF(ISNUMBER(INDEX($A:$U,ROW(),$F$6)),INDEX($A:$U,ROW(),$F$6),IFERROR(--SUBSTITUTE(SUBSTITUTE(TRIM(INDEX($A:$U,ROW(),$F$6)),",",""),"원",""),""))))</f>
        <v/>
      </c>
      <c r="AC332" s="2">
        <f>IF(OR($Y332="",$G$6=""),"",INDEX($A:$U,ROW(),$G$6)&amp;"")</f>
        <v/>
      </c>
      <c r="AD332" s="2">
        <f>IF($Y332="","",IF(OR(AND(설정!$B$5&lt;&gt;"",ISNUMBER(SEARCH(설정!$B$5,$AC332))),AND(설정!$B$6&lt;&gt;"",ISNUMBER(SEARCH(설정!$B$6,$AC332))),AND(설정!$B$7&lt;&gt;"",ISNUMBER(SEARCH(설정!$B$7,$AC332)))),"제외","포함"))</f>
        <v/>
      </c>
    </row>
    <row r="333">
      <c r="W333" s="2">
        <f>IF(OR($B$5="",$C$6="",ROW()&lt;$B$5),"",IF(INDEX($A:$U,ROW(),$C$6)="","",INDEX($A:$U,ROW(),$C$6)))</f>
        <v/>
      </c>
      <c r="X333" s="28">
        <f>IF($W333="","",IF(ISNUMBER($W333),IF($W333&gt;=10000000,IFERROR(DATE(INT($W333/10000),MOD(INT($W333/100),100),MOD($W333,100)),""),$W333),IF(ISNUMBER(--SUBSTITUTE(SUBSTITUTE(TRIM($W333),".","-"),"/","-")),IF(--SUBSTITUTE(SUBSTITUTE(TRIM($W333),".","-"),"/","-")&gt;=10000000,IFERROR(DATE(--LEFT(TRIM($W333),4),--MID(TRIM($W333),5,2),--RIGHT(TRIM($W333),2)),""),--SUBSTITUTE(SUBSTITUTE(TRIM($W333),".","-"),"/","-")),IFERROR(--LEFT(SUBSTITUTE(SUBSTITUTE(TRIM($W333),".","-"),"/","-"),10),""))))</f>
        <v/>
      </c>
      <c r="Y333" s="29">
        <f>IF($X333="","",INT($X333))</f>
        <v/>
      </c>
      <c r="Z333" s="30">
        <f>IF(OR($Y333="",$D$6=""),"",IF(INDEX($A:$U,ROW(),$D$6)="",0,IF(ISNUMBER(INDEX($A:$U,ROW(),$D$6)),INDEX($A:$U,ROW(),$D$6),IFERROR(--SUBSTITUTE(SUBSTITUTE(TRIM(INDEX($A:$U,ROW(),$D$6)),",",""),"원",""),0))))</f>
        <v/>
      </c>
      <c r="AA333" s="30">
        <f>IF(OR($Y333="",$E$6=""),"",IF(INDEX($A:$U,ROW(),$E$6)="",0,IF(ISNUMBER(INDEX($A:$U,ROW(),$E$6)),INDEX($A:$U,ROW(),$E$6),IFERROR(--SUBSTITUTE(SUBSTITUTE(TRIM(INDEX($A:$U,ROW(),$E$6)),",",""),"원",""),0))))</f>
        <v/>
      </c>
      <c r="AB333" s="30">
        <f>IF(OR($Y333="",$F$6=""),"",IF(INDEX($A:$U,ROW(),$F$6)="","",IF(ISNUMBER(INDEX($A:$U,ROW(),$F$6)),INDEX($A:$U,ROW(),$F$6),IFERROR(--SUBSTITUTE(SUBSTITUTE(TRIM(INDEX($A:$U,ROW(),$F$6)),",",""),"원",""),""))))</f>
        <v/>
      </c>
      <c r="AC333" s="2">
        <f>IF(OR($Y333="",$G$6=""),"",INDEX($A:$U,ROW(),$G$6)&amp;"")</f>
        <v/>
      </c>
      <c r="AD333" s="2">
        <f>IF($Y333="","",IF(OR(AND(설정!$B$5&lt;&gt;"",ISNUMBER(SEARCH(설정!$B$5,$AC333))),AND(설정!$B$6&lt;&gt;"",ISNUMBER(SEARCH(설정!$B$6,$AC333))),AND(설정!$B$7&lt;&gt;"",ISNUMBER(SEARCH(설정!$B$7,$AC333)))),"제외","포함"))</f>
        <v/>
      </c>
    </row>
    <row r="334">
      <c r="W334" s="2">
        <f>IF(OR($B$5="",$C$6="",ROW()&lt;$B$5),"",IF(INDEX($A:$U,ROW(),$C$6)="","",INDEX($A:$U,ROW(),$C$6)))</f>
        <v/>
      </c>
      <c r="X334" s="28">
        <f>IF($W334="","",IF(ISNUMBER($W334),IF($W334&gt;=10000000,IFERROR(DATE(INT($W334/10000),MOD(INT($W334/100),100),MOD($W334,100)),""),$W334),IF(ISNUMBER(--SUBSTITUTE(SUBSTITUTE(TRIM($W334),".","-"),"/","-")),IF(--SUBSTITUTE(SUBSTITUTE(TRIM($W334),".","-"),"/","-")&gt;=10000000,IFERROR(DATE(--LEFT(TRIM($W334),4),--MID(TRIM($W334),5,2),--RIGHT(TRIM($W334),2)),""),--SUBSTITUTE(SUBSTITUTE(TRIM($W334),".","-"),"/","-")),IFERROR(--LEFT(SUBSTITUTE(SUBSTITUTE(TRIM($W334),".","-"),"/","-"),10),""))))</f>
        <v/>
      </c>
      <c r="Y334" s="29">
        <f>IF($X334="","",INT($X334))</f>
        <v/>
      </c>
      <c r="Z334" s="30">
        <f>IF(OR($Y334="",$D$6=""),"",IF(INDEX($A:$U,ROW(),$D$6)="",0,IF(ISNUMBER(INDEX($A:$U,ROW(),$D$6)),INDEX($A:$U,ROW(),$D$6),IFERROR(--SUBSTITUTE(SUBSTITUTE(TRIM(INDEX($A:$U,ROW(),$D$6)),",",""),"원",""),0))))</f>
        <v/>
      </c>
      <c r="AA334" s="30">
        <f>IF(OR($Y334="",$E$6=""),"",IF(INDEX($A:$U,ROW(),$E$6)="",0,IF(ISNUMBER(INDEX($A:$U,ROW(),$E$6)),INDEX($A:$U,ROW(),$E$6),IFERROR(--SUBSTITUTE(SUBSTITUTE(TRIM(INDEX($A:$U,ROW(),$E$6)),",",""),"원",""),0))))</f>
        <v/>
      </c>
      <c r="AB334" s="30">
        <f>IF(OR($Y334="",$F$6=""),"",IF(INDEX($A:$U,ROW(),$F$6)="","",IF(ISNUMBER(INDEX($A:$U,ROW(),$F$6)),INDEX($A:$U,ROW(),$F$6),IFERROR(--SUBSTITUTE(SUBSTITUTE(TRIM(INDEX($A:$U,ROW(),$F$6)),",",""),"원",""),""))))</f>
        <v/>
      </c>
      <c r="AC334" s="2">
        <f>IF(OR($Y334="",$G$6=""),"",INDEX($A:$U,ROW(),$G$6)&amp;"")</f>
        <v/>
      </c>
      <c r="AD334" s="2">
        <f>IF($Y334="","",IF(OR(AND(설정!$B$5&lt;&gt;"",ISNUMBER(SEARCH(설정!$B$5,$AC334))),AND(설정!$B$6&lt;&gt;"",ISNUMBER(SEARCH(설정!$B$6,$AC334))),AND(설정!$B$7&lt;&gt;"",ISNUMBER(SEARCH(설정!$B$7,$AC334)))),"제외","포함"))</f>
        <v/>
      </c>
    </row>
    <row r="335">
      <c r="W335" s="2">
        <f>IF(OR($B$5="",$C$6="",ROW()&lt;$B$5),"",IF(INDEX($A:$U,ROW(),$C$6)="","",INDEX($A:$U,ROW(),$C$6)))</f>
        <v/>
      </c>
      <c r="X335" s="28">
        <f>IF($W335="","",IF(ISNUMBER($W335),IF($W335&gt;=10000000,IFERROR(DATE(INT($W335/10000),MOD(INT($W335/100),100),MOD($W335,100)),""),$W335),IF(ISNUMBER(--SUBSTITUTE(SUBSTITUTE(TRIM($W335),".","-"),"/","-")),IF(--SUBSTITUTE(SUBSTITUTE(TRIM($W335),".","-"),"/","-")&gt;=10000000,IFERROR(DATE(--LEFT(TRIM($W335),4),--MID(TRIM($W335),5,2),--RIGHT(TRIM($W335),2)),""),--SUBSTITUTE(SUBSTITUTE(TRIM($W335),".","-"),"/","-")),IFERROR(--LEFT(SUBSTITUTE(SUBSTITUTE(TRIM($W335),".","-"),"/","-"),10),""))))</f>
        <v/>
      </c>
      <c r="Y335" s="29">
        <f>IF($X335="","",INT($X335))</f>
        <v/>
      </c>
      <c r="Z335" s="30">
        <f>IF(OR($Y335="",$D$6=""),"",IF(INDEX($A:$U,ROW(),$D$6)="",0,IF(ISNUMBER(INDEX($A:$U,ROW(),$D$6)),INDEX($A:$U,ROW(),$D$6),IFERROR(--SUBSTITUTE(SUBSTITUTE(TRIM(INDEX($A:$U,ROW(),$D$6)),",",""),"원",""),0))))</f>
        <v/>
      </c>
      <c r="AA335" s="30">
        <f>IF(OR($Y335="",$E$6=""),"",IF(INDEX($A:$U,ROW(),$E$6)="",0,IF(ISNUMBER(INDEX($A:$U,ROW(),$E$6)),INDEX($A:$U,ROW(),$E$6),IFERROR(--SUBSTITUTE(SUBSTITUTE(TRIM(INDEX($A:$U,ROW(),$E$6)),",",""),"원",""),0))))</f>
        <v/>
      </c>
      <c r="AB335" s="30">
        <f>IF(OR($Y335="",$F$6=""),"",IF(INDEX($A:$U,ROW(),$F$6)="","",IF(ISNUMBER(INDEX($A:$U,ROW(),$F$6)),INDEX($A:$U,ROW(),$F$6),IFERROR(--SUBSTITUTE(SUBSTITUTE(TRIM(INDEX($A:$U,ROW(),$F$6)),",",""),"원",""),""))))</f>
        <v/>
      </c>
      <c r="AC335" s="2">
        <f>IF(OR($Y335="",$G$6=""),"",INDEX($A:$U,ROW(),$G$6)&amp;"")</f>
        <v/>
      </c>
      <c r="AD335" s="2">
        <f>IF($Y335="","",IF(OR(AND(설정!$B$5&lt;&gt;"",ISNUMBER(SEARCH(설정!$B$5,$AC335))),AND(설정!$B$6&lt;&gt;"",ISNUMBER(SEARCH(설정!$B$6,$AC335))),AND(설정!$B$7&lt;&gt;"",ISNUMBER(SEARCH(설정!$B$7,$AC335)))),"제외","포함"))</f>
        <v/>
      </c>
    </row>
    <row r="336">
      <c r="W336" s="2">
        <f>IF(OR($B$5="",$C$6="",ROW()&lt;$B$5),"",IF(INDEX($A:$U,ROW(),$C$6)="","",INDEX($A:$U,ROW(),$C$6)))</f>
        <v/>
      </c>
      <c r="X336" s="28">
        <f>IF($W336="","",IF(ISNUMBER($W336),IF($W336&gt;=10000000,IFERROR(DATE(INT($W336/10000),MOD(INT($W336/100),100),MOD($W336,100)),""),$W336),IF(ISNUMBER(--SUBSTITUTE(SUBSTITUTE(TRIM($W336),".","-"),"/","-")),IF(--SUBSTITUTE(SUBSTITUTE(TRIM($W336),".","-"),"/","-")&gt;=10000000,IFERROR(DATE(--LEFT(TRIM($W336),4),--MID(TRIM($W336),5,2),--RIGHT(TRIM($W336),2)),""),--SUBSTITUTE(SUBSTITUTE(TRIM($W336),".","-"),"/","-")),IFERROR(--LEFT(SUBSTITUTE(SUBSTITUTE(TRIM($W336),".","-"),"/","-"),10),""))))</f>
        <v/>
      </c>
      <c r="Y336" s="29">
        <f>IF($X336="","",INT($X336))</f>
        <v/>
      </c>
      <c r="Z336" s="30">
        <f>IF(OR($Y336="",$D$6=""),"",IF(INDEX($A:$U,ROW(),$D$6)="",0,IF(ISNUMBER(INDEX($A:$U,ROW(),$D$6)),INDEX($A:$U,ROW(),$D$6),IFERROR(--SUBSTITUTE(SUBSTITUTE(TRIM(INDEX($A:$U,ROW(),$D$6)),",",""),"원",""),0))))</f>
        <v/>
      </c>
      <c r="AA336" s="30">
        <f>IF(OR($Y336="",$E$6=""),"",IF(INDEX($A:$U,ROW(),$E$6)="",0,IF(ISNUMBER(INDEX($A:$U,ROW(),$E$6)),INDEX($A:$U,ROW(),$E$6),IFERROR(--SUBSTITUTE(SUBSTITUTE(TRIM(INDEX($A:$U,ROW(),$E$6)),",",""),"원",""),0))))</f>
        <v/>
      </c>
      <c r="AB336" s="30">
        <f>IF(OR($Y336="",$F$6=""),"",IF(INDEX($A:$U,ROW(),$F$6)="","",IF(ISNUMBER(INDEX($A:$U,ROW(),$F$6)),INDEX($A:$U,ROW(),$F$6),IFERROR(--SUBSTITUTE(SUBSTITUTE(TRIM(INDEX($A:$U,ROW(),$F$6)),",",""),"원",""),""))))</f>
        <v/>
      </c>
      <c r="AC336" s="2">
        <f>IF(OR($Y336="",$G$6=""),"",INDEX($A:$U,ROW(),$G$6)&amp;"")</f>
        <v/>
      </c>
      <c r="AD336" s="2">
        <f>IF($Y336="","",IF(OR(AND(설정!$B$5&lt;&gt;"",ISNUMBER(SEARCH(설정!$B$5,$AC336))),AND(설정!$B$6&lt;&gt;"",ISNUMBER(SEARCH(설정!$B$6,$AC336))),AND(설정!$B$7&lt;&gt;"",ISNUMBER(SEARCH(설정!$B$7,$AC336)))),"제외","포함"))</f>
        <v/>
      </c>
    </row>
    <row r="337">
      <c r="W337" s="2">
        <f>IF(OR($B$5="",$C$6="",ROW()&lt;$B$5),"",IF(INDEX($A:$U,ROW(),$C$6)="","",INDEX($A:$U,ROW(),$C$6)))</f>
        <v/>
      </c>
      <c r="X337" s="28">
        <f>IF($W337="","",IF(ISNUMBER($W337),IF($W337&gt;=10000000,IFERROR(DATE(INT($W337/10000),MOD(INT($W337/100),100),MOD($W337,100)),""),$W337),IF(ISNUMBER(--SUBSTITUTE(SUBSTITUTE(TRIM($W337),".","-"),"/","-")),IF(--SUBSTITUTE(SUBSTITUTE(TRIM($W337),".","-"),"/","-")&gt;=10000000,IFERROR(DATE(--LEFT(TRIM($W337),4),--MID(TRIM($W337),5,2),--RIGHT(TRIM($W337),2)),""),--SUBSTITUTE(SUBSTITUTE(TRIM($W337),".","-"),"/","-")),IFERROR(--LEFT(SUBSTITUTE(SUBSTITUTE(TRIM($W337),".","-"),"/","-"),10),""))))</f>
        <v/>
      </c>
      <c r="Y337" s="29">
        <f>IF($X337="","",INT($X337))</f>
        <v/>
      </c>
      <c r="Z337" s="30">
        <f>IF(OR($Y337="",$D$6=""),"",IF(INDEX($A:$U,ROW(),$D$6)="",0,IF(ISNUMBER(INDEX($A:$U,ROW(),$D$6)),INDEX($A:$U,ROW(),$D$6),IFERROR(--SUBSTITUTE(SUBSTITUTE(TRIM(INDEX($A:$U,ROW(),$D$6)),",",""),"원",""),0))))</f>
        <v/>
      </c>
      <c r="AA337" s="30">
        <f>IF(OR($Y337="",$E$6=""),"",IF(INDEX($A:$U,ROW(),$E$6)="",0,IF(ISNUMBER(INDEX($A:$U,ROW(),$E$6)),INDEX($A:$U,ROW(),$E$6),IFERROR(--SUBSTITUTE(SUBSTITUTE(TRIM(INDEX($A:$U,ROW(),$E$6)),",",""),"원",""),0))))</f>
        <v/>
      </c>
      <c r="AB337" s="30">
        <f>IF(OR($Y337="",$F$6=""),"",IF(INDEX($A:$U,ROW(),$F$6)="","",IF(ISNUMBER(INDEX($A:$U,ROW(),$F$6)),INDEX($A:$U,ROW(),$F$6),IFERROR(--SUBSTITUTE(SUBSTITUTE(TRIM(INDEX($A:$U,ROW(),$F$6)),",",""),"원",""),""))))</f>
        <v/>
      </c>
      <c r="AC337" s="2">
        <f>IF(OR($Y337="",$G$6=""),"",INDEX($A:$U,ROW(),$G$6)&amp;"")</f>
        <v/>
      </c>
      <c r="AD337" s="2">
        <f>IF($Y337="","",IF(OR(AND(설정!$B$5&lt;&gt;"",ISNUMBER(SEARCH(설정!$B$5,$AC337))),AND(설정!$B$6&lt;&gt;"",ISNUMBER(SEARCH(설정!$B$6,$AC337))),AND(설정!$B$7&lt;&gt;"",ISNUMBER(SEARCH(설정!$B$7,$AC337)))),"제외","포함"))</f>
        <v/>
      </c>
    </row>
    <row r="338">
      <c r="W338" s="2">
        <f>IF(OR($B$5="",$C$6="",ROW()&lt;$B$5),"",IF(INDEX($A:$U,ROW(),$C$6)="","",INDEX($A:$U,ROW(),$C$6)))</f>
        <v/>
      </c>
      <c r="X338" s="28">
        <f>IF($W338="","",IF(ISNUMBER($W338),IF($W338&gt;=10000000,IFERROR(DATE(INT($W338/10000),MOD(INT($W338/100),100),MOD($W338,100)),""),$W338),IF(ISNUMBER(--SUBSTITUTE(SUBSTITUTE(TRIM($W338),".","-"),"/","-")),IF(--SUBSTITUTE(SUBSTITUTE(TRIM($W338),".","-"),"/","-")&gt;=10000000,IFERROR(DATE(--LEFT(TRIM($W338),4),--MID(TRIM($W338),5,2),--RIGHT(TRIM($W338),2)),""),--SUBSTITUTE(SUBSTITUTE(TRIM($W338),".","-"),"/","-")),IFERROR(--LEFT(SUBSTITUTE(SUBSTITUTE(TRIM($W338),".","-"),"/","-"),10),""))))</f>
        <v/>
      </c>
      <c r="Y338" s="29">
        <f>IF($X338="","",INT($X338))</f>
        <v/>
      </c>
      <c r="Z338" s="30">
        <f>IF(OR($Y338="",$D$6=""),"",IF(INDEX($A:$U,ROW(),$D$6)="",0,IF(ISNUMBER(INDEX($A:$U,ROW(),$D$6)),INDEX($A:$U,ROW(),$D$6),IFERROR(--SUBSTITUTE(SUBSTITUTE(TRIM(INDEX($A:$U,ROW(),$D$6)),",",""),"원",""),0))))</f>
        <v/>
      </c>
      <c r="AA338" s="30">
        <f>IF(OR($Y338="",$E$6=""),"",IF(INDEX($A:$U,ROW(),$E$6)="",0,IF(ISNUMBER(INDEX($A:$U,ROW(),$E$6)),INDEX($A:$U,ROW(),$E$6),IFERROR(--SUBSTITUTE(SUBSTITUTE(TRIM(INDEX($A:$U,ROW(),$E$6)),",",""),"원",""),0))))</f>
        <v/>
      </c>
      <c r="AB338" s="30">
        <f>IF(OR($Y338="",$F$6=""),"",IF(INDEX($A:$U,ROW(),$F$6)="","",IF(ISNUMBER(INDEX($A:$U,ROW(),$F$6)),INDEX($A:$U,ROW(),$F$6),IFERROR(--SUBSTITUTE(SUBSTITUTE(TRIM(INDEX($A:$U,ROW(),$F$6)),",",""),"원",""),""))))</f>
        <v/>
      </c>
      <c r="AC338" s="2">
        <f>IF(OR($Y338="",$G$6=""),"",INDEX($A:$U,ROW(),$G$6)&amp;"")</f>
        <v/>
      </c>
      <c r="AD338" s="2">
        <f>IF($Y338="","",IF(OR(AND(설정!$B$5&lt;&gt;"",ISNUMBER(SEARCH(설정!$B$5,$AC338))),AND(설정!$B$6&lt;&gt;"",ISNUMBER(SEARCH(설정!$B$6,$AC338))),AND(설정!$B$7&lt;&gt;"",ISNUMBER(SEARCH(설정!$B$7,$AC338)))),"제외","포함"))</f>
        <v/>
      </c>
    </row>
    <row r="339">
      <c r="W339" s="2">
        <f>IF(OR($B$5="",$C$6="",ROW()&lt;$B$5),"",IF(INDEX($A:$U,ROW(),$C$6)="","",INDEX($A:$U,ROW(),$C$6)))</f>
        <v/>
      </c>
      <c r="X339" s="28">
        <f>IF($W339="","",IF(ISNUMBER($W339),IF($W339&gt;=10000000,IFERROR(DATE(INT($W339/10000),MOD(INT($W339/100),100),MOD($W339,100)),""),$W339),IF(ISNUMBER(--SUBSTITUTE(SUBSTITUTE(TRIM($W339),".","-"),"/","-")),IF(--SUBSTITUTE(SUBSTITUTE(TRIM($W339),".","-"),"/","-")&gt;=10000000,IFERROR(DATE(--LEFT(TRIM($W339),4),--MID(TRIM($W339),5,2),--RIGHT(TRIM($W339),2)),""),--SUBSTITUTE(SUBSTITUTE(TRIM($W339),".","-"),"/","-")),IFERROR(--LEFT(SUBSTITUTE(SUBSTITUTE(TRIM($W339),".","-"),"/","-"),10),""))))</f>
        <v/>
      </c>
      <c r="Y339" s="29">
        <f>IF($X339="","",INT($X339))</f>
        <v/>
      </c>
      <c r="Z339" s="30">
        <f>IF(OR($Y339="",$D$6=""),"",IF(INDEX($A:$U,ROW(),$D$6)="",0,IF(ISNUMBER(INDEX($A:$U,ROW(),$D$6)),INDEX($A:$U,ROW(),$D$6),IFERROR(--SUBSTITUTE(SUBSTITUTE(TRIM(INDEX($A:$U,ROW(),$D$6)),",",""),"원",""),0))))</f>
        <v/>
      </c>
      <c r="AA339" s="30">
        <f>IF(OR($Y339="",$E$6=""),"",IF(INDEX($A:$U,ROW(),$E$6)="",0,IF(ISNUMBER(INDEX($A:$U,ROW(),$E$6)),INDEX($A:$U,ROW(),$E$6),IFERROR(--SUBSTITUTE(SUBSTITUTE(TRIM(INDEX($A:$U,ROW(),$E$6)),",",""),"원",""),0))))</f>
        <v/>
      </c>
      <c r="AB339" s="30">
        <f>IF(OR($Y339="",$F$6=""),"",IF(INDEX($A:$U,ROW(),$F$6)="","",IF(ISNUMBER(INDEX($A:$U,ROW(),$F$6)),INDEX($A:$U,ROW(),$F$6),IFERROR(--SUBSTITUTE(SUBSTITUTE(TRIM(INDEX($A:$U,ROW(),$F$6)),",",""),"원",""),""))))</f>
        <v/>
      </c>
      <c r="AC339" s="2">
        <f>IF(OR($Y339="",$G$6=""),"",INDEX($A:$U,ROW(),$G$6)&amp;"")</f>
        <v/>
      </c>
      <c r="AD339" s="2">
        <f>IF($Y339="","",IF(OR(AND(설정!$B$5&lt;&gt;"",ISNUMBER(SEARCH(설정!$B$5,$AC339))),AND(설정!$B$6&lt;&gt;"",ISNUMBER(SEARCH(설정!$B$6,$AC339))),AND(설정!$B$7&lt;&gt;"",ISNUMBER(SEARCH(설정!$B$7,$AC339)))),"제외","포함"))</f>
        <v/>
      </c>
    </row>
    <row r="340">
      <c r="W340" s="2">
        <f>IF(OR($B$5="",$C$6="",ROW()&lt;$B$5),"",IF(INDEX($A:$U,ROW(),$C$6)="","",INDEX($A:$U,ROW(),$C$6)))</f>
        <v/>
      </c>
      <c r="X340" s="28">
        <f>IF($W340="","",IF(ISNUMBER($W340),IF($W340&gt;=10000000,IFERROR(DATE(INT($W340/10000),MOD(INT($W340/100),100),MOD($W340,100)),""),$W340),IF(ISNUMBER(--SUBSTITUTE(SUBSTITUTE(TRIM($W340),".","-"),"/","-")),IF(--SUBSTITUTE(SUBSTITUTE(TRIM($W340),".","-"),"/","-")&gt;=10000000,IFERROR(DATE(--LEFT(TRIM($W340),4),--MID(TRIM($W340),5,2),--RIGHT(TRIM($W340),2)),""),--SUBSTITUTE(SUBSTITUTE(TRIM($W340),".","-"),"/","-")),IFERROR(--LEFT(SUBSTITUTE(SUBSTITUTE(TRIM($W340),".","-"),"/","-"),10),""))))</f>
        <v/>
      </c>
      <c r="Y340" s="29">
        <f>IF($X340="","",INT($X340))</f>
        <v/>
      </c>
      <c r="Z340" s="30">
        <f>IF(OR($Y340="",$D$6=""),"",IF(INDEX($A:$U,ROW(),$D$6)="",0,IF(ISNUMBER(INDEX($A:$U,ROW(),$D$6)),INDEX($A:$U,ROW(),$D$6),IFERROR(--SUBSTITUTE(SUBSTITUTE(TRIM(INDEX($A:$U,ROW(),$D$6)),",",""),"원",""),0))))</f>
        <v/>
      </c>
      <c r="AA340" s="30">
        <f>IF(OR($Y340="",$E$6=""),"",IF(INDEX($A:$U,ROW(),$E$6)="",0,IF(ISNUMBER(INDEX($A:$U,ROW(),$E$6)),INDEX($A:$U,ROW(),$E$6),IFERROR(--SUBSTITUTE(SUBSTITUTE(TRIM(INDEX($A:$U,ROW(),$E$6)),",",""),"원",""),0))))</f>
        <v/>
      </c>
      <c r="AB340" s="30">
        <f>IF(OR($Y340="",$F$6=""),"",IF(INDEX($A:$U,ROW(),$F$6)="","",IF(ISNUMBER(INDEX($A:$U,ROW(),$F$6)),INDEX($A:$U,ROW(),$F$6),IFERROR(--SUBSTITUTE(SUBSTITUTE(TRIM(INDEX($A:$U,ROW(),$F$6)),",",""),"원",""),""))))</f>
        <v/>
      </c>
      <c r="AC340" s="2">
        <f>IF(OR($Y340="",$G$6=""),"",INDEX($A:$U,ROW(),$G$6)&amp;"")</f>
        <v/>
      </c>
      <c r="AD340" s="2">
        <f>IF($Y340="","",IF(OR(AND(설정!$B$5&lt;&gt;"",ISNUMBER(SEARCH(설정!$B$5,$AC340))),AND(설정!$B$6&lt;&gt;"",ISNUMBER(SEARCH(설정!$B$6,$AC340))),AND(설정!$B$7&lt;&gt;"",ISNUMBER(SEARCH(설정!$B$7,$AC340)))),"제외","포함"))</f>
        <v/>
      </c>
    </row>
    <row r="341">
      <c r="W341" s="2">
        <f>IF(OR($B$5="",$C$6="",ROW()&lt;$B$5),"",IF(INDEX($A:$U,ROW(),$C$6)="","",INDEX($A:$U,ROW(),$C$6)))</f>
        <v/>
      </c>
      <c r="X341" s="28">
        <f>IF($W341="","",IF(ISNUMBER($W341),IF($W341&gt;=10000000,IFERROR(DATE(INT($W341/10000),MOD(INT($W341/100),100),MOD($W341,100)),""),$W341),IF(ISNUMBER(--SUBSTITUTE(SUBSTITUTE(TRIM($W341),".","-"),"/","-")),IF(--SUBSTITUTE(SUBSTITUTE(TRIM($W341),".","-"),"/","-")&gt;=10000000,IFERROR(DATE(--LEFT(TRIM($W341),4),--MID(TRIM($W341),5,2),--RIGHT(TRIM($W341),2)),""),--SUBSTITUTE(SUBSTITUTE(TRIM($W341),".","-"),"/","-")),IFERROR(--LEFT(SUBSTITUTE(SUBSTITUTE(TRIM($W341),".","-"),"/","-"),10),""))))</f>
        <v/>
      </c>
      <c r="Y341" s="29">
        <f>IF($X341="","",INT($X341))</f>
        <v/>
      </c>
      <c r="Z341" s="30">
        <f>IF(OR($Y341="",$D$6=""),"",IF(INDEX($A:$U,ROW(),$D$6)="",0,IF(ISNUMBER(INDEX($A:$U,ROW(),$D$6)),INDEX($A:$U,ROW(),$D$6),IFERROR(--SUBSTITUTE(SUBSTITUTE(TRIM(INDEX($A:$U,ROW(),$D$6)),",",""),"원",""),0))))</f>
        <v/>
      </c>
      <c r="AA341" s="30">
        <f>IF(OR($Y341="",$E$6=""),"",IF(INDEX($A:$U,ROW(),$E$6)="",0,IF(ISNUMBER(INDEX($A:$U,ROW(),$E$6)),INDEX($A:$U,ROW(),$E$6),IFERROR(--SUBSTITUTE(SUBSTITUTE(TRIM(INDEX($A:$U,ROW(),$E$6)),",",""),"원",""),0))))</f>
        <v/>
      </c>
      <c r="AB341" s="30">
        <f>IF(OR($Y341="",$F$6=""),"",IF(INDEX($A:$U,ROW(),$F$6)="","",IF(ISNUMBER(INDEX($A:$U,ROW(),$F$6)),INDEX($A:$U,ROW(),$F$6),IFERROR(--SUBSTITUTE(SUBSTITUTE(TRIM(INDEX($A:$U,ROW(),$F$6)),",",""),"원",""),""))))</f>
        <v/>
      </c>
      <c r="AC341" s="2">
        <f>IF(OR($Y341="",$G$6=""),"",INDEX($A:$U,ROW(),$G$6)&amp;"")</f>
        <v/>
      </c>
      <c r="AD341" s="2">
        <f>IF($Y341="","",IF(OR(AND(설정!$B$5&lt;&gt;"",ISNUMBER(SEARCH(설정!$B$5,$AC341))),AND(설정!$B$6&lt;&gt;"",ISNUMBER(SEARCH(설정!$B$6,$AC341))),AND(설정!$B$7&lt;&gt;"",ISNUMBER(SEARCH(설정!$B$7,$AC341)))),"제외","포함"))</f>
        <v/>
      </c>
    </row>
    <row r="342">
      <c r="W342" s="2">
        <f>IF(OR($B$5="",$C$6="",ROW()&lt;$B$5),"",IF(INDEX($A:$U,ROW(),$C$6)="","",INDEX($A:$U,ROW(),$C$6)))</f>
        <v/>
      </c>
      <c r="X342" s="28">
        <f>IF($W342="","",IF(ISNUMBER($W342),IF($W342&gt;=10000000,IFERROR(DATE(INT($W342/10000),MOD(INT($W342/100),100),MOD($W342,100)),""),$W342),IF(ISNUMBER(--SUBSTITUTE(SUBSTITUTE(TRIM($W342),".","-"),"/","-")),IF(--SUBSTITUTE(SUBSTITUTE(TRIM($W342),".","-"),"/","-")&gt;=10000000,IFERROR(DATE(--LEFT(TRIM($W342),4),--MID(TRIM($W342),5,2),--RIGHT(TRIM($W342),2)),""),--SUBSTITUTE(SUBSTITUTE(TRIM($W342),".","-"),"/","-")),IFERROR(--LEFT(SUBSTITUTE(SUBSTITUTE(TRIM($W342),".","-"),"/","-"),10),""))))</f>
        <v/>
      </c>
      <c r="Y342" s="29">
        <f>IF($X342="","",INT($X342))</f>
        <v/>
      </c>
      <c r="Z342" s="30">
        <f>IF(OR($Y342="",$D$6=""),"",IF(INDEX($A:$U,ROW(),$D$6)="",0,IF(ISNUMBER(INDEX($A:$U,ROW(),$D$6)),INDEX($A:$U,ROW(),$D$6),IFERROR(--SUBSTITUTE(SUBSTITUTE(TRIM(INDEX($A:$U,ROW(),$D$6)),",",""),"원",""),0))))</f>
        <v/>
      </c>
      <c r="AA342" s="30">
        <f>IF(OR($Y342="",$E$6=""),"",IF(INDEX($A:$U,ROW(),$E$6)="",0,IF(ISNUMBER(INDEX($A:$U,ROW(),$E$6)),INDEX($A:$U,ROW(),$E$6),IFERROR(--SUBSTITUTE(SUBSTITUTE(TRIM(INDEX($A:$U,ROW(),$E$6)),",",""),"원",""),0))))</f>
        <v/>
      </c>
      <c r="AB342" s="30">
        <f>IF(OR($Y342="",$F$6=""),"",IF(INDEX($A:$U,ROW(),$F$6)="","",IF(ISNUMBER(INDEX($A:$U,ROW(),$F$6)),INDEX($A:$U,ROW(),$F$6),IFERROR(--SUBSTITUTE(SUBSTITUTE(TRIM(INDEX($A:$U,ROW(),$F$6)),",",""),"원",""),""))))</f>
        <v/>
      </c>
      <c r="AC342" s="2">
        <f>IF(OR($Y342="",$G$6=""),"",INDEX($A:$U,ROW(),$G$6)&amp;"")</f>
        <v/>
      </c>
      <c r="AD342" s="2">
        <f>IF($Y342="","",IF(OR(AND(설정!$B$5&lt;&gt;"",ISNUMBER(SEARCH(설정!$B$5,$AC342))),AND(설정!$B$6&lt;&gt;"",ISNUMBER(SEARCH(설정!$B$6,$AC342))),AND(설정!$B$7&lt;&gt;"",ISNUMBER(SEARCH(설정!$B$7,$AC342)))),"제외","포함"))</f>
        <v/>
      </c>
    </row>
    <row r="343">
      <c r="W343" s="2">
        <f>IF(OR($B$5="",$C$6="",ROW()&lt;$B$5),"",IF(INDEX($A:$U,ROW(),$C$6)="","",INDEX($A:$U,ROW(),$C$6)))</f>
        <v/>
      </c>
      <c r="X343" s="28">
        <f>IF($W343="","",IF(ISNUMBER($W343),IF($W343&gt;=10000000,IFERROR(DATE(INT($W343/10000),MOD(INT($W343/100),100),MOD($W343,100)),""),$W343),IF(ISNUMBER(--SUBSTITUTE(SUBSTITUTE(TRIM($W343),".","-"),"/","-")),IF(--SUBSTITUTE(SUBSTITUTE(TRIM($W343),".","-"),"/","-")&gt;=10000000,IFERROR(DATE(--LEFT(TRIM($W343),4),--MID(TRIM($W343),5,2),--RIGHT(TRIM($W343),2)),""),--SUBSTITUTE(SUBSTITUTE(TRIM($W343),".","-"),"/","-")),IFERROR(--LEFT(SUBSTITUTE(SUBSTITUTE(TRIM($W343),".","-"),"/","-"),10),""))))</f>
        <v/>
      </c>
      <c r="Y343" s="29">
        <f>IF($X343="","",INT($X343))</f>
        <v/>
      </c>
      <c r="Z343" s="30">
        <f>IF(OR($Y343="",$D$6=""),"",IF(INDEX($A:$U,ROW(),$D$6)="",0,IF(ISNUMBER(INDEX($A:$U,ROW(),$D$6)),INDEX($A:$U,ROW(),$D$6),IFERROR(--SUBSTITUTE(SUBSTITUTE(TRIM(INDEX($A:$U,ROW(),$D$6)),",",""),"원",""),0))))</f>
        <v/>
      </c>
      <c r="AA343" s="30">
        <f>IF(OR($Y343="",$E$6=""),"",IF(INDEX($A:$U,ROW(),$E$6)="",0,IF(ISNUMBER(INDEX($A:$U,ROW(),$E$6)),INDEX($A:$U,ROW(),$E$6),IFERROR(--SUBSTITUTE(SUBSTITUTE(TRIM(INDEX($A:$U,ROW(),$E$6)),",",""),"원",""),0))))</f>
        <v/>
      </c>
      <c r="AB343" s="30">
        <f>IF(OR($Y343="",$F$6=""),"",IF(INDEX($A:$U,ROW(),$F$6)="","",IF(ISNUMBER(INDEX($A:$U,ROW(),$F$6)),INDEX($A:$U,ROW(),$F$6),IFERROR(--SUBSTITUTE(SUBSTITUTE(TRIM(INDEX($A:$U,ROW(),$F$6)),",",""),"원",""),""))))</f>
        <v/>
      </c>
      <c r="AC343" s="2">
        <f>IF(OR($Y343="",$G$6=""),"",INDEX($A:$U,ROW(),$G$6)&amp;"")</f>
        <v/>
      </c>
      <c r="AD343" s="2">
        <f>IF($Y343="","",IF(OR(AND(설정!$B$5&lt;&gt;"",ISNUMBER(SEARCH(설정!$B$5,$AC343))),AND(설정!$B$6&lt;&gt;"",ISNUMBER(SEARCH(설정!$B$6,$AC343))),AND(설정!$B$7&lt;&gt;"",ISNUMBER(SEARCH(설정!$B$7,$AC343)))),"제외","포함"))</f>
        <v/>
      </c>
    </row>
    <row r="344">
      <c r="W344" s="2">
        <f>IF(OR($B$5="",$C$6="",ROW()&lt;$B$5),"",IF(INDEX($A:$U,ROW(),$C$6)="","",INDEX($A:$U,ROW(),$C$6)))</f>
        <v/>
      </c>
      <c r="X344" s="28">
        <f>IF($W344="","",IF(ISNUMBER($W344),IF($W344&gt;=10000000,IFERROR(DATE(INT($W344/10000),MOD(INT($W344/100),100),MOD($W344,100)),""),$W344),IF(ISNUMBER(--SUBSTITUTE(SUBSTITUTE(TRIM($W344),".","-"),"/","-")),IF(--SUBSTITUTE(SUBSTITUTE(TRIM($W344),".","-"),"/","-")&gt;=10000000,IFERROR(DATE(--LEFT(TRIM($W344),4),--MID(TRIM($W344),5,2),--RIGHT(TRIM($W344),2)),""),--SUBSTITUTE(SUBSTITUTE(TRIM($W344),".","-"),"/","-")),IFERROR(--LEFT(SUBSTITUTE(SUBSTITUTE(TRIM($W344),".","-"),"/","-"),10),""))))</f>
        <v/>
      </c>
      <c r="Y344" s="29">
        <f>IF($X344="","",INT($X344))</f>
        <v/>
      </c>
      <c r="Z344" s="30">
        <f>IF(OR($Y344="",$D$6=""),"",IF(INDEX($A:$U,ROW(),$D$6)="",0,IF(ISNUMBER(INDEX($A:$U,ROW(),$D$6)),INDEX($A:$U,ROW(),$D$6),IFERROR(--SUBSTITUTE(SUBSTITUTE(TRIM(INDEX($A:$U,ROW(),$D$6)),",",""),"원",""),0))))</f>
        <v/>
      </c>
      <c r="AA344" s="30">
        <f>IF(OR($Y344="",$E$6=""),"",IF(INDEX($A:$U,ROW(),$E$6)="",0,IF(ISNUMBER(INDEX($A:$U,ROW(),$E$6)),INDEX($A:$U,ROW(),$E$6),IFERROR(--SUBSTITUTE(SUBSTITUTE(TRIM(INDEX($A:$U,ROW(),$E$6)),",",""),"원",""),0))))</f>
        <v/>
      </c>
      <c r="AB344" s="30">
        <f>IF(OR($Y344="",$F$6=""),"",IF(INDEX($A:$U,ROW(),$F$6)="","",IF(ISNUMBER(INDEX($A:$U,ROW(),$F$6)),INDEX($A:$U,ROW(),$F$6),IFERROR(--SUBSTITUTE(SUBSTITUTE(TRIM(INDEX($A:$U,ROW(),$F$6)),",",""),"원",""),""))))</f>
        <v/>
      </c>
      <c r="AC344" s="2">
        <f>IF(OR($Y344="",$G$6=""),"",INDEX($A:$U,ROW(),$G$6)&amp;"")</f>
        <v/>
      </c>
      <c r="AD344" s="2">
        <f>IF($Y344="","",IF(OR(AND(설정!$B$5&lt;&gt;"",ISNUMBER(SEARCH(설정!$B$5,$AC344))),AND(설정!$B$6&lt;&gt;"",ISNUMBER(SEARCH(설정!$B$6,$AC344))),AND(설정!$B$7&lt;&gt;"",ISNUMBER(SEARCH(설정!$B$7,$AC344)))),"제외","포함"))</f>
        <v/>
      </c>
    </row>
    <row r="345">
      <c r="W345" s="2">
        <f>IF(OR($B$5="",$C$6="",ROW()&lt;$B$5),"",IF(INDEX($A:$U,ROW(),$C$6)="","",INDEX($A:$U,ROW(),$C$6)))</f>
        <v/>
      </c>
      <c r="X345" s="28">
        <f>IF($W345="","",IF(ISNUMBER($W345),IF($W345&gt;=10000000,IFERROR(DATE(INT($W345/10000),MOD(INT($W345/100),100),MOD($W345,100)),""),$W345),IF(ISNUMBER(--SUBSTITUTE(SUBSTITUTE(TRIM($W345),".","-"),"/","-")),IF(--SUBSTITUTE(SUBSTITUTE(TRIM($W345),".","-"),"/","-")&gt;=10000000,IFERROR(DATE(--LEFT(TRIM($W345),4),--MID(TRIM($W345),5,2),--RIGHT(TRIM($W345),2)),""),--SUBSTITUTE(SUBSTITUTE(TRIM($W345),".","-"),"/","-")),IFERROR(--LEFT(SUBSTITUTE(SUBSTITUTE(TRIM($W345),".","-"),"/","-"),10),""))))</f>
        <v/>
      </c>
      <c r="Y345" s="29">
        <f>IF($X345="","",INT($X345))</f>
        <v/>
      </c>
      <c r="Z345" s="30">
        <f>IF(OR($Y345="",$D$6=""),"",IF(INDEX($A:$U,ROW(),$D$6)="",0,IF(ISNUMBER(INDEX($A:$U,ROW(),$D$6)),INDEX($A:$U,ROW(),$D$6),IFERROR(--SUBSTITUTE(SUBSTITUTE(TRIM(INDEX($A:$U,ROW(),$D$6)),",",""),"원",""),0))))</f>
        <v/>
      </c>
      <c r="AA345" s="30">
        <f>IF(OR($Y345="",$E$6=""),"",IF(INDEX($A:$U,ROW(),$E$6)="",0,IF(ISNUMBER(INDEX($A:$U,ROW(),$E$6)),INDEX($A:$U,ROW(),$E$6),IFERROR(--SUBSTITUTE(SUBSTITUTE(TRIM(INDEX($A:$U,ROW(),$E$6)),",",""),"원",""),0))))</f>
        <v/>
      </c>
      <c r="AB345" s="30">
        <f>IF(OR($Y345="",$F$6=""),"",IF(INDEX($A:$U,ROW(),$F$6)="","",IF(ISNUMBER(INDEX($A:$U,ROW(),$F$6)),INDEX($A:$U,ROW(),$F$6),IFERROR(--SUBSTITUTE(SUBSTITUTE(TRIM(INDEX($A:$U,ROW(),$F$6)),",",""),"원",""),""))))</f>
        <v/>
      </c>
      <c r="AC345" s="2">
        <f>IF(OR($Y345="",$G$6=""),"",INDEX($A:$U,ROW(),$G$6)&amp;"")</f>
        <v/>
      </c>
      <c r="AD345" s="2">
        <f>IF($Y345="","",IF(OR(AND(설정!$B$5&lt;&gt;"",ISNUMBER(SEARCH(설정!$B$5,$AC345))),AND(설정!$B$6&lt;&gt;"",ISNUMBER(SEARCH(설정!$B$6,$AC345))),AND(설정!$B$7&lt;&gt;"",ISNUMBER(SEARCH(설정!$B$7,$AC345)))),"제외","포함"))</f>
        <v/>
      </c>
    </row>
    <row r="346">
      <c r="W346" s="2">
        <f>IF(OR($B$5="",$C$6="",ROW()&lt;$B$5),"",IF(INDEX($A:$U,ROW(),$C$6)="","",INDEX($A:$U,ROW(),$C$6)))</f>
        <v/>
      </c>
      <c r="X346" s="28">
        <f>IF($W346="","",IF(ISNUMBER($W346),IF($W346&gt;=10000000,IFERROR(DATE(INT($W346/10000),MOD(INT($W346/100),100),MOD($W346,100)),""),$W346),IF(ISNUMBER(--SUBSTITUTE(SUBSTITUTE(TRIM($W346),".","-"),"/","-")),IF(--SUBSTITUTE(SUBSTITUTE(TRIM($W346),".","-"),"/","-")&gt;=10000000,IFERROR(DATE(--LEFT(TRIM($W346),4),--MID(TRIM($W346),5,2),--RIGHT(TRIM($W346),2)),""),--SUBSTITUTE(SUBSTITUTE(TRIM($W346),".","-"),"/","-")),IFERROR(--LEFT(SUBSTITUTE(SUBSTITUTE(TRIM($W346),".","-"),"/","-"),10),""))))</f>
        <v/>
      </c>
      <c r="Y346" s="29">
        <f>IF($X346="","",INT($X346))</f>
        <v/>
      </c>
      <c r="Z346" s="30">
        <f>IF(OR($Y346="",$D$6=""),"",IF(INDEX($A:$U,ROW(),$D$6)="",0,IF(ISNUMBER(INDEX($A:$U,ROW(),$D$6)),INDEX($A:$U,ROW(),$D$6),IFERROR(--SUBSTITUTE(SUBSTITUTE(TRIM(INDEX($A:$U,ROW(),$D$6)),",",""),"원",""),0))))</f>
        <v/>
      </c>
      <c r="AA346" s="30">
        <f>IF(OR($Y346="",$E$6=""),"",IF(INDEX($A:$U,ROW(),$E$6)="",0,IF(ISNUMBER(INDEX($A:$U,ROW(),$E$6)),INDEX($A:$U,ROW(),$E$6),IFERROR(--SUBSTITUTE(SUBSTITUTE(TRIM(INDEX($A:$U,ROW(),$E$6)),",",""),"원",""),0))))</f>
        <v/>
      </c>
      <c r="AB346" s="30">
        <f>IF(OR($Y346="",$F$6=""),"",IF(INDEX($A:$U,ROW(),$F$6)="","",IF(ISNUMBER(INDEX($A:$U,ROW(),$F$6)),INDEX($A:$U,ROW(),$F$6),IFERROR(--SUBSTITUTE(SUBSTITUTE(TRIM(INDEX($A:$U,ROW(),$F$6)),",",""),"원",""),""))))</f>
        <v/>
      </c>
      <c r="AC346" s="2">
        <f>IF(OR($Y346="",$G$6=""),"",INDEX($A:$U,ROW(),$G$6)&amp;"")</f>
        <v/>
      </c>
      <c r="AD346" s="2">
        <f>IF($Y346="","",IF(OR(AND(설정!$B$5&lt;&gt;"",ISNUMBER(SEARCH(설정!$B$5,$AC346))),AND(설정!$B$6&lt;&gt;"",ISNUMBER(SEARCH(설정!$B$6,$AC346))),AND(설정!$B$7&lt;&gt;"",ISNUMBER(SEARCH(설정!$B$7,$AC346)))),"제외","포함"))</f>
        <v/>
      </c>
    </row>
    <row r="347">
      <c r="W347" s="2">
        <f>IF(OR($B$5="",$C$6="",ROW()&lt;$B$5),"",IF(INDEX($A:$U,ROW(),$C$6)="","",INDEX($A:$U,ROW(),$C$6)))</f>
        <v/>
      </c>
      <c r="X347" s="28">
        <f>IF($W347="","",IF(ISNUMBER($W347),IF($W347&gt;=10000000,IFERROR(DATE(INT($W347/10000),MOD(INT($W347/100),100),MOD($W347,100)),""),$W347),IF(ISNUMBER(--SUBSTITUTE(SUBSTITUTE(TRIM($W347),".","-"),"/","-")),IF(--SUBSTITUTE(SUBSTITUTE(TRIM($W347),".","-"),"/","-")&gt;=10000000,IFERROR(DATE(--LEFT(TRIM($W347),4),--MID(TRIM($W347),5,2),--RIGHT(TRIM($W347),2)),""),--SUBSTITUTE(SUBSTITUTE(TRIM($W347),".","-"),"/","-")),IFERROR(--LEFT(SUBSTITUTE(SUBSTITUTE(TRIM($W347),".","-"),"/","-"),10),""))))</f>
        <v/>
      </c>
      <c r="Y347" s="29">
        <f>IF($X347="","",INT($X347))</f>
        <v/>
      </c>
      <c r="Z347" s="30">
        <f>IF(OR($Y347="",$D$6=""),"",IF(INDEX($A:$U,ROW(),$D$6)="",0,IF(ISNUMBER(INDEX($A:$U,ROW(),$D$6)),INDEX($A:$U,ROW(),$D$6),IFERROR(--SUBSTITUTE(SUBSTITUTE(TRIM(INDEX($A:$U,ROW(),$D$6)),",",""),"원",""),0))))</f>
        <v/>
      </c>
      <c r="AA347" s="30">
        <f>IF(OR($Y347="",$E$6=""),"",IF(INDEX($A:$U,ROW(),$E$6)="",0,IF(ISNUMBER(INDEX($A:$U,ROW(),$E$6)),INDEX($A:$U,ROW(),$E$6),IFERROR(--SUBSTITUTE(SUBSTITUTE(TRIM(INDEX($A:$U,ROW(),$E$6)),",",""),"원",""),0))))</f>
        <v/>
      </c>
      <c r="AB347" s="30">
        <f>IF(OR($Y347="",$F$6=""),"",IF(INDEX($A:$U,ROW(),$F$6)="","",IF(ISNUMBER(INDEX($A:$U,ROW(),$F$6)),INDEX($A:$U,ROW(),$F$6),IFERROR(--SUBSTITUTE(SUBSTITUTE(TRIM(INDEX($A:$U,ROW(),$F$6)),",",""),"원",""),""))))</f>
        <v/>
      </c>
      <c r="AC347" s="2">
        <f>IF(OR($Y347="",$G$6=""),"",INDEX($A:$U,ROW(),$G$6)&amp;"")</f>
        <v/>
      </c>
      <c r="AD347" s="2">
        <f>IF($Y347="","",IF(OR(AND(설정!$B$5&lt;&gt;"",ISNUMBER(SEARCH(설정!$B$5,$AC347))),AND(설정!$B$6&lt;&gt;"",ISNUMBER(SEARCH(설정!$B$6,$AC347))),AND(설정!$B$7&lt;&gt;"",ISNUMBER(SEARCH(설정!$B$7,$AC347)))),"제외","포함"))</f>
        <v/>
      </c>
    </row>
    <row r="348">
      <c r="W348" s="2">
        <f>IF(OR($B$5="",$C$6="",ROW()&lt;$B$5),"",IF(INDEX($A:$U,ROW(),$C$6)="","",INDEX($A:$U,ROW(),$C$6)))</f>
        <v/>
      </c>
      <c r="X348" s="28">
        <f>IF($W348="","",IF(ISNUMBER($W348),IF($W348&gt;=10000000,IFERROR(DATE(INT($W348/10000),MOD(INT($W348/100),100),MOD($W348,100)),""),$W348),IF(ISNUMBER(--SUBSTITUTE(SUBSTITUTE(TRIM($W348),".","-"),"/","-")),IF(--SUBSTITUTE(SUBSTITUTE(TRIM($W348),".","-"),"/","-")&gt;=10000000,IFERROR(DATE(--LEFT(TRIM($W348),4),--MID(TRIM($W348),5,2),--RIGHT(TRIM($W348),2)),""),--SUBSTITUTE(SUBSTITUTE(TRIM($W348),".","-"),"/","-")),IFERROR(--LEFT(SUBSTITUTE(SUBSTITUTE(TRIM($W348),".","-"),"/","-"),10),""))))</f>
        <v/>
      </c>
      <c r="Y348" s="29">
        <f>IF($X348="","",INT($X348))</f>
        <v/>
      </c>
      <c r="Z348" s="30">
        <f>IF(OR($Y348="",$D$6=""),"",IF(INDEX($A:$U,ROW(),$D$6)="",0,IF(ISNUMBER(INDEX($A:$U,ROW(),$D$6)),INDEX($A:$U,ROW(),$D$6),IFERROR(--SUBSTITUTE(SUBSTITUTE(TRIM(INDEX($A:$U,ROW(),$D$6)),",",""),"원",""),0))))</f>
        <v/>
      </c>
      <c r="AA348" s="30">
        <f>IF(OR($Y348="",$E$6=""),"",IF(INDEX($A:$U,ROW(),$E$6)="",0,IF(ISNUMBER(INDEX($A:$U,ROW(),$E$6)),INDEX($A:$U,ROW(),$E$6),IFERROR(--SUBSTITUTE(SUBSTITUTE(TRIM(INDEX($A:$U,ROW(),$E$6)),",",""),"원",""),0))))</f>
        <v/>
      </c>
      <c r="AB348" s="30">
        <f>IF(OR($Y348="",$F$6=""),"",IF(INDEX($A:$U,ROW(),$F$6)="","",IF(ISNUMBER(INDEX($A:$U,ROW(),$F$6)),INDEX($A:$U,ROW(),$F$6),IFERROR(--SUBSTITUTE(SUBSTITUTE(TRIM(INDEX($A:$U,ROW(),$F$6)),",",""),"원",""),""))))</f>
        <v/>
      </c>
      <c r="AC348" s="2">
        <f>IF(OR($Y348="",$G$6=""),"",INDEX($A:$U,ROW(),$G$6)&amp;"")</f>
        <v/>
      </c>
      <c r="AD348" s="2">
        <f>IF($Y348="","",IF(OR(AND(설정!$B$5&lt;&gt;"",ISNUMBER(SEARCH(설정!$B$5,$AC348))),AND(설정!$B$6&lt;&gt;"",ISNUMBER(SEARCH(설정!$B$6,$AC348))),AND(설정!$B$7&lt;&gt;"",ISNUMBER(SEARCH(설정!$B$7,$AC348)))),"제외","포함"))</f>
        <v/>
      </c>
    </row>
    <row r="349">
      <c r="W349" s="2">
        <f>IF(OR($B$5="",$C$6="",ROW()&lt;$B$5),"",IF(INDEX($A:$U,ROW(),$C$6)="","",INDEX($A:$U,ROW(),$C$6)))</f>
        <v/>
      </c>
      <c r="X349" s="28">
        <f>IF($W349="","",IF(ISNUMBER($W349),IF($W349&gt;=10000000,IFERROR(DATE(INT($W349/10000),MOD(INT($W349/100),100),MOD($W349,100)),""),$W349),IF(ISNUMBER(--SUBSTITUTE(SUBSTITUTE(TRIM($W349),".","-"),"/","-")),IF(--SUBSTITUTE(SUBSTITUTE(TRIM($W349),".","-"),"/","-")&gt;=10000000,IFERROR(DATE(--LEFT(TRIM($W349),4),--MID(TRIM($W349),5,2),--RIGHT(TRIM($W349),2)),""),--SUBSTITUTE(SUBSTITUTE(TRIM($W349),".","-"),"/","-")),IFERROR(--LEFT(SUBSTITUTE(SUBSTITUTE(TRIM($W349),".","-"),"/","-"),10),""))))</f>
        <v/>
      </c>
      <c r="Y349" s="29">
        <f>IF($X349="","",INT($X349))</f>
        <v/>
      </c>
      <c r="Z349" s="30">
        <f>IF(OR($Y349="",$D$6=""),"",IF(INDEX($A:$U,ROW(),$D$6)="",0,IF(ISNUMBER(INDEX($A:$U,ROW(),$D$6)),INDEX($A:$U,ROW(),$D$6),IFERROR(--SUBSTITUTE(SUBSTITUTE(TRIM(INDEX($A:$U,ROW(),$D$6)),",",""),"원",""),0))))</f>
        <v/>
      </c>
      <c r="AA349" s="30">
        <f>IF(OR($Y349="",$E$6=""),"",IF(INDEX($A:$U,ROW(),$E$6)="",0,IF(ISNUMBER(INDEX($A:$U,ROW(),$E$6)),INDEX($A:$U,ROW(),$E$6),IFERROR(--SUBSTITUTE(SUBSTITUTE(TRIM(INDEX($A:$U,ROW(),$E$6)),",",""),"원",""),0))))</f>
        <v/>
      </c>
      <c r="AB349" s="30">
        <f>IF(OR($Y349="",$F$6=""),"",IF(INDEX($A:$U,ROW(),$F$6)="","",IF(ISNUMBER(INDEX($A:$U,ROW(),$F$6)),INDEX($A:$U,ROW(),$F$6),IFERROR(--SUBSTITUTE(SUBSTITUTE(TRIM(INDEX($A:$U,ROW(),$F$6)),",",""),"원",""),""))))</f>
        <v/>
      </c>
      <c r="AC349" s="2">
        <f>IF(OR($Y349="",$G$6=""),"",INDEX($A:$U,ROW(),$G$6)&amp;"")</f>
        <v/>
      </c>
      <c r="AD349" s="2">
        <f>IF($Y349="","",IF(OR(AND(설정!$B$5&lt;&gt;"",ISNUMBER(SEARCH(설정!$B$5,$AC349))),AND(설정!$B$6&lt;&gt;"",ISNUMBER(SEARCH(설정!$B$6,$AC349))),AND(설정!$B$7&lt;&gt;"",ISNUMBER(SEARCH(설정!$B$7,$AC349)))),"제외","포함"))</f>
        <v/>
      </c>
    </row>
    <row r="350">
      <c r="W350" s="2">
        <f>IF(OR($B$5="",$C$6="",ROW()&lt;$B$5),"",IF(INDEX($A:$U,ROW(),$C$6)="","",INDEX($A:$U,ROW(),$C$6)))</f>
        <v/>
      </c>
      <c r="X350" s="28">
        <f>IF($W350="","",IF(ISNUMBER($W350),IF($W350&gt;=10000000,IFERROR(DATE(INT($W350/10000),MOD(INT($W350/100),100),MOD($W350,100)),""),$W350),IF(ISNUMBER(--SUBSTITUTE(SUBSTITUTE(TRIM($W350),".","-"),"/","-")),IF(--SUBSTITUTE(SUBSTITUTE(TRIM($W350),".","-"),"/","-")&gt;=10000000,IFERROR(DATE(--LEFT(TRIM($W350),4),--MID(TRIM($W350),5,2),--RIGHT(TRIM($W350),2)),""),--SUBSTITUTE(SUBSTITUTE(TRIM($W350),".","-"),"/","-")),IFERROR(--LEFT(SUBSTITUTE(SUBSTITUTE(TRIM($W350),".","-"),"/","-"),10),""))))</f>
        <v/>
      </c>
      <c r="Y350" s="29">
        <f>IF($X350="","",INT($X350))</f>
        <v/>
      </c>
      <c r="Z350" s="30">
        <f>IF(OR($Y350="",$D$6=""),"",IF(INDEX($A:$U,ROW(),$D$6)="",0,IF(ISNUMBER(INDEX($A:$U,ROW(),$D$6)),INDEX($A:$U,ROW(),$D$6),IFERROR(--SUBSTITUTE(SUBSTITUTE(TRIM(INDEX($A:$U,ROW(),$D$6)),",",""),"원",""),0))))</f>
        <v/>
      </c>
      <c r="AA350" s="30">
        <f>IF(OR($Y350="",$E$6=""),"",IF(INDEX($A:$U,ROW(),$E$6)="",0,IF(ISNUMBER(INDEX($A:$U,ROW(),$E$6)),INDEX($A:$U,ROW(),$E$6),IFERROR(--SUBSTITUTE(SUBSTITUTE(TRIM(INDEX($A:$U,ROW(),$E$6)),",",""),"원",""),0))))</f>
        <v/>
      </c>
      <c r="AB350" s="30">
        <f>IF(OR($Y350="",$F$6=""),"",IF(INDEX($A:$U,ROW(),$F$6)="","",IF(ISNUMBER(INDEX($A:$U,ROW(),$F$6)),INDEX($A:$U,ROW(),$F$6),IFERROR(--SUBSTITUTE(SUBSTITUTE(TRIM(INDEX($A:$U,ROW(),$F$6)),",",""),"원",""),""))))</f>
        <v/>
      </c>
      <c r="AC350" s="2">
        <f>IF(OR($Y350="",$G$6=""),"",INDEX($A:$U,ROW(),$G$6)&amp;"")</f>
        <v/>
      </c>
      <c r="AD350" s="2">
        <f>IF($Y350="","",IF(OR(AND(설정!$B$5&lt;&gt;"",ISNUMBER(SEARCH(설정!$B$5,$AC350))),AND(설정!$B$6&lt;&gt;"",ISNUMBER(SEARCH(설정!$B$6,$AC350))),AND(설정!$B$7&lt;&gt;"",ISNUMBER(SEARCH(설정!$B$7,$AC350)))),"제외","포함"))</f>
        <v/>
      </c>
    </row>
    <row r="351">
      <c r="W351" s="2">
        <f>IF(OR($B$5="",$C$6="",ROW()&lt;$B$5),"",IF(INDEX($A:$U,ROW(),$C$6)="","",INDEX($A:$U,ROW(),$C$6)))</f>
        <v/>
      </c>
      <c r="X351" s="28">
        <f>IF($W351="","",IF(ISNUMBER($W351),IF($W351&gt;=10000000,IFERROR(DATE(INT($W351/10000),MOD(INT($W351/100),100),MOD($W351,100)),""),$W351),IF(ISNUMBER(--SUBSTITUTE(SUBSTITUTE(TRIM($W351),".","-"),"/","-")),IF(--SUBSTITUTE(SUBSTITUTE(TRIM($W351),".","-"),"/","-")&gt;=10000000,IFERROR(DATE(--LEFT(TRIM($W351),4),--MID(TRIM($W351),5,2),--RIGHT(TRIM($W351),2)),""),--SUBSTITUTE(SUBSTITUTE(TRIM($W351),".","-"),"/","-")),IFERROR(--LEFT(SUBSTITUTE(SUBSTITUTE(TRIM($W351),".","-"),"/","-"),10),""))))</f>
        <v/>
      </c>
      <c r="Y351" s="29">
        <f>IF($X351="","",INT($X351))</f>
        <v/>
      </c>
      <c r="Z351" s="30">
        <f>IF(OR($Y351="",$D$6=""),"",IF(INDEX($A:$U,ROW(),$D$6)="",0,IF(ISNUMBER(INDEX($A:$U,ROW(),$D$6)),INDEX($A:$U,ROW(),$D$6),IFERROR(--SUBSTITUTE(SUBSTITUTE(TRIM(INDEX($A:$U,ROW(),$D$6)),",",""),"원",""),0))))</f>
        <v/>
      </c>
      <c r="AA351" s="30">
        <f>IF(OR($Y351="",$E$6=""),"",IF(INDEX($A:$U,ROW(),$E$6)="",0,IF(ISNUMBER(INDEX($A:$U,ROW(),$E$6)),INDEX($A:$U,ROW(),$E$6),IFERROR(--SUBSTITUTE(SUBSTITUTE(TRIM(INDEX($A:$U,ROW(),$E$6)),",",""),"원",""),0))))</f>
        <v/>
      </c>
      <c r="AB351" s="30">
        <f>IF(OR($Y351="",$F$6=""),"",IF(INDEX($A:$U,ROW(),$F$6)="","",IF(ISNUMBER(INDEX($A:$U,ROW(),$F$6)),INDEX($A:$U,ROW(),$F$6),IFERROR(--SUBSTITUTE(SUBSTITUTE(TRIM(INDEX($A:$U,ROW(),$F$6)),",",""),"원",""),""))))</f>
        <v/>
      </c>
      <c r="AC351" s="2">
        <f>IF(OR($Y351="",$G$6=""),"",INDEX($A:$U,ROW(),$G$6)&amp;"")</f>
        <v/>
      </c>
      <c r="AD351" s="2">
        <f>IF($Y351="","",IF(OR(AND(설정!$B$5&lt;&gt;"",ISNUMBER(SEARCH(설정!$B$5,$AC351))),AND(설정!$B$6&lt;&gt;"",ISNUMBER(SEARCH(설정!$B$6,$AC351))),AND(설정!$B$7&lt;&gt;"",ISNUMBER(SEARCH(설정!$B$7,$AC351)))),"제외","포함"))</f>
        <v/>
      </c>
    </row>
    <row r="352">
      <c r="W352" s="2">
        <f>IF(OR($B$5="",$C$6="",ROW()&lt;$B$5),"",IF(INDEX($A:$U,ROW(),$C$6)="","",INDEX($A:$U,ROW(),$C$6)))</f>
        <v/>
      </c>
      <c r="X352" s="28">
        <f>IF($W352="","",IF(ISNUMBER($W352),IF($W352&gt;=10000000,IFERROR(DATE(INT($W352/10000),MOD(INT($W352/100),100),MOD($W352,100)),""),$W352),IF(ISNUMBER(--SUBSTITUTE(SUBSTITUTE(TRIM($W352),".","-"),"/","-")),IF(--SUBSTITUTE(SUBSTITUTE(TRIM($W352),".","-"),"/","-")&gt;=10000000,IFERROR(DATE(--LEFT(TRIM($W352),4),--MID(TRIM($W352),5,2),--RIGHT(TRIM($W352),2)),""),--SUBSTITUTE(SUBSTITUTE(TRIM($W352),".","-"),"/","-")),IFERROR(--LEFT(SUBSTITUTE(SUBSTITUTE(TRIM($W352),".","-"),"/","-"),10),""))))</f>
        <v/>
      </c>
      <c r="Y352" s="29">
        <f>IF($X352="","",INT($X352))</f>
        <v/>
      </c>
      <c r="Z352" s="30">
        <f>IF(OR($Y352="",$D$6=""),"",IF(INDEX($A:$U,ROW(),$D$6)="",0,IF(ISNUMBER(INDEX($A:$U,ROW(),$D$6)),INDEX($A:$U,ROW(),$D$6),IFERROR(--SUBSTITUTE(SUBSTITUTE(TRIM(INDEX($A:$U,ROW(),$D$6)),",",""),"원",""),0))))</f>
        <v/>
      </c>
      <c r="AA352" s="30">
        <f>IF(OR($Y352="",$E$6=""),"",IF(INDEX($A:$U,ROW(),$E$6)="",0,IF(ISNUMBER(INDEX($A:$U,ROW(),$E$6)),INDEX($A:$U,ROW(),$E$6),IFERROR(--SUBSTITUTE(SUBSTITUTE(TRIM(INDEX($A:$U,ROW(),$E$6)),",",""),"원",""),0))))</f>
        <v/>
      </c>
      <c r="AB352" s="30">
        <f>IF(OR($Y352="",$F$6=""),"",IF(INDEX($A:$U,ROW(),$F$6)="","",IF(ISNUMBER(INDEX($A:$U,ROW(),$F$6)),INDEX($A:$U,ROW(),$F$6),IFERROR(--SUBSTITUTE(SUBSTITUTE(TRIM(INDEX($A:$U,ROW(),$F$6)),",",""),"원",""),""))))</f>
        <v/>
      </c>
      <c r="AC352" s="2">
        <f>IF(OR($Y352="",$G$6=""),"",INDEX($A:$U,ROW(),$G$6)&amp;"")</f>
        <v/>
      </c>
      <c r="AD352" s="2">
        <f>IF($Y352="","",IF(OR(AND(설정!$B$5&lt;&gt;"",ISNUMBER(SEARCH(설정!$B$5,$AC352))),AND(설정!$B$6&lt;&gt;"",ISNUMBER(SEARCH(설정!$B$6,$AC352))),AND(설정!$B$7&lt;&gt;"",ISNUMBER(SEARCH(설정!$B$7,$AC352)))),"제외","포함"))</f>
        <v/>
      </c>
    </row>
    <row r="353">
      <c r="W353" s="2">
        <f>IF(OR($B$5="",$C$6="",ROW()&lt;$B$5),"",IF(INDEX($A:$U,ROW(),$C$6)="","",INDEX($A:$U,ROW(),$C$6)))</f>
        <v/>
      </c>
      <c r="X353" s="28">
        <f>IF($W353="","",IF(ISNUMBER($W353),IF($W353&gt;=10000000,IFERROR(DATE(INT($W353/10000),MOD(INT($W353/100),100),MOD($W353,100)),""),$W353),IF(ISNUMBER(--SUBSTITUTE(SUBSTITUTE(TRIM($W353),".","-"),"/","-")),IF(--SUBSTITUTE(SUBSTITUTE(TRIM($W353),".","-"),"/","-")&gt;=10000000,IFERROR(DATE(--LEFT(TRIM($W353),4),--MID(TRIM($W353),5,2),--RIGHT(TRIM($W353),2)),""),--SUBSTITUTE(SUBSTITUTE(TRIM($W353),".","-"),"/","-")),IFERROR(--LEFT(SUBSTITUTE(SUBSTITUTE(TRIM($W353),".","-"),"/","-"),10),""))))</f>
        <v/>
      </c>
      <c r="Y353" s="29">
        <f>IF($X353="","",INT($X353))</f>
        <v/>
      </c>
      <c r="Z353" s="30">
        <f>IF(OR($Y353="",$D$6=""),"",IF(INDEX($A:$U,ROW(),$D$6)="",0,IF(ISNUMBER(INDEX($A:$U,ROW(),$D$6)),INDEX($A:$U,ROW(),$D$6),IFERROR(--SUBSTITUTE(SUBSTITUTE(TRIM(INDEX($A:$U,ROW(),$D$6)),",",""),"원",""),0))))</f>
        <v/>
      </c>
      <c r="AA353" s="30">
        <f>IF(OR($Y353="",$E$6=""),"",IF(INDEX($A:$U,ROW(),$E$6)="",0,IF(ISNUMBER(INDEX($A:$U,ROW(),$E$6)),INDEX($A:$U,ROW(),$E$6),IFERROR(--SUBSTITUTE(SUBSTITUTE(TRIM(INDEX($A:$U,ROW(),$E$6)),",",""),"원",""),0))))</f>
        <v/>
      </c>
      <c r="AB353" s="30">
        <f>IF(OR($Y353="",$F$6=""),"",IF(INDEX($A:$U,ROW(),$F$6)="","",IF(ISNUMBER(INDEX($A:$U,ROW(),$F$6)),INDEX($A:$U,ROW(),$F$6),IFERROR(--SUBSTITUTE(SUBSTITUTE(TRIM(INDEX($A:$U,ROW(),$F$6)),",",""),"원",""),""))))</f>
        <v/>
      </c>
      <c r="AC353" s="2">
        <f>IF(OR($Y353="",$G$6=""),"",INDEX($A:$U,ROW(),$G$6)&amp;"")</f>
        <v/>
      </c>
      <c r="AD353" s="2">
        <f>IF($Y353="","",IF(OR(AND(설정!$B$5&lt;&gt;"",ISNUMBER(SEARCH(설정!$B$5,$AC353))),AND(설정!$B$6&lt;&gt;"",ISNUMBER(SEARCH(설정!$B$6,$AC353))),AND(설정!$B$7&lt;&gt;"",ISNUMBER(SEARCH(설정!$B$7,$AC353)))),"제외","포함"))</f>
        <v/>
      </c>
    </row>
    <row r="354">
      <c r="W354" s="2">
        <f>IF(OR($B$5="",$C$6="",ROW()&lt;$B$5),"",IF(INDEX($A:$U,ROW(),$C$6)="","",INDEX($A:$U,ROW(),$C$6)))</f>
        <v/>
      </c>
      <c r="X354" s="28">
        <f>IF($W354="","",IF(ISNUMBER($W354),IF($W354&gt;=10000000,IFERROR(DATE(INT($W354/10000),MOD(INT($W354/100),100),MOD($W354,100)),""),$W354),IF(ISNUMBER(--SUBSTITUTE(SUBSTITUTE(TRIM($W354),".","-"),"/","-")),IF(--SUBSTITUTE(SUBSTITUTE(TRIM($W354),".","-"),"/","-")&gt;=10000000,IFERROR(DATE(--LEFT(TRIM($W354),4),--MID(TRIM($W354),5,2),--RIGHT(TRIM($W354),2)),""),--SUBSTITUTE(SUBSTITUTE(TRIM($W354),".","-"),"/","-")),IFERROR(--LEFT(SUBSTITUTE(SUBSTITUTE(TRIM($W354),".","-"),"/","-"),10),""))))</f>
        <v/>
      </c>
      <c r="Y354" s="29">
        <f>IF($X354="","",INT($X354))</f>
        <v/>
      </c>
      <c r="Z354" s="30">
        <f>IF(OR($Y354="",$D$6=""),"",IF(INDEX($A:$U,ROW(),$D$6)="",0,IF(ISNUMBER(INDEX($A:$U,ROW(),$D$6)),INDEX($A:$U,ROW(),$D$6),IFERROR(--SUBSTITUTE(SUBSTITUTE(TRIM(INDEX($A:$U,ROW(),$D$6)),",",""),"원",""),0))))</f>
        <v/>
      </c>
      <c r="AA354" s="30">
        <f>IF(OR($Y354="",$E$6=""),"",IF(INDEX($A:$U,ROW(),$E$6)="",0,IF(ISNUMBER(INDEX($A:$U,ROW(),$E$6)),INDEX($A:$U,ROW(),$E$6),IFERROR(--SUBSTITUTE(SUBSTITUTE(TRIM(INDEX($A:$U,ROW(),$E$6)),",",""),"원",""),0))))</f>
        <v/>
      </c>
      <c r="AB354" s="30">
        <f>IF(OR($Y354="",$F$6=""),"",IF(INDEX($A:$U,ROW(),$F$6)="","",IF(ISNUMBER(INDEX($A:$U,ROW(),$F$6)),INDEX($A:$U,ROW(),$F$6),IFERROR(--SUBSTITUTE(SUBSTITUTE(TRIM(INDEX($A:$U,ROW(),$F$6)),",",""),"원",""),""))))</f>
        <v/>
      </c>
      <c r="AC354" s="2">
        <f>IF(OR($Y354="",$G$6=""),"",INDEX($A:$U,ROW(),$G$6)&amp;"")</f>
        <v/>
      </c>
      <c r="AD354" s="2">
        <f>IF($Y354="","",IF(OR(AND(설정!$B$5&lt;&gt;"",ISNUMBER(SEARCH(설정!$B$5,$AC354))),AND(설정!$B$6&lt;&gt;"",ISNUMBER(SEARCH(설정!$B$6,$AC354))),AND(설정!$B$7&lt;&gt;"",ISNUMBER(SEARCH(설정!$B$7,$AC354)))),"제외","포함"))</f>
        <v/>
      </c>
    </row>
    <row r="355">
      <c r="W355" s="2">
        <f>IF(OR($B$5="",$C$6="",ROW()&lt;$B$5),"",IF(INDEX($A:$U,ROW(),$C$6)="","",INDEX($A:$U,ROW(),$C$6)))</f>
        <v/>
      </c>
      <c r="X355" s="28">
        <f>IF($W355="","",IF(ISNUMBER($W355),IF($W355&gt;=10000000,IFERROR(DATE(INT($W355/10000),MOD(INT($W355/100),100),MOD($W355,100)),""),$W355),IF(ISNUMBER(--SUBSTITUTE(SUBSTITUTE(TRIM($W355),".","-"),"/","-")),IF(--SUBSTITUTE(SUBSTITUTE(TRIM($W355),".","-"),"/","-")&gt;=10000000,IFERROR(DATE(--LEFT(TRIM($W355),4),--MID(TRIM($W355),5,2),--RIGHT(TRIM($W355),2)),""),--SUBSTITUTE(SUBSTITUTE(TRIM($W355),".","-"),"/","-")),IFERROR(--LEFT(SUBSTITUTE(SUBSTITUTE(TRIM($W355),".","-"),"/","-"),10),""))))</f>
        <v/>
      </c>
      <c r="Y355" s="29">
        <f>IF($X355="","",INT($X355))</f>
        <v/>
      </c>
      <c r="Z355" s="30">
        <f>IF(OR($Y355="",$D$6=""),"",IF(INDEX($A:$U,ROW(),$D$6)="",0,IF(ISNUMBER(INDEX($A:$U,ROW(),$D$6)),INDEX($A:$U,ROW(),$D$6),IFERROR(--SUBSTITUTE(SUBSTITUTE(TRIM(INDEX($A:$U,ROW(),$D$6)),",",""),"원",""),0))))</f>
        <v/>
      </c>
      <c r="AA355" s="30">
        <f>IF(OR($Y355="",$E$6=""),"",IF(INDEX($A:$U,ROW(),$E$6)="",0,IF(ISNUMBER(INDEX($A:$U,ROW(),$E$6)),INDEX($A:$U,ROW(),$E$6),IFERROR(--SUBSTITUTE(SUBSTITUTE(TRIM(INDEX($A:$U,ROW(),$E$6)),",",""),"원",""),0))))</f>
        <v/>
      </c>
      <c r="AB355" s="30">
        <f>IF(OR($Y355="",$F$6=""),"",IF(INDEX($A:$U,ROW(),$F$6)="","",IF(ISNUMBER(INDEX($A:$U,ROW(),$F$6)),INDEX($A:$U,ROW(),$F$6),IFERROR(--SUBSTITUTE(SUBSTITUTE(TRIM(INDEX($A:$U,ROW(),$F$6)),",",""),"원",""),""))))</f>
        <v/>
      </c>
      <c r="AC355" s="2">
        <f>IF(OR($Y355="",$G$6=""),"",INDEX($A:$U,ROW(),$G$6)&amp;"")</f>
        <v/>
      </c>
      <c r="AD355" s="2">
        <f>IF($Y355="","",IF(OR(AND(설정!$B$5&lt;&gt;"",ISNUMBER(SEARCH(설정!$B$5,$AC355))),AND(설정!$B$6&lt;&gt;"",ISNUMBER(SEARCH(설정!$B$6,$AC355))),AND(설정!$B$7&lt;&gt;"",ISNUMBER(SEARCH(설정!$B$7,$AC355)))),"제외","포함"))</f>
        <v/>
      </c>
    </row>
    <row r="356">
      <c r="W356" s="2">
        <f>IF(OR($B$5="",$C$6="",ROW()&lt;$B$5),"",IF(INDEX($A:$U,ROW(),$C$6)="","",INDEX($A:$U,ROW(),$C$6)))</f>
        <v/>
      </c>
      <c r="X356" s="28">
        <f>IF($W356="","",IF(ISNUMBER($W356),IF($W356&gt;=10000000,IFERROR(DATE(INT($W356/10000),MOD(INT($W356/100),100),MOD($W356,100)),""),$W356),IF(ISNUMBER(--SUBSTITUTE(SUBSTITUTE(TRIM($W356),".","-"),"/","-")),IF(--SUBSTITUTE(SUBSTITUTE(TRIM($W356),".","-"),"/","-")&gt;=10000000,IFERROR(DATE(--LEFT(TRIM($W356),4),--MID(TRIM($W356),5,2),--RIGHT(TRIM($W356),2)),""),--SUBSTITUTE(SUBSTITUTE(TRIM($W356),".","-"),"/","-")),IFERROR(--LEFT(SUBSTITUTE(SUBSTITUTE(TRIM($W356),".","-"),"/","-"),10),""))))</f>
        <v/>
      </c>
      <c r="Y356" s="29">
        <f>IF($X356="","",INT($X356))</f>
        <v/>
      </c>
      <c r="Z356" s="30">
        <f>IF(OR($Y356="",$D$6=""),"",IF(INDEX($A:$U,ROW(),$D$6)="",0,IF(ISNUMBER(INDEX($A:$U,ROW(),$D$6)),INDEX($A:$U,ROW(),$D$6),IFERROR(--SUBSTITUTE(SUBSTITUTE(TRIM(INDEX($A:$U,ROW(),$D$6)),",",""),"원",""),0))))</f>
        <v/>
      </c>
      <c r="AA356" s="30">
        <f>IF(OR($Y356="",$E$6=""),"",IF(INDEX($A:$U,ROW(),$E$6)="",0,IF(ISNUMBER(INDEX($A:$U,ROW(),$E$6)),INDEX($A:$U,ROW(),$E$6),IFERROR(--SUBSTITUTE(SUBSTITUTE(TRIM(INDEX($A:$U,ROW(),$E$6)),",",""),"원",""),0))))</f>
        <v/>
      </c>
      <c r="AB356" s="30">
        <f>IF(OR($Y356="",$F$6=""),"",IF(INDEX($A:$U,ROW(),$F$6)="","",IF(ISNUMBER(INDEX($A:$U,ROW(),$F$6)),INDEX($A:$U,ROW(),$F$6),IFERROR(--SUBSTITUTE(SUBSTITUTE(TRIM(INDEX($A:$U,ROW(),$F$6)),",",""),"원",""),""))))</f>
        <v/>
      </c>
      <c r="AC356" s="2">
        <f>IF(OR($Y356="",$G$6=""),"",INDEX($A:$U,ROW(),$G$6)&amp;"")</f>
        <v/>
      </c>
      <c r="AD356" s="2">
        <f>IF($Y356="","",IF(OR(AND(설정!$B$5&lt;&gt;"",ISNUMBER(SEARCH(설정!$B$5,$AC356))),AND(설정!$B$6&lt;&gt;"",ISNUMBER(SEARCH(설정!$B$6,$AC356))),AND(설정!$B$7&lt;&gt;"",ISNUMBER(SEARCH(설정!$B$7,$AC356)))),"제외","포함"))</f>
        <v/>
      </c>
    </row>
    <row r="357">
      <c r="W357" s="2">
        <f>IF(OR($B$5="",$C$6="",ROW()&lt;$B$5),"",IF(INDEX($A:$U,ROW(),$C$6)="","",INDEX($A:$U,ROW(),$C$6)))</f>
        <v/>
      </c>
      <c r="X357" s="28">
        <f>IF($W357="","",IF(ISNUMBER($W357),IF($W357&gt;=10000000,IFERROR(DATE(INT($W357/10000),MOD(INT($W357/100),100),MOD($W357,100)),""),$W357),IF(ISNUMBER(--SUBSTITUTE(SUBSTITUTE(TRIM($W357),".","-"),"/","-")),IF(--SUBSTITUTE(SUBSTITUTE(TRIM($W357),".","-"),"/","-")&gt;=10000000,IFERROR(DATE(--LEFT(TRIM($W357),4),--MID(TRIM($W357),5,2),--RIGHT(TRIM($W357),2)),""),--SUBSTITUTE(SUBSTITUTE(TRIM($W357),".","-"),"/","-")),IFERROR(--LEFT(SUBSTITUTE(SUBSTITUTE(TRIM($W357),".","-"),"/","-"),10),""))))</f>
        <v/>
      </c>
      <c r="Y357" s="29">
        <f>IF($X357="","",INT($X357))</f>
        <v/>
      </c>
      <c r="Z357" s="30">
        <f>IF(OR($Y357="",$D$6=""),"",IF(INDEX($A:$U,ROW(),$D$6)="",0,IF(ISNUMBER(INDEX($A:$U,ROW(),$D$6)),INDEX($A:$U,ROW(),$D$6),IFERROR(--SUBSTITUTE(SUBSTITUTE(TRIM(INDEX($A:$U,ROW(),$D$6)),",",""),"원",""),0))))</f>
        <v/>
      </c>
      <c r="AA357" s="30">
        <f>IF(OR($Y357="",$E$6=""),"",IF(INDEX($A:$U,ROW(),$E$6)="",0,IF(ISNUMBER(INDEX($A:$U,ROW(),$E$6)),INDEX($A:$U,ROW(),$E$6),IFERROR(--SUBSTITUTE(SUBSTITUTE(TRIM(INDEX($A:$U,ROW(),$E$6)),",",""),"원",""),0))))</f>
        <v/>
      </c>
      <c r="AB357" s="30">
        <f>IF(OR($Y357="",$F$6=""),"",IF(INDEX($A:$U,ROW(),$F$6)="","",IF(ISNUMBER(INDEX($A:$U,ROW(),$F$6)),INDEX($A:$U,ROW(),$F$6),IFERROR(--SUBSTITUTE(SUBSTITUTE(TRIM(INDEX($A:$U,ROW(),$F$6)),",",""),"원",""),""))))</f>
        <v/>
      </c>
      <c r="AC357" s="2">
        <f>IF(OR($Y357="",$G$6=""),"",INDEX($A:$U,ROW(),$G$6)&amp;"")</f>
        <v/>
      </c>
      <c r="AD357" s="2">
        <f>IF($Y357="","",IF(OR(AND(설정!$B$5&lt;&gt;"",ISNUMBER(SEARCH(설정!$B$5,$AC357))),AND(설정!$B$6&lt;&gt;"",ISNUMBER(SEARCH(설정!$B$6,$AC357))),AND(설정!$B$7&lt;&gt;"",ISNUMBER(SEARCH(설정!$B$7,$AC357)))),"제외","포함"))</f>
        <v/>
      </c>
    </row>
    <row r="358">
      <c r="W358" s="2">
        <f>IF(OR($B$5="",$C$6="",ROW()&lt;$B$5),"",IF(INDEX($A:$U,ROW(),$C$6)="","",INDEX($A:$U,ROW(),$C$6)))</f>
        <v/>
      </c>
      <c r="X358" s="28">
        <f>IF($W358="","",IF(ISNUMBER($W358),IF($W358&gt;=10000000,IFERROR(DATE(INT($W358/10000),MOD(INT($W358/100),100),MOD($W358,100)),""),$W358),IF(ISNUMBER(--SUBSTITUTE(SUBSTITUTE(TRIM($W358),".","-"),"/","-")),IF(--SUBSTITUTE(SUBSTITUTE(TRIM($W358),".","-"),"/","-")&gt;=10000000,IFERROR(DATE(--LEFT(TRIM($W358),4),--MID(TRIM($W358),5,2),--RIGHT(TRIM($W358),2)),""),--SUBSTITUTE(SUBSTITUTE(TRIM($W358),".","-"),"/","-")),IFERROR(--LEFT(SUBSTITUTE(SUBSTITUTE(TRIM($W358),".","-"),"/","-"),10),""))))</f>
        <v/>
      </c>
      <c r="Y358" s="29">
        <f>IF($X358="","",INT($X358))</f>
        <v/>
      </c>
      <c r="Z358" s="30">
        <f>IF(OR($Y358="",$D$6=""),"",IF(INDEX($A:$U,ROW(),$D$6)="",0,IF(ISNUMBER(INDEX($A:$U,ROW(),$D$6)),INDEX($A:$U,ROW(),$D$6),IFERROR(--SUBSTITUTE(SUBSTITUTE(TRIM(INDEX($A:$U,ROW(),$D$6)),",",""),"원",""),0))))</f>
        <v/>
      </c>
      <c r="AA358" s="30">
        <f>IF(OR($Y358="",$E$6=""),"",IF(INDEX($A:$U,ROW(),$E$6)="",0,IF(ISNUMBER(INDEX($A:$U,ROW(),$E$6)),INDEX($A:$U,ROW(),$E$6),IFERROR(--SUBSTITUTE(SUBSTITUTE(TRIM(INDEX($A:$U,ROW(),$E$6)),",",""),"원",""),0))))</f>
        <v/>
      </c>
      <c r="AB358" s="30">
        <f>IF(OR($Y358="",$F$6=""),"",IF(INDEX($A:$U,ROW(),$F$6)="","",IF(ISNUMBER(INDEX($A:$U,ROW(),$F$6)),INDEX($A:$U,ROW(),$F$6),IFERROR(--SUBSTITUTE(SUBSTITUTE(TRIM(INDEX($A:$U,ROW(),$F$6)),",",""),"원",""),""))))</f>
        <v/>
      </c>
      <c r="AC358" s="2">
        <f>IF(OR($Y358="",$G$6=""),"",INDEX($A:$U,ROW(),$G$6)&amp;"")</f>
        <v/>
      </c>
      <c r="AD358" s="2">
        <f>IF($Y358="","",IF(OR(AND(설정!$B$5&lt;&gt;"",ISNUMBER(SEARCH(설정!$B$5,$AC358))),AND(설정!$B$6&lt;&gt;"",ISNUMBER(SEARCH(설정!$B$6,$AC358))),AND(설정!$B$7&lt;&gt;"",ISNUMBER(SEARCH(설정!$B$7,$AC358)))),"제외","포함"))</f>
        <v/>
      </c>
    </row>
    <row r="359">
      <c r="W359" s="2">
        <f>IF(OR($B$5="",$C$6="",ROW()&lt;$B$5),"",IF(INDEX($A:$U,ROW(),$C$6)="","",INDEX($A:$U,ROW(),$C$6)))</f>
        <v/>
      </c>
      <c r="X359" s="28">
        <f>IF($W359="","",IF(ISNUMBER($W359),IF($W359&gt;=10000000,IFERROR(DATE(INT($W359/10000),MOD(INT($W359/100),100),MOD($W359,100)),""),$W359),IF(ISNUMBER(--SUBSTITUTE(SUBSTITUTE(TRIM($W359),".","-"),"/","-")),IF(--SUBSTITUTE(SUBSTITUTE(TRIM($W359),".","-"),"/","-")&gt;=10000000,IFERROR(DATE(--LEFT(TRIM($W359),4),--MID(TRIM($W359),5,2),--RIGHT(TRIM($W359),2)),""),--SUBSTITUTE(SUBSTITUTE(TRIM($W359),".","-"),"/","-")),IFERROR(--LEFT(SUBSTITUTE(SUBSTITUTE(TRIM($W359),".","-"),"/","-"),10),""))))</f>
        <v/>
      </c>
      <c r="Y359" s="29">
        <f>IF($X359="","",INT($X359))</f>
        <v/>
      </c>
      <c r="Z359" s="30">
        <f>IF(OR($Y359="",$D$6=""),"",IF(INDEX($A:$U,ROW(),$D$6)="",0,IF(ISNUMBER(INDEX($A:$U,ROW(),$D$6)),INDEX($A:$U,ROW(),$D$6),IFERROR(--SUBSTITUTE(SUBSTITUTE(TRIM(INDEX($A:$U,ROW(),$D$6)),",",""),"원",""),0))))</f>
        <v/>
      </c>
      <c r="AA359" s="30">
        <f>IF(OR($Y359="",$E$6=""),"",IF(INDEX($A:$U,ROW(),$E$6)="",0,IF(ISNUMBER(INDEX($A:$U,ROW(),$E$6)),INDEX($A:$U,ROW(),$E$6),IFERROR(--SUBSTITUTE(SUBSTITUTE(TRIM(INDEX($A:$U,ROW(),$E$6)),",",""),"원",""),0))))</f>
        <v/>
      </c>
      <c r="AB359" s="30">
        <f>IF(OR($Y359="",$F$6=""),"",IF(INDEX($A:$U,ROW(),$F$6)="","",IF(ISNUMBER(INDEX($A:$U,ROW(),$F$6)),INDEX($A:$U,ROW(),$F$6),IFERROR(--SUBSTITUTE(SUBSTITUTE(TRIM(INDEX($A:$U,ROW(),$F$6)),",",""),"원",""),""))))</f>
        <v/>
      </c>
      <c r="AC359" s="2">
        <f>IF(OR($Y359="",$G$6=""),"",INDEX($A:$U,ROW(),$G$6)&amp;"")</f>
        <v/>
      </c>
      <c r="AD359" s="2">
        <f>IF($Y359="","",IF(OR(AND(설정!$B$5&lt;&gt;"",ISNUMBER(SEARCH(설정!$B$5,$AC359))),AND(설정!$B$6&lt;&gt;"",ISNUMBER(SEARCH(설정!$B$6,$AC359))),AND(설정!$B$7&lt;&gt;"",ISNUMBER(SEARCH(설정!$B$7,$AC359)))),"제외","포함"))</f>
        <v/>
      </c>
    </row>
    <row r="360">
      <c r="W360" s="2">
        <f>IF(OR($B$5="",$C$6="",ROW()&lt;$B$5),"",IF(INDEX($A:$U,ROW(),$C$6)="","",INDEX($A:$U,ROW(),$C$6)))</f>
        <v/>
      </c>
      <c r="X360" s="28">
        <f>IF($W360="","",IF(ISNUMBER($W360),IF($W360&gt;=10000000,IFERROR(DATE(INT($W360/10000),MOD(INT($W360/100),100),MOD($W360,100)),""),$W360),IF(ISNUMBER(--SUBSTITUTE(SUBSTITUTE(TRIM($W360),".","-"),"/","-")),IF(--SUBSTITUTE(SUBSTITUTE(TRIM($W360),".","-"),"/","-")&gt;=10000000,IFERROR(DATE(--LEFT(TRIM($W360),4),--MID(TRIM($W360),5,2),--RIGHT(TRIM($W360),2)),""),--SUBSTITUTE(SUBSTITUTE(TRIM($W360),".","-"),"/","-")),IFERROR(--LEFT(SUBSTITUTE(SUBSTITUTE(TRIM($W360),".","-"),"/","-"),10),""))))</f>
        <v/>
      </c>
      <c r="Y360" s="29">
        <f>IF($X360="","",INT($X360))</f>
        <v/>
      </c>
      <c r="Z360" s="30">
        <f>IF(OR($Y360="",$D$6=""),"",IF(INDEX($A:$U,ROW(),$D$6)="",0,IF(ISNUMBER(INDEX($A:$U,ROW(),$D$6)),INDEX($A:$U,ROW(),$D$6),IFERROR(--SUBSTITUTE(SUBSTITUTE(TRIM(INDEX($A:$U,ROW(),$D$6)),",",""),"원",""),0))))</f>
        <v/>
      </c>
      <c r="AA360" s="30">
        <f>IF(OR($Y360="",$E$6=""),"",IF(INDEX($A:$U,ROW(),$E$6)="",0,IF(ISNUMBER(INDEX($A:$U,ROW(),$E$6)),INDEX($A:$U,ROW(),$E$6),IFERROR(--SUBSTITUTE(SUBSTITUTE(TRIM(INDEX($A:$U,ROW(),$E$6)),",",""),"원",""),0))))</f>
        <v/>
      </c>
      <c r="AB360" s="30">
        <f>IF(OR($Y360="",$F$6=""),"",IF(INDEX($A:$U,ROW(),$F$6)="","",IF(ISNUMBER(INDEX($A:$U,ROW(),$F$6)),INDEX($A:$U,ROW(),$F$6),IFERROR(--SUBSTITUTE(SUBSTITUTE(TRIM(INDEX($A:$U,ROW(),$F$6)),",",""),"원",""),""))))</f>
        <v/>
      </c>
      <c r="AC360" s="2">
        <f>IF(OR($Y360="",$G$6=""),"",INDEX($A:$U,ROW(),$G$6)&amp;"")</f>
        <v/>
      </c>
      <c r="AD360" s="2">
        <f>IF($Y360="","",IF(OR(AND(설정!$B$5&lt;&gt;"",ISNUMBER(SEARCH(설정!$B$5,$AC360))),AND(설정!$B$6&lt;&gt;"",ISNUMBER(SEARCH(설정!$B$6,$AC360))),AND(설정!$B$7&lt;&gt;"",ISNUMBER(SEARCH(설정!$B$7,$AC360)))),"제외","포함"))</f>
        <v/>
      </c>
    </row>
    <row r="361">
      <c r="W361" s="2">
        <f>IF(OR($B$5="",$C$6="",ROW()&lt;$B$5),"",IF(INDEX($A:$U,ROW(),$C$6)="","",INDEX($A:$U,ROW(),$C$6)))</f>
        <v/>
      </c>
      <c r="X361" s="28">
        <f>IF($W361="","",IF(ISNUMBER($W361),IF($W361&gt;=10000000,IFERROR(DATE(INT($W361/10000),MOD(INT($W361/100),100),MOD($W361,100)),""),$W361),IF(ISNUMBER(--SUBSTITUTE(SUBSTITUTE(TRIM($W361),".","-"),"/","-")),IF(--SUBSTITUTE(SUBSTITUTE(TRIM($W361),".","-"),"/","-")&gt;=10000000,IFERROR(DATE(--LEFT(TRIM($W361),4),--MID(TRIM($W361),5,2),--RIGHT(TRIM($W361),2)),""),--SUBSTITUTE(SUBSTITUTE(TRIM($W361),".","-"),"/","-")),IFERROR(--LEFT(SUBSTITUTE(SUBSTITUTE(TRIM($W361),".","-"),"/","-"),10),""))))</f>
        <v/>
      </c>
      <c r="Y361" s="29">
        <f>IF($X361="","",INT($X361))</f>
        <v/>
      </c>
      <c r="Z361" s="30">
        <f>IF(OR($Y361="",$D$6=""),"",IF(INDEX($A:$U,ROW(),$D$6)="",0,IF(ISNUMBER(INDEX($A:$U,ROW(),$D$6)),INDEX($A:$U,ROW(),$D$6),IFERROR(--SUBSTITUTE(SUBSTITUTE(TRIM(INDEX($A:$U,ROW(),$D$6)),",",""),"원",""),0))))</f>
        <v/>
      </c>
      <c r="AA361" s="30">
        <f>IF(OR($Y361="",$E$6=""),"",IF(INDEX($A:$U,ROW(),$E$6)="",0,IF(ISNUMBER(INDEX($A:$U,ROW(),$E$6)),INDEX($A:$U,ROW(),$E$6),IFERROR(--SUBSTITUTE(SUBSTITUTE(TRIM(INDEX($A:$U,ROW(),$E$6)),",",""),"원",""),0))))</f>
        <v/>
      </c>
      <c r="AB361" s="30">
        <f>IF(OR($Y361="",$F$6=""),"",IF(INDEX($A:$U,ROW(),$F$6)="","",IF(ISNUMBER(INDEX($A:$U,ROW(),$F$6)),INDEX($A:$U,ROW(),$F$6),IFERROR(--SUBSTITUTE(SUBSTITUTE(TRIM(INDEX($A:$U,ROW(),$F$6)),",",""),"원",""),""))))</f>
        <v/>
      </c>
      <c r="AC361" s="2">
        <f>IF(OR($Y361="",$G$6=""),"",INDEX($A:$U,ROW(),$G$6)&amp;"")</f>
        <v/>
      </c>
      <c r="AD361" s="2">
        <f>IF($Y361="","",IF(OR(AND(설정!$B$5&lt;&gt;"",ISNUMBER(SEARCH(설정!$B$5,$AC361))),AND(설정!$B$6&lt;&gt;"",ISNUMBER(SEARCH(설정!$B$6,$AC361))),AND(설정!$B$7&lt;&gt;"",ISNUMBER(SEARCH(설정!$B$7,$AC361)))),"제외","포함"))</f>
        <v/>
      </c>
    </row>
    <row r="362">
      <c r="W362" s="2">
        <f>IF(OR($B$5="",$C$6="",ROW()&lt;$B$5),"",IF(INDEX($A:$U,ROW(),$C$6)="","",INDEX($A:$U,ROW(),$C$6)))</f>
        <v/>
      </c>
      <c r="X362" s="28">
        <f>IF($W362="","",IF(ISNUMBER($W362),IF($W362&gt;=10000000,IFERROR(DATE(INT($W362/10000),MOD(INT($W362/100),100),MOD($W362,100)),""),$W362),IF(ISNUMBER(--SUBSTITUTE(SUBSTITUTE(TRIM($W362),".","-"),"/","-")),IF(--SUBSTITUTE(SUBSTITUTE(TRIM($W362),".","-"),"/","-")&gt;=10000000,IFERROR(DATE(--LEFT(TRIM($W362),4),--MID(TRIM($W362),5,2),--RIGHT(TRIM($W362),2)),""),--SUBSTITUTE(SUBSTITUTE(TRIM($W362),".","-"),"/","-")),IFERROR(--LEFT(SUBSTITUTE(SUBSTITUTE(TRIM($W362),".","-"),"/","-"),10),""))))</f>
        <v/>
      </c>
      <c r="Y362" s="29">
        <f>IF($X362="","",INT($X362))</f>
        <v/>
      </c>
      <c r="Z362" s="30">
        <f>IF(OR($Y362="",$D$6=""),"",IF(INDEX($A:$U,ROW(),$D$6)="",0,IF(ISNUMBER(INDEX($A:$U,ROW(),$D$6)),INDEX($A:$U,ROW(),$D$6),IFERROR(--SUBSTITUTE(SUBSTITUTE(TRIM(INDEX($A:$U,ROW(),$D$6)),",",""),"원",""),0))))</f>
        <v/>
      </c>
      <c r="AA362" s="30">
        <f>IF(OR($Y362="",$E$6=""),"",IF(INDEX($A:$U,ROW(),$E$6)="",0,IF(ISNUMBER(INDEX($A:$U,ROW(),$E$6)),INDEX($A:$U,ROW(),$E$6),IFERROR(--SUBSTITUTE(SUBSTITUTE(TRIM(INDEX($A:$U,ROW(),$E$6)),",",""),"원",""),0))))</f>
        <v/>
      </c>
      <c r="AB362" s="30">
        <f>IF(OR($Y362="",$F$6=""),"",IF(INDEX($A:$U,ROW(),$F$6)="","",IF(ISNUMBER(INDEX($A:$U,ROW(),$F$6)),INDEX($A:$U,ROW(),$F$6),IFERROR(--SUBSTITUTE(SUBSTITUTE(TRIM(INDEX($A:$U,ROW(),$F$6)),",",""),"원",""),""))))</f>
        <v/>
      </c>
      <c r="AC362" s="2">
        <f>IF(OR($Y362="",$G$6=""),"",INDEX($A:$U,ROW(),$G$6)&amp;"")</f>
        <v/>
      </c>
      <c r="AD362" s="2">
        <f>IF($Y362="","",IF(OR(AND(설정!$B$5&lt;&gt;"",ISNUMBER(SEARCH(설정!$B$5,$AC362))),AND(설정!$B$6&lt;&gt;"",ISNUMBER(SEARCH(설정!$B$6,$AC362))),AND(설정!$B$7&lt;&gt;"",ISNUMBER(SEARCH(설정!$B$7,$AC362)))),"제외","포함"))</f>
        <v/>
      </c>
    </row>
    <row r="363">
      <c r="W363" s="2">
        <f>IF(OR($B$5="",$C$6="",ROW()&lt;$B$5),"",IF(INDEX($A:$U,ROW(),$C$6)="","",INDEX($A:$U,ROW(),$C$6)))</f>
        <v/>
      </c>
      <c r="X363" s="28">
        <f>IF($W363="","",IF(ISNUMBER($W363),IF($W363&gt;=10000000,IFERROR(DATE(INT($W363/10000),MOD(INT($W363/100),100),MOD($W363,100)),""),$W363),IF(ISNUMBER(--SUBSTITUTE(SUBSTITUTE(TRIM($W363),".","-"),"/","-")),IF(--SUBSTITUTE(SUBSTITUTE(TRIM($W363),".","-"),"/","-")&gt;=10000000,IFERROR(DATE(--LEFT(TRIM($W363),4),--MID(TRIM($W363),5,2),--RIGHT(TRIM($W363),2)),""),--SUBSTITUTE(SUBSTITUTE(TRIM($W363),".","-"),"/","-")),IFERROR(--LEFT(SUBSTITUTE(SUBSTITUTE(TRIM($W363),".","-"),"/","-"),10),""))))</f>
        <v/>
      </c>
      <c r="Y363" s="29">
        <f>IF($X363="","",INT($X363))</f>
        <v/>
      </c>
      <c r="Z363" s="30">
        <f>IF(OR($Y363="",$D$6=""),"",IF(INDEX($A:$U,ROW(),$D$6)="",0,IF(ISNUMBER(INDEX($A:$U,ROW(),$D$6)),INDEX($A:$U,ROW(),$D$6),IFERROR(--SUBSTITUTE(SUBSTITUTE(TRIM(INDEX($A:$U,ROW(),$D$6)),",",""),"원",""),0))))</f>
        <v/>
      </c>
      <c r="AA363" s="30">
        <f>IF(OR($Y363="",$E$6=""),"",IF(INDEX($A:$U,ROW(),$E$6)="",0,IF(ISNUMBER(INDEX($A:$U,ROW(),$E$6)),INDEX($A:$U,ROW(),$E$6),IFERROR(--SUBSTITUTE(SUBSTITUTE(TRIM(INDEX($A:$U,ROW(),$E$6)),",",""),"원",""),0))))</f>
        <v/>
      </c>
      <c r="AB363" s="30">
        <f>IF(OR($Y363="",$F$6=""),"",IF(INDEX($A:$U,ROW(),$F$6)="","",IF(ISNUMBER(INDEX($A:$U,ROW(),$F$6)),INDEX($A:$U,ROW(),$F$6),IFERROR(--SUBSTITUTE(SUBSTITUTE(TRIM(INDEX($A:$U,ROW(),$F$6)),",",""),"원",""),""))))</f>
        <v/>
      </c>
      <c r="AC363" s="2">
        <f>IF(OR($Y363="",$G$6=""),"",INDEX($A:$U,ROW(),$G$6)&amp;"")</f>
        <v/>
      </c>
      <c r="AD363" s="2">
        <f>IF($Y363="","",IF(OR(AND(설정!$B$5&lt;&gt;"",ISNUMBER(SEARCH(설정!$B$5,$AC363))),AND(설정!$B$6&lt;&gt;"",ISNUMBER(SEARCH(설정!$B$6,$AC363))),AND(설정!$B$7&lt;&gt;"",ISNUMBER(SEARCH(설정!$B$7,$AC363)))),"제외","포함"))</f>
        <v/>
      </c>
    </row>
    <row r="364">
      <c r="W364" s="2">
        <f>IF(OR($B$5="",$C$6="",ROW()&lt;$B$5),"",IF(INDEX($A:$U,ROW(),$C$6)="","",INDEX($A:$U,ROW(),$C$6)))</f>
        <v/>
      </c>
      <c r="X364" s="28">
        <f>IF($W364="","",IF(ISNUMBER($W364),IF($W364&gt;=10000000,IFERROR(DATE(INT($W364/10000),MOD(INT($W364/100),100),MOD($W364,100)),""),$W364),IF(ISNUMBER(--SUBSTITUTE(SUBSTITUTE(TRIM($W364),".","-"),"/","-")),IF(--SUBSTITUTE(SUBSTITUTE(TRIM($W364),".","-"),"/","-")&gt;=10000000,IFERROR(DATE(--LEFT(TRIM($W364),4),--MID(TRIM($W364),5,2),--RIGHT(TRIM($W364),2)),""),--SUBSTITUTE(SUBSTITUTE(TRIM($W364),".","-"),"/","-")),IFERROR(--LEFT(SUBSTITUTE(SUBSTITUTE(TRIM($W364),".","-"),"/","-"),10),""))))</f>
        <v/>
      </c>
      <c r="Y364" s="29">
        <f>IF($X364="","",INT($X364))</f>
        <v/>
      </c>
      <c r="Z364" s="30">
        <f>IF(OR($Y364="",$D$6=""),"",IF(INDEX($A:$U,ROW(),$D$6)="",0,IF(ISNUMBER(INDEX($A:$U,ROW(),$D$6)),INDEX($A:$U,ROW(),$D$6),IFERROR(--SUBSTITUTE(SUBSTITUTE(TRIM(INDEX($A:$U,ROW(),$D$6)),",",""),"원",""),0))))</f>
        <v/>
      </c>
      <c r="AA364" s="30">
        <f>IF(OR($Y364="",$E$6=""),"",IF(INDEX($A:$U,ROW(),$E$6)="",0,IF(ISNUMBER(INDEX($A:$U,ROW(),$E$6)),INDEX($A:$U,ROW(),$E$6),IFERROR(--SUBSTITUTE(SUBSTITUTE(TRIM(INDEX($A:$U,ROW(),$E$6)),",",""),"원",""),0))))</f>
        <v/>
      </c>
      <c r="AB364" s="30">
        <f>IF(OR($Y364="",$F$6=""),"",IF(INDEX($A:$U,ROW(),$F$6)="","",IF(ISNUMBER(INDEX($A:$U,ROW(),$F$6)),INDEX($A:$U,ROW(),$F$6),IFERROR(--SUBSTITUTE(SUBSTITUTE(TRIM(INDEX($A:$U,ROW(),$F$6)),",",""),"원",""),""))))</f>
        <v/>
      </c>
      <c r="AC364" s="2">
        <f>IF(OR($Y364="",$G$6=""),"",INDEX($A:$U,ROW(),$G$6)&amp;"")</f>
        <v/>
      </c>
      <c r="AD364" s="2">
        <f>IF($Y364="","",IF(OR(AND(설정!$B$5&lt;&gt;"",ISNUMBER(SEARCH(설정!$B$5,$AC364))),AND(설정!$B$6&lt;&gt;"",ISNUMBER(SEARCH(설정!$B$6,$AC364))),AND(설정!$B$7&lt;&gt;"",ISNUMBER(SEARCH(설정!$B$7,$AC364)))),"제외","포함"))</f>
        <v/>
      </c>
    </row>
    <row r="365">
      <c r="W365" s="2">
        <f>IF(OR($B$5="",$C$6="",ROW()&lt;$B$5),"",IF(INDEX($A:$U,ROW(),$C$6)="","",INDEX($A:$U,ROW(),$C$6)))</f>
        <v/>
      </c>
      <c r="X365" s="28">
        <f>IF($W365="","",IF(ISNUMBER($W365),IF($W365&gt;=10000000,IFERROR(DATE(INT($W365/10000),MOD(INT($W365/100),100),MOD($W365,100)),""),$W365),IF(ISNUMBER(--SUBSTITUTE(SUBSTITUTE(TRIM($W365),".","-"),"/","-")),IF(--SUBSTITUTE(SUBSTITUTE(TRIM($W365),".","-"),"/","-")&gt;=10000000,IFERROR(DATE(--LEFT(TRIM($W365),4),--MID(TRIM($W365),5,2),--RIGHT(TRIM($W365),2)),""),--SUBSTITUTE(SUBSTITUTE(TRIM($W365),".","-"),"/","-")),IFERROR(--LEFT(SUBSTITUTE(SUBSTITUTE(TRIM($W365),".","-"),"/","-"),10),""))))</f>
        <v/>
      </c>
      <c r="Y365" s="29">
        <f>IF($X365="","",INT($X365))</f>
        <v/>
      </c>
      <c r="Z365" s="30">
        <f>IF(OR($Y365="",$D$6=""),"",IF(INDEX($A:$U,ROW(),$D$6)="",0,IF(ISNUMBER(INDEX($A:$U,ROW(),$D$6)),INDEX($A:$U,ROW(),$D$6),IFERROR(--SUBSTITUTE(SUBSTITUTE(TRIM(INDEX($A:$U,ROW(),$D$6)),",",""),"원",""),0))))</f>
        <v/>
      </c>
      <c r="AA365" s="30">
        <f>IF(OR($Y365="",$E$6=""),"",IF(INDEX($A:$U,ROW(),$E$6)="",0,IF(ISNUMBER(INDEX($A:$U,ROW(),$E$6)),INDEX($A:$U,ROW(),$E$6),IFERROR(--SUBSTITUTE(SUBSTITUTE(TRIM(INDEX($A:$U,ROW(),$E$6)),",",""),"원",""),0))))</f>
        <v/>
      </c>
      <c r="AB365" s="30">
        <f>IF(OR($Y365="",$F$6=""),"",IF(INDEX($A:$U,ROW(),$F$6)="","",IF(ISNUMBER(INDEX($A:$U,ROW(),$F$6)),INDEX($A:$U,ROW(),$F$6),IFERROR(--SUBSTITUTE(SUBSTITUTE(TRIM(INDEX($A:$U,ROW(),$F$6)),",",""),"원",""),""))))</f>
        <v/>
      </c>
      <c r="AC365" s="2">
        <f>IF(OR($Y365="",$G$6=""),"",INDEX($A:$U,ROW(),$G$6)&amp;"")</f>
        <v/>
      </c>
      <c r="AD365" s="2">
        <f>IF($Y365="","",IF(OR(AND(설정!$B$5&lt;&gt;"",ISNUMBER(SEARCH(설정!$B$5,$AC365))),AND(설정!$B$6&lt;&gt;"",ISNUMBER(SEARCH(설정!$B$6,$AC365))),AND(설정!$B$7&lt;&gt;"",ISNUMBER(SEARCH(설정!$B$7,$AC365)))),"제외","포함"))</f>
        <v/>
      </c>
    </row>
    <row r="366">
      <c r="W366" s="2">
        <f>IF(OR($B$5="",$C$6="",ROW()&lt;$B$5),"",IF(INDEX($A:$U,ROW(),$C$6)="","",INDEX($A:$U,ROW(),$C$6)))</f>
        <v/>
      </c>
      <c r="X366" s="28">
        <f>IF($W366="","",IF(ISNUMBER($W366),IF($W366&gt;=10000000,IFERROR(DATE(INT($W366/10000),MOD(INT($W366/100),100),MOD($W366,100)),""),$W366),IF(ISNUMBER(--SUBSTITUTE(SUBSTITUTE(TRIM($W366),".","-"),"/","-")),IF(--SUBSTITUTE(SUBSTITUTE(TRIM($W366),".","-"),"/","-")&gt;=10000000,IFERROR(DATE(--LEFT(TRIM($W366),4),--MID(TRIM($W366),5,2),--RIGHT(TRIM($W366),2)),""),--SUBSTITUTE(SUBSTITUTE(TRIM($W366),".","-"),"/","-")),IFERROR(--LEFT(SUBSTITUTE(SUBSTITUTE(TRIM($W366),".","-"),"/","-"),10),""))))</f>
        <v/>
      </c>
      <c r="Y366" s="29">
        <f>IF($X366="","",INT($X366))</f>
        <v/>
      </c>
      <c r="Z366" s="30">
        <f>IF(OR($Y366="",$D$6=""),"",IF(INDEX($A:$U,ROW(),$D$6)="",0,IF(ISNUMBER(INDEX($A:$U,ROW(),$D$6)),INDEX($A:$U,ROW(),$D$6),IFERROR(--SUBSTITUTE(SUBSTITUTE(TRIM(INDEX($A:$U,ROW(),$D$6)),",",""),"원",""),0))))</f>
        <v/>
      </c>
      <c r="AA366" s="30">
        <f>IF(OR($Y366="",$E$6=""),"",IF(INDEX($A:$U,ROW(),$E$6)="",0,IF(ISNUMBER(INDEX($A:$U,ROW(),$E$6)),INDEX($A:$U,ROW(),$E$6),IFERROR(--SUBSTITUTE(SUBSTITUTE(TRIM(INDEX($A:$U,ROW(),$E$6)),",",""),"원",""),0))))</f>
        <v/>
      </c>
      <c r="AB366" s="30">
        <f>IF(OR($Y366="",$F$6=""),"",IF(INDEX($A:$U,ROW(),$F$6)="","",IF(ISNUMBER(INDEX($A:$U,ROW(),$F$6)),INDEX($A:$U,ROW(),$F$6),IFERROR(--SUBSTITUTE(SUBSTITUTE(TRIM(INDEX($A:$U,ROW(),$F$6)),",",""),"원",""),""))))</f>
        <v/>
      </c>
      <c r="AC366" s="2">
        <f>IF(OR($Y366="",$G$6=""),"",INDEX($A:$U,ROW(),$G$6)&amp;"")</f>
        <v/>
      </c>
      <c r="AD366" s="2">
        <f>IF($Y366="","",IF(OR(AND(설정!$B$5&lt;&gt;"",ISNUMBER(SEARCH(설정!$B$5,$AC366))),AND(설정!$B$6&lt;&gt;"",ISNUMBER(SEARCH(설정!$B$6,$AC366))),AND(설정!$B$7&lt;&gt;"",ISNUMBER(SEARCH(설정!$B$7,$AC366)))),"제외","포함"))</f>
        <v/>
      </c>
    </row>
    <row r="367">
      <c r="W367" s="2">
        <f>IF(OR($B$5="",$C$6="",ROW()&lt;$B$5),"",IF(INDEX($A:$U,ROW(),$C$6)="","",INDEX($A:$U,ROW(),$C$6)))</f>
        <v/>
      </c>
      <c r="X367" s="28">
        <f>IF($W367="","",IF(ISNUMBER($W367),IF($W367&gt;=10000000,IFERROR(DATE(INT($W367/10000),MOD(INT($W367/100),100),MOD($W367,100)),""),$W367),IF(ISNUMBER(--SUBSTITUTE(SUBSTITUTE(TRIM($W367),".","-"),"/","-")),IF(--SUBSTITUTE(SUBSTITUTE(TRIM($W367),".","-"),"/","-")&gt;=10000000,IFERROR(DATE(--LEFT(TRIM($W367),4),--MID(TRIM($W367),5,2),--RIGHT(TRIM($W367),2)),""),--SUBSTITUTE(SUBSTITUTE(TRIM($W367),".","-"),"/","-")),IFERROR(--LEFT(SUBSTITUTE(SUBSTITUTE(TRIM($W367),".","-"),"/","-"),10),""))))</f>
        <v/>
      </c>
      <c r="Y367" s="29">
        <f>IF($X367="","",INT($X367))</f>
        <v/>
      </c>
      <c r="Z367" s="30">
        <f>IF(OR($Y367="",$D$6=""),"",IF(INDEX($A:$U,ROW(),$D$6)="",0,IF(ISNUMBER(INDEX($A:$U,ROW(),$D$6)),INDEX($A:$U,ROW(),$D$6),IFERROR(--SUBSTITUTE(SUBSTITUTE(TRIM(INDEX($A:$U,ROW(),$D$6)),",",""),"원",""),0))))</f>
        <v/>
      </c>
      <c r="AA367" s="30">
        <f>IF(OR($Y367="",$E$6=""),"",IF(INDEX($A:$U,ROW(),$E$6)="",0,IF(ISNUMBER(INDEX($A:$U,ROW(),$E$6)),INDEX($A:$U,ROW(),$E$6),IFERROR(--SUBSTITUTE(SUBSTITUTE(TRIM(INDEX($A:$U,ROW(),$E$6)),",",""),"원",""),0))))</f>
        <v/>
      </c>
      <c r="AB367" s="30">
        <f>IF(OR($Y367="",$F$6=""),"",IF(INDEX($A:$U,ROW(),$F$6)="","",IF(ISNUMBER(INDEX($A:$U,ROW(),$F$6)),INDEX($A:$U,ROW(),$F$6),IFERROR(--SUBSTITUTE(SUBSTITUTE(TRIM(INDEX($A:$U,ROW(),$F$6)),",",""),"원",""),""))))</f>
        <v/>
      </c>
      <c r="AC367" s="2">
        <f>IF(OR($Y367="",$G$6=""),"",INDEX($A:$U,ROW(),$G$6)&amp;"")</f>
        <v/>
      </c>
      <c r="AD367" s="2">
        <f>IF($Y367="","",IF(OR(AND(설정!$B$5&lt;&gt;"",ISNUMBER(SEARCH(설정!$B$5,$AC367))),AND(설정!$B$6&lt;&gt;"",ISNUMBER(SEARCH(설정!$B$6,$AC367))),AND(설정!$B$7&lt;&gt;"",ISNUMBER(SEARCH(설정!$B$7,$AC367)))),"제외","포함"))</f>
        <v/>
      </c>
    </row>
    <row r="368">
      <c r="W368" s="2">
        <f>IF(OR($B$5="",$C$6="",ROW()&lt;$B$5),"",IF(INDEX($A:$U,ROW(),$C$6)="","",INDEX($A:$U,ROW(),$C$6)))</f>
        <v/>
      </c>
      <c r="X368" s="28">
        <f>IF($W368="","",IF(ISNUMBER($W368),IF($W368&gt;=10000000,IFERROR(DATE(INT($W368/10000),MOD(INT($W368/100),100),MOD($W368,100)),""),$W368),IF(ISNUMBER(--SUBSTITUTE(SUBSTITUTE(TRIM($W368),".","-"),"/","-")),IF(--SUBSTITUTE(SUBSTITUTE(TRIM($W368),".","-"),"/","-")&gt;=10000000,IFERROR(DATE(--LEFT(TRIM($W368),4),--MID(TRIM($W368),5,2),--RIGHT(TRIM($W368),2)),""),--SUBSTITUTE(SUBSTITUTE(TRIM($W368),".","-"),"/","-")),IFERROR(--LEFT(SUBSTITUTE(SUBSTITUTE(TRIM($W368),".","-"),"/","-"),10),""))))</f>
        <v/>
      </c>
      <c r="Y368" s="29">
        <f>IF($X368="","",INT($X368))</f>
        <v/>
      </c>
      <c r="Z368" s="30">
        <f>IF(OR($Y368="",$D$6=""),"",IF(INDEX($A:$U,ROW(),$D$6)="",0,IF(ISNUMBER(INDEX($A:$U,ROW(),$D$6)),INDEX($A:$U,ROW(),$D$6),IFERROR(--SUBSTITUTE(SUBSTITUTE(TRIM(INDEX($A:$U,ROW(),$D$6)),",",""),"원",""),0))))</f>
        <v/>
      </c>
      <c r="AA368" s="30">
        <f>IF(OR($Y368="",$E$6=""),"",IF(INDEX($A:$U,ROW(),$E$6)="",0,IF(ISNUMBER(INDEX($A:$U,ROW(),$E$6)),INDEX($A:$U,ROW(),$E$6),IFERROR(--SUBSTITUTE(SUBSTITUTE(TRIM(INDEX($A:$U,ROW(),$E$6)),",",""),"원",""),0))))</f>
        <v/>
      </c>
      <c r="AB368" s="30">
        <f>IF(OR($Y368="",$F$6=""),"",IF(INDEX($A:$U,ROW(),$F$6)="","",IF(ISNUMBER(INDEX($A:$U,ROW(),$F$6)),INDEX($A:$U,ROW(),$F$6),IFERROR(--SUBSTITUTE(SUBSTITUTE(TRIM(INDEX($A:$U,ROW(),$F$6)),",",""),"원",""),""))))</f>
        <v/>
      </c>
      <c r="AC368" s="2">
        <f>IF(OR($Y368="",$G$6=""),"",INDEX($A:$U,ROW(),$G$6)&amp;"")</f>
        <v/>
      </c>
      <c r="AD368" s="2">
        <f>IF($Y368="","",IF(OR(AND(설정!$B$5&lt;&gt;"",ISNUMBER(SEARCH(설정!$B$5,$AC368))),AND(설정!$B$6&lt;&gt;"",ISNUMBER(SEARCH(설정!$B$6,$AC368))),AND(설정!$B$7&lt;&gt;"",ISNUMBER(SEARCH(설정!$B$7,$AC368)))),"제외","포함"))</f>
        <v/>
      </c>
    </row>
    <row r="369">
      <c r="W369" s="2">
        <f>IF(OR($B$5="",$C$6="",ROW()&lt;$B$5),"",IF(INDEX($A:$U,ROW(),$C$6)="","",INDEX($A:$U,ROW(),$C$6)))</f>
        <v/>
      </c>
      <c r="X369" s="28">
        <f>IF($W369="","",IF(ISNUMBER($W369),IF($W369&gt;=10000000,IFERROR(DATE(INT($W369/10000),MOD(INT($W369/100),100),MOD($W369,100)),""),$W369),IF(ISNUMBER(--SUBSTITUTE(SUBSTITUTE(TRIM($W369),".","-"),"/","-")),IF(--SUBSTITUTE(SUBSTITUTE(TRIM($W369),".","-"),"/","-")&gt;=10000000,IFERROR(DATE(--LEFT(TRIM($W369),4),--MID(TRIM($W369),5,2),--RIGHT(TRIM($W369),2)),""),--SUBSTITUTE(SUBSTITUTE(TRIM($W369),".","-"),"/","-")),IFERROR(--LEFT(SUBSTITUTE(SUBSTITUTE(TRIM($W369),".","-"),"/","-"),10),""))))</f>
        <v/>
      </c>
      <c r="Y369" s="29">
        <f>IF($X369="","",INT($X369))</f>
        <v/>
      </c>
      <c r="Z369" s="30">
        <f>IF(OR($Y369="",$D$6=""),"",IF(INDEX($A:$U,ROW(),$D$6)="",0,IF(ISNUMBER(INDEX($A:$U,ROW(),$D$6)),INDEX($A:$U,ROW(),$D$6),IFERROR(--SUBSTITUTE(SUBSTITUTE(TRIM(INDEX($A:$U,ROW(),$D$6)),",",""),"원",""),0))))</f>
        <v/>
      </c>
      <c r="AA369" s="30">
        <f>IF(OR($Y369="",$E$6=""),"",IF(INDEX($A:$U,ROW(),$E$6)="",0,IF(ISNUMBER(INDEX($A:$U,ROW(),$E$6)),INDEX($A:$U,ROW(),$E$6),IFERROR(--SUBSTITUTE(SUBSTITUTE(TRIM(INDEX($A:$U,ROW(),$E$6)),",",""),"원",""),0))))</f>
        <v/>
      </c>
      <c r="AB369" s="30">
        <f>IF(OR($Y369="",$F$6=""),"",IF(INDEX($A:$U,ROW(),$F$6)="","",IF(ISNUMBER(INDEX($A:$U,ROW(),$F$6)),INDEX($A:$U,ROW(),$F$6),IFERROR(--SUBSTITUTE(SUBSTITUTE(TRIM(INDEX($A:$U,ROW(),$F$6)),",",""),"원",""),""))))</f>
        <v/>
      </c>
      <c r="AC369" s="2">
        <f>IF(OR($Y369="",$G$6=""),"",INDEX($A:$U,ROW(),$G$6)&amp;"")</f>
        <v/>
      </c>
      <c r="AD369" s="2">
        <f>IF($Y369="","",IF(OR(AND(설정!$B$5&lt;&gt;"",ISNUMBER(SEARCH(설정!$B$5,$AC369))),AND(설정!$B$6&lt;&gt;"",ISNUMBER(SEARCH(설정!$B$6,$AC369))),AND(설정!$B$7&lt;&gt;"",ISNUMBER(SEARCH(설정!$B$7,$AC369)))),"제외","포함"))</f>
        <v/>
      </c>
    </row>
    <row r="370">
      <c r="W370" s="2">
        <f>IF(OR($B$5="",$C$6="",ROW()&lt;$B$5),"",IF(INDEX($A:$U,ROW(),$C$6)="","",INDEX($A:$U,ROW(),$C$6)))</f>
        <v/>
      </c>
      <c r="X370" s="28">
        <f>IF($W370="","",IF(ISNUMBER($W370),IF($W370&gt;=10000000,IFERROR(DATE(INT($W370/10000),MOD(INT($W370/100),100),MOD($W370,100)),""),$W370),IF(ISNUMBER(--SUBSTITUTE(SUBSTITUTE(TRIM($W370),".","-"),"/","-")),IF(--SUBSTITUTE(SUBSTITUTE(TRIM($W370),".","-"),"/","-")&gt;=10000000,IFERROR(DATE(--LEFT(TRIM($W370),4),--MID(TRIM($W370),5,2),--RIGHT(TRIM($W370),2)),""),--SUBSTITUTE(SUBSTITUTE(TRIM($W370),".","-"),"/","-")),IFERROR(--LEFT(SUBSTITUTE(SUBSTITUTE(TRIM($W370),".","-"),"/","-"),10),""))))</f>
        <v/>
      </c>
      <c r="Y370" s="29">
        <f>IF($X370="","",INT($X370))</f>
        <v/>
      </c>
      <c r="Z370" s="30">
        <f>IF(OR($Y370="",$D$6=""),"",IF(INDEX($A:$U,ROW(),$D$6)="",0,IF(ISNUMBER(INDEX($A:$U,ROW(),$D$6)),INDEX($A:$U,ROW(),$D$6),IFERROR(--SUBSTITUTE(SUBSTITUTE(TRIM(INDEX($A:$U,ROW(),$D$6)),",",""),"원",""),0))))</f>
        <v/>
      </c>
      <c r="AA370" s="30">
        <f>IF(OR($Y370="",$E$6=""),"",IF(INDEX($A:$U,ROW(),$E$6)="",0,IF(ISNUMBER(INDEX($A:$U,ROW(),$E$6)),INDEX($A:$U,ROW(),$E$6),IFERROR(--SUBSTITUTE(SUBSTITUTE(TRIM(INDEX($A:$U,ROW(),$E$6)),",",""),"원",""),0))))</f>
        <v/>
      </c>
      <c r="AB370" s="30">
        <f>IF(OR($Y370="",$F$6=""),"",IF(INDEX($A:$U,ROW(),$F$6)="","",IF(ISNUMBER(INDEX($A:$U,ROW(),$F$6)),INDEX($A:$U,ROW(),$F$6),IFERROR(--SUBSTITUTE(SUBSTITUTE(TRIM(INDEX($A:$U,ROW(),$F$6)),",",""),"원",""),""))))</f>
        <v/>
      </c>
      <c r="AC370" s="2">
        <f>IF(OR($Y370="",$G$6=""),"",INDEX($A:$U,ROW(),$G$6)&amp;"")</f>
        <v/>
      </c>
      <c r="AD370" s="2">
        <f>IF($Y370="","",IF(OR(AND(설정!$B$5&lt;&gt;"",ISNUMBER(SEARCH(설정!$B$5,$AC370))),AND(설정!$B$6&lt;&gt;"",ISNUMBER(SEARCH(설정!$B$6,$AC370))),AND(설정!$B$7&lt;&gt;"",ISNUMBER(SEARCH(설정!$B$7,$AC370)))),"제외","포함"))</f>
        <v/>
      </c>
    </row>
    <row r="371">
      <c r="W371" s="2">
        <f>IF(OR($B$5="",$C$6="",ROW()&lt;$B$5),"",IF(INDEX($A:$U,ROW(),$C$6)="","",INDEX($A:$U,ROW(),$C$6)))</f>
        <v/>
      </c>
      <c r="X371" s="28">
        <f>IF($W371="","",IF(ISNUMBER($W371),IF($W371&gt;=10000000,IFERROR(DATE(INT($W371/10000),MOD(INT($W371/100),100),MOD($W371,100)),""),$W371),IF(ISNUMBER(--SUBSTITUTE(SUBSTITUTE(TRIM($W371),".","-"),"/","-")),IF(--SUBSTITUTE(SUBSTITUTE(TRIM($W371),".","-"),"/","-")&gt;=10000000,IFERROR(DATE(--LEFT(TRIM($W371),4),--MID(TRIM($W371),5,2),--RIGHT(TRIM($W371),2)),""),--SUBSTITUTE(SUBSTITUTE(TRIM($W371),".","-"),"/","-")),IFERROR(--LEFT(SUBSTITUTE(SUBSTITUTE(TRIM($W371),".","-"),"/","-"),10),""))))</f>
        <v/>
      </c>
      <c r="Y371" s="29">
        <f>IF($X371="","",INT($X371))</f>
        <v/>
      </c>
      <c r="Z371" s="30">
        <f>IF(OR($Y371="",$D$6=""),"",IF(INDEX($A:$U,ROW(),$D$6)="",0,IF(ISNUMBER(INDEX($A:$U,ROW(),$D$6)),INDEX($A:$U,ROW(),$D$6),IFERROR(--SUBSTITUTE(SUBSTITUTE(TRIM(INDEX($A:$U,ROW(),$D$6)),",",""),"원",""),0))))</f>
        <v/>
      </c>
      <c r="AA371" s="30">
        <f>IF(OR($Y371="",$E$6=""),"",IF(INDEX($A:$U,ROW(),$E$6)="",0,IF(ISNUMBER(INDEX($A:$U,ROW(),$E$6)),INDEX($A:$U,ROW(),$E$6),IFERROR(--SUBSTITUTE(SUBSTITUTE(TRIM(INDEX($A:$U,ROW(),$E$6)),",",""),"원",""),0))))</f>
        <v/>
      </c>
      <c r="AB371" s="30">
        <f>IF(OR($Y371="",$F$6=""),"",IF(INDEX($A:$U,ROW(),$F$6)="","",IF(ISNUMBER(INDEX($A:$U,ROW(),$F$6)),INDEX($A:$U,ROW(),$F$6),IFERROR(--SUBSTITUTE(SUBSTITUTE(TRIM(INDEX($A:$U,ROW(),$F$6)),",",""),"원",""),""))))</f>
        <v/>
      </c>
      <c r="AC371" s="2">
        <f>IF(OR($Y371="",$G$6=""),"",INDEX($A:$U,ROW(),$G$6)&amp;"")</f>
        <v/>
      </c>
      <c r="AD371" s="2">
        <f>IF($Y371="","",IF(OR(AND(설정!$B$5&lt;&gt;"",ISNUMBER(SEARCH(설정!$B$5,$AC371))),AND(설정!$B$6&lt;&gt;"",ISNUMBER(SEARCH(설정!$B$6,$AC371))),AND(설정!$B$7&lt;&gt;"",ISNUMBER(SEARCH(설정!$B$7,$AC371)))),"제외","포함"))</f>
        <v/>
      </c>
    </row>
    <row r="372">
      <c r="W372" s="2">
        <f>IF(OR($B$5="",$C$6="",ROW()&lt;$B$5),"",IF(INDEX($A:$U,ROW(),$C$6)="","",INDEX($A:$U,ROW(),$C$6)))</f>
        <v/>
      </c>
      <c r="X372" s="28">
        <f>IF($W372="","",IF(ISNUMBER($W372),IF($W372&gt;=10000000,IFERROR(DATE(INT($W372/10000),MOD(INT($W372/100),100),MOD($W372,100)),""),$W372),IF(ISNUMBER(--SUBSTITUTE(SUBSTITUTE(TRIM($W372),".","-"),"/","-")),IF(--SUBSTITUTE(SUBSTITUTE(TRIM($W372),".","-"),"/","-")&gt;=10000000,IFERROR(DATE(--LEFT(TRIM($W372),4),--MID(TRIM($W372),5,2),--RIGHT(TRIM($W372),2)),""),--SUBSTITUTE(SUBSTITUTE(TRIM($W372),".","-"),"/","-")),IFERROR(--LEFT(SUBSTITUTE(SUBSTITUTE(TRIM($W372),".","-"),"/","-"),10),""))))</f>
        <v/>
      </c>
      <c r="Y372" s="29">
        <f>IF($X372="","",INT($X372))</f>
        <v/>
      </c>
      <c r="Z372" s="30">
        <f>IF(OR($Y372="",$D$6=""),"",IF(INDEX($A:$U,ROW(),$D$6)="",0,IF(ISNUMBER(INDEX($A:$U,ROW(),$D$6)),INDEX($A:$U,ROW(),$D$6),IFERROR(--SUBSTITUTE(SUBSTITUTE(TRIM(INDEX($A:$U,ROW(),$D$6)),",",""),"원",""),0))))</f>
        <v/>
      </c>
      <c r="AA372" s="30">
        <f>IF(OR($Y372="",$E$6=""),"",IF(INDEX($A:$U,ROW(),$E$6)="",0,IF(ISNUMBER(INDEX($A:$U,ROW(),$E$6)),INDEX($A:$U,ROW(),$E$6),IFERROR(--SUBSTITUTE(SUBSTITUTE(TRIM(INDEX($A:$U,ROW(),$E$6)),",",""),"원",""),0))))</f>
        <v/>
      </c>
      <c r="AB372" s="30">
        <f>IF(OR($Y372="",$F$6=""),"",IF(INDEX($A:$U,ROW(),$F$6)="","",IF(ISNUMBER(INDEX($A:$U,ROW(),$F$6)),INDEX($A:$U,ROW(),$F$6),IFERROR(--SUBSTITUTE(SUBSTITUTE(TRIM(INDEX($A:$U,ROW(),$F$6)),",",""),"원",""),""))))</f>
        <v/>
      </c>
      <c r="AC372" s="2">
        <f>IF(OR($Y372="",$G$6=""),"",INDEX($A:$U,ROW(),$G$6)&amp;"")</f>
        <v/>
      </c>
      <c r="AD372" s="2">
        <f>IF($Y372="","",IF(OR(AND(설정!$B$5&lt;&gt;"",ISNUMBER(SEARCH(설정!$B$5,$AC372))),AND(설정!$B$6&lt;&gt;"",ISNUMBER(SEARCH(설정!$B$6,$AC372))),AND(설정!$B$7&lt;&gt;"",ISNUMBER(SEARCH(설정!$B$7,$AC372)))),"제외","포함"))</f>
        <v/>
      </c>
    </row>
    <row r="373">
      <c r="W373" s="2">
        <f>IF(OR($B$5="",$C$6="",ROW()&lt;$B$5),"",IF(INDEX($A:$U,ROW(),$C$6)="","",INDEX($A:$U,ROW(),$C$6)))</f>
        <v/>
      </c>
      <c r="X373" s="28">
        <f>IF($W373="","",IF(ISNUMBER($W373),IF($W373&gt;=10000000,IFERROR(DATE(INT($W373/10000),MOD(INT($W373/100),100),MOD($W373,100)),""),$W373),IF(ISNUMBER(--SUBSTITUTE(SUBSTITUTE(TRIM($W373),".","-"),"/","-")),IF(--SUBSTITUTE(SUBSTITUTE(TRIM($W373),".","-"),"/","-")&gt;=10000000,IFERROR(DATE(--LEFT(TRIM($W373),4),--MID(TRIM($W373),5,2),--RIGHT(TRIM($W373),2)),""),--SUBSTITUTE(SUBSTITUTE(TRIM($W373),".","-"),"/","-")),IFERROR(--LEFT(SUBSTITUTE(SUBSTITUTE(TRIM($W373),".","-"),"/","-"),10),""))))</f>
        <v/>
      </c>
      <c r="Y373" s="29">
        <f>IF($X373="","",INT($X373))</f>
        <v/>
      </c>
      <c r="Z373" s="30">
        <f>IF(OR($Y373="",$D$6=""),"",IF(INDEX($A:$U,ROW(),$D$6)="",0,IF(ISNUMBER(INDEX($A:$U,ROW(),$D$6)),INDEX($A:$U,ROW(),$D$6),IFERROR(--SUBSTITUTE(SUBSTITUTE(TRIM(INDEX($A:$U,ROW(),$D$6)),",",""),"원",""),0))))</f>
        <v/>
      </c>
      <c r="AA373" s="30">
        <f>IF(OR($Y373="",$E$6=""),"",IF(INDEX($A:$U,ROW(),$E$6)="",0,IF(ISNUMBER(INDEX($A:$U,ROW(),$E$6)),INDEX($A:$U,ROW(),$E$6),IFERROR(--SUBSTITUTE(SUBSTITUTE(TRIM(INDEX($A:$U,ROW(),$E$6)),",",""),"원",""),0))))</f>
        <v/>
      </c>
      <c r="AB373" s="30">
        <f>IF(OR($Y373="",$F$6=""),"",IF(INDEX($A:$U,ROW(),$F$6)="","",IF(ISNUMBER(INDEX($A:$U,ROW(),$F$6)),INDEX($A:$U,ROW(),$F$6),IFERROR(--SUBSTITUTE(SUBSTITUTE(TRIM(INDEX($A:$U,ROW(),$F$6)),",",""),"원",""),""))))</f>
        <v/>
      </c>
      <c r="AC373" s="2">
        <f>IF(OR($Y373="",$G$6=""),"",INDEX($A:$U,ROW(),$G$6)&amp;"")</f>
        <v/>
      </c>
      <c r="AD373" s="2">
        <f>IF($Y373="","",IF(OR(AND(설정!$B$5&lt;&gt;"",ISNUMBER(SEARCH(설정!$B$5,$AC373))),AND(설정!$B$6&lt;&gt;"",ISNUMBER(SEARCH(설정!$B$6,$AC373))),AND(설정!$B$7&lt;&gt;"",ISNUMBER(SEARCH(설정!$B$7,$AC373)))),"제외","포함"))</f>
        <v/>
      </c>
    </row>
    <row r="374">
      <c r="W374" s="2">
        <f>IF(OR($B$5="",$C$6="",ROW()&lt;$B$5),"",IF(INDEX($A:$U,ROW(),$C$6)="","",INDEX($A:$U,ROW(),$C$6)))</f>
        <v/>
      </c>
      <c r="X374" s="28">
        <f>IF($W374="","",IF(ISNUMBER($W374),IF($W374&gt;=10000000,IFERROR(DATE(INT($W374/10000),MOD(INT($W374/100),100),MOD($W374,100)),""),$W374),IF(ISNUMBER(--SUBSTITUTE(SUBSTITUTE(TRIM($W374),".","-"),"/","-")),IF(--SUBSTITUTE(SUBSTITUTE(TRIM($W374),".","-"),"/","-")&gt;=10000000,IFERROR(DATE(--LEFT(TRIM($W374),4),--MID(TRIM($W374),5,2),--RIGHT(TRIM($W374),2)),""),--SUBSTITUTE(SUBSTITUTE(TRIM($W374),".","-"),"/","-")),IFERROR(--LEFT(SUBSTITUTE(SUBSTITUTE(TRIM($W374),".","-"),"/","-"),10),""))))</f>
        <v/>
      </c>
      <c r="Y374" s="29">
        <f>IF($X374="","",INT($X374))</f>
        <v/>
      </c>
      <c r="Z374" s="30">
        <f>IF(OR($Y374="",$D$6=""),"",IF(INDEX($A:$U,ROW(),$D$6)="",0,IF(ISNUMBER(INDEX($A:$U,ROW(),$D$6)),INDEX($A:$U,ROW(),$D$6),IFERROR(--SUBSTITUTE(SUBSTITUTE(TRIM(INDEX($A:$U,ROW(),$D$6)),",",""),"원",""),0))))</f>
        <v/>
      </c>
      <c r="AA374" s="30">
        <f>IF(OR($Y374="",$E$6=""),"",IF(INDEX($A:$U,ROW(),$E$6)="",0,IF(ISNUMBER(INDEX($A:$U,ROW(),$E$6)),INDEX($A:$U,ROW(),$E$6),IFERROR(--SUBSTITUTE(SUBSTITUTE(TRIM(INDEX($A:$U,ROW(),$E$6)),",",""),"원",""),0))))</f>
        <v/>
      </c>
      <c r="AB374" s="30">
        <f>IF(OR($Y374="",$F$6=""),"",IF(INDEX($A:$U,ROW(),$F$6)="","",IF(ISNUMBER(INDEX($A:$U,ROW(),$F$6)),INDEX($A:$U,ROW(),$F$6),IFERROR(--SUBSTITUTE(SUBSTITUTE(TRIM(INDEX($A:$U,ROW(),$F$6)),",",""),"원",""),""))))</f>
        <v/>
      </c>
      <c r="AC374" s="2">
        <f>IF(OR($Y374="",$G$6=""),"",INDEX($A:$U,ROW(),$G$6)&amp;"")</f>
        <v/>
      </c>
      <c r="AD374" s="2">
        <f>IF($Y374="","",IF(OR(AND(설정!$B$5&lt;&gt;"",ISNUMBER(SEARCH(설정!$B$5,$AC374))),AND(설정!$B$6&lt;&gt;"",ISNUMBER(SEARCH(설정!$B$6,$AC374))),AND(설정!$B$7&lt;&gt;"",ISNUMBER(SEARCH(설정!$B$7,$AC374)))),"제외","포함"))</f>
        <v/>
      </c>
    </row>
    <row r="375">
      <c r="W375" s="2">
        <f>IF(OR($B$5="",$C$6="",ROW()&lt;$B$5),"",IF(INDEX($A:$U,ROW(),$C$6)="","",INDEX($A:$U,ROW(),$C$6)))</f>
        <v/>
      </c>
      <c r="X375" s="28">
        <f>IF($W375="","",IF(ISNUMBER($W375),IF($W375&gt;=10000000,IFERROR(DATE(INT($W375/10000),MOD(INT($W375/100),100),MOD($W375,100)),""),$W375),IF(ISNUMBER(--SUBSTITUTE(SUBSTITUTE(TRIM($W375),".","-"),"/","-")),IF(--SUBSTITUTE(SUBSTITUTE(TRIM($W375),".","-"),"/","-")&gt;=10000000,IFERROR(DATE(--LEFT(TRIM($W375),4),--MID(TRIM($W375),5,2),--RIGHT(TRIM($W375),2)),""),--SUBSTITUTE(SUBSTITUTE(TRIM($W375),".","-"),"/","-")),IFERROR(--LEFT(SUBSTITUTE(SUBSTITUTE(TRIM($W375),".","-"),"/","-"),10),""))))</f>
        <v/>
      </c>
      <c r="Y375" s="29">
        <f>IF($X375="","",INT($X375))</f>
        <v/>
      </c>
      <c r="Z375" s="30">
        <f>IF(OR($Y375="",$D$6=""),"",IF(INDEX($A:$U,ROW(),$D$6)="",0,IF(ISNUMBER(INDEX($A:$U,ROW(),$D$6)),INDEX($A:$U,ROW(),$D$6),IFERROR(--SUBSTITUTE(SUBSTITUTE(TRIM(INDEX($A:$U,ROW(),$D$6)),",",""),"원",""),0))))</f>
        <v/>
      </c>
      <c r="AA375" s="30">
        <f>IF(OR($Y375="",$E$6=""),"",IF(INDEX($A:$U,ROW(),$E$6)="",0,IF(ISNUMBER(INDEX($A:$U,ROW(),$E$6)),INDEX($A:$U,ROW(),$E$6),IFERROR(--SUBSTITUTE(SUBSTITUTE(TRIM(INDEX($A:$U,ROW(),$E$6)),",",""),"원",""),0))))</f>
        <v/>
      </c>
      <c r="AB375" s="30">
        <f>IF(OR($Y375="",$F$6=""),"",IF(INDEX($A:$U,ROW(),$F$6)="","",IF(ISNUMBER(INDEX($A:$U,ROW(),$F$6)),INDEX($A:$U,ROW(),$F$6),IFERROR(--SUBSTITUTE(SUBSTITUTE(TRIM(INDEX($A:$U,ROW(),$F$6)),",",""),"원",""),""))))</f>
        <v/>
      </c>
      <c r="AC375" s="2">
        <f>IF(OR($Y375="",$G$6=""),"",INDEX($A:$U,ROW(),$G$6)&amp;"")</f>
        <v/>
      </c>
      <c r="AD375" s="2">
        <f>IF($Y375="","",IF(OR(AND(설정!$B$5&lt;&gt;"",ISNUMBER(SEARCH(설정!$B$5,$AC375))),AND(설정!$B$6&lt;&gt;"",ISNUMBER(SEARCH(설정!$B$6,$AC375))),AND(설정!$B$7&lt;&gt;"",ISNUMBER(SEARCH(설정!$B$7,$AC375)))),"제외","포함"))</f>
        <v/>
      </c>
    </row>
    <row r="376">
      <c r="W376" s="2">
        <f>IF(OR($B$5="",$C$6="",ROW()&lt;$B$5),"",IF(INDEX($A:$U,ROW(),$C$6)="","",INDEX($A:$U,ROW(),$C$6)))</f>
        <v/>
      </c>
      <c r="X376" s="28">
        <f>IF($W376="","",IF(ISNUMBER($W376),IF($W376&gt;=10000000,IFERROR(DATE(INT($W376/10000),MOD(INT($W376/100),100),MOD($W376,100)),""),$W376),IF(ISNUMBER(--SUBSTITUTE(SUBSTITUTE(TRIM($W376),".","-"),"/","-")),IF(--SUBSTITUTE(SUBSTITUTE(TRIM($W376),".","-"),"/","-")&gt;=10000000,IFERROR(DATE(--LEFT(TRIM($W376),4),--MID(TRIM($W376),5,2),--RIGHT(TRIM($W376),2)),""),--SUBSTITUTE(SUBSTITUTE(TRIM($W376),".","-"),"/","-")),IFERROR(--LEFT(SUBSTITUTE(SUBSTITUTE(TRIM($W376),".","-"),"/","-"),10),""))))</f>
        <v/>
      </c>
      <c r="Y376" s="29">
        <f>IF($X376="","",INT($X376))</f>
        <v/>
      </c>
      <c r="Z376" s="30">
        <f>IF(OR($Y376="",$D$6=""),"",IF(INDEX($A:$U,ROW(),$D$6)="",0,IF(ISNUMBER(INDEX($A:$U,ROW(),$D$6)),INDEX($A:$U,ROW(),$D$6),IFERROR(--SUBSTITUTE(SUBSTITUTE(TRIM(INDEX($A:$U,ROW(),$D$6)),",",""),"원",""),0))))</f>
        <v/>
      </c>
      <c r="AA376" s="30">
        <f>IF(OR($Y376="",$E$6=""),"",IF(INDEX($A:$U,ROW(),$E$6)="",0,IF(ISNUMBER(INDEX($A:$U,ROW(),$E$6)),INDEX($A:$U,ROW(),$E$6),IFERROR(--SUBSTITUTE(SUBSTITUTE(TRIM(INDEX($A:$U,ROW(),$E$6)),",",""),"원",""),0))))</f>
        <v/>
      </c>
      <c r="AB376" s="30">
        <f>IF(OR($Y376="",$F$6=""),"",IF(INDEX($A:$U,ROW(),$F$6)="","",IF(ISNUMBER(INDEX($A:$U,ROW(),$F$6)),INDEX($A:$U,ROW(),$F$6),IFERROR(--SUBSTITUTE(SUBSTITUTE(TRIM(INDEX($A:$U,ROW(),$F$6)),",",""),"원",""),""))))</f>
        <v/>
      </c>
      <c r="AC376" s="2">
        <f>IF(OR($Y376="",$G$6=""),"",INDEX($A:$U,ROW(),$G$6)&amp;"")</f>
        <v/>
      </c>
      <c r="AD376" s="2">
        <f>IF($Y376="","",IF(OR(AND(설정!$B$5&lt;&gt;"",ISNUMBER(SEARCH(설정!$B$5,$AC376))),AND(설정!$B$6&lt;&gt;"",ISNUMBER(SEARCH(설정!$B$6,$AC376))),AND(설정!$B$7&lt;&gt;"",ISNUMBER(SEARCH(설정!$B$7,$AC376)))),"제외","포함"))</f>
        <v/>
      </c>
    </row>
    <row r="377">
      <c r="W377" s="2">
        <f>IF(OR($B$5="",$C$6="",ROW()&lt;$B$5),"",IF(INDEX($A:$U,ROW(),$C$6)="","",INDEX($A:$U,ROW(),$C$6)))</f>
        <v/>
      </c>
      <c r="X377" s="28">
        <f>IF($W377="","",IF(ISNUMBER($W377),IF($W377&gt;=10000000,IFERROR(DATE(INT($W377/10000),MOD(INT($W377/100),100),MOD($W377,100)),""),$W377),IF(ISNUMBER(--SUBSTITUTE(SUBSTITUTE(TRIM($W377),".","-"),"/","-")),IF(--SUBSTITUTE(SUBSTITUTE(TRIM($W377),".","-"),"/","-")&gt;=10000000,IFERROR(DATE(--LEFT(TRIM($W377),4),--MID(TRIM($W377),5,2),--RIGHT(TRIM($W377),2)),""),--SUBSTITUTE(SUBSTITUTE(TRIM($W377),".","-"),"/","-")),IFERROR(--LEFT(SUBSTITUTE(SUBSTITUTE(TRIM($W377),".","-"),"/","-"),10),""))))</f>
        <v/>
      </c>
      <c r="Y377" s="29">
        <f>IF($X377="","",INT($X377))</f>
        <v/>
      </c>
      <c r="Z377" s="30">
        <f>IF(OR($Y377="",$D$6=""),"",IF(INDEX($A:$U,ROW(),$D$6)="",0,IF(ISNUMBER(INDEX($A:$U,ROW(),$D$6)),INDEX($A:$U,ROW(),$D$6),IFERROR(--SUBSTITUTE(SUBSTITUTE(TRIM(INDEX($A:$U,ROW(),$D$6)),",",""),"원",""),0))))</f>
        <v/>
      </c>
      <c r="AA377" s="30">
        <f>IF(OR($Y377="",$E$6=""),"",IF(INDEX($A:$U,ROW(),$E$6)="",0,IF(ISNUMBER(INDEX($A:$U,ROW(),$E$6)),INDEX($A:$U,ROW(),$E$6),IFERROR(--SUBSTITUTE(SUBSTITUTE(TRIM(INDEX($A:$U,ROW(),$E$6)),",",""),"원",""),0))))</f>
        <v/>
      </c>
      <c r="AB377" s="30">
        <f>IF(OR($Y377="",$F$6=""),"",IF(INDEX($A:$U,ROW(),$F$6)="","",IF(ISNUMBER(INDEX($A:$U,ROW(),$F$6)),INDEX($A:$U,ROW(),$F$6),IFERROR(--SUBSTITUTE(SUBSTITUTE(TRIM(INDEX($A:$U,ROW(),$F$6)),",",""),"원",""),""))))</f>
        <v/>
      </c>
      <c r="AC377" s="2">
        <f>IF(OR($Y377="",$G$6=""),"",INDEX($A:$U,ROW(),$G$6)&amp;"")</f>
        <v/>
      </c>
      <c r="AD377" s="2">
        <f>IF($Y377="","",IF(OR(AND(설정!$B$5&lt;&gt;"",ISNUMBER(SEARCH(설정!$B$5,$AC377))),AND(설정!$B$6&lt;&gt;"",ISNUMBER(SEARCH(설정!$B$6,$AC377))),AND(설정!$B$7&lt;&gt;"",ISNUMBER(SEARCH(설정!$B$7,$AC377)))),"제외","포함"))</f>
        <v/>
      </c>
    </row>
    <row r="378">
      <c r="W378" s="2">
        <f>IF(OR($B$5="",$C$6="",ROW()&lt;$B$5),"",IF(INDEX($A:$U,ROW(),$C$6)="","",INDEX($A:$U,ROW(),$C$6)))</f>
        <v/>
      </c>
      <c r="X378" s="28">
        <f>IF($W378="","",IF(ISNUMBER($W378),IF($W378&gt;=10000000,IFERROR(DATE(INT($W378/10000),MOD(INT($W378/100),100),MOD($W378,100)),""),$W378),IF(ISNUMBER(--SUBSTITUTE(SUBSTITUTE(TRIM($W378),".","-"),"/","-")),IF(--SUBSTITUTE(SUBSTITUTE(TRIM($W378),".","-"),"/","-")&gt;=10000000,IFERROR(DATE(--LEFT(TRIM($W378),4),--MID(TRIM($W378),5,2),--RIGHT(TRIM($W378),2)),""),--SUBSTITUTE(SUBSTITUTE(TRIM($W378),".","-"),"/","-")),IFERROR(--LEFT(SUBSTITUTE(SUBSTITUTE(TRIM($W378),".","-"),"/","-"),10),""))))</f>
        <v/>
      </c>
      <c r="Y378" s="29">
        <f>IF($X378="","",INT($X378))</f>
        <v/>
      </c>
      <c r="Z378" s="30">
        <f>IF(OR($Y378="",$D$6=""),"",IF(INDEX($A:$U,ROW(),$D$6)="",0,IF(ISNUMBER(INDEX($A:$U,ROW(),$D$6)),INDEX($A:$U,ROW(),$D$6),IFERROR(--SUBSTITUTE(SUBSTITUTE(TRIM(INDEX($A:$U,ROW(),$D$6)),",",""),"원",""),0))))</f>
        <v/>
      </c>
      <c r="AA378" s="30">
        <f>IF(OR($Y378="",$E$6=""),"",IF(INDEX($A:$U,ROW(),$E$6)="",0,IF(ISNUMBER(INDEX($A:$U,ROW(),$E$6)),INDEX($A:$U,ROW(),$E$6),IFERROR(--SUBSTITUTE(SUBSTITUTE(TRIM(INDEX($A:$U,ROW(),$E$6)),",",""),"원",""),0))))</f>
        <v/>
      </c>
      <c r="AB378" s="30">
        <f>IF(OR($Y378="",$F$6=""),"",IF(INDEX($A:$U,ROW(),$F$6)="","",IF(ISNUMBER(INDEX($A:$U,ROW(),$F$6)),INDEX($A:$U,ROW(),$F$6),IFERROR(--SUBSTITUTE(SUBSTITUTE(TRIM(INDEX($A:$U,ROW(),$F$6)),",",""),"원",""),""))))</f>
        <v/>
      </c>
      <c r="AC378" s="2">
        <f>IF(OR($Y378="",$G$6=""),"",INDEX($A:$U,ROW(),$G$6)&amp;"")</f>
        <v/>
      </c>
      <c r="AD378" s="2">
        <f>IF($Y378="","",IF(OR(AND(설정!$B$5&lt;&gt;"",ISNUMBER(SEARCH(설정!$B$5,$AC378))),AND(설정!$B$6&lt;&gt;"",ISNUMBER(SEARCH(설정!$B$6,$AC378))),AND(설정!$B$7&lt;&gt;"",ISNUMBER(SEARCH(설정!$B$7,$AC378)))),"제외","포함"))</f>
        <v/>
      </c>
    </row>
    <row r="379">
      <c r="W379" s="2">
        <f>IF(OR($B$5="",$C$6="",ROW()&lt;$B$5),"",IF(INDEX($A:$U,ROW(),$C$6)="","",INDEX($A:$U,ROW(),$C$6)))</f>
        <v/>
      </c>
      <c r="X379" s="28">
        <f>IF($W379="","",IF(ISNUMBER($W379),IF($W379&gt;=10000000,IFERROR(DATE(INT($W379/10000),MOD(INT($W379/100),100),MOD($W379,100)),""),$W379),IF(ISNUMBER(--SUBSTITUTE(SUBSTITUTE(TRIM($W379),".","-"),"/","-")),IF(--SUBSTITUTE(SUBSTITUTE(TRIM($W379),".","-"),"/","-")&gt;=10000000,IFERROR(DATE(--LEFT(TRIM($W379),4),--MID(TRIM($W379),5,2),--RIGHT(TRIM($W379),2)),""),--SUBSTITUTE(SUBSTITUTE(TRIM($W379),".","-"),"/","-")),IFERROR(--LEFT(SUBSTITUTE(SUBSTITUTE(TRIM($W379),".","-"),"/","-"),10),""))))</f>
        <v/>
      </c>
      <c r="Y379" s="29">
        <f>IF($X379="","",INT($X379))</f>
        <v/>
      </c>
      <c r="Z379" s="30">
        <f>IF(OR($Y379="",$D$6=""),"",IF(INDEX($A:$U,ROW(),$D$6)="",0,IF(ISNUMBER(INDEX($A:$U,ROW(),$D$6)),INDEX($A:$U,ROW(),$D$6),IFERROR(--SUBSTITUTE(SUBSTITUTE(TRIM(INDEX($A:$U,ROW(),$D$6)),",",""),"원",""),0))))</f>
        <v/>
      </c>
      <c r="AA379" s="30">
        <f>IF(OR($Y379="",$E$6=""),"",IF(INDEX($A:$U,ROW(),$E$6)="",0,IF(ISNUMBER(INDEX($A:$U,ROW(),$E$6)),INDEX($A:$U,ROW(),$E$6),IFERROR(--SUBSTITUTE(SUBSTITUTE(TRIM(INDEX($A:$U,ROW(),$E$6)),",",""),"원",""),0))))</f>
        <v/>
      </c>
      <c r="AB379" s="30">
        <f>IF(OR($Y379="",$F$6=""),"",IF(INDEX($A:$U,ROW(),$F$6)="","",IF(ISNUMBER(INDEX($A:$U,ROW(),$F$6)),INDEX($A:$U,ROW(),$F$6),IFERROR(--SUBSTITUTE(SUBSTITUTE(TRIM(INDEX($A:$U,ROW(),$F$6)),",",""),"원",""),""))))</f>
        <v/>
      </c>
      <c r="AC379" s="2">
        <f>IF(OR($Y379="",$G$6=""),"",INDEX($A:$U,ROW(),$G$6)&amp;"")</f>
        <v/>
      </c>
      <c r="AD379" s="2">
        <f>IF($Y379="","",IF(OR(AND(설정!$B$5&lt;&gt;"",ISNUMBER(SEARCH(설정!$B$5,$AC379))),AND(설정!$B$6&lt;&gt;"",ISNUMBER(SEARCH(설정!$B$6,$AC379))),AND(설정!$B$7&lt;&gt;"",ISNUMBER(SEARCH(설정!$B$7,$AC379)))),"제외","포함"))</f>
        <v/>
      </c>
    </row>
    <row r="380">
      <c r="W380" s="2">
        <f>IF(OR($B$5="",$C$6="",ROW()&lt;$B$5),"",IF(INDEX($A:$U,ROW(),$C$6)="","",INDEX($A:$U,ROW(),$C$6)))</f>
        <v/>
      </c>
      <c r="X380" s="28">
        <f>IF($W380="","",IF(ISNUMBER($W380),IF($W380&gt;=10000000,IFERROR(DATE(INT($W380/10000),MOD(INT($W380/100),100),MOD($W380,100)),""),$W380),IF(ISNUMBER(--SUBSTITUTE(SUBSTITUTE(TRIM($W380),".","-"),"/","-")),IF(--SUBSTITUTE(SUBSTITUTE(TRIM($W380),".","-"),"/","-")&gt;=10000000,IFERROR(DATE(--LEFT(TRIM($W380),4),--MID(TRIM($W380),5,2),--RIGHT(TRIM($W380),2)),""),--SUBSTITUTE(SUBSTITUTE(TRIM($W380),".","-"),"/","-")),IFERROR(--LEFT(SUBSTITUTE(SUBSTITUTE(TRIM($W380),".","-"),"/","-"),10),""))))</f>
        <v/>
      </c>
      <c r="Y380" s="29">
        <f>IF($X380="","",INT($X380))</f>
        <v/>
      </c>
      <c r="Z380" s="30">
        <f>IF(OR($Y380="",$D$6=""),"",IF(INDEX($A:$U,ROW(),$D$6)="",0,IF(ISNUMBER(INDEX($A:$U,ROW(),$D$6)),INDEX($A:$U,ROW(),$D$6),IFERROR(--SUBSTITUTE(SUBSTITUTE(TRIM(INDEX($A:$U,ROW(),$D$6)),",",""),"원",""),0))))</f>
        <v/>
      </c>
      <c r="AA380" s="30">
        <f>IF(OR($Y380="",$E$6=""),"",IF(INDEX($A:$U,ROW(),$E$6)="",0,IF(ISNUMBER(INDEX($A:$U,ROW(),$E$6)),INDEX($A:$U,ROW(),$E$6),IFERROR(--SUBSTITUTE(SUBSTITUTE(TRIM(INDEX($A:$U,ROW(),$E$6)),",",""),"원",""),0))))</f>
        <v/>
      </c>
      <c r="AB380" s="30">
        <f>IF(OR($Y380="",$F$6=""),"",IF(INDEX($A:$U,ROW(),$F$6)="","",IF(ISNUMBER(INDEX($A:$U,ROW(),$F$6)),INDEX($A:$U,ROW(),$F$6),IFERROR(--SUBSTITUTE(SUBSTITUTE(TRIM(INDEX($A:$U,ROW(),$F$6)),",",""),"원",""),""))))</f>
        <v/>
      </c>
      <c r="AC380" s="2">
        <f>IF(OR($Y380="",$G$6=""),"",INDEX($A:$U,ROW(),$G$6)&amp;"")</f>
        <v/>
      </c>
      <c r="AD380" s="2">
        <f>IF($Y380="","",IF(OR(AND(설정!$B$5&lt;&gt;"",ISNUMBER(SEARCH(설정!$B$5,$AC380))),AND(설정!$B$6&lt;&gt;"",ISNUMBER(SEARCH(설정!$B$6,$AC380))),AND(설정!$B$7&lt;&gt;"",ISNUMBER(SEARCH(설정!$B$7,$AC380)))),"제외","포함"))</f>
        <v/>
      </c>
    </row>
    <row r="381">
      <c r="W381" s="2">
        <f>IF(OR($B$5="",$C$6="",ROW()&lt;$B$5),"",IF(INDEX($A:$U,ROW(),$C$6)="","",INDEX($A:$U,ROW(),$C$6)))</f>
        <v/>
      </c>
      <c r="X381" s="28">
        <f>IF($W381="","",IF(ISNUMBER($W381),IF($W381&gt;=10000000,IFERROR(DATE(INT($W381/10000),MOD(INT($W381/100),100),MOD($W381,100)),""),$W381),IF(ISNUMBER(--SUBSTITUTE(SUBSTITUTE(TRIM($W381),".","-"),"/","-")),IF(--SUBSTITUTE(SUBSTITUTE(TRIM($W381),".","-"),"/","-")&gt;=10000000,IFERROR(DATE(--LEFT(TRIM($W381),4),--MID(TRIM($W381),5,2),--RIGHT(TRIM($W381),2)),""),--SUBSTITUTE(SUBSTITUTE(TRIM($W381),".","-"),"/","-")),IFERROR(--LEFT(SUBSTITUTE(SUBSTITUTE(TRIM($W381),".","-"),"/","-"),10),""))))</f>
        <v/>
      </c>
      <c r="Y381" s="29">
        <f>IF($X381="","",INT($X381))</f>
        <v/>
      </c>
      <c r="Z381" s="30">
        <f>IF(OR($Y381="",$D$6=""),"",IF(INDEX($A:$U,ROW(),$D$6)="",0,IF(ISNUMBER(INDEX($A:$U,ROW(),$D$6)),INDEX($A:$U,ROW(),$D$6),IFERROR(--SUBSTITUTE(SUBSTITUTE(TRIM(INDEX($A:$U,ROW(),$D$6)),",",""),"원",""),0))))</f>
        <v/>
      </c>
      <c r="AA381" s="30">
        <f>IF(OR($Y381="",$E$6=""),"",IF(INDEX($A:$U,ROW(),$E$6)="",0,IF(ISNUMBER(INDEX($A:$U,ROW(),$E$6)),INDEX($A:$U,ROW(),$E$6),IFERROR(--SUBSTITUTE(SUBSTITUTE(TRIM(INDEX($A:$U,ROW(),$E$6)),",",""),"원",""),0))))</f>
        <v/>
      </c>
      <c r="AB381" s="30">
        <f>IF(OR($Y381="",$F$6=""),"",IF(INDEX($A:$U,ROW(),$F$6)="","",IF(ISNUMBER(INDEX($A:$U,ROW(),$F$6)),INDEX($A:$U,ROW(),$F$6),IFERROR(--SUBSTITUTE(SUBSTITUTE(TRIM(INDEX($A:$U,ROW(),$F$6)),",",""),"원",""),""))))</f>
        <v/>
      </c>
      <c r="AC381" s="2">
        <f>IF(OR($Y381="",$G$6=""),"",INDEX($A:$U,ROW(),$G$6)&amp;"")</f>
        <v/>
      </c>
      <c r="AD381" s="2">
        <f>IF($Y381="","",IF(OR(AND(설정!$B$5&lt;&gt;"",ISNUMBER(SEARCH(설정!$B$5,$AC381))),AND(설정!$B$6&lt;&gt;"",ISNUMBER(SEARCH(설정!$B$6,$AC381))),AND(설정!$B$7&lt;&gt;"",ISNUMBER(SEARCH(설정!$B$7,$AC381)))),"제외","포함"))</f>
        <v/>
      </c>
    </row>
    <row r="382">
      <c r="W382" s="2">
        <f>IF(OR($B$5="",$C$6="",ROW()&lt;$B$5),"",IF(INDEX($A:$U,ROW(),$C$6)="","",INDEX($A:$U,ROW(),$C$6)))</f>
        <v/>
      </c>
      <c r="X382" s="28">
        <f>IF($W382="","",IF(ISNUMBER($W382),IF($W382&gt;=10000000,IFERROR(DATE(INT($W382/10000),MOD(INT($W382/100),100),MOD($W382,100)),""),$W382),IF(ISNUMBER(--SUBSTITUTE(SUBSTITUTE(TRIM($W382),".","-"),"/","-")),IF(--SUBSTITUTE(SUBSTITUTE(TRIM($W382),".","-"),"/","-")&gt;=10000000,IFERROR(DATE(--LEFT(TRIM($W382),4),--MID(TRIM($W382),5,2),--RIGHT(TRIM($W382),2)),""),--SUBSTITUTE(SUBSTITUTE(TRIM($W382),".","-"),"/","-")),IFERROR(--LEFT(SUBSTITUTE(SUBSTITUTE(TRIM($W382),".","-"),"/","-"),10),""))))</f>
        <v/>
      </c>
      <c r="Y382" s="29">
        <f>IF($X382="","",INT($X382))</f>
        <v/>
      </c>
      <c r="Z382" s="30">
        <f>IF(OR($Y382="",$D$6=""),"",IF(INDEX($A:$U,ROW(),$D$6)="",0,IF(ISNUMBER(INDEX($A:$U,ROW(),$D$6)),INDEX($A:$U,ROW(),$D$6),IFERROR(--SUBSTITUTE(SUBSTITUTE(TRIM(INDEX($A:$U,ROW(),$D$6)),",",""),"원",""),0))))</f>
        <v/>
      </c>
      <c r="AA382" s="30">
        <f>IF(OR($Y382="",$E$6=""),"",IF(INDEX($A:$U,ROW(),$E$6)="",0,IF(ISNUMBER(INDEX($A:$U,ROW(),$E$6)),INDEX($A:$U,ROW(),$E$6),IFERROR(--SUBSTITUTE(SUBSTITUTE(TRIM(INDEX($A:$U,ROW(),$E$6)),",",""),"원",""),0))))</f>
        <v/>
      </c>
      <c r="AB382" s="30">
        <f>IF(OR($Y382="",$F$6=""),"",IF(INDEX($A:$U,ROW(),$F$6)="","",IF(ISNUMBER(INDEX($A:$U,ROW(),$F$6)),INDEX($A:$U,ROW(),$F$6),IFERROR(--SUBSTITUTE(SUBSTITUTE(TRIM(INDEX($A:$U,ROW(),$F$6)),",",""),"원",""),""))))</f>
        <v/>
      </c>
      <c r="AC382" s="2">
        <f>IF(OR($Y382="",$G$6=""),"",INDEX($A:$U,ROW(),$G$6)&amp;"")</f>
        <v/>
      </c>
      <c r="AD382" s="2">
        <f>IF($Y382="","",IF(OR(AND(설정!$B$5&lt;&gt;"",ISNUMBER(SEARCH(설정!$B$5,$AC382))),AND(설정!$B$6&lt;&gt;"",ISNUMBER(SEARCH(설정!$B$6,$AC382))),AND(설정!$B$7&lt;&gt;"",ISNUMBER(SEARCH(설정!$B$7,$AC382)))),"제외","포함"))</f>
        <v/>
      </c>
    </row>
    <row r="383">
      <c r="W383" s="2">
        <f>IF(OR($B$5="",$C$6="",ROW()&lt;$B$5),"",IF(INDEX($A:$U,ROW(),$C$6)="","",INDEX($A:$U,ROW(),$C$6)))</f>
        <v/>
      </c>
      <c r="X383" s="28">
        <f>IF($W383="","",IF(ISNUMBER($W383),IF($W383&gt;=10000000,IFERROR(DATE(INT($W383/10000),MOD(INT($W383/100),100),MOD($W383,100)),""),$W383),IF(ISNUMBER(--SUBSTITUTE(SUBSTITUTE(TRIM($W383),".","-"),"/","-")),IF(--SUBSTITUTE(SUBSTITUTE(TRIM($W383),".","-"),"/","-")&gt;=10000000,IFERROR(DATE(--LEFT(TRIM($W383),4),--MID(TRIM($W383),5,2),--RIGHT(TRIM($W383),2)),""),--SUBSTITUTE(SUBSTITUTE(TRIM($W383),".","-"),"/","-")),IFERROR(--LEFT(SUBSTITUTE(SUBSTITUTE(TRIM($W383),".","-"),"/","-"),10),""))))</f>
        <v/>
      </c>
      <c r="Y383" s="29">
        <f>IF($X383="","",INT($X383))</f>
        <v/>
      </c>
      <c r="Z383" s="30">
        <f>IF(OR($Y383="",$D$6=""),"",IF(INDEX($A:$U,ROW(),$D$6)="",0,IF(ISNUMBER(INDEX($A:$U,ROW(),$D$6)),INDEX($A:$U,ROW(),$D$6),IFERROR(--SUBSTITUTE(SUBSTITUTE(TRIM(INDEX($A:$U,ROW(),$D$6)),",",""),"원",""),0))))</f>
        <v/>
      </c>
      <c r="AA383" s="30">
        <f>IF(OR($Y383="",$E$6=""),"",IF(INDEX($A:$U,ROW(),$E$6)="",0,IF(ISNUMBER(INDEX($A:$U,ROW(),$E$6)),INDEX($A:$U,ROW(),$E$6),IFERROR(--SUBSTITUTE(SUBSTITUTE(TRIM(INDEX($A:$U,ROW(),$E$6)),",",""),"원",""),0))))</f>
        <v/>
      </c>
      <c r="AB383" s="30">
        <f>IF(OR($Y383="",$F$6=""),"",IF(INDEX($A:$U,ROW(),$F$6)="","",IF(ISNUMBER(INDEX($A:$U,ROW(),$F$6)),INDEX($A:$U,ROW(),$F$6),IFERROR(--SUBSTITUTE(SUBSTITUTE(TRIM(INDEX($A:$U,ROW(),$F$6)),",",""),"원",""),""))))</f>
        <v/>
      </c>
      <c r="AC383" s="2">
        <f>IF(OR($Y383="",$G$6=""),"",INDEX($A:$U,ROW(),$G$6)&amp;"")</f>
        <v/>
      </c>
      <c r="AD383" s="2">
        <f>IF($Y383="","",IF(OR(AND(설정!$B$5&lt;&gt;"",ISNUMBER(SEARCH(설정!$B$5,$AC383))),AND(설정!$B$6&lt;&gt;"",ISNUMBER(SEARCH(설정!$B$6,$AC383))),AND(설정!$B$7&lt;&gt;"",ISNUMBER(SEARCH(설정!$B$7,$AC383)))),"제외","포함"))</f>
        <v/>
      </c>
    </row>
    <row r="384">
      <c r="W384" s="2">
        <f>IF(OR($B$5="",$C$6="",ROW()&lt;$B$5),"",IF(INDEX($A:$U,ROW(),$C$6)="","",INDEX($A:$U,ROW(),$C$6)))</f>
        <v/>
      </c>
      <c r="X384" s="28">
        <f>IF($W384="","",IF(ISNUMBER($W384),IF($W384&gt;=10000000,IFERROR(DATE(INT($W384/10000),MOD(INT($W384/100),100),MOD($W384,100)),""),$W384),IF(ISNUMBER(--SUBSTITUTE(SUBSTITUTE(TRIM($W384),".","-"),"/","-")),IF(--SUBSTITUTE(SUBSTITUTE(TRIM($W384),".","-"),"/","-")&gt;=10000000,IFERROR(DATE(--LEFT(TRIM($W384),4),--MID(TRIM($W384),5,2),--RIGHT(TRIM($W384),2)),""),--SUBSTITUTE(SUBSTITUTE(TRIM($W384),".","-"),"/","-")),IFERROR(--LEFT(SUBSTITUTE(SUBSTITUTE(TRIM($W384),".","-"),"/","-"),10),""))))</f>
        <v/>
      </c>
      <c r="Y384" s="29">
        <f>IF($X384="","",INT($X384))</f>
        <v/>
      </c>
      <c r="Z384" s="30">
        <f>IF(OR($Y384="",$D$6=""),"",IF(INDEX($A:$U,ROW(),$D$6)="",0,IF(ISNUMBER(INDEX($A:$U,ROW(),$D$6)),INDEX($A:$U,ROW(),$D$6),IFERROR(--SUBSTITUTE(SUBSTITUTE(TRIM(INDEX($A:$U,ROW(),$D$6)),",",""),"원",""),0))))</f>
        <v/>
      </c>
      <c r="AA384" s="30">
        <f>IF(OR($Y384="",$E$6=""),"",IF(INDEX($A:$U,ROW(),$E$6)="",0,IF(ISNUMBER(INDEX($A:$U,ROW(),$E$6)),INDEX($A:$U,ROW(),$E$6),IFERROR(--SUBSTITUTE(SUBSTITUTE(TRIM(INDEX($A:$U,ROW(),$E$6)),",",""),"원",""),0))))</f>
        <v/>
      </c>
      <c r="AB384" s="30">
        <f>IF(OR($Y384="",$F$6=""),"",IF(INDEX($A:$U,ROW(),$F$6)="","",IF(ISNUMBER(INDEX($A:$U,ROW(),$F$6)),INDEX($A:$U,ROW(),$F$6),IFERROR(--SUBSTITUTE(SUBSTITUTE(TRIM(INDEX($A:$U,ROW(),$F$6)),",",""),"원",""),""))))</f>
        <v/>
      </c>
      <c r="AC384" s="2">
        <f>IF(OR($Y384="",$G$6=""),"",INDEX($A:$U,ROW(),$G$6)&amp;"")</f>
        <v/>
      </c>
      <c r="AD384" s="2">
        <f>IF($Y384="","",IF(OR(AND(설정!$B$5&lt;&gt;"",ISNUMBER(SEARCH(설정!$B$5,$AC384))),AND(설정!$B$6&lt;&gt;"",ISNUMBER(SEARCH(설정!$B$6,$AC384))),AND(설정!$B$7&lt;&gt;"",ISNUMBER(SEARCH(설정!$B$7,$AC384)))),"제외","포함"))</f>
        <v/>
      </c>
    </row>
    <row r="385">
      <c r="W385" s="2">
        <f>IF(OR($B$5="",$C$6="",ROW()&lt;$B$5),"",IF(INDEX($A:$U,ROW(),$C$6)="","",INDEX($A:$U,ROW(),$C$6)))</f>
        <v/>
      </c>
      <c r="X385" s="28">
        <f>IF($W385="","",IF(ISNUMBER($W385),IF($W385&gt;=10000000,IFERROR(DATE(INT($W385/10000),MOD(INT($W385/100),100),MOD($W385,100)),""),$W385),IF(ISNUMBER(--SUBSTITUTE(SUBSTITUTE(TRIM($W385),".","-"),"/","-")),IF(--SUBSTITUTE(SUBSTITUTE(TRIM($W385),".","-"),"/","-")&gt;=10000000,IFERROR(DATE(--LEFT(TRIM($W385),4),--MID(TRIM($W385),5,2),--RIGHT(TRIM($W385),2)),""),--SUBSTITUTE(SUBSTITUTE(TRIM($W385),".","-"),"/","-")),IFERROR(--LEFT(SUBSTITUTE(SUBSTITUTE(TRIM($W385),".","-"),"/","-"),10),""))))</f>
        <v/>
      </c>
      <c r="Y385" s="29">
        <f>IF($X385="","",INT($X385))</f>
        <v/>
      </c>
      <c r="Z385" s="30">
        <f>IF(OR($Y385="",$D$6=""),"",IF(INDEX($A:$U,ROW(),$D$6)="",0,IF(ISNUMBER(INDEX($A:$U,ROW(),$D$6)),INDEX($A:$U,ROW(),$D$6),IFERROR(--SUBSTITUTE(SUBSTITUTE(TRIM(INDEX($A:$U,ROW(),$D$6)),",",""),"원",""),0))))</f>
        <v/>
      </c>
      <c r="AA385" s="30">
        <f>IF(OR($Y385="",$E$6=""),"",IF(INDEX($A:$U,ROW(),$E$6)="",0,IF(ISNUMBER(INDEX($A:$U,ROW(),$E$6)),INDEX($A:$U,ROW(),$E$6),IFERROR(--SUBSTITUTE(SUBSTITUTE(TRIM(INDEX($A:$U,ROW(),$E$6)),",",""),"원",""),0))))</f>
        <v/>
      </c>
      <c r="AB385" s="30">
        <f>IF(OR($Y385="",$F$6=""),"",IF(INDEX($A:$U,ROW(),$F$6)="","",IF(ISNUMBER(INDEX($A:$U,ROW(),$F$6)),INDEX($A:$U,ROW(),$F$6),IFERROR(--SUBSTITUTE(SUBSTITUTE(TRIM(INDEX($A:$U,ROW(),$F$6)),",",""),"원",""),""))))</f>
        <v/>
      </c>
      <c r="AC385" s="2">
        <f>IF(OR($Y385="",$G$6=""),"",INDEX($A:$U,ROW(),$G$6)&amp;"")</f>
        <v/>
      </c>
      <c r="AD385" s="2">
        <f>IF($Y385="","",IF(OR(AND(설정!$B$5&lt;&gt;"",ISNUMBER(SEARCH(설정!$B$5,$AC385))),AND(설정!$B$6&lt;&gt;"",ISNUMBER(SEARCH(설정!$B$6,$AC385))),AND(설정!$B$7&lt;&gt;"",ISNUMBER(SEARCH(설정!$B$7,$AC385)))),"제외","포함"))</f>
        <v/>
      </c>
    </row>
    <row r="386">
      <c r="W386" s="2">
        <f>IF(OR($B$5="",$C$6="",ROW()&lt;$B$5),"",IF(INDEX($A:$U,ROW(),$C$6)="","",INDEX($A:$U,ROW(),$C$6)))</f>
        <v/>
      </c>
      <c r="X386" s="28">
        <f>IF($W386="","",IF(ISNUMBER($W386),IF($W386&gt;=10000000,IFERROR(DATE(INT($W386/10000),MOD(INT($W386/100),100),MOD($W386,100)),""),$W386),IF(ISNUMBER(--SUBSTITUTE(SUBSTITUTE(TRIM($W386),".","-"),"/","-")),IF(--SUBSTITUTE(SUBSTITUTE(TRIM($W386),".","-"),"/","-")&gt;=10000000,IFERROR(DATE(--LEFT(TRIM($W386),4),--MID(TRIM($W386),5,2),--RIGHT(TRIM($W386),2)),""),--SUBSTITUTE(SUBSTITUTE(TRIM($W386),".","-"),"/","-")),IFERROR(--LEFT(SUBSTITUTE(SUBSTITUTE(TRIM($W386),".","-"),"/","-"),10),""))))</f>
        <v/>
      </c>
      <c r="Y386" s="29">
        <f>IF($X386="","",INT($X386))</f>
        <v/>
      </c>
      <c r="Z386" s="30">
        <f>IF(OR($Y386="",$D$6=""),"",IF(INDEX($A:$U,ROW(),$D$6)="",0,IF(ISNUMBER(INDEX($A:$U,ROW(),$D$6)),INDEX($A:$U,ROW(),$D$6),IFERROR(--SUBSTITUTE(SUBSTITUTE(TRIM(INDEX($A:$U,ROW(),$D$6)),",",""),"원",""),0))))</f>
        <v/>
      </c>
      <c r="AA386" s="30">
        <f>IF(OR($Y386="",$E$6=""),"",IF(INDEX($A:$U,ROW(),$E$6)="",0,IF(ISNUMBER(INDEX($A:$U,ROW(),$E$6)),INDEX($A:$U,ROW(),$E$6),IFERROR(--SUBSTITUTE(SUBSTITUTE(TRIM(INDEX($A:$U,ROW(),$E$6)),",",""),"원",""),0))))</f>
        <v/>
      </c>
      <c r="AB386" s="30">
        <f>IF(OR($Y386="",$F$6=""),"",IF(INDEX($A:$U,ROW(),$F$6)="","",IF(ISNUMBER(INDEX($A:$U,ROW(),$F$6)),INDEX($A:$U,ROW(),$F$6),IFERROR(--SUBSTITUTE(SUBSTITUTE(TRIM(INDEX($A:$U,ROW(),$F$6)),",",""),"원",""),""))))</f>
        <v/>
      </c>
      <c r="AC386" s="2">
        <f>IF(OR($Y386="",$G$6=""),"",INDEX($A:$U,ROW(),$G$6)&amp;"")</f>
        <v/>
      </c>
      <c r="AD386" s="2">
        <f>IF($Y386="","",IF(OR(AND(설정!$B$5&lt;&gt;"",ISNUMBER(SEARCH(설정!$B$5,$AC386))),AND(설정!$B$6&lt;&gt;"",ISNUMBER(SEARCH(설정!$B$6,$AC386))),AND(설정!$B$7&lt;&gt;"",ISNUMBER(SEARCH(설정!$B$7,$AC386)))),"제외","포함"))</f>
        <v/>
      </c>
    </row>
    <row r="387">
      <c r="W387" s="2">
        <f>IF(OR($B$5="",$C$6="",ROW()&lt;$B$5),"",IF(INDEX($A:$U,ROW(),$C$6)="","",INDEX($A:$U,ROW(),$C$6)))</f>
        <v/>
      </c>
      <c r="X387" s="28">
        <f>IF($W387="","",IF(ISNUMBER($W387),IF($W387&gt;=10000000,IFERROR(DATE(INT($W387/10000),MOD(INT($W387/100),100),MOD($W387,100)),""),$W387),IF(ISNUMBER(--SUBSTITUTE(SUBSTITUTE(TRIM($W387),".","-"),"/","-")),IF(--SUBSTITUTE(SUBSTITUTE(TRIM($W387),".","-"),"/","-")&gt;=10000000,IFERROR(DATE(--LEFT(TRIM($W387),4),--MID(TRIM($W387),5,2),--RIGHT(TRIM($W387),2)),""),--SUBSTITUTE(SUBSTITUTE(TRIM($W387),".","-"),"/","-")),IFERROR(--LEFT(SUBSTITUTE(SUBSTITUTE(TRIM($W387),".","-"),"/","-"),10),""))))</f>
        <v/>
      </c>
      <c r="Y387" s="29">
        <f>IF($X387="","",INT($X387))</f>
        <v/>
      </c>
      <c r="Z387" s="30">
        <f>IF(OR($Y387="",$D$6=""),"",IF(INDEX($A:$U,ROW(),$D$6)="",0,IF(ISNUMBER(INDEX($A:$U,ROW(),$D$6)),INDEX($A:$U,ROW(),$D$6),IFERROR(--SUBSTITUTE(SUBSTITUTE(TRIM(INDEX($A:$U,ROW(),$D$6)),",",""),"원",""),0))))</f>
        <v/>
      </c>
      <c r="AA387" s="30">
        <f>IF(OR($Y387="",$E$6=""),"",IF(INDEX($A:$U,ROW(),$E$6)="",0,IF(ISNUMBER(INDEX($A:$U,ROW(),$E$6)),INDEX($A:$U,ROW(),$E$6),IFERROR(--SUBSTITUTE(SUBSTITUTE(TRIM(INDEX($A:$U,ROW(),$E$6)),",",""),"원",""),0))))</f>
        <v/>
      </c>
      <c r="AB387" s="30">
        <f>IF(OR($Y387="",$F$6=""),"",IF(INDEX($A:$U,ROW(),$F$6)="","",IF(ISNUMBER(INDEX($A:$U,ROW(),$F$6)),INDEX($A:$U,ROW(),$F$6),IFERROR(--SUBSTITUTE(SUBSTITUTE(TRIM(INDEX($A:$U,ROW(),$F$6)),",",""),"원",""),""))))</f>
        <v/>
      </c>
      <c r="AC387" s="2">
        <f>IF(OR($Y387="",$G$6=""),"",INDEX($A:$U,ROW(),$G$6)&amp;"")</f>
        <v/>
      </c>
      <c r="AD387" s="2">
        <f>IF($Y387="","",IF(OR(AND(설정!$B$5&lt;&gt;"",ISNUMBER(SEARCH(설정!$B$5,$AC387))),AND(설정!$B$6&lt;&gt;"",ISNUMBER(SEARCH(설정!$B$6,$AC387))),AND(설정!$B$7&lt;&gt;"",ISNUMBER(SEARCH(설정!$B$7,$AC387)))),"제외","포함"))</f>
        <v/>
      </c>
    </row>
    <row r="388">
      <c r="W388" s="2">
        <f>IF(OR($B$5="",$C$6="",ROW()&lt;$B$5),"",IF(INDEX($A:$U,ROW(),$C$6)="","",INDEX($A:$U,ROW(),$C$6)))</f>
        <v/>
      </c>
      <c r="X388" s="28">
        <f>IF($W388="","",IF(ISNUMBER($W388),IF($W388&gt;=10000000,IFERROR(DATE(INT($W388/10000),MOD(INT($W388/100),100),MOD($W388,100)),""),$W388),IF(ISNUMBER(--SUBSTITUTE(SUBSTITUTE(TRIM($W388),".","-"),"/","-")),IF(--SUBSTITUTE(SUBSTITUTE(TRIM($W388),".","-"),"/","-")&gt;=10000000,IFERROR(DATE(--LEFT(TRIM($W388),4),--MID(TRIM($W388),5,2),--RIGHT(TRIM($W388),2)),""),--SUBSTITUTE(SUBSTITUTE(TRIM($W388),".","-"),"/","-")),IFERROR(--LEFT(SUBSTITUTE(SUBSTITUTE(TRIM($W388),".","-"),"/","-"),10),""))))</f>
        <v/>
      </c>
      <c r="Y388" s="29">
        <f>IF($X388="","",INT($X388))</f>
        <v/>
      </c>
      <c r="Z388" s="30">
        <f>IF(OR($Y388="",$D$6=""),"",IF(INDEX($A:$U,ROW(),$D$6)="",0,IF(ISNUMBER(INDEX($A:$U,ROW(),$D$6)),INDEX($A:$U,ROW(),$D$6),IFERROR(--SUBSTITUTE(SUBSTITUTE(TRIM(INDEX($A:$U,ROW(),$D$6)),",",""),"원",""),0))))</f>
        <v/>
      </c>
      <c r="AA388" s="30">
        <f>IF(OR($Y388="",$E$6=""),"",IF(INDEX($A:$U,ROW(),$E$6)="",0,IF(ISNUMBER(INDEX($A:$U,ROW(),$E$6)),INDEX($A:$U,ROW(),$E$6),IFERROR(--SUBSTITUTE(SUBSTITUTE(TRIM(INDEX($A:$U,ROW(),$E$6)),",",""),"원",""),0))))</f>
        <v/>
      </c>
      <c r="AB388" s="30">
        <f>IF(OR($Y388="",$F$6=""),"",IF(INDEX($A:$U,ROW(),$F$6)="","",IF(ISNUMBER(INDEX($A:$U,ROW(),$F$6)),INDEX($A:$U,ROW(),$F$6),IFERROR(--SUBSTITUTE(SUBSTITUTE(TRIM(INDEX($A:$U,ROW(),$F$6)),",",""),"원",""),""))))</f>
        <v/>
      </c>
      <c r="AC388" s="2">
        <f>IF(OR($Y388="",$G$6=""),"",INDEX($A:$U,ROW(),$G$6)&amp;"")</f>
        <v/>
      </c>
      <c r="AD388" s="2">
        <f>IF($Y388="","",IF(OR(AND(설정!$B$5&lt;&gt;"",ISNUMBER(SEARCH(설정!$B$5,$AC388))),AND(설정!$B$6&lt;&gt;"",ISNUMBER(SEARCH(설정!$B$6,$AC388))),AND(설정!$B$7&lt;&gt;"",ISNUMBER(SEARCH(설정!$B$7,$AC388)))),"제외","포함"))</f>
        <v/>
      </c>
    </row>
    <row r="389">
      <c r="W389" s="2">
        <f>IF(OR($B$5="",$C$6="",ROW()&lt;$B$5),"",IF(INDEX($A:$U,ROW(),$C$6)="","",INDEX($A:$U,ROW(),$C$6)))</f>
        <v/>
      </c>
      <c r="X389" s="28">
        <f>IF($W389="","",IF(ISNUMBER($W389),IF($W389&gt;=10000000,IFERROR(DATE(INT($W389/10000),MOD(INT($W389/100),100),MOD($W389,100)),""),$W389),IF(ISNUMBER(--SUBSTITUTE(SUBSTITUTE(TRIM($W389),".","-"),"/","-")),IF(--SUBSTITUTE(SUBSTITUTE(TRIM($W389),".","-"),"/","-")&gt;=10000000,IFERROR(DATE(--LEFT(TRIM($W389),4),--MID(TRIM($W389),5,2),--RIGHT(TRIM($W389),2)),""),--SUBSTITUTE(SUBSTITUTE(TRIM($W389),".","-"),"/","-")),IFERROR(--LEFT(SUBSTITUTE(SUBSTITUTE(TRIM($W389),".","-"),"/","-"),10),""))))</f>
        <v/>
      </c>
      <c r="Y389" s="29">
        <f>IF($X389="","",INT($X389))</f>
        <v/>
      </c>
      <c r="Z389" s="30">
        <f>IF(OR($Y389="",$D$6=""),"",IF(INDEX($A:$U,ROW(),$D$6)="",0,IF(ISNUMBER(INDEX($A:$U,ROW(),$D$6)),INDEX($A:$U,ROW(),$D$6),IFERROR(--SUBSTITUTE(SUBSTITUTE(TRIM(INDEX($A:$U,ROW(),$D$6)),",",""),"원",""),0))))</f>
        <v/>
      </c>
      <c r="AA389" s="30">
        <f>IF(OR($Y389="",$E$6=""),"",IF(INDEX($A:$U,ROW(),$E$6)="",0,IF(ISNUMBER(INDEX($A:$U,ROW(),$E$6)),INDEX($A:$U,ROW(),$E$6),IFERROR(--SUBSTITUTE(SUBSTITUTE(TRIM(INDEX($A:$U,ROW(),$E$6)),",",""),"원",""),0))))</f>
        <v/>
      </c>
      <c r="AB389" s="30">
        <f>IF(OR($Y389="",$F$6=""),"",IF(INDEX($A:$U,ROW(),$F$6)="","",IF(ISNUMBER(INDEX($A:$U,ROW(),$F$6)),INDEX($A:$U,ROW(),$F$6),IFERROR(--SUBSTITUTE(SUBSTITUTE(TRIM(INDEX($A:$U,ROW(),$F$6)),",",""),"원",""),""))))</f>
        <v/>
      </c>
      <c r="AC389" s="2">
        <f>IF(OR($Y389="",$G$6=""),"",INDEX($A:$U,ROW(),$G$6)&amp;"")</f>
        <v/>
      </c>
      <c r="AD389" s="2">
        <f>IF($Y389="","",IF(OR(AND(설정!$B$5&lt;&gt;"",ISNUMBER(SEARCH(설정!$B$5,$AC389))),AND(설정!$B$6&lt;&gt;"",ISNUMBER(SEARCH(설정!$B$6,$AC389))),AND(설정!$B$7&lt;&gt;"",ISNUMBER(SEARCH(설정!$B$7,$AC389)))),"제외","포함"))</f>
        <v/>
      </c>
    </row>
    <row r="390">
      <c r="W390" s="2">
        <f>IF(OR($B$5="",$C$6="",ROW()&lt;$B$5),"",IF(INDEX($A:$U,ROW(),$C$6)="","",INDEX($A:$U,ROW(),$C$6)))</f>
        <v/>
      </c>
      <c r="X390" s="28">
        <f>IF($W390="","",IF(ISNUMBER($W390),IF($W390&gt;=10000000,IFERROR(DATE(INT($W390/10000),MOD(INT($W390/100),100),MOD($W390,100)),""),$W390),IF(ISNUMBER(--SUBSTITUTE(SUBSTITUTE(TRIM($W390),".","-"),"/","-")),IF(--SUBSTITUTE(SUBSTITUTE(TRIM($W390),".","-"),"/","-")&gt;=10000000,IFERROR(DATE(--LEFT(TRIM($W390),4),--MID(TRIM($W390),5,2),--RIGHT(TRIM($W390),2)),""),--SUBSTITUTE(SUBSTITUTE(TRIM($W390),".","-"),"/","-")),IFERROR(--LEFT(SUBSTITUTE(SUBSTITUTE(TRIM($W390),".","-"),"/","-"),10),""))))</f>
        <v/>
      </c>
      <c r="Y390" s="29">
        <f>IF($X390="","",INT($X390))</f>
        <v/>
      </c>
      <c r="Z390" s="30">
        <f>IF(OR($Y390="",$D$6=""),"",IF(INDEX($A:$U,ROW(),$D$6)="",0,IF(ISNUMBER(INDEX($A:$U,ROW(),$D$6)),INDEX($A:$U,ROW(),$D$6),IFERROR(--SUBSTITUTE(SUBSTITUTE(TRIM(INDEX($A:$U,ROW(),$D$6)),",",""),"원",""),0))))</f>
        <v/>
      </c>
      <c r="AA390" s="30">
        <f>IF(OR($Y390="",$E$6=""),"",IF(INDEX($A:$U,ROW(),$E$6)="",0,IF(ISNUMBER(INDEX($A:$U,ROW(),$E$6)),INDEX($A:$U,ROW(),$E$6),IFERROR(--SUBSTITUTE(SUBSTITUTE(TRIM(INDEX($A:$U,ROW(),$E$6)),",",""),"원",""),0))))</f>
        <v/>
      </c>
      <c r="AB390" s="30">
        <f>IF(OR($Y390="",$F$6=""),"",IF(INDEX($A:$U,ROW(),$F$6)="","",IF(ISNUMBER(INDEX($A:$U,ROW(),$F$6)),INDEX($A:$U,ROW(),$F$6),IFERROR(--SUBSTITUTE(SUBSTITUTE(TRIM(INDEX($A:$U,ROW(),$F$6)),",",""),"원",""),""))))</f>
        <v/>
      </c>
      <c r="AC390" s="2">
        <f>IF(OR($Y390="",$G$6=""),"",INDEX($A:$U,ROW(),$G$6)&amp;"")</f>
        <v/>
      </c>
      <c r="AD390" s="2">
        <f>IF($Y390="","",IF(OR(AND(설정!$B$5&lt;&gt;"",ISNUMBER(SEARCH(설정!$B$5,$AC390))),AND(설정!$B$6&lt;&gt;"",ISNUMBER(SEARCH(설정!$B$6,$AC390))),AND(설정!$B$7&lt;&gt;"",ISNUMBER(SEARCH(설정!$B$7,$AC390)))),"제외","포함"))</f>
        <v/>
      </c>
    </row>
    <row r="391">
      <c r="W391" s="2">
        <f>IF(OR($B$5="",$C$6="",ROW()&lt;$B$5),"",IF(INDEX($A:$U,ROW(),$C$6)="","",INDEX($A:$U,ROW(),$C$6)))</f>
        <v/>
      </c>
      <c r="X391" s="28">
        <f>IF($W391="","",IF(ISNUMBER($W391),IF($W391&gt;=10000000,IFERROR(DATE(INT($W391/10000),MOD(INT($W391/100),100),MOD($W391,100)),""),$W391),IF(ISNUMBER(--SUBSTITUTE(SUBSTITUTE(TRIM($W391),".","-"),"/","-")),IF(--SUBSTITUTE(SUBSTITUTE(TRIM($W391),".","-"),"/","-")&gt;=10000000,IFERROR(DATE(--LEFT(TRIM($W391),4),--MID(TRIM($W391),5,2),--RIGHT(TRIM($W391),2)),""),--SUBSTITUTE(SUBSTITUTE(TRIM($W391),".","-"),"/","-")),IFERROR(--LEFT(SUBSTITUTE(SUBSTITUTE(TRIM($W391),".","-"),"/","-"),10),""))))</f>
        <v/>
      </c>
      <c r="Y391" s="29">
        <f>IF($X391="","",INT($X391))</f>
        <v/>
      </c>
      <c r="Z391" s="30">
        <f>IF(OR($Y391="",$D$6=""),"",IF(INDEX($A:$U,ROW(),$D$6)="",0,IF(ISNUMBER(INDEX($A:$U,ROW(),$D$6)),INDEX($A:$U,ROW(),$D$6),IFERROR(--SUBSTITUTE(SUBSTITUTE(TRIM(INDEX($A:$U,ROW(),$D$6)),",",""),"원",""),0))))</f>
        <v/>
      </c>
      <c r="AA391" s="30">
        <f>IF(OR($Y391="",$E$6=""),"",IF(INDEX($A:$U,ROW(),$E$6)="",0,IF(ISNUMBER(INDEX($A:$U,ROW(),$E$6)),INDEX($A:$U,ROW(),$E$6),IFERROR(--SUBSTITUTE(SUBSTITUTE(TRIM(INDEX($A:$U,ROW(),$E$6)),",",""),"원",""),0))))</f>
        <v/>
      </c>
      <c r="AB391" s="30">
        <f>IF(OR($Y391="",$F$6=""),"",IF(INDEX($A:$U,ROW(),$F$6)="","",IF(ISNUMBER(INDEX($A:$U,ROW(),$F$6)),INDEX($A:$U,ROW(),$F$6),IFERROR(--SUBSTITUTE(SUBSTITUTE(TRIM(INDEX($A:$U,ROW(),$F$6)),",",""),"원",""),""))))</f>
        <v/>
      </c>
      <c r="AC391" s="2">
        <f>IF(OR($Y391="",$G$6=""),"",INDEX($A:$U,ROW(),$G$6)&amp;"")</f>
        <v/>
      </c>
      <c r="AD391" s="2">
        <f>IF($Y391="","",IF(OR(AND(설정!$B$5&lt;&gt;"",ISNUMBER(SEARCH(설정!$B$5,$AC391))),AND(설정!$B$6&lt;&gt;"",ISNUMBER(SEARCH(설정!$B$6,$AC391))),AND(설정!$B$7&lt;&gt;"",ISNUMBER(SEARCH(설정!$B$7,$AC391)))),"제외","포함"))</f>
        <v/>
      </c>
    </row>
    <row r="392">
      <c r="W392" s="2">
        <f>IF(OR($B$5="",$C$6="",ROW()&lt;$B$5),"",IF(INDEX($A:$U,ROW(),$C$6)="","",INDEX($A:$U,ROW(),$C$6)))</f>
        <v/>
      </c>
      <c r="X392" s="28">
        <f>IF($W392="","",IF(ISNUMBER($W392),IF($W392&gt;=10000000,IFERROR(DATE(INT($W392/10000),MOD(INT($W392/100),100),MOD($W392,100)),""),$W392),IF(ISNUMBER(--SUBSTITUTE(SUBSTITUTE(TRIM($W392),".","-"),"/","-")),IF(--SUBSTITUTE(SUBSTITUTE(TRIM($W392),".","-"),"/","-")&gt;=10000000,IFERROR(DATE(--LEFT(TRIM($W392),4),--MID(TRIM($W392),5,2),--RIGHT(TRIM($W392),2)),""),--SUBSTITUTE(SUBSTITUTE(TRIM($W392),".","-"),"/","-")),IFERROR(--LEFT(SUBSTITUTE(SUBSTITUTE(TRIM($W392),".","-"),"/","-"),10),""))))</f>
        <v/>
      </c>
      <c r="Y392" s="29">
        <f>IF($X392="","",INT($X392))</f>
        <v/>
      </c>
      <c r="Z392" s="30">
        <f>IF(OR($Y392="",$D$6=""),"",IF(INDEX($A:$U,ROW(),$D$6)="",0,IF(ISNUMBER(INDEX($A:$U,ROW(),$D$6)),INDEX($A:$U,ROW(),$D$6),IFERROR(--SUBSTITUTE(SUBSTITUTE(TRIM(INDEX($A:$U,ROW(),$D$6)),",",""),"원",""),0))))</f>
        <v/>
      </c>
      <c r="AA392" s="30">
        <f>IF(OR($Y392="",$E$6=""),"",IF(INDEX($A:$U,ROW(),$E$6)="",0,IF(ISNUMBER(INDEX($A:$U,ROW(),$E$6)),INDEX($A:$U,ROW(),$E$6),IFERROR(--SUBSTITUTE(SUBSTITUTE(TRIM(INDEX($A:$U,ROW(),$E$6)),",",""),"원",""),0))))</f>
        <v/>
      </c>
      <c r="AB392" s="30">
        <f>IF(OR($Y392="",$F$6=""),"",IF(INDEX($A:$U,ROW(),$F$6)="","",IF(ISNUMBER(INDEX($A:$U,ROW(),$F$6)),INDEX($A:$U,ROW(),$F$6),IFERROR(--SUBSTITUTE(SUBSTITUTE(TRIM(INDEX($A:$U,ROW(),$F$6)),",",""),"원",""),""))))</f>
        <v/>
      </c>
      <c r="AC392" s="2">
        <f>IF(OR($Y392="",$G$6=""),"",INDEX($A:$U,ROW(),$G$6)&amp;"")</f>
        <v/>
      </c>
      <c r="AD392" s="2">
        <f>IF($Y392="","",IF(OR(AND(설정!$B$5&lt;&gt;"",ISNUMBER(SEARCH(설정!$B$5,$AC392))),AND(설정!$B$6&lt;&gt;"",ISNUMBER(SEARCH(설정!$B$6,$AC392))),AND(설정!$B$7&lt;&gt;"",ISNUMBER(SEARCH(설정!$B$7,$AC392)))),"제외","포함"))</f>
        <v/>
      </c>
    </row>
    <row r="393">
      <c r="W393" s="2">
        <f>IF(OR($B$5="",$C$6="",ROW()&lt;$B$5),"",IF(INDEX($A:$U,ROW(),$C$6)="","",INDEX($A:$U,ROW(),$C$6)))</f>
        <v/>
      </c>
      <c r="X393" s="28">
        <f>IF($W393="","",IF(ISNUMBER($W393),IF($W393&gt;=10000000,IFERROR(DATE(INT($W393/10000),MOD(INT($W393/100),100),MOD($W393,100)),""),$W393),IF(ISNUMBER(--SUBSTITUTE(SUBSTITUTE(TRIM($W393),".","-"),"/","-")),IF(--SUBSTITUTE(SUBSTITUTE(TRIM($W393),".","-"),"/","-")&gt;=10000000,IFERROR(DATE(--LEFT(TRIM($W393),4),--MID(TRIM($W393),5,2),--RIGHT(TRIM($W393),2)),""),--SUBSTITUTE(SUBSTITUTE(TRIM($W393),".","-"),"/","-")),IFERROR(--LEFT(SUBSTITUTE(SUBSTITUTE(TRIM($W393),".","-"),"/","-"),10),""))))</f>
        <v/>
      </c>
      <c r="Y393" s="29">
        <f>IF($X393="","",INT($X393))</f>
        <v/>
      </c>
      <c r="Z393" s="30">
        <f>IF(OR($Y393="",$D$6=""),"",IF(INDEX($A:$U,ROW(),$D$6)="",0,IF(ISNUMBER(INDEX($A:$U,ROW(),$D$6)),INDEX($A:$U,ROW(),$D$6),IFERROR(--SUBSTITUTE(SUBSTITUTE(TRIM(INDEX($A:$U,ROW(),$D$6)),",",""),"원",""),0))))</f>
        <v/>
      </c>
      <c r="AA393" s="30">
        <f>IF(OR($Y393="",$E$6=""),"",IF(INDEX($A:$U,ROW(),$E$6)="",0,IF(ISNUMBER(INDEX($A:$U,ROW(),$E$6)),INDEX($A:$U,ROW(),$E$6),IFERROR(--SUBSTITUTE(SUBSTITUTE(TRIM(INDEX($A:$U,ROW(),$E$6)),",",""),"원",""),0))))</f>
        <v/>
      </c>
      <c r="AB393" s="30">
        <f>IF(OR($Y393="",$F$6=""),"",IF(INDEX($A:$U,ROW(),$F$6)="","",IF(ISNUMBER(INDEX($A:$U,ROW(),$F$6)),INDEX($A:$U,ROW(),$F$6),IFERROR(--SUBSTITUTE(SUBSTITUTE(TRIM(INDEX($A:$U,ROW(),$F$6)),",",""),"원",""),""))))</f>
        <v/>
      </c>
      <c r="AC393" s="2">
        <f>IF(OR($Y393="",$G$6=""),"",INDEX($A:$U,ROW(),$G$6)&amp;"")</f>
        <v/>
      </c>
      <c r="AD393" s="2">
        <f>IF($Y393="","",IF(OR(AND(설정!$B$5&lt;&gt;"",ISNUMBER(SEARCH(설정!$B$5,$AC393))),AND(설정!$B$6&lt;&gt;"",ISNUMBER(SEARCH(설정!$B$6,$AC393))),AND(설정!$B$7&lt;&gt;"",ISNUMBER(SEARCH(설정!$B$7,$AC393)))),"제외","포함"))</f>
        <v/>
      </c>
    </row>
    <row r="394">
      <c r="W394" s="2">
        <f>IF(OR($B$5="",$C$6="",ROW()&lt;$B$5),"",IF(INDEX($A:$U,ROW(),$C$6)="","",INDEX($A:$U,ROW(),$C$6)))</f>
        <v/>
      </c>
      <c r="X394" s="28">
        <f>IF($W394="","",IF(ISNUMBER($W394),IF($W394&gt;=10000000,IFERROR(DATE(INT($W394/10000),MOD(INT($W394/100),100),MOD($W394,100)),""),$W394),IF(ISNUMBER(--SUBSTITUTE(SUBSTITUTE(TRIM($W394),".","-"),"/","-")),IF(--SUBSTITUTE(SUBSTITUTE(TRIM($W394),".","-"),"/","-")&gt;=10000000,IFERROR(DATE(--LEFT(TRIM($W394),4),--MID(TRIM($W394),5,2),--RIGHT(TRIM($W394),2)),""),--SUBSTITUTE(SUBSTITUTE(TRIM($W394),".","-"),"/","-")),IFERROR(--LEFT(SUBSTITUTE(SUBSTITUTE(TRIM($W394),".","-"),"/","-"),10),""))))</f>
        <v/>
      </c>
      <c r="Y394" s="29">
        <f>IF($X394="","",INT($X394))</f>
        <v/>
      </c>
      <c r="Z394" s="30">
        <f>IF(OR($Y394="",$D$6=""),"",IF(INDEX($A:$U,ROW(),$D$6)="",0,IF(ISNUMBER(INDEX($A:$U,ROW(),$D$6)),INDEX($A:$U,ROW(),$D$6),IFERROR(--SUBSTITUTE(SUBSTITUTE(TRIM(INDEX($A:$U,ROW(),$D$6)),",",""),"원",""),0))))</f>
        <v/>
      </c>
      <c r="AA394" s="30">
        <f>IF(OR($Y394="",$E$6=""),"",IF(INDEX($A:$U,ROW(),$E$6)="",0,IF(ISNUMBER(INDEX($A:$U,ROW(),$E$6)),INDEX($A:$U,ROW(),$E$6),IFERROR(--SUBSTITUTE(SUBSTITUTE(TRIM(INDEX($A:$U,ROW(),$E$6)),",",""),"원",""),0))))</f>
        <v/>
      </c>
      <c r="AB394" s="30">
        <f>IF(OR($Y394="",$F$6=""),"",IF(INDEX($A:$U,ROW(),$F$6)="","",IF(ISNUMBER(INDEX($A:$U,ROW(),$F$6)),INDEX($A:$U,ROW(),$F$6),IFERROR(--SUBSTITUTE(SUBSTITUTE(TRIM(INDEX($A:$U,ROW(),$F$6)),",",""),"원",""),""))))</f>
        <v/>
      </c>
      <c r="AC394" s="2">
        <f>IF(OR($Y394="",$G$6=""),"",INDEX($A:$U,ROW(),$G$6)&amp;"")</f>
        <v/>
      </c>
      <c r="AD394" s="2">
        <f>IF($Y394="","",IF(OR(AND(설정!$B$5&lt;&gt;"",ISNUMBER(SEARCH(설정!$B$5,$AC394))),AND(설정!$B$6&lt;&gt;"",ISNUMBER(SEARCH(설정!$B$6,$AC394))),AND(설정!$B$7&lt;&gt;"",ISNUMBER(SEARCH(설정!$B$7,$AC394)))),"제외","포함"))</f>
        <v/>
      </c>
    </row>
    <row r="395">
      <c r="W395" s="2">
        <f>IF(OR($B$5="",$C$6="",ROW()&lt;$B$5),"",IF(INDEX($A:$U,ROW(),$C$6)="","",INDEX($A:$U,ROW(),$C$6)))</f>
        <v/>
      </c>
      <c r="X395" s="28">
        <f>IF($W395="","",IF(ISNUMBER($W395),IF($W395&gt;=10000000,IFERROR(DATE(INT($W395/10000),MOD(INT($W395/100),100),MOD($W395,100)),""),$W395),IF(ISNUMBER(--SUBSTITUTE(SUBSTITUTE(TRIM($W395),".","-"),"/","-")),IF(--SUBSTITUTE(SUBSTITUTE(TRIM($W395),".","-"),"/","-")&gt;=10000000,IFERROR(DATE(--LEFT(TRIM($W395),4),--MID(TRIM($W395),5,2),--RIGHT(TRIM($W395),2)),""),--SUBSTITUTE(SUBSTITUTE(TRIM($W395),".","-"),"/","-")),IFERROR(--LEFT(SUBSTITUTE(SUBSTITUTE(TRIM($W395),".","-"),"/","-"),10),""))))</f>
        <v/>
      </c>
      <c r="Y395" s="29">
        <f>IF($X395="","",INT($X395))</f>
        <v/>
      </c>
      <c r="Z395" s="30">
        <f>IF(OR($Y395="",$D$6=""),"",IF(INDEX($A:$U,ROW(),$D$6)="",0,IF(ISNUMBER(INDEX($A:$U,ROW(),$D$6)),INDEX($A:$U,ROW(),$D$6),IFERROR(--SUBSTITUTE(SUBSTITUTE(TRIM(INDEX($A:$U,ROW(),$D$6)),",",""),"원",""),0))))</f>
        <v/>
      </c>
      <c r="AA395" s="30">
        <f>IF(OR($Y395="",$E$6=""),"",IF(INDEX($A:$U,ROW(),$E$6)="",0,IF(ISNUMBER(INDEX($A:$U,ROW(),$E$6)),INDEX($A:$U,ROW(),$E$6),IFERROR(--SUBSTITUTE(SUBSTITUTE(TRIM(INDEX($A:$U,ROW(),$E$6)),",",""),"원",""),0))))</f>
        <v/>
      </c>
      <c r="AB395" s="30">
        <f>IF(OR($Y395="",$F$6=""),"",IF(INDEX($A:$U,ROW(),$F$6)="","",IF(ISNUMBER(INDEX($A:$U,ROW(),$F$6)),INDEX($A:$U,ROW(),$F$6),IFERROR(--SUBSTITUTE(SUBSTITUTE(TRIM(INDEX($A:$U,ROW(),$F$6)),",",""),"원",""),""))))</f>
        <v/>
      </c>
      <c r="AC395" s="2">
        <f>IF(OR($Y395="",$G$6=""),"",INDEX($A:$U,ROW(),$G$6)&amp;"")</f>
        <v/>
      </c>
      <c r="AD395" s="2">
        <f>IF($Y395="","",IF(OR(AND(설정!$B$5&lt;&gt;"",ISNUMBER(SEARCH(설정!$B$5,$AC395))),AND(설정!$B$6&lt;&gt;"",ISNUMBER(SEARCH(설정!$B$6,$AC395))),AND(설정!$B$7&lt;&gt;"",ISNUMBER(SEARCH(설정!$B$7,$AC395)))),"제외","포함"))</f>
        <v/>
      </c>
    </row>
    <row r="396">
      <c r="W396" s="2">
        <f>IF(OR($B$5="",$C$6="",ROW()&lt;$B$5),"",IF(INDEX($A:$U,ROW(),$C$6)="","",INDEX($A:$U,ROW(),$C$6)))</f>
        <v/>
      </c>
      <c r="X396" s="28">
        <f>IF($W396="","",IF(ISNUMBER($W396),IF($W396&gt;=10000000,IFERROR(DATE(INT($W396/10000),MOD(INT($W396/100),100),MOD($W396,100)),""),$W396),IF(ISNUMBER(--SUBSTITUTE(SUBSTITUTE(TRIM($W396),".","-"),"/","-")),IF(--SUBSTITUTE(SUBSTITUTE(TRIM($W396),".","-"),"/","-")&gt;=10000000,IFERROR(DATE(--LEFT(TRIM($W396),4),--MID(TRIM($W396),5,2),--RIGHT(TRIM($W396),2)),""),--SUBSTITUTE(SUBSTITUTE(TRIM($W396),".","-"),"/","-")),IFERROR(--LEFT(SUBSTITUTE(SUBSTITUTE(TRIM($W396),".","-"),"/","-"),10),""))))</f>
        <v/>
      </c>
      <c r="Y396" s="29">
        <f>IF($X396="","",INT($X396))</f>
        <v/>
      </c>
      <c r="Z396" s="30">
        <f>IF(OR($Y396="",$D$6=""),"",IF(INDEX($A:$U,ROW(),$D$6)="",0,IF(ISNUMBER(INDEX($A:$U,ROW(),$D$6)),INDEX($A:$U,ROW(),$D$6),IFERROR(--SUBSTITUTE(SUBSTITUTE(TRIM(INDEX($A:$U,ROW(),$D$6)),",",""),"원",""),0))))</f>
        <v/>
      </c>
      <c r="AA396" s="30">
        <f>IF(OR($Y396="",$E$6=""),"",IF(INDEX($A:$U,ROW(),$E$6)="",0,IF(ISNUMBER(INDEX($A:$U,ROW(),$E$6)),INDEX($A:$U,ROW(),$E$6),IFERROR(--SUBSTITUTE(SUBSTITUTE(TRIM(INDEX($A:$U,ROW(),$E$6)),",",""),"원",""),0))))</f>
        <v/>
      </c>
      <c r="AB396" s="30">
        <f>IF(OR($Y396="",$F$6=""),"",IF(INDEX($A:$U,ROW(),$F$6)="","",IF(ISNUMBER(INDEX($A:$U,ROW(),$F$6)),INDEX($A:$U,ROW(),$F$6),IFERROR(--SUBSTITUTE(SUBSTITUTE(TRIM(INDEX($A:$U,ROW(),$F$6)),",",""),"원",""),""))))</f>
        <v/>
      </c>
      <c r="AC396" s="2">
        <f>IF(OR($Y396="",$G$6=""),"",INDEX($A:$U,ROW(),$G$6)&amp;"")</f>
        <v/>
      </c>
      <c r="AD396" s="2">
        <f>IF($Y396="","",IF(OR(AND(설정!$B$5&lt;&gt;"",ISNUMBER(SEARCH(설정!$B$5,$AC396))),AND(설정!$B$6&lt;&gt;"",ISNUMBER(SEARCH(설정!$B$6,$AC396))),AND(설정!$B$7&lt;&gt;"",ISNUMBER(SEARCH(설정!$B$7,$AC396)))),"제외","포함"))</f>
        <v/>
      </c>
    </row>
    <row r="397">
      <c r="W397" s="2">
        <f>IF(OR($B$5="",$C$6="",ROW()&lt;$B$5),"",IF(INDEX($A:$U,ROW(),$C$6)="","",INDEX($A:$U,ROW(),$C$6)))</f>
        <v/>
      </c>
      <c r="X397" s="28">
        <f>IF($W397="","",IF(ISNUMBER($W397),IF($W397&gt;=10000000,IFERROR(DATE(INT($W397/10000),MOD(INT($W397/100),100),MOD($W397,100)),""),$W397),IF(ISNUMBER(--SUBSTITUTE(SUBSTITUTE(TRIM($W397),".","-"),"/","-")),IF(--SUBSTITUTE(SUBSTITUTE(TRIM($W397),".","-"),"/","-")&gt;=10000000,IFERROR(DATE(--LEFT(TRIM($W397),4),--MID(TRIM($W397),5,2),--RIGHT(TRIM($W397),2)),""),--SUBSTITUTE(SUBSTITUTE(TRIM($W397),".","-"),"/","-")),IFERROR(--LEFT(SUBSTITUTE(SUBSTITUTE(TRIM($W397),".","-"),"/","-"),10),""))))</f>
        <v/>
      </c>
      <c r="Y397" s="29">
        <f>IF($X397="","",INT($X397))</f>
        <v/>
      </c>
      <c r="Z397" s="30">
        <f>IF(OR($Y397="",$D$6=""),"",IF(INDEX($A:$U,ROW(),$D$6)="",0,IF(ISNUMBER(INDEX($A:$U,ROW(),$D$6)),INDEX($A:$U,ROW(),$D$6),IFERROR(--SUBSTITUTE(SUBSTITUTE(TRIM(INDEX($A:$U,ROW(),$D$6)),",",""),"원",""),0))))</f>
        <v/>
      </c>
      <c r="AA397" s="30">
        <f>IF(OR($Y397="",$E$6=""),"",IF(INDEX($A:$U,ROW(),$E$6)="",0,IF(ISNUMBER(INDEX($A:$U,ROW(),$E$6)),INDEX($A:$U,ROW(),$E$6),IFERROR(--SUBSTITUTE(SUBSTITUTE(TRIM(INDEX($A:$U,ROW(),$E$6)),",",""),"원",""),0))))</f>
        <v/>
      </c>
      <c r="AB397" s="30">
        <f>IF(OR($Y397="",$F$6=""),"",IF(INDEX($A:$U,ROW(),$F$6)="","",IF(ISNUMBER(INDEX($A:$U,ROW(),$F$6)),INDEX($A:$U,ROW(),$F$6),IFERROR(--SUBSTITUTE(SUBSTITUTE(TRIM(INDEX($A:$U,ROW(),$F$6)),",",""),"원",""),""))))</f>
        <v/>
      </c>
      <c r="AC397" s="2">
        <f>IF(OR($Y397="",$G$6=""),"",INDEX($A:$U,ROW(),$G$6)&amp;"")</f>
        <v/>
      </c>
      <c r="AD397" s="2">
        <f>IF($Y397="","",IF(OR(AND(설정!$B$5&lt;&gt;"",ISNUMBER(SEARCH(설정!$B$5,$AC397))),AND(설정!$B$6&lt;&gt;"",ISNUMBER(SEARCH(설정!$B$6,$AC397))),AND(설정!$B$7&lt;&gt;"",ISNUMBER(SEARCH(설정!$B$7,$AC397)))),"제외","포함"))</f>
        <v/>
      </c>
    </row>
    <row r="398">
      <c r="W398" s="2">
        <f>IF(OR($B$5="",$C$6="",ROW()&lt;$B$5),"",IF(INDEX($A:$U,ROW(),$C$6)="","",INDEX($A:$U,ROW(),$C$6)))</f>
        <v/>
      </c>
      <c r="X398" s="28">
        <f>IF($W398="","",IF(ISNUMBER($W398),IF($W398&gt;=10000000,IFERROR(DATE(INT($W398/10000),MOD(INT($W398/100),100),MOD($W398,100)),""),$W398),IF(ISNUMBER(--SUBSTITUTE(SUBSTITUTE(TRIM($W398),".","-"),"/","-")),IF(--SUBSTITUTE(SUBSTITUTE(TRIM($W398),".","-"),"/","-")&gt;=10000000,IFERROR(DATE(--LEFT(TRIM($W398),4),--MID(TRIM($W398),5,2),--RIGHT(TRIM($W398),2)),""),--SUBSTITUTE(SUBSTITUTE(TRIM($W398),".","-"),"/","-")),IFERROR(--LEFT(SUBSTITUTE(SUBSTITUTE(TRIM($W398),".","-"),"/","-"),10),""))))</f>
        <v/>
      </c>
      <c r="Y398" s="29">
        <f>IF($X398="","",INT($X398))</f>
        <v/>
      </c>
      <c r="Z398" s="30">
        <f>IF(OR($Y398="",$D$6=""),"",IF(INDEX($A:$U,ROW(),$D$6)="",0,IF(ISNUMBER(INDEX($A:$U,ROW(),$D$6)),INDEX($A:$U,ROW(),$D$6),IFERROR(--SUBSTITUTE(SUBSTITUTE(TRIM(INDEX($A:$U,ROW(),$D$6)),",",""),"원",""),0))))</f>
        <v/>
      </c>
      <c r="AA398" s="30">
        <f>IF(OR($Y398="",$E$6=""),"",IF(INDEX($A:$U,ROW(),$E$6)="",0,IF(ISNUMBER(INDEX($A:$U,ROW(),$E$6)),INDEX($A:$U,ROW(),$E$6),IFERROR(--SUBSTITUTE(SUBSTITUTE(TRIM(INDEX($A:$U,ROW(),$E$6)),",",""),"원",""),0))))</f>
        <v/>
      </c>
      <c r="AB398" s="30">
        <f>IF(OR($Y398="",$F$6=""),"",IF(INDEX($A:$U,ROW(),$F$6)="","",IF(ISNUMBER(INDEX($A:$U,ROW(),$F$6)),INDEX($A:$U,ROW(),$F$6),IFERROR(--SUBSTITUTE(SUBSTITUTE(TRIM(INDEX($A:$U,ROW(),$F$6)),",",""),"원",""),""))))</f>
        <v/>
      </c>
      <c r="AC398" s="2">
        <f>IF(OR($Y398="",$G$6=""),"",INDEX($A:$U,ROW(),$G$6)&amp;"")</f>
        <v/>
      </c>
      <c r="AD398" s="2">
        <f>IF($Y398="","",IF(OR(AND(설정!$B$5&lt;&gt;"",ISNUMBER(SEARCH(설정!$B$5,$AC398))),AND(설정!$B$6&lt;&gt;"",ISNUMBER(SEARCH(설정!$B$6,$AC398))),AND(설정!$B$7&lt;&gt;"",ISNUMBER(SEARCH(설정!$B$7,$AC398)))),"제외","포함"))</f>
        <v/>
      </c>
    </row>
    <row r="399">
      <c r="W399" s="2">
        <f>IF(OR($B$5="",$C$6="",ROW()&lt;$B$5),"",IF(INDEX($A:$U,ROW(),$C$6)="","",INDEX($A:$U,ROW(),$C$6)))</f>
        <v/>
      </c>
      <c r="X399" s="28">
        <f>IF($W399="","",IF(ISNUMBER($W399),IF($W399&gt;=10000000,IFERROR(DATE(INT($W399/10000),MOD(INT($W399/100),100),MOD($W399,100)),""),$W399),IF(ISNUMBER(--SUBSTITUTE(SUBSTITUTE(TRIM($W399),".","-"),"/","-")),IF(--SUBSTITUTE(SUBSTITUTE(TRIM($W399),".","-"),"/","-")&gt;=10000000,IFERROR(DATE(--LEFT(TRIM($W399),4),--MID(TRIM($W399),5,2),--RIGHT(TRIM($W399),2)),""),--SUBSTITUTE(SUBSTITUTE(TRIM($W399),".","-"),"/","-")),IFERROR(--LEFT(SUBSTITUTE(SUBSTITUTE(TRIM($W399),".","-"),"/","-"),10),""))))</f>
        <v/>
      </c>
      <c r="Y399" s="29">
        <f>IF($X399="","",INT($X399))</f>
        <v/>
      </c>
      <c r="Z399" s="30">
        <f>IF(OR($Y399="",$D$6=""),"",IF(INDEX($A:$U,ROW(),$D$6)="",0,IF(ISNUMBER(INDEX($A:$U,ROW(),$D$6)),INDEX($A:$U,ROW(),$D$6),IFERROR(--SUBSTITUTE(SUBSTITUTE(TRIM(INDEX($A:$U,ROW(),$D$6)),",",""),"원",""),0))))</f>
        <v/>
      </c>
      <c r="AA399" s="30">
        <f>IF(OR($Y399="",$E$6=""),"",IF(INDEX($A:$U,ROW(),$E$6)="",0,IF(ISNUMBER(INDEX($A:$U,ROW(),$E$6)),INDEX($A:$U,ROW(),$E$6),IFERROR(--SUBSTITUTE(SUBSTITUTE(TRIM(INDEX($A:$U,ROW(),$E$6)),",",""),"원",""),0))))</f>
        <v/>
      </c>
      <c r="AB399" s="30">
        <f>IF(OR($Y399="",$F$6=""),"",IF(INDEX($A:$U,ROW(),$F$6)="","",IF(ISNUMBER(INDEX($A:$U,ROW(),$F$6)),INDEX($A:$U,ROW(),$F$6),IFERROR(--SUBSTITUTE(SUBSTITUTE(TRIM(INDEX($A:$U,ROW(),$F$6)),",",""),"원",""),""))))</f>
        <v/>
      </c>
      <c r="AC399" s="2">
        <f>IF(OR($Y399="",$G$6=""),"",INDEX($A:$U,ROW(),$G$6)&amp;"")</f>
        <v/>
      </c>
      <c r="AD399" s="2">
        <f>IF($Y399="","",IF(OR(AND(설정!$B$5&lt;&gt;"",ISNUMBER(SEARCH(설정!$B$5,$AC399))),AND(설정!$B$6&lt;&gt;"",ISNUMBER(SEARCH(설정!$B$6,$AC399))),AND(설정!$B$7&lt;&gt;"",ISNUMBER(SEARCH(설정!$B$7,$AC399)))),"제외","포함"))</f>
        <v/>
      </c>
    </row>
    <row r="400">
      <c r="W400" s="2">
        <f>IF(OR($B$5="",$C$6="",ROW()&lt;$B$5),"",IF(INDEX($A:$U,ROW(),$C$6)="","",INDEX($A:$U,ROW(),$C$6)))</f>
        <v/>
      </c>
      <c r="X400" s="28">
        <f>IF($W400="","",IF(ISNUMBER($W400),IF($W400&gt;=10000000,IFERROR(DATE(INT($W400/10000),MOD(INT($W400/100),100),MOD($W400,100)),""),$W400),IF(ISNUMBER(--SUBSTITUTE(SUBSTITUTE(TRIM($W400),".","-"),"/","-")),IF(--SUBSTITUTE(SUBSTITUTE(TRIM($W400),".","-"),"/","-")&gt;=10000000,IFERROR(DATE(--LEFT(TRIM($W400),4),--MID(TRIM($W400),5,2),--RIGHT(TRIM($W400),2)),""),--SUBSTITUTE(SUBSTITUTE(TRIM($W400),".","-"),"/","-")),IFERROR(--LEFT(SUBSTITUTE(SUBSTITUTE(TRIM($W400),".","-"),"/","-"),10),""))))</f>
        <v/>
      </c>
      <c r="Y400" s="29">
        <f>IF($X400="","",INT($X400))</f>
        <v/>
      </c>
      <c r="Z400" s="30">
        <f>IF(OR($Y400="",$D$6=""),"",IF(INDEX($A:$U,ROW(),$D$6)="",0,IF(ISNUMBER(INDEX($A:$U,ROW(),$D$6)),INDEX($A:$U,ROW(),$D$6),IFERROR(--SUBSTITUTE(SUBSTITUTE(TRIM(INDEX($A:$U,ROW(),$D$6)),",",""),"원",""),0))))</f>
        <v/>
      </c>
      <c r="AA400" s="30">
        <f>IF(OR($Y400="",$E$6=""),"",IF(INDEX($A:$U,ROW(),$E$6)="",0,IF(ISNUMBER(INDEX($A:$U,ROW(),$E$6)),INDEX($A:$U,ROW(),$E$6),IFERROR(--SUBSTITUTE(SUBSTITUTE(TRIM(INDEX($A:$U,ROW(),$E$6)),",",""),"원",""),0))))</f>
        <v/>
      </c>
      <c r="AB400" s="30">
        <f>IF(OR($Y400="",$F$6=""),"",IF(INDEX($A:$U,ROW(),$F$6)="","",IF(ISNUMBER(INDEX($A:$U,ROW(),$F$6)),INDEX($A:$U,ROW(),$F$6),IFERROR(--SUBSTITUTE(SUBSTITUTE(TRIM(INDEX($A:$U,ROW(),$F$6)),",",""),"원",""),""))))</f>
        <v/>
      </c>
      <c r="AC400" s="2">
        <f>IF(OR($Y400="",$G$6=""),"",INDEX($A:$U,ROW(),$G$6)&amp;"")</f>
        <v/>
      </c>
      <c r="AD400" s="2">
        <f>IF($Y400="","",IF(OR(AND(설정!$B$5&lt;&gt;"",ISNUMBER(SEARCH(설정!$B$5,$AC400))),AND(설정!$B$6&lt;&gt;"",ISNUMBER(SEARCH(설정!$B$6,$AC400))),AND(설정!$B$7&lt;&gt;"",ISNUMBER(SEARCH(설정!$B$7,$AC400)))),"제외","포함"))</f>
        <v/>
      </c>
    </row>
    <row r="401">
      <c r="W401" s="2">
        <f>IF(OR($B$5="",$C$6="",ROW()&lt;$B$5),"",IF(INDEX($A:$U,ROW(),$C$6)="","",INDEX($A:$U,ROW(),$C$6)))</f>
        <v/>
      </c>
      <c r="X401" s="28">
        <f>IF($W401="","",IF(ISNUMBER($W401),IF($W401&gt;=10000000,IFERROR(DATE(INT($W401/10000),MOD(INT($W401/100),100),MOD($W401,100)),""),$W401),IF(ISNUMBER(--SUBSTITUTE(SUBSTITUTE(TRIM($W401),".","-"),"/","-")),IF(--SUBSTITUTE(SUBSTITUTE(TRIM($W401),".","-"),"/","-")&gt;=10000000,IFERROR(DATE(--LEFT(TRIM($W401),4),--MID(TRIM($W401),5,2),--RIGHT(TRIM($W401),2)),""),--SUBSTITUTE(SUBSTITUTE(TRIM($W401),".","-"),"/","-")),IFERROR(--LEFT(SUBSTITUTE(SUBSTITUTE(TRIM($W401),".","-"),"/","-"),10),""))))</f>
        <v/>
      </c>
      <c r="Y401" s="29">
        <f>IF($X401="","",INT($X401))</f>
        <v/>
      </c>
      <c r="Z401" s="30">
        <f>IF(OR($Y401="",$D$6=""),"",IF(INDEX($A:$U,ROW(),$D$6)="",0,IF(ISNUMBER(INDEX($A:$U,ROW(),$D$6)),INDEX($A:$U,ROW(),$D$6),IFERROR(--SUBSTITUTE(SUBSTITUTE(TRIM(INDEX($A:$U,ROW(),$D$6)),",",""),"원",""),0))))</f>
        <v/>
      </c>
      <c r="AA401" s="30">
        <f>IF(OR($Y401="",$E$6=""),"",IF(INDEX($A:$U,ROW(),$E$6)="",0,IF(ISNUMBER(INDEX($A:$U,ROW(),$E$6)),INDEX($A:$U,ROW(),$E$6),IFERROR(--SUBSTITUTE(SUBSTITUTE(TRIM(INDEX($A:$U,ROW(),$E$6)),",",""),"원",""),0))))</f>
        <v/>
      </c>
      <c r="AB401" s="30">
        <f>IF(OR($Y401="",$F$6=""),"",IF(INDEX($A:$U,ROW(),$F$6)="","",IF(ISNUMBER(INDEX($A:$U,ROW(),$F$6)),INDEX($A:$U,ROW(),$F$6),IFERROR(--SUBSTITUTE(SUBSTITUTE(TRIM(INDEX($A:$U,ROW(),$F$6)),",",""),"원",""),""))))</f>
        <v/>
      </c>
      <c r="AC401" s="2">
        <f>IF(OR($Y401="",$G$6=""),"",INDEX($A:$U,ROW(),$G$6)&amp;"")</f>
        <v/>
      </c>
      <c r="AD401" s="2">
        <f>IF($Y401="","",IF(OR(AND(설정!$B$5&lt;&gt;"",ISNUMBER(SEARCH(설정!$B$5,$AC401))),AND(설정!$B$6&lt;&gt;"",ISNUMBER(SEARCH(설정!$B$6,$AC401))),AND(설정!$B$7&lt;&gt;"",ISNUMBER(SEARCH(설정!$B$7,$AC401)))),"제외","포함"))</f>
        <v/>
      </c>
    </row>
    <row r="402">
      <c r="W402" s="2">
        <f>IF(OR($B$5="",$C$6="",ROW()&lt;$B$5),"",IF(INDEX($A:$U,ROW(),$C$6)="","",INDEX($A:$U,ROW(),$C$6)))</f>
        <v/>
      </c>
      <c r="X402" s="28">
        <f>IF($W402="","",IF(ISNUMBER($W402),IF($W402&gt;=10000000,IFERROR(DATE(INT($W402/10000),MOD(INT($W402/100),100),MOD($W402,100)),""),$W402),IF(ISNUMBER(--SUBSTITUTE(SUBSTITUTE(TRIM($W402),".","-"),"/","-")),IF(--SUBSTITUTE(SUBSTITUTE(TRIM($W402),".","-"),"/","-")&gt;=10000000,IFERROR(DATE(--LEFT(TRIM($W402),4),--MID(TRIM($W402),5,2),--RIGHT(TRIM($W402),2)),""),--SUBSTITUTE(SUBSTITUTE(TRIM($W402),".","-"),"/","-")),IFERROR(--LEFT(SUBSTITUTE(SUBSTITUTE(TRIM($W402),".","-"),"/","-"),10),""))))</f>
        <v/>
      </c>
      <c r="Y402" s="29">
        <f>IF($X402="","",INT($X402))</f>
        <v/>
      </c>
      <c r="Z402" s="30">
        <f>IF(OR($Y402="",$D$6=""),"",IF(INDEX($A:$U,ROW(),$D$6)="",0,IF(ISNUMBER(INDEX($A:$U,ROW(),$D$6)),INDEX($A:$U,ROW(),$D$6),IFERROR(--SUBSTITUTE(SUBSTITUTE(TRIM(INDEX($A:$U,ROW(),$D$6)),",",""),"원",""),0))))</f>
        <v/>
      </c>
      <c r="AA402" s="30">
        <f>IF(OR($Y402="",$E$6=""),"",IF(INDEX($A:$U,ROW(),$E$6)="",0,IF(ISNUMBER(INDEX($A:$U,ROW(),$E$6)),INDEX($A:$U,ROW(),$E$6),IFERROR(--SUBSTITUTE(SUBSTITUTE(TRIM(INDEX($A:$U,ROW(),$E$6)),",",""),"원",""),0))))</f>
        <v/>
      </c>
      <c r="AB402" s="30">
        <f>IF(OR($Y402="",$F$6=""),"",IF(INDEX($A:$U,ROW(),$F$6)="","",IF(ISNUMBER(INDEX($A:$U,ROW(),$F$6)),INDEX($A:$U,ROW(),$F$6),IFERROR(--SUBSTITUTE(SUBSTITUTE(TRIM(INDEX($A:$U,ROW(),$F$6)),",",""),"원",""),""))))</f>
        <v/>
      </c>
      <c r="AC402" s="2">
        <f>IF(OR($Y402="",$G$6=""),"",INDEX($A:$U,ROW(),$G$6)&amp;"")</f>
        <v/>
      </c>
      <c r="AD402" s="2">
        <f>IF($Y402="","",IF(OR(AND(설정!$B$5&lt;&gt;"",ISNUMBER(SEARCH(설정!$B$5,$AC402))),AND(설정!$B$6&lt;&gt;"",ISNUMBER(SEARCH(설정!$B$6,$AC402))),AND(설정!$B$7&lt;&gt;"",ISNUMBER(SEARCH(설정!$B$7,$AC402)))),"제외","포함"))</f>
        <v/>
      </c>
    </row>
    <row r="403">
      <c r="W403" s="2">
        <f>IF(OR($B$5="",$C$6="",ROW()&lt;$B$5),"",IF(INDEX($A:$U,ROW(),$C$6)="","",INDEX($A:$U,ROW(),$C$6)))</f>
        <v/>
      </c>
      <c r="X403" s="28">
        <f>IF($W403="","",IF(ISNUMBER($W403),IF($W403&gt;=10000000,IFERROR(DATE(INT($W403/10000),MOD(INT($W403/100),100),MOD($W403,100)),""),$W403),IF(ISNUMBER(--SUBSTITUTE(SUBSTITUTE(TRIM($W403),".","-"),"/","-")),IF(--SUBSTITUTE(SUBSTITUTE(TRIM($W403),".","-"),"/","-")&gt;=10000000,IFERROR(DATE(--LEFT(TRIM($W403),4),--MID(TRIM($W403),5,2),--RIGHT(TRIM($W403),2)),""),--SUBSTITUTE(SUBSTITUTE(TRIM($W403),".","-"),"/","-")),IFERROR(--LEFT(SUBSTITUTE(SUBSTITUTE(TRIM($W403),".","-"),"/","-"),10),""))))</f>
        <v/>
      </c>
      <c r="Y403" s="29">
        <f>IF($X403="","",INT($X403))</f>
        <v/>
      </c>
      <c r="Z403" s="30">
        <f>IF(OR($Y403="",$D$6=""),"",IF(INDEX($A:$U,ROW(),$D$6)="",0,IF(ISNUMBER(INDEX($A:$U,ROW(),$D$6)),INDEX($A:$U,ROW(),$D$6),IFERROR(--SUBSTITUTE(SUBSTITUTE(TRIM(INDEX($A:$U,ROW(),$D$6)),",",""),"원",""),0))))</f>
        <v/>
      </c>
      <c r="AA403" s="30">
        <f>IF(OR($Y403="",$E$6=""),"",IF(INDEX($A:$U,ROW(),$E$6)="",0,IF(ISNUMBER(INDEX($A:$U,ROW(),$E$6)),INDEX($A:$U,ROW(),$E$6),IFERROR(--SUBSTITUTE(SUBSTITUTE(TRIM(INDEX($A:$U,ROW(),$E$6)),",",""),"원",""),0))))</f>
        <v/>
      </c>
      <c r="AB403" s="30">
        <f>IF(OR($Y403="",$F$6=""),"",IF(INDEX($A:$U,ROW(),$F$6)="","",IF(ISNUMBER(INDEX($A:$U,ROW(),$F$6)),INDEX($A:$U,ROW(),$F$6),IFERROR(--SUBSTITUTE(SUBSTITUTE(TRIM(INDEX($A:$U,ROW(),$F$6)),",",""),"원",""),""))))</f>
        <v/>
      </c>
      <c r="AC403" s="2">
        <f>IF(OR($Y403="",$G$6=""),"",INDEX($A:$U,ROW(),$G$6)&amp;"")</f>
        <v/>
      </c>
      <c r="AD403" s="2">
        <f>IF($Y403="","",IF(OR(AND(설정!$B$5&lt;&gt;"",ISNUMBER(SEARCH(설정!$B$5,$AC403))),AND(설정!$B$6&lt;&gt;"",ISNUMBER(SEARCH(설정!$B$6,$AC403))),AND(설정!$B$7&lt;&gt;"",ISNUMBER(SEARCH(설정!$B$7,$AC403)))),"제외","포함"))</f>
        <v/>
      </c>
    </row>
    <row r="404">
      <c r="W404" s="2">
        <f>IF(OR($B$5="",$C$6="",ROW()&lt;$B$5),"",IF(INDEX($A:$U,ROW(),$C$6)="","",INDEX($A:$U,ROW(),$C$6)))</f>
        <v/>
      </c>
      <c r="X404" s="28">
        <f>IF($W404="","",IF(ISNUMBER($W404),IF($W404&gt;=10000000,IFERROR(DATE(INT($W404/10000),MOD(INT($W404/100),100),MOD($W404,100)),""),$W404),IF(ISNUMBER(--SUBSTITUTE(SUBSTITUTE(TRIM($W404),".","-"),"/","-")),IF(--SUBSTITUTE(SUBSTITUTE(TRIM($W404),".","-"),"/","-")&gt;=10000000,IFERROR(DATE(--LEFT(TRIM($W404),4),--MID(TRIM($W404),5,2),--RIGHT(TRIM($W404),2)),""),--SUBSTITUTE(SUBSTITUTE(TRIM($W404),".","-"),"/","-")),IFERROR(--LEFT(SUBSTITUTE(SUBSTITUTE(TRIM($W404),".","-"),"/","-"),10),""))))</f>
        <v/>
      </c>
      <c r="Y404" s="29">
        <f>IF($X404="","",INT($X404))</f>
        <v/>
      </c>
      <c r="Z404" s="30">
        <f>IF(OR($Y404="",$D$6=""),"",IF(INDEX($A:$U,ROW(),$D$6)="",0,IF(ISNUMBER(INDEX($A:$U,ROW(),$D$6)),INDEX($A:$U,ROW(),$D$6),IFERROR(--SUBSTITUTE(SUBSTITUTE(TRIM(INDEX($A:$U,ROW(),$D$6)),",",""),"원",""),0))))</f>
        <v/>
      </c>
      <c r="AA404" s="30">
        <f>IF(OR($Y404="",$E$6=""),"",IF(INDEX($A:$U,ROW(),$E$6)="",0,IF(ISNUMBER(INDEX($A:$U,ROW(),$E$6)),INDEX($A:$U,ROW(),$E$6),IFERROR(--SUBSTITUTE(SUBSTITUTE(TRIM(INDEX($A:$U,ROW(),$E$6)),",",""),"원",""),0))))</f>
        <v/>
      </c>
      <c r="AB404" s="30">
        <f>IF(OR($Y404="",$F$6=""),"",IF(INDEX($A:$U,ROW(),$F$6)="","",IF(ISNUMBER(INDEX($A:$U,ROW(),$F$6)),INDEX($A:$U,ROW(),$F$6),IFERROR(--SUBSTITUTE(SUBSTITUTE(TRIM(INDEX($A:$U,ROW(),$F$6)),",",""),"원",""),""))))</f>
        <v/>
      </c>
      <c r="AC404" s="2">
        <f>IF(OR($Y404="",$G$6=""),"",INDEX($A:$U,ROW(),$G$6)&amp;"")</f>
        <v/>
      </c>
      <c r="AD404" s="2">
        <f>IF($Y404="","",IF(OR(AND(설정!$B$5&lt;&gt;"",ISNUMBER(SEARCH(설정!$B$5,$AC404))),AND(설정!$B$6&lt;&gt;"",ISNUMBER(SEARCH(설정!$B$6,$AC404))),AND(설정!$B$7&lt;&gt;"",ISNUMBER(SEARCH(설정!$B$7,$AC404)))),"제외","포함"))</f>
        <v/>
      </c>
    </row>
    <row r="405">
      <c r="W405" s="2">
        <f>IF(OR($B$5="",$C$6="",ROW()&lt;$B$5),"",IF(INDEX($A:$U,ROW(),$C$6)="","",INDEX($A:$U,ROW(),$C$6)))</f>
        <v/>
      </c>
      <c r="X405" s="28">
        <f>IF($W405="","",IF(ISNUMBER($W405),IF($W405&gt;=10000000,IFERROR(DATE(INT($W405/10000),MOD(INT($W405/100),100),MOD($W405,100)),""),$W405),IF(ISNUMBER(--SUBSTITUTE(SUBSTITUTE(TRIM($W405),".","-"),"/","-")),IF(--SUBSTITUTE(SUBSTITUTE(TRIM($W405),".","-"),"/","-")&gt;=10000000,IFERROR(DATE(--LEFT(TRIM($W405),4),--MID(TRIM($W405),5,2),--RIGHT(TRIM($W405),2)),""),--SUBSTITUTE(SUBSTITUTE(TRIM($W405),".","-"),"/","-")),IFERROR(--LEFT(SUBSTITUTE(SUBSTITUTE(TRIM($W405),".","-"),"/","-"),10),""))))</f>
        <v/>
      </c>
      <c r="Y405" s="29">
        <f>IF($X405="","",INT($X405))</f>
        <v/>
      </c>
      <c r="Z405" s="30">
        <f>IF(OR($Y405="",$D$6=""),"",IF(INDEX($A:$U,ROW(),$D$6)="",0,IF(ISNUMBER(INDEX($A:$U,ROW(),$D$6)),INDEX($A:$U,ROW(),$D$6),IFERROR(--SUBSTITUTE(SUBSTITUTE(TRIM(INDEX($A:$U,ROW(),$D$6)),",",""),"원",""),0))))</f>
        <v/>
      </c>
      <c r="AA405" s="30">
        <f>IF(OR($Y405="",$E$6=""),"",IF(INDEX($A:$U,ROW(),$E$6)="",0,IF(ISNUMBER(INDEX($A:$U,ROW(),$E$6)),INDEX($A:$U,ROW(),$E$6),IFERROR(--SUBSTITUTE(SUBSTITUTE(TRIM(INDEX($A:$U,ROW(),$E$6)),",",""),"원",""),0))))</f>
        <v/>
      </c>
      <c r="AB405" s="30">
        <f>IF(OR($Y405="",$F$6=""),"",IF(INDEX($A:$U,ROW(),$F$6)="","",IF(ISNUMBER(INDEX($A:$U,ROW(),$F$6)),INDEX($A:$U,ROW(),$F$6),IFERROR(--SUBSTITUTE(SUBSTITUTE(TRIM(INDEX($A:$U,ROW(),$F$6)),",",""),"원",""),""))))</f>
        <v/>
      </c>
      <c r="AC405" s="2">
        <f>IF(OR($Y405="",$G$6=""),"",INDEX($A:$U,ROW(),$G$6)&amp;"")</f>
        <v/>
      </c>
      <c r="AD405" s="2">
        <f>IF($Y405="","",IF(OR(AND(설정!$B$5&lt;&gt;"",ISNUMBER(SEARCH(설정!$B$5,$AC405))),AND(설정!$B$6&lt;&gt;"",ISNUMBER(SEARCH(설정!$B$6,$AC405))),AND(설정!$B$7&lt;&gt;"",ISNUMBER(SEARCH(설정!$B$7,$AC405)))),"제외","포함"))</f>
        <v/>
      </c>
    </row>
    <row r="406">
      <c r="W406" s="2">
        <f>IF(OR($B$5="",$C$6="",ROW()&lt;$B$5),"",IF(INDEX($A:$U,ROW(),$C$6)="","",INDEX($A:$U,ROW(),$C$6)))</f>
        <v/>
      </c>
      <c r="X406" s="28">
        <f>IF($W406="","",IF(ISNUMBER($W406),IF($W406&gt;=10000000,IFERROR(DATE(INT($W406/10000),MOD(INT($W406/100),100),MOD($W406,100)),""),$W406),IF(ISNUMBER(--SUBSTITUTE(SUBSTITUTE(TRIM($W406),".","-"),"/","-")),IF(--SUBSTITUTE(SUBSTITUTE(TRIM($W406),".","-"),"/","-")&gt;=10000000,IFERROR(DATE(--LEFT(TRIM($W406),4),--MID(TRIM($W406),5,2),--RIGHT(TRIM($W406),2)),""),--SUBSTITUTE(SUBSTITUTE(TRIM($W406),".","-"),"/","-")),IFERROR(--LEFT(SUBSTITUTE(SUBSTITUTE(TRIM($W406),".","-"),"/","-"),10),""))))</f>
        <v/>
      </c>
      <c r="Y406" s="29">
        <f>IF($X406="","",INT($X406))</f>
        <v/>
      </c>
      <c r="Z406" s="30">
        <f>IF(OR($Y406="",$D$6=""),"",IF(INDEX($A:$U,ROW(),$D$6)="",0,IF(ISNUMBER(INDEX($A:$U,ROW(),$D$6)),INDEX($A:$U,ROW(),$D$6),IFERROR(--SUBSTITUTE(SUBSTITUTE(TRIM(INDEX($A:$U,ROW(),$D$6)),",",""),"원",""),0))))</f>
        <v/>
      </c>
      <c r="AA406" s="30">
        <f>IF(OR($Y406="",$E$6=""),"",IF(INDEX($A:$U,ROW(),$E$6)="",0,IF(ISNUMBER(INDEX($A:$U,ROW(),$E$6)),INDEX($A:$U,ROW(),$E$6),IFERROR(--SUBSTITUTE(SUBSTITUTE(TRIM(INDEX($A:$U,ROW(),$E$6)),",",""),"원",""),0))))</f>
        <v/>
      </c>
      <c r="AB406" s="30">
        <f>IF(OR($Y406="",$F$6=""),"",IF(INDEX($A:$U,ROW(),$F$6)="","",IF(ISNUMBER(INDEX($A:$U,ROW(),$F$6)),INDEX($A:$U,ROW(),$F$6),IFERROR(--SUBSTITUTE(SUBSTITUTE(TRIM(INDEX($A:$U,ROW(),$F$6)),",",""),"원",""),""))))</f>
        <v/>
      </c>
      <c r="AC406" s="2">
        <f>IF(OR($Y406="",$G$6=""),"",INDEX($A:$U,ROW(),$G$6)&amp;"")</f>
        <v/>
      </c>
      <c r="AD406" s="2">
        <f>IF($Y406="","",IF(OR(AND(설정!$B$5&lt;&gt;"",ISNUMBER(SEARCH(설정!$B$5,$AC406))),AND(설정!$B$6&lt;&gt;"",ISNUMBER(SEARCH(설정!$B$6,$AC406))),AND(설정!$B$7&lt;&gt;"",ISNUMBER(SEARCH(설정!$B$7,$AC406)))),"제외","포함"))</f>
        <v/>
      </c>
    </row>
    <row r="407">
      <c r="W407" s="2">
        <f>IF(OR($B$5="",$C$6="",ROW()&lt;$B$5),"",IF(INDEX($A:$U,ROW(),$C$6)="","",INDEX($A:$U,ROW(),$C$6)))</f>
        <v/>
      </c>
      <c r="X407" s="28">
        <f>IF($W407="","",IF(ISNUMBER($W407),IF($W407&gt;=10000000,IFERROR(DATE(INT($W407/10000),MOD(INT($W407/100),100),MOD($W407,100)),""),$W407),IF(ISNUMBER(--SUBSTITUTE(SUBSTITUTE(TRIM($W407),".","-"),"/","-")),IF(--SUBSTITUTE(SUBSTITUTE(TRIM($W407),".","-"),"/","-")&gt;=10000000,IFERROR(DATE(--LEFT(TRIM($W407),4),--MID(TRIM($W407),5,2),--RIGHT(TRIM($W407),2)),""),--SUBSTITUTE(SUBSTITUTE(TRIM($W407),".","-"),"/","-")),IFERROR(--LEFT(SUBSTITUTE(SUBSTITUTE(TRIM($W407),".","-"),"/","-"),10),""))))</f>
        <v/>
      </c>
      <c r="Y407" s="29">
        <f>IF($X407="","",INT($X407))</f>
        <v/>
      </c>
      <c r="Z407" s="30">
        <f>IF(OR($Y407="",$D$6=""),"",IF(INDEX($A:$U,ROW(),$D$6)="",0,IF(ISNUMBER(INDEX($A:$U,ROW(),$D$6)),INDEX($A:$U,ROW(),$D$6),IFERROR(--SUBSTITUTE(SUBSTITUTE(TRIM(INDEX($A:$U,ROW(),$D$6)),",",""),"원",""),0))))</f>
        <v/>
      </c>
      <c r="AA407" s="30">
        <f>IF(OR($Y407="",$E$6=""),"",IF(INDEX($A:$U,ROW(),$E$6)="",0,IF(ISNUMBER(INDEX($A:$U,ROW(),$E$6)),INDEX($A:$U,ROW(),$E$6),IFERROR(--SUBSTITUTE(SUBSTITUTE(TRIM(INDEX($A:$U,ROW(),$E$6)),",",""),"원",""),0))))</f>
        <v/>
      </c>
      <c r="AB407" s="30">
        <f>IF(OR($Y407="",$F$6=""),"",IF(INDEX($A:$U,ROW(),$F$6)="","",IF(ISNUMBER(INDEX($A:$U,ROW(),$F$6)),INDEX($A:$U,ROW(),$F$6),IFERROR(--SUBSTITUTE(SUBSTITUTE(TRIM(INDEX($A:$U,ROW(),$F$6)),",",""),"원",""),""))))</f>
        <v/>
      </c>
      <c r="AC407" s="2">
        <f>IF(OR($Y407="",$G$6=""),"",INDEX($A:$U,ROW(),$G$6)&amp;"")</f>
        <v/>
      </c>
      <c r="AD407" s="2">
        <f>IF($Y407="","",IF(OR(AND(설정!$B$5&lt;&gt;"",ISNUMBER(SEARCH(설정!$B$5,$AC407))),AND(설정!$B$6&lt;&gt;"",ISNUMBER(SEARCH(설정!$B$6,$AC407))),AND(설정!$B$7&lt;&gt;"",ISNUMBER(SEARCH(설정!$B$7,$AC407)))),"제외","포함"))</f>
        <v/>
      </c>
    </row>
    <row r="408">
      <c r="W408" s="2">
        <f>IF(OR($B$5="",$C$6="",ROW()&lt;$B$5),"",IF(INDEX($A:$U,ROW(),$C$6)="","",INDEX($A:$U,ROW(),$C$6)))</f>
        <v/>
      </c>
      <c r="X408" s="28">
        <f>IF($W408="","",IF(ISNUMBER($W408),IF($W408&gt;=10000000,IFERROR(DATE(INT($W408/10000),MOD(INT($W408/100),100),MOD($W408,100)),""),$W408),IF(ISNUMBER(--SUBSTITUTE(SUBSTITUTE(TRIM($W408),".","-"),"/","-")),IF(--SUBSTITUTE(SUBSTITUTE(TRIM($W408),".","-"),"/","-")&gt;=10000000,IFERROR(DATE(--LEFT(TRIM($W408),4),--MID(TRIM($W408),5,2),--RIGHT(TRIM($W408),2)),""),--SUBSTITUTE(SUBSTITUTE(TRIM($W408),".","-"),"/","-")),IFERROR(--LEFT(SUBSTITUTE(SUBSTITUTE(TRIM($W408),".","-"),"/","-"),10),""))))</f>
        <v/>
      </c>
      <c r="Y408" s="29">
        <f>IF($X408="","",INT($X408))</f>
        <v/>
      </c>
      <c r="Z408" s="30">
        <f>IF(OR($Y408="",$D$6=""),"",IF(INDEX($A:$U,ROW(),$D$6)="",0,IF(ISNUMBER(INDEX($A:$U,ROW(),$D$6)),INDEX($A:$U,ROW(),$D$6),IFERROR(--SUBSTITUTE(SUBSTITUTE(TRIM(INDEX($A:$U,ROW(),$D$6)),",",""),"원",""),0))))</f>
        <v/>
      </c>
      <c r="AA408" s="30">
        <f>IF(OR($Y408="",$E$6=""),"",IF(INDEX($A:$U,ROW(),$E$6)="",0,IF(ISNUMBER(INDEX($A:$U,ROW(),$E$6)),INDEX($A:$U,ROW(),$E$6),IFERROR(--SUBSTITUTE(SUBSTITUTE(TRIM(INDEX($A:$U,ROW(),$E$6)),",",""),"원",""),0))))</f>
        <v/>
      </c>
      <c r="AB408" s="30">
        <f>IF(OR($Y408="",$F$6=""),"",IF(INDEX($A:$U,ROW(),$F$6)="","",IF(ISNUMBER(INDEX($A:$U,ROW(),$F$6)),INDEX($A:$U,ROW(),$F$6),IFERROR(--SUBSTITUTE(SUBSTITUTE(TRIM(INDEX($A:$U,ROW(),$F$6)),",",""),"원",""),""))))</f>
        <v/>
      </c>
      <c r="AC408" s="2">
        <f>IF(OR($Y408="",$G$6=""),"",INDEX($A:$U,ROW(),$G$6)&amp;"")</f>
        <v/>
      </c>
      <c r="AD408" s="2">
        <f>IF($Y408="","",IF(OR(AND(설정!$B$5&lt;&gt;"",ISNUMBER(SEARCH(설정!$B$5,$AC408))),AND(설정!$B$6&lt;&gt;"",ISNUMBER(SEARCH(설정!$B$6,$AC408))),AND(설정!$B$7&lt;&gt;"",ISNUMBER(SEARCH(설정!$B$7,$AC408)))),"제외","포함"))</f>
        <v/>
      </c>
    </row>
    <row r="409">
      <c r="W409" s="2">
        <f>IF(OR($B$5="",$C$6="",ROW()&lt;$B$5),"",IF(INDEX($A:$U,ROW(),$C$6)="","",INDEX($A:$U,ROW(),$C$6)))</f>
        <v/>
      </c>
      <c r="X409" s="28">
        <f>IF($W409="","",IF(ISNUMBER($W409),IF($W409&gt;=10000000,IFERROR(DATE(INT($W409/10000),MOD(INT($W409/100),100),MOD($W409,100)),""),$W409),IF(ISNUMBER(--SUBSTITUTE(SUBSTITUTE(TRIM($W409),".","-"),"/","-")),IF(--SUBSTITUTE(SUBSTITUTE(TRIM($W409),".","-"),"/","-")&gt;=10000000,IFERROR(DATE(--LEFT(TRIM($W409),4),--MID(TRIM($W409),5,2),--RIGHT(TRIM($W409),2)),""),--SUBSTITUTE(SUBSTITUTE(TRIM($W409),".","-"),"/","-")),IFERROR(--LEFT(SUBSTITUTE(SUBSTITUTE(TRIM($W409),".","-"),"/","-"),10),""))))</f>
        <v/>
      </c>
      <c r="Y409" s="29">
        <f>IF($X409="","",INT($X409))</f>
        <v/>
      </c>
      <c r="Z409" s="30">
        <f>IF(OR($Y409="",$D$6=""),"",IF(INDEX($A:$U,ROW(),$D$6)="",0,IF(ISNUMBER(INDEX($A:$U,ROW(),$D$6)),INDEX($A:$U,ROW(),$D$6),IFERROR(--SUBSTITUTE(SUBSTITUTE(TRIM(INDEX($A:$U,ROW(),$D$6)),",",""),"원",""),0))))</f>
        <v/>
      </c>
      <c r="AA409" s="30">
        <f>IF(OR($Y409="",$E$6=""),"",IF(INDEX($A:$U,ROW(),$E$6)="",0,IF(ISNUMBER(INDEX($A:$U,ROW(),$E$6)),INDEX($A:$U,ROW(),$E$6),IFERROR(--SUBSTITUTE(SUBSTITUTE(TRIM(INDEX($A:$U,ROW(),$E$6)),",",""),"원",""),0))))</f>
        <v/>
      </c>
      <c r="AB409" s="30">
        <f>IF(OR($Y409="",$F$6=""),"",IF(INDEX($A:$U,ROW(),$F$6)="","",IF(ISNUMBER(INDEX($A:$U,ROW(),$F$6)),INDEX($A:$U,ROW(),$F$6),IFERROR(--SUBSTITUTE(SUBSTITUTE(TRIM(INDEX($A:$U,ROW(),$F$6)),",",""),"원",""),""))))</f>
        <v/>
      </c>
      <c r="AC409" s="2">
        <f>IF(OR($Y409="",$G$6=""),"",INDEX($A:$U,ROW(),$G$6)&amp;"")</f>
        <v/>
      </c>
      <c r="AD409" s="2">
        <f>IF($Y409="","",IF(OR(AND(설정!$B$5&lt;&gt;"",ISNUMBER(SEARCH(설정!$B$5,$AC409))),AND(설정!$B$6&lt;&gt;"",ISNUMBER(SEARCH(설정!$B$6,$AC409))),AND(설정!$B$7&lt;&gt;"",ISNUMBER(SEARCH(설정!$B$7,$AC409)))),"제외","포함"))</f>
        <v/>
      </c>
    </row>
    <row r="410">
      <c r="W410" s="2">
        <f>IF(OR($B$5="",$C$6="",ROW()&lt;$B$5),"",IF(INDEX($A:$U,ROW(),$C$6)="","",INDEX($A:$U,ROW(),$C$6)))</f>
        <v/>
      </c>
      <c r="X410" s="28">
        <f>IF($W410="","",IF(ISNUMBER($W410),IF($W410&gt;=10000000,IFERROR(DATE(INT($W410/10000),MOD(INT($W410/100),100),MOD($W410,100)),""),$W410),IF(ISNUMBER(--SUBSTITUTE(SUBSTITUTE(TRIM($W410),".","-"),"/","-")),IF(--SUBSTITUTE(SUBSTITUTE(TRIM($W410),".","-"),"/","-")&gt;=10000000,IFERROR(DATE(--LEFT(TRIM($W410),4),--MID(TRIM($W410),5,2),--RIGHT(TRIM($W410),2)),""),--SUBSTITUTE(SUBSTITUTE(TRIM($W410),".","-"),"/","-")),IFERROR(--LEFT(SUBSTITUTE(SUBSTITUTE(TRIM($W410),".","-"),"/","-"),10),""))))</f>
        <v/>
      </c>
      <c r="Y410" s="29">
        <f>IF($X410="","",INT($X410))</f>
        <v/>
      </c>
      <c r="Z410" s="30">
        <f>IF(OR($Y410="",$D$6=""),"",IF(INDEX($A:$U,ROW(),$D$6)="",0,IF(ISNUMBER(INDEX($A:$U,ROW(),$D$6)),INDEX($A:$U,ROW(),$D$6),IFERROR(--SUBSTITUTE(SUBSTITUTE(TRIM(INDEX($A:$U,ROW(),$D$6)),",",""),"원",""),0))))</f>
        <v/>
      </c>
      <c r="AA410" s="30">
        <f>IF(OR($Y410="",$E$6=""),"",IF(INDEX($A:$U,ROW(),$E$6)="",0,IF(ISNUMBER(INDEX($A:$U,ROW(),$E$6)),INDEX($A:$U,ROW(),$E$6),IFERROR(--SUBSTITUTE(SUBSTITUTE(TRIM(INDEX($A:$U,ROW(),$E$6)),",",""),"원",""),0))))</f>
        <v/>
      </c>
      <c r="AB410" s="30">
        <f>IF(OR($Y410="",$F$6=""),"",IF(INDEX($A:$U,ROW(),$F$6)="","",IF(ISNUMBER(INDEX($A:$U,ROW(),$F$6)),INDEX($A:$U,ROW(),$F$6),IFERROR(--SUBSTITUTE(SUBSTITUTE(TRIM(INDEX($A:$U,ROW(),$F$6)),",",""),"원",""),""))))</f>
        <v/>
      </c>
      <c r="AC410" s="2">
        <f>IF(OR($Y410="",$G$6=""),"",INDEX($A:$U,ROW(),$G$6)&amp;"")</f>
        <v/>
      </c>
      <c r="AD410" s="2">
        <f>IF($Y410="","",IF(OR(AND(설정!$B$5&lt;&gt;"",ISNUMBER(SEARCH(설정!$B$5,$AC410))),AND(설정!$B$6&lt;&gt;"",ISNUMBER(SEARCH(설정!$B$6,$AC410))),AND(설정!$B$7&lt;&gt;"",ISNUMBER(SEARCH(설정!$B$7,$AC410)))),"제외","포함"))</f>
        <v/>
      </c>
    </row>
    <row r="411">
      <c r="W411" s="2">
        <f>IF(OR($B$5="",$C$6="",ROW()&lt;$B$5),"",IF(INDEX($A:$U,ROW(),$C$6)="","",INDEX($A:$U,ROW(),$C$6)))</f>
        <v/>
      </c>
      <c r="X411" s="28">
        <f>IF($W411="","",IF(ISNUMBER($W411),IF($W411&gt;=10000000,IFERROR(DATE(INT($W411/10000),MOD(INT($W411/100),100),MOD($W411,100)),""),$W411),IF(ISNUMBER(--SUBSTITUTE(SUBSTITUTE(TRIM($W411),".","-"),"/","-")),IF(--SUBSTITUTE(SUBSTITUTE(TRIM($W411),".","-"),"/","-")&gt;=10000000,IFERROR(DATE(--LEFT(TRIM($W411),4),--MID(TRIM($W411),5,2),--RIGHT(TRIM($W411),2)),""),--SUBSTITUTE(SUBSTITUTE(TRIM($W411),".","-"),"/","-")),IFERROR(--LEFT(SUBSTITUTE(SUBSTITUTE(TRIM($W411),".","-"),"/","-"),10),""))))</f>
        <v/>
      </c>
      <c r="Y411" s="29">
        <f>IF($X411="","",INT($X411))</f>
        <v/>
      </c>
      <c r="Z411" s="30">
        <f>IF(OR($Y411="",$D$6=""),"",IF(INDEX($A:$U,ROW(),$D$6)="",0,IF(ISNUMBER(INDEX($A:$U,ROW(),$D$6)),INDEX($A:$U,ROW(),$D$6),IFERROR(--SUBSTITUTE(SUBSTITUTE(TRIM(INDEX($A:$U,ROW(),$D$6)),",",""),"원",""),0))))</f>
        <v/>
      </c>
      <c r="AA411" s="30">
        <f>IF(OR($Y411="",$E$6=""),"",IF(INDEX($A:$U,ROW(),$E$6)="",0,IF(ISNUMBER(INDEX($A:$U,ROW(),$E$6)),INDEX($A:$U,ROW(),$E$6),IFERROR(--SUBSTITUTE(SUBSTITUTE(TRIM(INDEX($A:$U,ROW(),$E$6)),",",""),"원",""),0))))</f>
        <v/>
      </c>
      <c r="AB411" s="30">
        <f>IF(OR($Y411="",$F$6=""),"",IF(INDEX($A:$U,ROW(),$F$6)="","",IF(ISNUMBER(INDEX($A:$U,ROW(),$F$6)),INDEX($A:$U,ROW(),$F$6),IFERROR(--SUBSTITUTE(SUBSTITUTE(TRIM(INDEX($A:$U,ROW(),$F$6)),",",""),"원",""),""))))</f>
        <v/>
      </c>
      <c r="AC411" s="2">
        <f>IF(OR($Y411="",$G$6=""),"",INDEX($A:$U,ROW(),$G$6)&amp;"")</f>
        <v/>
      </c>
      <c r="AD411" s="2">
        <f>IF($Y411="","",IF(OR(AND(설정!$B$5&lt;&gt;"",ISNUMBER(SEARCH(설정!$B$5,$AC411))),AND(설정!$B$6&lt;&gt;"",ISNUMBER(SEARCH(설정!$B$6,$AC411))),AND(설정!$B$7&lt;&gt;"",ISNUMBER(SEARCH(설정!$B$7,$AC411)))),"제외","포함"))</f>
        <v/>
      </c>
    </row>
    <row r="412">
      <c r="W412" s="2">
        <f>IF(OR($B$5="",$C$6="",ROW()&lt;$B$5),"",IF(INDEX($A:$U,ROW(),$C$6)="","",INDEX($A:$U,ROW(),$C$6)))</f>
        <v/>
      </c>
      <c r="X412" s="28">
        <f>IF($W412="","",IF(ISNUMBER($W412),IF($W412&gt;=10000000,IFERROR(DATE(INT($W412/10000),MOD(INT($W412/100),100),MOD($W412,100)),""),$W412),IF(ISNUMBER(--SUBSTITUTE(SUBSTITUTE(TRIM($W412),".","-"),"/","-")),IF(--SUBSTITUTE(SUBSTITUTE(TRIM($W412),".","-"),"/","-")&gt;=10000000,IFERROR(DATE(--LEFT(TRIM($W412),4),--MID(TRIM($W412),5,2),--RIGHT(TRIM($W412),2)),""),--SUBSTITUTE(SUBSTITUTE(TRIM($W412),".","-"),"/","-")),IFERROR(--LEFT(SUBSTITUTE(SUBSTITUTE(TRIM($W412),".","-"),"/","-"),10),""))))</f>
        <v/>
      </c>
      <c r="Y412" s="29">
        <f>IF($X412="","",INT($X412))</f>
        <v/>
      </c>
      <c r="Z412" s="30">
        <f>IF(OR($Y412="",$D$6=""),"",IF(INDEX($A:$U,ROW(),$D$6)="",0,IF(ISNUMBER(INDEX($A:$U,ROW(),$D$6)),INDEX($A:$U,ROW(),$D$6),IFERROR(--SUBSTITUTE(SUBSTITUTE(TRIM(INDEX($A:$U,ROW(),$D$6)),",",""),"원",""),0))))</f>
        <v/>
      </c>
      <c r="AA412" s="30">
        <f>IF(OR($Y412="",$E$6=""),"",IF(INDEX($A:$U,ROW(),$E$6)="",0,IF(ISNUMBER(INDEX($A:$U,ROW(),$E$6)),INDEX($A:$U,ROW(),$E$6),IFERROR(--SUBSTITUTE(SUBSTITUTE(TRIM(INDEX($A:$U,ROW(),$E$6)),",",""),"원",""),0))))</f>
        <v/>
      </c>
      <c r="AB412" s="30">
        <f>IF(OR($Y412="",$F$6=""),"",IF(INDEX($A:$U,ROW(),$F$6)="","",IF(ISNUMBER(INDEX($A:$U,ROW(),$F$6)),INDEX($A:$U,ROW(),$F$6),IFERROR(--SUBSTITUTE(SUBSTITUTE(TRIM(INDEX($A:$U,ROW(),$F$6)),",",""),"원",""),""))))</f>
        <v/>
      </c>
      <c r="AC412" s="2">
        <f>IF(OR($Y412="",$G$6=""),"",INDEX($A:$U,ROW(),$G$6)&amp;"")</f>
        <v/>
      </c>
      <c r="AD412" s="2">
        <f>IF($Y412="","",IF(OR(AND(설정!$B$5&lt;&gt;"",ISNUMBER(SEARCH(설정!$B$5,$AC412))),AND(설정!$B$6&lt;&gt;"",ISNUMBER(SEARCH(설정!$B$6,$AC412))),AND(설정!$B$7&lt;&gt;"",ISNUMBER(SEARCH(설정!$B$7,$AC412)))),"제외","포함"))</f>
        <v/>
      </c>
    </row>
    <row r="413">
      <c r="W413" s="2">
        <f>IF(OR($B$5="",$C$6="",ROW()&lt;$B$5),"",IF(INDEX($A:$U,ROW(),$C$6)="","",INDEX($A:$U,ROW(),$C$6)))</f>
        <v/>
      </c>
      <c r="X413" s="28">
        <f>IF($W413="","",IF(ISNUMBER($W413),IF($W413&gt;=10000000,IFERROR(DATE(INT($W413/10000),MOD(INT($W413/100),100),MOD($W413,100)),""),$W413),IF(ISNUMBER(--SUBSTITUTE(SUBSTITUTE(TRIM($W413),".","-"),"/","-")),IF(--SUBSTITUTE(SUBSTITUTE(TRIM($W413),".","-"),"/","-")&gt;=10000000,IFERROR(DATE(--LEFT(TRIM($W413),4),--MID(TRIM($W413),5,2),--RIGHT(TRIM($W413),2)),""),--SUBSTITUTE(SUBSTITUTE(TRIM($W413),".","-"),"/","-")),IFERROR(--LEFT(SUBSTITUTE(SUBSTITUTE(TRIM($W413),".","-"),"/","-"),10),""))))</f>
        <v/>
      </c>
      <c r="Y413" s="29">
        <f>IF($X413="","",INT($X413))</f>
        <v/>
      </c>
      <c r="Z413" s="30">
        <f>IF(OR($Y413="",$D$6=""),"",IF(INDEX($A:$U,ROW(),$D$6)="",0,IF(ISNUMBER(INDEX($A:$U,ROW(),$D$6)),INDEX($A:$U,ROW(),$D$6),IFERROR(--SUBSTITUTE(SUBSTITUTE(TRIM(INDEX($A:$U,ROW(),$D$6)),",",""),"원",""),0))))</f>
        <v/>
      </c>
      <c r="AA413" s="30">
        <f>IF(OR($Y413="",$E$6=""),"",IF(INDEX($A:$U,ROW(),$E$6)="",0,IF(ISNUMBER(INDEX($A:$U,ROW(),$E$6)),INDEX($A:$U,ROW(),$E$6),IFERROR(--SUBSTITUTE(SUBSTITUTE(TRIM(INDEX($A:$U,ROW(),$E$6)),",",""),"원",""),0))))</f>
        <v/>
      </c>
      <c r="AB413" s="30">
        <f>IF(OR($Y413="",$F$6=""),"",IF(INDEX($A:$U,ROW(),$F$6)="","",IF(ISNUMBER(INDEX($A:$U,ROW(),$F$6)),INDEX($A:$U,ROW(),$F$6),IFERROR(--SUBSTITUTE(SUBSTITUTE(TRIM(INDEX($A:$U,ROW(),$F$6)),",",""),"원",""),""))))</f>
        <v/>
      </c>
      <c r="AC413" s="2">
        <f>IF(OR($Y413="",$G$6=""),"",INDEX($A:$U,ROW(),$G$6)&amp;"")</f>
        <v/>
      </c>
      <c r="AD413" s="2">
        <f>IF($Y413="","",IF(OR(AND(설정!$B$5&lt;&gt;"",ISNUMBER(SEARCH(설정!$B$5,$AC413))),AND(설정!$B$6&lt;&gt;"",ISNUMBER(SEARCH(설정!$B$6,$AC413))),AND(설정!$B$7&lt;&gt;"",ISNUMBER(SEARCH(설정!$B$7,$AC413)))),"제외","포함"))</f>
        <v/>
      </c>
    </row>
    <row r="414">
      <c r="W414" s="2">
        <f>IF(OR($B$5="",$C$6="",ROW()&lt;$B$5),"",IF(INDEX($A:$U,ROW(),$C$6)="","",INDEX($A:$U,ROW(),$C$6)))</f>
        <v/>
      </c>
      <c r="X414" s="28">
        <f>IF($W414="","",IF(ISNUMBER($W414),IF($W414&gt;=10000000,IFERROR(DATE(INT($W414/10000),MOD(INT($W414/100),100),MOD($W414,100)),""),$W414),IF(ISNUMBER(--SUBSTITUTE(SUBSTITUTE(TRIM($W414),".","-"),"/","-")),IF(--SUBSTITUTE(SUBSTITUTE(TRIM($W414),".","-"),"/","-")&gt;=10000000,IFERROR(DATE(--LEFT(TRIM($W414),4),--MID(TRIM($W414),5,2),--RIGHT(TRIM($W414),2)),""),--SUBSTITUTE(SUBSTITUTE(TRIM($W414),".","-"),"/","-")),IFERROR(--LEFT(SUBSTITUTE(SUBSTITUTE(TRIM($W414),".","-"),"/","-"),10),""))))</f>
        <v/>
      </c>
      <c r="Y414" s="29">
        <f>IF($X414="","",INT($X414))</f>
        <v/>
      </c>
      <c r="Z414" s="30">
        <f>IF(OR($Y414="",$D$6=""),"",IF(INDEX($A:$U,ROW(),$D$6)="",0,IF(ISNUMBER(INDEX($A:$U,ROW(),$D$6)),INDEX($A:$U,ROW(),$D$6),IFERROR(--SUBSTITUTE(SUBSTITUTE(TRIM(INDEX($A:$U,ROW(),$D$6)),",",""),"원",""),0))))</f>
        <v/>
      </c>
      <c r="AA414" s="30">
        <f>IF(OR($Y414="",$E$6=""),"",IF(INDEX($A:$U,ROW(),$E$6)="",0,IF(ISNUMBER(INDEX($A:$U,ROW(),$E$6)),INDEX($A:$U,ROW(),$E$6),IFERROR(--SUBSTITUTE(SUBSTITUTE(TRIM(INDEX($A:$U,ROW(),$E$6)),",",""),"원",""),0))))</f>
        <v/>
      </c>
      <c r="AB414" s="30">
        <f>IF(OR($Y414="",$F$6=""),"",IF(INDEX($A:$U,ROW(),$F$6)="","",IF(ISNUMBER(INDEX($A:$U,ROW(),$F$6)),INDEX($A:$U,ROW(),$F$6),IFERROR(--SUBSTITUTE(SUBSTITUTE(TRIM(INDEX($A:$U,ROW(),$F$6)),",",""),"원",""),""))))</f>
        <v/>
      </c>
      <c r="AC414" s="2">
        <f>IF(OR($Y414="",$G$6=""),"",INDEX($A:$U,ROW(),$G$6)&amp;"")</f>
        <v/>
      </c>
      <c r="AD414" s="2">
        <f>IF($Y414="","",IF(OR(AND(설정!$B$5&lt;&gt;"",ISNUMBER(SEARCH(설정!$B$5,$AC414))),AND(설정!$B$6&lt;&gt;"",ISNUMBER(SEARCH(설정!$B$6,$AC414))),AND(설정!$B$7&lt;&gt;"",ISNUMBER(SEARCH(설정!$B$7,$AC414)))),"제외","포함"))</f>
        <v/>
      </c>
    </row>
    <row r="415">
      <c r="W415" s="2">
        <f>IF(OR($B$5="",$C$6="",ROW()&lt;$B$5),"",IF(INDEX($A:$U,ROW(),$C$6)="","",INDEX($A:$U,ROW(),$C$6)))</f>
        <v/>
      </c>
      <c r="X415" s="28">
        <f>IF($W415="","",IF(ISNUMBER($W415),IF($W415&gt;=10000000,IFERROR(DATE(INT($W415/10000),MOD(INT($W415/100),100),MOD($W415,100)),""),$W415),IF(ISNUMBER(--SUBSTITUTE(SUBSTITUTE(TRIM($W415),".","-"),"/","-")),IF(--SUBSTITUTE(SUBSTITUTE(TRIM($W415),".","-"),"/","-")&gt;=10000000,IFERROR(DATE(--LEFT(TRIM($W415),4),--MID(TRIM($W415),5,2),--RIGHT(TRIM($W415),2)),""),--SUBSTITUTE(SUBSTITUTE(TRIM($W415),".","-"),"/","-")),IFERROR(--LEFT(SUBSTITUTE(SUBSTITUTE(TRIM($W415),".","-"),"/","-"),10),""))))</f>
        <v/>
      </c>
      <c r="Y415" s="29">
        <f>IF($X415="","",INT($X415))</f>
        <v/>
      </c>
      <c r="Z415" s="30">
        <f>IF(OR($Y415="",$D$6=""),"",IF(INDEX($A:$U,ROW(),$D$6)="",0,IF(ISNUMBER(INDEX($A:$U,ROW(),$D$6)),INDEX($A:$U,ROW(),$D$6),IFERROR(--SUBSTITUTE(SUBSTITUTE(TRIM(INDEX($A:$U,ROW(),$D$6)),",",""),"원",""),0))))</f>
        <v/>
      </c>
      <c r="AA415" s="30">
        <f>IF(OR($Y415="",$E$6=""),"",IF(INDEX($A:$U,ROW(),$E$6)="",0,IF(ISNUMBER(INDEX($A:$U,ROW(),$E$6)),INDEX($A:$U,ROW(),$E$6),IFERROR(--SUBSTITUTE(SUBSTITUTE(TRIM(INDEX($A:$U,ROW(),$E$6)),",",""),"원",""),0))))</f>
        <v/>
      </c>
      <c r="AB415" s="30">
        <f>IF(OR($Y415="",$F$6=""),"",IF(INDEX($A:$U,ROW(),$F$6)="","",IF(ISNUMBER(INDEX($A:$U,ROW(),$F$6)),INDEX($A:$U,ROW(),$F$6),IFERROR(--SUBSTITUTE(SUBSTITUTE(TRIM(INDEX($A:$U,ROW(),$F$6)),",",""),"원",""),""))))</f>
        <v/>
      </c>
      <c r="AC415" s="2">
        <f>IF(OR($Y415="",$G$6=""),"",INDEX($A:$U,ROW(),$G$6)&amp;"")</f>
        <v/>
      </c>
      <c r="AD415" s="2">
        <f>IF($Y415="","",IF(OR(AND(설정!$B$5&lt;&gt;"",ISNUMBER(SEARCH(설정!$B$5,$AC415))),AND(설정!$B$6&lt;&gt;"",ISNUMBER(SEARCH(설정!$B$6,$AC415))),AND(설정!$B$7&lt;&gt;"",ISNUMBER(SEARCH(설정!$B$7,$AC415)))),"제외","포함"))</f>
        <v/>
      </c>
    </row>
    <row r="416">
      <c r="W416" s="2">
        <f>IF(OR($B$5="",$C$6="",ROW()&lt;$B$5),"",IF(INDEX($A:$U,ROW(),$C$6)="","",INDEX($A:$U,ROW(),$C$6)))</f>
        <v/>
      </c>
      <c r="X416" s="28">
        <f>IF($W416="","",IF(ISNUMBER($W416),IF($W416&gt;=10000000,IFERROR(DATE(INT($W416/10000),MOD(INT($W416/100),100),MOD($W416,100)),""),$W416),IF(ISNUMBER(--SUBSTITUTE(SUBSTITUTE(TRIM($W416),".","-"),"/","-")),IF(--SUBSTITUTE(SUBSTITUTE(TRIM($W416),".","-"),"/","-")&gt;=10000000,IFERROR(DATE(--LEFT(TRIM($W416),4),--MID(TRIM($W416),5,2),--RIGHT(TRIM($W416),2)),""),--SUBSTITUTE(SUBSTITUTE(TRIM($W416),".","-"),"/","-")),IFERROR(--LEFT(SUBSTITUTE(SUBSTITUTE(TRIM($W416),".","-"),"/","-"),10),""))))</f>
        <v/>
      </c>
      <c r="Y416" s="29">
        <f>IF($X416="","",INT($X416))</f>
        <v/>
      </c>
      <c r="Z416" s="30">
        <f>IF(OR($Y416="",$D$6=""),"",IF(INDEX($A:$U,ROW(),$D$6)="",0,IF(ISNUMBER(INDEX($A:$U,ROW(),$D$6)),INDEX($A:$U,ROW(),$D$6),IFERROR(--SUBSTITUTE(SUBSTITUTE(TRIM(INDEX($A:$U,ROW(),$D$6)),",",""),"원",""),0))))</f>
        <v/>
      </c>
      <c r="AA416" s="30">
        <f>IF(OR($Y416="",$E$6=""),"",IF(INDEX($A:$U,ROW(),$E$6)="",0,IF(ISNUMBER(INDEX($A:$U,ROW(),$E$6)),INDEX($A:$U,ROW(),$E$6),IFERROR(--SUBSTITUTE(SUBSTITUTE(TRIM(INDEX($A:$U,ROW(),$E$6)),",",""),"원",""),0))))</f>
        <v/>
      </c>
      <c r="AB416" s="30">
        <f>IF(OR($Y416="",$F$6=""),"",IF(INDEX($A:$U,ROW(),$F$6)="","",IF(ISNUMBER(INDEX($A:$U,ROW(),$F$6)),INDEX($A:$U,ROW(),$F$6),IFERROR(--SUBSTITUTE(SUBSTITUTE(TRIM(INDEX($A:$U,ROW(),$F$6)),",",""),"원",""),""))))</f>
        <v/>
      </c>
      <c r="AC416" s="2">
        <f>IF(OR($Y416="",$G$6=""),"",INDEX($A:$U,ROW(),$G$6)&amp;"")</f>
        <v/>
      </c>
      <c r="AD416" s="2">
        <f>IF($Y416="","",IF(OR(AND(설정!$B$5&lt;&gt;"",ISNUMBER(SEARCH(설정!$B$5,$AC416))),AND(설정!$B$6&lt;&gt;"",ISNUMBER(SEARCH(설정!$B$6,$AC416))),AND(설정!$B$7&lt;&gt;"",ISNUMBER(SEARCH(설정!$B$7,$AC416)))),"제외","포함"))</f>
        <v/>
      </c>
    </row>
    <row r="417">
      <c r="W417" s="2">
        <f>IF(OR($B$5="",$C$6="",ROW()&lt;$B$5),"",IF(INDEX($A:$U,ROW(),$C$6)="","",INDEX($A:$U,ROW(),$C$6)))</f>
        <v/>
      </c>
      <c r="X417" s="28">
        <f>IF($W417="","",IF(ISNUMBER($W417),IF($W417&gt;=10000000,IFERROR(DATE(INT($W417/10000),MOD(INT($W417/100),100),MOD($W417,100)),""),$W417),IF(ISNUMBER(--SUBSTITUTE(SUBSTITUTE(TRIM($W417),".","-"),"/","-")),IF(--SUBSTITUTE(SUBSTITUTE(TRIM($W417),".","-"),"/","-")&gt;=10000000,IFERROR(DATE(--LEFT(TRIM($W417),4),--MID(TRIM($W417),5,2),--RIGHT(TRIM($W417),2)),""),--SUBSTITUTE(SUBSTITUTE(TRIM($W417),".","-"),"/","-")),IFERROR(--LEFT(SUBSTITUTE(SUBSTITUTE(TRIM($W417),".","-"),"/","-"),10),""))))</f>
        <v/>
      </c>
      <c r="Y417" s="29">
        <f>IF($X417="","",INT($X417))</f>
        <v/>
      </c>
      <c r="Z417" s="30">
        <f>IF(OR($Y417="",$D$6=""),"",IF(INDEX($A:$U,ROW(),$D$6)="",0,IF(ISNUMBER(INDEX($A:$U,ROW(),$D$6)),INDEX($A:$U,ROW(),$D$6),IFERROR(--SUBSTITUTE(SUBSTITUTE(TRIM(INDEX($A:$U,ROW(),$D$6)),",",""),"원",""),0))))</f>
        <v/>
      </c>
      <c r="AA417" s="30">
        <f>IF(OR($Y417="",$E$6=""),"",IF(INDEX($A:$U,ROW(),$E$6)="",0,IF(ISNUMBER(INDEX($A:$U,ROW(),$E$6)),INDEX($A:$U,ROW(),$E$6),IFERROR(--SUBSTITUTE(SUBSTITUTE(TRIM(INDEX($A:$U,ROW(),$E$6)),",",""),"원",""),0))))</f>
        <v/>
      </c>
      <c r="AB417" s="30">
        <f>IF(OR($Y417="",$F$6=""),"",IF(INDEX($A:$U,ROW(),$F$6)="","",IF(ISNUMBER(INDEX($A:$U,ROW(),$F$6)),INDEX($A:$U,ROW(),$F$6),IFERROR(--SUBSTITUTE(SUBSTITUTE(TRIM(INDEX($A:$U,ROW(),$F$6)),",",""),"원",""),""))))</f>
        <v/>
      </c>
      <c r="AC417" s="2">
        <f>IF(OR($Y417="",$G$6=""),"",INDEX($A:$U,ROW(),$G$6)&amp;"")</f>
        <v/>
      </c>
      <c r="AD417" s="2">
        <f>IF($Y417="","",IF(OR(AND(설정!$B$5&lt;&gt;"",ISNUMBER(SEARCH(설정!$B$5,$AC417))),AND(설정!$B$6&lt;&gt;"",ISNUMBER(SEARCH(설정!$B$6,$AC417))),AND(설정!$B$7&lt;&gt;"",ISNUMBER(SEARCH(설정!$B$7,$AC417)))),"제외","포함"))</f>
        <v/>
      </c>
    </row>
    <row r="418">
      <c r="W418" s="2">
        <f>IF(OR($B$5="",$C$6="",ROW()&lt;$B$5),"",IF(INDEX($A:$U,ROW(),$C$6)="","",INDEX($A:$U,ROW(),$C$6)))</f>
        <v/>
      </c>
      <c r="X418" s="28">
        <f>IF($W418="","",IF(ISNUMBER($W418),IF($W418&gt;=10000000,IFERROR(DATE(INT($W418/10000),MOD(INT($W418/100),100),MOD($W418,100)),""),$W418),IF(ISNUMBER(--SUBSTITUTE(SUBSTITUTE(TRIM($W418),".","-"),"/","-")),IF(--SUBSTITUTE(SUBSTITUTE(TRIM($W418),".","-"),"/","-")&gt;=10000000,IFERROR(DATE(--LEFT(TRIM($W418),4),--MID(TRIM($W418),5,2),--RIGHT(TRIM($W418),2)),""),--SUBSTITUTE(SUBSTITUTE(TRIM($W418),".","-"),"/","-")),IFERROR(--LEFT(SUBSTITUTE(SUBSTITUTE(TRIM($W418),".","-"),"/","-"),10),""))))</f>
        <v/>
      </c>
      <c r="Y418" s="29">
        <f>IF($X418="","",INT($X418))</f>
        <v/>
      </c>
      <c r="Z418" s="30">
        <f>IF(OR($Y418="",$D$6=""),"",IF(INDEX($A:$U,ROW(),$D$6)="",0,IF(ISNUMBER(INDEX($A:$U,ROW(),$D$6)),INDEX($A:$U,ROW(),$D$6),IFERROR(--SUBSTITUTE(SUBSTITUTE(TRIM(INDEX($A:$U,ROW(),$D$6)),",",""),"원",""),0))))</f>
        <v/>
      </c>
      <c r="AA418" s="30">
        <f>IF(OR($Y418="",$E$6=""),"",IF(INDEX($A:$U,ROW(),$E$6)="",0,IF(ISNUMBER(INDEX($A:$U,ROW(),$E$6)),INDEX($A:$U,ROW(),$E$6),IFERROR(--SUBSTITUTE(SUBSTITUTE(TRIM(INDEX($A:$U,ROW(),$E$6)),",",""),"원",""),0))))</f>
        <v/>
      </c>
      <c r="AB418" s="30">
        <f>IF(OR($Y418="",$F$6=""),"",IF(INDEX($A:$U,ROW(),$F$6)="","",IF(ISNUMBER(INDEX($A:$U,ROW(),$F$6)),INDEX($A:$U,ROW(),$F$6),IFERROR(--SUBSTITUTE(SUBSTITUTE(TRIM(INDEX($A:$U,ROW(),$F$6)),",",""),"원",""),""))))</f>
        <v/>
      </c>
      <c r="AC418" s="2">
        <f>IF(OR($Y418="",$G$6=""),"",INDEX($A:$U,ROW(),$G$6)&amp;"")</f>
        <v/>
      </c>
      <c r="AD418" s="2">
        <f>IF($Y418="","",IF(OR(AND(설정!$B$5&lt;&gt;"",ISNUMBER(SEARCH(설정!$B$5,$AC418))),AND(설정!$B$6&lt;&gt;"",ISNUMBER(SEARCH(설정!$B$6,$AC418))),AND(설정!$B$7&lt;&gt;"",ISNUMBER(SEARCH(설정!$B$7,$AC418)))),"제외","포함"))</f>
        <v/>
      </c>
    </row>
    <row r="419">
      <c r="W419" s="2">
        <f>IF(OR($B$5="",$C$6="",ROW()&lt;$B$5),"",IF(INDEX($A:$U,ROW(),$C$6)="","",INDEX($A:$U,ROW(),$C$6)))</f>
        <v/>
      </c>
      <c r="X419" s="28">
        <f>IF($W419="","",IF(ISNUMBER($W419),IF($W419&gt;=10000000,IFERROR(DATE(INT($W419/10000),MOD(INT($W419/100),100),MOD($W419,100)),""),$W419),IF(ISNUMBER(--SUBSTITUTE(SUBSTITUTE(TRIM($W419),".","-"),"/","-")),IF(--SUBSTITUTE(SUBSTITUTE(TRIM($W419),".","-"),"/","-")&gt;=10000000,IFERROR(DATE(--LEFT(TRIM($W419),4),--MID(TRIM($W419),5,2),--RIGHT(TRIM($W419),2)),""),--SUBSTITUTE(SUBSTITUTE(TRIM($W419),".","-"),"/","-")),IFERROR(--LEFT(SUBSTITUTE(SUBSTITUTE(TRIM($W419),".","-"),"/","-"),10),""))))</f>
        <v/>
      </c>
      <c r="Y419" s="29">
        <f>IF($X419="","",INT($X419))</f>
        <v/>
      </c>
      <c r="Z419" s="30">
        <f>IF(OR($Y419="",$D$6=""),"",IF(INDEX($A:$U,ROW(),$D$6)="",0,IF(ISNUMBER(INDEX($A:$U,ROW(),$D$6)),INDEX($A:$U,ROW(),$D$6),IFERROR(--SUBSTITUTE(SUBSTITUTE(TRIM(INDEX($A:$U,ROW(),$D$6)),",",""),"원",""),0))))</f>
        <v/>
      </c>
      <c r="AA419" s="30">
        <f>IF(OR($Y419="",$E$6=""),"",IF(INDEX($A:$U,ROW(),$E$6)="",0,IF(ISNUMBER(INDEX($A:$U,ROW(),$E$6)),INDEX($A:$U,ROW(),$E$6),IFERROR(--SUBSTITUTE(SUBSTITUTE(TRIM(INDEX($A:$U,ROW(),$E$6)),",",""),"원",""),0))))</f>
        <v/>
      </c>
      <c r="AB419" s="30">
        <f>IF(OR($Y419="",$F$6=""),"",IF(INDEX($A:$U,ROW(),$F$6)="","",IF(ISNUMBER(INDEX($A:$U,ROW(),$F$6)),INDEX($A:$U,ROW(),$F$6),IFERROR(--SUBSTITUTE(SUBSTITUTE(TRIM(INDEX($A:$U,ROW(),$F$6)),",",""),"원",""),""))))</f>
        <v/>
      </c>
      <c r="AC419" s="2">
        <f>IF(OR($Y419="",$G$6=""),"",INDEX($A:$U,ROW(),$G$6)&amp;"")</f>
        <v/>
      </c>
      <c r="AD419" s="2">
        <f>IF($Y419="","",IF(OR(AND(설정!$B$5&lt;&gt;"",ISNUMBER(SEARCH(설정!$B$5,$AC419))),AND(설정!$B$6&lt;&gt;"",ISNUMBER(SEARCH(설정!$B$6,$AC419))),AND(설정!$B$7&lt;&gt;"",ISNUMBER(SEARCH(설정!$B$7,$AC419)))),"제외","포함"))</f>
        <v/>
      </c>
    </row>
    <row r="420">
      <c r="W420" s="2">
        <f>IF(OR($B$5="",$C$6="",ROW()&lt;$B$5),"",IF(INDEX($A:$U,ROW(),$C$6)="","",INDEX($A:$U,ROW(),$C$6)))</f>
        <v/>
      </c>
      <c r="X420" s="28">
        <f>IF($W420="","",IF(ISNUMBER($W420),IF($W420&gt;=10000000,IFERROR(DATE(INT($W420/10000),MOD(INT($W420/100),100),MOD($W420,100)),""),$W420),IF(ISNUMBER(--SUBSTITUTE(SUBSTITUTE(TRIM($W420),".","-"),"/","-")),IF(--SUBSTITUTE(SUBSTITUTE(TRIM($W420),".","-"),"/","-")&gt;=10000000,IFERROR(DATE(--LEFT(TRIM($W420),4),--MID(TRIM($W420),5,2),--RIGHT(TRIM($W420),2)),""),--SUBSTITUTE(SUBSTITUTE(TRIM($W420),".","-"),"/","-")),IFERROR(--LEFT(SUBSTITUTE(SUBSTITUTE(TRIM($W420),".","-"),"/","-"),10),""))))</f>
        <v/>
      </c>
      <c r="Y420" s="29">
        <f>IF($X420="","",INT($X420))</f>
        <v/>
      </c>
      <c r="Z420" s="30">
        <f>IF(OR($Y420="",$D$6=""),"",IF(INDEX($A:$U,ROW(),$D$6)="",0,IF(ISNUMBER(INDEX($A:$U,ROW(),$D$6)),INDEX($A:$U,ROW(),$D$6),IFERROR(--SUBSTITUTE(SUBSTITUTE(TRIM(INDEX($A:$U,ROW(),$D$6)),",",""),"원",""),0))))</f>
        <v/>
      </c>
      <c r="AA420" s="30">
        <f>IF(OR($Y420="",$E$6=""),"",IF(INDEX($A:$U,ROW(),$E$6)="",0,IF(ISNUMBER(INDEX($A:$U,ROW(),$E$6)),INDEX($A:$U,ROW(),$E$6),IFERROR(--SUBSTITUTE(SUBSTITUTE(TRIM(INDEX($A:$U,ROW(),$E$6)),",",""),"원",""),0))))</f>
        <v/>
      </c>
      <c r="AB420" s="30">
        <f>IF(OR($Y420="",$F$6=""),"",IF(INDEX($A:$U,ROW(),$F$6)="","",IF(ISNUMBER(INDEX($A:$U,ROW(),$F$6)),INDEX($A:$U,ROW(),$F$6),IFERROR(--SUBSTITUTE(SUBSTITUTE(TRIM(INDEX($A:$U,ROW(),$F$6)),",",""),"원",""),""))))</f>
        <v/>
      </c>
      <c r="AC420" s="2">
        <f>IF(OR($Y420="",$G$6=""),"",INDEX($A:$U,ROW(),$G$6)&amp;"")</f>
        <v/>
      </c>
      <c r="AD420" s="2">
        <f>IF($Y420="","",IF(OR(AND(설정!$B$5&lt;&gt;"",ISNUMBER(SEARCH(설정!$B$5,$AC420))),AND(설정!$B$6&lt;&gt;"",ISNUMBER(SEARCH(설정!$B$6,$AC420))),AND(설정!$B$7&lt;&gt;"",ISNUMBER(SEARCH(설정!$B$7,$AC420)))),"제외","포함"))</f>
        <v/>
      </c>
    </row>
    <row r="421">
      <c r="W421" s="2">
        <f>IF(OR($B$5="",$C$6="",ROW()&lt;$B$5),"",IF(INDEX($A:$U,ROW(),$C$6)="","",INDEX($A:$U,ROW(),$C$6)))</f>
        <v/>
      </c>
      <c r="X421" s="28">
        <f>IF($W421="","",IF(ISNUMBER($W421),IF($W421&gt;=10000000,IFERROR(DATE(INT($W421/10000),MOD(INT($W421/100),100),MOD($W421,100)),""),$W421),IF(ISNUMBER(--SUBSTITUTE(SUBSTITUTE(TRIM($W421),".","-"),"/","-")),IF(--SUBSTITUTE(SUBSTITUTE(TRIM($W421),".","-"),"/","-")&gt;=10000000,IFERROR(DATE(--LEFT(TRIM($W421),4),--MID(TRIM($W421),5,2),--RIGHT(TRIM($W421),2)),""),--SUBSTITUTE(SUBSTITUTE(TRIM($W421),".","-"),"/","-")),IFERROR(--LEFT(SUBSTITUTE(SUBSTITUTE(TRIM($W421),".","-"),"/","-"),10),""))))</f>
        <v/>
      </c>
      <c r="Y421" s="29">
        <f>IF($X421="","",INT($X421))</f>
        <v/>
      </c>
      <c r="Z421" s="30">
        <f>IF(OR($Y421="",$D$6=""),"",IF(INDEX($A:$U,ROW(),$D$6)="",0,IF(ISNUMBER(INDEX($A:$U,ROW(),$D$6)),INDEX($A:$U,ROW(),$D$6),IFERROR(--SUBSTITUTE(SUBSTITUTE(TRIM(INDEX($A:$U,ROW(),$D$6)),",",""),"원",""),0))))</f>
        <v/>
      </c>
      <c r="AA421" s="30">
        <f>IF(OR($Y421="",$E$6=""),"",IF(INDEX($A:$U,ROW(),$E$6)="",0,IF(ISNUMBER(INDEX($A:$U,ROW(),$E$6)),INDEX($A:$U,ROW(),$E$6),IFERROR(--SUBSTITUTE(SUBSTITUTE(TRIM(INDEX($A:$U,ROW(),$E$6)),",",""),"원",""),0))))</f>
        <v/>
      </c>
      <c r="AB421" s="30">
        <f>IF(OR($Y421="",$F$6=""),"",IF(INDEX($A:$U,ROW(),$F$6)="","",IF(ISNUMBER(INDEX($A:$U,ROW(),$F$6)),INDEX($A:$U,ROW(),$F$6),IFERROR(--SUBSTITUTE(SUBSTITUTE(TRIM(INDEX($A:$U,ROW(),$F$6)),",",""),"원",""),""))))</f>
        <v/>
      </c>
      <c r="AC421" s="2">
        <f>IF(OR($Y421="",$G$6=""),"",INDEX($A:$U,ROW(),$G$6)&amp;"")</f>
        <v/>
      </c>
      <c r="AD421" s="2">
        <f>IF($Y421="","",IF(OR(AND(설정!$B$5&lt;&gt;"",ISNUMBER(SEARCH(설정!$B$5,$AC421))),AND(설정!$B$6&lt;&gt;"",ISNUMBER(SEARCH(설정!$B$6,$AC421))),AND(설정!$B$7&lt;&gt;"",ISNUMBER(SEARCH(설정!$B$7,$AC421)))),"제외","포함"))</f>
        <v/>
      </c>
    </row>
    <row r="422">
      <c r="W422" s="2">
        <f>IF(OR($B$5="",$C$6="",ROW()&lt;$B$5),"",IF(INDEX($A:$U,ROW(),$C$6)="","",INDEX($A:$U,ROW(),$C$6)))</f>
        <v/>
      </c>
      <c r="X422" s="28">
        <f>IF($W422="","",IF(ISNUMBER($W422),IF($W422&gt;=10000000,IFERROR(DATE(INT($W422/10000),MOD(INT($W422/100),100),MOD($W422,100)),""),$W422),IF(ISNUMBER(--SUBSTITUTE(SUBSTITUTE(TRIM($W422),".","-"),"/","-")),IF(--SUBSTITUTE(SUBSTITUTE(TRIM($W422),".","-"),"/","-")&gt;=10000000,IFERROR(DATE(--LEFT(TRIM($W422),4),--MID(TRIM($W422),5,2),--RIGHT(TRIM($W422),2)),""),--SUBSTITUTE(SUBSTITUTE(TRIM($W422),".","-"),"/","-")),IFERROR(--LEFT(SUBSTITUTE(SUBSTITUTE(TRIM($W422),".","-"),"/","-"),10),""))))</f>
        <v/>
      </c>
      <c r="Y422" s="29">
        <f>IF($X422="","",INT($X422))</f>
        <v/>
      </c>
      <c r="Z422" s="30">
        <f>IF(OR($Y422="",$D$6=""),"",IF(INDEX($A:$U,ROW(),$D$6)="",0,IF(ISNUMBER(INDEX($A:$U,ROW(),$D$6)),INDEX($A:$U,ROW(),$D$6),IFERROR(--SUBSTITUTE(SUBSTITUTE(TRIM(INDEX($A:$U,ROW(),$D$6)),",",""),"원",""),0))))</f>
        <v/>
      </c>
      <c r="AA422" s="30">
        <f>IF(OR($Y422="",$E$6=""),"",IF(INDEX($A:$U,ROW(),$E$6)="",0,IF(ISNUMBER(INDEX($A:$U,ROW(),$E$6)),INDEX($A:$U,ROW(),$E$6),IFERROR(--SUBSTITUTE(SUBSTITUTE(TRIM(INDEX($A:$U,ROW(),$E$6)),",",""),"원",""),0))))</f>
        <v/>
      </c>
      <c r="AB422" s="30">
        <f>IF(OR($Y422="",$F$6=""),"",IF(INDEX($A:$U,ROW(),$F$6)="","",IF(ISNUMBER(INDEX($A:$U,ROW(),$F$6)),INDEX($A:$U,ROW(),$F$6),IFERROR(--SUBSTITUTE(SUBSTITUTE(TRIM(INDEX($A:$U,ROW(),$F$6)),",",""),"원",""),""))))</f>
        <v/>
      </c>
      <c r="AC422" s="2">
        <f>IF(OR($Y422="",$G$6=""),"",INDEX($A:$U,ROW(),$G$6)&amp;"")</f>
        <v/>
      </c>
      <c r="AD422" s="2">
        <f>IF($Y422="","",IF(OR(AND(설정!$B$5&lt;&gt;"",ISNUMBER(SEARCH(설정!$B$5,$AC422))),AND(설정!$B$6&lt;&gt;"",ISNUMBER(SEARCH(설정!$B$6,$AC422))),AND(설정!$B$7&lt;&gt;"",ISNUMBER(SEARCH(설정!$B$7,$AC422)))),"제외","포함"))</f>
        <v/>
      </c>
    </row>
    <row r="423">
      <c r="W423" s="2">
        <f>IF(OR($B$5="",$C$6="",ROW()&lt;$B$5),"",IF(INDEX($A:$U,ROW(),$C$6)="","",INDEX($A:$U,ROW(),$C$6)))</f>
        <v/>
      </c>
      <c r="X423" s="28">
        <f>IF($W423="","",IF(ISNUMBER($W423),IF($W423&gt;=10000000,IFERROR(DATE(INT($W423/10000),MOD(INT($W423/100),100),MOD($W423,100)),""),$W423),IF(ISNUMBER(--SUBSTITUTE(SUBSTITUTE(TRIM($W423),".","-"),"/","-")),IF(--SUBSTITUTE(SUBSTITUTE(TRIM($W423),".","-"),"/","-")&gt;=10000000,IFERROR(DATE(--LEFT(TRIM($W423),4),--MID(TRIM($W423),5,2),--RIGHT(TRIM($W423),2)),""),--SUBSTITUTE(SUBSTITUTE(TRIM($W423),".","-"),"/","-")),IFERROR(--LEFT(SUBSTITUTE(SUBSTITUTE(TRIM($W423),".","-"),"/","-"),10),""))))</f>
        <v/>
      </c>
      <c r="Y423" s="29">
        <f>IF($X423="","",INT($X423))</f>
        <v/>
      </c>
      <c r="Z423" s="30">
        <f>IF(OR($Y423="",$D$6=""),"",IF(INDEX($A:$U,ROW(),$D$6)="",0,IF(ISNUMBER(INDEX($A:$U,ROW(),$D$6)),INDEX($A:$U,ROW(),$D$6),IFERROR(--SUBSTITUTE(SUBSTITUTE(TRIM(INDEX($A:$U,ROW(),$D$6)),",",""),"원",""),0))))</f>
        <v/>
      </c>
      <c r="AA423" s="30">
        <f>IF(OR($Y423="",$E$6=""),"",IF(INDEX($A:$U,ROW(),$E$6)="",0,IF(ISNUMBER(INDEX($A:$U,ROW(),$E$6)),INDEX($A:$U,ROW(),$E$6),IFERROR(--SUBSTITUTE(SUBSTITUTE(TRIM(INDEX($A:$U,ROW(),$E$6)),",",""),"원",""),0))))</f>
        <v/>
      </c>
      <c r="AB423" s="30">
        <f>IF(OR($Y423="",$F$6=""),"",IF(INDEX($A:$U,ROW(),$F$6)="","",IF(ISNUMBER(INDEX($A:$U,ROW(),$F$6)),INDEX($A:$U,ROW(),$F$6),IFERROR(--SUBSTITUTE(SUBSTITUTE(TRIM(INDEX($A:$U,ROW(),$F$6)),",",""),"원",""),""))))</f>
        <v/>
      </c>
      <c r="AC423" s="2">
        <f>IF(OR($Y423="",$G$6=""),"",INDEX($A:$U,ROW(),$G$6)&amp;"")</f>
        <v/>
      </c>
      <c r="AD423" s="2">
        <f>IF($Y423="","",IF(OR(AND(설정!$B$5&lt;&gt;"",ISNUMBER(SEARCH(설정!$B$5,$AC423))),AND(설정!$B$6&lt;&gt;"",ISNUMBER(SEARCH(설정!$B$6,$AC423))),AND(설정!$B$7&lt;&gt;"",ISNUMBER(SEARCH(설정!$B$7,$AC423)))),"제외","포함"))</f>
        <v/>
      </c>
    </row>
    <row r="424">
      <c r="W424" s="2">
        <f>IF(OR($B$5="",$C$6="",ROW()&lt;$B$5),"",IF(INDEX($A:$U,ROW(),$C$6)="","",INDEX($A:$U,ROW(),$C$6)))</f>
        <v/>
      </c>
      <c r="X424" s="28">
        <f>IF($W424="","",IF(ISNUMBER($W424),IF($W424&gt;=10000000,IFERROR(DATE(INT($W424/10000),MOD(INT($W424/100),100),MOD($W424,100)),""),$W424),IF(ISNUMBER(--SUBSTITUTE(SUBSTITUTE(TRIM($W424),".","-"),"/","-")),IF(--SUBSTITUTE(SUBSTITUTE(TRIM($W424),".","-"),"/","-")&gt;=10000000,IFERROR(DATE(--LEFT(TRIM($W424),4),--MID(TRIM($W424),5,2),--RIGHT(TRIM($W424),2)),""),--SUBSTITUTE(SUBSTITUTE(TRIM($W424),".","-"),"/","-")),IFERROR(--LEFT(SUBSTITUTE(SUBSTITUTE(TRIM($W424),".","-"),"/","-"),10),""))))</f>
        <v/>
      </c>
      <c r="Y424" s="29">
        <f>IF($X424="","",INT($X424))</f>
        <v/>
      </c>
      <c r="Z424" s="30">
        <f>IF(OR($Y424="",$D$6=""),"",IF(INDEX($A:$U,ROW(),$D$6)="",0,IF(ISNUMBER(INDEX($A:$U,ROW(),$D$6)),INDEX($A:$U,ROW(),$D$6),IFERROR(--SUBSTITUTE(SUBSTITUTE(TRIM(INDEX($A:$U,ROW(),$D$6)),",",""),"원",""),0))))</f>
        <v/>
      </c>
      <c r="AA424" s="30">
        <f>IF(OR($Y424="",$E$6=""),"",IF(INDEX($A:$U,ROW(),$E$6)="",0,IF(ISNUMBER(INDEX($A:$U,ROW(),$E$6)),INDEX($A:$U,ROW(),$E$6),IFERROR(--SUBSTITUTE(SUBSTITUTE(TRIM(INDEX($A:$U,ROW(),$E$6)),",",""),"원",""),0))))</f>
        <v/>
      </c>
      <c r="AB424" s="30">
        <f>IF(OR($Y424="",$F$6=""),"",IF(INDEX($A:$U,ROW(),$F$6)="","",IF(ISNUMBER(INDEX($A:$U,ROW(),$F$6)),INDEX($A:$U,ROW(),$F$6),IFERROR(--SUBSTITUTE(SUBSTITUTE(TRIM(INDEX($A:$U,ROW(),$F$6)),",",""),"원",""),""))))</f>
        <v/>
      </c>
      <c r="AC424" s="2">
        <f>IF(OR($Y424="",$G$6=""),"",INDEX($A:$U,ROW(),$G$6)&amp;"")</f>
        <v/>
      </c>
      <c r="AD424" s="2">
        <f>IF($Y424="","",IF(OR(AND(설정!$B$5&lt;&gt;"",ISNUMBER(SEARCH(설정!$B$5,$AC424))),AND(설정!$B$6&lt;&gt;"",ISNUMBER(SEARCH(설정!$B$6,$AC424))),AND(설정!$B$7&lt;&gt;"",ISNUMBER(SEARCH(설정!$B$7,$AC424)))),"제외","포함"))</f>
        <v/>
      </c>
    </row>
    <row r="425">
      <c r="W425" s="2">
        <f>IF(OR($B$5="",$C$6="",ROW()&lt;$B$5),"",IF(INDEX($A:$U,ROW(),$C$6)="","",INDEX($A:$U,ROW(),$C$6)))</f>
        <v/>
      </c>
      <c r="X425" s="28">
        <f>IF($W425="","",IF(ISNUMBER($W425),IF($W425&gt;=10000000,IFERROR(DATE(INT($W425/10000),MOD(INT($W425/100),100),MOD($W425,100)),""),$W425),IF(ISNUMBER(--SUBSTITUTE(SUBSTITUTE(TRIM($W425),".","-"),"/","-")),IF(--SUBSTITUTE(SUBSTITUTE(TRIM($W425),".","-"),"/","-")&gt;=10000000,IFERROR(DATE(--LEFT(TRIM($W425),4),--MID(TRIM($W425),5,2),--RIGHT(TRIM($W425),2)),""),--SUBSTITUTE(SUBSTITUTE(TRIM($W425),".","-"),"/","-")),IFERROR(--LEFT(SUBSTITUTE(SUBSTITUTE(TRIM($W425),".","-"),"/","-"),10),""))))</f>
        <v/>
      </c>
      <c r="Y425" s="29">
        <f>IF($X425="","",INT($X425))</f>
        <v/>
      </c>
      <c r="Z425" s="30">
        <f>IF(OR($Y425="",$D$6=""),"",IF(INDEX($A:$U,ROW(),$D$6)="",0,IF(ISNUMBER(INDEX($A:$U,ROW(),$D$6)),INDEX($A:$U,ROW(),$D$6),IFERROR(--SUBSTITUTE(SUBSTITUTE(TRIM(INDEX($A:$U,ROW(),$D$6)),",",""),"원",""),0))))</f>
        <v/>
      </c>
      <c r="AA425" s="30">
        <f>IF(OR($Y425="",$E$6=""),"",IF(INDEX($A:$U,ROW(),$E$6)="",0,IF(ISNUMBER(INDEX($A:$U,ROW(),$E$6)),INDEX($A:$U,ROW(),$E$6),IFERROR(--SUBSTITUTE(SUBSTITUTE(TRIM(INDEX($A:$U,ROW(),$E$6)),",",""),"원",""),0))))</f>
        <v/>
      </c>
      <c r="AB425" s="30">
        <f>IF(OR($Y425="",$F$6=""),"",IF(INDEX($A:$U,ROW(),$F$6)="","",IF(ISNUMBER(INDEX($A:$U,ROW(),$F$6)),INDEX($A:$U,ROW(),$F$6),IFERROR(--SUBSTITUTE(SUBSTITUTE(TRIM(INDEX($A:$U,ROW(),$F$6)),",",""),"원",""),""))))</f>
        <v/>
      </c>
      <c r="AC425" s="2">
        <f>IF(OR($Y425="",$G$6=""),"",INDEX($A:$U,ROW(),$G$6)&amp;"")</f>
        <v/>
      </c>
      <c r="AD425" s="2">
        <f>IF($Y425="","",IF(OR(AND(설정!$B$5&lt;&gt;"",ISNUMBER(SEARCH(설정!$B$5,$AC425))),AND(설정!$B$6&lt;&gt;"",ISNUMBER(SEARCH(설정!$B$6,$AC425))),AND(설정!$B$7&lt;&gt;"",ISNUMBER(SEARCH(설정!$B$7,$AC425)))),"제외","포함"))</f>
        <v/>
      </c>
    </row>
    <row r="426">
      <c r="W426" s="2">
        <f>IF(OR($B$5="",$C$6="",ROW()&lt;$B$5),"",IF(INDEX($A:$U,ROW(),$C$6)="","",INDEX($A:$U,ROW(),$C$6)))</f>
        <v/>
      </c>
      <c r="X426" s="28">
        <f>IF($W426="","",IF(ISNUMBER($W426),IF($W426&gt;=10000000,IFERROR(DATE(INT($W426/10000),MOD(INT($W426/100),100),MOD($W426,100)),""),$W426),IF(ISNUMBER(--SUBSTITUTE(SUBSTITUTE(TRIM($W426),".","-"),"/","-")),IF(--SUBSTITUTE(SUBSTITUTE(TRIM($W426),".","-"),"/","-")&gt;=10000000,IFERROR(DATE(--LEFT(TRIM($W426),4),--MID(TRIM($W426),5,2),--RIGHT(TRIM($W426),2)),""),--SUBSTITUTE(SUBSTITUTE(TRIM($W426),".","-"),"/","-")),IFERROR(--LEFT(SUBSTITUTE(SUBSTITUTE(TRIM($W426),".","-"),"/","-"),10),""))))</f>
        <v/>
      </c>
      <c r="Y426" s="29">
        <f>IF($X426="","",INT($X426))</f>
        <v/>
      </c>
      <c r="Z426" s="30">
        <f>IF(OR($Y426="",$D$6=""),"",IF(INDEX($A:$U,ROW(),$D$6)="",0,IF(ISNUMBER(INDEX($A:$U,ROW(),$D$6)),INDEX($A:$U,ROW(),$D$6),IFERROR(--SUBSTITUTE(SUBSTITUTE(TRIM(INDEX($A:$U,ROW(),$D$6)),",",""),"원",""),0))))</f>
        <v/>
      </c>
      <c r="AA426" s="30">
        <f>IF(OR($Y426="",$E$6=""),"",IF(INDEX($A:$U,ROW(),$E$6)="",0,IF(ISNUMBER(INDEX($A:$U,ROW(),$E$6)),INDEX($A:$U,ROW(),$E$6),IFERROR(--SUBSTITUTE(SUBSTITUTE(TRIM(INDEX($A:$U,ROW(),$E$6)),",",""),"원",""),0))))</f>
        <v/>
      </c>
      <c r="AB426" s="30">
        <f>IF(OR($Y426="",$F$6=""),"",IF(INDEX($A:$U,ROW(),$F$6)="","",IF(ISNUMBER(INDEX($A:$U,ROW(),$F$6)),INDEX($A:$U,ROW(),$F$6),IFERROR(--SUBSTITUTE(SUBSTITUTE(TRIM(INDEX($A:$U,ROW(),$F$6)),",",""),"원",""),""))))</f>
        <v/>
      </c>
      <c r="AC426" s="2">
        <f>IF(OR($Y426="",$G$6=""),"",INDEX($A:$U,ROW(),$G$6)&amp;"")</f>
        <v/>
      </c>
      <c r="AD426" s="2">
        <f>IF($Y426="","",IF(OR(AND(설정!$B$5&lt;&gt;"",ISNUMBER(SEARCH(설정!$B$5,$AC426))),AND(설정!$B$6&lt;&gt;"",ISNUMBER(SEARCH(설정!$B$6,$AC426))),AND(설정!$B$7&lt;&gt;"",ISNUMBER(SEARCH(설정!$B$7,$AC426)))),"제외","포함"))</f>
        <v/>
      </c>
    </row>
    <row r="427">
      <c r="W427" s="2">
        <f>IF(OR($B$5="",$C$6="",ROW()&lt;$B$5),"",IF(INDEX($A:$U,ROW(),$C$6)="","",INDEX($A:$U,ROW(),$C$6)))</f>
        <v/>
      </c>
      <c r="X427" s="28">
        <f>IF($W427="","",IF(ISNUMBER($W427),IF($W427&gt;=10000000,IFERROR(DATE(INT($W427/10000),MOD(INT($W427/100),100),MOD($W427,100)),""),$W427),IF(ISNUMBER(--SUBSTITUTE(SUBSTITUTE(TRIM($W427),".","-"),"/","-")),IF(--SUBSTITUTE(SUBSTITUTE(TRIM($W427),".","-"),"/","-")&gt;=10000000,IFERROR(DATE(--LEFT(TRIM($W427),4),--MID(TRIM($W427),5,2),--RIGHT(TRIM($W427),2)),""),--SUBSTITUTE(SUBSTITUTE(TRIM($W427),".","-"),"/","-")),IFERROR(--LEFT(SUBSTITUTE(SUBSTITUTE(TRIM($W427),".","-"),"/","-"),10),""))))</f>
        <v/>
      </c>
      <c r="Y427" s="29">
        <f>IF($X427="","",INT($X427))</f>
        <v/>
      </c>
      <c r="Z427" s="30">
        <f>IF(OR($Y427="",$D$6=""),"",IF(INDEX($A:$U,ROW(),$D$6)="",0,IF(ISNUMBER(INDEX($A:$U,ROW(),$D$6)),INDEX($A:$U,ROW(),$D$6),IFERROR(--SUBSTITUTE(SUBSTITUTE(TRIM(INDEX($A:$U,ROW(),$D$6)),",",""),"원",""),0))))</f>
        <v/>
      </c>
      <c r="AA427" s="30">
        <f>IF(OR($Y427="",$E$6=""),"",IF(INDEX($A:$U,ROW(),$E$6)="",0,IF(ISNUMBER(INDEX($A:$U,ROW(),$E$6)),INDEX($A:$U,ROW(),$E$6),IFERROR(--SUBSTITUTE(SUBSTITUTE(TRIM(INDEX($A:$U,ROW(),$E$6)),",",""),"원",""),0))))</f>
        <v/>
      </c>
      <c r="AB427" s="30">
        <f>IF(OR($Y427="",$F$6=""),"",IF(INDEX($A:$U,ROW(),$F$6)="","",IF(ISNUMBER(INDEX($A:$U,ROW(),$F$6)),INDEX($A:$U,ROW(),$F$6),IFERROR(--SUBSTITUTE(SUBSTITUTE(TRIM(INDEX($A:$U,ROW(),$F$6)),",",""),"원",""),""))))</f>
        <v/>
      </c>
      <c r="AC427" s="2">
        <f>IF(OR($Y427="",$G$6=""),"",INDEX($A:$U,ROW(),$G$6)&amp;"")</f>
        <v/>
      </c>
      <c r="AD427" s="2">
        <f>IF($Y427="","",IF(OR(AND(설정!$B$5&lt;&gt;"",ISNUMBER(SEARCH(설정!$B$5,$AC427))),AND(설정!$B$6&lt;&gt;"",ISNUMBER(SEARCH(설정!$B$6,$AC427))),AND(설정!$B$7&lt;&gt;"",ISNUMBER(SEARCH(설정!$B$7,$AC427)))),"제외","포함"))</f>
        <v/>
      </c>
    </row>
    <row r="428">
      <c r="W428" s="2">
        <f>IF(OR($B$5="",$C$6="",ROW()&lt;$B$5),"",IF(INDEX($A:$U,ROW(),$C$6)="","",INDEX($A:$U,ROW(),$C$6)))</f>
        <v/>
      </c>
      <c r="X428" s="28">
        <f>IF($W428="","",IF(ISNUMBER($W428),IF($W428&gt;=10000000,IFERROR(DATE(INT($W428/10000),MOD(INT($W428/100),100),MOD($W428,100)),""),$W428),IF(ISNUMBER(--SUBSTITUTE(SUBSTITUTE(TRIM($W428),".","-"),"/","-")),IF(--SUBSTITUTE(SUBSTITUTE(TRIM($W428),".","-"),"/","-")&gt;=10000000,IFERROR(DATE(--LEFT(TRIM($W428),4),--MID(TRIM($W428),5,2),--RIGHT(TRIM($W428),2)),""),--SUBSTITUTE(SUBSTITUTE(TRIM($W428),".","-"),"/","-")),IFERROR(--LEFT(SUBSTITUTE(SUBSTITUTE(TRIM($W428),".","-"),"/","-"),10),""))))</f>
        <v/>
      </c>
      <c r="Y428" s="29">
        <f>IF($X428="","",INT($X428))</f>
        <v/>
      </c>
      <c r="Z428" s="30">
        <f>IF(OR($Y428="",$D$6=""),"",IF(INDEX($A:$U,ROW(),$D$6)="",0,IF(ISNUMBER(INDEX($A:$U,ROW(),$D$6)),INDEX($A:$U,ROW(),$D$6),IFERROR(--SUBSTITUTE(SUBSTITUTE(TRIM(INDEX($A:$U,ROW(),$D$6)),",",""),"원",""),0))))</f>
        <v/>
      </c>
      <c r="AA428" s="30">
        <f>IF(OR($Y428="",$E$6=""),"",IF(INDEX($A:$U,ROW(),$E$6)="",0,IF(ISNUMBER(INDEX($A:$U,ROW(),$E$6)),INDEX($A:$U,ROW(),$E$6),IFERROR(--SUBSTITUTE(SUBSTITUTE(TRIM(INDEX($A:$U,ROW(),$E$6)),",",""),"원",""),0))))</f>
        <v/>
      </c>
      <c r="AB428" s="30">
        <f>IF(OR($Y428="",$F$6=""),"",IF(INDEX($A:$U,ROW(),$F$6)="","",IF(ISNUMBER(INDEX($A:$U,ROW(),$F$6)),INDEX($A:$U,ROW(),$F$6),IFERROR(--SUBSTITUTE(SUBSTITUTE(TRIM(INDEX($A:$U,ROW(),$F$6)),",",""),"원",""),""))))</f>
        <v/>
      </c>
      <c r="AC428" s="2">
        <f>IF(OR($Y428="",$G$6=""),"",INDEX($A:$U,ROW(),$G$6)&amp;"")</f>
        <v/>
      </c>
      <c r="AD428" s="2">
        <f>IF($Y428="","",IF(OR(AND(설정!$B$5&lt;&gt;"",ISNUMBER(SEARCH(설정!$B$5,$AC428))),AND(설정!$B$6&lt;&gt;"",ISNUMBER(SEARCH(설정!$B$6,$AC428))),AND(설정!$B$7&lt;&gt;"",ISNUMBER(SEARCH(설정!$B$7,$AC428)))),"제외","포함"))</f>
        <v/>
      </c>
    </row>
    <row r="429">
      <c r="W429" s="2">
        <f>IF(OR($B$5="",$C$6="",ROW()&lt;$B$5),"",IF(INDEX($A:$U,ROW(),$C$6)="","",INDEX($A:$U,ROW(),$C$6)))</f>
        <v/>
      </c>
      <c r="X429" s="28">
        <f>IF($W429="","",IF(ISNUMBER($W429),IF($W429&gt;=10000000,IFERROR(DATE(INT($W429/10000),MOD(INT($W429/100),100),MOD($W429,100)),""),$W429),IF(ISNUMBER(--SUBSTITUTE(SUBSTITUTE(TRIM($W429),".","-"),"/","-")),IF(--SUBSTITUTE(SUBSTITUTE(TRIM($W429),".","-"),"/","-")&gt;=10000000,IFERROR(DATE(--LEFT(TRIM($W429),4),--MID(TRIM($W429),5,2),--RIGHT(TRIM($W429),2)),""),--SUBSTITUTE(SUBSTITUTE(TRIM($W429),".","-"),"/","-")),IFERROR(--LEFT(SUBSTITUTE(SUBSTITUTE(TRIM($W429),".","-"),"/","-"),10),""))))</f>
        <v/>
      </c>
      <c r="Y429" s="29">
        <f>IF($X429="","",INT($X429))</f>
        <v/>
      </c>
      <c r="Z429" s="30">
        <f>IF(OR($Y429="",$D$6=""),"",IF(INDEX($A:$U,ROW(),$D$6)="",0,IF(ISNUMBER(INDEX($A:$U,ROW(),$D$6)),INDEX($A:$U,ROW(),$D$6),IFERROR(--SUBSTITUTE(SUBSTITUTE(TRIM(INDEX($A:$U,ROW(),$D$6)),",",""),"원",""),0))))</f>
        <v/>
      </c>
      <c r="AA429" s="30">
        <f>IF(OR($Y429="",$E$6=""),"",IF(INDEX($A:$U,ROW(),$E$6)="",0,IF(ISNUMBER(INDEX($A:$U,ROW(),$E$6)),INDEX($A:$U,ROW(),$E$6),IFERROR(--SUBSTITUTE(SUBSTITUTE(TRIM(INDEX($A:$U,ROW(),$E$6)),",",""),"원",""),0))))</f>
        <v/>
      </c>
      <c r="AB429" s="30">
        <f>IF(OR($Y429="",$F$6=""),"",IF(INDEX($A:$U,ROW(),$F$6)="","",IF(ISNUMBER(INDEX($A:$U,ROW(),$F$6)),INDEX($A:$U,ROW(),$F$6),IFERROR(--SUBSTITUTE(SUBSTITUTE(TRIM(INDEX($A:$U,ROW(),$F$6)),",",""),"원",""),""))))</f>
        <v/>
      </c>
      <c r="AC429" s="2">
        <f>IF(OR($Y429="",$G$6=""),"",INDEX($A:$U,ROW(),$G$6)&amp;"")</f>
        <v/>
      </c>
      <c r="AD429" s="2">
        <f>IF($Y429="","",IF(OR(AND(설정!$B$5&lt;&gt;"",ISNUMBER(SEARCH(설정!$B$5,$AC429))),AND(설정!$B$6&lt;&gt;"",ISNUMBER(SEARCH(설정!$B$6,$AC429))),AND(설정!$B$7&lt;&gt;"",ISNUMBER(SEARCH(설정!$B$7,$AC429)))),"제외","포함"))</f>
        <v/>
      </c>
    </row>
    <row r="430">
      <c r="W430" s="2">
        <f>IF(OR($B$5="",$C$6="",ROW()&lt;$B$5),"",IF(INDEX($A:$U,ROW(),$C$6)="","",INDEX($A:$U,ROW(),$C$6)))</f>
        <v/>
      </c>
      <c r="X430" s="28">
        <f>IF($W430="","",IF(ISNUMBER($W430),IF($W430&gt;=10000000,IFERROR(DATE(INT($W430/10000),MOD(INT($W430/100),100),MOD($W430,100)),""),$W430),IF(ISNUMBER(--SUBSTITUTE(SUBSTITUTE(TRIM($W430),".","-"),"/","-")),IF(--SUBSTITUTE(SUBSTITUTE(TRIM($W430),".","-"),"/","-")&gt;=10000000,IFERROR(DATE(--LEFT(TRIM($W430),4),--MID(TRIM($W430),5,2),--RIGHT(TRIM($W430),2)),""),--SUBSTITUTE(SUBSTITUTE(TRIM($W430),".","-"),"/","-")),IFERROR(--LEFT(SUBSTITUTE(SUBSTITUTE(TRIM($W430),".","-"),"/","-"),10),""))))</f>
        <v/>
      </c>
      <c r="Y430" s="29">
        <f>IF($X430="","",INT($X430))</f>
        <v/>
      </c>
      <c r="Z430" s="30">
        <f>IF(OR($Y430="",$D$6=""),"",IF(INDEX($A:$U,ROW(),$D$6)="",0,IF(ISNUMBER(INDEX($A:$U,ROW(),$D$6)),INDEX($A:$U,ROW(),$D$6),IFERROR(--SUBSTITUTE(SUBSTITUTE(TRIM(INDEX($A:$U,ROW(),$D$6)),",",""),"원",""),0))))</f>
        <v/>
      </c>
      <c r="AA430" s="30">
        <f>IF(OR($Y430="",$E$6=""),"",IF(INDEX($A:$U,ROW(),$E$6)="",0,IF(ISNUMBER(INDEX($A:$U,ROW(),$E$6)),INDEX($A:$U,ROW(),$E$6),IFERROR(--SUBSTITUTE(SUBSTITUTE(TRIM(INDEX($A:$U,ROW(),$E$6)),",",""),"원",""),0))))</f>
        <v/>
      </c>
      <c r="AB430" s="30">
        <f>IF(OR($Y430="",$F$6=""),"",IF(INDEX($A:$U,ROW(),$F$6)="","",IF(ISNUMBER(INDEX($A:$U,ROW(),$F$6)),INDEX($A:$U,ROW(),$F$6),IFERROR(--SUBSTITUTE(SUBSTITUTE(TRIM(INDEX($A:$U,ROW(),$F$6)),",",""),"원",""),""))))</f>
        <v/>
      </c>
      <c r="AC430" s="2">
        <f>IF(OR($Y430="",$G$6=""),"",INDEX($A:$U,ROW(),$G$6)&amp;"")</f>
        <v/>
      </c>
      <c r="AD430" s="2">
        <f>IF($Y430="","",IF(OR(AND(설정!$B$5&lt;&gt;"",ISNUMBER(SEARCH(설정!$B$5,$AC430))),AND(설정!$B$6&lt;&gt;"",ISNUMBER(SEARCH(설정!$B$6,$AC430))),AND(설정!$B$7&lt;&gt;"",ISNUMBER(SEARCH(설정!$B$7,$AC430)))),"제외","포함"))</f>
        <v/>
      </c>
    </row>
    <row r="431">
      <c r="W431" s="2">
        <f>IF(OR($B$5="",$C$6="",ROW()&lt;$B$5),"",IF(INDEX($A:$U,ROW(),$C$6)="","",INDEX($A:$U,ROW(),$C$6)))</f>
        <v/>
      </c>
      <c r="X431" s="28">
        <f>IF($W431="","",IF(ISNUMBER($W431),IF($W431&gt;=10000000,IFERROR(DATE(INT($W431/10000),MOD(INT($W431/100),100),MOD($W431,100)),""),$W431),IF(ISNUMBER(--SUBSTITUTE(SUBSTITUTE(TRIM($W431),".","-"),"/","-")),IF(--SUBSTITUTE(SUBSTITUTE(TRIM($W431),".","-"),"/","-")&gt;=10000000,IFERROR(DATE(--LEFT(TRIM($W431),4),--MID(TRIM($W431),5,2),--RIGHT(TRIM($W431),2)),""),--SUBSTITUTE(SUBSTITUTE(TRIM($W431),".","-"),"/","-")),IFERROR(--LEFT(SUBSTITUTE(SUBSTITUTE(TRIM($W431),".","-"),"/","-"),10),""))))</f>
        <v/>
      </c>
      <c r="Y431" s="29">
        <f>IF($X431="","",INT($X431))</f>
        <v/>
      </c>
      <c r="Z431" s="30">
        <f>IF(OR($Y431="",$D$6=""),"",IF(INDEX($A:$U,ROW(),$D$6)="",0,IF(ISNUMBER(INDEX($A:$U,ROW(),$D$6)),INDEX($A:$U,ROW(),$D$6),IFERROR(--SUBSTITUTE(SUBSTITUTE(TRIM(INDEX($A:$U,ROW(),$D$6)),",",""),"원",""),0))))</f>
        <v/>
      </c>
      <c r="AA431" s="30">
        <f>IF(OR($Y431="",$E$6=""),"",IF(INDEX($A:$U,ROW(),$E$6)="",0,IF(ISNUMBER(INDEX($A:$U,ROW(),$E$6)),INDEX($A:$U,ROW(),$E$6),IFERROR(--SUBSTITUTE(SUBSTITUTE(TRIM(INDEX($A:$U,ROW(),$E$6)),",",""),"원",""),0))))</f>
        <v/>
      </c>
      <c r="AB431" s="30">
        <f>IF(OR($Y431="",$F$6=""),"",IF(INDEX($A:$U,ROW(),$F$6)="","",IF(ISNUMBER(INDEX($A:$U,ROW(),$F$6)),INDEX($A:$U,ROW(),$F$6),IFERROR(--SUBSTITUTE(SUBSTITUTE(TRIM(INDEX($A:$U,ROW(),$F$6)),",",""),"원",""),""))))</f>
        <v/>
      </c>
      <c r="AC431" s="2">
        <f>IF(OR($Y431="",$G$6=""),"",INDEX($A:$U,ROW(),$G$6)&amp;"")</f>
        <v/>
      </c>
      <c r="AD431" s="2">
        <f>IF($Y431="","",IF(OR(AND(설정!$B$5&lt;&gt;"",ISNUMBER(SEARCH(설정!$B$5,$AC431))),AND(설정!$B$6&lt;&gt;"",ISNUMBER(SEARCH(설정!$B$6,$AC431))),AND(설정!$B$7&lt;&gt;"",ISNUMBER(SEARCH(설정!$B$7,$AC431)))),"제외","포함"))</f>
        <v/>
      </c>
    </row>
    <row r="432">
      <c r="W432" s="2">
        <f>IF(OR($B$5="",$C$6="",ROW()&lt;$B$5),"",IF(INDEX($A:$U,ROW(),$C$6)="","",INDEX($A:$U,ROW(),$C$6)))</f>
        <v/>
      </c>
      <c r="X432" s="28">
        <f>IF($W432="","",IF(ISNUMBER($W432),IF($W432&gt;=10000000,IFERROR(DATE(INT($W432/10000),MOD(INT($W432/100),100),MOD($W432,100)),""),$W432),IF(ISNUMBER(--SUBSTITUTE(SUBSTITUTE(TRIM($W432),".","-"),"/","-")),IF(--SUBSTITUTE(SUBSTITUTE(TRIM($W432),".","-"),"/","-")&gt;=10000000,IFERROR(DATE(--LEFT(TRIM($W432),4),--MID(TRIM($W432),5,2),--RIGHT(TRIM($W432),2)),""),--SUBSTITUTE(SUBSTITUTE(TRIM($W432),".","-"),"/","-")),IFERROR(--LEFT(SUBSTITUTE(SUBSTITUTE(TRIM($W432),".","-"),"/","-"),10),""))))</f>
        <v/>
      </c>
      <c r="Y432" s="29">
        <f>IF($X432="","",INT($X432))</f>
        <v/>
      </c>
      <c r="Z432" s="30">
        <f>IF(OR($Y432="",$D$6=""),"",IF(INDEX($A:$U,ROW(),$D$6)="",0,IF(ISNUMBER(INDEX($A:$U,ROW(),$D$6)),INDEX($A:$U,ROW(),$D$6),IFERROR(--SUBSTITUTE(SUBSTITUTE(TRIM(INDEX($A:$U,ROW(),$D$6)),",",""),"원",""),0))))</f>
        <v/>
      </c>
      <c r="AA432" s="30">
        <f>IF(OR($Y432="",$E$6=""),"",IF(INDEX($A:$U,ROW(),$E$6)="",0,IF(ISNUMBER(INDEX($A:$U,ROW(),$E$6)),INDEX($A:$U,ROW(),$E$6),IFERROR(--SUBSTITUTE(SUBSTITUTE(TRIM(INDEX($A:$U,ROW(),$E$6)),",",""),"원",""),0))))</f>
        <v/>
      </c>
      <c r="AB432" s="30">
        <f>IF(OR($Y432="",$F$6=""),"",IF(INDEX($A:$U,ROW(),$F$6)="","",IF(ISNUMBER(INDEX($A:$U,ROW(),$F$6)),INDEX($A:$U,ROW(),$F$6),IFERROR(--SUBSTITUTE(SUBSTITUTE(TRIM(INDEX($A:$U,ROW(),$F$6)),",",""),"원",""),""))))</f>
        <v/>
      </c>
      <c r="AC432" s="2">
        <f>IF(OR($Y432="",$G$6=""),"",INDEX($A:$U,ROW(),$G$6)&amp;"")</f>
        <v/>
      </c>
      <c r="AD432" s="2">
        <f>IF($Y432="","",IF(OR(AND(설정!$B$5&lt;&gt;"",ISNUMBER(SEARCH(설정!$B$5,$AC432))),AND(설정!$B$6&lt;&gt;"",ISNUMBER(SEARCH(설정!$B$6,$AC432))),AND(설정!$B$7&lt;&gt;"",ISNUMBER(SEARCH(설정!$B$7,$AC432)))),"제외","포함"))</f>
        <v/>
      </c>
    </row>
    <row r="433">
      <c r="W433" s="2">
        <f>IF(OR($B$5="",$C$6="",ROW()&lt;$B$5),"",IF(INDEX($A:$U,ROW(),$C$6)="","",INDEX($A:$U,ROW(),$C$6)))</f>
        <v/>
      </c>
      <c r="X433" s="28">
        <f>IF($W433="","",IF(ISNUMBER($W433),IF($W433&gt;=10000000,IFERROR(DATE(INT($W433/10000),MOD(INT($W433/100),100),MOD($W433,100)),""),$W433),IF(ISNUMBER(--SUBSTITUTE(SUBSTITUTE(TRIM($W433),".","-"),"/","-")),IF(--SUBSTITUTE(SUBSTITUTE(TRIM($W433),".","-"),"/","-")&gt;=10000000,IFERROR(DATE(--LEFT(TRIM($W433),4),--MID(TRIM($W433),5,2),--RIGHT(TRIM($W433),2)),""),--SUBSTITUTE(SUBSTITUTE(TRIM($W433),".","-"),"/","-")),IFERROR(--LEFT(SUBSTITUTE(SUBSTITUTE(TRIM($W433),".","-"),"/","-"),10),""))))</f>
        <v/>
      </c>
      <c r="Y433" s="29">
        <f>IF($X433="","",INT($X433))</f>
        <v/>
      </c>
      <c r="Z433" s="30">
        <f>IF(OR($Y433="",$D$6=""),"",IF(INDEX($A:$U,ROW(),$D$6)="",0,IF(ISNUMBER(INDEX($A:$U,ROW(),$D$6)),INDEX($A:$U,ROW(),$D$6),IFERROR(--SUBSTITUTE(SUBSTITUTE(TRIM(INDEX($A:$U,ROW(),$D$6)),",",""),"원",""),0))))</f>
        <v/>
      </c>
      <c r="AA433" s="30">
        <f>IF(OR($Y433="",$E$6=""),"",IF(INDEX($A:$U,ROW(),$E$6)="",0,IF(ISNUMBER(INDEX($A:$U,ROW(),$E$6)),INDEX($A:$U,ROW(),$E$6),IFERROR(--SUBSTITUTE(SUBSTITUTE(TRIM(INDEX($A:$U,ROW(),$E$6)),",",""),"원",""),0))))</f>
        <v/>
      </c>
      <c r="AB433" s="30">
        <f>IF(OR($Y433="",$F$6=""),"",IF(INDEX($A:$U,ROW(),$F$6)="","",IF(ISNUMBER(INDEX($A:$U,ROW(),$F$6)),INDEX($A:$U,ROW(),$F$6),IFERROR(--SUBSTITUTE(SUBSTITUTE(TRIM(INDEX($A:$U,ROW(),$F$6)),",",""),"원",""),""))))</f>
        <v/>
      </c>
      <c r="AC433" s="2">
        <f>IF(OR($Y433="",$G$6=""),"",INDEX($A:$U,ROW(),$G$6)&amp;"")</f>
        <v/>
      </c>
      <c r="AD433" s="2">
        <f>IF($Y433="","",IF(OR(AND(설정!$B$5&lt;&gt;"",ISNUMBER(SEARCH(설정!$B$5,$AC433))),AND(설정!$B$6&lt;&gt;"",ISNUMBER(SEARCH(설정!$B$6,$AC433))),AND(설정!$B$7&lt;&gt;"",ISNUMBER(SEARCH(설정!$B$7,$AC433)))),"제외","포함"))</f>
        <v/>
      </c>
    </row>
    <row r="434">
      <c r="W434" s="2">
        <f>IF(OR($B$5="",$C$6="",ROW()&lt;$B$5),"",IF(INDEX($A:$U,ROW(),$C$6)="","",INDEX($A:$U,ROW(),$C$6)))</f>
        <v/>
      </c>
      <c r="X434" s="28">
        <f>IF($W434="","",IF(ISNUMBER($W434),IF($W434&gt;=10000000,IFERROR(DATE(INT($W434/10000),MOD(INT($W434/100),100),MOD($W434,100)),""),$W434),IF(ISNUMBER(--SUBSTITUTE(SUBSTITUTE(TRIM($W434),".","-"),"/","-")),IF(--SUBSTITUTE(SUBSTITUTE(TRIM($W434),".","-"),"/","-")&gt;=10000000,IFERROR(DATE(--LEFT(TRIM($W434),4),--MID(TRIM($W434),5,2),--RIGHT(TRIM($W434),2)),""),--SUBSTITUTE(SUBSTITUTE(TRIM($W434),".","-"),"/","-")),IFERROR(--LEFT(SUBSTITUTE(SUBSTITUTE(TRIM($W434),".","-"),"/","-"),10),""))))</f>
        <v/>
      </c>
      <c r="Y434" s="29">
        <f>IF($X434="","",INT($X434))</f>
        <v/>
      </c>
      <c r="Z434" s="30">
        <f>IF(OR($Y434="",$D$6=""),"",IF(INDEX($A:$U,ROW(),$D$6)="",0,IF(ISNUMBER(INDEX($A:$U,ROW(),$D$6)),INDEX($A:$U,ROW(),$D$6),IFERROR(--SUBSTITUTE(SUBSTITUTE(TRIM(INDEX($A:$U,ROW(),$D$6)),",",""),"원",""),0))))</f>
        <v/>
      </c>
      <c r="AA434" s="30">
        <f>IF(OR($Y434="",$E$6=""),"",IF(INDEX($A:$U,ROW(),$E$6)="",0,IF(ISNUMBER(INDEX($A:$U,ROW(),$E$6)),INDEX($A:$U,ROW(),$E$6),IFERROR(--SUBSTITUTE(SUBSTITUTE(TRIM(INDEX($A:$U,ROW(),$E$6)),",",""),"원",""),0))))</f>
        <v/>
      </c>
      <c r="AB434" s="30">
        <f>IF(OR($Y434="",$F$6=""),"",IF(INDEX($A:$U,ROW(),$F$6)="","",IF(ISNUMBER(INDEX($A:$U,ROW(),$F$6)),INDEX($A:$U,ROW(),$F$6),IFERROR(--SUBSTITUTE(SUBSTITUTE(TRIM(INDEX($A:$U,ROW(),$F$6)),",",""),"원",""),""))))</f>
        <v/>
      </c>
      <c r="AC434" s="2">
        <f>IF(OR($Y434="",$G$6=""),"",INDEX($A:$U,ROW(),$G$6)&amp;"")</f>
        <v/>
      </c>
      <c r="AD434" s="2">
        <f>IF($Y434="","",IF(OR(AND(설정!$B$5&lt;&gt;"",ISNUMBER(SEARCH(설정!$B$5,$AC434))),AND(설정!$B$6&lt;&gt;"",ISNUMBER(SEARCH(설정!$B$6,$AC434))),AND(설정!$B$7&lt;&gt;"",ISNUMBER(SEARCH(설정!$B$7,$AC434)))),"제외","포함"))</f>
        <v/>
      </c>
    </row>
    <row r="435">
      <c r="W435" s="2">
        <f>IF(OR($B$5="",$C$6="",ROW()&lt;$B$5),"",IF(INDEX($A:$U,ROW(),$C$6)="","",INDEX($A:$U,ROW(),$C$6)))</f>
        <v/>
      </c>
      <c r="X435" s="28">
        <f>IF($W435="","",IF(ISNUMBER($W435),IF($W435&gt;=10000000,IFERROR(DATE(INT($W435/10000),MOD(INT($W435/100),100),MOD($W435,100)),""),$W435),IF(ISNUMBER(--SUBSTITUTE(SUBSTITUTE(TRIM($W435),".","-"),"/","-")),IF(--SUBSTITUTE(SUBSTITUTE(TRIM($W435),".","-"),"/","-")&gt;=10000000,IFERROR(DATE(--LEFT(TRIM($W435),4),--MID(TRIM($W435),5,2),--RIGHT(TRIM($W435),2)),""),--SUBSTITUTE(SUBSTITUTE(TRIM($W435),".","-"),"/","-")),IFERROR(--LEFT(SUBSTITUTE(SUBSTITUTE(TRIM($W435),".","-"),"/","-"),10),""))))</f>
        <v/>
      </c>
      <c r="Y435" s="29">
        <f>IF($X435="","",INT($X435))</f>
        <v/>
      </c>
      <c r="Z435" s="30">
        <f>IF(OR($Y435="",$D$6=""),"",IF(INDEX($A:$U,ROW(),$D$6)="",0,IF(ISNUMBER(INDEX($A:$U,ROW(),$D$6)),INDEX($A:$U,ROW(),$D$6),IFERROR(--SUBSTITUTE(SUBSTITUTE(TRIM(INDEX($A:$U,ROW(),$D$6)),",",""),"원",""),0))))</f>
        <v/>
      </c>
      <c r="AA435" s="30">
        <f>IF(OR($Y435="",$E$6=""),"",IF(INDEX($A:$U,ROW(),$E$6)="",0,IF(ISNUMBER(INDEX($A:$U,ROW(),$E$6)),INDEX($A:$U,ROW(),$E$6),IFERROR(--SUBSTITUTE(SUBSTITUTE(TRIM(INDEX($A:$U,ROW(),$E$6)),",",""),"원",""),0))))</f>
        <v/>
      </c>
      <c r="AB435" s="30">
        <f>IF(OR($Y435="",$F$6=""),"",IF(INDEX($A:$U,ROW(),$F$6)="","",IF(ISNUMBER(INDEX($A:$U,ROW(),$F$6)),INDEX($A:$U,ROW(),$F$6),IFERROR(--SUBSTITUTE(SUBSTITUTE(TRIM(INDEX($A:$U,ROW(),$F$6)),",",""),"원",""),""))))</f>
        <v/>
      </c>
      <c r="AC435" s="2">
        <f>IF(OR($Y435="",$G$6=""),"",INDEX($A:$U,ROW(),$G$6)&amp;"")</f>
        <v/>
      </c>
      <c r="AD435" s="2">
        <f>IF($Y435="","",IF(OR(AND(설정!$B$5&lt;&gt;"",ISNUMBER(SEARCH(설정!$B$5,$AC435))),AND(설정!$B$6&lt;&gt;"",ISNUMBER(SEARCH(설정!$B$6,$AC435))),AND(설정!$B$7&lt;&gt;"",ISNUMBER(SEARCH(설정!$B$7,$AC435)))),"제외","포함"))</f>
        <v/>
      </c>
    </row>
    <row r="436">
      <c r="W436" s="2">
        <f>IF(OR($B$5="",$C$6="",ROW()&lt;$B$5),"",IF(INDEX($A:$U,ROW(),$C$6)="","",INDEX($A:$U,ROW(),$C$6)))</f>
        <v/>
      </c>
      <c r="X436" s="28">
        <f>IF($W436="","",IF(ISNUMBER($W436),IF($W436&gt;=10000000,IFERROR(DATE(INT($W436/10000),MOD(INT($W436/100),100),MOD($W436,100)),""),$W436),IF(ISNUMBER(--SUBSTITUTE(SUBSTITUTE(TRIM($W436),".","-"),"/","-")),IF(--SUBSTITUTE(SUBSTITUTE(TRIM($W436),".","-"),"/","-")&gt;=10000000,IFERROR(DATE(--LEFT(TRIM($W436),4),--MID(TRIM($W436),5,2),--RIGHT(TRIM($W436),2)),""),--SUBSTITUTE(SUBSTITUTE(TRIM($W436),".","-"),"/","-")),IFERROR(--LEFT(SUBSTITUTE(SUBSTITUTE(TRIM($W436),".","-"),"/","-"),10),""))))</f>
        <v/>
      </c>
      <c r="Y436" s="29">
        <f>IF($X436="","",INT($X436))</f>
        <v/>
      </c>
      <c r="Z436" s="30">
        <f>IF(OR($Y436="",$D$6=""),"",IF(INDEX($A:$U,ROW(),$D$6)="",0,IF(ISNUMBER(INDEX($A:$U,ROW(),$D$6)),INDEX($A:$U,ROW(),$D$6),IFERROR(--SUBSTITUTE(SUBSTITUTE(TRIM(INDEX($A:$U,ROW(),$D$6)),",",""),"원",""),0))))</f>
        <v/>
      </c>
      <c r="AA436" s="30">
        <f>IF(OR($Y436="",$E$6=""),"",IF(INDEX($A:$U,ROW(),$E$6)="",0,IF(ISNUMBER(INDEX($A:$U,ROW(),$E$6)),INDEX($A:$U,ROW(),$E$6),IFERROR(--SUBSTITUTE(SUBSTITUTE(TRIM(INDEX($A:$U,ROW(),$E$6)),",",""),"원",""),0))))</f>
        <v/>
      </c>
      <c r="AB436" s="30">
        <f>IF(OR($Y436="",$F$6=""),"",IF(INDEX($A:$U,ROW(),$F$6)="","",IF(ISNUMBER(INDEX($A:$U,ROW(),$F$6)),INDEX($A:$U,ROW(),$F$6),IFERROR(--SUBSTITUTE(SUBSTITUTE(TRIM(INDEX($A:$U,ROW(),$F$6)),",",""),"원",""),""))))</f>
        <v/>
      </c>
      <c r="AC436" s="2">
        <f>IF(OR($Y436="",$G$6=""),"",INDEX($A:$U,ROW(),$G$6)&amp;"")</f>
        <v/>
      </c>
      <c r="AD436" s="2">
        <f>IF($Y436="","",IF(OR(AND(설정!$B$5&lt;&gt;"",ISNUMBER(SEARCH(설정!$B$5,$AC436))),AND(설정!$B$6&lt;&gt;"",ISNUMBER(SEARCH(설정!$B$6,$AC436))),AND(설정!$B$7&lt;&gt;"",ISNUMBER(SEARCH(설정!$B$7,$AC436)))),"제외","포함"))</f>
        <v/>
      </c>
    </row>
    <row r="437">
      <c r="W437" s="2">
        <f>IF(OR($B$5="",$C$6="",ROW()&lt;$B$5),"",IF(INDEX($A:$U,ROW(),$C$6)="","",INDEX($A:$U,ROW(),$C$6)))</f>
        <v/>
      </c>
      <c r="X437" s="28">
        <f>IF($W437="","",IF(ISNUMBER($W437),IF($W437&gt;=10000000,IFERROR(DATE(INT($W437/10000),MOD(INT($W437/100),100),MOD($W437,100)),""),$W437),IF(ISNUMBER(--SUBSTITUTE(SUBSTITUTE(TRIM($W437),".","-"),"/","-")),IF(--SUBSTITUTE(SUBSTITUTE(TRIM($W437),".","-"),"/","-")&gt;=10000000,IFERROR(DATE(--LEFT(TRIM($W437),4),--MID(TRIM($W437),5,2),--RIGHT(TRIM($W437),2)),""),--SUBSTITUTE(SUBSTITUTE(TRIM($W437),".","-"),"/","-")),IFERROR(--LEFT(SUBSTITUTE(SUBSTITUTE(TRIM($W437),".","-"),"/","-"),10),""))))</f>
        <v/>
      </c>
      <c r="Y437" s="29">
        <f>IF($X437="","",INT($X437))</f>
        <v/>
      </c>
      <c r="Z437" s="30">
        <f>IF(OR($Y437="",$D$6=""),"",IF(INDEX($A:$U,ROW(),$D$6)="",0,IF(ISNUMBER(INDEX($A:$U,ROW(),$D$6)),INDEX($A:$U,ROW(),$D$6),IFERROR(--SUBSTITUTE(SUBSTITUTE(TRIM(INDEX($A:$U,ROW(),$D$6)),",",""),"원",""),0))))</f>
        <v/>
      </c>
      <c r="AA437" s="30">
        <f>IF(OR($Y437="",$E$6=""),"",IF(INDEX($A:$U,ROW(),$E$6)="",0,IF(ISNUMBER(INDEX($A:$U,ROW(),$E$6)),INDEX($A:$U,ROW(),$E$6),IFERROR(--SUBSTITUTE(SUBSTITUTE(TRIM(INDEX($A:$U,ROW(),$E$6)),",",""),"원",""),0))))</f>
        <v/>
      </c>
      <c r="AB437" s="30">
        <f>IF(OR($Y437="",$F$6=""),"",IF(INDEX($A:$U,ROW(),$F$6)="","",IF(ISNUMBER(INDEX($A:$U,ROW(),$F$6)),INDEX($A:$U,ROW(),$F$6),IFERROR(--SUBSTITUTE(SUBSTITUTE(TRIM(INDEX($A:$U,ROW(),$F$6)),",",""),"원",""),""))))</f>
        <v/>
      </c>
      <c r="AC437" s="2">
        <f>IF(OR($Y437="",$G$6=""),"",INDEX($A:$U,ROW(),$G$6)&amp;"")</f>
        <v/>
      </c>
      <c r="AD437" s="2">
        <f>IF($Y437="","",IF(OR(AND(설정!$B$5&lt;&gt;"",ISNUMBER(SEARCH(설정!$B$5,$AC437))),AND(설정!$B$6&lt;&gt;"",ISNUMBER(SEARCH(설정!$B$6,$AC437))),AND(설정!$B$7&lt;&gt;"",ISNUMBER(SEARCH(설정!$B$7,$AC437)))),"제외","포함"))</f>
        <v/>
      </c>
    </row>
    <row r="438">
      <c r="W438" s="2">
        <f>IF(OR($B$5="",$C$6="",ROW()&lt;$B$5),"",IF(INDEX($A:$U,ROW(),$C$6)="","",INDEX($A:$U,ROW(),$C$6)))</f>
        <v/>
      </c>
      <c r="X438" s="28">
        <f>IF($W438="","",IF(ISNUMBER($W438),IF($W438&gt;=10000000,IFERROR(DATE(INT($W438/10000),MOD(INT($W438/100),100),MOD($W438,100)),""),$W438),IF(ISNUMBER(--SUBSTITUTE(SUBSTITUTE(TRIM($W438),".","-"),"/","-")),IF(--SUBSTITUTE(SUBSTITUTE(TRIM($W438),".","-"),"/","-")&gt;=10000000,IFERROR(DATE(--LEFT(TRIM($W438),4),--MID(TRIM($W438),5,2),--RIGHT(TRIM($W438),2)),""),--SUBSTITUTE(SUBSTITUTE(TRIM($W438),".","-"),"/","-")),IFERROR(--LEFT(SUBSTITUTE(SUBSTITUTE(TRIM($W438),".","-"),"/","-"),10),""))))</f>
        <v/>
      </c>
      <c r="Y438" s="29">
        <f>IF($X438="","",INT($X438))</f>
        <v/>
      </c>
      <c r="Z438" s="30">
        <f>IF(OR($Y438="",$D$6=""),"",IF(INDEX($A:$U,ROW(),$D$6)="",0,IF(ISNUMBER(INDEX($A:$U,ROW(),$D$6)),INDEX($A:$U,ROW(),$D$6),IFERROR(--SUBSTITUTE(SUBSTITUTE(TRIM(INDEX($A:$U,ROW(),$D$6)),",",""),"원",""),0))))</f>
        <v/>
      </c>
      <c r="AA438" s="30">
        <f>IF(OR($Y438="",$E$6=""),"",IF(INDEX($A:$U,ROW(),$E$6)="",0,IF(ISNUMBER(INDEX($A:$U,ROW(),$E$6)),INDEX($A:$U,ROW(),$E$6),IFERROR(--SUBSTITUTE(SUBSTITUTE(TRIM(INDEX($A:$U,ROW(),$E$6)),",",""),"원",""),0))))</f>
        <v/>
      </c>
      <c r="AB438" s="30">
        <f>IF(OR($Y438="",$F$6=""),"",IF(INDEX($A:$U,ROW(),$F$6)="","",IF(ISNUMBER(INDEX($A:$U,ROW(),$F$6)),INDEX($A:$U,ROW(),$F$6),IFERROR(--SUBSTITUTE(SUBSTITUTE(TRIM(INDEX($A:$U,ROW(),$F$6)),",",""),"원",""),""))))</f>
        <v/>
      </c>
      <c r="AC438" s="2">
        <f>IF(OR($Y438="",$G$6=""),"",INDEX($A:$U,ROW(),$G$6)&amp;"")</f>
        <v/>
      </c>
      <c r="AD438" s="2">
        <f>IF($Y438="","",IF(OR(AND(설정!$B$5&lt;&gt;"",ISNUMBER(SEARCH(설정!$B$5,$AC438))),AND(설정!$B$6&lt;&gt;"",ISNUMBER(SEARCH(설정!$B$6,$AC438))),AND(설정!$B$7&lt;&gt;"",ISNUMBER(SEARCH(설정!$B$7,$AC438)))),"제외","포함"))</f>
        <v/>
      </c>
    </row>
    <row r="439">
      <c r="W439" s="2">
        <f>IF(OR($B$5="",$C$6="",ROW()&lt;$B$5),"",IF(INDEX($A:$U,ROW(),$C$6)="","",INDEX($A:$U,ROW(),$C$6)))</f>
        <v/>
      </c>
      <c r="X439" s="28">
        <f>IF($W439="","",IF(ISNUMBER($W439),IF($W439&gt;=10000000,IFERROR(DATE(INT($W439/10000),MOD(INT($W439/100),100),MOD($W439,100)),""),$W439),IF(ISNUMBER(--SUBSTITUTE(SUBSTITUTE(TRIM($W439),".","-"),"/","-")),IF(--SUBSTITUTE(SUBSTITUTE(TRIM($W439),".","-"),"/","-")&gt;=10000000,IFERROR(DATE(--LEFT(TRIM($W439),4),--MID(TRIM($W439),5,2),--RIGHT(TRIM($W439),2)),""),--SUBSTITUTE(SUBSTITUTE(TRIM($W439),".","-"),"/","-")),IFERROR(--LEFT(SUBSTITUTE(SUBSTITUTE(TRIM($W439),".","-"),"/","-"),10),""))))</f>
        <v/>
      </c>
      <c r="Y439" s="29">
        <f>IF($X439="","",INT($X439))</f>
        <v/>
      </c>
      <c r="Z439" s="30">
        <f>IF(OR($Y439="",$D$6=""),"",IF(INDEX($A:$U,ROW(),$D$6)="",0,IF(ISNUMBER(INDEX($A:$U,ROW(),$D$6)),INDEX($A:$U,ROW(),$D$6),IFERROR(--SUBSTITUTE(SUBSTITUTE(TRIM(INDEX($A:$U,ROW(),$D$6)),",",""),"원",""),0))))</f>
        <v/>
      </c>
      <c r="AA439" s="30">
        <f>IF(OR($Y439="",$E$6=""),"",IF(INDEX($A:$U,ROW(),$E$6)="",0,IF(ISNUMBER(INDEX($A:$U,ROW(),$E$6)),INDEX($A:$U,ROW(),$E$6),IFERROR(--SUBSTITUTE(SUBSTITUTE(TRIM(INDEX($A:$U,ROW(),$E$6)),",",""),"원",""),0))))</f>
        <v/>
      </c>
      <c r="AB439" s="30">
        <f>IF(OR($Y439="",$F$6=""),"",IF(INDEX($A:$U,ROW(),$F$6)="","",IF(ISNUMBER(INDEX($A:$U,ROW(),$F$6)),INDEX($A:$U,ROW(),$F$6),IFERROR(--SUBSTITUTE(SUBSTITUTE(TRIM(INDEX($A:$U,ROW(),$F$6)),",",""),"원",""),""))))</f>
        <v/>
      </c>
      <c r="AC439" s="2">
        <f>IF(OR($Y439="",$G$6=""),"",INDEX($A:$U,ROW(),$G$6)&amp;"")</f>
        <v/>
      </c>
      <c r="AD439" s="2">
        <f>IF($Y439="","",IF(OR(AND(설정!$B$5&lt;&gt;"",ISNUMBER(SEARCH(설정!$B$5,$AC439))),AND(설정!$B$6&lt;&gt;"",ISNUMBER(SEARCH(설정!$B$6,$AC439))),AND(설정!$B$7&lt;&gt;"",ISNUMBER(SEARCH(설정!$B$7,$AC439)))),"제외","포함"))</f>
        <v/>
      </c>
    </row>
    <row r="440">
      <c r="W440" s="2">
        <f>IF(OR($B$5="",$C$6="",ROW()&lt;$B$5),"",IF(INDEX($A:$U,ROW(),$C$6)="","",INDEX($A:$U,ROW(),$C$6)))</f>
        <v/>
      </c>
      <c r="X440" s="28">
        <f>IF($W440="","",IF(ISNUMBER($W440),IF($W440&gt;=10000000,IFERROR(DATE(INT($W440/10000),MOD(INT($W440/100),100),MOD($W440,100)),""),$W440),IF(ISNUMBER(--SUBSTITUTE(SUBSTITUTE(TRIM($W440),".","-"),"/","-")),IF(--SUBSTITUTE(SUBSTITUTE(TRIM($W440),".","-"),"/","-")&gt;=10000000,IFERROR(DATE(--LEFT(TRIM($W440),4),--MID(TRIM($W440),5,2),--RIGHT(TRIM($W440),2)),""),--SUBSTITUTE(SUBSTITUTE(TRIM($W440),".","-"),"/","-")),IFERROR(--LEFT(SUBSTITUTE(SUBSTITUTE(TRIM($W440),".","-"),"/","-"),10),""))))</f>
        <v/>
      </c>
      <c r="Y440" s="29">
        <f>IF($X440="","",INT($X440))</f>
        <v/>
      </c>
      <c r="Z440" s="30">
        <f>IF(OR($Y440="",$D$6=""),"",IF(INDEX($A:$U,ROW(),$D$6)="",0,IF(ISNUMBER(INDEX($A:$U,ROW(),$D$6)),INDEX($A:$U,ROW(),$D$6),IFERROR(--SUBSTITUTE(SUBSTITUTE(TRIM(INDEX($A:$U,ROW(),$D$6)),",",""),"원",""),0))))</f>
        <v/>
      </c>
      <c r="AA440" s="30">
        <f>IF(OR($Y440="",$E$6=""),"",IF(INDEX($A:$U,ROW(),$E$6)="",0,IF(ISNUMBER(INDEX($A:$U,ROW(),$E$6)),INDEX($A:$U,ROW(),$E$6),IFERROR(--SUBSTITUTE(SUBSTITUTE(TRIM(INDEX($A:$U,ROW(),$E$6)),",",""),"원",""),0))))</f>
        <v/>
      </c>
      <c r="AB440" s="30">
        <f>IF(OR($Y440="",$F$6=""),"",IF(INDEX($A:$U,ROW(),$F$6)="","",IF(ISNUMBER(INDEX($A:$U,ROW(),$F$6)),INDEX($A:$U,ROW(),$F$6),IFERROR(--SUBSTITUTE(SUBSTITUTE(TRIM(INDEX($A:$U,ROW(),$F$6)),",",""),"원",""),""))))</f>
        <v/>
      </c>
      <c r="AC440" s="2">
        <f>IF(OR($Y440="",$G$6=""),"",INDEX($A:$U,ROW(),$G$6)&amp;"")</f>
        <v/>
      </c>
      <c r="AD440" s="2">
        <f>IF($Y440="","",IF(OR(AND(설정!$B$5&lt;&gt;"",ISNUMBER(SEARCH(설정!$B$5,$AC440))),AND(설정!$B$6&lt;&gt;"",ISNUMBER(SEARCH(설정!$B$6,$AC440))),AND(설정!$B$7&lt;&gt;"",ISNUMBER(SEARCH(설정!$B$7,$AC440)))),"제외","포함"))</f>
        <v/>
      </c>
    </row>
    <row r="441">
      <c r="W441" s="2">
        <f>IF(OR($B$5="",$C$6="",ROW()&lt;$B$5),"",IF(INDEX($A:$U,ROW(),$C$6)="","",INDEX($A:$U,ROW(),$C$6)))</f>
        <v/>
      </c>
      <c r="X441" s="28">
        <f>IF($W441="","",IF(ISNUMBER($W441),IF($W441&gt;=10000000,IFERROR(DATE(INT($W441/10000),MOD(INT($W441/100),100),MOD($W441,100)),""),$W441),IF(ISNUMBER(--SUBSTITUTE(SUBSTITUTE(TRIM($W441),".","-"),"/","-")),IF(--SUBSTITUTE(SUBSTITUTE(TRIM($W441),".","-"),"/","-")&gt;=10000000,IFERROR(DATE(--LEFT(TRIM($W441),4),--MID(TRIM($W441),5,2),--RIGHT(TRIM($W441),2)),""),--SUBSTITUTE(SUBSTITUTE(TRIM($W441),".","-"),"/","-")),IFERROR(--LEFT(SUBSTITUTE(SUBSTITUTE(TRIM($W441),".","-"),"/","-"),10),""))))</f>
        <v/>
      </c>
      <c r="Y441" s="29">
        <f>IF($X441="","",INT($X441))</f>
        <v/>
      </c>
      <c r="Z441" s="30">
        <f>IF(OR($Y441="",$D$6=""),"",IF(INDEX($A:$U,ROW(),$D$6)="",0,IF(ISNUMBER(INDEX($A:$U,ROW(),$D$6)),INDEX($A:$U,ROW(),$D$6),IFERROR(--SUBSTITUTE(SUBSTITUTE(TRIM(INDEX($A:$U,ROW(),$D$6)),",",""),"원",""),0))))</f>
        <v/>
      </c>
      <c r="AA441" s="30">
        <f>IF(OR($Y441="",$E$6=""),"",IF(INDEX($A:$U,ROW(),$E$6)="",0,IF(ISNUMBER(INDEX($A:$U,ROW(),$E$6)),INDEX($A:$U,ROW(),$E$6),IFERROR(--SUBSTITUTE(SUBSTITUTE(TRIM(INDEX($A:$U,ROW(),$E$6)),",",""),"원",""),0))))</f>
        <v/>
      </c>
      <c r="AB441" s="30">
        <f>IF(OR($Y441="",$F$6=""),"",IF(INDEX($A:$U,ROW(),$F$6)="","",IF(ISNUMBER(INDEX($A:$U,ROW(),$F$6)),INDEX($A:$U,ROW(),$F$6),IFERROR(--SUBSTITUTE(SUBSTITUTE(TRIM(INDEX($A:$U,ROW(),$F$6)),",",""),"원",""),""))))</f>
        <v/>
      </c>
      <c r="AC441" s="2">
        <f>IF(OR($Y441="",$G$6=""),"",INDEX($A:$U,ROW(),$G$6)&amp;"")</f>
        <v/>
      </c>
      <c r="AD441" s="2">
        <f>IF($Y441="","",IF(OR(AND(설정!$B$5&lt;&gt;"",ISNUMBER(SEARCH(설정!$B$5,$AC441))),AND(설정!$B$6&lt;&gt;"",ISNUMBER(SEARCH(설정!$B$6,$AC441))),AND(설정!$B$7&lt;&gt;"",ISNUMBER(SEARCH(설정!$B$7,$AC441)))),"제외","포함"))</f>
        <v/>
      </c>
    </row>
    <row r="442">
      <c r="W442" s="2">
        <f>IF(OR($B$5="",$C$6="",ROW()&lt;$B$5),"",IF(INDEX($A:$U,ROW(),$C$6)="","",INDEX($A:$U,ROW(),$C$6)))</f>
        <v/>
      </c>
      <c r="X442" s="28">
        <f>IF($W442="","",IF(ISNUMBER($W442),IF($W442&gt;=10000000,IFERROR(DATE(INT($W442/10000),MOD(INT($W442/100),100),MOD($W442,100)),""),$W442),IF(ISNUMBER(--SUBSTITUTE(SUBSTITUTE(TRIM($W442),".","-"),"/","-")),IF(--SUBSTITUTE(SUBSTITUTE(TRIM($W442),".","-"),"/","-")&gt;=10000000,IFERROR(DATE(--LEFT(TRIM($W442),4),--MID(TRIM($W442),5,2),--RIGHT(TRIM($W442),2)),""),--SUBSTITUTE(SUBSTITUTE(TRIM($W442),".","-"),"/","-")),IFERROR(--LEFT(SUBSTITUTE(SUBSTITUTE(TRIM($W442),".","-"),"/","-"),10),""))))</f>
        <v/>
      </c>
      <c r="Y442" s="29">
        <f>IF($X442="","",INT($X442))</f>
        <v/>
      </c>
      <c r="Z442" s="30">
        <f>IF(OR($Y442="",$D$6=""),"",IF(INDEX($A:$U,ROW(),$D$6)="",0,IF(ISNUMBER(INDEX($A:$U,ROW(),$D$6)),INDEX($A:$U,ROW(),$D$6),IFERROR(--SUBSTITUTE(SUBSTITUTE(TRIM(INDEX($A:$U,ROW(),$D$6)),",",""),"원",""),0))))</f>
        <v/>
      </c>
      <c r="AA442" s="30">
        <f>IF(OR($Y442="",$E$6=""),"",IF(INDEX($A:$U,ROW(),$E$6)="",0,IF(ISNUMBER(INDEX($A:$U,ROW(),$E$6)),INDEX($A:$U,ROW(),$E$6),IFERROR(--SUBSTITUTE(SUBSTITUTE(TRIM(INDEX($A:$U,ROW(),$E$6)),",",""),"원",""),0))))</f>
        <v/>
      </c>
      <c r="AB442" s="30">
        <f>IF(OR($Y442="",$F$6=""),"",IF(INDEX($A:$U,ROW(),$F$6)="","",IF(ISNUMBER(INDEX($A:$U,ROW(),$F$6)),INDEX($A:$U,ROW(),$F$6),IFERROR(--SUBSTITUTE(SUBSTITUTE(TRIM(INDEX($A:$U,ROW(),$F$6)),",",""),"원",""),""))))</f>
        <v/>
      </c>
      <c r="AC442" s="2">
        <f>IF(OR($Y442="",$G$6=""),"",INDEX($A:$U,ROW(),$G$6)&amp;"")</f>
        <v/>
      </c>
      <c r="AD442" s="2">
        <f>IF($Y442="","",IF(OR(AND(설정!$B$5&lt;&gt;"",ISNUMBER(SEARCH(설정!$B$5,$AC442))),AND(설정!$B$6&lt;&gt;"",ISNUMBER(SEARCH(설정!$B$6,$AC442))),AND(설정!$B$7&lt;&gt;"",ISNUMBER(SEARCH(설정!$B$7,$AC442)))),"제외","포함"))</f>
        <v/>
      </c>
    </row>
    <row r="443">
      <c r="W443" s="2">
        <f>IF(OR($B$5="",$C$6="",ROW()&lt;$B$5),"",IF(INDEX($A:$U,ROW(),$C$6)="","",INDEX($A:$U,ROW(),$C$6)))</f>
        <v/>
      </c>
      <c r="X443" s="28">
        <f>IF($W443="","",IF(ISNUMBER($W443),IF($W443&gt;=10000000,IFERROR(DATE(INT($W443/10000),MOD(INT($W443/100),100),MOD($W443,100)),""),$W443),IF(ISNUMBER(--SUBSTITUTE(SUBSTITUTE(TRIM($W443),".","-"),"/","-")),IF(--SUBSTITUTE(SUBSTITUTE(TRIM($W443),".","-"),"/","-")&gt;=10000000,IFERROR(DATE(--LEFT(TRIM($W443),4),--MID(TRIM($W443),5,2),--RIGHT(TRIM($W443),2)),""),--SUBSTITUTE(SUBSTITUTE(TRIM($W443),".","-"),"/","-")),IFERROR(--LEFT(SUBSTITUTE(SUBSTITUTE(TRIM($W443),".","-"),"/","-"),10),""))))</f>
        <v/>
      </c>
      <c r="Y443" s="29">
        <f>IF($X443="","",INT($X443))</f>
        <v/>
      </c>
      <c r="Z443" s="30">
        <f>IF(OR($Y443="",$D$6=""),"",IF(INDEX($A:$U,ROW(),$D$6)="",0,IF(ISNUMBER(INDEX($A:$U,ROW(),$D$6)),INDEX($A:$U,ROW(),$D$6),IFERROR(--SUBSTITUTE(SUBSTITUTE(TRIM(INDEX($A:$U,ROW(),$D$6)),",",""),"원",""),0))))</f>
        <v/>
      </c>
      <c r="AA443" s="30">
        <f>IF(OR($Y443="",$E$6=""),"",IF(INDEX($A:$U,ROW(),$E$6)="",0,IF(ISNUMBER(INDEX($A:$U,ROW(),$E$6)),INDEX($A:$U,ROW(),$E$6),IFERROR(--SUBSTITUTE(SUBSTITUTE(TRIM(INDEX($A:$U,ROW(),$E$6)),",",""),"원",""),0))))</f>
        <v/>
      </c>
      <c r="AB443" s="30">
        <f>IF(OR($Y443="",$F$6=""),"",IF(INDEX($A:$U,ROW(),$F$6)="","",IF(ISNUMBER(INDEX($A:$U,ROW(),$F$6)),INDEX($A:$U,ROW(),$F$6),IFERROR(--SUBSTITUTE(SUBSTITUTE(TRIM(INDEX($A:$U,ROW(),$F$6)),",",""),"원",""),""))))</f>
        <v/>
      </c>
      <c r="AC443" s="2">
        <f>IF(OR($Y443="",$G$6=""),"",INDEX($A:$U,ROW(),$G$6)&amp;"")</f>
        <v/>
      </c>
      <c r="AD443" s="2">
        <f>IF($Y443="","",IF(OR(AND(설정!$B$5&lt;&gt;"",ISNUMBER(SEARCH(설정!$B$5,$AC443))),AND(설정!$B$6&lt;&gt;"",ISNUMBER(SEARCH(설정!$B$6,$AC443))),AND(설정!$B$7&lt;&gt;"",ISNUMBER(SEARCH(설정!$B$7,$AC443)))),"제외","포함"))</f>
        <v/>
      </c>
    </row>
    <row r="444">
      <c r="W444" s="2">
        <f>IF(OR($B$5="",$C$6="",ROW()&lt;$B$5),"",IF(INDEX($A:$U,ROW(),$C$6)="","",INDEX($A:$U,ROW(),$C$6)))</f>
        <v/>
      </c>
      <c r="X444" s="28">
        <f>IF($W444="","",IF(ISNUMBER($W444),IF($W444&gt;=10000000,IFERROR(DATE(INT($W444/10000),MOD(INT($W444/100),100),MOD($W444,100)),""),$W444),IF(ISNUMBER(--SUBSTITUTE(SUBSTITUTE(TRIM($W444),".","-"),"/","-")),IF(--SUBSTITUTE(SUBSTITUTE(TRIM($W444),".","-"),"/","-")&gt;=10000000,IFERROR(DATE(--LEFT(TRIM($W444),4),--MID(TRIM($W444),5,2),--RIGHT(TRIM($W444),2)),""),--SUBSTITUTE(SUBSTITUTE(TRIM($W444),".","-"),"/","-")),IFERROR(--LEFT(SUBSTITUTE(SUBSTITUTE(TRIM($W444),".","-"),"/","-"),10),""))))</f>
        <v/>
      </c>
      <c r="Y444" s="29">
        <f>IF($X444="","",INT($X444))</f>
        <v/>
      </c>
      <c r="Z444" s="30">
        <f>IF(OR($Y444="",$D$6=""),"",IF(INDEX($A:$U,ROW(),$D$6)="",0,IF(ISNUMBER(INDEX($A:$U,ROW(),$D$6)),INDEX($A:$U,ROW(),$D$6),IFERROR(--SUBSTITUTE(SUBSTITUTE(TRIM(INDEX($A:$U,ROW(),$D$6)),",",""),"원",""),0))))</f>
        <v/>
      </c>
      <c r="AA444" s="30">
        <f>IF(OR($Y444="",$E$6=""),"",IF(INDEX($A:$U,ROW(),$E$6)="",0,IF(ISNUMBER(INDEX($A:$U,ROW(),$E$6)),INDEX($A:$U,ROW(),$E$6),IFERROR(--SUBSTITUTE(SUBSTITUTE(TRIM(INDEX($A:$U,ROW(),$E$6)),",",""),"원",""),0))))</f>
        <v/>
      </c>
      <c r="AB444" s="30">
        <f>IF(OR($Y444="",$F$6=""),"",IF(INDEX($A:$U,ROW(),$F$6)="","",IF(ISNUMBER(INDEX($A:$U,ROW(),$F$6)),INDEX($A:$U,ROW(),$F$6),IFERROR(--SUBSTITUTE(SUBSTITUTE(TRIM(INDEX($A:$U,ROW(),$F$6)),",",""),"원",""),""))))</f>
        <v/>
      </c>
      <c r="AC444" s="2">
        <f>IF(OR($Y444="",$G$6=""),"",INDEX($A:$U,ROW(),$G$6)&amp;"")</f>
        <v/>
      </c>
      <c r="AD444" s="2">
        <f>IF($Y444="","",IF(OR(AND(설정!$B$5&lt;&gt;"",ISNUMBER(SEARCH(설정!$B$5,$AC444))),AND(설정!$B$6&lt;&gt;"",ISNUMBER(SEARCH(설정!$B$6,$AC444))),AND(설정!$B$7&lt;&gt;"",ISNUMBER(SEARCH(설정!$B$7,$AC444)))),"제외","포함"))</f>
        <v/>
      </c>
    </row>
    <row r="445">
      <c r="W445" s="2">
        <f>IF(OR($B$5="",$C$6="",ROW()&lt;$B$5),"",IF(INDEX($A:$U,ROW(),$C$6)="","",INDEX($A:$U,ROW(),$C$6)))</f>
        <v/>
      </c>
      <c r="X445" s="28">
        <f>IF($W445="","",IF(ISNUMBER($W445),IF($W445&gt;=10000000,IFERROR(DATE(INT($W445/10000),MOD(INT($W445/100),100),MOD($W445,100)),""),$W445),IF(ISNUMBER(--SUBSTITUTE(SUBSTITUTE(TRIM($W445),".","-"),"/","-")),IF(--SUBSTITUTE(SUBSTITUTE(TRIM($W445),".","-"),"/","-")&gt;=10000000,IFERROR(DATE(--LEFT(TRIM($W445),4),--MID(TRIM($W445),5,2),--RIGHT(TRIM($W445),2)),""),--SUBSTITUTE(SUBSTITUTE(TRIM($W445),".","-"),"/","-")),IFERROR(--LEFT(SUBSTITUTE(SUBSTITUTE(TRIM($W445),".","-"),"/","-"),10),""))))</f>
        <v/>
      </c>
      <c r="Y445" s="29">
        <f>IF($X445="","",INT($X445))</f>
        <v/>
      </c>
      <c r="Z445" s="30">
        <f>IF(OR($Y445="",$D$6=""),"",IF(INDEX($A:$U,ROW(),$D$6)="",0,IF(ISNUMBER(INDEX($A:$U,ROW(),$D$6)),INDEX($A:$U,ROW(),$D$6),IFERROR(--SUBSTITUTE(SUBSTITUTE(TRIM(INDEX($A:$U,ROW(),$D$6)),",",""),"원",""),0))))</f>
        <v/>
      </c>
      <c r="AA445" s="30">
        <f>IF(OR($Y445="",$E$6=""),"",IF(INDEX($A:$U,ROW(),$E$6)="",0,IF(ISNUMBER(INDEX($A:$U,ROW(),$E$6)),INDEX($A:$U,ROW(),$E$6),IFERROR(--SUBSTITUTE(SUBSTITUTE(TRIM(INDEX($A:$U,ROW(),$E$6)),",",""),"원",""),0))))</f>
        <v/>
      </c>
      <c r="AB445" s="30">
        <f>IF(OR($Y445="",$F$6=""),"",IF(INDEX($A:$U,ROW(),$F$6)="","",IF(ISNUMBER(INDEX($A:$U,ROW(),$F$6)),INDEX($A:$U,ROW(),$F$6),IFERROR(--SUBSTITUTE(SUBSTITUTE(TRIM(INDEX($A:$U,ROW(),$F$6)),",",""),"원",""),""))))</f>
        <v/>
      </c>
      <c r="AC445" s="2">
        <f>IF(OR($Y445="",$G$6=""),"",INDEX($A:$U,ROW(),$G$6)&amp;"")</f>
        <v/>
      </c>
      <c r="AD445" s="2">
        <f>IF($Y445="","",IF(OR(AND(설정!$B$5&lt;&gt;"",ISNUMBER(SEARCH(설정!$B$5,$AC445))),AND(설정!$B$6&lt;&gt;"",ISNUMBER(SEARCH(설정!$B$6,$AC445))),AND(설정!$B$7&lt;&gt;"",ISNUMBER(SEARCH(설정!$B$7,$AC445)))),"제외","포함"))</f>
        <v/>
      </c>
    </row>
    <row r="446">
      <c r="W446" s="2">
        <f>IF(OR($B$5="",$C$6="",ROW()&lt;$B$5),"",IF(INDEX($A:$U,ROW(),$C$6)="","",INDEX($A:$U,ROW(),$C$6)))</f>
        <v/>
      </c>
      <c r="X446" s="28">
        <f>IF($W446="","",IF(ISNUMBER($W446),IF($W446&gt;=10000000,IFERROR(DATE(INT($W446/10000),MOD(INT($W446/100),100),MOD($W446,100)),""),$W446),IF(ISNUMBER(--SUBSTITUTE(SUBSTITUTE(TRIM($W446),".","-"),"/","-")),IF(--SUBSTITUTE(SUBSTITUTE(TRIM($W446),".","-"),"/","-")&gt;=10000000,IFERROR(DATE(--LEFT(TRIM($W446),4),--MID(TRIM($W446),5,2),--RIGHT(TRIM($W446),2)),""),--SUBSTITUTE(SUBSTITUTE(TRIM($W446),".","-"),"/","-")),IFERROR(--LEFT(SUBSTITUTE(SUBSTITUTE(TRIM($W446),".","-"),"/","-"),10),""))))</f>
        <v/>
      </c>
      <c r="Y446" s="29">
        <f>IF($X446="","",INT($X446))</f>
        <v/>
      </c>
      <c r="Z446" s="30">
        <f>IF(OR($Y446="",$D$6=""),"",IF(INDEX($A:$U,ROW(),$D$6)="",0,IF(ISNUMBER(INDEX($A:$U,ROW(),$D$6)),INDEX($A:$U,ROW(),$D$6),IFERROR(--SUBSTITUTE(SUBSTITUTE(TRIM(INDEX($A:$U,ROW(),$D$6)),",",""),"원",""),0))))</f>
        <v/>
      </c>
      <c r="AA446" s="30">
        <f>IF(OR($Y446="",$E$6=""),"",IF(INDEX($A:$U,ROW(),$E$6)="",0,IF(ISNUMBER(INDEX($A:$U,ROW(),$E$6)),INDEX($A:$U,ROW(),$E$6),IFERROR(--SUBSTITUTE(SUBSTITUTE(TRIM(INDEX($A:$U,ROW(),$E$6)),",",""),"원",""),0))))</f>
        <v/>
      </c>
      <c r="AB446" s="30">
        <f>IF(OR($Y446="",$F$6=""),"",IF(INDEX($A:$U,ROW(),$F$6)="","",IF(ISNUMBER(INDEX($A:$U,ROW(),$F$6)),INDEX($A:$U,ROW(),$F$6),IFERROR(--SUBSTITUTE(SUBSTITUTE(TRIM(INDEX($A:$U,ROW(),$F$6)),",",""),"원",""),""))))</f>
        <v/>
      </c>
      <c r="AC446" s="2">
        <f>IF(OR($Y446="",$G$6=""),"",INDEX($A:$U,ROW(),$G$6)&amp;"")</f>
        <v/>
      </c>
      <c r="AD446" s="2">
        <f>IF($Y446="","",IF(OR(AND(설정!$B$5&lt;&gt;"",ISNUMBER(SEARCH(설정!$B$5,$AC446))),AND(설정!$B$6&lt;&gt;"",ISNUMBER(SEARCH(설정!$B$6,$AC446))),AND(설정!$B$7&lt;&gt;"",ISNUMBER(SEARCH(설정!$B$7,$AC446)))),"제외","포함"))</f>
        <v/>
      </c>
    </row>
    <row r="447">
      <c r="W447" s="2">
        <f>IF(OR($B$5="",$C$6="",ROW()&lt;$B$5),"",IF(INDEX($A:$U,ROW(),$C$6)="","",INDEX($A:$U,ROW(),$C$6)))</f>
        <v/>
      </c>
      <c r="X447" s="28">
        <f>IF($W447="","",IF(ISNUMBER($W447),IF($W447&gt;=10000000,IFERROR(DATE(INT($W447/10000),MOD(INT($W447/100),100),MOD($W447,100)),""),$W447),IF(ISNUMBER(--SUBSTITUTE(SUBSTITUTE(TRIM($W447),".","-"),"/","-")),IF(--SUBSTITUTE(SUBSTITUTE(TRIM($W447),".","-"),"/","-")&gt;=10000000,IFERROR(DATE(--LEFT(TRIM($W447),4),--MID(TRIM($W447),5,2),--RIGHT(TRIM($W447),2)),""),--SUBSTITUTE(SUBSTITUTE(TRIM($W447),".","-"),"/","-")),IFERROR(--LEFT(SUBSTITUTE(SUBSTITUTE(TRIM($W447),".","-"),"/","-"),10),""))))</f>
        <v/>
      </c>
      <c r="Y447" s="29">
        <f>IF($X447="","",INT($X447))</f>
        <v/>
      </c>
      <c r="Z447" s="30">
        <f>IF(OR($Y447="",$D$6=""),"",IF(INDEX($A:$U,ROW(),$D$6)="",0,IF(ISNUMBER(INDEX($A:$U,ROW(),$D$6)),INDEX($A:$U,ROW(),$D$6),IFERROR(--SUBSTITUTE(SUBSTITUTE(TRIM(INDEX($A:$U,ROW(),$D$6)),",",""),"원",""),0))))</f>
        <v/>
      </c>
      <c r="AA447" s="30">
        <f>IF(OR($Y447="",$E$6=""),"",IF(INDEX($A:$U,ROW(),$E$6)="",0,IF(ISNUMBER(INDEX($A:$U,ROW(),$E$6)),INDEX($A:$U,ROW(),$E$6),IFERROR(--SUBSTITUTE(SUBSTITUTE(TRIM(INDEX($A:$U,ROW(),$E$6)),",",""),"원",""),0))))</f>
        <v/>
      </c>
      <c r="AB447" s="30">
        <f>IF(OR($Y447="",$F$6=""),"",IF(INDEX($A:$U,ROW(),$F$6)="","",IF(ISNUMBER(INDEX($A:$U,ROW(),$F$6)),INDEX($A:$U,ROW(),$F$6),IFERROR(--SUBSTITUTE(SUBSTITUTE(TRIM(INDEX($A:$U,ROW(),$F$6)),",",""),"원",""),""))))</f>
        <v/>
      </c>
      <c r="AC447" s="2">
        <f>IF(OR($Y447="",$G$6=""),"",INDEX($A:$U,ROW(),$G$6)&amp;"")</f>
        <v/>
      </c>
      <c r="AD447" s="2">
        <f>IF($Y447="","",IF(OR(AND(설정!$B$5&lt;&gt;"",ISNUMBER(SEARCH(설정!$B$5,$AC447))),AND(설정!$B$6&lt;&gt;"",ISNUMBER(SEARCH(설정!$B$6,$AC447))),AND(설정!$B$7&lt;&gt;"",ISNUMBER(SEARCH(설정!$B$7,$AC447)))),"제외","포함"))</f>
        <v/>
      </c>
    </row>
    <row r="448">
      <c r="W448" s="2">
        <f>IF(OR($B$5="",$C$6="",ROW()&lt;$B$5),"",IF(INDEX($A:$U,ROW(),$C$6)="","",INDEX($A:$U,ROW(),$C$6)))</f>
        <v/>
      </c>
      <c r="X448" s="28">
        <f>IF($W448="","",IF(ISNUMBER($W448),IF($W448&gt;=10000000,IFERROR(DATE(INT($W448/10000),MOD(INT($W448/100),100),MOD($W448,100)),""),$W448),IF(ISNUMBER(--SUBSTITUTE(SUBSTITUTE(TRIM($W448),".","-"),"/","-")),IF(--SUBSTITUTE(SUBSTITUTE(TRIM($W448),".","-"),"/","-")&gt;=10000000,IFERROR(DATE(--LEFT(TRIM($W448),4),--MID(TRIM($W448),5,2),--RIGHT(TRIM($W448),2)),""),--SUBSTITUTE(SUBSTITUTE(TRIM($W448),".","-"),"/","-")),IFERROR(--LEFT(SUBSTITUTE(SUBSTITUTE(TRIM($W448),".","-"),"/","-"),10),""))))</f>
        <v/>
      </c>
      <c r="Y448" s="29">
        <f>IF($X448="","",INT($X448))</f>
        <v/>
      </c>
      <c r="Z448" s="30">
        <f>IF(OR($Y448="",$D$6=""),"",IF(INDEX($A:$U,ROW(),$D$6)="",0,IF(ISNUMBER(INDEX($A:$U,ROW(),$D$6)),INDEX($A:$U,ROW(),$D$6),IFERROR(--SUBSTITUTE(SUBSTITUTE(TRIM(INDEX($A:$U,ROW(),$D$6)),",",""),"원",""),0))))</f>
        <v/>
      </c>
      <c r="AA448" s="30">
        <f>IF(OR($Y448="",$E$6=""),"",IF(INDEX($A:$U,ROW(),$E$6)="",0,IF(ISNUMBER(INDEX($A:$U,ROW(),$E$6)),INDEX($A:$U,ROW(),$E$6),IFERROR(--SUBSTITUTE(SUBSTITUTE(TRIM(INDEX($A:$U,ROW(),$E$6)),",",""),"원",""),0))))</f>
        <v/>
      </c>
      <c r="AB448" s="30">
        <f>IF(OR($Y448="",$F$6=""),"",IF(INDEX($A:$U,ROW(),$F$6)="","",IF(ISNUMBER(INDEX($A:$U,ROW(),$F$6)),INDEX($A:$U,ROW(),$F$6),IFERROR(--SUBSTITUTE(SUBSTITUTE(TRIM(INDEX($A:$U,ROW(),$F$6)),",",""),"원",""),""))))</f>
        <v/>
      </c>
      <c r="AC448" s="2">
        <f>IF(OR($Y448="",$G$6=""),"",INDEX($A:$U,ROW(),$G$6)&amp;"")</f>
        <v/>
      </c>
      <c r="AD448" s="2">
        <f>IF($Y448="","",IF(OR(AND(설정!$B$5&lt;&gt;"",ISNUMBER(SEARCH(설정!$B$5,$AC448))),AND(설정!$B$6&lt;&gt;"",ISNUMBER(SEARCH(설정!$B$6,$AC448))),AND(설정!$B$7&lt;&gt;"",ISNUMBER(SEARCH(설정!$B$7,$AC448)))),"제외","포함"))</f>
        <v/>
      </c>
    </row>
    <row r="449">
      <c r="W449" s="2">
        <f>IF(OR($B$5="",$C$6="",ROW()&lt;$B$5),"",IF(INDEX($A:$U,ROW(),$C$6)="","",INDEX($A:$U,ROW(),$C$6)))</f>
        <v/>
      </c>
      <c r="X449" s="28">
        <f>IF($W449="","",IF(ISNUMBER($W449),IF($W449&gt;=10000000,IFERROR(DATE(INT($W449/10000),MOD(INT($W449/100),100),MOD($W449,100)),""),$W449),IF(ISNUMBER(--SUBSTITUTE(SUBSTITUTE(TRIM($W449),".","-"),"/","-")),IF(--SUBSTITUTE(SUBSTITUTE(TRIM($W449),".","-"),"/","-")&gt;=10000000,IFERROR(DATE(--LEFT(TRIM($W449),4),--MID(TRIM($W449),5,2),--RIGHT(TRIM($W449),2)),""),--SUBSTITUTE(SUBSTITUTE(TRIM($W449),".","-"),"/","-")),IFERROR(--LEFT(SUBSTITUTE(SUBSTITUTE(TRIM($W449),".","-"),"/","-"),10),""))))</f>
        <v/>
      </c>
      <c r="Y449" s="29">
        <f>IF($X449="","",INT($X449))</f>
        <v/>
      </c>
      <c r="Z449" s="30">
        <f>IF(OR($Y449="",$D$6=""),"",IF(INDEX($A:$U,ROW(),$D$6)="",0,IF(ISNUMBER(INDEX($A:$U,ROW(),$D$6)),INDEX($A:$U,ROW(),$D$6),IFERROR(--SUBSTITUTE(SUBSTITUTE(TRIM(INDEX($A:$U,ROW(),$D$6)),",",""),"원",""),0))))</f>
        <v/>
      </c>
      <c r="AA449" s="30">
        <f>IF(OR($Y449="",$E$6=""),"",IF(INDEX($A:$U,ROW(),$E$6)="",0,IF(ISNUMBER(INDEX($A:$U,ROW(),$E$6)),INDEX($A:$U,ROW(),$E$6),IFERROR(--SUBSTITUTE(SUBSTITUTE(TRIM(INDEX($A:$U,ROW(),$E$6)),",",""),"원",""),0))))</f>
        <v/>
      </c>
      <c r="AB449" s="30">
        <f>IF(OR($Y449="",$F$6=""),"",IF(INDEX($A:$U,ROW(),$F$6)="","",IF(ISNUMBER(INDEX($A:$U,ROW(),$F$6)),INDEX($A:$U,ROW(),$F$6),IFERROR(--SUBSTITUTE(SUBSTITUTE(TRIM(INDEX($A:$U,ROW(),$F$6)),",",""),"원",""),""))))</f>
        <v/>
      </c>
      <c r="AC449" s="2">
        <f>IF(OR($Y449="",$G$6=""),"",INDEX($A:$U,ROW(),$G$6)&amp;"")</f>
        <v/>
      </c>
      <c r="AD449" s="2">
        <f>IF($Y449="","",IF(OR(AND(설정!$B$5&lt;&gt;"",ISNUMBER(SEARCH(설정!$B$5,$AC449))),AND(설정!$B$6&lt;&gt;"",ISNUMBER(SEARCH(설정!$B$6,$AC449))),AND(설정!$B$7&lt;&gt;"",ISNUMBER(SEARCH(설정!$B$7,$AC449)))),"제외","포함"))</f>
        <v/>
      </c>
    </row>
    <row r="450">
      <c r="W450" s="2">
        <f>IF(OR($B$5="",$C$6="",ROW()&lt;$B$5),"",IF(INDEX($A:$U,ROW(),$C$6)="","",INDEX($A:$U,ROW(),$C$6)))</f>
        <v/>
      </c>
      <c r="X450" s="28">
        <f>IF($W450="","",IF(ISNUMBER($W450),IF($W450&gt;=10000000,IFERROR(DATE(INT($W450/10000),MOD(INT($W450/100),100),MOD($W450,100)),""),$W450),IF(ISNUMBER(--SUBSTITUTE(SUBSTITUTE(TRIM($W450),".","-"),"/","-")),IF(--SUBSTITUTE(SUBSTITUTE(TRIM($W450),".","-"),"/","-")&gt;=10000000,IFERROR(DATE(--LEFT(TRIM($W450),4),--MID(TRIM($W450),5,2),--RIGHT(TRIM($W450),2)),""),--SUBSTITUTE(SUBSTITUTE(TRIM($W450),".","-"),"/","-")),IFERROR(--LEFT(SUBSTITUTE(SUBSTITUTE(TRIM($W450),".","-"),"/","-"),10),""))))</f>
        <v/>
      </c>
      <c r="Y450" s="29">
        <f>IF($X450="","",INT($X450))</f>
        <v/>
      </c>
      <c r="Z450" s="30">
        <f>IF(OR($Y450="",$D$6=""),"",IF(INDEX($A:$U,ROW(),$D$6)="",0,IF(ISNUMBER(INDEX($A:$U,ROW(),$D$6)),INDEX($A:$U,ROW(),$D$6),IFERROR(--SUBSTITUTE(SUBSTITUTE(TRIM(INDEX($A:$U,ROW(),$D$6)),",",""),"원",""),0))))</f>
        <v/>
      </c>
      <c r="AA450" s="30">
        <f>IF(OR($Y450="",$E$6=""),"",IF(INDEX($A:$U,ROW(),$E$6)="",0,IF(ISNUMBER(INDEX($A:$U,ROW(),$E$6)),INDEX($A:$U,ROW(),$E$6),IFERROR(--SUBSTITUTE(SUBSTITUTE(TRIM(INDEX($A:$U,ROW(),$E$6)),",",""),"원",""),0))))</f>
        <v/>
      </c>
      <c r="AB450" s="30">
        <f>IF(OR($Y450="",$F$6=""),"",IF(INDEX($A:$U,ROW(),$F$6)="","",IF(ISNUMBER(INDEX($A:$U,ROW(),$F$6)),INDEX($A:$U,ROW(),$F$6),IFERROR(--SUBSTITUTE(SUBSTITUTE(TRIM(INDEX($A:$U,ROW(),$F$6)),",",""),"원",""),""))))</f>
        <v/>
      </c>
      <c r="AC450" s="2">
        <f>IF(OR($Y450="",$G$6=""),"",INDEX($A:$U,ROW(),$G$6)&amp;"")</f>
        <v/>
      </c>
      <c r="AD450" s="2">
        <f>IF($Y450="","",IF(OR(AND(설정!$B$5&lt;&gt;"",ISNUMBER(SEARCH(설정!$B$5,$AC450))),AND(설정!$B$6&lt;&gt;"",ISNUMBER(SEARCH(설정!$B$6,$AC450))),AND(설정!$B$7&lt;&gt;"",ISNUMBER(SEARCH(설정!$B$7,$AC450)))),"제외","포함"))</f>
        <v/>
      </c>
    </row>
    <row r="451">
      <c r="W451" s="2">
        <f>IF(OR($B$5="",$C$6="",ROW()&lt;$B$5),"",IF(INDEX($A:$U,ROW(),$C$6)="","",INDEX($A:$U,ROW(),$C$6)))</f>
        <v/>
      </c>
      <c r="X451" s="28">
        <f>IF($W451="","",IF(ISNUMBER($W451),IF($W451&gt;=10000000,IFERROR(DATE(INT($W451/10000),MOD(INT($W451/100),100),MOD($W451,100)),""),$W451),IF(ISNUMBER(--SUBSTITUTE(SUBSTITUTE(TRIM($W451),".","-"),"/","-")),IF(--SUBSTITUTE(SUBSTITUTE(TRIM($W451),".","-"),"/","-")&gt;=10000000,IFERROR(DATE(--LEFT(TRIM($W451),4),--MID(TRIM($W451),5,2),--RIGHT(TRIM($W451),2)),""),--SUBSTITUTE(SUBSTITUTE(TRIM($W451),".","-"),"/","-")),IFERROR(--LEFT(SUBSTITUTE(SUBSTITUTE(TRIM($W451),".","-"),"/","-"),10),""))))</f>
        <v/>
      </c>
      <c r="Y451" s="29">
        <f>IF($X451="","",INT($X451))</f>
        <v/>
      </c>
      <c r="Z451" s="30">
        <f>IF(OR($Y451="",$D$6=""),"",IF(INDEX($A:$U,ROW(),$D$6)="",0,IF(ISNUMBER(INDEX($A:$U,ROW(),$D$6)),INDEX($A:$U,ROW(),$D$6),IFERROR(--SUBSTITUTE(SUBSTITUTE(TRIM(INDEX($A:$U,ROW(),$D$6)),",",""),"원",""),0))))</f>
        <v/>
      </c>
      <c r="AA451" s="30">
        <f>IF(OR($Y451="",$E$6=""),"",IF(INDEX($A:$U,ROW(),$E$6)="",0,IF(ISNUMBER(INDEX($A:$U,ROW(),$E$6)),INDEX($A:$U,ROW(),$E$6),IFERROR(--SUBSTITUTE(SUBSTITUTE(TRIM(INDEX($A:$U,ROW(),$E$6)),",",""),"원",""),0))))</f>
        <v/>
      </c>
      <c r="AB451" s="30">
        <f>IF(OR($Y451="",$F$6=""),"",IF(INDEX($A:$U,ROW(),$F$6)="","",IF(ISNUMBER(INDEX($A:$U,ROW(),$F$6)),INDEX($A:$U,ROW(),$F$6),IFERROR(--SUBSTITUTE(SUBSTITUTE(TRIM(INDEX($A:$U,ROW(),$F$6)),",",""),"원",""),""))))</f>
        <v/>
      </c>
      <c r="AC451" s="2">
        <f>IF(OR($Y451="",$G$6=""),"",INDEX($A:$U,ROW(),$G$6)&amp;"")</f>
        <v/>
      </c>
      <c r="AD451" s="2">
        <f>IF($Y451="","",IF(OR(AND(설정!$B$5&lt;&gt;"",ISNUMBER(SEARCH(설정!$B$5,$AC451))),AND(설정!$B$6&lt;&gt;"",ISNUMBER(SEARCH(설정!$B$6,$AC451))),AND(설정!$B$7&lt;&gt;"",ISNUMBER(SEARCH(설정!$B$7,$AC451)))),"제외","포함"))</f>
        <v/>
      </c>
    </row>
    <row r="452">
      <c r="W452" s="2">
        <f>IF(OR($B$5="",$C$6="",ROW()&lt;$B$5),"",IF(INDEX($A:$U,ROW(),$C$6)="","",INDEX($A:$U,ROW(),$C$6)))</f>
        <v/>
      </c>
      <c r="X452" s="28">
        <f>IF($W452="","",IF(ISNUMBER($W452),IF($W452&gt;=10000000,IFERROR(DATE(INT($W452/10000),MOD(INT($W452/100),100),MOD($W452,100)),""),$W452),IF(ISNUMBER(--SUBSTITUTE(SUBSTITUTE(TRIM($W452),".","-"),"/","-")),IF(--SUBSTITUTE(SUBSTITUTE(TRIM($W452),".","-"),"/","-")&gt;=10000000,IFERROR(DATE(--LEFT(TRIM($W452),4),--MID(TRIM($W452),5,2),--RIGHT(TRIM($W452),2)),""),--SUBSTITUTE(SUBSTITUTE(TRIM($W452),".","-"),"/","-")),IFERROR(--LEFT(SUBSTITUTE(SUBSTITUTE(TRIM($W452),".","-"),"/","-"),10),""))))</f>
        <v/>
      </c>
      <c r="Y452" s="29">
        <f>IF($X452="","",INT($X452))</f>
        <v/>
      </c>
      <c r="Z452" s="30">
        <f>IF(OR($Y452="",$D$6=""),"",IF(INDEX($A:$U,ROW(),$D$6)="",0,IF(ISNUMBER(INDEX($A:$U,ROW(),$D$6)),INDEX($A:$U,ROW(),$D$6),IFERROR(--SUBSTITUTE(SUBSTITUTE(TRIM(INDEX($A:$U,ROW(),$D$6)),",",""),"원",""),0))))</f>
        <v/>
      </c>
      <c r="AA452" s="30">
        <f>IF(OR($Y452="",$E$6=""),"",IF(INDEX($A:$U,ROW(),$E$6)="",0,IF(ISNUMBER(INDEX($A:$U,ROW(),$E$6)),INDEX($A:$U,ROW(),$E$6),IFERROR(--SUBSTITUTE(SUBSTITUTE(TRIM(INDEX($A:$U,ROW(),$E$6)),",",""),"원",""),0))))</f>
        <v/>
      </c>
      <c r="AB452" s="30">
        <f>IF(OR($Y452="",$F$6=""),"",IF(INDEX($A:$U,ROW(),$F$6)="","",IF(ISNUMBER(INDEX($A:$U,ROW(),$F$6)),INDEX($A:$U,ROW(),$F$6),IFERROR(--SUBSTITUTE(SUBSTITUTE(TRIM(INDEX($A:$U,ROW(),$F$6)),",",""),"원",""),""))))</f>
        <v/>
      </c>
      <c r="AC452" s="2">
        <f>IF(OR($Y452="",$G$6=""),"",INDEX($A:$U,ROW(),$G$6)&amp;"")</f>
        <v/>
      </c>
      <c r="AD452" s="2">
        <f>IF($Y452="","",IF(OR(AND(설정!$B$5&lt;&gt;"",ISNUMBER(SEARCH(설정!$B$5,$AC452))),AND(설정!$B$6&lt;&gt;"",ISNUMBER(SEARCH(설정!$B$6,$AC452))),AND(설정!$B$7&lt;&gt;"",ISNUMBER(SEARCH(설정!$B$7,$AC452)))),"제외","포함"))</f>
        <v/>
      </c>
    </row>
    <row r="453">
      <c r="W453" s="2">
        <f>IF(OR($B$5="",$C$6="",ROW()&lt;$B$5),"",IF(INDEX($A:$U,ROW(),$C$6)="","",INDEX($A:$U,ROW(),$C$6)))</f>
        <v/>
      </c>
      <c r="X453" s="28">
        <f>IF($W453="","",IF(ISNUMBER($W453),IF($W453&gt;=10000000,IFERROR(DATE(INT($W453/10000),MOD(INT($W453/100),100),MOD($W453,100)),""),$W453),IF(ISNUMBER(--SUBSTITUTE(SUBSTITUTE(TRIM($W453),".","-"),"/","-")),IF(--SUBSTITUTE(SUBSTITUTE(TRIM($W453),".","-"),"/","-")&gt;=10000000,IFERROR(DATE(--LEFT(TRIM($W453),4),--MID(TRIM($W453),5,2),--RIGHT(TRIM($W453),2)),""),--SUBSTITUTE(SUBSTITUTE(TRIM($W453),".","-"),"/","-")),IFERROR(--LEFT(SUBSTITUTE(SUBSTITUTE(TRIM($W453),".","-"),"/","-"),10),""))))</f>
        <v/>
      </c>
      <c r="Y453" s="29">
        <f>IF($X453="","",INT($X453))</f>
        <v/>
      </c>
      <c r="Z453" s="30">
        <f>IF(OR($Y453="",$D$6=""),"",IF(INDEX($A:$U,ROW(),$D$6)="",0,IF(ISNUMBER(INDEX($A:$U,ROW(),$D$6)),INDEX($A:$U,ROW(),$D$6),IFERROR(--SUBSTITUTE(SUBSTITUTE(TRIM(INDEX($A:$U,ROW(),$D$6)),",",""),"원",""),0))))</f>
        <v/>
      </c>
      <c r="AA453" s="30">
        <f>IF(OR($Y453="",$E$6=""),"",IF(INDEX($A:$U,ROW(),$E$6)="",0,IF(ISNUMBER(INDEX($A:$U,ROW(),$E$6)),INDEX($A:$U,ROW(),$E$6),IFERROR(--SUBSTITUTE(SUBSTITUTE(TRIM(INDEX($A:$U,ROW(),$E$6)),",",""),"원",""),0))))</f>
        <v/>
      </c>
      <c r="AB453" s="30">
        <f>IF(OR($Y453="",$F$6=""),"",IF(INDEX($A:$U,ROW(),$F$6)="","",IF(ISNUMBER(INDEX($A:$U,ROW(),$F$6)),INDEX($A:$U,ROW(),$F$6),IFERROR(--SUBSTITUTE(SUBSTITUTE(TRIM(INDEX($A:$U,ROW(),$F$6)),",",""),"원",""),""))))</f>
        <v/>
      </c>
      <c r="AC453" s="2">
        <f>IF(OR($Y453="",$G$6=""),"",INDEX($A:$U,ROW(),$G$6)&amp;"")</f>
        <v/>
      </c>
      <c r="AD453" s="2">
        <f>IF($Y453="","",IF(OR(AND(설정!$B$5&lt;&gt;"",ISNUMBER(SEARCH(설정!$B$5,$AC453))),AND(설정!$B$6&lt;&gt;"",ISNUMBER(SEARCH(설정!$B$6,$AC453))),AND(설정!$B$7&lt;&gt;"",ISNUMBER(SEARCH(설정!$B$7,$AC453)))),"제외","포함"))</f>
        <v/>
      </c>
    </row>
    <row r="454">
      <c r="W454" s="2">
        <f>IF(OR($B$5="",$C$6="",ROW()&lt;$B$5),"",IF(INDEX($A:$U,ROW(),$C$6)="","",INDEX($A:$U,ROW(),$C$6)))</f>
        <v/>
      </c>
      <c r="X454" s="28">
        <f>IF($W454="","",IF(ISNUMBER($W454),IF($W454&gt;=10000000,IFERROR(DATE(INT($W454/10000),MOD(INT($W454/100),100),MOD($W454,100)),""),$W454),IF(ISNUMBER(--SUBSTITUTE(SUBSTITUTE(TRIM($W454),".","-"),"/","-")),IF(--SUBSTITUTE(SUBSTITUTE(TRIM($W454),".","-"),"/","-")&gt;=10000000,IFERROR(DATE(--LEFT(TRIM($W454),4),--MID(TRIM($W454),5,2),--RIGHT(TRIM($W454),2)),""),--SUBSTITUTE(SUBSTITUTE(TRIM($W454),".","-"),"/","-")),IFERROR(--LEFT(SUBSTITUTE(SUBSTITUTE(TRIM($W454),".","-"),"/","-"),10),""))))</f>
        <v/>
      </c>
      <c r="Y454" s="29">
        <f>IF($X454="","",INT($X454))</f>
        <v/>
      </c>
      <c r="Z454" s="30">
        <f>IF(OR($Y454="",$D$6=""),"",IF(INDEX($A:$U,ROW(),$D$6)="",0,IF(ISNUMBER(INDEX($A:$U,ROW(),$D$6)),INDEX($A:$U,ROW(),$D$6),IFERROR(--SUBSTITUTE(SUBSTITUTE(TRIM(INDEX($A:$U,ROW(),$D$6)),",",""),"원",""),0))))</f>
        <v/>
      </c>
      <c r="AA454" s="30">
        <f>IF(OR($Y454="",$E$6=""),"",IF(INDEX($A:$U,ROW(),$E$6)="",0,IF(ISNUMBER(INDEX($A:$U,ROW(),$E$6)),INDEX($A:$U,ROW(),$E$6),IFERROR(--SUBSTITUTE(SUBSTITUTE(TRIM(INDEX($A:$U,ROW(),$E$6)),",",""),"원",""),0))))</f>
        <v/>
      </c>
      <c r="AB454" s="30">
        <f>IF(OR($Y454="",$F$6=""),"",IF(INDEX($A:$U,ROW(),$F$6)="","",IF(ISNUMBER(INDEX($A:$U,ROW(),$F$6)),INDEX($A:$U,ROW(),$F$6),IFERROR(--SUBSTITUTE(SUBSTITUTE(TRIM(INDEX($A:$U,ROW(),$F$6)),",",""),"원",""),""))))</f>
        <v/>
      </c>
      <c r="AC454" s="2">
        <f>IF(OR($Y454="",$G$6=""),"",INDEX($A:$U,ROW(),$G$6)&amp;"")</f>
        <v/>
      </c>
      <c r="AD454" s="2">
        <f>IF($Y454="","",IF(OR(AND(설정!$B$5&lt;&gt;"",ISNUMBER(SEARCH(설정!$B$5,$AC454))),AND(설정!$B$6&lt;&gt;"",ISNUMBER(SEARCH(설정!$B$6,$AC454))),AND(설정!$B$7&lt;&gt;"",ISNUMBER(SEARCH(설정!$B$7,$AC454)))),"제외","포함"))</f>
        <v/>
      </c>
    </row>
    <row r="455">
      <c r="W455" s="2">
        <f>IF(OR($B$5="",$C$6="",ROW()&lt;$B$5),"",IF(INDEX($A:$U,ROW(),$C$6)="","",INDEX($A:$U,ROW(),$C$6)))</f>
        <v/>
      </c>
      <c r="X455" s="28">
        <f>IF($W455="","",IF(ISNUMBER($W455),IF($W455&gt;=10000000,IFERROR(DATE(INT($W455/10000),MOD(INT($W455/100),100),MOD($W455,100)),""),$W455),IF(ISNUMBER(--SUBSTITUTE(SUBSTITUTE(TRIM($W455),".","-"),"/","-")),IF(--SUBSTITUTE(SUBSTITUTE(TRIM($W455),".","-"),"/","-")&gt;=10000000,IFERROR(DATE(--LEFT(TRIM($W455),4),--MID(TRIM($W455),5,2),--RIGHT(TRIM($W455),2)),""),--SUBSTITUTE(SUBSTITUTE(TRIM($W455),".","-"),"/","-")),IFERROR(--LEFT(SUBSTITUTE(SUBSTITUTE(TRIM($W455),".","-"),"/","-"),10),""))))</f>
        <v/>
      </c>
      <c r="Y455" s="29">
        <f>IF($X455="","",INT($X455))</f>
        <v/>
      </c>
      <c r="Z455" s="30">
        <f>IF(OR($Y455="",$D$6=""),"",IF(INDEX($A:$U,ROW(),$D$6)="",0,IF(ISNUMBER(INDEX($A:$U,ROW(),$D$6)),INDEX($A:$U,ROW(),$D$6),IFERROR(--SUBSTITUTE(SUBSTITUTE(TRIM(INDEX($A:$U,ROW(),$D$6)),",",""),"원",""),0))))</f>
        <v/>
      </c>
      <c r="AA455" s="30">
        <f>IF(OR($Y455="",$E$6=""),"",IF(INDEX($A:$U,ROW(),$E$6)="",0,IF(ISNUMBER(INDEX($A:$U,ROW(),$E$6)),INDEX($A:$U,ROW(),$E$6),IFERROR(--SUBSTITUTE(SUBSTITUTE(TRIM(INDEX($A:$U,ROW(),$E$6)),",",""),"원",""),0))))</f>
        <v/>
      </c>
      <c r="AB455" s="30">
        <f>IF(OR($Y455="",$F$6=""),"",IF(INDEX($A:$U,ROW(),$F$6)="","",IF(ISNUMBER(INDEX($A:$U,ROW(),$F$6)),INDEX($A:$U,ROW(),$F$6),IFERROR(--SUBSTITUTE(SUBSTITUTE(TRIM(INDEX($A:$U,ROW(),$F$6)),",",""),"원",""),""))))</f>
        <v/>
      </c>
      <c r="AC455" s="2">
        <f>IF(OR($Y455="",$G$6=""),"",INDEX($A:$U,ROW(),$G$6)&amp;"")</f>
        <v/>
      </c>
      <c r="AD455" s="2">
        <f>IF($Y455="","",IF(OR(AND(설정!$B$5&lt;&gt;"",ISNUMBER(SEARCH(설정!$B$5,$AC455))),AND(설정!$B$6&lt;&gt;"",ISNUMBER(SEARCH(설정!$B$6,$AC455))),AND(설정!$B$7&lt;&gt;"",ISNUMBER(SEARCH(설정!$B$7,$AC455)))),"제외","포함"))</f>
        <v/>
      </c>
    </row>
    <row r="456">
      <c r="W456" s="2">
        <f>IF(OR($B$5="",$C$6="",ROW()&lt;$B$5),"",IF(INDEX($A:$U,ROW(),$C$6)="","",INDEX($A:$U,ROW(),$C$6)))</f>
        <v/>
      </c>
      <c r="X456" s="28">
        <f>IF($W456="","",IF(ISNUMBER($W456),IF($W456&gt;=10000000,IFERROR(DATE(INT($W456/10000),MOD(INT($W456/100),100),MOD($W456,100)),""),$W456),IF(ISNUMBER(--SUBSTITUTE(SUBSTITUTE(TRIM($W456),".","-"),"/","-")),IF(--SUBSTITUTE(SUBSTITUTE(TRIM($W456),".","-"),"/","-")&gt;=10000000,IFERROR(DATE(--LEFT(TRIM($W456),4),--MID(TRIM($W456),5,2),--RIGHT(TRIM($W456),2)),""),--SUBSTITUTE(SUBSTITUTE(TRIM($W456),".","-"),"/","-")),IFERROR(--LEFT(SUBSTITUTE(SUBSTITUTE(TRIM($W456),".","-"),"/","-"),10),""))))</f>
        <v/>
      </c>
      <c r="Y456" s="29">
        <f>IF($X456="","",INT($X456))</f>
        <v/>
      </c>
      <c r="Z456" s="30">
        <f>IF(OR($Y456="",$D$6=""),"",IF(INDEX($A:$U,ROW(),$D$6)="",0,IF(ISNUMBER(INDEX($A:$U,ROW(),$D$6)),INDEX($A:$U,ROW(),$D$6),IFERROR(--SUBSTITUTE(SUBSTITUTE(TRIM(INDEX($A:$U,ROW(),$D$6)),",",""),"원",""),0))))</f>
        <v/>
      </c>
      <c r="AA456" s="30">
        <f>IF(OR($Y456="",$E$6=""),"",IF(INDEX($A:$U,ROW(),$E$6)="",0,IF(ISNUMBER(INDEX($A:$U,ROW(),$E$6)),INDEX($A:$U,ROW(),$E$6),IFERROR(--SUBSTITUTE(SUBSTITUTE(TRIM(INDEX($A:$U,ROW(),$E$6)),",",""),"원",""),0))))</f>
        <v/>
      </c>
      <c r="AB456" s="30">
        <f>IF(OR($Y456="",$F$6=""),"",IF(INDEX($A:$U,ROW(),$F$6)="","",IF(ISNUMBER(INDEX($A:$U,ROW(),$F$6)),INDEX($A:$U,ROW(),$F$6),IFERROR(--SUBSTITUTE(SUBSTITUTE(TRIM(INDEX($A:$U,ROW(),$F$6)),",",""),"원",""),""))))</f>
        <v/>
      </c>
      <c r="AC456" s="2">
        <f>IF(OR($Y456="",$G$6=""),"",INDEX($A:$U,ROW(),$G$6)&amp;"")</f>
        <v/>
      </c>
      <c r="AD456" s="2">
        <f>IF($Y456="","",IF(OR(AND(설정!$B$5&lt;&gt;"",ISNUMBER(SEARCH(설정!$B$5,$AC456))),AND(설정!$B$6&lt;&gt;"",ISNUMBER(SEARCH(설정!$B$6,$AC456))),AND(설정!$B$7&lt;&gt;"",ISNUMBER(SEARCH(설정!$B$7,$AC456)))),"제외","포함"))</f>
        <v/>
      </c>
    </row>
    <row r="457">
      <c r="W457" s="2">
        <f>IF(OR($B$5="",$C$6="",ROW()&lt;$B$5),"",IF(INDEX($A:$U,ROW(),$C$6)="","",INDEX($A:$U,ROW(),$C$6)))</f>
        <v/>
      </c>
      <c r="X457" s="28">
        <f>IF($W457="","",IF(ISNUMBER($W457),IF($W457&gt;=10000000,IFERROR(DATE(INT($W457/10000),MOD(INT($W457/100),100),MOD($W457,100)),""),$W457),IF(ISNUMBER(--SUBSTITUTE(SUBSTITUTE(TRIM($W457),".","-"),"/","-")),IF(--SUBSTITUTE(SUBSTITUTE(TRIM($W457),".","-"),"/","-")&gt;=10000000,IFERROR(DATE(--LEFT(TRIM($W457),4),--MID(TRIM($W457),5,2),--RIGHT(TRIM($W457),2)),""),--SUBSTITUTE(SUBSTITUTE(TRIM($W457),".","-"),"/","-")),IFERROR(--LEFT(SUBSTITUTE(SUBSTITUTE(TRIM($W457),".","-"),"/","-"),10),""))))</f>
        <v/>
      </c>
      <c r="Y457" s="29">
        <f>IF($X457="","",INT($X457))</f>
        <v/>
      </c>
      <c r="Z457" s="30">
        <f>IF(OR($Y457="",$D$6=""),"",IF(INDEX($A:$U,ROW(),$D$6)="",0,IF(ISNUMBER(INDEX($A:$U,ROW(),$D$6)),INDEX($A:$U,ROW(),$D$6),IFERROR(--SUBSTITUTE(SUBSTITUTE(TRIM(INDEX($A:$U,ROW(),$D$6)),",",""),"원",""),0))))</f>
        <v/>
      </c>
      <c r="AA457" s="30">
        <f>IF(OR($Y457="",$E$6=""),"",IF(INDEX($A:$U,ROW(),$E$6)="",0,IF(ISNUMBER(INDEX($A:$U,ROW(),$E$6)),INDEX($A:$U,ROW(),$E$6),IFERROR(--SUBSTITUTE(SUBSTITUTE(TRIM(INDEX($A:$U,ROW(),$E$6)),",",""),"원",""),0))))</f>
        <v/>
      </c>
      <c r="AB457" s="30">
        <f>IF(OR($Y457="",$F$6=""),"",IF(INDEX($A:$U,ROW(),$F$6)="","",IF(ISNUMBER(INDEX($A:$U,ROW(),$F$6)),INDEX($A:$U,ROW(),$F$6),IFERROR(--SUBSTITUTE(SUBSTITUTE(TRIM(INDEX($A:$U,ROW(),$F$6)),",",""),"원",""),""))))</f>
        <v/>
      </c>
      <c r="AC457" s="2">
        <f>IF(OR($Y457="",$G$6=""),"",INDEX($A:$U,ROW(),$G$6)&amp;"")</f>
        <v/>
      </c>
      <c r="AD457" s="2">
        <f>IF($Y457="","",IF(OR(AND(설정!$B$5&lt;&gt;"",ISNUMBER(SEARCH(설정!$B$5,$AC457))),AND(설정!$B$6&lt;&gt;"",ISNUMBER(SEARCH(설정!$B$6,$AC457))),AND(설정!$B$7&lt;&gt;"",ISNUMBER(SEARCH(설정!$B$7,$AC457)))),"제외","포함"))</f>
        <v/>
      </c>
    </row>
    <row r="458">
      <c r="W458" s="2">
        <f>IF(OR($B$5="",$C$6="",ROW()&lt;$B$5),"",IF(INDEX($A:$U,ROW(),$C$6)="","",INDEX($A:$U,ROW(),$C$6)))</f>
        <v/>
      </c>
      <c r="X458" s="28">
        <f>IF($W458="","",IF(ISNUMBER($W458),IF($W458&gt;=10000000,IFERROR(DATE(INT($W458/10000),MOD(INT($W458/100),100),MOD($W458,100)),""),$W458),IF(ISNUMBER(--SUBSTITUTE(SUBSTITUTE(TRIM($W458),".","-"),"/","-")),IF(--SUBSTITUTE(SUBSTITUTE(TRIM($W458),".","-"),"/","-")&gt;=10000000,IFERROR(DATE(--LEFT(TRIM($W458),4),--MID(TRIM($W458),5,2),--RIGHT(TRIM($W458),2)),""),--SUBSTITUTE(SUBSTITUTE(TRIM($W458),".","-"),"/","-")),IFERROR(--LEFT(SUBSTITUTE(SUBSTITUTE(TRIM($W458),".","-"),"/","-"),10),""))))</f>
        <v/>
      </c>
      <c r="Y458" s="29">
        <f>IF($X458="","",INT($X458))</f>
        <v/>
      </c>
      <c r="Z458" s="30">
        <f>IF(OR($Y458="",$D$6=""),"",IF(INDEX($A:$U,ROW(),$D$6)="",0,IF(ISNUMBER(INDEX($A:$U,ROW(),$D$6)),INDEX($A:$U,ROW(),$D$6),IFERROR(--SUBSTITUTE(SUBSTITUTE(TRIM(INDEX($A:$U,ROW(),$D$6)),",",""),"원",""),0))))</f>
        <v/>
      </c>
      <c r="AA458" s="30">
        <f>IF(OR($Y458="",$E$6=""),"",IF(INDEX($A:$U,ROW(),$E$6)="",0,IF(ISNUMBER(INDEX($A:$U,ROW(),$E$6)),INDEX($A:$U,ROW(),$E$6),IFERROR(--SUBSTITUTE(SUBSTITUTE(TRIM(INDEX($A:$U,ROW(),$E$6)),",",""),"원",""),0))))</f>
        <v/>
      </c>
      <c r="AB458" s="30">
        <f>IF(OR($Y458="",$F$6=""),"",IF(INDEX($A:$U,ROW(),$F$6)="","",IF(ISNUMBER(INDEX($A:$U,ROW(),$F$6)),INDEX($A:$U,ROW(),$F$6),IFERROR(--SUBSTITUTE(SUBSTITUTE(TRIM(INDEX($A:$U,ROW(),$F$6)),",",""),"원",""),""))))</f>
        <v/>
      </c>
      <c r="AC458" s="2">
        <f>IF(OR($Y458="",$G$6=""),"",INDEX($A:$U,ROW(),$G$6)&amp;"")</f>
        <v/>
      </c>
      <c r="AD458" s="2">
        <f>IF($Y458="","",IF(OR(AND(설정!$B$5&lt;&gt;"",ISNUMBER(SEARCH(설정!$B$5,$AC458))),AND(설정!$B$6&lt;&gt;"",ISNUMBER(SEARCH(설정!$B$6,$AC458))),AND(설정!$B$7&lt;&gt;"",ISNUMBER(SEARCH(설정!$B$7,$AC458)))),"제외","포함"))</f>
        <v/>
      </c>
    </row>
    <row r="459">
      <c r="W459" s="2">
        <f>IF(OR($B$5="",$C$6="",ROW()&lt;$B$5),"",IF(INDEX($A:$U,ROW(),$C$6)="","",INDEX($A:$U,ROW(),$C$6)))</f>
        <v/>
      </c>
      <c r="X459" s="28">
        <f>IF($W459="","",IF(ISNUMBER($W459),IF($W459&gt;=10000000,IFERROR(DATE(INT($W459/10000),MOD(INT($W459/100),100),MOD($W459,100)),""),$W459),IF(ISNUMBER(--SUBSTITUTE(SUBSTITUTE(TRIM($W459),".","-"),"/","-")),IF(--SUBSTITUTE(SUBSTITUTE(TRIM($W459),".","-"),"/","-")&gt;=10000000,IFERROR(DATE(--LEFT(TRIM($W459),4),--MID(TRIM($W459),5,2),--RIGHT(TRIM($W459),2)),""),--SUBSTITUTE(SUBSTITUTE(TRIM($W459),".","-"),"/","-")),IFERROR(--LEFT(SUBSTITUTE(SUBSTITUTE(TRIM($W459),".","-"),"/","-"),10),""))))</f>
        <v/>
      </c>
      <c r="Y459" s="29">
        <f>IF($X459="","",INT($X459))</f>
        <v/>
      </c>
      <c r="Z459" s="30">
        <f>IF(OR($Y459="",$D$6=""),"",IF(INDEX($A:$U,ROW(),$D$6)="",0,IF(ISNUMBER(INDEX($A:$U,ROW(),$D$6)),INDEX($A:$U,ROW(),$D$6),IFERROR(--SUBSTITUTE(SUBSTITUTE(TRIM(INDEX($A:$U,ROW(),$D$6)),",",""),"원",""),0))))</f>
        <v/>
      </c>
      <c r="AA459" s="30">
        <f>IF(OR($Y459="",$E$6=""),"",IF(INDEX($A:$U,ROW(),$E$6)="",0,IF(ISNUMBER(INDEX($A:$U,ROW(),$E$6)),INDEX($A:$U,ROW(),$E$6),IFERROR(--SUBSTITUTE(SUBSTITUTE(TRIM(INDEX($A:$U,ROW(),$E$6)),",",""),"원",""),0))))</f>
        <v/>
      </c>
      <c r="AB459" s="30">
        <f>IF(OR($Y459="",$F$6=""),"",IF(INDEX($A:$U,ROW(),$F$6)="","",IF(ISNUMBER(INDEX($A:$U,ROW(),$F$6)),INDEX($A:$U,ROW(),$F$6),IFERROR(--SUBSTITUTE(SUBSTITUTE(TRIM(INDEX($A:$U,ROW(),$F$6)),",",""),"원",""),""))))</f>
        <v/>
      </c>
      <c r="AC459" s="2">
        <f>IF(OR($Y459="",$G$6=""),"",INDEX($A:$U,ROW(),$G$6)&amp;"")</f>
        <v/>
      </c>
      <c r="AD459" s="2">
        <f>IF($Y459="","",IF(OR(AND(설정!$B$5&lt;&gt;"",ISNUMBER(SEARCH(설정!$B$5,$AC459))),AND(설정!$B$6&lt;&gt;"",ISNUMBER(SEARCH(설정!$B$6,$AC459))),AND(설정!$B$7&lt;&gt;"",ISNUMBER(SEARCH(설정!$B$7,$AC459)))),"제외","포함"))</f>
        <v/>
      </c>
    </row>
    <row r="460">
      <c r="W460" s="2">
        <f>IF(OR($B$5="",$C$6="",ROW()&lt;$B$5),"",IF(INDEX($A:$U,ROW(),$C$6)="","",INDEX($A:$U,ROW(),$C$6)))</f>
        <v/>
      </c>
      <c r="X460" s="28">
        <f>IF($W460="","",IF(ISNUMBER($W460),IF($W460&gt;=10000000,IFERROR(DATE(INT($W460/10000),MOD(INT($W460/100),100),MOD($W460,100)),""),$W460),IF(ISNUMBER(--SUBSTITUTE(SUBSTITUTE(TRIM($W460),".","-"),"/","-")),IF(--SUBSTITUTE(SUBSTITUTE(TRIM($W460),".","-"),"/","-")&gt;=10000000,IFERROR(DATE(--LEFT(TRIM($W460),4),--MID(TRIM($W460),5,2),--RIGHT(TRIM($W460),2)),""),--SUBSTITUTE(SUBSTITUTE(TRIM($W460),".","-"),"/","-")),IFERROR(--LEFT(SUBSTITUTE(SUBSTITUTE(TRIM($W460),".","-"),"/","-"),10),""))))</f>
        <v/>
      </c>
      <c r="Y460" s="29">
        <f>IF($X460="","",INT($X460))</f>
        <v/>
      </c>
      <c r="Z460" s="30">
        <f>IF(OR($Y460="",$D$6=""),"",IF(INDEX($A:$U,ROW(),$D$6)="",0,IF(ISNUMBER(INDEX($A:$U,ROW(),$D$6)),INDEX($A:$U,ROW(),$D$6),IFERROR(--SUBSTITUTE(SUBSTITUTE(TRIM(INDEX($A:$U,ROW(),$D$6)),",",""),"원",""),0))))</f>
        <v/>
      </c>
      <c r="AA460" s="30">
        <f>IF(OR($Y460="",$E$6=""),"",IF(INDEX($A:$U,ROW(),$E$6)="",0,IF(ISNUMBER(INDEX($A:$U,ROW(),$E$6)),INDEX($A:$U,ROW(),$E$6),IFERROR(--SUBSTITUTE(SUBSTITUTE(TRIM(INDEX($A:$U,ROW(),$E$6)),",",""),"원",""),0))))</f>
        <v/>
      </c>
      <c r="AB460" s="30">
        <f>IF(OR($Y460="",$F$6=""),"",IF(INDEX($A:$U,ROW(),$F$6)="","",IF(ISNUMBER(INDEX($A:$U,ROW(),$F$6)),INDEX($A:$U,ROW(),$F$6),IFERROR(--SUBSTITUTE(SUBSTITUTE(TRIM(INDEX($A:$U,ROW(),$F$6)),",",""),"원",""),""))))</f>
        <v/>
      </c>
      <c r="AC460" s="2">
        <f>IF(OR($Y460="",$G$6=""),"",INDEX($A:$U,ROW(),$G$6)&amp;"")</f>
        <v/>
      </c>
      <c r="AD460" s="2">
        <f>IF($Y460="","",IF(OR(AND(설정!$B$5&lt;&gt;"",ISNUMBER(SEARCH(설정!$B$5,$AC460))),AND(설정!$B$6&lt;&gt;"",ISNUMBER(SEARCH(설정!$B$6,$AC460))),AND(설정!$B$7&lt;&gt;"",ISNUMBER(SEARCH(설정!$B$7,$AC460)))),"제외","포함"))</f>
        <v/>
      </c>
    </row>
    <row r="461">
      <c r="W461" s="2">
        <f>IF(OR($B$5="",$C$6="",ROW()&lt;$B$5),"",IF(INDEX($A:$U,ROW(),$C$6)="","",INDEX($A:$U,ROW(),$C$6)))</f>
        <v/>
      </c>
      <c r="X461" s="28">
        <f>IF($W461="","",IF(ISNUMBER($W461),IF($W461&gt;=10000000,IFERROR(DATE(INT($W461/10000),MOD(INT($W461/100),100),MOD($W461,100)),""),$W461),IF(ISNUMBER(--SUBSTITUTE(SUBSTITUTE(TRIM($W461),".","-"),"/","-")),IF(--SUBSTITUTE(SUBSTITUTE(TRIM($W461),".","-"),"/","-")&gt;=10000000,IFERROR(DATE(--LEFT(TRIM($W461),4),--MID(TRIM($W461),5,2),--RIGHT(TRIM($W461),2)),""),--SUBSTITUTE(SUBSTITUTE(TRIM($W461),".","-"),"/","-")),IFERROR(--LEFT(SUBSTITUTE(SUBSTITUTE(TRIM($W461),".","-"),"/","-"),10),""))))</f>
        <v/>
      </c>
      <c r="Y461" s="29">
        <f>IF($X461="","",INT($X461))</f>
        <v/>
      </c>
      <c r="Z461" s="30">
        <f>IF(OR($Y461="",$D$6=""),"",IF(INDEX($A:$U,ROW(),$D$6)="",0,IF(ISNUMBER(INDEX($A:$U,ROW(),$D$6)),INDEX($A:$U,ROW(),$D$6),IFERROR(--SUBSTITUTE(SUBSTITUTE(TRIM(INDEX($A:$U,ROW(),$D$6)),",",""),"원",""),0))))</f>
        <v/>
      </c>
      <c r="AA461" s="30">
        <f>IF(OR($Y461="",$E$6=""),"",IF(INDEX($A:$U,ROW(),$E$6)="",0,IF(ISNUMBER(INDEX($A:$U,ROW(),$E$6)),INDEX($A:$U,ROW(),$E$6),IFERROR(--SUBSTITUTE(SUBSTITUTE(TRIM(INDEX($A:$U,ROW(),$E$6)),",",""),"원",""),0))))</f>
        <v/>
      </c>
      <c r="AB461" s="30">
        <f>IF(OR($Y461="",$F$6=""),"",IF(INDEX($A:$U,ROW(),$F$6)="","",IF(ISNUMBER(INDEX($A:$U,ROW(),$F$6)),INDEX($A:$U,ROW(),$F$6),IFERROR(--SUBSTITUTE(SUBSTITUTE(TRIM(INDEX($A:$U,ROW(),$F$6)),",",""),"원",""),""))))</f>
        <v/>
      </c>
      <c r="AC461" s="2">
        <f>IF(OR($Y461="",$G$6=""),"",INDEX($A:$U,ROW(),$G$6)&amp;"")</f>
        <v/>
      </c>
      <c r="AD461" s="2">
        <f>IF($Y461="","",IF(OR(AND(설정!$B$5&lt;&gt;"",ISNUMBER(SEARCH(설정!$B$5,$AC461))),AND(설정!$B$6&lt;&gt;"",ISNUMBER(SEARCH(설정!$B$6,$AC461))),AND(설정!$B$7&lt;&gt;"",ISNUMBER(SEARCH(설정!$B$7,$AC461)))),"제외","포함"))</f>
        <v/>
      </c>
    </row>
    <row r="462">
      <c r="W462" s="2">
        <f>IF(OR($B$5="",$C$6="",ROW()&lt;$B$5),"",IF(INDEX($A:$U,ROW(),$C$6)="","",INDEX($A:$U,ROW(),$C$6)))</f>
        <v/>
      </c>
      <c r="X462" s="28">
        <f>IF($W462="","",IF(ISNUMBER($W462),IF($W462&gt;=10000000,IFERROR(DATE(INT($W462/10000),MOD(INT($W462/100),100),MOD($W462,100)),""),$W462),IF(ISNUMBER(--SUBSTITUTE(SUBSTITUTE(TRIM($W462),".","-"),"/","-")),IF(--SUBSTITUTE(SUBSTITUTE(TRIM($W462),".","-"),"/","-")&gt;=10000000,IFERROR(DATE(--LEFT(TRIM($W462),4),--MID(TRIM($W462),5,2),--RIGHT(TRIM($W462),2)),""),--SUBSTITUTE(SUBSTITUTE(TRIM($W462),".","-"),"/","-")),IFERROR(--LEFT(SUBSTITUTE(SUBSTITUTE(TRIM($W462),".","-"),"/","-"),10),""))))</f>
        <v/>
      </c>
      <c r="Y462" s="29">
        <f>IF($X462="","",INT($X462))</f>
        <v/>
      </c>
      <c r="Z462" s="30">
        <f>IF(OR($Y462="",$D$6=""),"",IF(INDEX($A:$U,ROW(),$D$6)="",0,IF(ISNUMBER(INDEX($A:$U,ROW(),$D$6)),INDEX($A:$U,ROW(),$D$6),IFERROR(--SUBSTITUTE(SUBSTITUTE(TRIM(INDEX($A:$U,ROW(),$D$6)),",",""),"원",""),0))))</f>
        <v/>
      </c>
      <c r="AA462" s="30">
        <f>IF(OR($Y462="",$E$6=""),"",IF(INDEX($A:$U,ROW(),$E$6)="",0,IF(ISNUMBER(INDEX($A:$U,ROW(),$E$6)),INDEX($A:$U,ROW(),$E$6),IFERROR(--SUBSTITUTE(SUBSTITUTE(TRIM(INDEX($A:$U,ROW(),$E$6)),",",""),"원",""),0))))</f>
        <v/>
      </c>
      <c r="AB462" s="30">
        <f>IF(OR($Y462="",$F$6=""),"",IF(INDEX($A:$U,ROW(),$F$6)="","",IF(ISNUMBER(INDEX($A:$U,ROW(),$F$6)),INDEX($A:$U,ROW(),$F$6),IFERROR(--SUBSTITUTE(SUBSTITUTE(TRIM(INDEX($A:$U,ROW(),$F$6)),",",""),"원",""),""))))</f>
        <v/>
      </c>
      <c r="AC462" s="2">
        <f>IF(OR($Y462="",$G$6=""),"",INDEX($A:$U,ROW(),$G$6)&amp;"")</f>
        <v/>
      </c>
      <c r="AD462" s="2">
        <f>IF($Y462="","",IF(OR(AND(설정!$B$5&lt;&gt;"",ISNUMBER(SEARCH(설정!$B$5,$AC462))),AND(설정!$B$6&lt;&gt;"",ISNUMBER(SEARCH(설정!$B$6,$AC462))),AND(설정!$B$7&lt;&gt;"",ISNUMBER(SEARCH(설정!$B$7,$AC462)))),"제외","포함"))</f>
        <v/>
      </c>
    </row>
    <row r="463">
      <c r="W463" s="2">
        <f>IF(OR($B$5="",$C$6="",ROW()&lt;$B$5),"",IF(INDEX($A:$U,ROW(),$C$6)="","",INDEX($A:$U,ROW(),$C$6)))</f>
        <v/>
      </c>
      <c r="X463" s="28">
        <f>IF($W463="","",IF(ISNUMBER($W463),IF($W463&gt;=10000000,IFERROR(DATE(INT($W463/10000),MOD(INT($W463/100),100),MOD($W463,100)),""),$W463),IF(ISNUMBER(--SUBSTITUTE(SUBSTITUTE(TRIM($W463),".","-"),"/","-")),IF(--SUBSTITUTE(SUBSTITUTE(TRIM($W463),".","-"),"/","-")&gt;=10000000,IFERROR(DATE(--LEFT(TRIM($W463),4),--MID(TRIM($W463),5,2),--RIGHT(TRIM($W463),2)),""),--SUBSTITUTE(SUBSTITUTE(TRIM($W463),".","-"),"/","-")),IFERROR(--LEFT(SUBSTITUTE(SUBSTITUTE(TRIM($W463),".","-"),"/","-"),10),""))))</f>
        <v/>
      </c>
      <c r="Y463" s="29">
        <f>IF($X463="","",INT($X463))</f>
        <v/>
      </c>
      <c r="Z463" s="30">
        <f>IF(OR($Y463="",$D$6=""),"",IF(INDEX($A:$U,ROW(),$D$6)="",0,IF(ISNUMBER(INDEX($A:$U,ROW(),$D$6)),INDEX($A:$U,ROW(),$D$6),IFERROR(--SUBSTITUTE(SUBSTITUTE(TRIM(INDEX($A:$U,ROW(),$D$6)),",",""),"원",""),0))))</f>
        <v/>
      </c>
      <c r="AA463" s="30">
        <f>IF(OR($Y463="",$E$6=""),"",IF(INDEX($A:$U,ROW(),$E$6)="",0,IF(ISNUMBER(INDEX($A:$U,ROW(),$E$6)),INDEX($A:$U,ROW(),$E$6),IFERROR(--SUBSTITUTE(SUBSTITUTE(TRIM(INDEX($A:$U,ROW(),$E$6)),",",""),"원",""),0))))</f>
        <v/>
      </c>
      <c r="AB463" s="30">
        <f>IF(OR($Y463="",$F$6=""),"",IF(INDEX($A:$U,ROW(),$F$6)="","",IF(ISNUMBER(INDEX($A:$U,ROW(),$F$6)),INDEX($A:$U,ROW(),$F$6),IFERROR(--SUBSTITUTE(SUBSTITUTE(TRIM(INDEX($A:$U,ROW(),$F$6)),",",""),"원",""),""))))</f>
        <v/>
      </c>
      <c r="AC463" s="2">
        <f>IF(OR($Y463="",$G$6=""),"",INDEX($A:$U,ROW(),$G$6)&amp;"")</f>
        <v/>
      </c>
      <c r="AD463" s="2">
        <f>IF($Y463="","",IF(OR(AND(설정!$B$5&lt;&gt;"",ISNUMBER(SEARCH(설정!$B$5,$AC463))),AND(설정!$B$6&lt;&gt;"",ISNUMBER(SEARCH(설정!$B$6,$AC463))),AND(설정!$B$7&lt;&gt;"",ISNUMBER(SEARCH(설정!$B$7,$AC463)))),"제외","포함"))</f>
        <v/>
      </c>
    </row>
    <row r="464">
      <c r="W464" s="2">
        <f>IF(OR($B$5="",$C$6="",ROW()&lt;$B$5),"",IF(INDEX($A:$U,ROW(),$C$6)="","",INDEX($A:$U,ROW(),$C$6)))</f>
        <v/>
      </c>
      <c r="X464" s="28">
        <f>IF($W464="","",IF(ISNUMBER($W464),IF($W464&gt;=10000000,IFERROR(DATE(INT($W464/10000),MOD(INT($W464/100),100),MOD($W464,100)),""),$W464),IF(ISNUMBER(--SUBSTITUTE(SUBSTITUTE(TRIM($W464),".","-"),"/","-")),IF(--SUBSTITUTE(SUBSTITUTE(TRIM($W464),".","-"),"/","-")&gt;=10000000,IFERROR(DATE(--LEFT(TRIM($W464),4),--MID(TRIM($W464),5,2),--RIGHT(TRIM($W464),2)),""),--SUBSTITUTE(SUBSTITUTE(TRIM($W464),".","-"),"/","-")),IFERROR(--LEFT(SUBSTITUTE(SUBSTITUTE(TRIM($W464),".","-"),"/","-"),10),""))))</f>
        <v/>
      </c>
      <c r="Y464" s="29">
        <f>IF($X464="","",INT($X464))</f>
        <v/>
      </c>
      <c r="Z464" s="30">
        <f>IF(OR($Y464="",$D$6=""),"",IF(INDEX($A:$U,ROW(),$D$6)="",0,IF(ISNUMBER(INDEX($A:$U,ROW(),$D$6)),INDEX($A:$U,ROW(),$D$6),IFERROR(--SUBSTITUTE(SUBSTITUTE(TRIM(INDEX($A:$U,ROW(),$D$6)),",",""),"원",""),0))))</f>
        <v/>
      </c>
      <c r="AA464" s="30">
        <f>IF(OR($Y464="",$E$6=""),"",IF(INDEX($A:$U,ROW(),$E$6)="",0,IF(ISNUMBER(INDEX($A:$U,ROW(),$E$6)),INDEX($A:$U,ROW(),$E$6),IFERROR(--SUBSTITUTE(SUBSTITUTE(TRIM(INDEX($A:$U,ROW(),$E$6)),",",""),"원",""),0))))</f>
        <v/>
      </c>
      <c r="AB464" s="30">
        <f>IF(OR($Y464="",$F$6=""),"",IF(INDEX($A:$U,ROW(),$F$6)="","",IF(ISNUMBER(INDEX($A:$U,ROW(),$F$6)),INDEX($A:$U,ROW(),$F$6),IFERROR(--SUBSTITUTE(SUBSTITUTE(TRIM(INDEX($A:$U,ROW(),$F$6)),",",""),"원",""),""))))</f>
        <v/>
      </c>
      <c r="AC464" s="2">
        <f>IF(OR($Y464="",$G$6=""),"",INDEX($A:$U,ROW(),$G$6)&amp;"")</f>
        <v/>
      </c>
      <c r="AD464" s="2">
        <f>IF($Y464="","",IF(OR(AND(설정!$B$5&lt;&gt;"",ISNUMBER(SEARCH(설정!$B$5,$AC464))),AND(설정!$B$6&lt;&gt;"",ISNUMBER(SEARCH(설정!$B$6,$AC464))),AND(설정!$B$7&lt;&gt;"",ISNUMBER(SEARCH(설정!$B$7,$AC464)))),"제외","포함"))</f>
        <v/>
      </c>
    </row>
    <row r="465">
      <c r="W465" s="2">
        <f>IF(OR($B$5="",$C$6="",ROW()&lt;$B$5),"",IF(INDEX($A:$U,ROW(),$C$6)="","",INDEX($A:$U,ROW(),$C$6)))</f>
        <v/>
      </c>
      <c r="X465" s="28">
        <f>IF($W465="","",IF(ISNUMBER($W465),IF($W465&gt;=10000000,IFERROR(DATE(INT($W465/10000),MOD(INT($W465/100),100),MOD($W465,100)),""),$W465),IF(ISNUMBER(--SUBSTITUTE(SUBSTITUTE(TRIM($W465),".","-"),"/","-")),IF(--SUBSTITUTE(SUBSTITUTE(TRIM($W465),".","-"),"/","-")&gt;=10000000,IFERROR(DATE(--LEFT(TRIM($W465),4),--MID(TRIM($W465),5,2),--RIGHT(TRIM($W465),2)),""),--SUBSTITUTE(SUBSTITUTE(TRIM($W465),".","-"),"/","-")),IFERROR(--LEFT(SUBSTITUTE(SUBSTITUTE(TRIM($W465),".","-"),"/","-"),10),""))))</f>
        <v/>
      </c>
      <c r="Y465" s="29">
        <f>IF($X465="","",INT($X465))</f>
        <v/>
      </c>
      <c r="Z465" s="30">
        <f>IF(OR($Y465="",$D$6=""),"",IF(INDEX($A:$U,ROW(),$D$6)="",0,IF(ISNUMBER(INDEX($A:$U,ROW(),$D$6)),INDEX($A:$U,ROW(),$D$6),IFERROR(--SUBSTITUTE(SUBSTITUTE(TRIM(INDEX($A:$U,ROW(),$D$6)),",",""),"원",""),0))))</f>
        <v/>
      </c>
      <c r="AA465" s="30">
        <f>IF(OR($Y465="",$E$6=""),"",IF(INDEX($A:$U,ROW(),$E$6)="",0,IF(ISNUMBER(INDEX($A:$U,ROW(),$E$6)),INDEX($A:$U,ROW(),$E$6),IFERROR(--SUBSTITUTE(SUBSTITUTE(TRIM(INDEX($A:$U,ROW(),$E$6)),",",""),"원",""),0))))</f>
        <v/>
      </c>
      <c r="AB465" s="30">
        <f>IF(OR($Y465="",$F$6=""),"",IF(INDEX($A:$U,ROW(),$F$6)="","",IF(ISNUMBER(INDEX($A:$U,ROW(),$F$6)),INDEX($A:$U,ROW(),$F$6),IFERROR(--SUBSTITUTE(SUBSTITUTE(TRIM(INDEX($A:$U,ROW(),$F$6)),",",""),"원",""),""))))</f>
        <v/>
      </c>
      <c r="AC465" s="2">
        <f>IF(OR($Y465="",$G$6=""),"",INDEX($A:$U,ROW(),$G$6)&amp;"")</f>
        <v/>
      </c>
      <c r="AD465" s="2">
        <f>IF($Y465="","",IF(OR(AND(설정!$B$5&lt;&gt;"",ISNUMBER(SEARCH(설정!$B$5,$AC465))),AND(설정!$B$6&lt;&gt;"",ISNUMBER(SEARCH(설정!$B$6,$AC465))),AND(설정!$B$7&lt;&gt;"",ISNUMBER(SEARCH(설정!$B$7,$AC465)))),"제외","포함"))</f>
        <v/>
      </c>
    </row>
    <row r="466">
      <c r="W466" s="2">
        <f>IF(OR($B$5="",$C$6="",ROW()&lt;$B$5),"",IF(INDEX($A:$U,ROW(),$C$6)="","",INDEX($A:$U,ROW(),$C$6)))</f>
        <v/>
      </c>
      <c r="X466" s="28">
        <f>IF($W466="","",IF(ISNUMBER($W466),IF($W466&gt;=10000000,IFERROR(DATE(INT($W466/10000),MOD(INT($W466/100),100),MOD($W466,100)),""),$W466),IF(ISNUMBER(--SUBSTITUTE(SUBSTITUTE(TRIM($W466),".","-"),"/","-")),IF(--SUBSTITUTE(SUBSTITUTE(TRIM($W466),".","-"),"/","-")&gt;=10000000,IFERROR(DATE(--LEFT(TRIM($W466),4),--MID(TRIM($W466),5,2),--RIGHT(TRIM($W466),2)),""),--SUBSTITUTE(SUBSTITUTE(TRIM($W466),".","-"),"/","-")),IFERROR(--LEFT(SUBSTITUTE(SUBSTITUTE(TRIM($W466),".","-"),"/","-"),10),""))))</f>
        <v/>
      </c>
      <c r="Y466" s="29">
        <f>IF($X466="","",INT($X466))</f>
        <v/>
      </c>
      <c r="Z466" s="30">
        <f>IF(OR($Y466="",$D$6=""),"",IF(INDEX($A:$U,ROW(),$D$6)="",0,IF(ISNUMBER(INDEX($A:$U,ROW(),$D$6)),INDEX($A:$U,ROW(),$D$6),IFERROR(--SUBSTITUTE(SUBSTITUTE(TRIM(INDEX($A:$U,ROW(),$D$6)),",",""),"원",""),0))))</f>
        <v/>
      </c>
      <c r="AA466" s="30">
        <f>IF(OR($Y466="",$E$6=""),"",IF(INDEX($A:$U,ROW(),$E$6)="",0,IF(ISNUMBER(INDEX($A:$U,ROW(),$E$6)),INDEX($A:$U,ROW(),$E$6),IFERROR(--SUBSTITUTE(SUBSTITUTE(TRIM(INDEX($A:$U,ROW(),$E$6)),",",""),"원",""),0))))</f>
        <v/>
      </c>
      <c r="AB466" s="30">
        <f>IF(OR($Y466="",$F$6=""),"",IF(INDEX($A:$U,ROW(),$F$6)="","",IF(ISNUMBER(INDEX($A:$U,ROW(),$F$6)),INDEX($A:$U,ROW(),$F$6),IFERROR(--SUBSTITUTE(SUBSTITUTE(TRIM(INDEX($A:$U,ROW(),$F$6)),",",""),"원",""),""))))</f>
        <v/>
      </c>
      <c r="AC466" s="2">
        <f>IF(OR($Y466="",$G$6=""),"",INDEX($A:$U,ROW(),$G$6)&amp;"")</f>
        <v/>
      </c>
      <c r="AD466" s="2">
        <f>IF($Y466="","",IF(OR(AND(설정!$B$5&lt;&gt;"",ISNUMBER(SEARCH(설정!$B$5,$AC466))),AND(설정!$B$6&lt;&gt;"",ISNUMBER(SEARCH(설정!$B$6,$AC466))),AND(설정!$B$7&lt;&gt;"",ISNUMBER(SEARCH(설정!$B$7,$AC466)))),"제외","포함"))</f>
        <v/>
      </c>
    </row>
    <row r="467">
      <c r="W467" s="2">
        <f>IF(OR($B$5="",$C$6="",ROW()&lt;$B$5),"",IF(INDEX($A:$U,ROW(),$C$6)="","",INDEX($A:$U,ROW(),$C$6)))</f>
        <v/>
      </c>
      <c r="X467" s="28">
        <f>IF($W467="","",IF(ISNUMBER($W467),IF($W467&gt;=10000000,IFERROR(DATE(INT($W467/10000),MOD(INT($W467/100),100),MOD($W467,100)),""),$W467),IF(ISNUMBER(--SUBSTITUTE(SUBSTITUTE(TRIM($W467),".","-"),"/","-")),IF(--SUBSTITUTE(SUBSTITUTE(TRIM($W467),".","-"),"/","-")&gt;=10000000,IFERROR(DATE(--LEFT(TRIM($W467),4),--MID(TRIM($W467),5,2),--RIGHT(TRIM($W467),2)),""),--SUBSTITUTE(SUBSTITUTE(TRIM($W467),".","-"),"/","-")),IFERROR(--LEFT(SUBSTITUTE(SUBSTITUTE(TRIM($W467),".","-"),"/","-"),10),""))))</f>
        <v/>
      </c>
      <c r="Y467" s="29">
        <f>IF($X467="","",INT($X467))</f>
        <v/>
      </c>
      <c r="Z467" s="30">
        <f>IF(OR($Y467="",$D$6=""),"",IF(INDEX($A:$U,ROW(),$D$6)="",0,IF(ISNUMBER(INDEX($A:$U,ROW(),$D$6)),INDEX($A:$U,ROW(),$D$6),IFERROR(--SUBSTITUTE(SUBSTITUTE(TRIM(INDEX($A:$U,ROW(),$D$6)),",",""),"원",""),0))))</f>
        <v/>
      </c>
      <c r="AA467" s="30">
        <f>IF(OR($Y467="",$E$6=""),"",IF(INDEX($A:$U,ROW(),$E$6)="",0,IF(ISNUMBER(INDEX($A:$U,ROW(),$E$6)),INDEX($A:$U,ROW(),$E$6),IFERROR(--SUBSTITUTE(SUBSTITUTE(TRIM(INDEX($A:$U,ROW(),$E$6)),",",""),"원",""),0))))</f>
        <v/>
      </c>
      <c r="AB467" s="30">
        <f>IF(OR($Y467="",$F$6=""),"",IF(INDEX($A:$U,ROW(),$F$6)="","",IF(ISNUMBER(INDEX($A:$U,ROW(),$F$6)),INDEX($A:$U,ROW(),$F$6),IFERROR(--SUBSTITUTE(SUBSTITUTE(TRIM(INDEX($A:$U,ROW(),$F$6)),",",""),"원",""),""))))</f>
        <v/>
      </c>
      <c r="AC467" s="2">
        <f>IF(OR($Y467="",$G$6=""),"",INDEX($A:$U,ROW(),$G$6)&amp;"")</f>
        <v/>
      </c>
      <c r="AD467" s="2">
        <f>IF($Y467="","",IF(OR(AND(설정!$B$5&lt;&gt;"",ISNUMBER(SEARCH(설정!$B$5,$AC467))),AND(설정!$B$6&lt;&gt;"",ISNUMBER(SEARCH(설정!$B$6,$AC467))),AND(설정!$B$7&lt;&gt;"",ISNUMBER(SEARCH(설정!$B$7,$AC467)))),"제외","포함"))</f>
        <v/>
      </c>
    </row>
    <row r="468">
      <c r="W468" s="2">
        <f>IF(OR($B$5="",$C$6="",ROW()&lt;$B$5),"",IF(INDEX($A:$U,ROW(),$C$6)="","",INDEX($A:$U,ROW(),$C$6)))</f>
        <v/>
      </c>
      <c r="X468" s="28">
        <f>IF($W468="","",IF(ISNUMBER($W468),IF($W468&gt;=10000000,IFERROR(DATE(INT($W468/10000),MOD(INT($W468/100),100),MOD($W468,100)),""),$W468),IF(ISNUMBER(--SUBSTITUTE(SUBSTITUTE(TRIM($W468),".","-"),"/","-")),IF(--SUBSTITUTE(SUBSTITUTE(TRIM($W468),".","-"),"/","-")&gt;=10000000,IFERROR(DATE(--LEFT(TRIM($W468),4),--MID(TRIM($W468),5,2),--RIGHT(TRIM($W468),2)),""),--SUBSTITUTE(SUBSTITUTE(TRIM($W468),".","-"),"/","-")),IFERROR(--LEFT(SUBSTITUTE(SUBSTITUTE(TRIM($W468),".","-"),"/","-"),10),""))))</f>
        <v/>
      </c>
      <c r="Y468" s="29">
        <f>IF($X468="","",INT($X468))</f>
        <v/>
      </c>
      <c r="Z468" s="30">
        <f>IF(OR($Y468="",$D$6=""),"",IF(INDEX($A:$U,ROW(),$D$6)="",0,IF(ISNUMBER(INDEX($A:$U,ROW(),$D$6)),INDEX($A:$U,ROW(),$D$6),IFERROR(--SUBSTITUTE(SUBSTITUTE(TRIM(INDEX($A:$U,ROW(),$D$6)),",",""),"원",""),0))))</f>
        <v/>
      </c>
      <c r="AA468" s="30">
        <f>IF(OR($Y468="",$E$6=""),"",IF(INDEX($A:$U,ROW(),$E$6)="",0,IF(ISNUMBER(INDEX($A:$U,ROW(),$E$6)),INDEX($A:$U,ROW(),$E$6),IFERROR(--SUBSTITUTE(SUBSTITUTE(TRIM(INDEX($A:$U,ROW(),$E$6)),",",""),"원",""),0))))</f>
        <v/>
      </c>
      <c r="AB468" s="30">
        <f>IF(OR($Y468="",$F$6=""),"",IF(INDEX($A:$U,ROW(),$F$6)="","",IF(ISNUMBER(INDEX($A:$U,ROW(),$F$6)),INDEX($A:$U,ROW(),$F$6),IFERROR(--SUBSTITUTE(SUBSTITUTE(TRIM(INDEX($A:$U,ROW(),$F$6)),",",""),"원",""),""))))</f>
        <v/>
      </c>
      <c r="AC468" s="2">
        <f>IF(OR($Y468="",$G$6=""),"",INDEX($A:$U,ROW(),$G$6)&amp;"")</f>
        <v/>
      </c>
      <c r="AD468" s="2">
        <f>IF($Y468="","",IF(OR(AND(설정!$B$5&lt;&gt;"",ISNUMBER(SEARCH(설정!$B$5,$AC468))),AND(설정!$B$6&lt;&gt;"",ISNUMBER(SEARCH(설정!$B$6,$AC468))),AND(설정!$B$7&lt;&gt;"",ISNUMBER(SEARCH(설정!$B$7,$AC468)))),"제외","포함"))</f>
        <v/>
      </c>
    </row>
    <row r="469">
      <c r="W469" s="2">
        <f>IF(OR($B$5="",$C$6="",ROW()&lt;$B$5),"",IF(INDEX($A:$U,ROW(),$C$6)="","",INDEX($A:$U,ROW(),$C$6)))</f>
        <v/>
      </c>
      <c r="X469" s="28">
        <f>IF($W469="","",IF(ISNUMBER($W469),IF($W469&gt;=10000000,IFERROR(DATE(INT($W469/10000),MOD(INT($W469/100),100),MOD($W469,100)),""),$W469),IF(ISNUMBER(--SUBSTITUTE(SUBSTITUTE(TRIM($W469),".","-"),"/","-")),IF(--SUBSTITUTE(SUBSTITUTE(TRIM($W469),".","-"),"/","-")&gt;=10000000,IFERROR(DATE(--LEFT(TRIM($W469),4),--MID(TRIM($W469),5,2),--RIGHT(TRIM($W469),2)),""),--SUBSTITUTE(SUBSTITUTE(TRIM($W469),".","-"),"/","-")),IFERROR(--LEFT(SUBSTITUTE(SUBSTITUTE(TRIM($W469),".","-"),"/","-"),10),""))))</f>
        <v/>
      </c>
      <c r="Y469" s="29">
        <f>IF($X469="","",INT($X469))</f>
        <v/>
      </c>
      <c r="Z469" s="30">
        <f>IF(OR($Y469="",$D$6=""),"",IF(INDEX($A:$U,ROW(),$D$6)="",0,IF(ISNUMBER(INDEX($A:$U,ROW(),$D$6)),INDEX($A:$U,ROW(),$D$6),IFERROR(--SUBSTITUTE(SUBSTITUTE(TRIM(INDEX($A:$U,ROW(),$D$6)),",",""),"원",""),0))))</f>
        <v/>
      </c>
      <c r="AA469" s="30">
        <f>IF(OR($Y469="",$E$6=""),"",IF(INDEX($A:$U,ROW(),$E$6)="",0,IF(ISNUMBER(INDEX($A:$U,ROW(),$E$6)),INDEX($A:$U,ROW(),$E$6),IFERROR(--SUBSTITUTE(SUBSTITUTE(TRIM(INDEX($A:$U,ROW(),$E$6)),",",""),"원",""),0))))</f>
        <v/>
      </c>
      <c r="AB469" s="30">
        <f>IF(OR($Y469="",$F$6=""),"",IF(INDEX($A:$U,ROW(),$F$6)="","",IF(ISNUMBER(INDEX($A:$U,ROW(),$F$6)),INDEX($A:$U,ROW(),$F$6),IFERROR(--SUBSTITUTE(SUBSTITUTE(TRIM(INDEX($A:$U,ROW(),$F$6)),",",""),"원",""),""))))</f>
        <v/>
      </c>
      <c r="AC469" s="2">
        <f>IF(OR($Y469="",$G$6=""),"",INDEX($A:$U,ROW(),$G$6)&amp;"")</f>
        <v/>
      </c>
      <c r="AD469" s="2">
        <f>IF($Y469="","",IF(OR(AND(설정!$B$5&lt;&gt;"",ISNUMBER(SEARCH(설정!$B$5,$AC469))),AND(설정!$B$6&lt;&gt;"",ISNUMBER(SEARCH(설정!$B$6,$AC469))),AND(설정!$B$7&lt;&gt;"",ISNUMBER(SEARCH(설정!$B$7,$AC469)))),"제외","포함"))</f>
        <v/>
      </c>
    </row>
    <row r="470">
      <c r="W470" s="2">
        <f>IF(OR($B$5="",$C$6="",ROW()&lt;$B$5),"",IF(INDEX($A:$U,ROW(),$C$6)="","",INDEX($A:$U,ROW(),$C$6)))</f>
        <v/>
      </c>
      <c r="X470" s="28">
        <f>IF($W470="","",IF(ISNUMBER($W470),IF($W470&gt;=10000000,IFERROR(DATE(INT($W470/10000),MOD(INT($W470/100),100),MOD($W470,100)),""),$W470),IF(ISNUMBER(--SUBSTITUTE(SUBSTITUTE(TRIM($W470),".","-"),"/","-")),IF(--SUBSTITUTE(SUBSTITUTE(TRIM($W470),".","-"),"/","-")&gt;=10000000,IFERROR(DATE(--LEFT(TRIM($W470),4),--MID(TRIM($W470),5,2),--RIGHT(TRIM($W470),2)),""),--SUBSTITUTE(SUBSTITUTE(TRIM($W470),".","-"),"/","-")),IFERROR(--LEFT(SUBSTITUTE(SUBSTITUTE(TRIM($W470),".","-"),"/","-"),10),""))))</f>
        <v/>
      </c>
      <c r="Y470" s="29">
        <f>IF($X470="","",INT($X470))</f>
        <v/>
      </c>
      <c r="Z470" s="30">
        <f>IF(OR($Y470="",$D$6=""),"",IF(INDEX($A:$U,ROW(),$D$6)="",0,IF(ISNUMBER(INDEX($A:$U,ROW(),$D$6)),INDEX($A:$U,ROW(),$D$6),IFERROR(--SUBSTITUTE(SUBSTITUTE(TRIM(INDEX($A:$U,ROW(),$D$6)),",",""),"원",""),0))))</f>
        <v/>
      </c>
      <c r="AA470" s="30">
        <f>IF(OR($Y470="",$E$6=""),"",IF(INDEX($A:$U,ROW(),$E$6)="",0,IF(ISNUMBER(INDEX($A:$U,ROW(),$E$6)),INDEX($A:$U,ROW(),$E$6),IFERROR(--SUBSTITUTE(SUBSTITUTE(TRIM(INDEX($A:$U,ROW(),$E$6)),",",""),"원",""),0))))</f>
        <v/>
      </c>
      <c r="AB470" s="30">
        <f>IF(OR($Y470="",$F$6=""),"",IF(INDEX($A:$U,ROW(),$F$6)="","",IF(ISNUMBER(INDEX($A:$U,ROW(),$F$6)),INDEX($A:$U,ROW(),$F$6),IFERROR(--SUBSTITUTE(SUBSTITUTE(TRIM(INDEX($A:$U,ROW(),$F$6)),",",""),"원",""),""))))</f>
        <v/>
      </c>
      <c r="AC470" s="2">
        <f>IF(OR($Y470="",$G$6=""),"",INDEX($A:$U,ROW(),$G$6)&amp;"")</f>
        <v/>
      </c>
      <c r="AD470" s="2">
        <f>IF($Y470="","",IF(OR(AND(설정!$B$5&lt;&gt;"",ISNUMBER(SEARCH(설정!$B$5,$AC470))),AND(설정!$B$6&lt;&gt;"",ISNUMBER(SEARCH(설정!$B$6,$AC470))),AND(설정!$B$7&lt;&gt;"",ISNUMBER(SEARCH(설정!$B$7,$AC470)))),"제외","포함"))</f>
        <v/>
      </c>
    </row>
    <row r="471">
      <c r="W471" s="2">
        <f>IF(OR($B$5="",$C$6="",ROW()&lt;$B$5),"",IF(INDEX($A:$U,ROW(),$C$6)="","",INDEX($A:$U,ROW(),$C$6)))</f>
        <v/>
      </c>
      <c r="X471" s="28">
        <f>IF($W471="","",IF(ISNUMBER($W471),IF($W471&gt;=10000000,IFERROR(DATE(INT($W471/10000),MOD(INT($W471/100),100),MOD($W471,100)),""),$W471),IF(ISNUMBER(--SUBSTITUTE(SUBSTITUTE(TRIM($W471),".","-"),"/","-")),IF(--SUBSTITUTE(SUBSTITUTE(TRIM($W471),".","-"),"/","-")&gt;=10000000,IFERROR(DATE(--LEFT(TRIM($W471),4),--MID(TRIM($W471),5,2),--RIGHT(TRIM($W471),2)),""),--SUBSTITUTE(SUBSTITUTE(TRIM($W471),".","-"),"/","-")),IFERROR(--LEFT(SUBSTITUTE(SUBSTITUTE(TRIM($W471),".","-"),"/","-"),10),""))))</f>
        <v/>
      </c>
      <c r="Y471" s="29">
        <f>IF($X471="","",INT($X471))</f>
        <v/>
      </c>
      <c r="Z471" s="30">
        <f>IF(OR($Y471="",$D$6=""),"",IF(INDEX($A:$U,ROW(),$D$6)="",0,IF(ISNUMBER(INDEX($A:$U,ROW(),$D$6)),INDEX($A:$U,ROW(),$D$6),IFERROR(--SUBSTITUTE(SUBSTITUTE(TRIM(INDEX($A:$U,ROW(),$D$6)),",",""),"원",""),0))))</f>
        <v/>
      </c>
      <c r="AA471" s="30">
        <f>IF(OR($Y471="",$E$6=""),"",IF(INDEX($A:$U,ROW(),$E$6)="",0,IF(ISNUMBER(INDEX($A:$U,ROW(),$E$6)),INDEX($A:$U,ROW(),$E$6),IFERROR(--SUBSTITUTE(SUBSTITUTE(TRIM(INDEX($A:$U,ROW(),$E$6)),",",""),"원",""),0))))</f>
        <v/>
      </c>
      <c r="AB471" s="30">
        <f>IF(OR($Y471="",$F$6=""),"",IF(INDEX($A:$U,ROW(),$F$6)="","",IF(ISNUMBER(INDEX($A:$U,ROW(),$F$6)),INDEX($A:$U,ROW(),$F$6),IFERROR(--SUBSTITUTE(SUBSTITUTE(TRIM(INDEX($A:$U,ROW(),$F$6)),",",""),"원",""),""))))</f>
        <v/>
      </c>
      <c r="AC471" s="2">
        <f>IF(OR($Y471="",$G$6=""),"",INDEX($A:$U,ROW(),$G$6)&amp;"")</f>
        <v/>
      </c>
      <c r="AD471" s="2">
        <f>IF($Y471="","",IF(OR(AND(설정!$B$5&lt;&gt;"",ISNUMBER(SEARCH(설정!$B$5,$AC471))),AND(설정!$B$6&lt;&gt;"",ISNUMBER(SEARCH(설정!$B$6,$AC471))),AND(설정!$B$7&lt;&gt;"",ISNUMBER(SEARCH(설정!$B$7,$AC471)))),"제외","포함"))</f>
        <v/>
      </c>
    </row>
    <row r="472">
      <c r="W472" s="2">
        <f>IF(OR($B$5="",$C$6="",ROW()&lt;$B$5),"",IF(INDEX($A:$U,ROW(),$C$6)="","",INDEX($A:$U,ROW(),$C$6)))</f>
        <v/>
      </c>
      <c r="X472" s="28">
        <f>IF($W472="","",IF(ISNUMBER($W472),IF($W472&gt;=10000000,IFERROR(DATE(INT($W472/10000),MOD(INT($W472/100),100),MOD($W472,100)),""),$W472),IF(ISNUMBER(--SUBSTITUTE(SUBSTITUTE(TRIM($W472),".","-"),"/","-")),IF(--SUBSTITUTE(SUBSTITUTE(TRIM($W472),".","-"),"/","-")&gt;=10000000,IFERROR(DATE(--LEFT(TRIM($W472),4),--MID(TRIM($W472),5,2),--RIGHT(TRIM($W472),2)),""),--SUBSTITUTE(SUBSTITUTE(TRIM($W472),".","-"),"/","-")),IFERROR(--LEFT(SUBSTITUTE(SUBSTITUTE(TRIM($W472),".","-"),"/","-"),10),""))))</f>
        <v/>
      </c>
      <c r="Y472" s="29">
        <f>IF($X472="","",INT($X472))</f>
        <v/>
      </c>
      <c r="Z472" s="30">
        <f>IF(OR($Y472="",$D$6=""),"",IF(INDEX($A:$U,ROW(),$D$6)="",0,IF(ISNUMBER(INDEX($A:$U,ROW(),$D$6)),INDEX($A:$U,ROW(),$D$6),IFERROR(--SUBSTITUTE(SUBSTITUTE(TRIM(INDEX($A:$U,ROW(),$D$6)),",",""),"원",""),0))))</f>
        <v/>
      </c>
      <c r="AA472" s="30">
        <f>IF(OR($Y472="",$E$6=""),"",IF(INDEX($A:$U,ROW(),$E$6)="",0,IF(ISNUMBER(INDEX($A:$U,ROW(),$E$6)),INDEX($A:$U,ROW(),$E$6),IFERROR(--SUBSTITUTE(SUBSTITUTE(TRIM(INDEX($A:$U,ROW(),$E$6)),",",""),"원",""),0))))</f>
        <v/>
      </c>
      <c r="AB472" s="30">
        <f>IF(OR($Y472="",$F$6=""),"",IF(INDEX($A:$U,ROW(),$F$6)="","",IF(ISNUMBER(INDEX($A:$U,ROW(),$F$6)),INDEX($A:$U,ROW(),$F$6),IFERROR(--SUBSTITUTE(SUBSTITUTE(TRIM(INDEX($A:$U,ROW(),$F$6)),",",""),"원",""),""))))</f>
        <v/>
      </c>
      <c r="AC472" s="2">
        <f>IF(OR($Y472="",$G$6=""),"",INDEX($A:$U,ROW(),$G$6)&amp;"")</f>
        <v/>
      </c>
      <c r="AD472" s="2">
        <f>IF($Y472="","",IF(OR(AND(설정!$B$5&lt;&gt;"",ISNUMBER(SEARCH(설정!$B$5,$AC472))),AND(설정!$B$6&lt;&gt;"",ISNUMBER(SEARCH(설정!$B$6,$AC472))),AND(설정!$B$7&lt;&gt;"",ISNUMBER(SEARCH(설정!$B$7,$AC472)))),"제외","포함"))</f>
        <v/>
      </c>
    </row>
    <row r="473">
      <c r="W473" s="2">
        <f>IF(OR($B$5="",$C$6="",ROW()&lt;$B$5),"",IF(INDEX($A:$U,ROW(),$C$6)="","",INDEX($A:$U,ROW(),$C$6)))</f>
        <v/>
      </c>
      <c r="X473" s="28">
        <f>IF($W473="","",IF(ISNUMBER($W473),IF($W473&gt;=10000000,IFERROR(DATE(INT($W473/10000),MOD(INT($W473/100),100),MOD($W473,100)),""),$W473),IF(ISNUMBER(--SUBSTITUTE(SUBSTITUTE(TRIM($W473),".","-"),"/","-")),IF(--SUBSTITUTE(SUBSTITUTE(TRIM($W473),".","-"),"/","-")&gt;=10000000,IFERROR(DATE(--LEFT(TRIM($W473),4),--MID(TRIM($W473),5,2),--RIGHT(TRIM($W473),2)),""),--SUBSTITUTE(SUBSTITUTE(TRIM($W473),".","-"),"/","-")),IFERROR(--LEFT(SUBSTITUTE(SUBSTITUTE(TRIM($W473),".","-"),"/","-"),10),""))))</f>
        <v/>
      </c>
      <c r="Y473" s="29">
        <f>IF($X473="","",INT($X473))</f>
        <v/>
      </c>
      <c r="Z473" s="30">
        <f>IF(OR($Y473="",$D$6=""),"",IF(INDEX($A:$U,ROW(),$D$6)="",0,IF(ISNUMBER(INDEX($A:$U,ROW(),$D$6)),INDEX($A:$U,ROW(),$D$6),IFERROR(--SUBSTITUTE(SUBSTITUTE(TRIM(INDEX($A:$U,ROW(),$D$6)),",",""),"원",""),0))))</f>
        <v/>
      </c>
      <c r="AA473" s="30">
        <f>IF(OR($Y473="",$E$6=""),"",IF(INDEX($A:$U,ROW(),$E$6)="",0,IF(ISNUMBER(INDEX($A:$U,ROW(),$E$6)),INDEX($A:$U,ROW(),$E$6),IFERROR(--SUBSTITUTE(SUBSTITUTE(TRIM(INDEX($A:$U,ROW(),$E$6)),",",""),"원",""),0))))</f>
        <v/>
      </c>
      <c r="AB473" s="30">
        <f>IF(OR($Y473="",$F$6=""),"",IF(INDEX($A:$U,ROW(),$F$6)="","",IF(ISNUMBER(INDEX($A:$U,ROW(),$F$6)),INDEX($A:$U,ROW(),$F$6),IFERROR(--SUBSTITUTE(SUBSTITUTE(TRIM(INDEX($A:$U,ROW(),$F$6)),",",""),"원",""),""))))</f>
        <v/>
      </c>
      <c r="AC473" s="2">
        <f>IF(OR($Y473="",$G$6=""),"",INDEX($A:$U,ROW(),$G$6)&amp;"")</f>
        <v/>
      </c>
      <c r="AD473" s="2">
        <f>IF($Y473="","",IF(OR(AND(설정!$B$5&lt;&gt;"",ISNUMBER(SEARCH(설정!$B$5,$AC473))),AND(설정!$B$6&lt;&gt;"",ISNUMBER(SEARCH(설정!$B$6,$AC473))),AND(설정!$B$7&lt;&gt;"",ISNUMBER(SEARCH(설정!$B$7,$AC473)))),"제외","포함"))</f>
        <v/>
      </c>
    </row>
    <row r="474">
      <c r="W474" s="2">
        <f>IF(OR($B$5="",$C$6="",ROW()&lt;$B$5),"",IF(INDEX($A:$U,ROW(),$C$6)="","",INDEX($A:$U,ROW(),$C$6)))</f>
        <v/>
      </c>
      <c r="X474" s="28">
        <f>IF($W474="","",IF(ISNUMBER($W474),IF($W474&gt;=10000000,IFERROR(DATE(INT($W474/10000),MOD(INT($W474/100),100),MOD($W474,100)),""),$W474),IF(ISNUMBER(--SUBSTITUTE(SUBSTITUTE(TRIM($W474),".","-"),"/","-")),IF(--SUBSTITUTE(SUBSTITUTE(TRIM($W474),".","-"),"/","-")&gt;=10000000,IFERROR(DATE(--LEFT(TRIM($W474),4),--MID(TRIM($W474),5,2),--RIGHT(TRIM($W474),2)),""),--SUBSTITUTE(SUBSTITUTE(TRIM($W474),".","-"),"/","-")),IFERROR(--LEFT(SUBSTITUTE(SUBSTITUTE(TRIM($W474),".","-"),"/","-"),10),""))))</f>
        <v/>
      </c>
      <c r="Y474" s="29">
        <f>IF($X474="","",INT($X474))</f>
        <v/>
      </c>
      <c r="Z474" s="30">
        <f>IF(OR($Y474="",$D$6=""),"",IF(INDEX($A:$U,ROW(),$D$6)="",0,IF(ISNUMBER(INDEX($A:$U,ROW(),$D$6)),INDEX($A:$U,ROW(),$D$6),IFERROR(--SUBSTITUTE(SUBSTITUTE(TRIM(INDEX($A:$U,ROW(),$D$6)),",",""),"원",""),0))))</f>
        <v/>
      </c>
      <c r="AA474" s="30">
        <f>IF(OR($Y474="",$E$6=""),"",IF(INDEX($A:$U,ROW(),$E$6)="",0,IF(ISNUMBER(INDEX($A:$U,ROW(),$E$6)),INDEX($A:$U,ROW(),$E$6),IFERROR(--SUBSTITUTE(SUBSTITUTE(TRIM(INDEX($A:$U,ROW(),$E$6)),",",""),"원",""),0))))</f>
        <v/>
      </c>
      <c r="AB474" s="30">
        <f>IF(OR($Y474="",$F$6=""),"",IF(INDEX($A:$U,ROW(),$F$6)="","",IF(ISNUMBER(INDEX($A:$U,ROW(),$F$6)),INDEX($A:$U,ROW(),$F$6),IFERROR(--SUBSTITUTE(SUBSTITUTE(TRIM(INDEX($A:$U,ROW(),$F$6)),",",""),"원",""),""))))</f>
        <v/>
      </c>
      <c r="AC474" s="2">
        <f>IF(OR($Y474="",$G$6=""),"",INDEX($A:$U,ROW(),$G$6)&amp;"")</f>
        <v/>
      </c>
      <c r="AD474" s="2">
        <f>IF($Y474="","",IF(OR(AND(설정!$B$5&lt;&gt;"",ISNUMBER(SEARCH(설정!$B$5,$AC474))),AND(설정!$B$6&lt;&gt;"",ISNUMBER(SEARCH(설정!$B$6,$AC474))),AND(설정!$B$7&lt;&gt;"",ISNUMBER(SEARCH(설정!$B$7,$AC474)))),"제외","포함"))</f>
        <v/>
      </c>
    </row>
    <row r="475">
      <c r="W475" s="2">
        <f>IF(OR($B$5="",$C$6="",ROW()&lt;$B$5),"",IF(INDEX($A:$U,ROW(),$C$6)="","",INDEX($A:$U,ROW(),$C$6)))</f>
        <v/>
      </c>
      <c r="X475" s="28">
        <f>IF($W475="","",IF(ISNUMBER($W475),IF($W475&gt;=10000000,IFERROR(DATE(INT($W475/10000),MOD(INT($W475/100),100),MOD($W475,100)),""),$W475),IF(ISNUMBER(--SUBSTITUTE(SUBSTITUTE(TRIM($W475),".","-"),"/","-")),IF(--SUBSTITUTE(SUBSTITUTE(TRIM($W475),".","-"),"/","-")&gt;=10000000,IFERROR(DATE(--LEFT(TRIM($W475),4),--MID(TRIM($W475),5,2),--RIGHT(TRIM($W475),2)),""),--SUBSTITUTE(SUBSTITUTE(TRIM($W475),".","-"),"/","-")),IFERROR(--LEFT(SUBSTITUTE(SUBSTITUTE(TRIM($W475),".","-"),"/","-"),10),""))))</f>
        <v/>
      </c>
      <c r="Y475" s="29">
        <f>IF($X475="","",INT($X475))</f>
        <v/>
      </c>
      <c r="Z475" s="30">
        <f>IF(OR($Y475="",$D$6=""),"",IF(INDEX($A:$U,ROW(),$D$6)="",0,IF(ISNUMBER(INDEX($A:$U,ROW(),$D$6)),INDEX($A:$U,ROW(),$D$6),IFERROR(--SUBSTITUTE(SUBSTITUTE(TRIM(INDEX($A:$U,ROW(),$D$6)),",",""),"원",""),0))))</f>
        <v/>
      </c>
      <c r="AA475" s="30">
        <f>IF(OR($Y475="",$E$6=""),"",IF(INDEX($A:$U,ROW(),$E$6)="",0,IF(ISNUMBER(INDEX($A:$U,ROW(),$E$6)),INDEX($A:$U,ROW(),$E$6),IFERROR(--SUBSTITUTE(SUBSTITUTE(TRIM(INDEX($A:$U,ROW(),$E$6)),",",""),"원",""),0))))</f>
        <v/>
      </c>
      <c r="AB475" s="30">
        <f>IF(OR($Y475="",$F$6=""),"",IF(INDEX($A:$U,ROW(),$F$6)="","",IF(ISNUMBER(INDEX($A:$U,ROW(),$F$6)),INDEX($A:$U,ROW(),$F$6),IFERROR(--SUBSTITUTE(SUBSTITUTE(TRIM(INDEX($A:$U,ROW(),$F$6)),",",""),"원",""),""))))</f>
        <v/>
      </c>
      <c r="AC475" s="2">
        <f>IF(OR($Y475="",$G$6=""),"",INDEX($A:$U,ROW(),$G$6)&amp;"")</f>
        <v/>
      </c>
      <c r="AD475" s="2">
        <f>IF($Y475="","",IF(OR(AND(설정!$B$5&lt;&gt;"",ISNUMBER(SEARCH(설정!$B$5,$AC475))),AND(설정!$B$6&lt;&gt;"",ISNUMBER(SEARCH(설정!$B$6,$AC475))),AND(설정!$B$7&lt;&gt;"",ISNUMBER(SEARCH(설정!$B$7,$AC475)))),"제외","포함"))</f>
        <v/>
      </c>
    </row>
    <row r="476">
      <c r="W476" s="2">
        <f>IF(OR($B$5="",$C$6="",ROW()&lt;$B$5),"",IF(INDEX($A:$U,ROW(),$C$6)="","",INDEX($A:$U,ROW(),$C$6)))</f>
        <v/>
      </c>
      <c r="X476" s="28">
        <f>IF($W476="","",IF(ISNUMBER($W476),IF($W476&gt;=10000000,IFERROR(DATE(INT($W476/10000),MOD(INT($W476/100),100),MOD($W476,100)),""),$W476),IF(ISNUMBER(--SUBSTITUTE(SUBSTITUTE(TRIM($W476),".","-"),"/","-")),IF(--SUBSTITUTE(SUBSTITUTE(TRIM($W476),".","-"),"/","-")&gt;=10000000,IFERROR(DATE(--LEFT(TRIM($W476),4),--MID(TRIM($W476),5,2),--RIGHT(TRIM($W476),2)),""),--SUBSTITUTE(SUBSTITUTE(TRIM($W476),".","-"),"/","-")),IFERROR(--LEFT(SUBSTITUTE(SUBSTITUTE(TRIM($W476),".","-"),"/","-"),10),""))))</f>
        <v/>
      </c>
      <c r="Y476" s="29">
        <f>IF($X476="","",INT($X476))</f>
        <v/>
      </c>
      <c r="Z476" s="30">
        <f>IF(OR($Y476="",$D$6=""),"",IF(INDEX($A:$U,ROW(),$D$6)="",0,IF(ISNUMBER(INDEX($A:$U,ROW(),$D$6)),INDEX($A:$U,ROW(),$D$6),IFERROR(--SUBSTITUTE(SUBSTITUTE(TRIM(INDEX($A:$U,ROW(),$D$6)),",",""),"원",""),0))))</f>
        <v/>
      </c>
      <c r="AA476" s="30">
        <f>IF(OR($Y476="",$E$6=""),"",IF(INDEX($A:$U,ROW(),$E$6)="",0,IF(ISNUMBER(INDEX($A:$U,ROW(),$E$6)),INDEX($A:$U,ROW(),$E$6),IFERROR(--SUBSTITUTE(SUBSTITUTE(TRIM(INDEX($A:$U,ROW(),$E$6)),",",""),"원",""),0))))</f>
        <v/>
      </c>
      <c r="AB476" s="30">
        <f>IF(OR($Y476="",$F$6=""),"",IF(INDEX($A:$U,ROW(),$F$6)="","",IF(ISNUMBER(INDEX($A:$U,ROW(),$F$6)),INDEX($A:$U,ROW(),$F$6),IFERROR(--SUBSTITUTE(SUBSTITUTE(TRIM(INDEX($A:$U,ROW(),$F$6)),",",""),"원",""),""))))</f>
        <v/>
      </c>
      <c r="AC476" s="2">
        <f>IF(OR($Y476="",$G$6=""),"",INDEX($A:$U,ROW(),$G$6)&amp;"")</f>
        <v/>
      </c>
      <c r="AD476" s="2">
        <f>IF($Y476="","",IF(OR(AND(설정!$B$5&lt;&gt;"",ISNUMBER(SEARCH(설정!$B$5,$AC476))),AND(설정!$B$6&lt;&gt;"",ISNUMBER(SEARCH(설정!$B$6,$AC476))),AND(설정!$B$7&lt;&gt;"",ISNUMBER(SEARCH(설정!$B$7,$AC476)))),"제외","포함"))</f>
        <v/>
      </c>
    </row>
    <row r="477">
      <c r="W477" s="2">
        <f>IF(OR($B$5="",$C$6="",ROW()&lt;$B$5),"",IF(INDEX($A:$U,ROW(),$C$6)="","",INDEX($A:$U,ROW(),$C$6)))</f>
        <v/>
      </c>
      <c r="X477" s="28">
        <f>IF($W477="","",IF(ISNUMBER($W477),IF($W477&gt;=10000000,IFERROR(DATE(INT($W477/10000),MOD(INT($W477/100),100),MOD($W477,100)),""),$W477),IF(ISNUMBER(--SUBSTITUTE(SUBSTITUTE(TRIM($W477),".","-"),"/","-")),IF(--SUBSTITUTE(SUBSTITUTE(TRIM($W477),".","-"),"/","-")&gt;=10000000,IFERROR(DATE(--LEFT(TRIM($W477),4),--MID(TRIM($W477),5,2),--RIGHT(TRIM($W477),2)),""),--SUBSTITUTE(SUBSTITUTE(TRIM($W477),".","-"),"/","-")),IFERROR(--LEFT(SUBSTITUTE(SUBSTITUTE(TRIM($W477),".","-"),"/","-"),10),""))))</f>
        <v/>
      </c>
      <c r="Y477" s="29">
        <f>IF($X477="","",INT($X477))</f>
        <v/>
      </c>
      <c r="Z477" s="30">
        <f>IF(OR($Y477="",$D$6=""),"",IF(INDEX($A:$U,ROW(),$D$6)="",0,IF(ISNUMBER(INDEX($A:$U,ROW(),$D$6)),INDEX($A:$U,ROW(),$D$6),IFERROR(--SUBSTITUTE(SUBSTITUTE(TRIM(INDEX($A:$U,ROW(),$D$6)),",",""),"원",""),0))))</f>
        <v/>
      </c>
      <c r="AA477" s="30">
        <f>IF(OR($Y477="",$E$6=""),"",IF(INDEX($A:$U,ROW(),$E$6)="",0,IF(ISNUMBER(INDEX($A:$U,ROW(),$E$6)),INDEX($A:$U,ROW(),$E$6),IFERROR(--SUBSTITUTE(SUBSTITUTE(TRIM(INDEX($A:$U,ROW(),$E$6)),",",""),"원",""),0))))</f>
        <v/>
      </c>
      <c r="AB477" s="30">
        <f>IF(OR($Y477="",$F$6=""),"",IF(INDEX($A:$U,ROW(),$F$6)="","",IF(ISNUMBER(INDEX($A:$U,ROW(),$F$6)),INDEX($A:$U,ROW(),$F$6),IFERROR(--SUBSTITUTE(SUBSTITUTE(TRIM(INDEX($A:$U,ROW(),$F$6)),",",""),"원",""),""))))</f>
        <v/>
      </c>
      <c r="AC477" s="2">
        <f>IF(OR($Y477="",$G$6=""),"",INDEX($A:$U,ROW(),$G$6)&amp;"")</f>
        <v/>
      </c>
      <c r="AD477" s="2">
        <f>IF($Y477="","",IF(OR(AND(설정!$B$5&lt;&gt;"",ISNUMBER(SEARCH(설정!$B$5,$AC477))),AND(설정!$B$6&lt;&gt;"",ISNUMBER(SEARCH(설정!$B$6,$AC477))),AND(설정!$B$7&lt;&gt;"",ISNUMBER(SEARCH(설정!$B$7,$AC477)))),"제외","포함"))</f>
        <v/>
      </c>
    </row>
    <row r="478">
      <c r="W478" s="2">
        <f>IF(OR($B$5="",$C$6="",ROW()&lt;$B$5),"",IF(INDEX($A:$U,ROW(),$C$6)="","",INDEX($A:$U,ROW(),$C$6)))</f>
        <v/>
      </c>
      <c r="X478" s="28">
        <f>IF($W478="","",IF(ISNUMBER($W478),IF($W478&gt;=10000000,IFERROR(DATE(INT($W478/10000),MOD(INT($W478/100),100),MOD($W478,100)),""),$W478),IF(ISNUMBER(--SUBSTITUTE(SUBSTITUTE(TRIM($W478),".","-"),"/","-")),IF(--SUBSTITUTE(SUBSTITUTE(TRIM($W478),".","-"),"/","-")&gt;=10000000,IFERROR(DATE(--LEFT(TRIM($W478),4),--MID(TRIM($W478),5,2),--RIGHT(TRIM($W478),2)),""),--SUBSTITUTE(SUBSTITUTE(TRIM($W478),".","-"),"/","-")),IFERROR(--LEFT(SUBSTITUTE(SUBSTITUTE(TRIM($W478),".","-"),"/","-"),10),""))))</f>
        <v/>
      </c>
      <c r="Y478" s="29">
        <f>IF($X478="","",INT($X478))</f>
        <v/>
      </c>
      <c r="Z478" s="30">
        <f>IF(OR($Y478="",$D$6=""),"",IF(INDEX($A:$U,ROW(),$D$6)="",0,IF(ISNUMBER(INDEX($A:$U,ROW(),$D$6)),INDEX($A:$U,ROW(),$D$6),IFERROR(--SUBSTITUTE(SUBSTITUTE(TRIM(INDEX($A:$U,ROW(),$D$6)),",",""),"원",""),0))))</f>
        <v/>
      </c>
      <c r="AA478" s="30">
        <f>IF(OR($Y478="",$E$6=""),"",IF(INDEX($A:$U,ROW(),$E$6)="",0,IF(ISNUMBER(INDEX($A:$U,ROW(),$E$6)),INDEX($A:$U,ROW(),$E$6),IFERROR(--SUBSTITUTE(SUBSTITUTE(TRIM(INDEX($A:$U,ROW(),$E$6)),",",""),"원",""),0))))</f>
        <v/>
      </c>
      <c r="AB478" s="30">
        <f>IF(OR($Y478="",$F$6=""),"",IF(INDEX($A:$U,ROW(),$F$6)="","",IF(ISNUMBER(INDEX($A:$U,ROW(),$F$6)),INDEX($A:$U,ROW(),$F$6),IFERROR(--SUBSTITUTE(SUBSTITUTE(TRIM(INDEX($A:$U,ROW(),$F$6)),",",""),"원",""),""))))</f>
        <v/>
      </c>
      <c r="AC478" s="2">
        <f>IF(OR($Y478="",$G$6=""),"",INDEX($A:$U,ROW(),$G$6)&amp;"")</f>
        <v/>
      </c>
      <c r="AD478" s="2">
        <f>IF($Y478="","",IF(OR(AND(설정!$B$5&lt;&gt;"",ISNUMBER(SEARCH(설정!$B$5,$AC478))),AND(설정!$B$6&lt;&gt;"",ISNUMBER(SEARCH(설정!$B$6,$AC478))),AND(설정!$B$7&lt;&gt;"",ISNUMBER(SEARCH(설정!$B$7,$AC478)))),"제외","포함"))</f>
        <v/>
      </c>
    </row>
    <row r="479">
      <c r="W479" s="2">
        <f>IF(OR($B$5="",$C$6="",ROW()&lt;$B$5),"",IF(INDEX($A:$U,ROW(),$C$6)="","",INDEX($A:$U,ROW(),$C$6)))</f>
        <v/>
      </c>
      <c r="X479" s="28">
        <f>IF($W479="","",IF(ISNUMBER($W479),IF($W479&gt;=10000000,IFERROR(DATE(INT($W479/10000),MOD(INT($W479/100),100),MOD($W479,100)),""),$W479),IF(ISNUMBER(--SUBSTITUTE(SUBSTITUTE(TRIM($W479),".","-"),"/","-")),IF(--SUBSTITUTE(SUBSTITUTE(TRIM($W479),".","-"),"/","-")&gt;=10000000,IFERROR(DATE(--LEFT(TRIM($W479),4),--MID(TRIM($W479),5,2),--RIGHT(TRIM($W479),2)),""),--SUBSTITUTE(SUBSTITUTE(TRIM($W479),".","-"),"/","-")),IFERROR(--LEFT(SUBSTITUTE(SUBSTITUTE(TRIM($W479),".","-"),"/","-"),10),""))))</f>
        <v/>
      </c>
      <c r="Y479" s="29">
        <f>IF($X479="","",INT($X479))</f>
        <v/>
      </c>
      <c r="Z479" s="30">
        <f>IF(OR($Y479="",$D$6=""),"",IF(INDEX($A:$U,ROW(),$D$6)="",0,IF(ISNUMBER(INDEX($A:$U,ROW(),$D$6)),INDEX($A:$U,ROW(),$D$6),IFERROR(--SUBSTITUTE(SUBSTITUTE(TRIM(INDEX($A:$U,ROW(),$D$6)),",",""),"원",""),0))))</f>
        <v/>
      </c>
      <c r="AA479" s="30">
        <f>IF(OR($Y479="",$E$6=""),"",IF(INDEX($A:$U,ROW(),$E$6)="",0,IF(ISNUMBER(INDEX($A:$U,ROW(),$E$6)),INDEX($A:$U,ROW(),$E$6),IFERROR(--SUBSTITUTE(SUBSTITUTE(TRIM(INDEX($A:$U,ROW(),$E$6)),",",""),"원",""),0))))</f>
        <v/>
      </c>
      <c r="AB479" s="30">
        <f>IF(OR($Y479="",$F$6=""),"",IF(INDEX($A:$U,ROW(),$F$6)="","",IF(ISNUMBER(INDEX($A:$U,ROW(),$F$6)),INDEX($A:$U,ROW(),$F$6),IFERROR(--SUBSTITUTE(SUBSTITUTE(TRIM(INDEX($A:$U,ROW(),$F$6)),",",""),"원",""),""))))</f>
        <v/>
      </c>
      <c r="AC479" s="2">
        <f>IF(OR($Y479="",$G$6=""),"",INDEX($A:$U,ROW(),$G$6)&amp;"")</f>
        <v/>
      </c>
      <c r="AD479" s="2">
        <f>IF($Y479="","",IF(OR(AND(설정!$B$5&lt;&gt;"",ISNUMBER(SEARCH(설정!$B$5,$AC479))),AND(설정!$B$6&lt;&gt;"",ISNUMBER(SEARCH(설정!$B$6,$AC479))),AND(설정!$B$7&lt;&gt;"",ISNUMBER(SEARCH(설정!$B$7,$AC479)))),"제외","포함"))</f>
        <v/>
      </c>
    </row>
    <row r="480">
      <c r="W480" s="2">
        <f>IF(OR($B$5="",$C$6="",ROW()&lt;$B$5),"",IF(INDEX($A:$U,ROW(),$C$6)="","",INDEX($A:$U,ROW(),$C$6)))</f>
        <v/>
      </c>
      <c r="X480" s="28">
        <f>IF($W480="","",IF(ISNUMBER($W480),IF($W480&gt;=10000000,IFERROR(DATE(INT($W480/10000),MOD(INT($W480/100),100),MOD($W480,100)),""),$W480),IF(ISNUMBER(--SUBSTITUTE(SUBSTITUTE(TRIM($W480),".","-"),"/","-")),IF(--SUBSTITUTE(SUBSTITUTE(TRIM($W480),".","-"),"/","-")&gt;=10000000,IFERROR(DATE(--LEFT(TRIM($W480),4),--MID(TRIM($W480),5,2),--RIGHT(TRIM($W480),2)),""),--SUBSTITUTE(SUBSTITUTE(TRIM($W480),".","-"),"/","-")),IFERROR(--LEFT(SUBSTITUTE(SUBSTITUTE(TRIM($W480),".","-"),"/","-"),10),""))))</f>
        <v/>
      </c>
      <c r="Y480" s="29">
        <f>IF($X480="","",INT($X480))</f>
        <v/>
      </c>
      <c r="Z480" s="30">
        <f>IF(OR($Y480="",$D$6=""),"",IF(INDEX($A:$U,ROW(),$D$6)="",0,IF(ISNUMBER(INDEX($A:$U,ROW(),$D$6)),INDEX($A:$U,ROW(),$D$6),IFERROR(--SUBSTITUTE(SUBSTITUTE(TRIM(INDEX($A:$U,ROW(),$D$6)),",",""),"원",""),0))))</f>
        <v/>
      </c>
      <c r="AA480" s="30">
        <f>IF(OR($Y480="",$E$6=""),"",IF(INDEX($A:$U,ROW(),$E$6)="",0,IF(ISNUMBER(INDEX($A:$U,ROW(),$E$6)),INDEX($A:$U,ROW(),$E$6),IFERROR(--SUBSTITUTE(SUBSTITUTE(TRIM(INDEX($A:$U,ROW(),$E$6)),",",""),"원",""),0))))</f>
        <v/>
      </c>
      <c r="AB480" s="30">
        <f>IF(OR($Y480="",$F$6=""),"",IF(INDEX($A:$U,ROW(),$F$6)="","",IF(ISNUMBER(INDEX($A:$U,ROW(),$F$6)),INDEX($A:$U,ROW(),$F$6),IFERROR(--SUBSTITUTE(SUBSTITUTE(TRIM(INDEX($A:$U,ROW(),$F$6)),",",""),"원",""),""))))</f>
        <v/>
      </c>
      <c r="AC480" s="2">
        <f>IF(OR($Y480="",$G$6=""),"",INDEX($A:$U,ROW(),$G$6)&amp;"")</f>
        <v/>
      </c>
      <c r="AD480" s="2">
        <f>IF($Y480="","",IF(OR(AND(설정!$B$5&lt;&gt;"",ISNUMBER(SEARCH(설정!$B$5,$AC480))),AND(설정!$B$6&lt;&gt;"",ISNUMBER(SEARCH(설정!$B$6,$AC480))),AND(설정!$B$7&lt;&gt;"",ISNUMBER(SEARCH(설정!$B$7,$AC480)))),"제외","포함"))</f>
        <v/>
      </c>
    </row>
    <row r="481">
      <c r="W481" s="2">
        <f>IF(OR($B$5="",$C$6="",ROW()&lt;$B$5),"",IF(INDEX($A:$U,ROW(),$C$6)="","",INDEX($A:$U,ROW(),$C$6)))</f>
        <v/>
      </c>
      <c r="X481" s="28">
        <f>IF($W481="","",IF(ISNUMBER($W481),IF($W481&gt;=10000000,IFERROR(DATE(INT($W481/10000),MOD(INT($W481/100),100),MOD($W481,100)),""),$W481),IF(ISNUMBER(--SUBSTITUTE(SUBSTITUTE(TRIM($W481),".","-"),"/","-")),IF(--SUBSTITUTE(SUBSTITUTE(TRIM($W481),".","-"),"/","-")&gt;=10000000,IFERROR(DATE(--LEFT(TRIM($W481),4),--MID(TRIM($W481),5,2),--RIGHT(TRIM($W481),2)),""),--SUBSTITUTE(SUBSTITUTE(TRIM($W481),".","-"),"/","-")),IFERROR(--LEFT(SUBSTITUTE(SUBSTITUTE(TRIM($W481),".","-"),"/","-"),10),""))))</f>
        <v/>
      </c>
      <c r="Y481" s="29">
        <f>IF($X481="","",INT($X481))</f>
        <v/>
      </c>
      <c r="Z481" s="30">
        <f>IF(OR($Y481="",$D$6=""),"",IF(INDEX($A:$U,ROW(),$D$6)="",0,IF(ISNUMBER(INDEX($A:$U,ROW(),$D$6)),INDEX($A:$U,ROW(),$D$6),IFERROR(--SUBSTITUTE(SUBSTITUTE(TRIM(INDEX($A:$U,ROW(),$D$6)),",",""),"원",""),0))))</f>
        <v/>
      </c>
      <c r="AA481" s="30">
        <f>IF(OR($Y481="",$E$6=""),"",IF(INDEX($A:$U,ROW(),$E$6)="",0,IF(ISNUMBER(INDEX($A:$U,ROW(),$E$6)),INDEX($A:$U,ROW(),$E$6),IFERROR(--SUBSTITUTE(SUBSTITUTE(TRIM(INDEX($A:$U,ROW(),$E$6)),",",""),"원",""),0))))</f>
        <v/>
      </c>
      <c r="AB481" s="30">
        <f>IF(OR($Y481="",$F$6=""),"",IF(INDEX($A:$U,ROW(),$F$6)="","",IF(ISNUMBER(INDEX($A:$U,ROW(),$F$6)),INDEX($A:$U,ROW(),$F$6),IFERROR(--SUBSTITUTE(SUBSTITUTE(TRIM(INDEX($A:$U,ROW(),$F$6)),",",""),"원",""),""))))</f>
        <v/>
      </c>
      <c r="AC481" s="2">
        <f>IF(OR($Y481="",$G$6=""),"",INDEX($A:$U,ROW(),$G$6)&amp;"")</f>
        <v/>
      </c>
      <c r="AD481" s="2">
        <f>IF($Y481="","",IF(OR(AND(설정!$B$5&lt;&gt;"",ISNUMBER(SEARCH(설정!$B$5,$AC481))),AND(설정!$B$6&lt;&gt;"",ISNUMBER(SEARCH(설정!$B$6,$AC481))),AND(설정!$B$7&lt;&gt;"",ISNUMBER(SEARCH(설정!$B$7,$AC481)))),"제외","포함"))</f>
        <v/>
      </c>
    </row>
    <row r="482">
      <c r="W482" s="2">
        <f>IF(OR($B$5="",$C$6="",ROW()&lt;$B$5),"",IF(INDEX($A:$U,ROW(),$C$6)="","",INDEX($A:$U,ROW(),$C$6)))</f>
        <v/>
      </c>
      <c r="X482" s="28">
        <f>IF($W482="","",IF(ISNUMBER($W482),IF($W482&gt;=10000000,IFERROR(DATE(INT($W482/10000),MOD(INT($W482/100),100),MOD($W482,100)),""),$W482),IF(ISNUMBER(--SUBSTITUTE(SUBSTITUTE(TRIM($W482),".","-"),"/","-")),IF(--SUBSTITUTE(SUBSTITUTE(TRIM($W482),".","-"),"/","-")&gt;=10000000,IFERROR(DATE(--LEFT(TRIM($W482),4),--MID(TRIM($W482),5,2),--RIGHT(TRIM($W482),2)),""),--SUBSTITUTE(SUBSTITUTE(TRIM($W482),".","-"),"/","-")),IFERROR(--LEFT(SUBSTITUTE(SUBSTITUTE(TRIM($W482),".","-"),"/","-"),10),""))))</f>
        <v/>
      </c>
      <c r="Y482" s="29">
        <f>IF($X482="","",INT($X482))</f>
        <v/>
      </c>
      <c r="Z482" s="30">
        <f>IF(OR($Y482="",$D$6=""),"",IF(INDEX($A:$U,ROW(),$D$6)="",0,IF(ISNUMBER(INDEX($A:$U,ROW(),$D$6)),INDEX($A:$U,ROW(),$D$6),IFERROR(--SUBSTITUTE(SUBSTITUTE(TRIM(INDEX($A:$U,ROW(),$D$6)),",",""),"원",""),0))))</f>
        <v/>
      </c>
      <c r="AA482" s="30">
        <f>IF(OR($Y482="",$E$6=""),"",IF(INDEX($A:$U,ROW(),$E$6)="",0,IF(ISNUMBER(INDEX($A:$U,ROW(),$E$6)),INDEX($A:$U,ROW(),$E$6),IFERROR(--SUBSTITUTE(SUBSTITUTE(TRIM(INDEX($A:$U,ROW(),$E$6)),",",""),"원",""),0))))</f>
        <v/>
      </c>
      <c r="AB482" s="30">
        <f>IF(OR($Y482="",$F$6=""),"",IF(INDEX($A:$U,ROW(),$F$6)="","",IF(ISNUMBER(INDEX($A:$U,ROW(),$F$6)),INDEX($A:$U,ROW(),$F$6),IFERROR(--SUBSTITUTE(SUBSTITUTE(TRIM(INDEX($A:$U,ROW(),$F$6)),",",""),"원",""),""))))</f>
        <v/>
      </c>
      <c r="AC482" s="2">
        <f>IF(OR($Y482="",$G$6=""),"",INDEX($A:$U,ROW(),$G$6)&amp;"")</f>
        <v/>
      </c>
      <c r="AD482" s="2">
        <f>IF($Y482="","",IF(OR(AND(설정!$B$5&lt;&gt;"",ISNUMBER(SEARCH(설정!$B$5,$AC482))),AND(설정!$B$6&lt;&gt;"",ISNUMBER(SEARCH(설정!$B$6,$AC482))),AND(설정!$B$7&lt;&gt;"",ISNUMBER(SEARCH(설정!$B$7,$AC482)))),"제외","포함"))</f>
        <v/>
      </c>
    </row>
    <row r="483">
      <c r="W483" s="2">
        <f>IF(OR($B$5="",$C$6="",ROW()&lt;$B$5),"",IF(INDEX($A:$U,ROW(),$C$6)="","",INDEX($A:$U,ROW(),$C$6)))</f>
        <v/>
      </c>
      <c r="X483" s="28">
        <f>IF($W483="","",IF(ISNUMBER($W483),IF($W483&gt;=10000000,IFERROR(DATE(INT($W483/10000),MOD(INT($W483/100),100),MOD($W483,100)),""),$W483),IF(ISNUMBER(--SUBSTITUTE(SUBSTITUTE(TRIM($W483),".","-"),"/","-")),IF(--SUBSTITUTE(SUBSTITUTE(TRIM($W483),".","-"),"/","-")&gt;=10000000,IFERROR(DATE(--LEFT(TRIM($W483),4),--MID(TRIM($W483),5,2),--RIGHT(TRIM($W483),2)),""),--SUBSTITUTE(SUBSTITUTE(TRIM($W483),".","-"),"/","-")),IFERROR(--LEFT(SUBSTITUTE(SUBSTITUTE(TRIM($W483),".","-"),"/","-"),10),""))))</f>
        <v/>
      </c>
      <c r="Y483" s="29">
        <f>IF($X483="","",INT($X483))</f>
        <v/>
      </c>
      <c r="Z483" s="30">
        <f>IF(OR($Y483="",$D$6=""),"",IF(INDEX($A:$U,ROW(),$D$6)="",0,IF(ISNUMBER(INDEX($A:$U,ROW(),$D$6)),INDEX($A:$U,ROW(),$D$6),IFERROR(--SUBSTITUTE(SUBSTITUTE(TRIM(INDEX($A:$U,ROW(),$D$6)),",",""),"원",""),0))))</f>
        <v/>
      </c>
      <c r="AA483" s="30">
        <f>IF(OR($Y483="",$E$6=""),"",IF(INDEX($A:$U,ROW(),$E$6)="",0,IF(ISNUMBER(INDEX($A:$U,ROW(),$E$6)),INDEX($A:$U,ROW(),$E$6),IFERROR(--SUBSTITUTE(SUBSTITUTE(TRIM(INDEX($A:$U,ROW(),$E$6)),",",""),"원",""),0))))</f>
        <v/>
      </c>
      <c r="AB483" s="30">
        <f>IF(OR($Y483="",$F$6=""),"",IF(INDEX($A:$U,ROW(),$F$6)="","",IF(ISNUMBER(INDEX($A:$U,ROW(),$F$6)),INDEX($A:$U,ROW(),$F$6),IFERROR(--SUBSTITUTE(SUBSTITUTE(TRIM(INDEX($A:$U,ROW(),$F$6)),",",""),"원",""),""))))</f>
        <v/>
      </c>
      <c r="AC483" s="2">
        <f>IF(OR($Y483="",$G$6=""),"",INDEX($A:$U,ROW(),$G$6)&amp;"")</f>
        <v/>
      </c>
      <c r="AD483" s="2">
        <f>IF($Y483="","",IF(OR(AND(설정!$B$5&lt;&gt;"",ISNUMBER(SEARCH(설정!$B$5,$AC483))),AND(설정!$B$6&lt;&gt;"",ISNUMBER(SEARCH(설정!$B$6,$AC483))),AND(설정!$B$7&lt;&gt;"",ISNUMBER(SEARCH(설정!$B$7,$AC483)))),"제외","포함"))</f>
        <v/>
      </c>
    </row>
    <row r="484">
      <c r="W484" s="2">
        <f>IF(OR($B$5="",$C$6="",ROW()&lt;$B$5),"",IF(INDEX($A:$U,ROW(),$C$6)="","",INDEX($A:$U,ROW(),$C$6)))</f>
        <v/>
      </c>
      <c r="X484" s="28">
        <f>IF($W484="","",IF(ISNUMBER($W484),IF($W484&gt;=10000000,IFERROR(DATE(INT($W484/10000),MOD(INT($W484/100),100),MOD($W484,100)),""),$W484),IF(ISNUMBER(--SUBSTITUTE(SUBSTITUTE(TRIM($W484),".","-"),"/","-")),IF(--SUBSTITUTE(SUBSTITUTE(TRIM($W484),".","-"),"/","-")&gt;=10000000,IFERROR(DATE(--LEFT(TRIM($W484),4),--MID(TRIM($W484),5,2),--RIGHT(TRIM($W484),2)),""),--SUBSTITUTE(SUBSTITUTE(TRIM($W484),".","-"),"/","-")),IFERROR(--LEFT(SUBSTITUTE(SUBSTITUTE(TRIM($W484),".","-"),"/","-"),10),""))))</f>
        <v/>
      </c>
      <c r="Y484" s="29">
        <f>IF($X484="","",INT($X484))</f>
        <v/>
      </c>
      <c r="Z484" s="30">
        <f>IF(OR($Y484="",$D$6=""),"",IF(INDEX($A:$U,ROW(),$D$6)="",0,IF(ISNUMBER(INDEX($A:$U,ROW(),$D$6)),INDEX($A:$U,ROW(),$D$6),IFERROR(--SUBSTITUTE(SUBSTITUTE(TRIM(INDEX($A:$U,ROW(),$D$6)),",",""),"원",""),0))))</f>
        <v/>
      </c>
      <c r="AA484" s="30">
        <f>IF(OR($Y484="",$E$6=""),"",IF(INDEX($A:$U,ROW(),$E$6)="",0,IF(ISNUMBER(INDEX($A:$U,ROW(),$E$6)),INDEX($A:$U,ROW(),$E$6),IFERROR(--SUBSTITUTE(SUBSTITUTE(TRIM(INDEX($A:$U,ROW(),$E$6)),",",""),"원",""),0))))</f>
        <v/>
      </c>
      <c r="AB484" s="30">
        <f>IF(OR($Y484="",$F$6=""),"",IF(INDEX($A:$U,ROW(),$F$6)="","",IF(ISNUMBER(INDEX($A:$U,ROW(),$F$6)),INDEX($A:$U,ROW(),$F$6),IFERROR(--SUBSTITUTE(SUBSTITUTE(TRIM(INDEX($A:$U,ROW(),$F$6)),",",""),"원",""),""))))</f>
        <v/>
      </c>
      <c r="AC484" s="2">
        <f>IF(OR($Y484="",$G$6=""),"",INDEX($A:$U,ROW(),$G$6)&amp;"")</f>
        <v/>
      </c>
      <c r="AD484" s="2">
        <f>IF($Y484="","",IF(OR(AND(설정!$B$5&lt;&gt;"",ISNUMBER(SEARCH(설정!$B$5,$AC484))),AND(설정!$B$6&lt;&gt;"",ISNUMBER(SEARCH(설정!$B$6,$AC484))),AND(설정!$B$7&lt;&gt;"",ISNUMBER(SEARCH(설정!$B$7,$AC484)))),"제외","포함"))</f>
        <v/>
      </c>
    </row>
    <row r="485">
      <c r="W485" s="2">
        <f>IF(OR($B$5="",$C$6="",ROW()&lt;$B$5),"",IF(INDEX($A:$U,ROW(),$C$6)="","",INDEX($A:$U,ROW(),$C$6)))</f>
        <v/>
      </c>
      <c r="X485" s="28">
        <f>IF($W485="","",IF(ISNUMBER($W485),IF($W485&gt;=10000000,IFERROR(DATE(INT($W485/10000),MOD(INT($W485/100),100),MOD($W485,100)),""),$W485),IF(ISNUMBER(--SUBSTITUTE(SUBSTITUTE(TRIM($W485),".","-"),"/","-")),IF(--SUBSTITUTE(SUBSTITUTE(TRIM($W485),".","-"),"/","-")&gt;=10000000,IFERROR(DATE(--LEFT(TRIM($W485),4),--MID(TRIM($W485),5,2),--RIGHT(TRIM($W485),2)),""),--SUBSTITUTE(SUBSTITUTE(TRIM($W485),".","-"),"/","-")),IFERROR(--LEFT(SUBSTITUTE(SUBSTITUTE(TRIM($W485),".","-"),"/","-"),10),""))))</f>
        <v/>
      </c>
      <c r="Y485" s="29">
        <f>IF($X485="","",INT($X485))</f>
        <v/>
      </c>
      <c r="Z485" s="30">
        <f>IF(OR($Y485="",$D$6=""),"",IF(INDEX($A:$U,ROW(),$D$6)="",0,IF(ISNUMBER(INDEX($A:$U,ROW(),$D$6)),INDEX($A:$U,ROW(),$D$6),IFERROR(--SUBSTITUTE(SUBSTITUTE(TRIM(INDEX($A:$U,ROW(),$D$6)),",",""),"원",""),0))))</f>
        <v/>
      </c>
      <c r="AA485" s="30">
        <f>IF(OR($Y485="",$E$6=""),"",IF(INDEX($A:$U,ROW(),$E$6)="",0,IF(ISNUMBER(INDEX($A:$U,ROW(),$E$6)),INDEX($A:$U,ROW(),$E$6),IFERROR(--SUBSTITUTE(SUBSTITUTE(TRIM(INDEX($A:$U,ROW(),$E$6)),",",""),"원",""),0))))</f>
        <v/>
      </c>
      <c r="AB485" s="30">
        <f>IF(OR($Y485="",$F$6=""),"",IF(INDEX($A:$U,ROW(),$F$6)="","",IF(ISNUMBER(INDEX($A:$U,ROW(),$F$6)),INDEX($A:$U,ROW(),$F$6),IFERROR(--SUBSTITUTE(SUBSTITUTE(TRIM(INDEX($A:$U,ROW(),$F$6)),",",""),"원",""),""))))</f>
        <v/>
      </c>
      <c r="AC485" s="2">
        <f>IF(OR($Y485="",$G$6=""),"",INDEX($A:$U,ROW(),$G$6)&amp;"")</f>
        <v/>
      </c>
      <c r="AD485" s="2">
        <f>IF($Y485="","",IF(OR(AND(설정!$B$5&lt;&gt;"",ISNUMBER(SEARCH(설정!$B$5,$AC485))),AND(설정!$B$6&lt;&gt;"",ISNUMBER(SEARCH(설정!$B$6,$AC485))),AND(설정!$B$7&lt;&gt;"",ISNUMBER(SEARCH(설정!$B$7,$AC485)))),"제외","포함"))</f>
        <v/>
      </c>
    </row>
    <row r="486">
      <c r="W486" s="2">
        <f>IF(OR($B$5="",$C$6="",ROW()&lt;$B$5),"",IF(INDEX($A:$U,ROW(),$C$6)="","",INDEX($A:$U,ROW(),$C$6)))</f>
        <v/>
      </c>
      <c r="X486" s="28">
        <f>IF($W486="","",IF(ISNUMBER($W486),IF($W486&gt;=10000000,IFERROR(DATE(INT($W486/10000),MOD(INT($W486/100),100),MOD($W486,100)),""),$W486),IF(ISNUMBER(--SUBSTITUTE(SUBSTITUTE(TRIM($W486),".","-"),"/","-")),IF(--SUBSTITUTE(SUBSTITUTE(TRIM($W486),".","-"),"/","-")&gt;=10000000,IFERROR(DATE(--LEFT(TRIM($W486),4),--MID(TRIM($W486),5,2),--RIGHT(TRIM($W486),2)),""),--SUBSTITUTE(SUBSTITUTE(TRIM($W486),".","-"),"/","-")),IFERROR(--LEFT(SUBSTITUTE(SUBSTITUTE(TRIM($W486),".","-"),"/","-"),10),""))))</f>
        <v/>
      </c>
      <c r="Y486" s="29">
        <f>IF($X486="","",INT($X486))</f>
        <v/>
      </c>
      <c r="Z486" s="30">
        <f>IF(OR($Y486="",$D$6=""),"",IF(INDEX($A:$U,ROW(),$D$6)="",0,IF(ISNUMBER(INDEX($A:$U,ROW(),$D$6)),INDEX($A:$U,ROW(),$D$6),IFERROR(--SUBSTITUTE(SUBSTITUTE(TRIM(INDEX($A:$U,ROW(),$D$6)),",",""),"원",""),0))))</f>
        <v/>
      </c>
      <c r="AA486" s="30">
        <f>IF(OR($Y486="",$E$6=""),"",IF(INDEX($A:$U,ROW(),$E$6)="",0,IF(ISNUMBER(INDEX($A:$U,ROW(),$E$6)),INDEX($A:$U,ROW(),$E$6),IFERROR(--SUBSTITUTE(SUBSTITUTE(TRIM(INDEX($A:$U,ROW(),$E$6)),",",""),"원",""),0))))</f>
        <v/>
      </c>
      <c r="AB486" s="30">
        <f>IF(OR($Y486="",$F$6=""),"",IF(INDEX($A:$U,ROW(),$F$6)="","",IF(ISNUMBER(INDEX($A:$U,ROW(),$F$6)),INDEX($A:$U,ROW(),$F$6),IFERROR(--SUBSTITUTE(SUBSTITUTE(TRIM(INDEX($A:$U,ROW(),$F$6)),",",""),"원",""),""))))</f>
        <v/>
      </c>
      <c r="AC486" s="2">
        <f>IF(OR($Y486="",$G$6=""),"",INDEX($A:$U,ROW(),$G$6)&amp;"")</f>
        <v/>
      </c>
      <c r="AD486" s="2">
        <f>IF($Y486="","",IF(OR(AND(설정!$B$5&lt;&gt;"",ISNUMBER(SEARCH(설정!$B$5,$AC486))),AND(설정!$B$6&lt;&gt;"",ISNUMBER(SEARCH(설정!$B$6,$AC486))),AND(설정!$B$7&lt;&gt;"",ISNUMBER(SEARCH(설정!$B$7,$AC486)))),"제외","포함"))</f>
        <v/>
      </c>
    </row>
    <row r="487">
      <c r="W487" s="2">
        <f>IF(OR($B$5="",$C$6="",ROW()&lt;$B$5),"",IF(INDEX($A:$U,ROW(),$C$6)="","",INDEX($A:$U,ROW(),$C$6)))</f>
        <v/>
      </c>
      <c r="X487" s="28">
        <f>IF($W487="","",IF(ISNUMBER($W487),IF($W487&gt;=10000000,IFERROR(DATE(INT($W487/10000),MOD(INT($W487/100),100),MOD($W487,100)),""),$W487),IF(ISNUMBER(--SUBSTITUTE(SUBSTITUTE(TRIM($W487),".","-"),"/","-")),IF(--SUBSTITUTE(SUBSTITUTE(TRIM($W487),".","-"),"/","-")&gt;=10000000,IFERROR(DATE(--LEFT(TRIM($W487),4),--MID(TRIM($W487),5,2),--RIGHT(TRIM($W487),2)),""),--SUBSTITUTE(SUBSTITUTE(TRIM($W487),".","-"),"/","-")),IFERROR(--LEFT(SUBSTITUTE(SUBSTITUTE(TRIM($W487),".","-"),"/","-"),10),""))))</f>
        <v/>
      </c>
      <c r="Y487" s="29">
        <f>IF($X487="","",INT($X487))</f>
        <v/>
      </c>
      <c r="Z487" s="30">
        <f>IF(OR($Y487="",$D$6=""),"",IF(INDEX($A:$U,ROW(),$D$6)="",0,IF(ISNUMBER(INDEX($A:$U,ROW(),$D$6)),INDEX($A:$U,ROW(),$D$6),IFERROR(--SUBSTITUTE(SUBSTITUTE(TRIM(INDEX($A:$U,ROW(),$D$6)),",",""),"원",""),0))))</f>
        <v/>
      </c>
      <c r="AA487" s="30">
        <f>IF(OR($Y487="",$E$6=""),"",IF(INDEX($A:$U,ROW(),$E$6)="",0,IF(ISNUMBER(INDEX($A:$U,ROW(),$E$6)),INDEX($A:$U,ROW(),$E$6),IFERROR(--SUBSTITUTE(SUBSTITUTE(TRIM(INDEX($A:$U,ROW(),$E$6)),",",""),"원",""),0))))</f>
        <v/>
      </c>
      <c r="AB487" s="30">
        <f>IF(OR($Y487="",$F$6=""),"",IF(INDEX($A:$U,ROW(),$F$6)="","",IF(ISNUMBER(INDEX($A:$U,ROW(),$F$6)),INDEX($A:$U,ROW(),$F$6),IFERROR(--SUBSTITUTE(SUBSTITUTE(TRIM(INDEX($A:$U,ROW(),$F$6)),",",""),"원",""),""))))</f>
        <v/>
      </c>
      <c r="AC487" s="2">
        <f>IF(OR($Y487="",$G$6=""),"",INDEX($A:$U,ROW(),$G$6)&amp;"")</f>
        <v/>
      </c>
      <c r="AD487" s="2">
        <f>IF($Y487="","",IF(OR(AND(설정!$B$5&lt;&gt;"",ISNUMBER(SEARCH(설정!$B$5,$AC487))),AND(설정!$B$6&lt;&gt;"",ISNUMBER(SEARCH(설정!$B$6,$AC487))),AND(설정!$B$7&lt;&gt;"",ISNUMBER(SEARCH(설정!$B$7,$AC487)))),"제외","포함"))</f>
        <v/>
      </c>
    </row>
    <row r="488">
      <c r="W488" s="2">
        <f>IF(OR($B$5="",$C$6="",ROW()&lt;$B$5),"",IF(INDEX($A:$U,ROW(),$C$6)="","",INDEX($A:$U,ROW(),$C$6)))</f>
        <v/>
      </c>
      <c r="X488" s="28">
        <f>IF($W488="","",IF(ISNUMBER($W488),IF($W488&gt;=10000000,IFERROR(DATE(INT($W488/10000),MOD(INT($W488/100),100),MOD($W488,100)),""),$W488),IF(ISNUMBER(--SUBSTITUTE(SUBSTITUTE(TRIM($W488),".","-"),"/","-")),IF(--SUBSTITUTE(SUBSTITUTE(TRIM($W488),".","-"),"/","-")&gt;=10000000,IFERROR(DATE(--LEFT(TRIM($W488),4),--MID(TRIM($W488),5,2),--RIGHT(TRIM($W488),2)),""),--SUBSTITUTE(SUBSTITUTE(TRIM($W488),".","-"),"/","-")),IFERROR(--LEFT(SUBSTITUTE(SUBSTITUTE(TRIM($W488),".","-"),"/","-"),10),""))))</f>
        <v/>
      </c>
      <c r="Y488" s="29">
        <f>IF($X488="","",INT($X488))</f>
        <v/>
      </c>
      <c r="Z488" s="30">
        <f>IF(OR($Y488="",$D$6=""),"",IF(INDEX($A:$U,ROW(),$D$6)="",0,IF(ISNUMBER(INDEX($A:$U,ROW(),$D$6)),INDEX($A:$U,ROW(),$D$6),IFERROR(--SUBSTITUTE(SUBSTITUTE(TRIM(INDEX($A:$U,ROW(),$D$6)),",",""),"원",""),0))))</f>
        <v/>
      </c>
      <c r="AA488" s="30">
        <f>IF(OR($Y488="",$E$6=""),"",IF(INDEX($A:$U,ROW(),$E$6)="",0,IF(ISNUMBER(INDEX($A:$U,ROW(),$E$6)),INDEX($A:$U,ROW(),$E$6),IFERROR(--SUBSTITUTE(SUBSTITUTE(TRIM(INDEX($A:$U,ROW(),$E$6)),",",""),"원",""),0))))</f>
        <v/>
      </c>
      <c r="AB488" s="30">
        <f>IF(OR($Y488="",$F$6=""),"",IF(INDEX($A:$U,ROW(),$F$6)="","",IF(ISNUMBER(INDEX($A:$U,ROW(),$F$6)),INDEX($A:$U,ROW(),$F$6),IFERROR(--SUBSTITUTE(SUBSTITUTE(TRIM(INDEX($A:$U,ROW(),$F$6)),",",""),"원",""),""))))</f>
        <v/>
      </c>
      <c r="AC488" s="2">
        <f>IF(OR($Y488="",$G$6=""),"",INDEX($A:$U,ROW(),$G$6)&amp;"")</f>
        <v/>
      </c>
      <c r="AD488" s="2">
        <f>IF($Y488="","",IF(OR(AND(설정!$B$5&lt;&gt;"",ISNUMBER(SEARCH(설정!$B$5,$AC488))),AND(설정!$B$6&lt;&gt;"",ISNUMBER(SEARCH(설정!$B$6,$AC488))),AND(설정!$B$7&lt;&gt;"",ISNUMBER(SEARCH(설정!$B$7,$AC488)))),"제외","포함"))</f>
        <v/>
      </c>
    </row>
    <row r="489">
      <c r="W489" s="2">
        <f>IF(OR($B$5="",$C$6="",ROW()&lt;$B$5),"",IF(INDEX($A:$U,ROW(),$C$6)="","",INDEX($A:$U,ROW(),$C$6)))</f>
        <v/>
      </c>
      <c r="X489" s="28">
        <f>IF($W489="","",IF(ISNUMBER($W489),IF($W489&gt;=10000000,IFERROR(DATE(INT($W489/10000),MOD(INT($W489/100),100),MOD($W489,100)),""),$W489),IF(ISNUMBER(--SUBSTITUTE(SUBSTITUTE(TRIM($W489),".","-"),"/","-")),IF(--SUBSTITUTE(SUBSTITUTE(TRIM($W489),".","-"),"/","-")&gt;=10000000,IFERROR(DATE(--LEFT(TRIM($W489),4),--MID(TRIM($W489),5,2),--RIGHT(TRIM($W489),2)),""),--SUBSTITUTE(SUBSTITUTE(TRIM($W489),".","-"),"/","-")),IFERROR(--LEFT(SUBSTITUTE(SUBSTITUTE(TRIM($W489),".","-"),"/","-"),10),""))))</f>
        <v/>
      </c>
      <c r="Y489" s="29">
        <f>IF($X489="","",INT($X489))</f>
        <v/>
      </c>
      <c r="Z489" s="30">
        <f>IF(OR($Y489="",$D$6=""),"",IF(INDEX($A:$U,ROW(),$D$6)="",0,IF(ISNUMBER(INDEX($A:$U,ROW(),$D$6)),INDEX($A:$U,ROW(),$D$6),IFERROR(--SUBSTITUTE(SUBSTITUTE(TRIM(INDEX($A:$U,ROW(),$D$6)),",",""),"원",""),0))))</f>
        <v/>
      </c>
      <c r="AA489" s="30">
        <f>IF(OR($Y489="",$E$6=""),"",IF(INDEX($A:$U,ROW(),$E$6)="",0,IF(ISNUMBER(INDEX($A:$U,ROW(),$E$6)),INDEX($A:$U,ROW(),$E$6),IFERROR(--SUBSTITUTE(SUBSTITUTE(TRIM(INDEX($A:$U,ROW(),$E$6)),",",""),"원",""),0))))</f>
        <v/>
      </c>
      <c r="AB489" s="30">
        <f>IF(OR($Y489="",$F$6=""),"",IF(INDEX($A:$U,ROW(),$F$6)="","",IF(ISNUMBER(INDEX($A:$U,ROW(),$F$6)),INDEX($A:$U,ROW(),$F$6),IFERROR(--SUBSTITUTE(SUBSTITUTE(TRIM(INDEX($A:$U,ROW(),$F$6)),",",""),"원",""),""))))</f>
        <v/>
      </c>
      <c r="AC489" s="2">
        <f>IF(OR($Y489="",$G$6=""),"",INDEX($A:$U,ROW(),$G$6)&amp;"")</f>
        <v/>
      </c>
      <c r="AD489" s="2">
        <f>IF($Y489="","",IF(OR(AND(설정!$B$5&lt;&gt;"",ISNUMBER(SEARCH(설정!$B$5,$AC489))),AND(설정!$B$6&lt;&gt;"",ISNUMBER(SEARCH(설정!$B$6,$AC489))),AND(설정!$B$7&lt;&gt;"",ISNUMBER(SEARCH(설정!$B$7,$AC489)))),"제외","포함"))</f>
        <v/>
      </c>
    </row>
    <row r="490">
      <c r="W490" s="2">
        <f>IF(OR($B$5="",$C$6="",ROW()&lt;$B$5),"",IF(INDEX($A:$U,ROW(),$C$6)="","",INDEX($A:$U,ROW(),$C$6)))</f>
        <v/>
      </c>
      <c r="X490" s="28">
        <f>IF($W490="","",IF(ISNUMBER($W490),IF($W490&gt;=10000000,IFERROR(DATE(INT($W490/10000),MOD(INT($W490/100),100),MOD($W490,100)),""),$W490),IF(ISNUMBER(--SUBSTITUTE(SUBSTITUTE(TRIM($W490),".","-"),"/","-")),IF(--SUBSTITUTE(SUBSTITUTE(TRIM($W490),".","-"),"/","-")&gt;=10000000,IFERROR(DATE(--LEFT(TRIM($W490),4),--MID(TRIM($W490),5,2),--RIGHT(TRIM($W490),2)),""),--SUBSTITUTE(SUBSTITUTE(TRIM($W490),".","-"),"/","-")),IFERROR(--LEFT(SUBSTITUTE(SUBSTITUTE(TRIM($W490),".","-"),"/","-"),10),""))))</f>
        <v/>
      </c>
      <c r="Y490" s="29">
        <f>IF($X490="","",INT($X490))</f>
        <v/>
      </c>
      <c r="Z490" s="30">
        <f>IF(OR($Y490="",$D$6=""),"",IF(INDEX($A:$U,ROW(),$D$6)="",0,IF(ISNUMBER(INDEX($A:$U,ROW(),$D$6)),INDEX($A:$U,ROW(),$D$6),IFERROR(--SUBSTITUTE(SUBSTITUTE(TRIM(INDEX($A:$U,ROW(),$D$6)),",",""),"원",""),0))))</f>
        <v/>
      </c>
      <c r="AA490" s="30">
        <f>IF(OR($Y490="",$E$6=""),"",IF(INDEX($A:$U,ROW(),$E$6)="",0,IF(ISNUMBER(INDEX($A:$U,ROW(),$E$6)),INDEX($A:$U,ROW(),$E$6),IFERROR(--SUBSTITUTE(SUBSTITUTE(TRIM(INDEX($A:$U,ROW(),$E$6)),",",""),"원",""),0))))</f>
        <v/>
      </c>
      <c r="AB490" s="30">
        <f>IF(OR($Y490="",$F$6=""),"",IF(INDEX($A:$U,ROW(),$F$6)="","",IF(ISNUMBER(INDEX($A:$U,ROW(),$F$6)),INDEX($A:$U,ROW(),$F$6),IFERROR(--SUBSTITUTE(SUBSTITUTE(TRIM(INDEX($A:$U,ROW(),$F$6)),",",""),"원",""),""))))</f>
        <v/>
      </c>
      <c r="AC490" s="2">
        <f>IF(OR($Y490="",$G$6=""),"",INDEX($A:$U,ROW(),$G$6)&amp;"")</f>
        <v/>
      </c>
      <c r="AD490" s="2">
        <f>IF($Y490="","",IF(OR(AND(설정!$B$5&lt;&gt;"",ISNUMBER(SEARCH(설정!$B$5,$AC490))),AND(설정!$B$6&lt;&gt;"",ISNUMBER(SEARCH(설정!$B$6,$AC490))),AND(설정!$B$7&lt;&gt;"",ISNUMBER(SEARCH(설정!$B$7,$AC490)))),"제외","포함"))</f>
        <v/>
      </c>
    </row>
    <row r="491">
      <c r="W491" s="2">
        <f>IF(OR($B$5="",$C$6="",ROW()&lt;$B$5),"",IF(INDEX($A:$U,ROW(),$C$6)="","",INDEX($A:$U,ROW(),$C$6)))</f>
        <v/>
      </c>
      <c r="X491" s="28">
        <f>IF($W491="","",IF(ISNUMBER($W491),IF($W491&gt;=10000000,IFERROR(DATE(INT($W491/10000),MOD(INT($W491/100),100),MOD($W491,100)),""),$W491),IF(ISNUMBER(--SUBSTITUTE(SUBSTITUTE(TRIM($W491),".","-"),"/","-")),IF(--SUBSTITUTE(SUBSTITUTE(TRIM($W491),".","-"),"/","-")&gt;=10000000,IFERROR(DATE(--LEFT(TRIM($W491),4),--MID(TRIM($W491),5,2),--RIGHT(TRIM($W491),2)),""),--SUBSTITUTE(SUBSTITUTE(TRIM($W491),".","-"),"/","-")),IFERROR(--LEFT(SUBSTITUTE(SUBSTITUTE(TRIM($W491),".","-"),"/","-"),10),""))))</f>
        <v/>
      </c>
      <c r="Y491" s="29">
        <f>IF($X491="","",INT($X491))</f>
        <v/>
      </c>
      <c r="Z491" s="30">
        <f>IF(OR($Y491="",$D$6=""),"",IF(INDEX($A:$U,ROW(),$D$6)="",0,IF(ISNUMBER(INDEX($A:$U,ROW(),$D$6)),INDEX($A:$U,ROW(),$D$6),IFERROR(--SUBSTITUTE(SUBSTITUTE(TRIM(INDEX($A:$U,ROW(),$D$6)),",",""),"원",""),0))))</f>
        <v/>
      </c>
      <c r="AA491" s="30">
        <f>IF(OR($Y491="",$E$6=""),"",IF(INDEX($A:$U,ROW(),$E$6)="",0,IF(ISNUMBER(INDEX($A:$U,ROW(),$E$6)),INDEX($A:$U,ROW(),$E$6),IFERROR(--SUBSTITUTE(SUBSTITUTE(TRIM(INDEX($A:$U,ROW(),$E$6)),",",""),"원",""),0))))</f>
        <v/>
      </c>
      <c r="AB491" s="30">
        <f>IF(OR($Y491="",$F$6=""),"",IF(INDEX($A:$U,ROW(),$F$6)="","",IF(ISNUMBER(INDEX($A:$U,ROW(),$F$6)),INDEX($A:$U,ROW(),$F$6),IFERROR(--SUBSTITUTE(SUBSTITUTE(TRIM(INDEX($A:$U,ROW(),$F$6)),",",""),"원",""),""))))</f>
        <v/>
      </c>
      <c r="AC491" s="2">
        <f>IF(OR($Y491="",$G$6=""),"",INDEX($A:$U,ROW(),$G$6)&amp;"")</f>
        <v/>
      </c>
      <c r="AD491" s="2">
        <f>IF($Y491="","",IF(OR(AND(설정!$B$5&lt;&gt;"",ISNUMBER(SEARCH(설정!$B$5,$AC491))),AND(설정!$B$6&lt;&gt;"",ISNUMBER(SEARCH(설정!$B$6,$AC491))),AND(설정!$B$7&lt;&gt;"",ISNUMBER(SEARCH(설정!$B$7,$AC491)))),"제외","포함"))</f>
        <v/>
      </c>
    </row>
    <row r="492">
      <c r="W492" s="2">
        <f>IF(OR($B$5="",$C$6="",ROW()&lt;$B$5),"",IF(INDEX($A:$U,ROW(),$C$6)="","",INDEX($A:$U,ROW(),$C$6)))</f>
        <v/>
      </c>
      <c r="X492" s="28">
        <f>IF($W492="","",IF(ISNUMBER($W492),IF($W492&gt;=10000000,IFERROR(DATE(INT($W492/10000),MOD(INT($W492/100),100),MOD($W492,100)),""),$W492),IF(ISNUMBER(--SUBSTITUTE(SUBSTITUTE(TRIM($W492),".","-"),"/","-")),IF(--SUBSTITUTE(SUBSTITUTE(TRIM($W492),".","-"),"/","-")&gt;=10000000,IFERROR(DATE(--LEFT(TRIM($W492),4),--MID(TRIM($W492),5,2),--RIGHT(TRIM($W492),2)),""),--SUBSTITUTE(SUBSTITUTE(TRIM($W492),".","-"),"/","-")),IFERROR(--LEFT(SUBSTITUTE(SUBSTITUTE(TRIM($W492),".","-"),"/","-"),10),""))))</f>
        <v/>
      </c>
      <c r="Y492" s="29">
        <f>IF($X492="","",INT($X492))</f>
        <v/>
      </c>
      <c r="Z492" s="30">
        <f>IF(OR($Y492="",$D$6=""),"",IF(INDEX($A:$U,ROW(),$D$6)="",0,IF(ISNUMBER(INDEX($A:$U,ROW(),$D$6)),INDEX($A:$U,ROW(),$D$6),IFERROR(--SUBSTITUTE(SUBSTITUTE(TRIM(INDEX($A:$U,ROW(),$D$6)),",",""),"원",""),0))))</f>
        <v/>
      </c>
      <c r="AA492" s="30">
        <f>IF(OR($Y492="",$E$6=""),"",IF(INDEX($A:$U,ROW(),$E$6)="",0,IF(ISNUMBER(INDEX($A:$U,ROW(),$E$6)),INDEX($A:$U,ROW(),$E$6),IFERROR(--SUBSTITUTE(SUBSTITUTE(TRIM(INDEX($A:$U,ROW(),$E$6)),",",""),"원",""),0))))</f>
        <v/>
      </c>
      <c r="AB492" s="30">
        <f>IF(OR($Y492="",$F$6=""),"",IF(INDEX($A:$U,ROW(),$F$6)="","",IF(ISNUMBER(INDEX($A:$U,ROW(),$F$6)),INDEX($A:$U,ROW(),$F$6),IFERROR(--SUBSTITUTE(SUBSTITUTE(TRIM(INDEX($A:$U,ROW(),$F$6)),",",""),"원",""),""))))</f>
        <v/>
      </c>
      <c r="AC492" s="2">
        <f>IF(OR($Y492="",$G$6=""),"",INDEX($A:$U,ROW(),$G$6)&amp;"")</f>
        <v/>
      </c>
      <c r="AD492" s="2">
        <f>IF($Y492="","",IF(OR(AND(설정!$B$5&lt;&gt;"",ISNUMBER(SEARCH(설정!$B$5,$AC492))),AND(설정!$B$6&lt;&gt;"",ISNUMBER(SEARCH(설정!$B$6,$AC492))),AND(설정!$B$7&lt;&gt;"",ISNUMBER(SEARCH(설정!$B$7,$AC492)))),"제외","포함"))</f>
        <v/>
      </c>
    </row>
    <row r="493">
      <c r="W493" s="2">
        <f>IF(OR($B$5="",$C$6="",ROW()&lt;$B$5),"",IF(INDEX($A:$U,ROW(),$C$6)="","",INDEX($A:$U,ROW(),$C$6)))</f>
        <v/>
      </c>
      <c r="X493" s="28">
        <f>IF($W493="","",IF(ISNUMBER($W493),IF($W493&gt;=10000000,IFERROR(DATE(INT($W493/10000),MOD(INT($W493/100),100),MOD($W493,100)),""),$W493),IF(ISNUMBER(--SUBSTITUTE(SUBSTITUTE(TRIM($W493),".","-"),"/","-")),IF(--SUBSTITUTE(SUBSTITUTE(TRIM($W493),".","-"),"/","-")&gt;=10000000,IFERROR(DATE(--LEFT(TRIM($W493),4),--MID(TRIM($W493),5,2),--RIGHT(TRIM($W493),2)),""),--SUBSTITUTE(SUBSTITUTE(TRIM($W493),".","-"),"/","-")),IFERROR(--LEFT(SUBSTITUTE(SUBSTITUTE(TRIM($W493),".","-"),"/","-"),10),""))))</f>
        <v/>
      </c>
      <c r="Y493" s="29">
        <f>IF($X493="","",INT($X493))</f>
        <v/>
      </c>
      <c r="Z493" s="30">
        <f>IF(OR($Y493="",$D$6=""),"",IF(INDEX($A:$U,ROW(),$D$6)="",0,IF(ISNUMBER(INDEX($A:$U,ROW(),$D$6)),INDEX($A:$U,ROW(),$D$6),IFERROR(--SUBSTITUTE(SUBSTITUTE(TRIM(INDEX($A:$U,ROW(),$D$6)),",",""),"원",""),0))))</f>
        <v/>
      </c>
      <c r="AA493" s="30">
        <f>IF(OR($Y493="",$E$6=""),"",IF(INDEX($A:$U,ROW(),$E$6)="",0,IF(ISNUMBER(INDEX($A:$U,ROW(),$E$6)),INDEX($A:$U,ROW(),$E$6),IFERROR(--SUBSTITUTE(SUBSTITUTE(TRIM(INDEX($A:$U,ROW(),$E$6)),",",""),"원",""),0))))</f>
        <v/>
      </c>
      <c r="AB493" s="30">
        <f>IF(OR($Y493="",$F$6=""),"",IF(INDEX($A:$U,ROW(),$F$6)="","",IF(ISNUMBER(INDEX($A:$U,ROW(),$F$6)),INDEX($A:$U,ROW(),$F$6),IFERROR(--SUBSTITUTE(SUBSTITUTE(TRIM(INDEX($A:$U,ROW(),$F$6)),",",""),"원",""),""))))</f>
        <v/>
      </c>
      <c r="AC493" s="2">
        <f>IF(OR($Y493="",$G$6=""),"",INDEX($A:$U,ROW(),$G$6)&amp;"")</f>
        <v/>
      </c>
      <c r="AD493" s="2">
        <f>IF($Y493="","",IF(OR(AND(설정!$B$5&lt;&gt;"",ISNUMBER(SEARCH(설정!$B$5,$AC493))),AND(설정!$B$6&lt;&gt;"",ISNUMBER(SEARCH(설정!$B$6,$AC493))),AND(설정!$B$7&lt;&gt;"",ISNUMBER(SEARCH(설정!$B$7,$AC493)))),"제외","포함"))</f>
        <v/>
      </c>
    </row>
    <row r="494">
      <c r="W494" s="2">
        <f>IF(OR($B$5="",$C$6="",ROW()&lt;$B$5),"",IF(INDEX($A:$U,ROW(),$C$6)="","",INDEX($A:$U,ROW(),$C$6)))</f>
        <v/>
      </c>
      <c r="X494" s="28">
        <f>IF($W494="","",IF(ISNUMBER($W494),IF($W494&gt;=10000000,IFERROR(DATE(INT($W494/10000),MOD(INT($W494/100),100),MOD($W494,100)),""),$W494),IF(ISNUMBER(--SUBSTITUTE(SUBSTITUTE(TRIM($W494),".","-"),"/","-")),IF(--SUBSTITUTE(SUBSTITUTE(TRIM($W494),".","-"),"/","-")&gt;=10000000,IFERROR(DATE(--LEFT(TRIM($W494),4),--MID(TRIM($W494),5,2),--RIGHT(TRIM($W494),2)),""),--SUBSTITUTE(SUBSTITUTE(TRIM($W494),".","-"),"/","-")),IFERROR(--LEFT(SUBSTITUTE(SUBSTITUTE(TRIM($W494),".","-"),"/","-"),10),""))))</f>
        <v/>
      </c>
      <c r="Y494" s="29">
        <f>IF($X494="","",INT($X494))</f>
        <v/>
      </c>
      <c r="Z494" s="30">
        <f>IF(OR($Y494="",$D$6=""),"",IF(INDEX($A:$U,ROW(),$D$6)="",0,IF(ISNUMBER(INDEX($A:$U,ROW(),$D$6)),INDEX($A:$U,ROW(),$D$6),IFERROR(--SUBSTITUTE(SUBSTITUTE(TRIM(INDEX($A:$U,ROW(),$D$6)),",",""),"원",""),0))))</f>
        <v/>
      </c>
      <c r="AA494" s="30">
        <f>IF(OR($Y494="",$E$6=""),"",IF(INDEX($A:$U,ROW(),$E$6)="",0,IF(ISNUMBER(INDEX($A:$U,ROW(),$E$6)),INDEX($A:$U,ROW(),$E$6),IFERROR(--SUBSTITUTE(SUBSTITUTE(TRIM(INDEX($A:$U,ROW(),$E$6)),",",""),"원",""),0))))</f>
        <v/>
      </c>
      <c r="AB494" s="30">
        <f>IF(OR($Y494="",$F$6=""),"",IF(INDEX($A:$U,ROW(),$F$6)="","",IF(ISNUMBER(INDEX($A:$U,ROW(),$F$6)),INDEX($A:$U,ROW(),$F$6),IFERROR(--SUBSTITUTE(SUBSTITUTE(TRIM(INDEX($A:$U,ROW(),$F$6)),",",""),"원",""),""))))</f>
        <v/>
      </c>
      <c r="AC494" s="2">
        <f>IF(OR($Y494="",$G$6=""),"",INDEX($A:$U,ROW(),$G$6)&amp;"")</f>
        <v/>
      </c>
      <c r="AD494" s="2">
        <f>IF($Y494="","",IF(OR(AND(설정!$B$5&lt;&gt;"",ISNUMBER(SEARCH(설정!$B$5,$AC494))),AND(설정!$B$6&lt;&gt;"",ISNUMBER(SEARCH(설정!$B$6,$AC494))),AND(설정!$B$7&lt;&gt;"",ISNUMBER(SEARCH(설정!$B$7,$AC494)))),"제외","포함"))</f>
        <v/>
      </c>
    </row>
    <row r="495">
      <c r="W495" s="2">
        <f>IF(OR($B$5="",$C$6="",ROW()&lt;$B$5),"",IF(INDEX($A:$U,ROW(),$C$6)="","",INDEX($A:$U,ROW(),$C$6)))</f>
        <v/>
      </c>
      <c r="X495" s="28">
        <f>IF($W495="","",IF(ISNUMBER($W495),IF($W495&gt;=10000000,IFERROR(DATE(INT($W495/10000),MOD(INT($W495/100),100),MOD($W495,100)),""),$W495),IF(ISNUMBER(--SUBSTITUTE(SUBSTITUTE(TRIM($W495),".","-"),"/","-")),IF(--SUBSTITUTE(SUBSTITUTE(TRIM($W495),".","-"),"/","-")&gt;=10000000,IFERROR(DATE(--LEFT(TRIM($W495),4),--MID(TRIM($W495),5,2),--RIGHT(TRIM($W495),2)),""),--SUBSTITUTE(SUBSTITUTE(TRIM($W495),".","-"),"/","-")),IFERROR(--LEFT(SUBSTITUTE(SUBSTITUTE(TRIM($W495),".","-"),"/","-"),10),""))))</f>
        <v/>
      </c>
      <c r="Y495" s="29">
        <f>IF($X495="","",INT($X495))</f>
        <v/>
      </c>
      <c r="Z495" s="30">
        <f>IF(OR($Y495="",$D$6=""),"",IF(INDEX($A:$U,ROW(),$D$6)="",0,IF(ISNUMBER(INDEX($A:$U,ROW(),$D$6)),INDEX($A:$U,ROW(),$D$6),IFERROR(--SUBSTITUTE(SUBSTITUTE(TRIM(INDEX($A:$U,ROW(),$D$6)),",",""),"원",""),0))))</f>
        <v/>
      </c>
      <c r="AA495" s="30">
        <f>IF(OR($Y495="",$E$6=""),"",IF(INDEX($A:$U,ROW(),$E$6)="",0,IF(ISNUMBER(INDEX($A:$U,ROW(),$E$6)),INDEX($A:$U,ROW(),$E$6),IFERROR(--SUBSTITUTE(SUBSTITUTE(TRIM(INDEX($A:$U,ROW(),$E$6)),",",""),"원",""),0))))</f>
        <v/>
      </c>
      <c r="AB495" s="30">
        <f>IF(OR($Y495="",$F$6=""),"",IF(INDEX($A:$U,ROW(),$F$6)="","",IF(ISNUMBER(INDEX($A:$U,ROW(),$F$6)),INDEX($A:$U,ROW(),$F$6),IFERROR(--SUBSTITUTE(SUBSTITUTE(TRIM(INDEX($A:$U,ROW(),$F$6)),",",""),"원",""),""))))</f>
        <v/>
      </c>
      <c r="AC495" s="2">
        <f>IF(OR($Y495="",$G$6=""),"",INDEX($A:$U,ROW(),$G$6)&amp;"")</f>
        <v/>
      </c>
      <c r="AD495" s="2">
        <f>IF($Y495="","",IF(OR(AND(설정!$B$5&lt;&gt;"",ISNUMBER(SEARCH(설정!$B$5,$AC495))),AND(설정!$B$6&lt;&gt;"",ISNUMBER(SEARCH(설정!$B$6,$AC495))),AND(설정!$B$7&lt;&gt;"",ISNUMBER(SEARCH(설정!$B$7,$AC495)))),"제외","포함"))</f>
        <v/>
      </c>
    </row>
    <row r="496">
      <c r="W496" s="2">
        <f>IF(OR($B$5="",$C$6="",ROW()&lt;$B$5),"",IF(INDEX($A:$U,ROW(),$C$6)="","",INDEX($A:$U,ROW(),$C$6)))</f>
        <v/>
      </c>
      <c r="X496" s="28">
        <f>IF($W496="","",IF(ISNUMBER($W496),IF($W496&gt;=10000000,IFERROR(DATE(INT($W496/10000),MOD(INT($W496/100),100),MOD($W496,100)),""),$W496),IF(ISNUMBER(--SUBSTITUTE(SUBSTITUTE(TRIM($W496),".","-"),"/","-")),IF(--SUBSTITUTE(SUBSTITUTE(TRIM($W496),".","-"),"/","-")&gt;=10000000,IFERROR(DATE(--LEFT(TRIM($W496),4),--MID(TRIM($W496),5,2),--RIGHT(TRIM($W496),2)),""),--SUBSTITUTE(SUBSTITUTE(TRIM($W496),".","-"),"/","-")),IFERROR(--LEFT(SUBSTITUTE(SUBSTITUTE(TRIM($W496),".","-"),"/","-"),10),""))))</f>
        <v/>
      </c>
      <c r="Y496" s="29">
        <f>IF($X496="","",INT($X496))</f>
        <v/>
      </c>
      <c r="Z496" s="30">
        <f>IF(OR($Y496="",$D$6=""),"",IF(INDEX($A:$U,ROW(),$D$6)="",0,IF(ISNUMBER(INDEX($A:$U,ROW(),$D$6)),INDEX($A:$U,ROW(),$D$6),IFERROR(--SUBSTITUTE(SUBSTITUTE(TRIM(INDEX($A:$U,ROW(),$D$6)),",",""),"원",""),0))))</f>
        <v/>
      </c>
      <c r="AA496" s="30">
        <f>IF(OR($Y496="",$E$6=""),"",IF(INDEX($A:$U,ROW(),$E$6)="",0,IF(ISNUMBER(INDEX($A:$U,ROW(),$E$6)),INDEX($A:$U,ROW(),$E$6),IFERROR(--SUBSTITUTE(SUBSTITUTE(TRIM(INDEX($A:$U,ROW(),$E$6)),",",""),"원",""),0))))</f>
        <v/>
      </c>
      <c r="AB496" s="30">
        <f>IF(OR($Y496="",$F$6=""),"",IF(INDEX($A:$U,ROW(),$F$6)="","",IF(ISNUMBER(INDEX($A:$U,ROW(),$F$6)),INDEX($A:$U,ROW(),$F$6),IFERROR(--SUBSTITUTE(SUBSTITUTE(TRIM(INDEX($A:$U,ROW(),$F$6)),",",""),"원",""),""))))</f>
        <v/>
      </c>
      <c r="AC496" s="2">
        <f>IF(OR($Y496="",$G$6=""),"",INDEX($A:$U,ROW(),$G$6)&amp;"")</f>
        <v/>
      </c>
      <c r="AD496" s="2">
        <f>IF($Y496="","",IF(OR(AND(설정!$B$5&lt;&gt;"",ISNUMBER(SEARCH(설정!$B$5,$AC496))),AND(설정!$B$6&lt;&gt;"",ISNUMBER(SEARCH(설정!$B$6,$AC496))),AND(설정!$B$7&lt;&gt;"",ISNUMBER(SEARCH(설정!$B$7,$AC496)))),"제외","포함"))</f>
        <v/>
      </c>
    </row>
    <row r="497">
      <c r="W497" s="2">
        <f>IF(OR($B$5="",$C$6="",ROW()&lt;$B$5),"",IF(INDEX($A:$U,ROW(),$C$6)="","",INDEX($A:$U,ROW(),$C$6)))</f>
        <v/>
      </c>
      <c r="X497" s="28">
        <f>IF($W497="","",IF(ISNUMBER($W497),IF($W497&gt;=10000000,IFERROR(DATE(INT($W497/10000),MOD(INT($W497/100),100),MOD($W497,100)),""),$W497),IF(ISNUMBER(--SUBSTITUTE(SUBSTITUTE(TRIM($W497),".","-"),"/","-")),IF(--SUBSTITUTE(SUBSTITUTE(TRIM($W497),".","-"),"/","-")&gt;=10000000,IFERROR(DATE(--LEFT(TRIM($W497),4),--MID(TRIM($W497),5,2),--RIGHT(TRIM($W497),2)),""),--SUBSTITUTE(SUBSTITUTE(TRIM($W497),".","-"),"/","-")),IFERROR(--LEFT(SUBSTITUTE(SUBSTITUTE(TRIM($W497),".","-"),"/","-"),10),""))))</f>
        <v/>
      </c>
      <c r="Y497" s="29">
        <f>IF($X497="","",INT($X497))</f>
        <v/>
      </c>
      <c r="Z497" s="30">
        <f>IF(OR($Y497="",$D$6=""),"",IF(INDEX($A:$U,ROW(),$D$6)="",0,IF(ISNUMBER(INDEX($A:$U,ROW(),$D$6)),INDEX($A:$U,ROW(),$D$6),IFERROR(--SUBSTITUTE(SUBSTITUTE(TRIM(INDEX($A:$U,ROW(),$D$6)),",",""),"원",""),0))))</f>
        <v/>
      </c>
      <c r="AA497" s="30">
        <f>IF(OR($Y497="",$E$6=""),"",IF(INDEX($A:$U,ROW(),$E$6)="",0,IF(ISNUMBER(INDEX($A:$U,ROW(),$E$6)),INDEX($A:$U,ROW(),$E$6),IFERROR(--SUBSTITUTE(SUBSTITUTE(TRIM(INDEX($A:$U,ROW(),$E$6)),",",""),"원",""),0))))</f>
        <v/>
      </c>
      <c r="AB497" s="30">
        <f>IF(OR($Y497="",$F$6=""),"",IF(INDEX($A:$U,ROW(),$F$6)="","",IF(ISNUMBER(INDEX($A:$U,ROW(),$F$6)),INDEX($A:$U,ROW(),$F$6),IFERROR(--SUBSTITUTE(SUBSTITUTE(TRIM(INDEX($A:$U,ROW(),$F$6)),",",""),"원",""),""))))</f>
        <v/>
      </c>
      <c r="AC497" s="2">
        <f>IF(OR($Y497="",$G$6=""),"",INDEX($A:$U,ROW(),$G$6)&amp;"")</f>
        <v/>
      </c>
      <c r="AD497" s="2">
        <f>IF($Y497="","",IF(OR(AND(설정!$B$5&lt;&gt;"",ISNUMBER(SEARCH(설정!$B$5,$AC497))),AND(설정!$B$6&lt;&gt;"",ISNUMBER(SEARCH(설정!$B$6,$AC497))),AND(설정!$B$7&lt;&gt;"",ISNUMBER(SEARCH(설정!$B$7,$AC497)))),"제외","포함"))</f>
        <v/>
      </c>
    </row>
    <row r="498">
      <c r="W498" s="2">
        <f>IF(OR($B$5="",$C$6="",ROW()&lt;$B$5),"",IF(INDEX($A:$U,ROW(),$C$6)="","",INDEX($A:$U,ROW(),$C$6)))</f>
        <v/>
      </c>
      <c r="X498" s="28">
        <f>IF($W498="","",IF(ISNUMBER($W498),IF($W498&gt;=10000000,IFERROR(DATE(INT($W498/10000),MOD(INT($W498/100),100),MOD($W498,100)),""),$W498),IF(ISNUMBER(--SUBSTITUTE(SUBSTITUTE(TRIM($W498),".","-"),"/","-")),IF(--SUBSTITUTE(SUBSTITUTE(TRIM($W498),".","-"),"/","-")&gt;=10000000,IFERROR(DATE(--LEFT(TRIM($W498),4),--MID(TRIM($W498),5,2),--RIGHT(TRIM($W498),2)),""),--SUBSTITUTE(SUBSTITUTE(TRIM($W498),".","-"),"/","-")),IFERROR(--LEFT(SUBSTITUTE(SUBSTITUTE(TRIM($W498),".","-"),"/","-"),10),""))))</f>
        <v/>
      </c>
      <c r="Y498" s="29">
        <f>IF($X498="","",INT($X498))</f>
        <v/>
      </c>
      <c r="Z498" s="30">
        <f>IF(OR($Y498="",$D$6=""),"",IF(INDEX($A:$U,ROW(),$D$6)="",0,IF(ISNUMBER(INDEX($A:$U,ROW(),$D$6)),INDEX($A:$U,ROW(),$D$6),IFERROR(--SUBSTITUTE(SUBSTITUTE(TRIM(INDEX($A:$U,ROW(),$D$6)),",",""),"원",""),0))))</f>
        <v/>
      </c>
      <c r="AA498" s="30">
        <f>IF(OR($Y498="",$E$6=""),"",IF(INDEX($A:$U,ROW(),$E$6)="",0,IF(ISNUMBER(INDEX($A:$U,ROW(),$E$6)),INDEX($A:$U,ROW(),$E$6),IFERROR(--SUBSTITUTE(SUBSTITUTE(TRIM(INDEX($A:$U,ROW(),$E$6)),",",""),"원",""),0))))</f>
        <v/>
      </c>
      <c r="AB498" s="30">
        <f>IF(OR($Y498="",$F$6=""),"",IF(INDEX($A:$U,ROW(),$F$6)="","",IF(ISNUMBER(INDEX($A:$U,ROW(),$F$6)),INDEX($A:$U,ROW(),$F$6),IFERROR(--SUBSTITUTE(SUBSTITUTE(TRIM(INDEX($A:$U,ROW(),$F$6)),",",""),"원",""),""))))</f>
        <v/>
      </c>
      <c r="AC498" s="2">
        <f>IF(OR($Y498="",$G$6=""),"",INDEX($A:$U,ROW(),$G$6)&amp;"")</f>
        <v/>
      </c>
      <c r="AD498" s="2">
        <f>IF($Y498="","",IF(OR(AND(설정!$B$5&lt;&gt;"",ISNUMBER(SEARCH(설정!$B$5,$AC498))),AND(설정!$B$6&lt;&gt;"",ISNUMBER(SEARCH(설정!$B$6,$AC498))),AND(설정!$B$7&lt;&gt;"",ISNUMBER(SEARCH(설정!$B$7,$AC498)))),"제외","포함"))</f>
        <v/>
      </c>
    </row>
    <row r="499">
      <c r="W499" s="2">
        <f>IF(OR($B$5="",$C$6="",ROW()&lt;$B$5),"",IF(INDEX($A:$U,ROW(),$C$6)="","",INDEX($A:$U,ROW(),$C$6)))</f>
        <v/>
      </c>
      <c r="X499" s="28">
        <f>IF($W499="","",IF(ISNUMBER($W499),IF($W499&gt;=10000000,IFERROR(DATE(INT($W499/10000),MOD(INT($W499/100),100),MOD($W499,100)),""),$W499),IF(ISNUMBER(--SUBSTITUTE(SUBSTITUTE(TRIM($W499),".","-"),"/","-")),IF(--SUBSTITUTE(SUBSTITUTE(TRIM($W499),".","-"),"/","-")&gt;=10000000,IFERROR(DATE(--LEFT(TRIM($W499),4),--MID(TRIM($W499),5,2),--RIGHT(TRIM($W499),2)),""),--SUBSTITUTE(SUBSTITUTE(TRIM($W499),".","-"),"/","-")),IFERROR(--LEFT(SUBSTITUTE(SUBSTITUTE(TRIM($W499),".","-"),"/","-"),10),""))))</f>
        <v/>
      </c>
      <c r="Y499" s="29">
        <f>IF($X499="","",INT($X499))</f>
        <v/>
      </c>
      <c r="Z499" s="30">
        <f>IF(OR($Y499="",$D$6=""),"",IF(INDEX($A:$U,ROW(),$D$6)="",0,IF(ISNUMBER(INDEX($A:$U,ROW(),$D$6)),INDEX($A:$U,ROW(),$D$6),IFERROR(--SUBSTITUTE(SUBSTITUTE(TRIM(INDEX($A:$U,ROW(),$D$6)),",",""),"원",""),0))))</f>
        <v/>
      </c>
      <c r="AA499" s="30">
        <f>IF(OR($Y499="",$E$6=""),"",IF(INDEX($A:$U,ROW(),$E$6)="",0,IF(ISNUMBER(INDEX($A:$U,ROW(),$E$6)),INDEX($A:$U,ROW(),$E$6),IFERROR(--SUBSTITUTE(SUBSTITUTE(TRIM(INDEX($A:$U,ROW(),$E$6)),",",""),"원",""),0))))</f>
        <v/>
      </c>
      <c r="AB499" s="30">
        <f>IF(OR($Y499="",$F$6=""),"",IF(INDEX($A:$U,ROW(),$F$6)="","",IF(ISNUMBER(INDEX($A:$U,ROW(),$F$6)),INDEX($A:$U,ROW(),$F$6),IFERROR(--SUBSTITUTE(SUBSTITUTE(TRIM(INDEX($A:$U,ROW(),$F$6)),",",""),"원",""),""))))</f>
        <v/>
      </c>
      <c r="AC499" s="2">
        <f>IF(OR($Y499="",$G$6=""),"",INDEX($A:$U,ROW(),$G$6)&amp;"")</f>
        <v/>
      </c>
      <c r="AD499" s="2">
        <f>IF($Y499="","",IF(OR(AND(설정!$B$5&lt;&gt;"",ISNUMBER(SEARCH(설정!$B$5,$AC499))),AND(설정!$B$6&lt;&gt;"",ISNUMBER(SEARCH(설정!$B$6,$AC499))),AND(설정!$B$7&lt;&gt;"",ISNUMBER(SEARCH(설정!$B$7,$AC499)))),"제외","포함"))</f>
        <v/>
      </c>
    </row>
    <row r="500">
      <c r="W500" s="2">
        <f>IF(OR($B$5="",$C$6="",ROW()&lt;$B$5),"",IF(INDEX($A:$U,ROW(),$C$6)="","",INDEX($A:$U,ROW(),$C$6)))</f>
        <v/>
      </c>
      <c r="X500" s="28">
        <f>IF($W500="","",IF(ISNUMBER($W500),IF($W500&gt;=10000000,IFERROR(DATE(INT($W500/10000),MOD(INT($W500/100),100),MOD($W500,100)),""),$W500),IF(ISNUMBER(--SUBSTITUTE(SUBSTITUTE(TRIM($W500),".","-"),"/","-")),IF(--SUBSTITUTE(SUBSTITUTE(TRIM($W500),".","-"),"/","-")&gt;=10000000,IFERROR(DATE(--LEFT(TRIM($W500),4),--MID(TRIM($W500),5,2),--RIGHT(TRIM($W500),2)),""),--SUBSTITUTE(SUBSTITUTE(TRIM($W500),".","-"),"/","-")),IFERROR(--LEFT(SUBSTITUTE(SUBSTITUTE(TRIM($W500),".","-"),"/","-"),10),""))))</f>
        <v/>
      </c>
      <c r="Y500" s="29">
        <f>IF($X500="","",INT($X500))</f>
        <v/>
      </c>
      <c r="Z500" s="30">
        <f>IF(OR($Y500="",$D$6=""),"",IF(INDEX($A:$U,ROW(),$D$6)="",0,IF(ISNUMBER(INDEX($A:$U,ROW(),$D$6)),INDEX($A:$U,ROW(),$D$6),IFERROR(--SUBSTITUTE(SUBSTITUTE(TRIM(INDEX($A:$U,ROW(),$D$6)),",",""),"원",""),0))))</f>
        <v/>
      </c>
      <c r="AA500" s="30">
        <f>IF(OR($Y500="",$E$6=""),"",IF(INDEX($A:$U,ROW(),$E$6)="",0,IF(ISNUMBER(INDEX($A:$U,ROW(),$E$6)),INDEX($A:$U,ROW(),$E$6),IFERROR(--SUBSTITUTE(SUBSTITUTE(TRIM(INDEX($A:$U,ROW(),$E$6)),",",""),"원",""),0))))</f>
        <v/>
      </c>
      <c r="AB500" s="30">
        <f>IF(OR($Y500="",$F$6=""),"",IF(INDEX($A:$U,ROW(),$F$6)="","",IF(ISNUMBER(INDEX($A:$U,ROW(),$F$6)),INDEX($A:$U,ROW(),$F$6),IFERROR(--SUBSTITUTE(SUBSTITUTE(TRIM(INDEX($A:$U,ROW(),$F$6)),",",""),"원",""),""))))</f>
        <v/>
      </c>
      <c r="AC500" s="2">
        <f>IF(OR($Y500="",$G$6=""),"",INDEX($A:$U,ROW(),$G$6)&amp;"")</f>
        <v/>
      </c>
      <c r="AD500" s="2">
        <f>IF($Y500="","",IF(OR(AND(설정!$B$5&lt;&gt;"",ISNUMBER(SEARCH(설정!$B$5,$AC500))),AND(설정!$B$6&lt;&gt;"",ISNUMBER(SEARCH(설정!$B$6,$AC500))),AND(설정!$B$7&lt;&gt;"",ISNUMBER(SEARCH(설정!$B$7,$AC500)))),"제외","포함"))</f>
        <v/>
      </c>
    </row>
    <row r="501">
      <c r="W501" s="2">
        <f>IF(OR($B$5="",$C$6="",ROW()&lt;$B$5),"",IF(INDEX($A:$U,ROW(),$C$6)="","",INDEX($A:$U,ROW(),$C$6)))</f>
        <v/>
      </c>
      <c r="X501" s="28">
        <f>IF($W501="","",IF(ISNUMBER($W501),IF($W501&gt;=10000000,IFERROR(DATE(INT($W501/10000),MOD(INT($W501/100),100),MOD($W501,100)),""),$W501),IF(ISNUMBER(--SUBSTITUTE(SUBSTITUTE(TRIM($W501),".","-"),"/","-")),IF(--SUBSTITUTE(SUBSTITUTE(TRIM($W501),".","-"),"/","-")&gt;=10000000,IFERROR(DATE(--LEFT(TRIM($W501),4),--MID(TRIM($W501),5,2),--RIGHT(TRIM($W501),2)),""),--SUBSTITUTE(SUBSTITUTE(TRIM($W501),".","-"),"/","-")),IFERROR(--LEFT(SUBSTITUTE(SUBSTITUTE(TRIM($W501),".","-"),"/","-"),10),""))))</f>
        <v/>
      </c>
      <c r="Y501" s="29">
        <f>IF($X501="","",INT($X501))</f>
        <v/>
      </c>
      <c r="Z501" s="30">
        <f>IF(OR($Y501="",$D$6=""),"",IF(INDEX($A:$U,ROW(),$D$6)="",0,IF(ISNUMBER(INDEX($A:$U,ROW(),$D$6)),INDEX($A:$U,ROW(),$D$6),IFERROR(--SUBSTITUTE(SUBSTITUTE(TRIM(INDEX($A:$U,ROW(),$D$6)),",",""),"원",""),0))))</f>
        <v/>
      </c>
      <c r="AA501" s="30">
        <f>IF(OR($Y501="",$E$6=""),"",IF(INDEX($A:$U,ROW(),$E$6)="",0,IF(ISNUMBER(INDEX($A:$U,ROW(),$E$6)),INDEX($A:$U,ROW(),$E$6),IFERROR(--SUBSTITUTE(SUBSTITUTE(TRIM(INDEX($A:$U,ROW(),$E$6)),",",""),"원",""),0))))</f>
        <v/>
      </c>
      <c r="AB501" s="30">
        <f>IF(OR($Y501="",$F$6=""),"",IF(INDEX($A:$U,ROW(),$F$6)="","",IF(ISNUMBER(INDEX($A:$U,ROW(),$F$6)),INDEX($A:$U,ROW(),$F$6),IFERROR(--SUBSTITUTE(SUBSTITUTE(TRIM(INDEX($A:$U,ROW(),$F$6)),",",""),"원",""),""))))</f>
        <v/>
      </c>
      <c r="AC501" s="2">
        <f>IF(OR($Y501="",$G$6=""),"",INDEX($A:$U,ROW(),$G$6)&amp;"")</f>
        <v/>
      </c>
      <c r="AD501" s="2">
        <f>IF($Y501="","",IF(OR(AND(설정!$B$5&lt;&gt;"",ISNUMBER(SEARCH(설정!$B$5,$AC501))),AND(설정!$B$6&lt;&gt;"",ISNUMBER(SEARCH(설정!$B$6,$AC501))),AND(설정!$B$7&lt;&gt;"",ISNUMBER(SEARCH(설정!$B$7,$AC501)))),"제외","포함"))</f>
        <v/>
      </c>
    </row>
    <row r="502">
      <c r="W502" s="2">
        <f>IF(OR($B$5="",$C$6="",ROW()&lt;$B$5),"",IF(INDEX($A:$U,ROW(),$C$6)="","",INDEX($A:$U,ROW(),$C$6)))</f>
        <v/>
      </c>
      <c r="X502" s="28">
        <f>IF($W502="","",IF(ISNUMBER($W502),IF($W502&gt;=10000000,IFERROR(DATE(INT($W502/10000),MOD(INT($W502/100),100),MOD($W502,100)),""),$W502),IF(ISNUMBER(--SUBSTITUTE(SUBSTITUTE(TRIM($W502),".","-"),"/","-")),IF(--SUBSTITUTE(SUBSTITUTE(TRIM($W502),".","-"),"/","-")&gt;=10000000,IFERROR(DATE(--LEFT(TRIM($W502),4),--MID(TRIM($W502),5,2),--RIGHT(TRIM($W502),2)),""),--SUBSTITUTE(SUBSTITUTE(TRIM($W502),".","-"),"/","-")),IFERROR(--LEFT(SUBSTITUTE(SUBSTITUTE(TRIM($W502),".","-"),"/","-"),10),""))))</f>
        <v/>
      </c>
      <c r="Y502" s="29">
        <f>IF($X502="","",INT($X502))</f>
        <v/>
      </c>
      <c r="Z502" s="30">
        <f>IF(OR($Y502="",$D$6=""),"",IF(INDEX($A:$U,ROW(),$D$6)="",0,IF(ISNUMBER(INDEX($A:$U,ROW(),$D$6)),INDEX($A:$U,ROW(),$D$6),IFERROR(--SUBSTITUTE(SUBSTITUTE(TRIM(INDEX($A:$U,ROW(),$D$6)),",",""),"원",""),0))))</f>
        <v/>
      </c>
      <c r="AA502" s="30">
        <f>IF(OR($Y502="",$E$6=""),"",IF(INDEX($A:$U,ROW(),$E$6)="",0,IF(ISNUMBER(INDEX($A:$U,ROW(),$E$6)),INDEX($A:$U,ROW(),$E$6),IFERROR(--SUBSTITUTE(SUBSTITUTE(TRIM(INDEX($A:$U,ROW(),$E$6)),",",""),"원",""),0))))</f>
        <v/>
      </c>
      <c r="AB502" s="30">
        <f>IF(OR($Y502="",$F$6=""),"",IF(INDEX($A:$U,ROW(),$F$6)="","",IF(ISNUMBER(INDEX($A:$U,ROW(),$F$6)),INDEX($A:$U,ROW(),$F$6),IFERROR(--SUBSTITUTE(SUBSTITUTE(TRIM(INDEX($A:$U,ROW(),$F$6)),",",""),"원",""),""))))</f>
        <v/>
      </c>
      <c r="AC502" s="2">
        <f>IF(OR($Y502="",$G$6=""),"",INDEX($A:$U,ROW(),$G$6)&amp;"")</f>
        <v/>
      </c>
      <c r="AD502" s="2">
        <f>IF($Y502="","",IF(OR(AND(설정!$B$5&lt;&gt;"",ISNUMBER(SEARCH(설정!$B$5,$AC502))),AND(설정!$B$6&lt;&gt;"",ISNUMBER(SEARCH(설정!$B$6,$AC502))),AND(설정!$B$7&lt;&gt;"",ISNUMBER(SEARCH(설정!$B$7,$AC502)))),"제외","포함"))</f>
        <v/>
      </c>
    </row>
    <row r="503">
      <c r="W503" s="2">
        <f>IF(OR($B$5="",$C$6="",ROW()&lt;$B$5),"",IF(INDEX($A:$U,ROW(),$C$6)="","",INDEX($A:$U,ROW(),$C$6)))</f>
        <v/>
      </c>
      <c r="X503" s="28">
        <f>IF($W503="","",IF(ISNUMBER($W503),IF($W503&gt;=10000000,IFERROR(DATE(INT($W503/10000),MOD(INT($W503/100),100),MOD($W503,100)),""),$W503),IF(ISNUMBER(--SUBSTITUTE(SUBSTITUTE(TRIM($W503),".","-"),"/","-")),IF(--SUBSTITUTE(SUBSTITUTE(TRIM($W503),".","-"),"/","-")&gt;=10000000,IFERROR(DATE(--LEFT(TRIM($W503),4),--MID(TRIM($W503),5,2),--RIGHT(TRIM($W503),2)),""),--SUBSTITUTE(SUBSTITUTE(TRIM($W503),".","-"),"/","-")),IFERROR(--LEFT(SUBSTITUTE(SUBSTITUTE(TRIM($W503),".","-"),"/","-"),10),""))))</f>
        <v/>
      </c>
      <c r="Y503" s="29">
        <f>IF($X503="","",INT($X503))</f>
        <v/>
      </c>
      <c r="Z503" s="30">
        <f>IF(OR($Y503="",$D$6=""),"",IF(INDEX($A:$U,ROW(),$D$6)="",0,IF(ISNUMBER(INDEX($A:$U,ROW(),$D$6)),INDEX($A:$U,ROW(),$D$6),IFERROR(--SUBSTITUTE(SUBSTITUTE(TRIM(INDEX($A:$U,ROW(),$D$6)),",",""),"원",""),0))))</f>
        <v/>
      </c>
      <c r="AA503" s="30">
        <f>IF(OR($Y503="",$E$6=""),"",IF(INDEX($A:$U,ROW(),$E$6)="",0,IF(ISNUMBER(INDEX($A:$U,ROW(),$E$6)),INDEX($A:$U,ROW(),$E$6),IFERROR(--SUBSTITUTE(SUBSTITUTE(TRIM(INDEX($A:$U,ROW(),$E$6)),",",""),"원",""),0))))</f>
        <v/>
      </c>
      <c r="AB503" s="30">
        <f>IF(OR($Y503="",$F$6=""),"",IF(INDEX($A:$U,ROW(),$F$6)="","",IF(ISNUMBER(INDEX($A:$U,ROW(),$F$6)),INDEX($A:$U,ROW(),$F$6),IFERROR(--SUBSTITUTE(SUBSTITUTE(TRIM(INDEX($A:$U,ROW(),$F$6)),",",""),"원",""),""))))</f>
        <v/>
      </c>
      <c r="AC503" s="2">
        <f>IF(OR($Y503="",$G$6=""),"",INDEX($A:$U,ROW(),$G$6)&amp;"")</f>
        <v/>
      </c>
      <c r="AD503" s="2">
        <f>IF($Y503="","",IF(OR(AND(설정!$B$5&lt;&gt;"",ISNUMBER(SEARCH(설정!$B$5,$AC503))),AND(설정!$B$6&lt;&gt;"",ISNUMBER(SEARCH(설정!$B$6,$AC503))),AND(설정!$B$7&lt;&gt;"",ISNUMBER(SEARCH(설정!$B$7,$AC503)))),"제외","포함"))</f>
        <v/>
      </c>
    </row>
    <row r="504">
      <c r="W504" s="2">
        <f>IF(OR($B$5="",$C$6="",ROW()&lt;$B$5),"",IF(INDEX($A:$U,ROW(),$C$6)="","",INDEX($A:$U,ROW(),$C$6)))</f>
        <v/>
      </c>
      <c r="X504" s="28">
        <f>IF($W504="","",IF(ISNUMBER($W504),IF($W504&gt;=10000000,IFERROR(DATE(INT($W504/10000),MOD(INT($W504/100),100),MOD($W504,100)),""),$W504),IF(ISNUMBER(--SUBSTITUTE(SUBSTITUTE(TRIM($W504),".","-"),"/","-")),IF(--SUBSTITUTE(SUBSTITUTE(TRIM($W504),".","-"),"/","-")&gt;=10000000,IFERROR(DATE(--LEFT(TRIM($W504),4),--MID(TRIM($W504),5,2),--RIGHT(TRIM($W504),2)),""),--SUBSTITUTE(SUBSTITUTE(TRIM($W504),".","-"),"/","-")),IFERROR(--LEFT(SUBSTITUTE(SUBSTITUTE(TRIM($W504),".","-"),"/","-"),10),""))))</f>
        <v/>
      </c>
      <c r="Y504" s="29">
        <f>IF($X504="","",INT($X504))</f>
        <v/>
      </c>
      <c r="Z504" s="30">
        <f>IF(OR($Y504="",$D$6=""),"",IF(INDEX($A:$U,ROW(),$D$6)="",0,IF(ISNUMBER(INDEX($A:$U,ROW(),$D$6)),INDEX($A:$U,ROW(),$D$6),IFERROR(--SUBSTITUTE(SUBSTITUTE(TRIM(INDEX($A:$U,ROW(),$D$6)),",",""),"원",""),0))))</f>
        <v/>
      </c>
      <c r="AA504" s="30">
        <f>IF(OR($Y504="",$E$6=""),"",IF(INDEX($A:$U,ROW(),$E$6)="",0,IF(ISNUMBER(INDEX($A:$U,ROW(),$E$6)),INDEX($A:$U,ROW(),$E$6),IFERROR(--SUBSTITUTE(SUBSTITUTE(TRIM(INDEX($A:$U,ROW(),$E$6)),",",""),"원",""),0))))</f>
        <v/>
      </c>
      <c r="AB504" s="30">
        <f>IF(OR($Y504="",$F$6=""),"",IF(INDEX($A:$U,ROW(),$F$6)="","",IF(ISNUMBER(INDEX($A:$U,ROW(),$F$6)),INDEX($A:$U,ROW(),$F$6),IFERROR(--SUBSTITUTE(SUBSTITUTE(TRIM(INDEX($A:$U,ROW(),$F$6)),",",""),"원",""),""))))</f>
        <v/>
      </c>
      <c r="AC504" s="2">
        <f>IF(OR($Y504="",$G$6=""),"",INDEX($A:$U,ROW(),$G$6)&amp;"")</f>
        <v/>
      </c>
      <c r="AD504" s="2">
        <f>IF($Y504="","",IF(OR(AND(설정!$B$5&lt;&gt;"",ISNUMBER(SEARCH(설정!$B$5,$AC504))),AND(설정!$B$6&lt;&gt;"",ISNUMBER(SEARCH(설정!$B$6,$AC504))),AND(설정!$B$7&lt;&gt;"",ISNUMBER(SEARCH(설정!$B$7,$AC504)))),"제외","포함"))</f>
        <v/>
      </c>
    </row>
    <row r="505">
      <c r="W505" s="2">
        <f>IF(OR($B$5="",$C$6="",ROW()&lt;$B$5),"",IF(INDEX($A:$U,ROW(),$C$6)="","",INDEX($A:$U,ROW(),$C$6)))</f>
        <v/>
      </c>
      <c r="X505" s="28">
        <f>IF($W505="","",IF(ISNUMBER($W505),IF($W505&gt;=10000000,IFERROR(DATE(INT($W505/10000),MOD(INT($W505/100),100),MOD($W505,100)),""),$W505),IF(ISNUMBER(--SUBSTITUTE(SUBSTITUTE(TRIM($W505),".","-"),"/","-")),IF(--SUBSTITUTE(SUBSTITUTE(TRIM($W505),".","-"),"/","-")&gt;=10000000,IFERROR(DATE(--LEFT(TRIM($W505),4),--MID(TRIM($W505),5,2),--RIGHT(TRIM($W505),2)),""),--SUBSTITUTE(SUBSTITUTE(TRIM($W505),".","-"),"/","-")),IFERROR(--LEFT(SUBSTITUTE(SUBSTITUTE(TRIM($W505),".","-"),"/","-"),10),""))))</f>
        <v/>
      </c>
      <c r="Y505" s="29">
        <f>IF($X505="","",INT($X505))</f>
        <v/>
      </c>
      <c r="Z505" s="30">
        <f>IF(OR($Y505="",$D$6=""),"",IF(INDEX($A:$U,ROW(),$D$6)="",0,IF(ISNUMBER(INDEX($A:$U,ROW(),$D$6)),INDEX($A:$U,ROW(),$D$6),IFERROR(--SUBSTITUTE(SUBSTITUTE(TRIM(INDEX($A:$U,ROW(),$D$6)),",",""),"원",""),0))))</f>
        <v/>
      </c>
      <c r="AA505" s="30">
        <f>IF(OR($Y505="",$E$6=""),"",IF(INDEX($A:$U,ROW(),$E$6)="",0,IF(ISNUMBER(INDEX($A:$U,ROW(),$E$6)),INDEX($A:$U,ROW(),$E$6),IFERROR(--SUBSTITUTE(SUBSTITUTE(TRIM(INDEX($A:$U,ROW(),$E$6)),",",""),"원",""),0))))</f>
        <v/>
      </c>
      <c r="AB505" s="30">
        <f>IF(OR($Y505="",$F$6=""),"",IF(INDEX($A:$U,ROW(),$F$6)="","",IF(ISNUMBER(INDEX($A:$U,ROW(),$F$6)),INDEX($A:$U,ROW(),$F$6),IFERROR(--SUBSTITUTE(SUBSTITUTE(TRIM(INDEX($A:$U,ROW(),$F$6)),",",""),"원",""),""))))</f>
        <v/>
      </c>
      <c r="AC505" s="2">
        <f>IF(OR($Y505="",$G$6=""),"",INDEX($A:$U,ROW(),$G$6)&amp;"")</f>
        <v/>
      </c>
      <c r="AD505" s="2">
        <f>IF($Y505="","",IF(OR(AND(설정!$B$5&lt;&gt;"",ISNUMBER(SEARCH(설정!$B$5,$AC505))),AND(설정!$B$6&lt;&gt;"",ISNUMBER(SEARCH(설정!$B$6,$AC505))),AND(설정!$B$7&lt;&gt;"",ISNUMBER(SEARCH(설정!$B$7,$AC505)))),"제외","포함"))</f>
        <v/>
      </c>
    </row>
    <row r="506">
      <c r="W506" s="2">
        <f>IF(OR($B$5="",$C$6="",ROW()&lt;$B$5),"",IF(INDEX($A:$U,ROW(),$C$6)="","",INDEX($A:$U,ROW(),$C$6)))</f>
        <v/>
      </c>
      <c r="X506" s="28">
        <f>IF($W506="","",IF(ISNUMBER($W506),IF($W506&gt;=10000000,IFERROR(DATE(INT($W506/10000),MOD(INT($W506/100),100),MOD($W506,100)),""),$W506),IF(ISNUMBER(--SUBSTITUTE(SUBSTITUTE(TRIM($W506),".","-"),"/","-")),IF(--SUBSTITUTE(SUBSTITUTE(TRIM($W506),".","-"),"/","-")&gt;=10000000,IFERROR(DATE(--LEFT(TRIM($W506),4),--MID(TRIM($W506),5,2),--RIGHT(TRIM($W506),2)),""),--SUBSTITUTE(SUBSTITUTE(TRIM($W506),".","-"),"/","-")),IFERROR(--LEFT(SUBSTITUTE(SUBSTITUTE(TRIM($W506),".","-"),"/","-"),10),""))))</f>
        <v/>
      </c>
      <c r="Y506" s="29">
        <f>IF($X506="","",INT($X506))</f>
        <v/>
      </c>
      <c r="Z506" s="30">
        <f>IF(OR($Y506="",$D$6=""),"",IF(INDEX($A:$U,ROW(),$D$6)="",0,IF(ISNUMBER(INDEX($A:$U,ROW(),$D$6)),INDEX($A:$U,ROW(),$D$6),IFERROR(--SUBSTITUTE(SUBSTITUTE(TRIM(INDEX($A:$U,ROW(),$D$6)),",",""),"원",""),0))))</f>
        <v/>
      </c>
      <c r="AA506" s="30">
        <f>IF(OR($Y506="",$E$6=""),"",IF(INDEX($A:$U,ROW(),$E$6)="",0,IF(ISNUMBER(INDEX($A:$U,ROW(),$E$6)),INDEX($A:$U,ROW(),$E$6),IFERROR(--SUBSTITUTE(SUBSTITUTE(TRIM(INDEX($A:$U,ROW(),$E$6)),",",""),"원",""),0))))</f>
        <v/>
      </c>
      <c r="AB506" s="30">
        <f>IF(OR($Y506="",$F$6=""),"",IF(INDEX($A:$U,ROW(),$F$6)="","",IF(ISNUMBER(INDEX($A:$U,ROW(),$F$6)),INDEX($A:$U,ROW(),$F$6),IFERROR(--SUBSTITUTE(SUBSTITUTE(TRIM(INDEX($A:$U,ROW(),$F$6)),",",""),"원",""),""))))</f>
        <v/>
      </c>
      <c r="AC506" s="2">
        <f>IF(OR($Y506="",$G$6=""),"",INDEX($A:$U,ROW(),$G$6)&amp;"")</f>
        <v/>
      </c>
      <c r="AD506" s="2">
        <f>IF($Y506="","",IF(OR(AND(설정!$B$5&lt;&gt;"",ISNUMBER(SEARCH(설정!$B$5,$AC506))),AND(설정!$B$6&lt;&gt;"",ISNUMBER(SEARCH(설정!$B$6,$AC506))),AND(설정!$B$7&lt;&gt;"",ISNUMBER(SEARCH(설정!$B$7,$AC506)))),"제외","포함"))</f>
        <v/>
      </c>
    </row>
    <row r="507">
      <c r="W507" s="2">
        <f>IF(OR($B$5="",$C$6="",ROW()&lt;$B$5),"",IF(INDEX($A:$U,ROW(),$C$6)="","",INDEX($A:$U,ROW(),$C$6)))</f>
        <v/>
      </c>
      <c r="X507" s="28">
        <f>IF($W507="","",IF(ISNUMBER($W507),IF($W507&gt;=10000000,IFERROR(DATE(INT($W507/10000),MOD(INT($W507/100),100),MOD($W507,100)),""),$W507),IF(ISNUMBER(--SUBSTITUTE(SUBSTITUTE(TRIM($W507),".","-"),"/","-")),IF(--SUBSTITUTE(SUBSTITUTE(TRIM($W507),".","-"),"/","-")&gt;=10000000,IFERROR(DATE(--LEFT(TRIM($W507),4),--MID(TRIM($W507),5,2),--RIGHT(TRIM($W507),2)),""),--SUBSTITUTE(SUBSTITUTE(TRIM($W507),".","-"),"/","-")),IFERROR(--LEFT(SUBSTITUTE(SUBSTITUTE(TRIM($W507),".","-"),"/","-"),10),""))))</f>
        <v/>
      </c>
      <c r="Y507" s="29">
        <f>IF($X507="","",INT($X507))</f>
        <v/>
      </c>
      <c r="Z507" s="30">
        <f>IF(OR($Y507="",$D$6=""),"",IF(INDEX($A:$U,ROW(),$D$6)="",0,IF(ISNUMBER(INDEX($A:$U,ROW(),$D$6)),INDEX($A:$U,ROW(),$D$6),IFERROR(--SUBSTITUTE(SUBSTITUTE(TRIM(INDEX($A:$U,ROW(),$D$6)),",",""),"원",""),0))))</f>
        <v/>
      </c>
      <c r="AA507" s="30">
        <f>IF(OR($Y507="",$E$6=""),"",IF(INDEX($A:$U,ROW(),$E$6)="",0,IF(ISNUMBER(INDEX($A:$U,ROW(),$E$6)),INDEX($A:$U,ROW(),$E$6),IFERROR(--SUBSTITUTE(SUBSTITUTE(TRIM(INDEX($A:$U,ROW(),$E$6)),",",""),"원",""),0))))</f>
        <v/>
      </c>
      <c r="AB507" s="30">
        <f>IF(OR($Y507="",$F$6=""),"",IF(INDEX($A:$U,ROW(),$F$6)="","",IF(ISNUMBER(INDEX($A:$U,ROW(),$F$6)),INDEX($A:$U,ROW(),$F$6),IFERROR(--SUBSTITUTE(SUBSTITUTE(TRIM(INDEX($A:$U,ROW(),$F$6)),",",""),"원",""),""))))</f>
        <v/>
      </c>
      <c r="AC507" s="2">
        <f>IF(OR($Y507="",$G$6=""),"",INDEX($A:$U,ROW(),$G$6)&amp;"")</f>
        <v/>
      </c>
      <c r="AD507" s="2">
        <f>IF($Y507="","",IF(OR(AND(설정!$B$5&lt;&gt;"",ISNUMBER(SEARCH(설정!$B$5,$AC507))),AND(설정!$B$6&lt;&gt;"",ISNUMBER(SEARCH(설정!$B$6,$AC507))),AND(설정!$B$7&lt;&gt;"",ISNUMBER(SEARCH(설정!$B$7,$AC507)))),"제외","포함"))</f>
        <v/>
      </c>
    </row>
    <row r="508">
      <c r="W508" s="2">
        <f>IF(OR($B$5="",$C$6="",ROW()&lt;$B$5),"",IF(INDEX($A:$U,ROW(),$C$6)="","",INDEX($A:$U,ROW(),$C$6)))</f>
        <v/>
      </c>
      <c r="X508" s="28">
        <f>IF($W508="","",IF(ISNUMBER($W508),IF($W508&gt;=10000000,IFERROR(DATE(INT($W508/10000),MOD(INT($W508/100),100),MOD($W508,100)),""),$W508),IF(ISNUMBER(--SUBSTITUTE(SUBSTITUTE(TRIM($W508),".","-"),"/","-")),IF(--SUBSTITUTE(SUBSTITUTE(TRIM($W508),".","-"),"/","-")&gt;=10000000,IFERROR(DATE(--LEFT(TRIM($W508),4),--MID(TRIM($W508),5,2),--RIGHT(TRIM($W508),2)),""),--SUBSTITUTE(SUBSTITUTE(TRIM($W508),".","-"),"/","-")),IFERROR(--LEFT(SUBSTITUTE(SUBSTITUTE(TRIM($W508),".","-"),"/","-"),10),""))))</f>
        <v/>
      </c>
      <c r="Y508" s="29">
        <f>IF($X508="","",INT($X508))</f>
        <v/>
      </c>
      <c r="Z508" s="30">
        <f>IF(OR($Y508="",$D$6=""),"",IF(INDEX($A:$U,ROW(),$D$6)="",0,IF(ISNUMBER(INDEX($A:$U,ROW(),$D$6)),INDEX($A:$U,ROW(),$D$6),IFERROR(--SUBSTITUTE(SUBSTITUTE(TRIM(INDEX($A:$U,ROW(),$D$6)),",",""),"원",""),0))))</f>
        <v/>
      </c>
      <c r="AA508" s="30">
        <f>IF(OR($Y508="",$E$6=""),"",IF(INDEX($A:$U,ROW(),$E$6)="",0,IF(ISNUMBER(INDEX($A:$U,ROW(),$E$6)),INDEX($A:$U,ROW(),$E$6),IFERROR(--SUBSTITUTE(SUBSTITUTE(TRIM(INDEX($A:$U,ROW(),$E$6)),",",""),"원",""),0))))</f>
        <v/>
      </c>
      <c r="AB508" s="30">
        <f>IF(OR($Y508="",$F$6=""),"",IF(INDEX($A:$U,ROW(),$F$6)="","",IF(ISNUMBER(INDEX($A:$U,ROW(),$F$6)),INDEX($A:$U,ROW(),$F$6),IFERROR(--SUBSTITUTE(SUBSTITUTE(TRIM(INDEX($A:$U,ROW(),$F$6)),",",""),"원",""),""))))</f>
        <v/>
      </c>
      <c r="AC508" s="2">
        <f>IF(OR($Y508="",$G$6=""),"",INDEX($A:$U,ROW(),$G$6)&amp;"")</f>
        <v/>
      </c>
      <c r="AD508" s="2">
        <f>IF($Y508="","",IF(OR(AND(설정!$B$5&lt;&gt;"",ISNUMBER(SEARCH(설정!$B$5,$AC508))),AND(설정!$B$6&lt;&gt;"",ISNUMBER(SEARCH(설정!$B$6,$AC508))),AND(설정!$B$7&lt;&gt;"",ISNUMBER(SEARCH(설정!$B$7,$AC508)))),"제외","포함"))</f>
        <v/>
      </c>
    </row>
    <row r="509">
      <c r="W509" s="2">
        <f>IF(OR($B$5="",$C$6="",ROW()&lt;$B$5),"",IF(INDEX($A:$U,ROW(),$C$6)="","",INDEX($A:$U,ROW(),$C$6)))</f>
        <v/>
      </c>
      <c r="X509" s="28">
        <f>IF($W509="","",IF(ISNUMBER($W509),IF($W509&gt;=10000000,IFERROR(DATE(INT($W509/10000),MOD(INT($W509/100),100),MOD($W509,100)),""),$W509),IF(ISNUMBER(--SUBSTITUTE(SUBSTITUTE(TRIM($W509),".","-"),"/","-")),IF(--SUBSTITUTE(SUBSTITUTE(TRIM($W509),".","-"),"/","-")&gt;=10000000,IFERROR(DATE(--LEFT(TRIM($W509),4),--MID(TRIM($W509),5,2),--RIGHT(TRIM($W509),2)),""),--SUBSTITUTE(SUBSTITUTE(TRIM($W509),".","-"),"/","-")),IFERROR(--LEFT(SUBSTITUTE(SUBSTITUTE(TRIM($W509),".","-"),"/","-"),10),""))))</f>
        <v/>
      </c>
      <c r="Y509" s="29">
        <f>IF($X509="","",INT($X509))</f>
        <v/>
      </c>
      <c r="Z509" s="30">
        <f>IF(OR($Y509="",$D$6=""),"",IF(INDEX($A:$U,ROW(),$D$6)="",0,IF(ISNUMBER(INDEX($A:$U,ROW(),$D$6)),INDEX($A:$U,ROW(),$D$6),IFERROR(--SUBSTITUTE(SUBSTITUTE(TRIM(INDEX($A:$U,ROW(),$D$6)),",",""),"원",""),0))))</f>
        <v/>
      </c>
      <c r="AA509" s="30">
        <f>IF(OR($Y509="",$E$6=""),"",IF(INDEX($A:$U,ROW(),$E$6)="",0,IF(ISNUMBER(INDEX($A:$U,ROW(),$E$6)),INDEX($A:$U,ROW(),$E$6),IFERROR(--SUBSTITUTE(SUBSTITUTE(TRIM(INDEX($A:$U,ROW(),$E$6)),",",""),"원",""),0))))</f>
        <v/>
      </c>
      <c r="AB509" s="30">
        <f>IF(OR($Y509="",$F$6=""),"",IF(INDEX($A:$U,ROW(),$F$6)="","",IF(ISNUMBER(INDEX($A:$U,ROW(),$F$6)),INDEX($A:$U,ROW(),$F$6),IFERROR(--SUBSTITUTE(SUBSTITUTE(TRIM(INDEX($A:$U,ROW(),$F$6)),",",""),"원",""),""))))</f>
        <v/>
      </c>
      <c r="AC509" s="2">
        <f>IF(OR($Y509="",$G$6=""),"",INDEX($A:$U,ROW(),$G$6)&amp;"")</f>
        <v/>
      </c>
      <c r="AD509" s="2">
        <f>IF($Y509="","",IF(OR(AND(설정!$B$5&lt;&gt;"",ISNUMBER(SEARCH(설정!$B$5,$AC509))),AND(설정!$B$6&lt;&gt;"",ISNUMBER(SEARCH(설정!$B$6,$AC509))),AND(설정!$B$7&lt;&gt;"",ISNUMBER(SEARCH(설정!$B$7,$AC509)))),"제외","포함"))</f>
        <v/>
      </c>
    </row>
    <row r="510">
      <c r="W510" s="2">
        <f>IF(OR($B$5="",$C$6="",ROW()&lt;$B$5),"",IF(INDEX($A:$U,ROW(),$C$6)="","",INDEX($A:$U,ROW(),$C$6)))</f>
        <v/>
      </c>
      <c r="X510" s="28">
        <f>IF($W510="","",IF(ISNUMBER($W510),IF($W510&gt;=10000000,IFERROR(DATE(INT($W510/10000),MOD(INT($W510/100),100),MOD($W510,100)),""),$W510),IF(ISNUMBER(--SUBSTITUTE(SUBSTITUTE(TRIM($W510),".","-"),"/","-")),IF(--SUBSTITUTE(SUBSTITUTE(TRIM($W510),".","-"),"/","-")&gt;=10000000,IFERROR(DATE(--LEFT(TRIM($W510),4),--MID(TRIM($W510),5,2),--RIGHT(TRIM($W510),2)),""),--SUBSTITUTE(SUBSTITUTE(TRIM($W510),".","-"),"/","-")),IFERROR(--LEFT(SUBSTITUTE(SUBSTITUTE(TRIM($W510),".","-"),"/","-"),10),""))))</f>
        <v/>
      </c>
      <c r="Y510" s="29">
        <f>IF($X510="","",INT($X510))</f>
        <v/>
      </c>
      <c r="Z510" s="30">
        <f>IF(OR($Y510="",$D$6=""),"",IF(INDEX($A:$U,ROW(),$D$6)="",0,IF(ISNUMBER(INDEX($A:$U,ROW(),$D$6)),INDEX($A:$U,ROW(),$D$6),IFERROR(--SUBSTITUTE(SUBSTITUTE(TRIM(INDEX($A:$U,ROW(),$D$6)),",",""),"원",""),0))))</f>
        <v/>
      </c>
      <c r="AA510" s="30">
        <f>IF(OR($Y510="",$E$6=""),"",IF(INDEX($A:$U,ROW(),$E$6)="",0,IF(ISNUMBER(INDEX($A:$U,ROW(),$E$6)),INDEX($A:$U,ROW(),$E$6),IFERROR(--SUBSTITUTE(SUBSTITUTE(TRIM(INDEX($A:$U,ROW(),$E$6)),",",""),"원",""),0))))</f>
        <v/>
      </c>
      <c r="AB510" s="30">
        <f>IF(OR($Y510="",$F$6=""),"",IF(INDEX($A:$U,ROW(),$F$6)="","",IF(ISNUMBER(INDEX($A:$U,ROW(),$F$6)),INDEX($A:$U,ROW(),$F$6),IFERROR(--SUBSTITUTE(SUBSTITUTE(TRIM(INDEX($A:$U,ROW(),$F$6)),",",""),"원",""),""))))</f>
        <v/>
      </c>
      <c r="AC510" s="2">
        <f>IF(OR($Y510="",$G$6=""),"",INDEX($A:$U,ROW(),$G$6)&amp;"")</f>
        <v/>
      </c>
      <c r="AD510" s="2">
        <f>IF($Y510="","",IF(OR(AND(설정!$B$5&lt;&gt;"",ISNUMBER(SEARCH(설정!$B$5,$AC510))),AND(설정!$B$6&lt;&gt;"",ISNUMBER(SEARCH(설정!$B$6,$AC510))),AND(설정!$B$7&lt;&gt;"",ISNUMBER(SEARCH(설정!$B$7,$AC510)))),"제외","포함"))</f>
        <v/>
      </c>
    </row>
    <row r="511">
      <c r="W511" s="2">
        <f>IF(OR($B$5="",$C$6="",ROW()&lt;$B$5),"",IF(INDEX($A:$U,ROW(),$C$6)="","",INDEX($A:$U,ROW(),$C$6)))</f>
        <v/>
      </c>
      <c r="X511" s="28">
        <f>IF($W511="","",IF(ISNUMBER($W511),IF($W511&gt;=10000000,IFERROR(DATE(INT($W511/10000),MOD(INT($W511/100),100),MOD($W511,100)),""),$W511),IF(ISNUMBER(--SUBSTITUTE(SUBSTITUTE(TRIM($W511),".","-"),"/","-")),IF(--SUBSTITUTE(SUBSTITUTE(TRIM($W511),".","-"),"/","-")&gt;=10000000,IFERROR(DATE(--LEFT(TRIM($W511),4),--MID(TRIM($W511),5,2),--RIGHT(TRIM($W511),2)),""),--SUBSTITUTE(SUBSTITUTE(TRIM($W511),".","-"),"/","-")),IFERROR(--LEFT(SUBSTITUTE(SUBSTITUTE(TRIM($W511),".","-"),"/","-"),10),""))))</f>
        <v/>
      </c>
      <c r="Y511" s="29">
        <f>IF($X511="","",INT($X511))</f>
        <v/>
      </c>
      <c r="Z511" s="30">
        <f>IF(OR($Y511="",$D$6=""),"",IF(INDEX($A:$U,ROW(),$D$6)="",0,IF(ISNUMBER(INDEX($A:$U,ROW(),$D$6)),INDEX($A:$U,ROW(),$D$6),IFERROR(--SUBSTITUTE(SUBSTITUTE(TRIM(INDEX($A:$U,ROW(),$D$6)),",",""),"원",""),0))))</f>
        <v/>
      </c>
      <c r="AA511" s="30">
        <f>IF(OR($Y511="",$E$6=""),"",IF(INDEX($A:$U,ROW(),$E$6)="",0,IF(ISNUMBER(INDEX($A:$U,ROW(),$E$6)),INDEX($A:$U,ROW(),$E$6),IFERROR(--SUBSTITUTE(SUBSTITUTE(TRIM(INDEX($A:$U,ROW(),$E$6)),",",""),"원",""),0))))</f>
        <v/>
      </c>
      <c r="AB511" s="30">
        <f>IF(OR($Y511="",$F$6=""),"",IF(INDEX($A:$U,ROW(),$F$6)="","",IF(ISNUMBER(INDEX($A:$U,ROW(),$F$6)),INDEX($A:$U,ROW(),$F$6),IFERROR(--SUBSTITUTE(SUBSTITUTE(TRIM(INDEX($A:$U,ROW(),$F$6)),",",""),"원",""),""))))</f>
        <v/>
      </c>
      <c r="AC511" s="2">
        <f>IF(OR($Y511="",$G$6=""),"",INDEX($A:$U,ROW(),$G$6)&amp;"")</f>
        <v/>
      </c>
      <c r="AD511" s="2">
        <f>IF($Y511="","",IF(OR(AND(설정!$B$5&lt;&gt;"",ISNUMBER(SEARCH(설정!$B$5,$AC511))),AND(설정!$B$6&lt;&gt;"",ISNUMBER(SEARCH(설정!$B$6,$AC511))),AND(설정!$B$7&lt;&gt;"",ISNUMBER(SEARCH(설정!$B$7,$AC511)))),"제외","포함"))</f>
        <v/>
      </c>
    </row>
    <row r="512">
      <c r="W512" s="2">
        <f>IF(OR($B$5="",$C$6="",ROW()&lt;$B$5),"",IF(INDEX($A:$U,ROW(),$C$6)="","",INDEX($A:$U,ROW(),$C$6)))</f>
        <v/>
      </c>
      <c r="X512" s="28">
        <f>IF($W512="","",IF(ISNUMBER($W512),IF($W512&gt;=10000000,IFERROR(DATE(INT($W512/10000),MOD(INT($W512/100),100),MOD($W512,100)),""),$W512),IF(ISNUMBER(--SUBSTITUTE(SUBSTITUTE(TRIM($W512),".","-"),"/","-")),IF(--SUBSTITUTE(SUBSTITUTE(TRIM($W512),".","-"),"/","-")&gt;=10000000,IFERROR(DATE(--LEFT(TRIM($W512),4),--MID(TRIM($W512),5,2),--RIGHT(TRIM($W512),2)),""),--SUBSTITUTE(SUBSTITUTE(TRIM($W512),".","-"),"/","-")),IFERROR(--LEFT(SUBSTITUTE(SUBSTITUTE(TRIM($W512),".","-"),"/","-"),10),""))))</f>
        <v/>
      </c>
      <c r="Y512" s="29">
        <f>IF($X512="","",INT($X512))</f>
        <v/>
      </c>
      <c r="Z512" s="30">
        <f>IF(OR($Y512="",$D$6=""),"",IF(INDEX($A:$U,ROW(),$D$6)="",0,IF(ISNUMBER(INDEX($A:$U,ROW(),$D$6)),INDEX($A:$U,ROW(),$D$6),IFERROR(--SUBSTITUTE(SUBSTITUTE(TRIM(INDEX($A:$U,ROW(),$D$6)),",",""),"원",""),0))))</f>
        <v/>
      </c>
      <c r="AA512" s="30">
        <f>IF(OR($Y512="",$E$6=""),"",IF(INDEX($A:$U,ROW(),$E$6)="",0,IF(ISNUMBER(INDEX($A:$U,ROW(),$E$6)),INDEX($A:$U,ROW(),$E$6),IFERROR(--SUBSTITUTE(SUBSTITUTE(TRIM(INDEX($A:$U,ROW(),$E$6)),",",""),"원",""),0))))</f>
        <v/>
      </c>
      <c r="AB512" s="30">
        <f>IF(OR($Y512="",$F$6=""),"",IF(INDEX($A:$U,ROW(),$F$6)="","",IF(ISNUMBER(INDEX($A:$U,ROW(),$F$6)),INDEX($A:$U,ROW(),$F$6),IFERROR(--SUBSTITUTE(SUBSTITUTE(TRIM(INDEX($A:$U,ROW(),$F$6)),",",""),"원",""),""))))</f>
        <v/>
      </c>
      <c r="AC512" s="2">
        <f>IF(OR($Y512="",$G$6=""),"",INDEX($A:$U,ROW(),$G$6)&amp;"")</f>
        <v/>
      </c>
      <c r="AD512" s="2">
        <f>IF($Y512="","",IF(OR(AND(설정!$B$5&lt;&gt;"",ISNUMBER(SEARCH(설정!$B$5,$AC512))),AND(설정!$B$6&lt;&gt;"",ISNUMBER(SEARCH(설정!$B$6,$AC512))),AND(설정!$B$7&lt;&gt;"",ISNUMBER(SEARCH(설정!$B$7,$AC512)))),"제외","포함"))</f>
        <v/>
      </c>
    </row>
    <row r="513">
      <c r="W513" s="2">
        <f>IF(OR($B$5="",$C$6="",ROW()&lt;$B$5),"",IF(INDEX($A:$U,ROW(),$C$6)="","",INDEX($A:$U,ROW(),$C$6)))</f>
        <v/>
      </c>
      <c r="X513" s="28">
        <f>IF($W513="","",IF(ISNUMBER($W513),IF($W513&gt;=10000000,IFERROR(DATE(INT($W513/10000),MOD(INT($W513/100),100),MOD($W513,100)),""),$W513),IF(ISNUMBER(--SUBSTITUTE(SUBSTITUTE(TRIM($W513),".","-"),"/","-")),IF(--SUBSTITUTE(SUBSTITUTE(TRIM($W513),".","-"),"/","-")&gt;=10000000,IFERROR(DATE(--LEFT(TRIM($W513),4),--MID(TRIM($W513),5,2),--RIGHT(TRIM($W513),2)),""),--SUBSTITUTE(SUBSTITUTE(TRIM($W513),".","-"),"/","-")),IFERROR(--LEFT(SUBSTITUTE(SUBSTITUTE(TRIM($W513),".","-"),"/","-"),10),""))))</f>
        <v/>
      </c>
      <c r="Y513" s="29">
        <f>IF($X513="","",INT($X513))</f>
        <v/>
      </c>
      <c r="Z513" s="30">
        <f>IF(OR($Y513="",$D$6=""),"",IF(INDEX($A:$U,ROW(),$D$6)="",0,IF(ISNUMBER(INDEX($A:$U,ROW(),$D$6)),INDEX($A:$U,ROW(),$D$6),IFERROR(--SUBSTITUTE(SUBSTITUTE(TRIM(INDEX($A:$U,ROW(),$D$6)),",",""),"원",""),0))))</f>
        <v/>
      </c>
      <c r="AA513" s="30">
        <f>IF(OR($Y513="",$E$6=""),"",IF(INDEX($A:$U,ROW(),$E$6)="",0,IF(ISNUMBER(INDEX($A:$U,ROW(),$E$6)),INDEX($A:$U,ROW(),$E$6),IFERROR(--SUBSTITUTE(SUBSTITUTE(TRIM(INDEX($A:$U,ROW(),$E$6)),",",""),"원",""),0))))</f>
        <v/>
      </c>
      <c r="AB513" s="30">
        <f>IF(OR($Y513="",$F$6=""),"",IF(INDEX($A:$U,ROW(),$F$6)="","",IF(ISNUMBER(INDEX($A:$U,ROW(),$F$6)),INDEX($A:$U,ROW(),$F$6),IFERROR(--SUBSTITUTE(SUBSTITUTE(TRIM(INDEX($A:$U,ROW(),$F$6)),",",""),"원",""),""))))</f>
        <v/>
      </c>
      <c r="AC513" s="2">
        <f>IF(OR($Y513="",$G$6=""),"",INDEX($A:$U,ROW(),$G$6)&amp;"")</f>
        <v/>
      </c>
      <c r="AD513" s="2">
        <f>IF($Y513="","",IF(OR(AND(설정!$B$5&lt;&gt;"",ISNUMBER(SEARCH(설정!$B$5,$AC513))),AND(설정!$B$6&lt;&gt;"",ISNUMBER(SEARCH(설정!$B$6,$AC513))),AND(설정!$B$7&lt;&gt;"",ISNUMBER(SEARCH(설정!$B$7,$AC513)))),"제외","포함"))</f>
        <v/>
      </c>
    </row>
    <row r="514">
      <c r="W514" s="2">
        <f>IF(OR($B$5="",$C$6="",ROW()&lt;$B$5),"",IF(INDEX($A:$U,ROW(),$C$6)="","",INDEX($A:$U,ROW(),$C$6)))</f>
        <v/>
      </c>
      <c r="X514" s="28">
        <f>IF($W514="","",IF(ISNUMBER($W514),IF($W514&gt;=10000000,IFERROR(DATE(INT($W514/10000),MOD(INT($W514/100),100),MOD($W514,100)),""),$W514),IF(ISNUMBER(--SUBSTITUTE(SUBSTITUTE(TRIM($W514),".","-"),"/","-")),IF(--SUBSTITUTE(SUBSTITUTE(TRIM($W514),".","-"),"/","-")&gt;=10000000,IFERROR(DATE(--LEFT(TRIM($W514),4),--MID(TRIM($W514),5,2),--RIGHT(TRIM($W514),2)),""),--SUBSTITUTE(SUBSTITUTE(TRIM($W514),".","-"),"/","-")),IFERROR(--LEFT(SUBSTITUTE(SUBSTITUTE(TRIM($W514),".","-"),"/","-"),10),""))))</f>
        <v/>
      </c>
      <c r="Y514" s="29">
        <f>IF($X514="","",INT($X514))</f>
        <v/>
      </c>
      <c r="Z514" s="30">
        <f>IF(OR($Y514="",$D$6=""),"",IF(INDEX($A:$U,ROW(),$D$6)="",0,IF(ISNUMBER(INDEX($A:$U,ROW(),$D$6)),INDEX($A:$U,ROW(),$D$6),IFERROR(--SUBSTITUTE(SUBSTITUTE(TRIM(INDEX($A:$U,ROW(),$D$6)),",",""),"원",""),0))))</f>
        <v/>
      </c>
      <c r="AA514" s="30">
        <f>IF(OR($Y514="",$E$6=""),"",IF(INDEX($A:$U,ROW(),$E$6)="",0,IF(ISNUMBER(INDEX($A:$U,ROW(),$E$6)),INDEX($A:$U,ROW(),$E$6),IFERROR(--SUBSTITUTE(SUBSTITUTE(TRIM(INDEX($A:$U,ROW(),$E$6)),",",""),"원",""),0))))</f>
        <v/>
      </c>
      <c r="AB514" s="30">
        <f>IF(OR($Y514="",$F$6=""),"",IF(INDEX($A:$U,ROW(),$F$6)="","",IF(ISNUMBER(INDEX($A:$U,ROW(),$F$6)),INDEX($A:$U,ROW(),$F$6),IFERROR(--SUBSTITUTE(SUBSTITUTE(TRIM(INDEX($A:$U,ROW(),$F$6)),",",""),"원",""),""))))</f>
        <v/>
      </c>
      <c r="AC514" s="2">
        <f>IF(OR($Y514="",$G$6=""),"",INDEX($A:$U,ROW(),$G$6)&amp;"")</f>
        <v/>
      </c>
      <c r="AD514" s="2">
        <f>IF($Y514="","",IF(OR(AND(설정!$B$5&lt;&gt;"",ISNUMBER(SEARCH(설정!$B$5,$AC514))),AND(설정!$B$6&lt;&gt;"",ISNUMBER(SEARCH(설정!$B$6,$AC514))),AND(설정!$B$7&lt;&gt;"",ISNUMBER(SEARCH(설정!$B$7,$AC514)))),"제외","포함"))</f>
        <v/>
      </c>
    </row>
    <row r="515">
      <c r="W515" s="2">
        <f>IF(OR($B$5="",$C$6="",ROW()&lt;$B$5),"",IF(INDEX($A:$U,ROW(),$C$6)="","",INDEX($A:$U,ROW(),$C$6)))</f>
        <v/>
      </c>
      <c r="X515" s="28">
        <f>IF($W515="","",IF(ISNUMBER($W515),IF($W515&gt;=10000000,IFERROR(DATE(INT($W515/10000),MOD(INT($W515/100),100),MOD($W515,100)),""),$W515),IF(ISNUMBER(--SUBSTITUTE(SUBSTITUTE(TRIM($W515),".","-"),"/","-")),IF(--SUBSTITUTE(SUBSTITUTE(TRIM($W515),".","-"),"/","-")&gt;=10000000,IFERROR(DATE(--LEFT(TRIM($W515),4),--MID(TRIM($W515),5,2),--RIGHT(TRIM($W515),2)),""),--SUBSTITUTE(SUBSTITUTE(TRIM($W515),".","-"),"/","-")),IFERROR(--LEFT(SUBSTITUTE(SUBSTITUTE(TRIM($W515),".","-"),"/","-"),10),""))))</f>
        <v/>
      </c>
      <c r="Y515" s="29">
        <f>IF($X515="","",INT($X515))</f>
        <v/>
      </c>
      <c r="Z515" s="30">
        <f>IF(OR($Y515="",$D$6=""),"",IF(INDEX($A:$U,ROW(),$D$6)="",0,IF(ISNUMBER(INDEX($A:$U,ROW(),$D$6)),INDEX($A:$U,ROW(),$D$6),IFERROR(--SUBSTITUTE(SUBSTITUTE(TRIM(INDEX($A:$U,ROW(),$D$6)),",",""),"원",""),0))))</f>
        <v/>
      </c>
      <c r="AA515" s="30">
        <f>IF(OR($Y515="",$E$6=""),"",IF(INDEX($A:$U,ROW(),$E$6)="",0,IF(ISNUMBER(INDEX($A:$U,ROW(),$E$6)),INDEX($A:$U,ROW(),$E$6),IFERROR(--SUBSTITUTE(SUBSTITUTE(TRIM(INDEX($A:$U,ROW(),$E$6)),",",""),"원",""),0))))</f>
        <v/>
      </c>
      <c r="AB515" s="30">
        <f>IF(OR($Y515="",$F$6=""),"",IF(INDEX($A:$U,ROW(),$F$6)="","",IF(ISNUMBER(INDEX($A:$U,ROW(),$F$6)),INDEX($A:$U,ROW(),$F$6),IFERROR(--SUBSTITUTE(SUBSTITUTE(TRIM(INDEX($A:$U,ROW(),$F$6)),",",""),"원",""),""))))</f>
        <v/>
      </c>
      <c r="AC515" s="2">
        <f>IF(OR($Y515="",$G$6=""),"",INDEX($A:$U,ROW(),$G$6)&amp;"")</f>
        <v/>
      </c>
      <c r="AD515" s="2">
        <f>IF($Y515="","",IF(OR(AND(설정!$B$5&lt;&gt;"",ISNUMBER(SEARCH(설정!$B$5,$AC515))),AND(설정!$B$6&lt;&gt;"",ISNUMBER(SEARCH(설정!$B$6,$AC515))),AND(설정!$B$7&lt;&gt;"",ISNUMBER(SEARCH(설정!$B$7,$AC515)))),"제외","포함"))</f>
        <v/>
      </c>
    </row>
    <row r="516">
      <c r="W516" s="2">
        <f>IF(OR($B$5="",$C$6="",ROW()&lt;$B$5),"",IF(INDEX($A:$U,ROW(),$C$6)="","",INDEX($A:$U,ROW(),$C$6)))</f>
        <v/>
      </c>
      <c r="X516" s="28">
        <f>IF($W516="","",IF(ISNUMBER($W516),IF($W516&gt;=10000000,IFERROR(DATE(INT($W516/10000),MOD(INT($W516/100),100),MOD($W516,100)),""),$W516),IF(ISNUMBER(--SUBSTITUTE(SUBSTITUTE(TRIM($W516),".","-"),"/","-")),IF(--SUBSTITUTE(SUBSTITUTE(TRIM($W516),".","-"),"/","-")&gt;=10000000,IFERROR(DATE(--LEFT(TRIM($W516),4),--MID(TRIM($W516),5,2),--RIGHT(TRIM($W516),2)),""),--SUBSTITUTE(SUBSTITUTE(TRIM($W516),".","-"),"/","-")),IFERROR(--LEFT(SUBSTITUTE(SUBSTITUTE(TRIM($W516),".","-"),"/","-"),10),""))))</f>
        <v/>
      </c>
      <c r="Y516" s="29">
        <f>IF($X516="","",INT($X516))</f>
        <v/>
      </c>
      <c r="Z516" s="30">
        <f>IF(OR($Y516="",$D$6=""),"",IF(INDEX($A:$U,ROW(),$D$6)="",0,IF(ISNUMBER(INDEX($A:$U,ROW(),$D$6)),INDEX($A:$U,ROW(),$D$6),IFERROR(--SUBSTITUTE(SUBSTITUTE(TRIM(INDEX($A:$U,ROW(),$D$6)),",",""),"원",""),0))))</f>
        <v/>
      </c>
      <c r="AA516" s="30">
        <f>IF(OR($Y516="",$E$6=""),"",IF(INDEX($A:$U,ROW(),$E$6)="",0,IF(ISNUMBER(INDEX($A:$U,ROW(),$E$6)),INDEX($A:$U,ROW(),$E$6),IFERROR(--SUBSTITUTE(SUBSTITUTE(TRIM(INDEX($A:$U,ROW(),$E$6)),",",""),"원",""),0))))</f>
        <v/>
      </c>
      <c r="AB516" s="30">
        <f>IF(OR($Y516="",$F$6=""),"",IF(INDEX($A:$U,ROW(),$F$6)="","",IF(ISNUMBER(INDEX($A:$U,ROW(),$F$6)),INDEX($A:$U,ROW(),$F$6),IFERROR(--SUBSTITUTE(SUBSTITUTE(TRIM(INDEX($A:$U,ROW(),$F$6)),",",""),"원",""),""))))</f>
        <v/>
      </c>
      <c r="AC516" s="2">
        <f>IF(OR($Y516="",$G$6=""),"",INDEX($A:$U,ROW(),$G$6)&amp;"")</f>
        <v/>
      </c>
      <c r="AD516" s="2">
        <f>IF($Y516="","",IF(OR(AND(설정!$B$5&lt;&gt;"",ISNUMBER(SEARCH(설정!$B$5,$AC516))),AND(설정!$B$6&lt;&gt;"",ISNUMBER(SEARCH(설정!$B$6,$AC516))),AND(설정!$B$7&lt;&gt;"",ISNUMBER(SEARCH(설정!$B$7,$AC516)))),"제외","포함"))</f>
        <v/>
      </c>
    </row>
    <row r="517">
      <c r="W517" s="2">
        <f>IF(OR($B$5="",$C$6="",ROW()&lt;$B$5),"",IF(INDEX($A:$U,ROW(),$C$6)="","",INDEX($A:$U,ROW(),$C$6)))</f>
        <v/>
      </c>
      <c r="X517" s="28">
        <f>IF($W517="","",IF(ISNUMBER($W517),IF($W517&gt;=10000000,IFERROR(DATE(INT($W517/10000),MOD(INT($W517/100),100),MOD($W517,100)),""),$W517),IF(ISNUMBER(--SUBSTITUTE(SUBSTITUTE(TRIM($W517),".","-"),"/","-")),IF(--SUBSTITUTE(SUBSTITUTE(TRIM($W517),".","-"),"/","-")&gt;=10000000,IFERROR(DATE(--LEFT(TRIM($W517),4),--MID(TRIM($W517),5,2),--RIGHT(TRIM($W517),2)),""),--SUBSTITUTE(SUBSTITUTE(TRIM($W517),".","-"),"/","-")),IFERROR(--LEFT(SUBSTITUTE(SUBSTITUTE(TRIM($W517),".","-"),"/","-"),10),""))))</f>
        <v/>
      </c>
      <c r="Y517" s="29">
        <f>IF($X517="","",INT($X517))</f>
        <v/>
      </c>
      <c r="Z517" s="30">
        <f>IF(OR($Y517="",$D$6=""),"",IF(INDEX($A:$U,ROW(),$D$6)="",0,IF(ISNUMBER(INDEX($A:$U,ROW(),$D$6)),INDEX($A:$U,ROW(),$D$6),IFERROR(--SUBSTITUTE(SUBSTITUTE(TRIM(INDEX($A:$U,ROW(),$D$6)),",",""),"원",""),0))))</f>
        <v/>
      </c>
      <c r="AA517" s="30">
        <f>IF(OR($Y517="",$E$6=""),"",IF(INDEX($A:$U,ROW(),$E$6)="",0,IF(ISNUMBER(INDEX($A:$U,ROW(),$E$6)),INDEX($A:$U,ROW(),$E$6),IFERROR(--SUBSTITUTE(SUBSTITUTE(TRIM(INDEX($A:$U,ROW(),$E$6)),",",""),"원",""),0))))</f>
        <v/>
      </c>
      <c r="AB517" s="30">
        <f>IF(OR($Y517="",$F$6=""),"",IF(INDEX($A:$U,ROW(),$F$6)="","",IF(ISNUMBER(INDEX($A:$U,ROW(),$F$6)),INDEX($A:$U,ROW(),$F$6),IFERROR(--SUBSTITUTE(SUBSTITUTE(TRIM(INDEX($A:$U,ROW(),$F$6)),",",""),"원",""),""))))</f>
        <v/>
      </c>
      <c r="AC517" s="2">
        <f>IF(OR($Y517="",$G$6=""),"",INDEX($A:$U,ROW(),$G$6)&amp;"")</f>
        <v/>
      </c>
      <c r="AD517" s="2">
        <f>IF($Y517="","",IF(OR(AND(설정!$B$5&lt;&gt;"",ISNUMBER(SEARCH(설정!$B$5,$AC517))),AND(설정!$B$6&lt;&gt;"",ISNUMBER(SEARCH(설정!$B$6,$AC517))),AND(설정!$B$7&lt;&gt;"",ISNUMBER(SEARCH(설정!$B$7,$AC517)))),"제외","포함"))</f>
        <v/>
      </c>
    </row>
    <row r="518">
      <c r="W518" s="2">
        <f>IF(OR($B$5="",$C$6="",ROW()&lt;$B$5),"",IF(INDEX($A:$U,ROW(),$C$6)="","",INDEX($A:$U,ROW(),$C$6)))</f>
        <v/>
      </c>
      <c r="X518" s="28">
        <f>IF($W518="","",IF(ISNUMBER($W518),IF($W518&gt;=10000000,IFERROR(DATE(INT($W518/10000),MOD(INT($W518/100),100),MOD($W518,100)),""),$W518),IF(ISNUMBER(--SUBSTITUTE(SUBSTITUTE(TRIM($W518),".","-"),"/","-")),IF(--SUBSTITUTE(SUBSTITUTE(TRIM($W518),".","-"),"/","-")&gt;=10000000,IFERROR(DATE(--LEFT(TRIM($W518),4),--MID(TRIM($W518),5,2),--RIGHT(TRIM($W518),2)),""),--SUBSTITUTE(SUBSTITUTE(TRIM($W518),".","-"),"/","-")),IFERROR(--LEFT(SUBSTITUTE(SUBSTITUTE(TRIM($W518),".","-"),"/","-"),10),""))))</f>
        <v/>
      </c>
      <c r="Y518" s="29">
        <f>IF($X518="","",INT($X518))</f>
        <v/>
      </c>
      <c r="Z518" s="30">
        <f>IF(OR($Y518="",$D$6=""),"",IF(INDEX($A:$U,ROW(),$D$6)="",0,IF(ISNUMBER(INDEX($A:$U,ROW(),$D$6)),INDEX($A:$U,ROW(),$D$6),IFERROR(--SUBSTITUTE(SUBSTITUTE(TRIM(INDEX($A:$U,ROW(),$D$6)),",",""),"원",""),0))))</f>
        <v/>
      </c>
      <c r="AA518" s="30">
        <f>IF(OR($Y518="",$E$6=""),"",IF(INDEX($A:$U,ROW(),$E$6)="",0,IF(ISNUMBER(INDEX($A:$U,ROW(),$E$6)),INDEX($A:$U,ROW(),$E$6),IFERROR(--SUBSTITUTE(SUBSTITUTE(TRIM(INDEX($A:$U,ROW(),$E$6)),",",""),"원",""),0))))</f>
        <v/>
      </c>
      <c r="AB518" s="30">
        <f>IF(OR($Y518="",$F$6=""),"",IF(INDEX($A:$U,ROW(),$F$6)="","",IF(ISNUMBER(INDEX($A:$U,ROW(),$F$6)),INDEX($A:$U,ROW(),$F$6),IFERROR(--SUBSTITUTE(SUBSTITUTE(TRIM(INDEX($A:$U,ROW(),$F$6)),",",""),"원",""),""))))</f>
        <v/>
      </c>
      <c r="AC518" s="2">
        <f>IF(OR($Y518="",$G$6=""),"",INDEX($A:$U,ROW(),$G$6)&amp;"")</f>
        <v/>
      </c>
      <c r="AD518" s="2">
        <f>IF($Y518="","",IF(OR(AND(설정!$B$5&lt;&gt;"",ISNUMBER(SEARCH(설정!$B$5,$AC518))),AND(설정!$B$6&lt;&gt;"",ISNUMBER(SEARCH(설정!$B$6,$AC518))),AND(설정!$B$7&lt;&gt;"",ISNUMBER(SEARCH(설정!$B$7,$AC518)))),"제외","포함"))</f>
        <v/>
      </c>
    </row>
    <row r="519">
      <c r="W519" s="2">
        <f>IF(OR($B$5="",$C$6="",ROW()&lt;$B$5),"",IF(INDEX($A:$U,ROW(),$C$6)="","",INDEX($A:$U,ROW(),$C$6)))</f>
        <v/>
      </c>
      <c r="X519" s="28">
        <f>IF($W519="","",IF(ISNUMBER($W519),IF($W519&gt;=10000000,IFERROR(DATE(INT($W519/10000),MOD(INT($W519/100),100),MOD($W519,100)),""),$W519),IF(ISNUMBER(--SUBSTITUTE(SUBSTITUTE(TRIM($W519),".","-"),"/","-")),IF(--SUBSTITUTE(SUBSTITUTE(TRIM($W519),".","-"),"/","-")&gt;=10000000,IFERROR(DATE(--LEFT(TRIM($W519),4),--MID(TRIM($W519),5,2),--RIGHT(TRIM($W519),2)),""),--SUBSTITUTE(SUBSTITUTE(TRIM($W519),".","-"),"/","-")),IFERROR(--LEFT(SUBSTITUTE(SUBSTITUTE(TRIM($W519),".","-"),"/","-"),10),""))))</f>
        <v/>
      </c>
      <c r="Y519" s="29">
        <f>IF($X519="","",INT($X519))</f>
        <v/>
      </c>
      <c r="Z519" s="30">
        <f>IF(OR($Y519="",$D$6=""),"",IF(INDEX($A:$U,ROW(),$D$6)="",0,IF(ISNUMBER(INDEX($A:$U,ROW(),$D$6)),INDEX($A:$U,ROW(),$D$6),IFERROR(--SUBSTITUTE(SUBSTITUTE(TRIM(INDEX($A:$U,ROW(),$D$6)),",",""),"원",""),0))))</f>
        <v/>
      </c>
      <c r="AA519" s="30">
        <f>IF(OR($Y519="",$E$6=""),"",IF(INDEX($A:$U,ROW(),$E$6)="",0,IF(ISNUMBER(INDEX($A:$U,ROW(),$E$6)),INDEX($A:$U,ROW(),$E$6),IFERROR(--SUBSTITUTE(SUBSTITUTE(TRIM(INDEX($A:$U,ROW(),$E$6)),",",""),"원",""),0))))</f>
        <v/>
      </c>
      <c r="AB519" s="30">
        <f>IF(OR($Y519="",$F$6=""),"",IF(INDEX($A:$U,ROW(),$F$6)="","",IF(ISNUMBER(INDEX($A:$U,ROW(),$F$6)),INDEX($A:$U,ROW(),$F$6),IFERROR(--SUBSTITUTE(SUBSTITUTE(TRIM(INDEX($A:$U,ROW(),$F$6)),",",""),"원",""),""))))</f>
        <v/>
      </c>
      <c r="AC519" s="2">
        <f>IF(OR($Y519="",$G$6=""),"",INDEX($A:$U,ROW(),$G$6)&amp;"")</f>
        <v/>
      </c>
      <c r="AD519" s="2">
        <f>IF($Y519="","",IF(OR(AND(설정!$B$5&lt;&gt;"",ISNUMBER(SEARCH(설정!$B$5,$AC519))),AND(설정!$B$6&lt;&gt;"",ISNUMBER(SEARCH(설정!$B$6,$AC519))),AND(설정!$B$7&lt;&gt;"",ISNUMBER(SEARCH(설정!$B$7,$AC519)))),"제외","포함"))</f>
        <v/>
      </c>
    </row>
    <row r="520">
      <c r="W520" s="2">
        <f>IF(OR($B$5="",$C$6="",ROW()&lt;$B$5),"",IF(INDEX($A:$U,ROW(),$C$6)="","",INDEX($A:$U,ROW(),$C$6)))</f>
        <v/>
      </c>
      <c r="X520" s="28">
        <f>IF($W520="","",IF(ISNUMBER($W520),IF($W520&gt;=10000000,IFERROR(DATE(INT($W520/10000),MOD(INT($W520/100),100),MOD($W520,100)),""),$W520),IF(ISNUMBER(--SUBSTITUTE(SUBSTITUTE(TRIM($W520),".","-"),"/","-")),IF(--SUBSTITUTE(SUBSTITUTE(TRIM($W520),".","-"),"/","-")&gt;=10000000,IFERROR(DATE(--LEFT(TRIM($W520),4),--MID(TRIM($W520),5,2),--RIGHT(TRIM($W520),2)),""),--SUBSTITUTE(SUBSTITUTE(TRIM($W520),".","-"),"/","-")),IFERROR(--LEFT(SUBSTITUTE(SUBSTITUTE(TRIM($W520),".","-"),"/","-"),10),""))))</f>
        <v/>
      </c>
      <c r="Y520" s="29">
        <f>IF($X520="","",INT($X520))</f>
        <v/>
      </c>
      <c r="Z520" s="30">
        <f>IF(OR($Y520="",$D$6=""),"",IF(INDEX($A:$U,ROW(),$D$6)="",0,IF(ISNUMBER(INDEX($A:$U,ROW(),$D$6)),INDEX($A:$U,ROW(),$D$6),IFERROR(--SUBSTITUTE(SUBSTITUTE(TRIM(INDEX($A:$U,ROW(),$D$6)),",",""),"원",""),0))))</f>
        <v/>
      </c>
      <c r="AA520" s="30">
        <f>IF(OR($Y520="",$E$6=""),"",IF(INDEX($A:$U,ROW(),$E$6)="",0,IF(ISNUMBER(INDEX($A:$U,ROW(),$E$6)),INDEX($A:$U,ROW(),$E$6),IFERROR(--SUBSTITUTE(SUBSTITUTE(TRIM(INDEX($A:$U,ROW(),$E$6)),",",""),"원",""),0))))</f>
        <v/>
      </c>
      <c r="AB520" s="30">
        <f>IF(OR($Y520="",$F$6=""),"",IF(INDEX($A:$U,ROW(),$F$6)="","",IF(ISNUMBER(INDEX($A:$U,ROW(),$F$6)),INDEX($A:$U,ROW(),$F$6),IFERROR(--SUBSTITUTE(SUBSTITUTE(TRIM(INDEX($A:$U,ROW(),$F$6)),",",""),"원",""),""))))</f>
        <v/>
      </c>
      <c r="AC520" s="2">
        <f>IF(OR($Y520="",$G$6=""),"",INDEX($A:$U,ROW(),$G$6)&amp;"")</f>
        <v/>
      </c>
      <c r="AD520" s="2">
        <f>IF($Y520="","",IF(OR(AND(설정!$B$5&lt;&gt;"",ISNUMBER(SEARCH(설정!$B$5,$AC520))),AND(설정!$B$6&lt;&gt;"",ISNUMBER(SEARCH(설정!$B$6,$AC520))),AND(설정!$B$7&lt;&gt;"",ISNUMBER(SEARCH(설정!$B$7,$AC520)))),"제외","포함"))</f>
        <v/>
      </c>
    </row>
    <row r="521">
      <c r="W521" s="2">
        <f>IF(OR($B$5="",$C$6="",ROW()&lt;$B$5),"",IF(INDEX($A:$U,ROW(),$C$6)="","",INDEX($A:$U,ROW(),$C$6)))</f>
        <v/>
      </c>
      <c r="X521" s="28">
        <f>IF($W521="","",IF(ISNUMBER($W521),IF($W521&gt;=10000000,IFERROR(DATE(INT($W521/10000),MOD(INT($W521/100),100),MOD($W521,100)),""),$W521),IF(ISNUMBER(--SUBSTITUTE(SUBSTITUTE(TRIM($W521),".","-"),"/","-")),IF(--SUBSTITUTE(SUBSTITUTE(TRIM($W521),".","-"),"/","-")&gt;=10000000,IFERROR(DATE(--LEFT(TRIM($W521),4),--MID(TRIM($W521),5,2),--RIGHT(TRIM($W521),2)),""),--SUBSTITUTE(SUBSTITUTE(TRIM($W521),".","-"),"/","-")),IFERROR(--LEFT(SUBSTITUTE(SUBSTITUTE(TRIM($W521),".","-"),"/","-"),10),""))))</f>
        <v/>
      </c>
      <c r="Y521" s="29">
        <f>IF($X521="","",INT($X521))</f>
        <v/>
      </c>
      <c r="Z521" s="30">
        <f>IF(OR($Y521="",$D$6=""),"",IF(INDEX($A:$U,ROW(),$D$6)="",0,IF(ISNUMBER(INDEX($A:$U,ROW(),$D$6)),INDEX($A:$U,ROW(),$D$6),IFERROR(--SUBSTITUTE(SUBSTITUTE(TRIM(INDEX($A:$U,ROW(),$D$6)),",",""),"원",""),0))))</f>
        <v/>
      </c>
      <c r="AA521" s="30">
        <f>IF(OR($Y521="",$E$6=""),"",IF(INDEX($A:$U,ROW(),$E$6)="",0,IF(ISNUMBER(INDEX($A:$U,ROW(),$E$6)),INDEX($A:$U,ROW(),$E$6),IFERROR(--SUBSTITUTE(SUBSTITUTE(TRIM(INDEX($A:$U,ROW(),$E$6)),",",""),"원",""),0))))</f>
        <v/>
      </c>
      <c r="AB521" s="30">
        <f>IF(OR($Y521="",$F$6=""),"",IF(INDEX($A:$U,ROW(),$F$6)="","",IF(ISNUMBER(INDEX($A:$U,ROW(),$F$6)),INDEX($A:$U,ROW(),$F$6),IFERROR(--SUBSTITUTE(SUBSTITUTE(TRIM(INDEX($A:$U,ROW(),$F$6)),",",""),"원",""),""))))</f>
        <v/>
      </c>
      <c r="AC521" s="2">
        <f>IF(OR($Y521="",$G$6=""),"",INDEX($A:$U,ROW(),$G$6)&amp;"")</f>
        <v/>
      </c>
      <c r="AD521" s="2">
        <f>IF($Y521="","",IF(OR(AND(설정!$B$5&lt;&gt;"",ISNUMBER(SEARCH(설정!$B$5,$AC521))),AND(설정!$B$6&lt;&gt;"",ISNUMBER(SEARCH(설정!$B$6,$AC521))),AND(설정!$B$7&lt;&gt;"",ISNUMBER(SEARCH(설정!$B$7,$AC521)))),"제외","포함"))</f>
        <v/>
      </c>
    </row>
    <row r="522">
      <c r="W522" s="2">
        <f>IF(OR($B$5="",$C$6="",ROW()&lt;$B$5),"",IF(INDEX($A:$U,ROW(),$C$6)="","",INDEX($A:$U,ROW(),$C$6)))</f>
        <v/>
      </c>
      <c r="X522" s="28">
        <f>IF($W522="","",IF(ISNUMBER($W522),IF($W522&gt;=10000000,IFERROR(DATE(INT($W522/10000),MOD(INT($W522/100),100),MOD($W522,100)),""),$W522),IF(ISNUMBER(--SUBSTITUTE(SUBSTITUTE(TRIM($W522),".","-"),"/","-")),IF(--SUBSTITUTE(SUBSTITUTE(TRIM($W522),".","-"),"/","-")&gt;=10000000,IFERROR(DATE(--LEFT(TRIM($W522),4),--MID(TRIM($W522),5,2),--RIGHT(TRIM($W522),2)),""),--SUBSTITUTE(SUBSTITUTE(TRIM($W522),".","-"),"/","-")),IFERROR(--LEFT(SUBSTITUTE(SUBSTITUTE(TRIM($W522),".","-"),"/","-"),10),""))))</f>
        <v/>
      </c>
      <c r="Y522" s="29">
        <f>IF($X522="","",INT($X522))</f>
        <v/>
      </c>
      <c r="Z522" s="30">
        <f>IF(OR($Y522="",$D$6=""),"",IF(INDEX($A:$U,ROW(),$D$6)="",0,IF(ISNUMBER(INDEX($A:$U,ROW(),$D$6)),INDEX($A:$U,ROW(),$D$6),IFERROR(--SUBSTITUTE(SUBSTITUTE(TRIM(INDEX($A:$U,ROW(),$D$6)),",",""),"원",""),0))))</f>
        <v/>
      </c>
      <c r="AA522" s="30">
        <f>IF(OR($Y522="",$E$6=""),"",IF(INDEX($A:$U,ROW(),$E$6)="",0,IF(ISNUMBER(INDEX($A:$U,ROW(),$E$6)),INDEX($A:$U,ROW(),$E$6),IFERROR(--SUBSTITUTE(SUBSTITUTE(TRIM(INDEX($A:$U,ROW(),$E$6)),",",""),"원",""),0))))</f>
        <v/>
      </c>
      <c r="AB522" s="30">
        <f>IF(OR($Y522="",$F$6=""),"",IF(INDEX($A:$U,ROW(),$F$6)="","",IF(ISNUMBER(INDEX($A:$U,ROW(),$F$6)),INDEX($A:$U,ROW(),$F$6),IFERROR(--SUBSTITUTE(SUBSTITUTE(TRIM(INDEX($A:$U,ROW(),$F$6)),",",""),"원",""),""))))</f>
        <v/>
      </c>
      <c r="AC522" s="2">
        <f>IF(OR($Y522="",$G$6=""),"",INDEX($A:$U,ROW(),$G$6)&amp;"")</f>
        <v/>
      </c>
      <c r="AD522" s="2">
        <f>IF($Y522="","",IF(OR(AND(설정!$B$5&lt;&gt;"",ISNUMBER(SEARCH(설정!$B$5,$AC522))),AND(설정!$B$6&lt;&gt;"",ISNUMBER(SEARCH(설정!$B$6,$AC522))),AND(설정!$B$7&lt;&gt;"",ISNUMBER(SEARCH(설정!$B$7,$AC522)))),"제외","포함"))</f>
        <v/>
      </c>
    </row>
    <row r="523">
      <c r="W523" s="2">
        <f>IF(OR($B$5="",$C$6="",ROW()&lt;$B$5),"",IF(INDEX($A:$U,ROW(),$C$6)="","",INDEX($A:$U,ROW(),$C$6)))</f>
        <v/>
      </c>
      <c r="X523" s="28">
        <f>IF($W523="","",IF(ISNUMBER($W523),IF($W523&gt;=10000000,IFERROR(DATE(INT($W523/10000),MOD(INT($W523/100),100),MOD($W523,100)),""),$W523),IF(ISNUMBER(--SUBSTITUTE(SUBSTITUTE(TRIM($W523),".","-"),"/","-")),IF(--SUBSTITUTE(SUBSTITUTE(TRIM($W523),".","-"),"/","-")&gt;=10000000,IFERROR(DATE(--LEFT(TRIM($W523),4),--MID(TRIM($W523),5,2),--RIGHT(TRIM($W523),2)),""),--SUBSTITUTE(SUBSTITUTE(TRIM($W523),".","-"),"/","-")),IFERROR(--LEFT(SUBSTITUTE(SUBSTITUTE(TRIM($W523),".","-"),"/","-"),10),""))))</f>
        <v/>
      </c>
      <c r="Y523" s="29">
        <f>IF($X523="","",INT($X523))</f>
        <v/>
      </c>
      <c r="Z523" s="30">
        <f>IF(OR($Y523="",$D$6=""),"",IF(INDEX($A:$U,ROW(),$D$6)="",0,IF(ISNUMBER(INDEX($A:$U,ROW(),$D$6)),INDEX($A:$U,ROW(),$D$6),IFERROR(--SUBSTITUTE(SUBSTITUTE(TRIM(INDEX($A:$U,ROW(),$D$6)),",",""),"원",""),0))))</f>
        <v/>
      </c>
      <c r="AA523" s="30">
        <f>IF(OR($Y523="",$E$6=""),"",IF(INDEX($A:$U,ROW(),$E$6)="",0,IF(ISNUMBER(INDEX($A:$U,ROW(),$E$6)),INDEX($A:$U,ROW(),$E$6),IFERROR(--SUBSTITUTE(SUBSTITUTE(TRIM(INDEX($A:$U,ROW(),$E$6)),",",""),"원",""),0))))</f>
        <v/>
      </c>
      <c r="AB523" s="30">
        <f>IF(OR($Y523="",$F$6=""),"",IF(INDEX($A:$U,ROW(),$F$6)="","",IF(ISNUMBER(INDEX($A:$U,ROW(),$F$6)),INDEX($A:$U,ROW(),$F$6),IFERROR(--SUBSTITUTE(SUBSTITUTE(TRIM(INDEX($A:$U,ROW(),$F$6)),",",""),"원",""),""))))</f>
        <v/>
      </c>
      <c r="AC523" s="2">
        <f>IF(OR($Y523="",$G$6=""),"",INDEX($A:$U,ROW(),$G$6)&amp;"")</f>
        <v/>
      </c>
      <c r="AD523" s="2">
        <f>IF($Y523="","",IF(OR(AND(설정!$B$5&lt;&gt;"",ISNUMBER(SEARCH(설정!$B$5,$AC523))),AND(설정!$B$6&lt;&gt;"",ISNUMBER(SEARCH(설정!$B$6,$AC523))),AND(설정!$B$7&lt;&gt;"",ISNUMBER(SEARCH(설정!$B$7,$AC523)))),"제외","포함"))</f>
        <v/>
      </c>
    </row>
    <row r="524">
      <c r="W524" s="2">
        <f>IF(OR($B$5="",$C$6="",ROW()&lt;$B$5),"",IF(INDEX($A:$U,ROW(),$C$6)="","",INDEX($A:$U,ROW(),$C$6)))</f>
        <v/>
      </c>
      <c r="X524" s="28">
        <f>IF($W524="","",IF(ISNUMBER($W524),IF($W524&gt;=10000000,IFERROR(DATE(INT($W524/10000),MOD(INT($W524/100),100),MOD($W524,100)),""),$W524),IF(ISNUMBER(--SUBSTITUTE(SUBSTITUTE(TRIM($W524),".","-"),"/","-")),IF(--SUBSTITUTE(SUBSTITUTE(TRIM($W524),".","-"),"/","-")&gt;=10000000,IFERROR(DATE(--LEFT(TRIM($W524),4),--MID(TRIM($W524),5,2),--RIGHT(TRIM($W524),2)),""),--SUBSTITUTE(SUBSTITUTE(TRIM($W524),".","-"),"/","-")),IFERROR(--LEFT(SUBSTITUTE(SUBSTITUTE(TRIM($W524),".","-"),"/","-"),10),""))))</f>
        <v/>
      </c>
      <c r="Y524" s="29">
        <f>IF($X524="","",INT($X524))</f>
        <v/>
      </c>
      <c r="Z524" s="30">
        <f>IF(OR($Y524="",$D$6=""),"",IF(INDEX($A:$U,ROW(),$D$6)="",0,IF(ISNUMBER(INDEX($A:$U,ROW(),$D$6)),INDEX($A:$U,ROW(),$D$6),IFERROR(--SUBSTITUTE(SUBSTITUTE(TRIM(INDEX($A:$U,ROW(),$D$6)),",",""),"원",""),0))))</f>
        <v/>
      </c>
      <c r="AA524" s="30">
        <f>IF(OR($Y524="",$E$6=""),"",IF(INDEX($A:$U,ROW(),$E$6)="",0,IF(ISNUMBER(INDEX($A:$U,ROW(),$E$6)),INDEX($A:$U,ROW(),$E$6),IFERROR(--SUBSTITUTE(SUBSTITUTE(TRIM(INDEX($A:$U,ROW(),$E$6)),",",""),"원",""),0))))</f>
        <v/>
      </c>
      <c r="AB524" s="30">
        <f>IF(OR($Y524="",$F$6=""),"",IF(INDEX($A:$U,ROW(),$F$6)="","",IF(ISNUMBER(INDEX($A:$U,ROW(),$F$6)),INDEX($A:$U,ROW(),$F$6),IFERROR(--SUBSTITUTE(SUBSTITUTE(TRIM(INDEX($A:$U,ROW(),$F$6)),",",""),"원",""),""))))</f>
        <v/>
      </c>
      <c r="AC524" s="2">
        <f>IF(OR($Y524="",$G$6=""),"",INDEX($A:$U,ROW(),$G$6)&amp;"")</f>
        <v/>
      </c>
      <c r="AD524" s="2">
        <f>IF($Y524="","",IF(OR(AND(설정!$B$5&lt;&gt;"",ISNUMBER(SEARCH(설정!$B$5,$AC524))),AND(설정!$B$6&lt;&gt;"",ISNUMBER(SEARCH(설정!$B$6,$AC524))),AND(설정!$B$7&lt;&gt;"",ISNUMBER(SEARCH(설정!$B$7,$AC524)))),"제외","포함"))</f>
        <v/>
      </c>
    </row>
    <row r="525">
      <c r="W525" s="2">
        <f>IF(OR($B$5="",$C$6="",ROW()&lt;$B$5),"",IF(INDEX($A:$U,ROW(),$C$6)="","",INDEX($A:$U,ROW(),$C$6)))</f>
        <v/>
      </c>
      <c r="X525" s="28">
        <f>IF($W525="","",IF(ISNUMBER($W525),IF($W525&gt;=10000000,IFERROR(DATE(INT($W525/10000),MOD(INT($W525/100),100),MOD($W525,100)),""),$W525),IF(ISNUMBER(--SUBSTITUTE(SUBSTITUTE(TRIM($W525),".","-"),"/","-")),IF(--SUBSTITUTE(SUBSTITUTE(TRIM($W525),".","-"),"/","-")&gt;=10000000,IFERROR(DATE(--LEFT(TRIM($W525),4),--MID(TRIM($W525),5,2),--RIGHT(TRIM($W525),2)),""),--SUBSTITUTE(SUBSTITUTE(TRIM($W525),".","-"),"/","-")),IFERROR(--LEFT(SUBSTITUTE(SUBSTITUTE(TRIM($W525),".","-"),"/","-"),10),""))))</f>
        <v/>
      </c>
      <c r="Y525" s="29">
        <f>IF($X525="","",INT($X525))</f>
        <v/>
      </c>
      <c r="Z525" s="30">
        <f>IF(OR($Y525="",$D$6=""),"",IF(INDEX($A:$U,ROW(),$D$6)="",0,IF(ISNUMBER(INDEX($A:$U,ROW(),$D$6)),INDEX($A:$U,ROW(),$D$6),IFERROR(--SUBSTITUTE(SUBSTITUTE(TRIM(INDEX($A:$U,ROW(),$D$6)),",",""),"원",""),0))))</f>
        <v/>
      </c>
      <c r="AA525" s="30">
        <f>IF(OR($Y525="",$E$6=""),"",IF(INDEX($A:$U,ROW(),$E$6)="",0,IF(ISNUMBER(INDEX($A:$U,ROW(),$E$6)),INDEX($A:$U,ROW(),$E$6),IFERROR(--SUBSTITUTE(SUBSTITUTE(TRIM(INDEX($A:$U,ROW(),$E$6)),",",""),"원",""),0))))</f>
        <v/>
      </c>
      <c r="AB525" s="30">
        <f>IF(OR($Y525="",$F$6=""),"",IF(INDEX($A:$U,ROW(),$F$6)="","",IF(ISNUMBER(INDEX($A:$U,ROW(),$F$6)),INDEX($A:$U,ROW(),$F$6),IFERROR(--SUBSTITUTE(SUBSTITUTE(TRIM(INDEX($A:$U,ROW(),$F$6)),",",""),"원",""),""))))</f>
        <v/>
      </c>
      <c r="AC525" s="2">
        <f>IF(OR($Y525="",$G$6=""),"",INDEX($A:$U,ROW(),$G$6)&amp;"")</f>
        <v/>
      </c>
      <c r="AD525" s="2">
        <f>IF($Y525="","",IF(OR(AND(설정!$B$5&lt;&gt;"",ISNUMBER(SEARCH(설정!$B$5,$AC525))),AND(설정!$B$6&lt;&gt;"",ISNUMBER(SEARCH(설정!$B$6,$AC525))),AND(설정!$B$7&lt;&gt;"",ISNUMBER(SEARCH(설정!$B$7,$AC525)))),"제외","포함"))</f>
        <v/>
      </c>
    </row>
    <row r="526">
      <c r="W526" s="2">
        <f>IF(OR($B$5="",$C$6="",ROW()&lt;$B$5),"",IF(INDEX($A:$U,ROW(),$C$6)="","",INDEX($A:$U,ROW(),$C$6)))</f>
        <v/>
      </c>
      <c r="X526" s="28">
        <f>IF($W526="","",IF(ISNUMBER($W526),IF($W526&gt;=10000000,IFERROR(DATE(INT($W526/10000),MOD(INT($W526/100),100),MOD($W526,100)),""),$W526),IF(ISNUMBER(--SUBSTITUTE(SUBSTITUTE(TRIM($W526),".","-"),"/","-")),IF(--SUBSTITUTE(SUBSTITUTE(TRIM($W526),".","-"),"/","-")&gt;=10000000,IFERROR(DATE(--LEFT(TRIM($W526),4),--MID(TRIM($W526),5,2),--RIGHT(TRIM($W526),2)),""),--SUBSTITUTE(SUBSTITUTE(TRIM($W526),".","-"),"/","-")),IFERROR(--LEFT(SUBSTITUTE(SUBSTITUTE(TRIM($W526),".","-"),"/","-"),10),""))))</f>
        <v/>
      </c>
      <c r="Y526" s="29">
        <f>IF($X526="","",INT($X526))</f>
        <v/>
      </c>
      <c r="Z526" s="30">
        <f>IF(OR($Y526="",$D$6=""),"",IF(INDEX($A:$U,ROW(),$D$6)="",0,IF(ISNUMBER(INDEX($A:$U,ROW(),$D$6)),INDEX($A:$U,ROW(),$D$6),IFERROR(--SUBSTITUTE(SUBSTITUTE(TRIM(INDEX($A:$U,ROW(),$D$6)),",",""),"원",""),0))))</f>
        <v/>
      </c>
      <c r="AA526" s="30">
        <f>IF(OR($Y526="",$E$6=""),"",IF(INDEX($A:$U,ROW(),$E$6)="",0,IF(ISNUMBER(INDEX($A:$U,ROW(),$E$6)),INDEX($A:$U,ROW(),$E$6),IFERROR(--SUBSTITUTE(SUBSTITUTE(TRIM(INDEX($A:$U,ROW(),$E$6)),",",""),"원",""),0))))</f>
        <v/>
      </c>
      <c r="AB526" s="30">
        <f>IF(OR($Y526="",$F$6=""),"",IF(INDEX($A:$U,ROW(),$F$6)="","",IF(ISNUMBER(INDEX($A:$U,ROW(),$F$6)),INDEX($A:$U,ROW(),$F$6),IFERROR(--SUBSTITUTE(SUBSTITUTE(TRIM(INDEX($A:$U,ROW(),$F$6)),",",""),"원",""),""))))</f>
        <v/>
      </c>
      <c r="AC526" s="2">
        <f>IF(OR($Y526="",$G$6=""),"",INDEX($A:$U,ROW(),$G$6)&amp;"")</f>
        <v/>
      </c>
      <c r="AD526" s="2">
        <f>IF($Y526="","",IF(OR(AND(설정!$B$5&lt;&gt;"",ISNUMBER(SEARCH(설정!$B$5,$AC526))),AND(설정!$B$6&lt;&gt;"",ISNUMBER(SEARCH(설정!$B$6,$AC526))),AND(설정!$B$7&lt;&gt;"",ISNUMBER(SEARCH(설정!$B$7,$AC526)))),"제외","포함"))</f>
        <v/>
      </c>
    </row>
    <row r="527">
      <c r="W527" s="2">
        <f>IF(OR($B$5="",$C$6="",ROW()&lt;$B$5),"",IF(INDEX($A:$U,ROW(),$C$6)="","",INDEX($A:$U,ROW(),$C$6)))</f>
        <v/>
      </c>
      <c r="X527" s="28">
        <f>IF($W527="","",IF(ISNUMBER($W527),IF($W527&gt;=10000000,IFERROR(DATE(INT($W527/10000),MOD(INT($W527/100),100),MOD($W527,100)),""),$W527),IF(ISNUMBER(--SUBSTITUTE(SUBSTITUTE(TRIM($W527),".","-"),"/","-")),IF(--SUBSTITUTE(SUBSTITUTE(TRIM($W527),".","-"),"/","-")&gt;=10000000,IFERROR(DATE(--LEFT(TRIM($W527),4),--MID(TRIM($W527),5,2),--RIGHT(TRIM($W527),2)),""),--SUBSTITUTE(SUBSTITUTE(TRIM($W527),".","-"),"/","-")),IFERROR(--LEFT(SUBSTITUTE(SUBSTITUTE(TRIM($W527),".","-"),"/","-"),10),""))))</f>
        <v/>
      </c>
      <c r="Y527" s="29">
        <f>IF($X527="","",INT($X527))</f>
        <v/>
      </c>
      <c r="Z527" s="30">
        <f>IF(OR($Y527="",$D$6=""),"",IF(INDEX($A:$U,ROW(),$D$6)="",0,IF(ISNUMBER(INDEX($A:$U,ROW(),$D$6)),INDEX($A:$U,ROW(),$D$6),IFERROR(--SUBSTITUTE(SUBSTITUTE(TRIM(INDEX($A:$U,ROW(),$D$6)),",",""),"원",""),0))))</f>
        <v/>
      </c>
      <c r="AA527" s="30">
        <f>IF(OR($Y527="",$E$6=""),"",IF(INDEX($A:$U,ROW(),$E$6)="",0,IF(ISNUMBER(INDEX($A:$U,ROW(),$E$6)),INDEX($A:$U,ROW(),$E$6),IFERROR(--SUBSTITUTE(SUBSTITUTE(TRIM(INDEX($A:$U,ROW(),$E$6)),",",""),"원",""),0))))</f>
        <v/>
      </c>
      <c r="AB527" s="30">
        <f>IF(OR($Y527="",$F$6=""),"",IF(INDEX($A:$U,ROW(),$F$6)="","",IF(ISNUMBER(INDEX($A:$U,ROW(),$F$6)),INDEX($A:$U,ROW(),$F$6),IFERROR(--SUBSTITUTE(SUBSTITUTE(TRIM(INDEX($A:$U,ROW(),$F$6)),",",""),"원",""),""))))</f>
        <v/>
      </c>
      <c r="AC527" s="2">
        <f>IF(OR($Y527="",$G$6=""),"",INDEX($A:$U,ROW(),$G$6)&amp;"")</f>
        <v/>
      </c>
      <c r="AD527" s="2">
        <f>IF($Y527="","",IF(OR(AND(설정!$B$5&lt;&gt;"",ISNUMBER(SEARCH(설정!$B$5,$AC527))),AND(설정!$B$6&lt;&gt;"",ISNUMBER(SEARCH(설정!$B$6,$AC527))),AND(설정!$B$7&lt;&gt;"",ISNUMBER(SEARCH(설정!$B$7,$AC527)))),"제외","포함"))</f>
        <v/>
      </c>
    </row>
    <row r="528">
      <c r="W528" s="2">
        <f>IF(OR($B$5="",$C$6="",ROW()&lt;$B$5),"",IF(INDEX($A:$U,ROW(),$C$6)="","",INDEX($A:$U,ROW(),$C$6)))</f>
        <v/>
      </c>
      <c r="X528" s="28">
        <f>IF($W528="","",IF(ISNUMBER($W528),IF($W528&gt;=10000000,IFERROR(DATE(INT($W528/10000),MOD(INT($W528/100),100),MOD($W528,100)),""),$W528),IF(ISNUMBER(--SUBSTITUTE(SUBSTITUTE(TRIM($W528),".","-"),"/","-")),IF(--SUBSTITUTE(SUBSTITUTE(TRIM($W528),".","-"),"/","-")&gt;=10000000,IFERROR(DATE(--LEFT(TRIM($W528),4),--MID(TRIM($W528),5,2),--RIGHT(TRIM($W528),2)),""),--SUBSTITUTE(SUBSTITUTE(TRIM($W528),".","-"),"/","-")),IFERROR(--LEFT(SUBSTITUTE(SUBSTITUTE(TRIM($W528),".","-"),"/","-"),10),""))))</f>
        <v/>
      </c>
      <c r="Y528" s="29">
        <f>IF($X528="","",INT($X528))</f>
        <v/>
      </c>
      <c r="Z528" s="30">
        <f>IF(OR($Y528="",$D$6=""),"",IF(INDEX($A:$U,ROW(),$D$6)="",0,IF(ISNUMBER(INDEX($A:$U,ROW(),$D$6)),INDEX($A:$U,ROW(),$D$6),IFERROR(--SUBSTITUTE(SUBSTITUTE(TRIM(INDEX($A:$U,ROW(),$D$6)),",",""),"원",""),0))))</f>
        <v/>
      </c>
      <c r="AA528" s="30">
        <f>IF(OR($Y528="",$E$6=""),"",IF(INDEX($A:$U,ROW(),$E$6)="",0,IF(ISNUMBER(INDEX($A:$U,ROW(),$E$6)),INDEX($A:$U,ROW(),$E$6),IFERROR(--SUBSTITUTE(SUBSTITUTE(TRIM(INDEX($A:$U,ROW(),$E$6)),",",""),"원",""),0))))</f>
        <v/>
      </c>
      <c r="AB528" s="30">
        <f>IF(OR($Y528="",$F$6=""),"",IF(INDEX($A:$U,ROW(),$F$6)="","",IF(ISNUMBER(INDEX($A:$U,ROW(),$F$6)),INDEX($A:$U,ROW(),$F$6),IFERROR(--SUBSTITUTE(SUBSTITUTE(TRIM(INDEX($A:$U,ROW(),$F$6)),",",""),"원",""),""))))</f>
        <v/>
      </c>
      <c r="AC528" s="2">
        <f>IF(OR($Y528="",$G$6=""),"",INDEX($A:$U,ROW(),$G$6)&amp;"")</f>
        <v/>
      </c>
      <c r="AD528" s="2">
        <f>IF($Y528="","",IF(OR(AND(설정!$B$5&lt;&gt;"",ISNUMBER(SEARCH(설정!$B$5,$AC528))),AND(설정!$B$6&lt;&gt;"",ISNUMBER(SEARCH(설정!$B$6,$AC528))),AND(설정!$B$7&lt;&gt;"",ISNUMBER(SEARCH(설정!$B$7,$AC528)))),"제외","포함"))</f>
        <v/>
      </c>
    </row>
    <row r="529">
      <c r="W529" s="2">
        <f>IF(OR($B$5="",$C$6="",ROW()&lt;$B$5),"",IF(INDEX($A:$U,ROW(),$C$6)="","",INDEX($A:$U,ROW(),$C$6)))</f>
        <v/>
      </c>
      <c r="X529" s="28">
        <f>IF($W529="","",IF(ISNUMBER($W529),IF($W529&gt;=10000000,IFERROR(DATE(INT($W529/10000),MOD(INT($W529/100),100),MOD($W529,100)),""),$W529),IF(ISNUMBER(--SUBSTITUTE(SUBSTITUTE(TRIM($W529),".","-"),"/","-")),IF(--SUBSTITUTE(SUBSTITUTE(TRIM($W529),".","-"),"/","-")&gt;=10000000,IFERROR(DATE(--LEFT(TRIM($W529),4),--MID(TRIM($W529),5,2),--RIGHT(TRIM($W529),2)),""),--SUBSTITUTE(SUBSTITUTE(TRIM($W529),".","-"),"/","-")),IFERROR(--LEFT(SUBSTITUTE(SUBSTITUTE(TRIM($W529),".","-"),"/","-"),10),""))))</f>
        <v/>
      </c>
      <c r="Y529" s="29">
        <f>IF($X529="","",INT($X529))</f>
        <v/>
      </c>
      <c r="Z529" s="30">
        <f>IF(OR($Y529="",$D$6=""),"",IF(INDEX($A:$U,ROW(),$D$6)="",0,IF(ISNUMBER(INDEX($A:$U,ROW(),$D$6)),INDEX($A:$U,ROW(),$D$6),IFERROR(--SUBSTITUTE(SUBSTITUTE(TRIM(INDEX($A:$U,ROW(),$D$6)),",",""),"원",""),0))))</f>
        <v/>
      </c>
      <c r="AA529" s="30">
        <f>IF(OR($Y529="",$E$6=""),"",IF(INDEX($A:$U,ROW(),$E$6)="",0,IF(ISNUMBER(INDEX($A:$U,ROW(),$E$6)),INDEX($A:$U,ROW(),$E$6),IFERROR(--SUBSTITUTE(SUBSTITUTE(TRIM(INDEX($A:$U,ROW(),$E$6)),",",""),"원",""),0))))</f>
        <v/>
      </c>
      <c r="AB529" s="30">
        <f>IF(OR($Y529="",$F$6=""),"",IF(INDEX($A:$U,ROW(),$F$6)="","",IF(ISNUMBER(INDEX($A:$U,ROW(),$F$6)),INDEX($A:$U,ROW(),$F$6),IFERROR(--SUBSTITUTE(SUBSTITUTE(TRIM(INDEX($A:$U,ROW(),$F$6)),",",""),"원",""),""))))</f>
        <v/>
      </c>
      <c r="AC529" s="2">
        <f>IF(OR($Y529="",$G$6=""),"",INDEX($A:$U,ROW(),$G$6)&amp;"")</f>
        <v/>
      </c>
      <c r="AD529" s="2">
        <f>IF($Y529="","",IF(OR(AND(설정!$B$5&lt;&gt;"",ISNUMBER(SEARCH(설정!$B$5,$AC529))),AND(설정!$B$6&lt;&gt;"",ISNUMBER(SEARCH(설정!$B$6,$AC529))),AND(설정!$B$7&lt;&gt;"",ISNUMBER(SEARCH(설정!$B$7,$AC529)))),"제외","포함"))</f>
        <v/>
      </c>
    </row>
    <row r="530">
      <c r="W530" s="2">
        <f>IF(OR($B$5="",$C$6="",ROW()&lt;$B$5),"",IF(INDEX($A:$U,ROW(),$C$6)="","",INDEX($A:$U,ROW(),$C$6)))</f>
        <v/>
      </c>
      <c r="X530" s="28">
        <f>IF($W530="","",IF(ISNUMBER($W530),IF($W530&gt;=10000000,IFERROR(DATE(INT($W530/10000),MOD(INT($W530/100),100),MOD($W530,100)),""),$W530),IF(ISNUMBER(--SUBSTITUTE(SUBSTITUTE(TRIM($W530),".","-"),"/","-")),IF(--SUBSTITUTE(SUBSTITUTE(TRIM($W530),".","-"),"/","-")&gt;=10000000,IFERROR(DATE(--LEFT(TRIM($W530),4),--MID(TRIM($W530),5,2),--RIGHT(TRIM($W530),2)),""),--SUBSTITUTE(SUBSTITUTE(TRIM($W530),".","-"),"/","-")),IFERROR(--LEFT(SUBSTITUTE(SUBSTITUTE(TRIM($W530),".","-"),"/","-"),10),""))))</f>
        <v/>
      </c>
      <c r="Y530" s="29">
        <f>IF($X530="","",INT($X530))</f>
        <v/>
      </c>
      <c r="Z530" s="30">
        <f>IF(OR($Y530="",$D$6=""),"",IF(INDEX($A:$U,ROW(),$D$6)="",0,IF(ISNUMBER(INDEX($A:$U,ROW(),$D$6)),INDEX($A:$U,ROW(),$D$6),IFERROR(--SUBSTITUTE(SUBSTITUTE(TRIM(INDEX($A:$U,ROW(),$D$6)),",",""),"원",""),0))))</f>
        <v/>
      </c>
      <c r="AA530" s="30">
        <f>IF(OR($Y530="",$E$6=""),"",IF(INDEX($A:$U,ROW(),$E$6)="",0,IF(ISNUMBER(INDEX($A:$U,ROW(),$E$6)),INDEX($A:$U,ROW(),$E$6),IFERROR(--SUBSTITUTE(SUBSTITUTE(TRIM(INDEX($A:$U,ROW(),$E$6)),",",""),"원",""),0))))</f>
        <v/>
      </c>
      <c r="AB530" s="30">
        <f>IF(OR($Y530="",$F$6=""),"",IF(INDEX($A:$U,ROW(),$F$6)="","",IF(ISNUMBER(INDEX($A:$U,ROW(),$F$6)),INDEX($A:$U,ROW(),$F$6),IFERROR(--SUBSTITUTE(SUBSTITUTE(TRIM(INDEX($A:$U,ROW(),$F$6)),",",""),"원",""),""))))</f>
        <v/>
      </c>
      <c r="AC530" s="2">
        <f>IF(OR($Y530="",$G$6=""),"",INDEX($A:$U,ROW(),$G$6)&amp;"")</f>
        <v/>
      </c>
      <c r="AD530" s="2">
        <f>IF($Y530="","",IF(OR(AND(설정!$B$5&lt;&gt;"",ISNUMBER(SEARCH(설정!$B$5,$AC530))),AND(설정!$B$6&lt;&gt;"",ISNUMBER(SEARCH(설정!$B$6,$AC530))),AND(설정!$B$7&lt;&gt;"",ISNUMBER(SEARCH(설정!$B$7,$AC530)))),"제외","포함"))</f>
        <v/>
      </c>
    </row>
    <row r="531">
      <c r="W531" s="2">
        <f>IF(OR($B$5="",$C$6="",ROW()&lt;$B$5),"",IF(INDEX($A:$U,ROW(),$C$6)="","",INDEX($A:$U,ROW(),$C$6)))</f>
        <v/>
      </c>
      <c r="X531" s="28">
        <f>IF($W531="","",IF(ISNUMBER($W531),IF($W531&gt;=10000000,IFERROR(DATE(INT($W531/10000),MOD(INT($W531/100),100),MOD($W531,100)),""),$W531),IF(ISNUMBER(--SUBSTITUTE(SUBSTITUTE(TRIM($W531),".","-"),"/","-")),IF(--SUBSTITUTE(SUBSTITUTE(TRIM($W531),".","-"),"/","-")&gt;=10000000,IFERROR(DATE(--LEFT(TRIM($W531),4),--MID(TRIM($W531),5,2),--RIGHT(TRIM($W531),2)),""),--SUBSTITUTE(SUBSTITUTE(TRIM($W531),".","-"),"/","-")),IFERROR(--LEFT(SUBSTITUTE(SUBSTITUTE(TRIM($W531),".","-"),"/","-"),10),""))))</f>
        <v/>
      </c>
      <c r="Y531" s="29">
        <f>IF($X531="","",INT($X531))</f>
        <v/>
      </c>
      <c r="Z531" s="30">
        <f>IF(OR($Y531="",$D$6=""),"",IF(INDEX($A:$U,ROW(),$D$6)="",0,IF(ISNUMBER(INDEX($A:$U,ROW(),$D$6)),INDEX($A:$U,ROW(),$D$6),IFERROR(--SUBSTITUTE(SUBSTITUTE(TRIM(INDEX($A:$U,ROW(),$D$6)),",",""),"원",""),0))))</f>
        <v/>
      </c>
      <c r="AA531" s="30">
        <f>IF(OR($Y531="",$E$6=""),"",IF(INDEX($A:$U,ROW(),$E$6)="",0,IF(ISNUMBER(INDEX($A:$U,ROW(),$E$6)),INDEX($A:$U,ROW(),$E$6),IFERROR(--SUBSTITUTE(SUBSTITUTE(TRIM(INDEX($A:$U,ROW(),$E$6)),",",""),"원",""),0))))</f>
        <v/>
      </c>
      <c r="AB531" s="30">
        <f>IF(OR($Y531="",$F$6=""),"",IF(INDEX($A:$U,ROW(),$F$6)="","",IF(ISNUMBER(INDEX($A:$U,ROW(),$F$6)),INDEX($A:$U,ROW(),$F$6),IFERROR(--SUBSTITUTE(SUBSTITUTE(TRIM(INDEX($A:$U,ROW(),$F$6)),",",""),"원",""),""))))</f>
        <v/>
      </c>
      <c r="AC531" s="2">
        <f>IF(OR($Y531="",$G$6=""),"",INDEX($A:$U,ROW(),$G$6)&amp;"")</f>
        <v/>
      </c>
      <c r="AD531" s="2">
        <f>IF($Y531="","",IF(OR(AND(설정!$B$5&lt;&gt;"",ISNUMBER(SEARCH(설정!$B$5,$AC531))),AND(설정!$B$6&lt;&gt;"",ISNUMBER(SEARCH(설정!$B$6,$AC531))),AND(설정!$B$7&lt;&gt;"",ISNUMBER(SEARCH(설정!$B$7,$AC531)))),"제외","포함"))</f>
        <v/>
      </c>
    </row>
    <row r="532">
      <c r="W532" s="2">
        <f>IF(OR($B$5="",$C$6="",ROW()&lt;$B$5),"",IF(INDEX($A:$U,ROW(),$C$6)="","",INDEX($A:$U,ROW(),$C$6)))</f>
        <v/>
      </c>
      <c r="X532" s="28">
        <f>IF($W532="","",IF(ISNUMBER($W532),IF($W532&gt;=10000000,IFERROR(DATE(INT($W532/10000),MOD(INT($W532/100),100),MOD($W532,100)),""),$W532),IF(ISNUMBER(--SUBSTITUTE(SUBSTITUTE(TRIM($W532),".","-"),"/","-")),IF(--SUBSTITUTE(SUBSTITUTE(TRIM($W532),".","-"),"/","-")&gt;=10000000,IFERROR(DATE(--LEFT(TRIM($W532),4),--MID(TRIM($W532),5,2),--RIGHT(TRIM($W532),2)),""),--SUBSTITUTE(SUBSTITUTE(TRIM($W532),".","-"),"/","-")),IFERROR(--LEFT(SUBSTITUTE(SUBSTITUTE(TRIM($W532),".","-"),"/","-"),10),""))))</f>
        <v/>
      </c>
      <c r="Y532" s="29">
        <f>IF($X532="","",INT($X532))</f>
        <v/>
      </c>
      <c r="Z532" s="30">
        <f>IF(OR($Y532="",$D$6=""),"",IF(INDEX($A:$U,ROW(),$D$6)="",0,IF(ISNUMBER(INDEX($A:$U,ROW(),$D$6)),INDEX($A:$U,ROW(),$D$6),IFERROR(--SUBSTITUTE(SUBSTITUTE(TRIM(INDEX($A:$U,ROW(),$D$6)),",",""),"원",""),0))))</f>
        <v/>
      </c>
      <c r="AA532" s="30">
        <f>IF(OR($Y532="",$E$6=""),"",IF(INDEX($A:$U,ROW(),$E$6)="",0,IF(ISNUMBER(INDEX($A:$U,ROW(),$E$6)),INDEX($A:$U,ROW(),$E$6),IFERROR(--SUBSTITUTE(SUBSTITUTE(TRIM(INDEX($A:$U,ROW(),$E$6)),",",""),"원",""),0))))</f>
        <v/>
      </c>
      <c r="AB532" s="30">
        <f>IF(OR($Y532="",$F$6=""),"",IF(INDEX($A:$U,ROW(),$F$6)="","",IF(ISNUMBER(INDEX($A:$U,ROW(),$F$6)),INDEX($A:$U,ROW(),$F$6),IFERROR(--SUBSTITUTE(SUBSTITUTE(TRIM(INDEX($A:$U,ROW(),$F$6)),",",""),"원",""),""))))</f>
        <v/>
      </c>
      <c r="AC532" s="2">
        <f>IF(OR($Y532="",$G$6=""),"",INDEX($A:$U,ROW(),$G$6)&amp;"")</f>
        <v/>
      </c>
      <c r="AD532" s="2">
        <f>IF($Y532="","",IF(OR(AND(설정!$B$5&lt;&gt;"",ISNUMBER(SEARCH(설정!$B$5,$AC532))),AND(설정!$B$6&lt;&gt;"",ISNUMBER(SEARCH(설정!$B$6,$AC532))),AND(설정!$B$7&lt;&gt;"",ISNUMBER(SEARCH(설정!$B$7,$AC532)))),"제외","포함"))</f>
        <v/>
      </c>
    </row>
    <row r="533">
      <c r="W533" s="2">
        <f>IF(OR($B$5="",$C$6="",ROW()&lt;$B$5),"",IF(INDEX($A:$U,ROW(),$C$6)="","",INDEX($A:$U,ROW(),$C$6)))</f>
        <v/>
      </c>
      <c r="X533" s="28">
        <f>IF($W533="","",IF(ISNUMBER($W533),IF($W533&gt;=10000000,IFERROR(DATE(INT($W533/10000),MOD(INT($W533/100),100),MOD($W533,100)),""),$W533),IF(ISNUMBER(--SUBSTITUTE(SUBSTITUTE(TRIM($W533),".","-"),"/","-")),IF(--SUBSTITUTE(SUBSTITUTE(TRIM($W533),".","-"),"/","-")&gt;=10000000,IFERROR(DATE(--LEFT(TRIM($W533),4),--MID(TRIM($W533),5,2),--RIGHT(TRIM($W533),2)),""),--SUBSTITUTE(SUBSTITUTE(TRIM($W533),".","-"),"/","-")),IFERROR(--LEFT(SUBSTITUTE(SUBSTITUTE(TRIM($W533),".","-"),"/","-"),10),""))))</f>
        <v/>
      </c>
      <c r="Y533" s="29">
        <f>IF($X533="","",INT($X533))</f>
        <v/>
      </c>
      <c r="Z533" s="30">
        <f>IF(OR($Y533="",$D$6=""),"",IF(INDEX($A:$U,ROW(),$D$6)="",0,IF(ISNUMBER(INDEX($A:$U,ROW(),$D$6)),INDEX($A:$U,ROW(),$D$6),IFERROR(--SUBSTITUTE(SUBSTITUTE(TRIM(INDEX($A:$U,ROW(),$D$6)),",",""),"원",""),0))))</f>
        <v/>
      </c>
      <c r="AA533" s="30">
        <f>IF(OR($Y533="",$E$6=""),"",IF(INDEX($A:$U,ROW(),$E$6)="",0,IF(ISNUMBER(INDEX($A:$U,ROW(),$E$6)),INDEX($A:$U,ROW(),$E$6),IFERROR(--SUBSTITUTE(SUBSTITUTE(TRIM(INDEX($A:$U,ROW(),$E$6)),",",""),"원",""),0))))</f>
        <v/>
      </c>
      <c r="AB533" s="30">
        <f>IF(OR($Y533="",$F$6=""),"",IF(INDEX($A:$U,ROW(),$F$6)="","",IF(ISNUMBER(INDEX($A:$U,ROW(),$F$6)),INDEX($A:$U,ROW(),$F$6),IFERROR(--SUBSTITUTE(SUBSTITUTE(TRIM(INDEX($A:$U,ROW(),$F$6)),",",""),"원",""),""))))</f>
        <v/>
      </c>
      <c r="AC533" s="2">
        <f>IF(OR($Y533="",$G$6=""),"",INDEX($A:$U,ROW(),$G$6)&amp;"")</f>
        <v/>
      </c>
      <c r="AD533" s="2">
        <f>IF($Y533="","",IF(OR(AND(설정!$B$5&lt;&gt;"",ISNUMBER(SEARCH(설정!$B$5,$AC533))),AND(설정!$B$6&lt;&gt;"",ISNUMBER(SEARCH(설정!$B$6,$AC533))),AND(설정!$B$7&lt;&gt;"",ISNUMBER(SEARCH(설정!$B$7,$AC533)))),"제외","포함"))</f>
        <v/>
      </c>
    </row>
    <row r="534">
      <c r="W534" s="2">
        <f>IF(OR($B$5="",$C$6="",ROW()&lt;$B$5),"",IF(INDEX($A:$U,ROW(),$C$6)="","",INDEX($A:$U,ROW(),$C$6)))</f>
        <v/>
      </c>
      <c r="X534" s="28">
        <f>IF($W534="","",IF(ISNUMBER($W534),IF($W534&gt;=10000000,IFERROR(DATE(INT($W534/10000),MOD(INT($W534/100),100),MOD($W534,100)),""),$W534),IF(ISNUMBER(--SUBSTITUTE(SUBSTITUTE(TRIM($W534),".","-"),"/","-")),IF(--SUBSTITUTE(SUBSTITUTE(TRIM($W534),".","-"),"/","-")&gt;=10000000,IFERROR(DATE(--LEFT(TRIM($W534),4),--MID(TRIM($W534),5,2),--RIGHT(TRIM($W534),2)),""),--SUBSTITUTE(SUBSTITUTE(TRIM($W534),".","-"),"/","-")),IFERROR(--LEFT(SUBSTITUTE(SUBSTITUTE(TRIM($W534),".","-"),"/","-"),10),""))))</f>
        <v/>
      </c>
      <c r="Y534" s="29">
        <f>IF($X534="","",INT($X534))</f>
        <v/>
      </c>
      <c r="Z534" s="30">
        <f>IF(OR($Y534="",$D$6=""),"",IF(INDEX($A:$U,ROW(),$D$6)="",0,IF(ISNUMBER(INDEX($A:$U,ROW(),$D$6)),INDEX($A:$U,ROW(),$D$6),IFERROR(--SUBSTITUTE(SUBSTITUTE(TRIM(INDEX($A:$U,ROW(),$D$6)),",",""),"원",""),0))))</f>
        <v/>
      </c>
      <c r="AA534" s="30">
        <f>IF(OR($Y534="",$E$6=""),"",IF(INDEX($A:$U,ROW(),$E$6)="",0,IF(ISNUMBER(INDEX($A:$U,ROW(),$E$6)),INDEX($A:$U,ROW(),$E$6),IFERROR(--SUBSTITUTE(SUBSTITUTE(TRIM(INDEX($A:$U,ROW(),$E$6)),",",""),"원",""),0))))</f>
        <v/>
      </c>
      <c r="AB534" s="30">
        <f>IF(OR($Y534="",$F$6=""),"",IF(INDEX($A:$U,ROW(),$F$6)="","",IF(ISNUMBER(INDEX($A:$U,ROW(),$F$6)),INDEX($A:$U,ROW(),$F$6),IFERROR(--SUBSTITUTE(SUBSTITUTE(TRIM(INDEX($A:$U,ROW(),$F$6)),",",""),"원",""),""))))</f>
        <v/>
      </c>
      <c r="AC534" s="2">
        <f>IF(OR($Y534="",$G$6=""),"",INDEX($A:$U,ROW(),$G$6)&amp;"")</f>
        <v/>
      </c>
      <c r="AD534" s="2">
        <f>IF($Y534="","",IF(OR(AND(설정!$B$5&lt;&gt;"",ISNUMBER(SEARCH(설정!$B$5,$AC534))),AND(설정!$B$6&lt;&gt;"",ISNUMBER(SEARCH(설정!$B$6,$AC534))),AND(설정!$B$7&lt;&gt;"",ISNUMBER(SEARCH(설정!$B$7,$AC534)))),"제외","포함"))</f>
        <v/>
      </c>
    </row>
    <row r="535">
      <c r="W535" s="2">
        <f>IF(OR($B$5="",$C$6="",ROW()&lt;$B$5),"",IF(INDEX($A:$U,ROW(),$C$6)="","",INDEX($A:$U,ROW(),$C$6)))</f>
        <v/>
      </c>
      <c r="X535" s="28">
        <f>IF($W535="","",IF(ISNUMBER($W535),IF($W535&gt;=10000000,IFERROR(DATE(INT($W535/10000),MOD(INT($W535/100),100),MOD($W535,100)),""),$W535),IF(ISNUMBER(--SUBSTITUTE(SUBSTITUTE(TRIM($W535),".","-"),"/","-")),IF(--SUBSTITUTE(SUBSTITUTE(TRIM($W535),".","-"),"/","-")&gt;=10000000,IFERROR(DATE(--LEFT(TRIM($W535),4),--MID(TRIM($W535),5,2),--RIGHT(TRIM($W535),2)),""),--SUBSTITUTE(SUBSTITUTE(TRIM($W535),".","-"),"/","-")),IFERROR(--LEFT(SUBSTITUTE(SUBSTITUTE(TRIM($W535),".","-"),"/","-"),10),""))))</f>
        <v/>
      </c>
      <c r="Y535" s="29">
        <f>IF($X535="","",INT($X535))</f>
        <v/>
      </c>
      <c r="Z535" s="30">
        <f>IF(OR($Y535="",$D$6=""),"",IF(INDEX($A:$U,ROW(),$D$6)="",0,IF(ISNUMBER(INDEX($A:$U,ROW(),$D$6)),INDEX($A:$U,ROW(),$D$6),IFERROR(--SUBSTITUTE(SUBSTITUTE(TRIM(INDEX($A:$U,ROW(),$D$6)),",",""),"원",""),0))))</f>
        <v/>
      </c>
      <c r="AA535" s="30">
        <f>IF(OR($Y535="",$E$6=""),"",IF(INDEX($A:$U,ROW(),$E$6)="",0,IF(ISNUMBER(INDEX($A:$U,ROW(),$E$6)),INDEX($A:$U,ROW(),$E$6),IFERROR(--SUBSTITUTE(SUBSTITUTE(TRIM(INDEX($A:$U,ROW(),$E$6)),",",""),"원",""),0))))</f>
        <v/>
      </c>
      <c r="AB535" s="30">
        <f>IF(OR($Y535="",$F$6=""),"",IF(INDEX($A:$U,ROW(),$F$6)="","",IF(ISNUMBER(INDEX($A:$U,ROW(),$F$6)),INDEX($A:$U,ROW(),$F$6),IFERROR(--SUBSTITUTE(SUBSTITUTE(TRIM(INDEX($A:$U,ROW(),$F$6)),",",""),"원",""),""))))</f>
        <v/>
      </c>
      <c r="AC535" s="2">
        <f>IF(OR($Y535="",$G$6=""),"",INDEX($A:$U,ROW(),$G$6)&amp;"")</f>
        <v/>
      </c>
      <c r="AD535" s="2">
        <f>IF($Y535="","",IF(OR(AND(설정!$B$5&lt;&gt;"",ISNUMBER(SEARCH(설정!$B$5,$AC535))),AND(설정!$B$6&lt;&gt;"",ISNUMBER(SEARCH(설정!$B$6,$AC535))),AND(설정!$B$7&lt;&gt;"",ISNUMBER(SEARCH(설정!$B$7,$AC535)))),"제외","포함"))</f>
        <v/>
      </c>
    </row>
    <row r="536">
      <c r="W536" s="2">
        <f>IF(OR($B$5="",$C$6="",ROW()&lt;$B$5),"",IF(INDEX($A:$U,ROW(),$C$6)="","",INDEX($A:$U,ROW(),$C$6)))</f>
        <v/>
      </c>
      <c r="X536" s="28">
        <f>IF($W536="","",IF(ISNUMBER($W536),IF($W536&gt;=10000000,IFERROR(DATE(INT($W536/10000),MOD(INT($W536/100),100),MOD($W536,100)),""),$W536),IF(ISNUMBER(--SUBSTITUTE(SUBSTITUTE(TRIM($W536),".","-"),"/","-")),IF(--SUBSTITUTE(SUBSTITUTE(TRIM($W536),".","-"),"/","-")&gt;=10000000,IFERROR(DATE(--LEFT(TRIM($W536),4),--MID(TRIM($W536),5,2),--RIGHT(TRIM($W536),2)),""),--SUBSTITUTE(SUBSTITUTE(TRIM($W536),".","-"),"/","-")),IFERROR(--LEFT(SUBSTITUTE(SUBSTITUTE(TRIM($W536),".","-"),"/","-"),10),""))))</f>
        <v/>
      </c>
      <c r="Y536" s="29">
        <f>IF($X536="","",INT($X536))</f>
        <v/>
      </c>
      <c r="Z536" s="30">
        <f>IF(OR($Y536="",$D$6=""),"",IF(INDEX($A:$U,ROW(),$D$6)="",0,IF(ISNUMBER(INDEX($A:$U,ROW(),$D$6)),INDEX($A:$U,ROW(),$D$6),IFERROR(--SUBSTITUTE(SUBSTITUTE(TRIM(INDEX($A:$U,ROW(),$D$6)),",",""),"원",""),0))))</f>
        <v/>
      </c>
      <c r="AA536" s="30">
        <f>IF(OR($Y536="",$E$6=""),"",IF(INDEX($A:$U,ROW(),$E$6)="",0,IF(ISNUMBER(INDEX($A:$U,ROW(),$E$6)),INDEX($A:$U,ROW(),$E$6),IFERROR(--SUBSTITUTE(SUBSTITUTE(TRIM(INDEX($A:$U,ROW(),$E$6)),",",""),"원",""),0))))</f>
        <v/>
      </c>
      <c r="AB536" s="30">
        <f>IF(OR($Y536="",$F$6=""),"",IF(INDEX($A:$U,ROW(),$F$6)="","",IF(ISNUMBER(INDEX($A:$U,ROW(),$F$6)),INDEX($A:$U,ROW(),$F$6),IFERROR(--SUBSTITUTE(SUBSTITUTE(TRIM(INDEX($A:$U,ROW(),$F$6)),",",""),"원",""),""))))</f>
        <v/>
      </c>
      <c r="AC536" s="2">
        <f>IF(OR($Y536="",$G$6=""),"",INDEX($A:$U,ROW(),$G$6)&amp;"")</f>
        <v/>
      </c>
      <c r="AD536" s="2">
        <f>IF($Y536="","",IF(OR(AND(설정!$B$5&lt;&gt;"",ISNUMBER(SEARCH(설정!$B$5,$AC536))),AND(설정!$B$6&lt;&gt;"",ISNUMBER(SEARCH(설정!$B$6,$AC536))),AND(설정!$B$7&lt;&gt;"",ISNUMBER(SEARCH(설정!$B$7,$AC536)))),"제외","포함"))</f>
        <v/>
      </c>
    </row>
    <row r="537">
      <c r="W537" s="2">
        <f>IF(OR($B$5="",$C$6="",ROW()&lt;$B$5),"",IF(INDEX($A:$U,ROW(),$C$6)="","",INDEX($A:$U,ROW(),$C$6)))</f>
        <v/>
      </c>
      <c r="X537" s="28">
        <f>IF($W537="","",IF(ISNUMBER($W537),IF($W537&gt;=10000000,IFERROR(DATE(INT($W537/10000),MOD(INT($W537/100),100),MOD($W537,100)),""),$W537),IF(ISNUMBER(--SUBSTITUTE(SUBSTITUTE(TRIM($W537),".","-"),"/","-")),IF(--SUBSTITUTE(SUBSTITUTE(TRIM($W537),".","-"),"/","-")&gt;=10000000,IFERROR(DATE(--LEFT(TRIM($W537),4),--MID(TRIM($W537),5,2),--RIGHT(TRIM($W537),2)),""),--SUBSTITUTE(SUBSTITUTE(TRIM($W537),".","-"),"/","-")),IFERROR(--LEFT(SUBSTITUTE(SUBSTITUTE(TRIM($W537),".","-"),"/","-"),10),""))))</f>
        <v/>
      </c>
      <c r="Y537" s="29">
        <f>IF($X537="","",INT($X537))</f>
        <v/>
      </c>
      <c r="Z537" s="30">
        <f>IF(OR($Y537="",$D$6=""),"",IF(INDEX($A:$U,ROW(),$D$6)="",0,IF(ISNUMBER(INDEX($A:$U,ROW(),$D$6)),INDEX($A:$U,ROW(),$D$6),IFERROR(--SUBSTITUTE(SUBSTITUTE(TRIM(INDEX($A:$U,ROW(),$D$6)),",",""),"원",""),0))))</f>
        <v/>
      </c>
      <c r="AA537" s="30">
        <f>IF(OR($Y537="",$E$6=""),"",IF(INDEX($A:$U,ROW(),$E$6)="",0,IF(ISNUMBER(INDEX($A:$U,ROW(),$E$6)),INDEX($A:$U,ROW(),$E$6),IFERROR(--SUBSTITUTE(SUBSTITUTE(TRIM(INDEX($A:$U,ROW(),$E$6)),",",""),"원",""),0))))</f>
        <v/>
      </c>
      <c r="AB537" s="30">
        <f>IF(OR($Y537="",$F$6=""),"",IF(INDEX($A:$U,ROW(),$F$6)="","",IF(ISNUMBER(INDEX($A:$U,ROW(),$F$6)),INDEX($A:$U,ROW(),$F$6),IFERROR(--SUBSTITUTE(SUBSTITUTE(TRIM(INDEX($A:$U,ROW(),$F$6)),",",""),"원",""),""))))</f>
        <v/>
      </c>
      <c r="AC537" s="2">
        <f>IF(OR($Y537="",$G$6=""),"",INDEX($A:$U,ROW(),$G$6)&amp;"")</f>
        <v/>
      </c>
      <c r="AD537" s="2">
        <f>IF($Y537="","",IF(OR(AND(설정!$B$5&lt;&gt;"",ISNUMBER(SEARCH(설정!$B$5,$AC537))),AND(설정!$B$6&lt;&gt;"",ISNUMBER(SEARCH(설정!$B$6,$AC537))),AND(설정!$B$7&lt;&gt;"",ISNUMBER(SEARCH(설정!$B$7,$AC537)))),"제외","포함"))</f>
        <v/>
      </c>
    </row>
    <row r="538">
      <c r="W538" s="2">
        <f>IF(OR($B$5="",$C$6="",ROW()&lt;$B$5),"",IF(INDEX($A:$U,ROW(),$C$6)="","",INDEX($A:$U,ROW(),$C$6)))</f>
        <v/>
      </c>
      <c r="X538" s="28">
        <f>IF($W538="","",IF(ISNUMBER($W538),IF($W538&gt;=10000000,IFERROR(DATE(INT($W538/10000),MOD(INT($W538/100),100),MOD($W538,100)),""),$W538),IF(ISNUMBER(--SUBSTITUTE(SUBSTITUTE(TRIM($W538),".","-"),"/","-")),IF(--SUBSTITUTE(SUBSTITUTE(TRIM($W538),".","-"),"/","-")&gt;=10000000,IFERROR(DATE(--LEFT(TRIM($W538),4),--MID(TRIM($W538),5,2),--RIGHT(TRIM($W538),2)),""),--SUBSTITUTE(SUBSTITUTE(TRIM($W538),".","-"),"/","-")),IFERROR(--LEFT(SUBSTITUTE(SUBSTITUTE(TRIM($W538),".","-"),"/","-"),10),""))))</f>
        <v/>
      </c>
      <c r="Y538" s="29">
        <f>IF($X538="","",INT($X538))</f>
        <v/>
      </c>
      <c r="Z538" s="30">
        <f>IF(OR($Y538="",$D$6=""),"",IF(INDEX($A:$U,ROW(),$D$6)="",0,IF(ISNUMBER(INDEX($A:$U,ROW(),$D$6)),INDEX($A:$U,ROW(),$D$6),IFERROR(--SUBSTITUTE(SUBSTITUTE(TRIM(INDEX($A:$U,ROW(),$D$6)),",",""),"원",""),0))))</f>
        <v/>
      </c>
      <c r="AA538" s="30">
        <f>IF(OR($Y538="",$E$6=""),"",IF(INDEX($A:$U,ROW(),$E$6)="",0,IF(ISNUMBER(INDEX($A:$U,ROW(),$E$6)),INDEX($A:$U,ROW(),$E$6),IFERROR(--SUBSTITUTE(SUBSTITUTE(TRIM(INDEX($A:$U,ROW(),$E$6)),",",""),"원",""),0))))</f>
        <v/>
      </c>
      <c r="AB538" s="30">
        <f>IF(OR($Y538="",$F$6=""),"",IF(INDEX($A:$U,ROW(),$F$6)="","",IF(ISNUMBER(INDEX($A:$U,ROW(),$F$6)),INDEX($A:$U,ROW(),$F$6),IFERROR(--SUBSTITUTE(SUBSTITUTE(TRIM(INDEX($A:$U,ROW(),$F$6)),",",""),"원",""),""))))</f>
        <v/>
      </c>
      <c r="AC538" s="2">
        <f>IF(OR($Y538="",$G$6=""),"",INDEX($A:$U,ROW(),$G$6)&amp;"")</f>
        <v/>
      </c>
      <c r="AD538" s="2">
        <f>IF($Y538="","",IF(OR(AND(설정!$B$5&lt;&gt;"",ISNUMBER(SEARCH(설정!$B$5,$AC538))),AND(설정!$B$6&lt;&gt;"",ISNUMBER(SEARCH(설정!$B$6,$AC538))),AND(설정!$B$7&lt;&gt;"",ISNUMBER(SEARCH(설정!$B$7,$AC538)))),"제외","포함"))</f>
        <v/>
      </c>
    </row>
    <row r="539">
      <c r="W539" s="2">
        <f>IF(OR($B$5="",$C$6="",ROW()&lt;$B$5),"",IF(INDEX($A:$U,ROW(),$C$6)="","",INDEX($A:$U,ROW(),$C$6)))</f>
        <v/>
      </c>
      <c r="X539" s="28">
        <f>IF($W539="","",IF(ISNUMBER($W539),IF($W539&gt;=10000000,IFERROR(DATE(INT($W539/10000),MOD(INT($W539/100),100),MOD($W539,100)),""),$W539),IF(ISNUMBER(--SUBSTITUTE(SUBSTITUTE(TRIM($W539),".","-"),"/","-")),IF(--SUBSTITUTE(SUBSTITUTE(TRIM($W539),".","-"),"/","-")&gt;=10000000,IFERROR(DATE(--LEFT(TRIM($W539),4),--MID(TRIM($W539),5,2),--RIGHT(TRIM($W539),2)),""),--SUBSTITUTE(SUBSTITUTE(TRIM($W539),".","-"),"/","-")),IFERROR(--LEFT(SUBSTITUTE(SUBSTITUTE(TRIM($W539),".","-"),"/","-"),10),""))))</f>
        <v/>
      </c>
      <c r="Y539" s="29">
        <f>IF($X539="","",INT($X539))</f>
        <v/>
      </c>
      <c r="Z539" s="30">
        <f>IF(OR($Y539="",$D$6=""),"",IF(INDEX($A:$U,ROW(),$D$6)="",0,IF(ISNUMBER(INDEX($A:$U,ROW(),$D$6)),INDEX($A:$U,ROW(),$D$6),IFERROR(--SUBSTITUTE(SUBSTITUTE(TRIM(INDEX($A:$U,ROW(),$D$6)),",",""),"원",""),0))))</f>
        <v/>
      </c>
      <c r="AA539" s="30">
        <f>IF(OR($Y539="",$E$6=""),"",IF(INDEX($A:$U,ROW(),$E$6)="",0,IF(ISNUMBER(INDEX($A:$U,ROW(),$E$6)),INDEX($A:$U,ROW(),$E$6),IFERROR(--SUBSTITUTE(SUBSTITUTE(TRIM(INDEX($A:$U,ROW(),$E$6)),",",""),"원",""),0))))</f>
        <v/>
      </c>
      <c r="AB539" s="30">
        <f>IF(OR($Y539="",$F$6=""),"",IF(INDEX($A:$U,ROW(),$F$6)="","",IF(ISNUMBER(INDEX($A:$U,ROW(),$F$6)),INDEX($A:$U,ROW(),$F$6),IFERROR(--SUBSTITUTE(SUBSTITUTE(TRIM(INDEX($A:$U,ROW(),$F$6)),",",""),"원",""),""))))</f>
        <v/>
      </c>
      <c r="AC539" s="2">
        <f>IF(OR($Y539="",$G$6=""),"",INDEX($A:$U,ROW(),$G$6)&amp;"")</f>
        <v/>
      </c>
      <c r="AD539" s="2">
        <f>IF($Y539="","",IF(OR(AND(설정!$B$5&lt;&gt;"",ISNUMBER(SEARCH(설정!$B$5,$AC539))),AND(설정!$B$6&lt;&gt;"",ISNUMBER(SEARCH(설정!$B$6,$AC539))),AND(설정!$B$7&lt;&gt;"",ISNUMBER(SEARCH(설정!$B$7,$AC539)))),"제외","포함"))</f>
        <v/>
      </c>
    </row>
    <row r="540">
      <c r="W540" s="2">
        <f>IF(OR($B$5="",$C$6="",ROW()&lt;$B$5),"",IF(INDEX($A:$U,ROW(),$C$6)="","",INDEX($A:$U,ROW(),$C$6)))</f>
        <v/>
      </c>
      <c r="X540" s="28">
        <f>IF($W540="","",IF(ISNUMBER($W540),IF($W540&gt;=10000000,IFERROR(DATE(INT($W540/10000),MOD(INT($W540/100),100),MOD($W540,100)),""),$W540),IF(ISNUMBER(--SUBSTITUTE(SUBSTITUTE(TRIM($W540),".","-"),"/","-")),IF(--SUBSTITUTE(SUBSTITUTE(TRIM($W540),".","-"),"/","-")&gt;=10000000,IFERROR(DATE(--LEFT(TRIM($W540),4),--MID(TRIM($W540),5,2),--RIGHT(TRIM($W540),2)),""),--SUBSTITUTE(SUBSTITUTE(TRIM($W540),".","-"),"/","-")),IFERROR(--LEFT(SUBSTITUTE(SUBSTITUTE(TRIM($W540),".","-"),"/","-"),10),""))))</f>
        <v/>
      </c>
      <c r="Y540" s="29">
        <f>IF($X540="","",INT($X540))</f>
        <v/>
      </c>
      <c r="Z540" s="30">
        <f>IF(OR($Y540="",$D$6=""),"",IF(INDEX($A:$U,ROW(),$D$6)="",0,IF(ISNUMBER(INDEX($A:$U,ROW(),$D$6)),INDEX($A:$U,ROW(),$D$6),IFERROR(--SUBSTITUTE(SUBSTITUTE(TRIM(INDEX($A:$U,ROW(),$D$6)),",",""),"원",""),0))))</f>
        <v/>
      </c>
      <c r="AA540" s="30">
        <f>IF(OR($Y540="",$E$6=""),"",IF(INDEX($A:$U,ROW(),$E$6)="",0,IF(ISNUMBER(INDEX($A:$U,ROW(),$E$6)),INDEX($A:$U,ROW(),$E$6),IFERROR(--SUBSTITUTE(SUBSTITUTE(TRIM(INDEX($A:$U,ROW(),$E$6)),",",""),"원",""),0))))</f>
        <v/>
      </c>
      <c r="AB540" s="30">
        <f>IF(OR($Y540="",$F$6=""),"",IF(INDEX($A:$U,ROW(),$F$6)="","",IF(ISNUMBER(INDEX($A:$U,ROW(),$F$6)),INDEX($A:$U,ROW(),$F$6),IFERROR(--SUBSTITUTE(SUBSTITUTE(TRIM(INDEX($A:$U,ROW(),$F$6)),",",""),"원",""),""))))</f>
        <v/>
      </c>
      <c r="AC540" s="2">
        <f>IF(OR($Y540="",$G$6=""),"",INDEX($A:$U,ROW(),$G$6)&amp;"")</f>
        <v/>
      </c>
      <c r="AD540" s="2">
        <f>IF($Y540="","",IF(OR(AND(설정!$B$5&lt;&gt;"",ISNUMBER(SEARCH(설정!$B$5,$AC540))),AND(설정!$B$6&lt;&gt;"",ISNUMBER(SEARCH(설정!$B$6,$AC540))),AND(설정!$B$7&lt;&gt;"",ISNUMBER(SEARCH(설정!$B$7,$AC540)))),"제외","포함"))</f>
        <v/>
      </c>
    </row>
    <row r="541">
      <c r="W541" s="2">
        <f>IF(OR($B$5="",$C$6="",ROW()&lt;$B$5),"",IF(INDEX($A:$U,ROW(),$C$6)="","",INDEX($A:$U,ROW(),$C$6)))</f>
        <v/>
      </c>
      <c r="X541" s="28">
        <f>IF($W541="","",IF(ISNUMBER($W541),IF($W541&gt;=10000000,IFERROR(DATE(INT($W541/10000),MOD(INT($W541/100),100),MOD($W541,100)),""),$W541),IF(ISNUMBER(--SUBSTITUTE(SUBSTITUTE(TRIM($W541),".","-"),"/","-")),IF(--SUBSTITUTE(SUBSTITUTE(TRIM($W541),".","-"),"/","-")&gt;=10000000,IFERROR(DATE(--LEFT(TRIM($W541),4),--MID(TRIM($W541),5,2),--RIGHT(TRIM($W541),2)),""),--SUBSTITUTE(SUBSTITUTE(TRIM($W541),".","-"),"/","-")),IFERROR(--LEFT(SUBSTITUTE(SUBSTITUTE(TRIM($W541),".","-"),"/","-"),10),""))))</f>
        <v/>
      </c>
      <c r="Y541" s="29">
        <f>IF($X541="","",INT($X541))</f>
        <v/>
      </c>
      <c r="Z541" s="30">
        <f>IF(OR($Y541="",$D$6=""),"",IF(INDEX($A:$U,ROW(),$D$6)="",0,IF(ISNUMBER(INDEX($A:$U,ROW(),$D$6)),INDEX($A:$U,ROW(),$D$6),IFERROR(--SUBSTITUTE(SUBSTITUTE(TRIM(INDEX($A:$U,ROW(),$D$6)),",",""),"원",""),0))))</f>
        <v/>
      </c>
      <c r="AA541" s="30">
        <f>IF(OR($Y541="",$E$6=""),"",IF(INDEX($A:$U,ROW(),$E$6)="",0,IF(ISNUMBER(INDEX($A:$U,ROW(),$E$6)),INDEX($A:$U,ROW(),$E$6),IFERROR(--SUBSTITUTE(SUBSTITUTE(TRIM(INDEX($A:$U,ROW(),$E$6)),",",""),"원",""),0))))</f>
        <v/>
      </c>
      <c r="AB541" s="30">
        <f>IF(OR($Y541="",$F$6=""),"",IF(INDEX($A:$U,ROW(),$F$6)="","",IF(ISNUMBER(INDEX($A:$U,ROW(),$F$6)),INDEX($A:$U,ROW(),$F$6),IFERROR(--SUBSTITUTE(SUBSTITUTE(TRIM(INDEX($A:$U,ROW(),$F$6)),",",""),"원",""),""))))</f>
        <v/>
      </c>
      <c r="AC541" s="2">
        <f>IF(OR($Y541="",$G$6=""),"",INDEX($A:$U,ROW(),$G$6)&amp;"")</f>
        <v/>
      </c>
      <c r="AD541" s="2">
        <f>IF($Y541="","",IF(OR(AND(설정!$B$5&lt;&gt;"",ISNUMBER(SEARCH(설정!$B$5,$AC541))),AND(설정!$B$6&lt;&gt;"",ISNUMBER(SEARCH(설정!$B$6,$AC541))),AND(설정!$B$7&lt;&gt;"",ISNUMBER(SEARCH(설정!$B$7,$AC541)))),"제외","포함"))</f>
        <v/>
      </c>
    </row>
    <row r="542">
      <c r="W542" s="2">
        <f>IF(OR($B$5="",$C$6="",ROW()&lt;$B$5),"",IF(INDEX($A:$U,ROW(),$C$6)="","",INDEX($A:$U,ROW(),$C$6)))</f>
        <v/>
      </c>
      <c r="X542" s="28">
        <f>IF($W542="","",IF(ISNUMBER($W542),IF($W542&gt;=10000000,IFERROR(DATE(INT($W542/10000),MOD(INT($W542/100),100),MOD($W542,100)),""),$W542),IF(ISNUMBER(--SUBSTITUTE(SUBSTITUTE(TRIM($W542),".","-"),"/","-")),IF(--SUBSTITUTE(SUBSTITUTE(TRIM($W542),".","-"),"/","-")&gt;=10000000,IFERROR(DATE(--LEFT(TRIM($W542),4),--MID(TRIM($W542),5,2),--RIGHT(TRIM($W542),2)),""),--SUBSTITUTE(SUBSTITUTE(TRIM($W542),".","-"),"/","-")),IFERROR(--LEFT(SUBSTITUTE(SUBSTITUTE(TRIM($W542),".","-"),"/","-"),10),""))))</f>
        <v/>
      </c>
      <c r="Y542" s="29">
        <f>IF($X542="","",INT($X542))</f>
        <v/>
      </c>
      <c r="Z542" s="30">
        <f>IF(OR($Y542="",$D$6=""),"",IF(INDEX($A:$U,ROW(),$D$6)="",0,IF(ISNUMBER(INDEX($A:$U,ROW(),$D$6)),INDEX($A:$U,ROW(),$D$6),IFERROR(--SUBSTITUTE(SUBSTITUTE(TRIM(INDEX($A:$U,ROW(),$D$6)),",",""),"원",""),0))))</f>
        <v/>
      </c>
      <c r="AA542" s="30">
        <f>IF(OR($Y542="",$E$6=""),"",IF(INDEX($A:$U,ROW(),$E$6)="",0,IF(ISNUMBER(INDEX($A:$U,ROW(),$E$6)),INDEX($A:$U,ROW(),$E$6),IFERROR(--SUBSTITUTE(SUBSTITUTE(TRIM(INDEX($A:$U,ROW(),$E$6)),",",""),"원",""),0))))</f>
        <v/>
      </c>
      <c r="AB542" s="30">
        <f>IF(OR($Y542="",$F$6=""),"",IF(INDEX($A:$U,ROW(),$F$6)="","",IF(ISNUMBER(INDEX($A:$U,ROW(),$F$6)),INDEX($A:$U,ROW(),$F$6),IFERROR(--SUBSTITUTE(SUBSTITUTE(TRIM(INDEX($A:$U,ROW(),$F$6)),",",""),"원",""),""))))</f>
        <v/>
      </c>
      <c r="AC542" s="2">
        <f>IF(OR($Y542="",$G$6=""),"",INDEX($A:$U,ROW(),$G$6)&amp;"")</f>
        <v/>
      </c>
      <c r="AD542" s="2">
        <f>IF($Y542="","",IF(OR(AND(설정!$B$5&lt;&gt;"",ISNUMBER(SEARCH(설정!$B$5,$AC542))),AND(설정!$B$6&lt;&gt;"",ISNUMBER(SEARCH(설정!$B$6,$AC542))),AND(설정!$B$7&lt;&gt;"",ISNUMBER(SEARCH(설정!$B$7,$AC542)))),"제외","포함"))</f>
        <v/>
      </c>
    </row>
    <row r="543">
      <c r="W543" s="2">
        <f>IF(OR($B$5="",$C$6="",ROW()&lt;$B$5),"",IF(INDEX($A:$U,ROW(),$C$6)="","",INDEX($A:$U,ROW(),$C$6)))</f>
        <v/>
      </c>
      <c r="X543" s="28">
        <f>IF($W543="","",IF(ISNUMBER($W543),IF($W543&gt;=10000000,IFERROR(DATE(INT($W543/10000),MOD(INT($W543/100),100),MOD($W543,100)),""),$W543),IF(ISNUMBER(--SUBSTITUTE(SUBSTITUTE(TRIM($W543),".","-"),"/","-")),IF(--SUBSTITUTE(SUBSTITUTE(TRIM($W543),".","-"),"/","-")&gt;=10000000,IFERROR(DATE(--LEFT(TRIM($W543),4),--MID(TRIM($W543),5,2),--RIGHT(TRIM($W543),2)),""),--SUBSTITUTE(SUBSTITUTE(TRIM($W543),".","-"),"/","-")),IFERROR(--LEFT(SUBSTITUTE(SUBSTITUTE(TRIM($W543),".","-"),"/","-"),10),""))))</f>
        <v/>
      </c>
      <c r="Y543" s="29">
        <f>IF($X543="","",INT($X543))</f>
        <v/>
      </c>
      <c r="Z543" s="30">
        <f>IF(OR($Y543="",$D$6=""),"",IF(INDEX($A:$U,ROW(),$D$6)="",0,IF(ISNUMBER(INDEX($A:$U,ROW(),$D$6)),INDEX($A:$U,ROW(),$D$6),IFERROR(--SUBSTITUTE(SUBSTITUTE(TRIM(INDEX($A:$U,ROW(),$D$6)),",",""),"원",""),0))))</f>
        <v/>
      </c>
      <c r="AA543" s="30">
        <f>IF(OR($Y543="",$E$6=""),"",IF(INDEX($A:$U,ROW(),$E$6)="",0,IF(ISNUMBER(INDEX($A:$U,ROW(),$E$6)),INDEX($A:$U,ROW(),$E$6),IFERROR(--SUBSTITUTE(SUBSTITUTE(TRIM(INDEX($A:$U,ROW(),$E$6)),",",""),"원",""),0))))</f>
        <v/>
      </c>
      <c r="AB543" s="30">
        <f>IF(OR($Y543="",$F$6=""),"",IF(INDEX($A:$U,ROW(),$F$6)="","",IF(ISNUMBER(INDEX($A:$U,ROW(),$F$6)),INDEX($A:$U,ROW(),$F$6),IFERROR(--SUBSTITUTE(SUBSTITUTE(TRIM(INDEX($A:$U,ROW(),$F$6)),",",""),"원",""),""))))</f>
        <v/>
      </c>
      <c r="AC543" s="2">
        <f>IF(OR($Y543="",$G$6=""),"",INDEX($A:$U,ROW(),$G$6)&amp;"")</f>
        <v/>
      </c>
      <c r="AD543" s="2">
        <f>IF($Y543="","",IF(OR(AND(설정!$B$5&lt;&gt;"",ISNUMBER(SEARCH(설정!$B$5,$AC543))),AND(설정!$B$6&lt;&gt;"",ISNUMBER(SEARCH(설정!$B$6,$AC543))),AND(설정!$B$7&lt;&gt;"",ISNUMBER(SEARCH(설정!$B$7,$AC543)))),"제외","포함"))</f>
        <v/>
      </c>
    </row>
    <row r="544">
      <c r="W544" s="2">
        <f>IF(OR($B$5="",$C$6="",ROW()&lt;$B$5),"",IF(INDEX($A:$U,ROW(),$C$6)="","",INDEX($A:$U,ROW(),$C$6)))</f>
        <v/>
      </c>
      <c r="X544" s="28">
        <f>IF($W544="","",IF(ISNUMBER($W544),IF($W544&gt;=10000000,IFERROR(DATE(INT($W544/10000),MOD(INT($W544/100),100),MOD($W544,100)),""),$W544),IF(ISNUMBER(--SUBSTITUTE(SUBSTITUTE(TRIM($W544),".","-"),"/","-")),IF(--SUBSTITUTE(SUBSTITUTE(TRIM($W544),".","-"),"/","-")&gt;=10000000,IFERROR(DATE(--LEFT(TRIM($W544),4),--MID(TRIM($W544),5,2),--RIGHT(TRIM($W544),2)),""),--SUBSTITUTE(SUBSTITUTE(TRIM($W544),".","-"),"/","-")),IFERROR(--LEFT(SUBSTITUTE(SUBSTITUTE(TRIM($W544),".","-"),"/","-"),10),""))))</f>
        <v/>
      </c>
      <c r="Y544" s="29">
        <f>IF($X544="","",INT($X544))</f>
        <v/>
      </c>
      <c r="Z544" s="30">
        <f>IF(OR($Y544="",$D$6=""),"",IF(INDEX($A:$U,ROW(),$D$6)="",0,IF(ISNUMBER(INDEX($A:$U,ROW(),$D$6)),INDEX($A:$U,ROW(),$D$6),IFERROR(--SUBSTITUTE(SUBSTITUTE(TRIM(INDEX($A:$U,ROW(),$D$6)),",",""),"원",""),0))))</f>
        <v/>
      </c>
      <c r="AA544" s="30">
        <f>IF(OR($Y544="",$E$6=""),"",IF(INDEX($A:$U,ROW(),$E$6)="",0,IF(ISNUMBER(INDEX($A:$U,ROW(),$E$6)),INDEX($A:$U,ROW(),$E$6),IFERROR(--SUBSTITUTE(SUBSTITUTE(TRIM(INDEX($A:$U,ROW(),$E$6)),",",""),"원",""),0))))</f>
        <v/>
      </c>
      <c r="AB544" s="30">
        <f>IF(OR($Y544="",$F$6=""),"",IF(INDEX($A:$U,ROW(),$F$6)="","",IF(ISNUMBER(INDEX($A:$U,ROW(),$F$6)),INDEX($A:$U,ROW(),$F$6),IFERROR(--SUBSTITUTE(SUBSTITUTE(TRIM(INDEX($A:$U,ROW(),$F$6)),",",""),"원",""),""))))</f>
        <v/>
      </c>
      <c r="AC544" s="2">
        <f>IF(OR($Y544="",$G$6=""),"",INDEX($A:$U,ROW(),$G$6)&amp;"")</f>
        <v/>
      </c>
      <c r="AD544" s="2">
        <f>IF($Y544="","",IF(OR(AND(설정!$B$5&lt;&gt;"",ISNUMBER(SEARCH(설정!$B$5,$AC544))),AND(설정!$B$6&lt;&gt;"",ISNUMBER(SEARCH(설정!$B$6,$AC544))),AND(설정!$B$7&lt;&gt;"",ISNUMBER(SEARCH(설정!$B$7,$AC544)))),"제외","포함"))</f>
        <v/>
      </c>
    </row>
    <row r="545">
      <c r="W545" s="2">
        <f>IF(OR($B$5="",$C$6="",ROW()&lt;$B$5),"",IF(INDEX($A:$U,ROW(),$C$6)="","",INDEX($A:$U,ROW(),$C$6)))</f>
        <v/>
      </c>
      <c r="X545" s="28">
        <f>IF($W545="","",IF(ISNUMBER($W545),IF($W545&gt;=10000000,IFERROR(DATE(INT($W545/10000),MOD(INT($W545/100),100),MOD($W545,100)),""),$W545),IF(ISNUMBER(--SUBSTITUTE(SUBSTITUTE(TRIM($W545),".","-"),"/","-")),IF(--SUBSTITUTE(SUBSTITUTE(TRIM($W545),".","-"),"/","-")&gt;=10000000,IFERROR(DATE(--LEFT(TRIM($W545),4),--MID(TRIM($W545),5,2),--RIGHT(TRIM($W545),2)),""),--SUBSTITUTE(SUBSTITUTE(TRIM($W545),".","-"),"/","-")),IFERROR(--LEFT(SUBSTITUTE(SUBSTITUTE(TRIM($W545),".","-"),"/","-"),10),""))))</f>
        <v/>
      </c>
      <c r="Y545" s="29">
        <f>IF($X545="","",INT($X545))</f>
        <v/>
      </c>
      <c r="Z545" s="30">
        <f>IF(OR($Y545="",$D$6=""),"",IF(INDEX($A:$U,ROW(),$D$6)="",0,IF(ISNUMBER(INDEX($A:$U,ROW(),$D$6)),INDEX($A:$U,ROW(),$D$6),IFERROR(--SUBSTITUTE(SUBSTITUTE(TRIM(INDEX($A:$U,ROW(),$D$6)),",",""),"원",""),0))))</f>
        <v/>
      </c>
      <c r="AA545" s="30">
        <f>IF(OR($Y545="",$E$6=""),"",IF(INDEX($A:$U,ROW(),$E$6)="",0,IF(ISNUMBER(INDEX($A:$U,ROW(),$E$6)),INDEX($A:$U,ROW(),$E$6),IFERROR(--SUBSTITUTE(SUBSTITUTE(TRIM(INDEX($A:$U,ROW(),$E$6)),",",""),"원",""),0))))</f>
        <v/>
      </c>
      <c r="AB545" s="30">
        <f>IF(OR($Y545="",$F$6=""),"",IF(INDEX($A:$U,ROW(),$F$6)="","",IF(ISNUMBER(INDEX($A:$U,ROW(),$F$6)),INDEX($A:$U,ROW(),$F$6),IFERROR(--SUBSTITUTE(SUBSTITUTE(TRIM(INDEX($A:$U,ROW(),$F$6)),",",""),"원",""),""))))</f>
        <v/>
      </c>
      <c r="AC545" s="2">
        <f>IF(OR($Y545="",$G$6=""),"",INDEX($A:$U,ROW(),$G$6)&amp;"")</f>
        <v/>
      </c>
      <c r="AD545" s="2">
        <f>IF($Y545="","",IF(OR(AND(설정!$B$5&lt;&gt;"",ISNUMBER(SEARCH(설정!$B$5,$AC545))),AND(설정!$B$6&lt;&gt;"",ISNUMBER(SEARCH(설정!$B$6,$AC545))),AND(설정!$B$7&lt;&gt;"",ISNUMBER(SEARCH(설정!$B$7,$AC545)))),"제외","포함"))</f>
        <v/>
      </c>
    </row>
    <row r="546">
      <c r="W546" s="2">
        <f>IF(OR($B$5="",$C$6="",ROW()&lt;$B$5),"",IF(INDEX($A:$U,ROW(),$C$6)="","",INDEX($A:$U,ROW(),$C$6)))</f>
        <v/>
      </c>
      <c r="X546" s="28">
        <f>IF($W546="","",IF(ISNUMBER($W546),IF($W546&gt;=10000000,IFERROR(DATE(INT($W546/10000),MOD(INT($W546/100),100),MOD($W546,100)),""),$W546),IF(ISNUMBER(--SUBSTITUTE(SUBSTITUTE(TRIM($W546),".","-"),"/","-")),IF(--SUBSTITUTE(SUBSTITUTE(TRIM($W546),".","-"),"/","-")&gt;=10000000,IFERROR(DATE(--LEFT(TRIM($W546),4),--MID(TRIM($W546),5,2),--RIGHT(TRIM($W546),2)),""),--SUBSTITUTE(SUBSTITUTE(TRIM($W546),".","-"),"/","-")),IFERROR(--LEFT(SUBSTITUTE(SUBSTITUTE(TRIM($W546),".","-"),"/","-"),10),""))))</f>
        <v/>
      </c>
      <c r="Y546" s="29">
        <f>IF($X546="","",INT($X546))</f>
        <v/>
      </c>
      <c r="Z546" s="30">
        <f>IF(OR($Y546="",$D$6=""),"",IF(INDEX($A:$U,ROW(),$D$6)="",0,IF(ISNUMBER(INDEX($A:$U,ROW(),$D$6)),INDEX($A:$U,ROW(),$D$6),IFERROR(--SUBSTITUTE(SUBSTITUTE(TRIM(INDEX($A:$U,ROW(),$D$6)),",",""),"원",""),0))))</f>
        <v/>
      </c>
      <c r="AA546" s="30">
        <f>IF(OR($Y546="",$E$6=""),"",IF(INDEX($A:$U,ROW(),$E$6)="",0,IF(ISNUMBER(INDEX($A:$U,ROW(),$E$6)),INDEX($A:$U,ROW(),$E$6),IFERROR(--SUBSTITUTE(SUBSTITUTE(TRIM(INDEX($A:$U,ROW(),$E$6)),",",""),"원",""),0))))</f>
        <v/>
      </c>
      <c r="AB546" s="30">
        <f>IF(OR($Y546="",$F$6=""),"",IF(INDEX($A:$U,ROW(),$F$6)="","",IF(ISNUMBER(INDEX($A:$U,ROW(),$F$6)),INDEX($A:$U,ROW(),$F$6),IFERROR(--SUBSTITUTE(SUBSTITUTE(TRIM(INDEX($A:$U,ROW(),$F$6)),",",""),"원",""),""))))</f>
        <v/>
      </c>
      <c r="AC546" s="2">
        <f>IF(OR($Y546="",$G$6=""),"",INDEX($A:$U,ROW(),$G$6)&amp;"")</f>
        <v/>
      </c>
      <c r="AD546" s="2">
        <f>IF($Y546="","",IF(OR(AND(설정!$B$5&lt;&gt;"",ISNUMBER(SEARCH(설정!$B$5,$AC546))),AND(설정!$B$6&lt;&gt;"",ISNUMBER(SEARCH(설정!$B$6,$AC546))),AND(설정!$B$7&lt;&gt;"",ISNUMBER(SEARCH(설정!$B$7,$AC546)))),"제외","포함"))</f>
        <v/>
      </c>
    </row>
    <row r="547">
      <c r="W547" s="2">
        <f>IF(OR($B$5="",$C$6="",ROW()&lt;$B$5),"",IF(INDEX($A:$U,ROW(),$C$6)="","",INDEX($A:$U,ROW(),$C$6)))</f>
        <v/>
      </c>
      <c r="X547" s="28">
        <f>IF($W547="","",IF(ISNUMBER($W547),IF($W547&gt;=10000000,IFERROR(DATE(INT($W547/10000),MOD(INT($W547/100),100),MOD($W547,100)),""),$W547),IF(ISNUMBER(--SUBSTITUTE(SUBSTITUTE(TRIM($W547),".","-"),"/","-")),IF(--SUBSTITUTE(SUBSTITUTE(TRIM($W547),".","-"),"/","-")&gt;=10000000,IFERROR(DATE(--LEFT(TRIM($W547),4),--MID(TRIM($W547),5,2),--RIGHT(TRIM($W547),2)),""),--SUBSTITUTE(SUBSTITUTE(TRIM($W547),".","-"),"/","-")),IFERROR(--LEFT(SUBSTITUTE(SUBSTITUTE(TRIM($W547),".","-"),"/","-"),10),""))))</f>
        <v/>
      </c>
      <c r="Y547" s="29">
        <f>IF($X547="","",INT($X547))</f>
        <v/>
      </c>
      <c r="Z547" s="30">
        <f>IF(OR($Y547="",$D$6=""),"",IF(INDEX($A:$U,ROW(),$D$6)="",0,IF(ISNUMBER(INDEX($A:$U,ROW(),$D$6)),INDEX($A:$U,ROW(),$D$6),IFERROR(--SUBSTITUTE(SUBSTITUTE(TRIM(INDEX($A:$U,ROW(),$D$6)),",",""),"원",""),0))))</f>
        <v/>
      </c>
      <c r="AA547" s="30">
        <f>IF(OR($Y547="",$E$6=""),"",IF(INDEX($A:$U,ROW(),$E$6)="",0,IF(ISNUMBER(INDEX($A:$U,ROW(),$E$6)),INDEX($A:$U,ROW(),$E$6),IFERROR(--SUBSTITUTE(SUBSTITUTE(TRIM(INDEX($A:$U,ROW(),$E$6)),",",""),"원",""),0))))</f>
        <v/>
      </c>
      <c r="AB547" s="30">
        <f>IF(OR($Y547="",$F$6=""),"",IF(INDEX($A:$U,ROW(),$F$6)="","",IF(ISNUMBER(INDEX($A:$U,ROW(),$F$6)),INDEX($A:$U,ROW(),$F$6),IFERROR(--SUBSTITUTE(SUBSTITUTE(TRIM(INDEX($A:$U,ROW(),$F$6)),",",""),"원",""),""))))</f>
        <v/>
      </c>
      <c r="AC547" s="2">
        <f>IF(OR($Y547="",$G$6=""),"",INDEX($A:$U,ROW(),$G$6)&amp;"")</f>
        <v/>
      </c>
      <c r="AD547" s="2">
        <f>IF($Y547="","",IF(OR(AND(설정!$B$5&lt;&gt;"",ISNUMBER(SEARCH(설정!$B$5,$AC547))),AND(설정!$B$6&lt;&gt;"",ISNUMBER(SEARCH(설정!$B$6,$AC547))),AND(설정!$B$7&lt;&gt;"",ISNUMBER(SEARCH(설정!$B$7,$AC547)))),"제외","포함"))</f>
        <v/>
      </c>
    </row>
    <row r="548">
      <c r="W548" s="2">
        <f>IF(OR($B$5="",$C$6="",ROW()&lt;$B$5),"",IF(INDEX($A:$U,ROW(),$C$6)="","",INDEX($A:$U,ROW(),$C$6)))</f>
        <v/>
      </c>
      <c r="X548" s="28">
        <f>IF($W548="","",IF(ISNUMBER($W548),IF($W548&gt;=10000000,IFERROR(DATE(INT($W548/10000),MOD(INT($W548/100),100),MOD($W548,100)),""),$W548),IF(ISNUMBER(--SUBSTITUTE(SUBSTITUTE(TRIM($W548),".","-"),"/","-")),IF(--SUBSTITUTE(SUBSTITUTE(TRIM($W548),".","-"),"/","-")&gt;=10000000,IFERROR(DATE(--LEFT(TRIM($W548),4),--MID(TRIM($W548),5,2),--RIGHT(TRIM($W548),2)),""),--SUBSTITUTE(SUBSTITUTE(TRIM($W548),".","-"),"/","-")),IFERROR(--LEFT(SUBSTITUTE(SUBSTITUTE(TRIM($W548),".","-"),"/","-"),10),""))))</f>
        <v/>
      </c>
      <c r="Y548" s="29">
        <f>IF($X548="","",INT($X548))</f>
        <v/>
      </c>
      <c r="Z548" s="30">
        <f>IF(OR($Y548="",$D$6=""),"",IF(INDEX($A:$U,ROW(),$D$6)="",0,IF(ISNUMBER(INDEX($A:$U,ROW(),$D$6)),INDEX($A:$U,ROW(),$D$6),IFERROR(--SUBSTITUTE(SUBSTITUTE(TRIM(INDEX($A:$U,ROW(),$D$6)),",",""),"원",""),0))))</f>
        <v/>
      </c>
      <c r="AA548" s="30">
        <f>IF(OR($Y548="",$E$6=""),"",IF(INDEX($A:$U,ROW(),$E$6)="",0,IF(ISNUMBER(INDEX($A:$U,ROW(),$E$6)),INDEX($A:$U,ROW(),$E$6),IFERROR(--SUBSTITUTE(SUBSTITUTE(TRIM(INDEX($A:$U,ROW(),$E$6)),",",""),"원",""),0))))</f>
        <v/>
      </c>
      <c r="AB548" s="30">
        <f>IF(OR($Y548="",$F$6=""),"",IF(INDEX($A:$U,ROW(),$F$6)="","",IF(ISNUMBER(INDEX($A:$U,ROW(),$F$6)),INDEX($A:$U,ROW(),$F$6),IFERROR(--SUBSTITUTE(SUBSTITUTE(TRIM(INDEX($A:$U,ROW(),$F$6)),",",""),"원",""),""))))</f>
        <v/>
      </c>
      <c r="AC548" s="2">
        <f>IF(OR($Y548="",$G$6=""),"",INDEX($A:$U,ROW(),$G$6)&amp;"")</f>
        <v/>
      </c>
      <c r="AD548" s="2">
        <f>IF($Y548="","",IF(OR(AND(설정!$B$5&lt;&gt;"",ISNUMBER(SEARCH(설정!$B$5,$AC548))),AND(설정!$B$6&lt;&gt;"",ISNUMBER(SEARCH(설정!$B$6,$AC548))),AND(설정!$B$7&lt;&gt;"",ISNUMBER(SEARCH(설정!$B$7,$AC548)))),"제외","포함"))</f>
        <v/>
      </c>
    </row>
    <row r="549">
      <c r="W549" s="2">
        <f>IF(OR($B$5="",$C$6="",ROW()&lt;$B$5),"",IF(INDEX($A:$U,ROW(),$C$6)="","",INDEX($A:$U,ROW(),$C$6)))</f>
        <v/>
      </c>
      <c r="X549" s="28">
        <f>IF($W549="","",IF(ISNUMBER($W549),IF($W549&gt;=10000000,IFERROR(DATE(INT($W549/10000),MOD(INT($W549/100),100),MOD($W549,100)),""),$W549),IF(ISNUMBER(--SUBSTITUTE(SUBSTITUTE(TRIM($W549),".","-"),"/","-")),IF(--SUBSTITUTE(SUBSTITUTE(TRIM($W549),".","-"),"/","-")&gt;=10000000,IFERROR(DATE(--LEFT(TRIM($W549),4),--MID(TRIM($W549),5,2),--RIGHT(TRIM($W549),2)),""),--SUBSTITUTE(SUBSTITUTE(TRIM($W549),".","-"),"/","-")),IFERROR(--LEFT(SUBSTITUTE(SUBSTITUTE(TRIM($W549),".","-"),"/","-"),10),""))))</f>
        <v/>
      </c>
      <c r="Y549" s="29">
        <f>IF($X549="","",INT($X549))</f>
        <v/>
      </c>
      <c r="Z549" s="30">
        <f>IF(OR($Y549="",$D$6=""),"",IF(INDEX($A:$U,ROW(),$D$6)="",0,IF(ISNUMBER(INDEX($A:$U,ROW(),$D$6)),INDEX($A:$U,ROW(),$D$6),IFERROR(--SUBSTITUTE(SUBSTITUTE(TRIM(INDEX($A:$U,ROW(),$D$6)),",",""),"원",""),0))))</f>
        <v/>
      </c>
      <c r="AA549" s="30">
        <f>IF(OR($Y549="",$E$6=""),"",IF(INDEX($A:$U,ROW(),$E$6)="",0,IF(ISNUMBER(INDEX($A:$U,ROW(),$E$6)),INDEX($A:$U,ROW(),$E$6),IFERROR(--SUBSTITUTE(SUBSTITUTE(TRIM(INDEX($A:$U,ROW(),$E$6)),",",""),"원",""),0))))</f>
        <v/>
      </c>
      <c r="AB549" s="30">
        <f>IF(OR($Y549="",$F$6=""),"",IF(INDEX($A:$U,ROW(),$F$6)="","",IF(ISNUMBER(INDEX($A:$U,ROW(),$F$6)),INDEX($A:$U,ROW(),$F$6),IFERROR(--SUBSTITUTE(SUBSTITUTE(TRIM(INDEX($A:$U,ROW(),$F$6)),",",""),"원",""),""))))</f>
        <v/>
      </c>
      <c r="AC549" s="2">
        <f>IF(OR($Y549="",$G$6=""),"",INDEX($A:$U,ROW(),$G$6)&amp;"")</f>
        <v/>
      </c>
      <c r="AD549" s="2">
        <f>IF($Y549="","",IF(OR(AND(설정!$B$5&lt;&gt;"",ISNUMBER(SEARCH(설정!$B$5,$AC549))),AND(설정!$B$6&lt;&gt;"",ISNUMBER(SEARCH(설정!$B$6,$AC549))),AND(설정!$B$7&lt;&gt;"",ISNUMBER(SEARCH(설정!$B$7,$AC549)))),"제외","포함"))</f>
        <v/>
      </c>
    </row>
    <row r="550">
      <c r="W550" s="2">
        <f>IF(OR($B$5="",$C$6="",ROW()&lt;$B$5),"",IF(INDEX($A:$U,ROW(),$C$6)="","",INDEX($A:$U,ROW(),$C$6)))</f>
        <v/>
      </c>
      <c r="X550" s="28">
        <f>IF($W550="","",IF(ISNUMBER($W550),IF($W550&gt;=10000000,IFERROR(DATE(INT($W550/10000),MOD(INT($W550/100),100),MOD($W550,100)),""),$W550),IF(ISNUMBER(--SUBSTITUTE(SUBSTITUTE(TRIM($W550),".","-"),"/","-")),IF(--SUBSTITUTE(SUBSTITUTE(TRIM($W550),".","-"),"/","-")&gt;=10000000,IFERROR(DATE(--LEFT(TRIM($W550),4),--MID(TRIM($W550),5,2),--RIGHT(TRIM($W550),2)),""),--SUBSTITUTE(SUBSTITUTE(TRIM($W550),".","-"),"/","-")),IFERROR(--LEFT(SUBSTITUTE(SUBSTITUTE(TRIM($W550),".","-"),"/","-"),10),""))))</f>
        <v/>
      </c>
      <c r="Y550" s="29">
        <f>IF($X550="","",INT($X550))</f>
        <v/>
      </c>
      <c r="Z550" s="30">
        <f>IF(OR($Y550="",$D$6=""),"",IF(INDEX($A:$U,ROW(),$D$6)="",0,IF(ISNUMBER(INDEX($A:$U,ROW(),$D$6)),INDEX($A:$U,ROW(),$D$6),IFERROR(--SUBSTITUTE(SUBSTITUTE(TRIM(INDEX($A:$U,ROW(),$D$6)),",",""),"원",""),0))))</f>
        <v/>
      </c>
      <c r="AA550" s="30">
        <f>IF(OR($Y550="",$E$6=""),"",IF(INDEX($A:$U,ROW(),$E$6)="",0,IF(ISNUMBER(INDEX($A:$U,ROW(),$E$6)),INDEX($A:$U,ROW(),$E$6),IFERROR(--SUBSTITUTE(SUBSTITUTE(TRIM(INDEX($A:$U,ROW(),$E$6)),",",""),"원",""),0))))</f>
        <v/>
      </c>
      <c r="AB550" s="30">
        <f>IF(OR($Y550="",$F$6=""),"",IF(INDEX($A:$U,ROW(),$F$6)="","",IF(ISNUMBER(INDEX($A:$U,ROW(),$F$6)),INDEX($A:$U,ROW(),$F$6),IFERROR(--SUBSTITUTE(SUBSTITUTE(TRIM(INDEX($A:$U,ROW(),$F$6)),",",""),"원",""),""))))</f>
        <v/>
      </c>
      <c r="AC550" s="2">
        <f>IF(OR($Y550="",$G$6=""),"",INDEX($A:$U,ROW(),$G$6)&amp;"")</f>
        <v/>
      </c>
      <c r="AD550" s="2">
        <f>IF($Y550="","",IF(OR(AND(설정!$B$5&lt;&gt;"",ISNUMBER(SEARCH(설정!$B$5,$AC550))),AND(설정!$B$6&lt;&gt;"",ISNUMBER(SEARCH(설정!$B$6,$AC550))),AND(설정!$B$7&lt;&gt;"",ISNUMBER(SEARCH(설정!$B$7,$AC550)))),"제외","포함"))</f>
        <v/>
      </c>
    </row>
    <row r="551">
      <c r="W551" s="2">
        <f>IF(OR($B$5="",$C$6="",ROW()&lt;$B$5),"",IF(INDEX($A:$U,ROW(),$C$6)="","",INDEX($A:$U,ROW(),$C$6)))</f>
        <v/>
      </c>
      <c r="X551" s="28">
        <f>IF($W551="","",IF(ISNUMBER($W551),IF($W551&gt;=10000000,IFERROR(DATE(INT($W551/10000),MOD(INT($W551/100),100),MOD($W551,100)),""),$W551),IF(ISNUMBER(--SUBSTITUTE(SUBSTITUTE(TRIM($W551),".","-"),"/","-")),IF(--SUBSTITUTE(SUBSTITUTE(TRIM($W551),".","-"),"/","-")&gt;=10000000,IFERROR(DATE(--LEFT(TRIM($W551),4),--MID(TRIM($W551),5,2),--RIGHT(TRIM($W551),2)),""),--SUBSTITUTE(SUBSTITUTE(TRIM($W551),".","-"),"/","-")),IFERROR(--LEFT(SUBSTITUTE(SUBSTITUTE(TRIM($W551),".","-"),"/","-"),10),""))))</f>
        <v/>
      </c>
      <c r="Y551" s="29">
        <f>IF($X551="","",INT($X551))</f>
        <v/>
      </c>
      <c r="Z551" s="30">
        <f>IF(OR($Y551="",$D$6=""),"",IF(INDEX($A:$U,ROW(),$D$6)="",0,IF(ISNUMBER(INDEX($A:$U,ROW(),$D$6)),INDEX($A:$U,ROW(),$D$6),IFERROR(--SUBSTITUTE(SUBSTITUTE(TRIM(INDEX($A:$U,ROW(),$D$6)),",",""),"원",""),0))))</f>
        <v/>
      </c>
      <c r="AA551" s="30">
        <f>IF(OR($Y551="",$E$6=""),"",IF(INDEX($A:$U,ROW(),$E$6)="",0,IF(ISNUMBER(INDEX($A:$U,ROW(),$E$6)),INDEX($A:$U,ROW(),$E$6),IFERROR(--SUBSTITUTE(SUBSTITUTE(TRIM(INDEX($A:$U,ROW(),$E$6)),",",""),"원",""),0))))</f>
        <v/>
      </c>
      <c r="AB551" s="30">
        <f>IF(OR($Y551="",$F$6=""),"",IF(INDEX($A:$U,ROW(),$F$6)="","",IF(ISNUMBER(INDEX($A:$U,ROW(),$F$6)),INDEX($A:$U,ROW(),$F$6),IFERROR(--SUBSTITUTE(SUBSTITUTE(TRIM(INDEX($A:$U,ROW(),$F$6)),",",""),"원",""),""))))</f>
        <v/>
      </c>
      <c r="AC551" s="2">
        <f>IF(OR($Y551="",$G$6=""),"",INDEX($A:$U,ROW(),$G$6)&amp;"")</f>
        <v/>
      </c>
      <c r="AD551" s="2">
        <f>IF($Y551="","",IF(OR(AND(설정!$B$5&lt;&gt;"",ISNUMBER(SEARCH(설정!$B$5,$AC551))),AND(설정!$B$6&lt;&gt;"",ISNUMBER(SEARCH(설정!$B$6,$AC551))),AND(설정!$B$7&lt;&gt;"",ISNUMBER(SEARCH(설정!$B$7,$AC551)))),"제외","포함"))</f>
        <v/>
      </c>
    </row>
    <row r="552">
      <c r="W552" s="2">
        <f>IF(OR($B$5="",$C$6="",ROW()&lt;$B$5),"",IF(INDEX($A:$U,ROW(),$C$6)="","",INDEX($A:$U,ROW(),$C$6)))</f>
        <v/>
      </c>
      <c r="X552" s="28">
        <f>IF($W552="","",IF(ISNUMBER($W552),IF($W552&gt;=10000000,IFERROR(DATE(INT($W552/10000),MOD(INT($W552/100),100),MOD($W552,100)),""),$W552),IF(ISNUMBER(--SUBSTITUTE(SUBSTITUTE(TRIM($W552),".","-"),"/","-")),IF(--SUBSTITUTE(SUBSTITUTE(TRIM($W552),".","-"),"/","-")&gt;=10000000,IFERROR(DATE(--LEFT(TRIM($W552),4),--MID(TRIM($W552),5,2),--RIGHT(TRIM($W552),2)),""),--SUBSTITUTE(SUBSTITUTE(TRIM($W552),".","-"),"/","-")),IFERROR(--LEFT(SUBSTITUTE(SUBSTITUTE(TRIM($W552),".","-"),"/","-"),10),""))))</f>
        <v/>
      </c>
      <c r="Y552" s="29">
        <f>IF($X552="","",INT($X552))</f>
        <v/>
      </c>
      <c r="Z552" s="30">
        <f>IF(OR($Y552="",$D$6=""),"",IF(INDEX($A:$U,ROW(),$D$6)="",0,IF(ISNUMBER(INDEX($A:$U,ROW(),$D$6)),INDEX($A:$U,ROW(),$D$6),IFERROR(--SUBSTITUTE(SUBSTITUTE(TRIM(INDEX($A:$U,ROW(),$D$6)),",",""),"원",""),0))))</f>
        <v/>
      </c>
      <c r="AA552" s="30">
        <f>IF(OR($Y552="",$E$6=""),"",IF(INDEX($A:$U,ROW(),$E$6)="",0,IF(ISNUMBER(INDEX($A:$U,ROW(),$E$6)),INDEX($A:$U,ROW(),$E$6),IFERROR(--SUBSTITUTE(SUBSTITUTE(TRIM(INDEX($A:$U,ROW(),$E$6)),",",""),"원",""),0))))</f>
        <v/>
      </c>
      <c r="AB552" s="30">
        <f>IF(OR($Y552="",$F$6=""),"",IF(INDEX($A:$U,ROW(),$F$6)="","",IF(ISNUMBER(INDEX($A:$U,ROW(),$F$6)),INDEX($A:$U,ROW(),$F$6),IFERROR(--SUBSTITUTE(SUBSTITUTE(TRIM(INDEX($A:$U,ROW(),$F$6)),",",""),"원",""),""))))</f>
        <v/>
      </c>
      <c r="AC552" s="2">
        <f>IF(OR($Y552="",$G$6=""),"",INDEX($A:$U,ROW(),$G$6)&amp;"")</f>
        <v/>
      </c>
      <c r="AD552" s="2">
        <f>IF($Y552="","",IF(OR(AND(설정!$B$5&lt;&gt;"",ISNUMBER(SEARCH(설정!$B$5,$AC552))),AND(설정!$B$6&lt;&gt;"",ISNUMBER(SEARCH(설정!$B$6,$AC552))),AND(설정!$B$7&lt;&gt;"",ISNUMBER(SEARCH(설정!$B$7,$AC552)))),"제외","포함"))</f>
        <v/>
      </c>
    </row>
    <row r="553">
      <c r="W553" s="2">
        <f>IF(OR($B$5="",$C$6="",ROW()&lt;$B$5),"",IF(INDEX($A:$U,ROW(),$C$6)="","",INDEX($A:$U,ROW(),$C$6)))</f>
        <v/>
      </c>
      <c r="X553" s="28">
        <f>IF($W553="","",IF(ISNUMBER($W553),IF($W553&gt;=10000000,IFERROR(DATE(INT($W553/10000),MOD(INT($W553/100),100),MOD($W553,100)),""),$W553),IF(ISNUMBER(--SUBSTITUTE(SUBSTITUTE(TRIM($W553),".","-"),"/","-")),IF(--SUBSTITUTE(SUBSTITUTE(TRIM($W553),".","-"),"/","-")&gt;=10000000,IFERROR(DATE(--LEFT(TRIM($W553),4),--MID(TRIM($W553),5,2),--RIGHT(TRIM($W553),2)),""),--SUBSTITUTE(SUBSTITUTE(TRIM($W553),".","-"),"/","-")),IFERROR(--LEFT(SUBSTITUTE(SUBSTITUTE(TRIM($W553),".","-"),"/","-"),10),""))))</f>
        <v/>
      </c>
      <c r="Y553" s="29">
        <f>IF($X553="","",INT($X553))</f>
        <v/>
      </c>
      <c r="Z553" s="30">
        <f>IF(OR($Y553="",$D$6=""),"",IF(INDEX($A:$U,ROW(),$D$6)="",0,IF(ISNUMBER(INDEX($A:$U,ROW(),$D$6)),INDEX($A:$U,ROW(),$D$6),IFERROR(--SUBSTITUTE(SUBSTITUTE(TRIM(INDEX($A:$U,ROW(),$D$6)),",",""),"원",""),0))))</f>
        <v/>
      </c>
      <c r="AA553" s="30">
        <f>IF(OR($Y553="",$E$6=""),"",IF(INDEX($A:$U,ROW(),$E$6)="",0,IF(ISNUMBER(INDEX($A:$U,ROW(),$E$6)),INDEX($A:$U,ROW(),$E$6),IFERROR(--SUBSTITUTE(SUBSTITUTE(TRIM(INDEX($A:$U,ROW(),$E$6)),",",""),"원",""),0))))</f>
        <v/>
      </c>
      <c r="AB553" s="30">
        <f>IF(OR($Y553="",$F$6=""),"",IF(INDEX($A:$U,ROW(),$F$6)="","",IF(ISNUMBER(INDEX($A:$U,ROW(),$F$6)),INDEX($A:$U,ROW(),$F$6),IFERROR(--SUBSTITUTE(SUBSTITUTE(TRIM(INDEX($A:$U,ROW(),$F$6)),",",""),"원",""),""))))</f>
        <v/>
      </c>
      <c r="AC553" s="2">
        <f>IF(OR($Y553="",$G$6=""),"",INDEX($A:$U,ROW(),$G$6)&amp;"")</f>
        <v/>
      </c>
      <c r="AD553" s="2">
        <f>IF($Y553="","",IF(OR(AND(설정!$B$5&lt;&gt;"",ISNUMBER(SEARCH(설정!$B$5,$AC553))),AND(설정!$B$6&lt;&gt;"",ISNUMBER(SEARCH(설정!$B$6,$AC553))),AND(설정!$B$7&lt;&gt;"",ISNUMBER(SEARCH(설정!$B$7,$AC553)))),"제외","포함"))</f>
        <v/>
      </c>
    </row>
    <row r="554">
      <c r="W554" s="2">
        <f>IF(OR($B$5="",$C$6="",ROW()&lt;$B$5),"",IF(INDEX($A:$U,ROW(),$C$6)="","",INDEX($A:$U,ROW(),$C$6)))</f>
        <v/>
      </c>
      <c r="X554" s="28">
        <f>IF($W554="","",IF(ISNUMBER($W554),IF($W554&gt;=10000000,IFERROR(DATE(INT($W554/10000),MOD(INT($W554/100),100),MOD($W554,100)),""),$W554),IF(ISNUMBER(--SUBSTITUTE(SUBSTITUTE(TRIM($W554),".","-"),"/","-")),IF(--SUBSTITUTE(SUBSTITUTE(TRIM($W554),".","-"),"/","-")&gt;=10000000,IFERROR(DATE(--LEFT(TRIM($W554),4),--MID(TRIM($W554),5,2),--RIGHT(TRIM($W554),2)),""),--SUBSTITUTE(SUBSTITUTE(TRIM($W554),".","-"),"/","-")),IFERROR(--LEFT(SUBSTITUTE(SUBSTITUTE(TRIM($W554),".","-"),"/","-"),10),""))))</f>
        <v/>
      </c>
      <c r="Y554" s="29">
        <f>IF($X554="","",INT($X554))</f>
        <v/>
      </c>
      <c r="Z554" s="30">
        <f>IF(OR($Y554="",$D$6=""),"",IF(INDEX($A:$U,ROW(),$D$6)="",0,IF(ISNUMBER(INDEX($A:$U,ROW(),$D$6)),INDEX($A:$U,ROW(),$D$6),IFERROR(--SUBSTITUTE(SUBSTITUTE(TRIM(INDEX($A:$U,ROW(),$D$6)),",",""),"원",""),0))))</f>
        <v/>
      </c>
      <c r="AA554" s="30">
        <f>IF(OR($Y554="",$E$6=""),"",IF(INDEX($A:$U,ROW(),$E$6)="",0,IF(ISNUMBER(INDEX($A:$U,ROW(),$E$6)),INDEX($A:$U,ROW(),$E$6),IFERROR(--SUBSTITUTE(SUBSTITUTE(TRIM(INDEX($A:$U,ROW(),$E$6)),",",""),"원",""),0))))</f>
        <v/>
      </c>
      <c r="AB554" s="30">
        <f>IF(OR($Y554="",$F$6=""),"",IF(INDEX($A:$U,ROW(),$F$6)="","",IF(ISNUMBER(INDEX($A:$U,ROW(),$F$6)),INDEX($A:$U,ROW(),$F$6),IFERROR(--SUBSTITUTE(SUBSTITUTE(TRIM(INDEX($A:$U,ROW(),$F$6)),",",""),"원",""),""))))</f>
        <v/>
      </c>
      <c r="AC554" s="2">
        <f>IF(OR($Y554="",$G$6=""),"",INDEX($A:$U,ROW(),$G$6)&amp;"")</f>
        <v/>
      </c>
      <c r="AD554" s="2">
        <f>IF($Y554="","",IF(OR(AND(설정!$B$5&lt;&gt;"",ISNUMBER(SEARCH(설정!$B$5,$AC554))),AND(설정!$B$6&lt;&gt;"",ISNUMBER(SEARCH(설정!$B$6,$AC554))),AND(설정!$B$7&lt;&gt;"",ISNUMBER(SEARCH(설정!$B$7,$AC554)))),"제외","포함"))</f>
        <v/>
      </c>
    </row>
    <row r="555">
      <c r="W555" s="2">
        <f>IF(OR($B$5="",$C$6="",ROW()&lt;$B$5),"",IF(INDEX($A:$U,ROW(),$C$6)="","",INDEX($A:$U,ROW(),$C$6)))</f>
        <v/>
      </c>
      <c r="X555" s="28">
        <f>IF($W555="","",IF(ISNUMBER($W555),IF($W555&gt;=10000000,IFERROR(DATE(INT($W555/10000),MOD(INT($W555/100),100),MOD($W555,100)),""),$W555),IF(ISNUMBER(--SUBSTITUTE(SUBSTITUTE(TRIM($W555),".","-"),"/","-")),IF(--SUBSTITUTE(SUBSTITUTE(TRIM($W555),".","-"),"/","-")&gt;=10000000,IFERROR(DATE(--LEFT(TRIM($W555),4),--MID(TRIM($W555),5,2),--RIGHT(TRIM($W555),2)),""),--SUBSTITUTE(SUBSTITUTE(TRIM($W555),".","-"),"/","-")),IFERROR(--LEFT(SUBSTITUTE(SUBSTITUTE(TRIM($W555),".","-"),"/","-"),10),""))))</f>
        <v/>
      </c>
      <c r="Y555" s="29">
        <f>IF($X555="","",INT($X555))</f>
        <v/>
      </c>
      <c r="Z555" s="30">
        <f>IF(OR($Y555="",$D$6=""),"",IF(INDEX($A:$U,ROW(),$D$6)="",0,IF(ISNUMBER(INDEX($A:$U,ROW(),$D$6)),INDEX($A:$U,ROW(),$D$6),IFERROR(--SUBSTITUTE(SUBSTITUTE(TRIM(INDEX($A:$U,ROW(),$D$6)),",",""),"원",""),0))))</f>
        <v/>
      </c>
      <c r="AA555" s="30">
        <f>IF(OR($Y555="",$E$6=""),"",IF(INDEX($A:$U,ROW(),$E$6)="",0,IF(ISNUMBER(INDEX($A:$U,ROW(),$E$6)),INDEX($A:$U,ROW(),$E$6),IFERROR(--SUBSTITUTE(SUBSTITUTE(TRIM(INDEX($A:$U,ROW(),$E$6)),",",""),"원",""),0))))</f>
        <v/>
      </c>
      <c r="AB555" s="30">
        <f>IF(OR($Y555="",$F$6=""),"",IF(INDEX($A:$U,ROW(),$F$6)="","",IF(ISNUMBER(INDEX($A:$U,ROW(),$F$6)),INDEX($A:$U,ROW(),$F$6),IFERROR(--SUBSTITUTE(SUBSTITUTE(TRIM(INDEX($A:$U,ROW(),$F$6)),",",""),"원",""),""))))</f>
        <v/>
      </c>
      <c r="AC555" s="2">
        <f>IF(OR($Y555="",$G$6=""),"",INDEX($A:$U,ROW(),$G$6)&amp;"")</f>
        <v/>
      </c>
      <c r="AD555" s="2">
        <f>IF($Y555="","",IF(OR(AND(설정!$B$5&lt;&gt;"",ISNUMBER(SEARCH(설정!$B$5,$AC555))),AND(설정!$B$6&lt;&gt;"",ISNUMBER(SEARCH(설정!$B$6,$AC555))),AND(설정!$B$7&lt;&gt;"",ISNUMBER(SEARCH(설정!$B$7,$AC555)))),"제외","포함"))</f>
        <v/>
      </c>
    </row>
    <row r="556">
      <c r="W556" s="2">
        <f>IF(OR($B$5="",$C$6="",ROW()&lt;$B$5),"",IF(INDEX($A:$U,ROW(),$C$6)="","",INDEX($A:$U,ROW(),$C$6)))</f>
        <v/>
      </c>
      <c r="X556" s="28">
        <f>IF($W556="","",IF(ISNUMBER($W556),IF($W556&gt;=10000000,IFERROR(DATE(INT($W556/10000),MOD(INT($W556/100),100),MOD($W556,100)),""),$W556),IF(ISNUMBER(--SUBSTITUTE(SUBSTITUTE(TRIM($W556),".","-"),"/","-")),IF(--SUBSTITUTE(SUBSTITUTE(TRIM($W556),".","-"),"/","-")&gt;=10000000,IFERROR(DATE(--LEFT(TRIM($W556),4),--MID(TRIM($W556),5,2),--RIGHT(TRIM($W556),2)),""),--SUBSTITUTE(SUBSTITUTE(TRIM($W556),".","-"),"/","-")),IFERROR(--LEFT(SUBSTITUTE(SUBSTITUTE(TRIM($W556),".","-"),"/","-"),10),""))))</f>
        <v/>
      </c>
      <c r="Y556" s="29">
        <f>IF($X556="","",INT($X556))</f>
        <v/>
      </c>
      <c r="Z556" s="30">
        <f>IF(OR($Y556="",$D$6=""),"",IF(INDEX($A:$U,ROW(),$D$6)="",0,IF(ISNUMBER(INDEX($A:$U,ROW(),$D$6)),INDEX($A:$U,ROW(),$D$6),IFERROR(--SUBSTITUTE(SUBSTITUTE(TRIM(INDEX($A:$U,ROW(),$D$6)),",",""),"원",""),0))))</f>
        <v/>
      </c>
      <c r="AA556" s="30">
        <f>IF(OR($Y556="",$E$6=""),"",IF(INDEX($A:$U,ROW(),$E$6)="",0,IF(ISNUMBER(INDEX($A:$U,ROW(),$E$6)),INDEX($A:$U,ROW(),$E$6),IFERROR(--SUBSTITUTE(SUBSTITUTE(TRIM(INDEX($A:$U,ROW(),$E$6)),",",""),"원",""),0))))</f>
        <v/>
      </c>
      <c r="AB556" s="30">
        <f>IF(OR($Y556="",$F$6=""),"",IF(INDEX($A:$U,ROW(),$F$6)="","",IF(ISNUMBER(INDEX($A:$U,ROW(),$F$6)),INDEX($A:$U,ROW(),$F$6),IFERROR(--SUBSTITUTE(SUBSTITUTE(TRIM(INDEX($A:$U,ROW(),$F$6)),",",""),"원",""),""))))</f>
        <v/>
      </c>
      <c r="AC556" s="2">
        <f>IF(OR($Y556="",$G$6=""),"",INDEX($A:$U,ROW(),$G$6)&amp;"")</f>
        <v/>
      </c>
      <c r="AD556" s="2">
        <f>IF($Y556="","",IF(OR(AND(설정!$B$5&lt;&gt;"",ISNUMBER(SEARCH(설정!$B$5,$AC556))),AND(설정!$B$6&lt;&gt;"",ISNUMBER(SEARCH(설정!$B$6,$AC556))),AND(설정!$B$7&lt;&gt;"",ISNUMBER(SEARCH(설정!$B$7,$AC556)))),"제외","포함"))</f>
        <v/>
      </c>
    </row>
    <row r="557">
      <c r="W557" s="2">
        <f>IF(OR($B$5="",$C$6="",ROW()&lt;$B$5),"",IF(INDEX($A:$U,ROW(),$C$6)="","",INDEX($A:$U,ROW(),$C$6)))</f>
        <v/>
      </c>
      <c r="X557" s="28">
        <f>IF($W557="","",IF(ISNUMBER($W557),IF($W557&gt;=10000000,IFERROR(DATE(INT($W557/10000),MOD(INT($W557/100),100),MOD($W557,100)),""),$W557),IF(ISNUMBER(--SUBSTITUTE(SUBSTITUTE(TRIM($W557),".","-"),"/","-")),IF(--SUBSTITUTE(SUBSTITUTE(TRIM($W557),".","-"),"/","-")&gt;=10000000,IFERROR(DATE(--LEFT(TRIM($W557),4),--MID(TRIM($W557),5,2),--RIGHT(TRIM($W557),2)),""),--SUBSTITUTE(SUBSTITUTE(TRIM($W557),".","-"),"/","-")),IFERROR(--LEFT(SUBSTITUTE(SUBSTITUTE(TRIM($W557),".","-"),"/","-"),10),""))))</f>
        <v/>
      </c>
      <c r="Y557" s="29">
        <f>IF($X557="","",INT($X557))</f>
        <v/>
      </c>
      <c r="Z557" s="30">
        <f>IF(OR($Y557="",$D$6=""),"",IF(INDEX($A:$U,ROW(),$D$6)="",0,IF(ISNUMBER(INDEX($A:$U,ROW(),$D$6)),INDEX($A:$U,ROW(),$D$6),IFERROR(--SUBSTITUTE(SUBSTITUTE(TRIM(INDEX($A:$U,ROW(),$D$6)),",",""),"원",""),0))))</f>
        <v/>
      </c>
      <c r="AA557" s="30">
        <f>IF(OR($Y557="",$E$6=""),"",IF(INDEX($A:$U,ROW(),$E$6)="",0,IF(ISNUMBER(INDEX($A:$U,ROW(),$E$6)),INDEX($A:$U,ROW(),$E$6),IFERROR(--SUBSTITUTE(SUBSTITUTE(TRIM(INDEX($A:$U,ROW(),$E$6)),",",""),"원",""),0))))</f>
        <v/>
      </c>
      <c r="AB557" s="30">
        <f>IF(OR($Y557="",$F$6=""),"",IF(INDEX($A:$U,ROW(),$F$6)="","",IF(ISNUMBER(INDEX($A:$U,ROW(),$F$6)),INDEX($A:$U,ROW(),$F$6),IFERROR(--SUBSTITUTE(SUBSTITUTE(TRIM(INDEX($A:$U,ROW(),$F$6)),",",""),"원",""),""))))</f>
        <v/>
      </c>
      <c r="AC557" s="2">
        <f>IF(OR($Y557="",$G$6=""),"",INDEX($A:$U,ROW(),$G$6)&amp;"")</f>
        <v/>
      </c>
      <c r="AD557" s="2">
        <f>IF($Y557="","",IF(OR(AND(설정!$B$5&lt;&gt;"",ISNUMBER(SEARCH(설정!$B$5,$AC557))),AND(설정!$B$6&lt;&gt;"",ISNUMBER(SEARCH(설정!$B$6,$AC557))),AND(설정!$B$7&lt;&gt;"",ISNUMBER(SEARCH(설정!$B$7,$AC557)))),"제외","포함"))</f>
        <v/>
      </c>
    </row>
    <row r="558">
      <c r="W558" s="2">
        <f>IF(OR($B$5="",$C$6="",ROW()&lt;$B$5),"",IF(INDEX($A:$U,ROW(),$C$6)="","",INDEX($A:$U,ROW(),$C$6)))</f>
        <v/>
      </c>
      <c r="X558" s="28">
        <f>IF($W558="","",IF(ISNUMBER($W558),IF($W558&gt;=10000000,IFERROR(DATE(INT($W558/10000),MOD(INT($W558/100),100),MOD($W558,100)),""),$W558),IF(ISNUMBER(--SUBSTITUTE(SUBSTITUTE(TRIM($W558),".","-"),"/","-")),IF(--SUBSTITUTE(SUBSTITUTE(TRIM($W558),".","-"),"/","-")&gt;=10000000,IFERROR(DATE(--LEFT(TRIM($W558),4),--MID(TRIM($W558),5,2),--RIGHT(TRIM($W558),2)),""),--SUBSTITUTE(SUBSTITUTE(TRIM($W558),".","-"),"/","-")),IFERROR(--LEFT(SUBSTITUTE(SUBSTITUTE(TRIM($W558),".","-"),"/","-"),10),""))))</f>
        <v/>
      </c>
      <c r="Y558" s="29">
        <f>IF($X558="","",INT($X558))</f>
        <v/>
      </c>
      <c r="Z558" s="30">
        <f>IF(OR($Y558="",$D$6=""),"",IF(INDEX($A:$U,ROW(),$D$6)="",0,IF(ISNUMBER(INDEX($A:$U,ROW(),$D$6)),INDEX($A:$U,ROW(),$D$6),IFERROR(--SUBSTITUTE(SUBSTITUTE(TRIM(INDEX($A:$U,ROW(),$D$6)),",",""),"원",""),0))))</f>
        <v/>
      </c>
      <c r="AA558" s="30">
        <f>IF(OR($Y558="",$E$6=""),"",IF(INDEX($A:$U,ROW(),$E$6)="",0,IF(ISNUMBER(INDEX($A:$U,ROW(),$E$6)),INDEX($A:$U,ROW(),$E$6),IFERROR(--SUBSTITUTE(SUBSTITUTE(TRIM(INDEX($A:$U,ROW(),$E$6)),",",""),"원",""),0))))</f>
        <v/>
      </c>
      <c r="AB558" s="30">
        <f>IF(OR($Y558="",$F$6=""),"",IF(INDEX($A:$U,ROW(),$F$6)="","",IF(ISNUMBER(INDEX($A:$U,ROW(),$F$6)),INDEX($A:$U,ROW(),$F$6),IFERROR(--SUBSTITUTE(SUBSTITUTE(TRIM(INDEX($A:$U,ROW(),$F$6)),",",""),"원",""),""))))</f>
        <v/>
      </c>
      <c r="AC558" s="2">
        <f>IF(OR($Y558="",$G$6=""),"",INDEX($A:$U,ROW(),$G$6)&amp;"")</f>
        <v/>
      </c>
      <c r="AD558" s="2">
        <f>IF($Y558="","",IF(OR(AND(설정!$B$5&lt;&gt;"",ISNUMBER(SEARCH(설정!$B$5,$AC558))),AND(설정!$B$6&lt;&gt;"",ISNUMBER(SEARCH(설정!$B$6,$AC558))),AND(설정!$B$7&lt;&gt;"",ISNUMBER(SEARCH(설정!$B$7,$AC558)))),"제외","포함"))</f>
        <v/>
      </c>
    </row>
    <row r="559">
      <c r="W559" s="2">
        <f>IF(OR($B$5="",$C$6="",ROW()&lt;$B$5),"",IF(INDEX($A:$U,ROW(),$C$6)="","",INDEX($A:$U,ROW(),$C$6)))</f>
        <v/>
      </c>
      <c r="X559" s="28">
        <f>IF($W559="","",IF(ISNUMBER($W559),IF($W559&gt;=10000000,IFERROR(DATE(INT($W559/10000),MOD(INT($W559/100),100),MOD($W559,100)),""),$W559),IF(ISNUMBER(--SUBSTITUTE(SUBSTITUTE(TRIM($W559),".","-"),"/","-")),IF(--SUBSTITUTE(SUBSTITUTE(TRIM($W559),".","-"),"/","-")&gt;=10000000,IFERROR(DATE(--LEFT(TRIM($W559),4),--MID(TRIM($W559),5,2),--RIGHT(TRIM($W559),2)),""),--SUBSTITUTE(SUBSTITUTE(TRIM($W559),".","-"),"/","-")),IFERROR(--LEFT(SUBSTITUTE(SUBSTITUTE(TRIM($W559),".","-"),"/","-"),10),""))))</f>
        <v/>
      </c>
      <c r="Y559" s="29">
        <f>IF($X559="","",INT($X559))</f>
        <v/>
      </c>
      <c r="Z559" s="30">
        <f>IF(OR($Y559="",$D$6=""),"",IF(INDEX($A:$U,ROW(),$D$6)="",0,IF(ISNUMBER(INDEX($A:$U,ROW(),$D$6)),INDEX($A:$U,ROW(),$D$6),IFERROR(--SUBSTITUTE(SUBSTITUTE(TRIM(INDEX($A:$U,ROW(),$D$6)),",",""),"원",""),0))))</f>
        <v/>
      </c>
      <c r="AA559" s="30">
        <f>IF(OR($Y559="",$E$6=""),"",IF(INDEX($A:$U,ROW(),$E$6)="",0,IF(ISNUMBER(INDEX($A:$U,ROW(),$E$6)),INDEX($A:$U,ROW(),$E$6),IFERROR(--SUBSTITUTE(SUBSTITUTE(TRIM(INDEX($A:$U,ROW(),$E$6)),",",""),"원",""),0))))</f>
        <v/>
      </c>
      <c r="AB559" s="30">
        <f>IF(OR($Y559="",$F$6=""),"",IF(INDEX($A:$U,ROW(),$F$6)="","",IF(ISNUMBER(INDEX($A:$U,ROW(),$F$6)),INDEX($A:$U,ROW(),$F$6),IFERROR(--SUBSTITUTE(SUBSTITUTE(TRIM(INDEX($A:$U,ROW(),$F$6)),",",""),"원",""),""))))</f>
        <v/>
      </c>
      <c r="AC559" s="2">
        <f>IF(OR($Y559="",$G$6=""),"",INDEX($A:$U,ROW(),$G$6)&amp;"")</f>
        <v/>
      </c>
      <c r="AD559" s="2">
        <f>IF($Y559="","",IF(OR(AND(설정!$B$5&lt;&gt;"",ISNUMBER(SEARCH(설정!$B$5,$AC559))),AND(설정!$B$6&lt;&gt;"",ISNUMBER(SEARCH(설정!$B$6,$AC559))),AND(설정!$B$7&lt;&gt;"",ISNUMBER(SEARCH(설정!$B$7,$AC559)))),"제외","포함"))</f>
        <v/>
      </c>
    </row>
    <row r="560">
      <c r="W560" s="2">
        <f>IF(OR($B$5="",$C$6="",ROW()&lt;$B$5),"",IF(INDEX($A:$U,ROW(),$C$6)="","",INDEX($A:$U,ROW(),$C$6)))</f>
        <v/>
      </c>
      <c r="X560" s="28">
        <f>IF($W560="","",IF(ISNUMBER($W560),IF($W560&gt;=10000000,IFERROR(DATE(INT($W560/10000),MOD(INT($W560/100),100),MOD($W560,100)),""),$W560),IF(ISNUMBER(--SUBSTITUTE(SUBSTITUTE(TRIM($W560),".","-"),"/","-")),IF(--SUBSTITUTE(SUBSTITUTE(TRIM($W560),".","-"),"/","-")&gt;=10000000,IFERROR(DATE(--LEFT(TRIM($W560),4),--MID(TRIM($W560),5,2),--RIGHT(TRIM($W560),2)),""),--SUBSTITUTE(SUBSTITUTE(TRIM($W560),".","-"),"/","-")),IFERROR(--LEFT(SUBSTITUTE(SUBSTITUTE(TRIM($W560),".","-"),"/","-"),10),""))))</f>
        <v/>
      </c>
      <c r="Y560" s="29">
        <f>IF($X560="","",INT($X560))</f>
        <v/>
      </c>
      <c r="Z560" s="30">
        <f>IF(OR($Y560="",$D$6=""),"",IF(INDEX($A:$U,ROW(),$D$6)="",0,IF(ISNUMBER(INDEX($A:$U,ROW(),$D$6)),INDEX($A:$U,ROW(),$D$6),IFERROR(--SUBSTITUTE(SUBSTITUTE(TRIM(INDEX($A:$U,ROW(),$D$6)),",",""),"원",""),0))))</f>
        <v/>
      </c>
      <c r="AA560" s="30">
        <f>IF(OR($Y560="",$E$6=""),"",IF(INDEX($A:$U,ROW(),$E$6)="",0,IF(ISNUMBER(INDEX($A:$U,ROW(),$E$6)),INDEX($A:$U,ROW(),$E$6),IFERROR(--SUBSTITUTE(SUBSTITUTE(TRIM(INDEX($A:$U,ROW(),$E$6)),",",""),"원",""),0))))</f>
        <v/>
      </c>
      <c r="AB560" s="30">
        <f>IF(OR($Y560="",$F$6=""),"",IF(INDEX($A:$U,ROW(),$F$6)="","",IF(ISNUMBER(INDEX($A:$U,ROW(),$F$6)),INDEX($A:$U,ROW(),$F$6),IFERROR(--SUBSTITUTE(SUBSTITUTE(TRIM(INDEX($A:$U,ROW(),$F$6)),",",""),"원",""),""))))</f>
        <v/>
      </c>
      <c r="AC560" s="2">
        <f>IF(OR($Y560="",$G$6=""),"",INDEX($A:$U,ROW(),$G$6)&amp;"")</f>
        <v/>
      </c>
      <c r="AD560" s="2">
        <f>IF($Y560="","",IF(OR(AND(설정!$B$5&lt;&gt;"",ISNUMBER(SEARCH(설정!$B$5,$AC560))),AND(설정!$B$6&lt;&gt;"",ISNUMBER(SEARCH(설정!$B$6,$AC560))),AND(설정!$B$7&lt;&gt;"",ISNUMBER(SEARCH(설정!$B$7,$AC560)))),"제외","포함"))</f>
        <v/>
      </c>
    </row>
    <row r="561">
      <c r="W561" s="2">
        <f>IF(OR($B$5="",$C$6="",ROW()&lt;$B$5),"",IF(INDEX($A:$U,ROW(),$C$6)="","",INDEX($A:$U,ROW(),$C$6)))</f>
        <v/>
      </c>
      <c r="X561" s="28">
        <f>IF($W561="","",IF(ISNUMBER($W561),IF($W561&gt;=10000000,IFERROR(DATE(INT($W561/10000),MOD(INT($W561/100),100),MOD($W561,100)),""),$W561),IF(ISNUMBER(--SUBSTITUTE(SUBSTITUTE(TRIM($W561),".","-"),"/","-")),IF(--SUBSTITUTE(SUBSTITUTE(TRIM($W561),".","-"),"/","-")&gt;=10000000,IFERROR(DATE(--LEFT(TRIM($W561),4),--MID(TRIM($W561),5,2),--RIGHT(TRIM($W561),2)),""),--SUBSTITUTE(SUBSTITUTE(TRIM($W561),".","-"),"/","-")),IFERROR(--LEFT(SUBSTITUTE(SUBSTITUTE(TRIM($W561),".","-"),"/","-"),10),""))))</f>
        <v/>
      </c>
      <c r="Y561" s="29">
        <f>IF($X561="","",INT($X561))</f>
        <v/>
      </c>
      <c r="Z561" s="30">
        <f>IF(OR($Y561="",$D$6=""),"",IF(INDEX($A:$U,ROW(),$D$6)="",0,IF(ISNUMBER(INDEX($A:$U,ROW(),$D$6)),INDEX($A:$U,ROW(),$D$6),IFERROR(--SUBSTITUTE(SUBSTITUTE(TRIM(INDEX($A:$U,ROW(),$D$6)),",",""),"원",""),0))))</f>
        <v/>
      </c>
      <c r="AA561" s="30">
        <f>IF(OR($Y561="",$E$6=""),"",IF(INDEX($A:$U,ROW(),$E$6)="",0,IF(ISNUMBER(INDEX($A:$U,ROW(),$E$6)),INDEX($A:$U,ROW(),$E$6),IFERROR(--SUBSTITUTE(SUBSTITUTE(TRIM(INDEX($A:$U,ROW(),$E$6)),",",""),"원",""),0))))</f>
        <v/>
      </c>
      <c r="AB561" s="30">
        <f>IF(OR($Y561="",$F$6=""),"",IF(INDEX($A:$U,ROW(),$F$6)="","",IF(ISNUMBER(INDEX($A:$U,ROW(),$F$6)),INDEX($A:$U,ROW(),$F$6),IFERROR(--SUBSTITUTE(SUBSTITUTE(TRIM(INDEX($A:$U,ROW(),$F$6)),",",""),"원",""),""))))</f>
        <v/>
      </c>
      <c r="AC561" s="2">
        <f>IF(OR($Y561="",$G$6=""),"",INDEX($A:$U,ROW(),$G$6)&amp;"")</f>
        <v/>
      </c>
      <c r="AD561" s="2">
        <f>IF($Y561="","",IF(OR(AND(설정!$B$5&lt;&gt;"",ISNUMBER(SEARCH(설정!$B$5,$AC561))),AND(설정!$B$6&lt;&gt;"",ISNUMBER(SEARCH(설정!$B$6,$AC561))),AND(설정!$B$7&lt;&gt;"",ISNUMBER(SEARCH(설정!$B$7,$AC561)))),"제외","포함"))</f>
        <v/>
      </c>
    </row>
    <row r="562">
      <c r="W562" s="2">
        <f>IF(OR($B$5="",$C$6="",ROW()&lt;$B$5),"",IF(INDEX($A:$U,ROW(),$C$6)="","",INDEX($A:$U,ROW(),$C$6)))</f>
        <v/>
      </c>
      <c r="X562" s="28">
        <f>IF($W562="","",IF(ISNUMBER($W562),IF($W562&gt;=10000000,IFERROR(DATE(INT($W562/10000),MOD(INT($W562/100),100),MOD($W562,100)),""),$W562),IF(ISNUMBER(--SUBSTITUTE(SUBSTITUTE(TRIM($W562),".","-"),"/","-")),IF(--SUBSTITUTE(SUBSTITUTE(TRIM($W562),".","-"),"/","-")&gt;=10000000,IFERROR(DATE(--LEFT(TRIM($W562),4),--MID(TRIM($W562),5,2),--RIGHT(TRIM($W562),2)),""),--SUBSTITUTE(SUBSTITUTE(TRIM($W562),".","-"),"/","-")),IFERROR(--LEFT(SUBSTITUTE(SUBSTITUTE(TRIM($W562),".","-"),"/","-"),10),""))))</f>
        <v/>
      </c>
      <c r="Y562" s="29">
        <f>IF($X562="","",INT($X562))</f>
        <v/>
      </c>
      <c r="Z562" s="30">
        <f>IF(OR($Y562="",$D$6=""),"",IF(INDEX($A:$U,ROW(),$D$6)="",0,IF(ISNUMBER(INDEX($A:$U,ROW(),$D$6)),INDEX($A:$U,ROW(),$D$6),IFERROR(--SUBSTITUTE(SUBSTITUTE(TRIM(INDEX($A:$U,ROW(),$D$6)),",",""),"원",""),0))))</f>
        <v/>
      </c>
      <c r="AA562" s="30">
        <f>IF(OR($Y562="",$E$6=""),"",IF(INDEX($A:$U,ROW(),$E$6)="",0,IF(ISNUMBER(INDEX($A:$U,ROW(),$E$6)),INDEX($A:$U,ROW(),$E$6),IFERROR(--SUBSTITUTE(SUBSTITUTE(TRIM(INDEX($A:$U,ROW(),$E$6)),",",""),"원",""),0))))</f>
        <v/>
      </c>
      <c r="AB562" s="30">
        <f>IF(OR($Y562="",$F$6=""),"",IF(INDEX($A:$U,ROW(),$F$6)="","",IF(ISNUMBER(INDEX($A:$U,ROW(),$F$6)),INDEX($A:$U,ROW(),$F$6),IFERROR(--SUBSTITUTE(SUBSTITUTE(TRIM(INDEX($A:$U,ROW(),$F$6)),",",""),"원",""),""))))</f>
        <v/>
      </c>
      <c r="AC562" s="2">
        <f>IF(OR($Y562="",$G$6=""),"",INDEX($A:$U,ROW(),$G$6)&amp;"")</f>
        <v/>
      </c>
      <c r="AD562" s="2">
        <f>IF($Y562="","",IF(OR(AND(설정!$B$5&lt;&gt;"",ISNUMBER(SEARCH(설정!$B$5,$AC562))),AND(설정!$B$6&lt;&gt;"",ISNUMBER(SEARCH(설정!$B$6,$AC562))),AND(설정!$B$7&lt;&gt;"",ISNUMBER(SEARCH(설정!$B$7,$AC562)))),"제외","포함"))</f>
        <v/>
      </c>
    </row>
    <row r="563">
      <c r="W563" s="2">
        <f>IF(OR($B$5="",$C$6="",ROW()&lt;$B$5),"",IF(INDEX($A:$U,ROW(),$C$6)="","",INDEX($A:$U,ROW(),$C$6)))</f>
        <v/>
      </c>
      <c r="X563" s="28">
        <f>IF($W563="","",IF(ISNUMBER($W563),IF($W563&gt;=10000000,IFERROR(DATE(INT($W563/10000),MOD(INT($W563/100),100),MOD($W563,100)),""),$W563),IF(ISNUMBER(--SUBSTITUTE(SUBSTITUTE(TRIM($W563),".","-"),"/","-")),IF(--SUBSTITUTE(SUBSTITUTE(TRIM($W563),".","-"),"/","-")&gt;=10000000,IFERROR(DATE(--LEFT(TRIM($W563),4),--MID(TRIM($W563),5,2),--RIGHT(TRIM($W563),2)),""),--SUBSTITUTE(SUBSTITUTE(TRIM($W563),".","-"),"/","-")),IFERROR(--LEFT(SUBSTITUTE(SUBSTITUTE(TRIM($W563),".","-"),"/","-"),10),""))))</f>
        <v/>
      </c>
      <c r="Y563" s="29">
        <f>IF($X563="","",INT($X563))</f>
        <v/>
      </c>
      <c r="Z563" s="30">
        <f>IF(OR($Y563="",$D$6=""),"",IF(INDEX($A:$U,ROW(),$D$6)="",0,IF(ISNUMBER(INDEX($A:$U,ROW(),$D$6)),INDEX($A:$U,ROW(),$D$6),IFERROR(--SUBSTITUTE(SUBSTITUTE(TRIM(INDEX($A:$U,ROW(),$D$6)),",",""),"원",""),0))))</f>
        <v/>
      </c>
      <c r="AA563" s="30">
        <f>IF(OR($Y563="",$E$6=""),"",IF(INDEX($A:$U,ROW(),$E$6)="",0,IF(ISNUMBER(INDEX($A:$U,ROW(),$E$6)),INDEX($A:$U,ROW(),$E$6),IFERROR(--SUBSTITUTE(SUBSTITUTE(TRIM(INDEX($A:$U,ROW(),$E$6)),",",""),"원",""),0))))</f>
        <v/>
      </c>
      <c r="AB563" s="30">
        <f>IF(OR($Y563="",$F$6=""),"",IF(INDEX($A:$U,ROW(),$F$6)="","",IF(ISNUMBER(INDEX($A:$U,ROW(),$F$6)),INDEX($A:$U,ROW(),$F$6),IFERROR(--SUBSTITUTE(SUBSTITUTE(TRIM(INDEX($A:$U,ROW(),$F$6)),",",""),"원",""),""))))</f>
        <v/>
      </c>
      <c r="AC563" s="2">
        <f>IF(OR($Y563="",$G$6=""),"",INDEX($A:$U,ROW(),$G$6)&amp;"")</f>
        <v/>
      </c>
      <c r="AD563" s="2">
        <f>IF($Y563="","",IF(OR(AND(설정!$B$5&lt;&gt;"",ISNUMBER(SEARCH(설정!$B$5,$AC563))),AND(설정!$B$6&lt;&gt;"",ISNUMBER(SEARCH(설정!$B$6,$AC563))),AND(설정!$B$7&lt;&gt;"",ISNUMBER(SEARCH(설정!$B$7,$AC563)))),"제외","포함"))</f>
        <v/>
      </c>
    </row>
    <row r="564">
      <c r="W564" s="2">
        <f>IF(OR($B$5="",$C$6="",ROW()&lt;$B$5),"",IF(INDEX($A:$U,ROW(),$C$6)="","",INDEX($A:$U,ROW(),$C$6)))</f>
        <v/>
      </c>
      <c r="X564" s="28">
        <f>IF($W564="","",IF(ISNUMBER($W564),IF($W564&gt;=10000000,IFERROR(DATE(INT($W564/10000),MOD(INT($W564/100),100),MOD($W564,100)),""),$W564),IF(ISNUMBER(--SUBSTITUTE(SUBSTITUTE(TRIM($W564),".","-"),"/","-")),IF(--SUBSTITUTE(SUBSTITUTE(TRIM($W564),".","-"),"/","-")&gt;=10000000,IFERROR(DATE(--LEFT(TRIM($W564),4),--MID(TRIM($W564),5,2),--RIGHT(TRIM($W564),2)),""),--SUBSTITUTE(SUBSTITUTE(TRIM($W564),".","-"),"/","-")),IFERROR(--LEFT(SUBSTITUTE(SUBSTITUTE(TRIM($W564),".","-"),"/","-"),10),""))))</f>
        <v/>
      </c>
      <c r="Y564" s="29">
        <f>IF($X564="","",INT($X564))</f>
        <v/>
      </c>
      <c r="Z564" s="30">
        <f>IF(OR($Y564="",$D$6=""),"",IF(INDEX($A:$U,ROW(),$D$6)="",0,IF(ISNUMBER(INDEX($A:$U,ROW(),$D$6)),INDEX($A:$U,ROW(),$D$6),IFERROR(--SUBSTITUTE(SUBSTITUTE(TRIM(INDEX($A:$U,ROW(),$D$6)),",",""),"원",""),0))))</f>
        <v/>
      </c>
      <c r="AA564" s="30">
        <f>IF(OR($Y564="",$E$6=""),"",IF(INDEX($A:$U,ROW(),$E$6)="",0,IF(ISNUMBER(INDEX($A:$U,ROW(),$E$6)),INDEX($A:$U,ROW(),$E$6),IFERROR(--SUBSTITUTE(SUBSTITUTE(TRIM(INDEX($A:$U,ROW(),$E$6)),",",""),"원",""),0))))</f>
        <v/>
      </c>
      <c r="AB564" s="30">
        <f>IF(OR($Y564="",$F$6=""),"",IF(INDEX($A:$U,ROW(),$F$6)="","",IF(ISNUMBER(INDEX($A:$U,ROW(),$F$6)),INDEX($A:$U,ROW(),$F$6),IFERROR(--SUBSTITUTE(SUBSTITUTE(TRIM(INDEX($A:$U,ROW(),$F$6)),",",""),"원",""),""))))</f>
        <v/>
      </c>
      <c r="AC564" s="2">
        <f>IF(OR($Y564="",$G$6=""),"",INDEX($A:$U,ROW(),$G$6)&amp;"")</f>
        <v/>
      </c>
      <c r="AD564" s="2">
        <f>IF($Y564="","",IF(OR(AND(설정!$B$5&lt;&gt;"",ISNUMBER(SEARCH(설정!$B$5,$AC564))),AND(설정!$B$6&lt;&gt;"",ISNUMBER(SEARCH(설정!$B$6,$AC564))),AND(설정!$B$7&lt;&gt;"",ISNUMBER(SEARCH(설정!$B$7,$AC564)))),"제외","포함"))</f>
        <v/>
      </c>
    </row>
    <row r="565">
      <c r="W565" s="2">
        <f>IF(OR($B$5="",$C$6="",ROW()&lt;$B$5),"",IF(INDEX($A:$U,ROW(),$C$6)="","",INDEX($A:$U,ROW(),$C$6)))</f>
        <v/>
      </c>
      <c r="X565" s="28">
        <f>IF($W565="","",IF(ISNUMBER($W565),IF($W565&gt;=10000000,IFERROR(DATE(INT($W565/10000),MOD(INT($W565/100),100),MOD($W565,100)),""),$W565),IF(ISNUMBER(--SUBSTITUTE(SUBSTITUTE(TRIM($W565),".","-"),"/","-")),IF(--SUBSTITUTE(SUBSTITUTE(TRIM($W565),".","-"),"/","-")&gt;=10000000,IFERROR(DATE(--LEFT(TRIM($W565),4),--MID(TRIM($W565),5,2),--RIGHT(TRIM($W565),2)),""),--SUBSTITUTE(SUBSTITUTE(TRIM($W565),".","-"),"/","-")),IFERROR(--LEFT(SUBSTITUTE(SUBSTITUTE(TRIM($W565),".","-"),"/","-"),10),""))))</f>
        <v/>
      </c>
      <c r="Y565" s="29">
        <f>IF($X565="","",INT($X565))</f>
        <v/>
      </c>
      <c r="Z565" s="30">
        <f>IF(OR($Y565="",$D$6=""),"",IF(INDEX($A:$U,ROW(),$D$6)="",0,IF(ISNUMBER(INDEX($A:$U,ROW(),$D$6)),INDEX($A:$U,ROW(),$D$6),IFERROR(--SUBSTITUTE(SUBSTITUTE(TRIM(INDEX($A:$U,ROW(),$D$6)),",",""),"원",""),0))))</f>
        <v/>
      </c>
      <c r="AA565" s="30">
        <f>IF(OR($Y565="",$E$6=""),"",IF(INDEX($A:$U,ROW(),$E$6)="",0,IF(ISNUMBER(INDEX($A:$U,ROW(),$E$6)),INDEX($A:$U,ROW(),$E$6),IFERROR(--SUBSTITUTE(SUBSTITUTE(TRIM(INDEX($A:$U,ROW(),$E$6)),",",""),"원",""),0))))</f>
        <v/>
      </c>
      <c r="AB565" s="30">
        <f>IF(OR($Y565="",$F$6=""),"",IF(INDEX($A:$U,ROW(),$F$6)="","",IF(ISNUMBER(INDEX($A:$U,ROW(),$F$6)),INDEX($A:$U,ROW(),$F$6),IFERROR(--SUBSTITUTE(SUBSTITUTE(TRIM(INDEX($A:$U,ROW(),$F$6)),",",""),"원",""),""))))</f>
        <v/>
      </c>
      <c r="AC565" s="2">
        <f>IF(OR($Y565="",$G$6=""),"",INDEX($A:$U,ROW(),$G$6)&amp;"")</f>
        <v/>
      </c>
      <c r="AD565" s="2">
        <f>IF($Y565="","",IF(OR(AND(설정!$B$5&lt;&gt;"",ISNUMBER(SEARCH(설정!$B$5,$AC565))),AND(설정!$B$6&lt;&gt;"",ISNUMBER(SEARCH(설정!$B$6,$AC565))),AND(설정!$B$7&lt;&gt;"",ISNUMBER(SEARCH(설정!$B$7,$AC565)))),"제외","포함"))</f>
        <v/>
      </c>
    </row>
    <row r="566">
      <c r="W566" s="2">
        <f>IF(OR($B$5="",$C$6="",ROW()&lt;$B$5),"",IF(INDEX($A:$U,ROW(),$C$6)="","",INDEX($A:$U,ROW(),$C$6)))</f>
        <v/>
      </c>
      <c r="X566" s="28">
        <f>IF($W566="","",IF(ISNUMBER($W566),IF($W566&gt;=10000000,IFERROR(DATE(INT($W566/10000),MOD(INT($W566/100),100),MOD($W566,100)),""),$W566),IF(ISNUMBER(--SUBSTITUTE(SUBSTITUTE(TRIM($W566),".","-"),"/","-")),IF(--SUBSTITUTE(SUBSTITUTE(TRIM($W566),".","-"),"/","-")&gt;=10000000,IFERROR(DATE(--LEFT(TRIM($W566),4),--MID(TRIM($W566),5,2),--RIGHT(TRIM($W566),2)),""),--SUBSTITUTE(SUBSTITUTE(TRIM($W566),".","-"),"/","-")),IFERROR(--LEFT(SUBSTITUTE(SUBSTITUTE(TRIM($W566),".","-"),"/","-"),10),""))))</f>
        <v/>
      </c>
      <c r="Y566" s="29">
        <f>IF($X566="","",INT($X566))</f>
        <v/>
      </c>
      <c r="Z566" s="30">
        <f>IF(OR($Y566="",$D$6=""),"",IF(INDEX($A:$U,ROW(),$D$6)="",0,IF(ISNUMBER(INDEX($A:$U,ROW(),$D$6)),INDEX($A:$U,ROW(),$D$6),IFERROR(--SUBSTITUTE(SUBSTITUTE(TRIM(INDEX($A:$U,ROW(),$D$6)),",",""),"원",""),0))))</f>
        <v/>
      </c>
      <c r="AA566" s="30">
        <f>IF(OR($Y566="",$E$6=""),"",IF(INDEX($A:$U,ROW(),$E$6)="",0,IF(ISNUMBER(INDEX($A:$U,ROW(),$E$6)),INDEX($A:$U,ROW(),$E$6),IFERROR(--SUBSTITUTE(SUBSTITUTE(TRIM(INDEX($A:$U,ROW(),$E$6)),",",""),"원",""),0))))</f>
        <v/>
      </c>
      <c r="AB566" s="30">
        <f>IF(OR($Y566="",$F$6=""),"",IF(INDEX($A:$U,ROW(),$F$6)="","",IF(ISNUMBER(INDEX($A:$U,ROW(),$F$6)),INDEX($A:$U,ROW(),$F$6),IFERROR(--SUBSTITUTE(SUBSTITUTE(TRIM(INDEX($A:$U,ROW(),$F$6)),",",""),"원",""),""))))</f>
        <v/>
      </c>
      <c r="AC566" s="2">
        <f>IF(OR($Y566="",$G$6=""),"",INDEX($A:$U,ROW(),$G$6)&amp;"")</f>
        <v/>
      </c>
      <c r="AD566" s="2">
        <f>IF($Y566="","",IF(OR(AND(설정!$B$5&lt;&gt;"",ISNUMBER(SEARCH(설정!$B$5,$AC566))),AND(설정!$B$6&lt;&gt;"",ISNUMBER(SEARCH(설정!$B$6,$AC566))),AND(설정!$B$7&lt;&gt;"",ISNUMBER(SEARCH(설정!$B$7,$AC566)))),"제외","포함"))</f>
        <v/>
      </c>
    </row>
    <row r="567">
      <c r="W567" s="2">
        <f>IF(OR($B$5="",$C$6="",ROW()&lt;$B$5),"",IF(INDEX($A:$U,ROW(),$C$6)="","",INDEX($A:$U,ROW(),$C$6)))</f>
        <v/>
      </c>
      <c r="X567" s="28">
        <f>IF($W567="","",IF(ISNUMBER($W567),IF($W567&gt;=10000000,IFERROR(DATE(INT($W567/10000),MOD(INT($W567/100),100),MOD($W567,100)),""),$W567),IF(ISNUMBER(--SUBSTITUTE(SUBSTITUTE(TRIM($W567),".","-"),"/","-")),IF(--SUBSTITUTE(SUBSTITUTE(TRIM($W567),".","-"),"/","-")&gt;=10000000,IFERROR(DATE(--LEFT(TRIM($W567),4),--MID(TRIM($W567),5,2),--RIGHT(TRIM($W567),2)),""),--SUBSTITUTE(SUBSTITUTE(TRIM($W567),".","-"),"/","-")),IFERROR(--LEFT(SUBSTITUTE(SUBSTITUTE(TRIM($W567),".","-"),"/","-"),10),""))))</f>
        <v/>
      </c>
      <c r="Y567" s="29">
        <f>IF($X567="","",INT($X567))</f>
        <v/>
      </c>
      <c r="Z567" s="30">
        <f>IF(OR($Y567="",$D$6=""),"",IF(INDEX($A:$U,ROW(),$D$6)="",0,IF(ISNUMBER(INDEX($A:$U,ROW(),$D$6)),INDEX($A:$U,ROW(),$D$6),IFERROR(--SUBSTITUTE(SUBSTITUTE(TRIM(INDEX($A:$U,ROW(),$D$6)),",",""),"원",""),0))))</f>
        <v/>
      </c>
      <c r="AA567" s="30">
        <f>IF(OR($Y567="",$E$6=""),"",IF(INDEX($A:$U,ROW(),$E$6)="",0,IF(ISNUMBER(INDEX($A:$U,ROW(),$E$6)),INDEX($A:$U,ROW(),$E$6),IFERROR(--SUBSTITUTE(SUBSTITUTE(TRIM(INDEX($A:$U,ROW(),$E$6)),",",""),"원",""),0))))</f>
        <v/>
      </c>
      <c r="AB567" s="30">
        <f>IF(OR($Y567="",$F$6=""),"",IF(INDEX($A:$U,ROW(),$F$6)="","",IF(ISNUMBER(INDEX($A:$U,ROW(),$F$6)),INDEX($A:$U,ROW(),$F$6),IFERROR(--SUBSTITUTE(SUBSTITUTE(TRIM(INDEX($A:$U,ROW(),$F$6)),",",""),"원",""),""))))</f>
        <v/>
      </c>
      <c r="AC567" s="2">
        <f>IF(OR($Y567="",$G$6=""),"",INDEX($A:$U,ROW(),$G$6)&amp;"")</f>
        <v/>
      </c>
      <c r="AD567" s="2">
        <f>IF($Y567="","",IF(OR(AND(설정!$B$5&lt;&gt;"",ISNUMBER(SEARCH(설정!$B$5,$AC567))),AND(설정!$B$6&lt;&gt;"",ISNUMBER(SEARCH(설정!$B$6,$AC567))),AND(설정!$B$7&lt;&gt;"",ISNUMBER(SEARCH(설정!$B$7,$AC567)))),"제외","포함"))</f>
        <v/>
      </c>
    </row>
    <row r="568">
      <c r="W568" s="2">
        <f>IF(OR($B$5="",$C$6="",ROW()&lt;$B$5),"",IF(INDEX($A:$U,ROW(),$C$6)="","",INDEX($A:$U,ROW(),$C$6)))</f>
        <v/>
      </c>
      <c r="X568" s="28">
        <f>IF($W568="","",IF(ISNUMBER($W568),IF($W568&gt;=10000000,IFERROR(DATE(INT($W568/10000),MOD(INT($W568/100),100),MOD($W568,100)),""),$W568),IF(ISNUMBER(--SUBSTITUTE(SUBSTITUTE(TRIM($W568),".","-"),"/","-")),IF(--SUBSTITUTE(SUBSTITUTE(TRIM($W568),".","-"),"/","-")&gt;=10000000,IFERROR(DATE(--LEFT(TRIM($W568),4),--MID(TRIM($W568),5,2),--RIGHT(TRIM($W568),2)),""),--SUBSTITUTE(SUBSTITUTE(TRIM($W568),".","-"),"/","-")),IFERROR(--LEFT(SUBSTITUTE(SUBSTITUTE(TRIM($W568),".","-"),"/","-"),10),""))))</f>
        <v/>
      </c>
      <c r="Y568" s="29">
        <f>IF($X568="","",INT($X568))</f>
        <v/>
      </c>
      <c r="Z568" s="30">
        <f>IF(OR($Y568="",$D$6=""),"",IF(INDEX($A:$U,ROW(),$D$6)="",0,IF(ISNUMBER(INDEX($A:$U,ROW(),$D$6)),INDEX($A:$U,ROW(),$D$6),IFERROR(--SUBSTITUTE(SUBSTITUTE(TRIM(INDEX($A:$U,ROW(),$D$6)),",",""),"원",""),0))))</f>
        <v/>
      </c>
      <c r="AA568" s="30">
        <f>IF(OR($Y568="",$E$6=""),"",IF(INDEX($A:$U,ROW(),$E$6)="",0,IF(ISNUMBER(INDEX($A:$U,ROW(),$E$6)),INDEX($A:$U,ROW(),$E$6),IFERROR(--SUBSTITUTE(SUBSTITUTE(TRIM(INDEX($A:$U,ROW(),$E$6)),",",""),"원",""),0))))</f>
        <v/>
      </c>
      <c r="AB568" s="30">
        <f>IF(OR($Y568="",$F$6=""),"",IF(INDEX($A:$U,ROW(),$F$6)="","",IF(ISNUMBER(INDEX($A:$U,ROW(),$F$6)),INDEX($A:$U,ROW(),$F$6),IFERROR(--SUBSTITUTE(SUBSTITUTE(TRIM(INDEX($A:$U,ROW(),$F$6)),",",""),"원",""),""))))</f>
        <v/>
      </c>
      <c r="AC568" s="2">
        <f>IF(OR($Y568="",$G$6=""),"",INDEX($A:$U,ROW(),$G$6)&amp;"")</f>
        <v/>
      </c>
      <c r="AD568" s="2">
        <f>IF($Y568="","",IF(OR(AND(설정!$B$5&lt;&gt;"",ISNUMBER(SEARCH(설정!$B$5,$AC568))),AND(설정!$B$6&lt;&gt;"",ISNUMBER(SEARCH(설정!$B$6,$AC568))),AND(설정!$B$7&lt;&gt;"",ISNUMBER(SEARCH(설정!$B$7,$AC568)))),"제외","포함"))</f>
        <v/>
      </c>
    </row>
    <row r="569">
      <c r="W569" s="2">
        <f>IF(OR($B$5="",$C$6="",ROW()&lt;$B$5),"",IF(INDEX($A:$U,ROW(),$C$6)="","",INDEX($A:$U,ROW(),$C$6)))</f>
        <v/>
      </c>
      <c r="X569" s="28">
        <f>IF($W569="","",IF(ISNUMBER($W569),IF($W569&gt;=10000000,IFERROR(DATE(INT($W569/10000),MOD(INT($W569/100),100),MOD($W569,100)),""),$W569),IF(ISNUMBER(--SUBSTITUTE(SUBSTITUTE(TRIM($W569),".","-"),"/","-")),IF(--SUBSTITUTE(SUBSTITUTE(TRIM($W569),".","-"),"/","-")&gt;=10000000,IFERROR(DATE(--LEFT(TRIM($W569),4),--MID(TRIM($W569),5,2),--RIGHT(TRIM($W569),2)),""),--SUBSTITUTE(SUBSTITUTE(TRIM($W569),".","-"),"/","-")),IFERROR(--LEFT(SUBSTITUTE(SUBSTITUTE(TRIM($W569),".","-"),"/","-"),10),""))))</f>
        <v/>
      </c>
      <c r="Y569" s="29">
        <f>IF($X569="","",INT($X569))</f>
        <v/>
      </c>
      <c r="Z569" s="30">
        <f>IF(OR($Y569="",$D$6=""),"",IF(INDEX($A:$U,ROW(),$D$6)="",0,IF(ISNUMBER(INDEX($A:$U,ROW(),$D$6)),INDEX($A:$U,ROW(),$D$6),IFERROR(--SUBSTITUTE(SUBSTITUTE(TRIM(INDEX($A:$U,ROW(),$D$6)),",",""),"원",""),0))))</f>
        <v/>
      </c>
      <c r="AA569" s="30">
        <f>IF(OR($Y569="",$E$6=""),"",IF(INDEX($A:$U,ROW(),$E$6)="",0,IF(ISNUMBER(INDEX($A:$U,ROW(),$E$6)),INDEX($A:$U,ROW(),$E$6),IFERROR(--SUBSTITUTE(SUBSTITUTE(TRIM(INDEX($A:$U,ROW(),$E$6)),",",""),"원",""),0))))</f>
        <v/>
      </c>
      <c r="AB569" s="30">
        <f>IF(OR($Y569="",$F$6=""),"",IF(INDEX($A:$U,ROW(),$F$6)="","",IF(ISNUMBER(INDEX($A:$U,ROW(),$F$6)),INDEX($A:$U,ROW(),$F$6),IFERROR(--SUBSTITUTE(SUBSTITUTE(TRIM(INDEX($A:$U,ROW(),$F$6)),",",""),"원",""),""))))</f>
        <v/>
      </c>
      <c r="AC569" s="2">
        <f>IF(OR($Y569="",$G$6=""),"",INDEX($A:$U,ROW(),$G$6)&amp;"")</f>
        <v/>
      </c>
      <c r="AD569" s="2">
        <f>IF($Y569="","",IF(OR(AND(설정!$B$5&lt;&gt;"",ISNUMBER(SEARCH(설정!$B$5,$AC569))),AND(설정!$B$6&lt;&gt;"",ISNUMBER(SEARCH(설정!$B$6,$AC569))),AND(설정!$B$7&lt;&gt;"",ISNUMBER(SEARCH(설정!$B$7,$AC569)))),"제외","포함"))</f>
        <v/>
      </c>
    </row>
    <row r="570">
      <c r="W570" s="2">
        <f>IF(OR($B$5="",$C$6="",ROW()&lt;$B$5),"",IF(INDEX($A:$U,ROW(),$C$6)="","",INDEX($A:$U,ROW(),$C$6)))</f>
        <v/>
      </c>
      <c r="X570" s="28">
        <f>IF($W570="","",IF(ISNUMBER($W570),IF($W570&gt;=10000000,IFERROR(DATE(INT($W570/10000),MOD(INT($W570/100),100),MOD($W570,100)),""),$W570),IF(ISNUMBER(--SUBSTITUTE(SUBSTITUTE(TRIM($W570),".","-"),"/","-")),IF(--SUBSTITUTE(SUBSTITUTE(TRIM($W570),".","-"),"/","-")&gt;=10000000,IFERROR(DATE(--LEFT(TRIM($W570),4),--MID(TRIM($W570),5,2),--RIGHT(TRIM($W570),2)),""),--SUBSTITUTE(SUBSTITUTE(TRIM($W570),".","-"),"/","-")),IFERROR(--LEFT(SUBSTITUTE(SUBSTITUTE(TRIM($W570),".","-"),"/","-"),10),""))))</f>
        <v/>
      </c>
      <c r="Y570" s="29">
        <f>IF($X570="","",INT($X570))</f>
        <v/>
      </c>
      <c r="Z570" s="30">
        <f>IF(OR($Y570="",$D$6=""),"",IF(INDEX($A:$U,ROW(),$D$6)="",0,IF(ISNUMBER(INDEX($A:$U,ROW(),$D$6)),INDEX($A:$U,ROW(),$D$6),IFERROR(--SUBSTITUTE(SUBSTITUTE(TRIM(INDEX($A:$U,ROW(),$D$6)),",",""),"원",""),0))))</f>
        <v/>
      </c>
      <c r="AA570" s="30">
        <f>IF(OR($Y570="",$E$6=""),"",IF(INDEX($A:$U,ROW(),$E$6)="",0,IF(ISNUMBER(INDEX($A:$U,ROW(),$E$6)),INDEX($A:$U,ROW(),$E$6),IFERROR(--SUBSTITUTE(SUBSTITUTE(TRIM(INDEX($A:$U,ROW(),$E$6)),",",""),"원",""),0))))</f>
        <v/>
      </c>
      <c r="AB570" s="30">
        <f>IF(OR($Y570="",$F$6=""),"",IF(INDEX($A:$U,ROW(),$F$6)="","",IF(ISNUMBER(INDEX($A:$U,ROW(),$F$6)),INDEX($A:$U,ROW(),$F$6),IFERROR(--SUBSTITUTE(SUBSTITUTE(TRIM(INDEX($A:$U,ROW(),$F$6)),",",""),"원",""),""))))</f>
        <v/>
      </c>
      <c r="AC570" s="2">
        <f>IF(OR($Y570="",$G$6=""),"",INDEX($A:$U,ROW(),$G$6)&amp;"")</f>
        <v/>
      </c>
      <c r="AD570" s="2">
        <f>IF($Y570="","",IF(OR(AND(설정!$B$5&lt;&gt;"",ISNUMBER(SEARCH(설정!$B$5,$AC570))),AND(설정!$B$6&lt;&gt;"",ISNUMBER(SEARCH(설정!$B$6,$AC570))),AND(설정!$B$7&lt;&gt;"",ISNUMBER(SEARCH(설정!$B$7,$AC570)))),"제외","포함"))</f>
        <v/>
      </c>
    </row>
    <row r="571">
      <c r="W571" s="2">
        <f>IF(OR($B$5="",$C$6="",ROW()&lt;$B$5),"",IF(INDEX($A:$U,ROW(),$C$6)="","",INDEX($A:$U,ROW(),$C$6)))</f>
        <v/>
      </c>
      <c r="X571" s="28">
        <f>IF($W571="","",IF(ISNUMBER($W571),IF($W571&gt;=10000000,IFERROR(DATE(INT($W571/10000),MOD(INT($W571/100),100),MOD($W571,100)),""),$W571),IF(ISNUMBER(--SUBSTITUTE(SUBSTITUTE(TRIM($W571),".","-"),"/","-")),IF(--SUBSTITUTE(SUBSTITUTE(TRIM($W571),".","-"),"/","-")&gt;=10000000,IFERROR(DATE(--LEFT(TRIM($W571),4),--MID(TRIM($W571),5,2),--RIGHT(TRIM($W571),2)),""),--SUBSTITUTE(SUBSTITUTE(TRIM($W571),".","-"),"/","-")),IFERROR(--LEFT(SUBSTITUTE(SUBSTITUTE(TRIM($W571),".","-"),"/","-"),10),""))))</f>
        <v/>
      </c>
      <c r="Y571" s="29">
        <f>IF($X571="","",INT($X571))</f>
        <v/>
      </c>
      <c r="Z571" s="30">
        <f>IF(OR($Y571="",$D$6=""),"",IF(INDEX($A:$U,ROW(),$D$6)="",0,IF(ISNUMBER(INDEX($A:$U,ROW(),$D$6)),INDEX($A:$U,ROW(),$D$6),IFERROR(--SUBSTITUTE(SUBSTITUTE(TRIM(INDEX($A:$U,ROW(),$D$6)),",",""),"원",""),0))))</f>
        <v/>
      </c>
      <c r="AA571" s="30">
        <f>IF(OR($Y571="",$E$6=""),"",IF(INDEX($A:$U,ROW(),$E$6)="",0,IF(ISNUMBER(INDEX($A:$U,ROW(),$E$6)),INDEX($A:$U,ROW(),$E$6),IFERROR(--SUBSTITUTE(SUBSTITUTE(TRIM(INDEX($A:$U,ROW(),$E$6)),",",""),"원",""),0))))</f>
        <v/>
      </c>
      <c r="AB571" s="30">
        <f>IF(OR($Y571="",$F$6=""),"",IF(INDEX($A:$U,ROW(),$F$6)="","",IF(ISNUMBER(INDEX($A:$U,ROW(),$F$6)),INDEX($A:$U,ROW(),$F$6),IFERROR(--SUBSTITUTE(SUBSTITUTE(TRIM(INDEX($A:$U,ROW(),$F$6)),",",""),"원",""),""))))</f>
        <v/>
      </c>
      <c r="AC571" s="2">
        <f>IF(OR($Y571="",$G$6=""),"",INDEX($A:$U,ROW(),$G$6)&amp;"")</f>
        <v/>
      </c>
      <c r="AD571" s="2">
        <f>IF($Y571="","",IF(OR(AND(설정!$B$5&lt;&gt;"",ISNUMBER(SEARCH(설정!$B$5,$AC571))),AND(설정!$B$6&lt;&gt;"",ISNUMBER(SEARCH(설정!$B$6,$AC571))),AND(설정!$B$7&lt;&gt;"",ISNUMBER(SEARCH(설정!$B$7,$AC571)))),"제외","포함"))</f>
        <v/>
      </c>
    </row>
    <row r="572">
      <c r="W572" s="2">
        <f>IF(OR($B$5="",$C$6="",ROW()&lt;$B$5),"",IF(INDEX($A:$U,ROW(),$C$6)="","",INDEX($A:$U,ROW(),$C$6)))</f>
        <v/>
      </c>
      <c r="X572" s="28">
        <f>IF($W572="","",IF(ISNUMBER($W572),IF($W572&gt;=10000000,IFERROR(DATE(INT($W572/10000),MOD(INT($W572/100),100),MOD($W572,100)),""),$W572),IF(ISNUMBER(--SUBSTITUTE(SUBSTITUTE(TRIM($W572),".","-"),"/","-")),IF(--SUBSTITUTE(SUBSTITUTE(TRIM($W572),".","-"),"/","-")&gt;=10000000,IFERROR(DATE(--LEFT(TRIM($W572),4),--MID(TRIM($W572),5,2),--RIGHT(TRIM($W572),2)),""),--SUBSTITUTE(SUBSTITUTE(TRIM($W572),".","-"),"/","-")),IFERROR(--LEFT(SUBSTITUTE(SUBSTITUTE(TRIM($W572),".","-"),"/","-"),10),""))))</f>
        <v/>
      </c>
      <c r="Y572" s="29">
        <f>IF($X572="","",INT($X572))</f>
        <v/>
      </c>
      <c r="Z572" s="30">
        <f>IF(OR($Y572="",$D$6=""),"",IF(INDEX($A:$U,ROW(),$D$6)="",0,IF(ISNUMBER(INDEX($A:$U,ROW(),$D$6)),INDEX($A:$U,ROW(),$D$6),IFERROR(--SUBSTITUTE(SUBSTITUTE(TRIM(INDEX($A:$U,ROW(),$D$6)),",",""),"원",""),0))))</f>
        <v/>
      </c>
      <c r="AA572" s="30">
        <f>IF(OR($Y572="",$E$6=""),"",IF(INDEX($A:$U,ROW(),$E$6)="",0,IF(ISNUMBER(INDEX($A:$U,ROW(),$E$6)),INDEX($A:$U,ROW(),$E$6),IFERROR(--SUBSTITUTE(SUBSTITUTE(TRIM(INDEX($A:$U,ROW(),$E$6)),",",""),"원",""),0))))</f>
        <v/>
      </c>
      <c r="AB572" s="30">
        <f>IF(OR($Y572="",$F$6=""),"",IF(INDEX($A:$U,ROW(),$F$6)="","",IF(ISNUMBER(INDEX($A:$U,ROW(),$F$6)),INDEX($A:$U,ROW(),$F$6),IFERROR(--SUBSTITUTE(SUBSTITUTE(TRIM(INDEX($A:$U,ROW(),$F$6)),",",""),"원",""),""))))</f>
        <v/>
      </c>
      <c r="AC572" s="2">
        <f>IF(OR($Y572="",$G$6=""),"",INDEX($A:$U,ROW(),$G$6)&amp;"")</f>
        <v/>
      </c>
      <c r="AD572" s="2">
        <f>IF($Y572="","",IF(OR(AND(설정!$B$5&lt;&gt;"",ISNUMBER(SEARCH(설정!$B$5,$AC572))),AND(설정!$B$6&lt;&gt;"",ISNUMBER(SEARCH(설정!$B$6,$AC572))),AND(설정!$B$7&lt;&gt;"",ISNUMBER(SEARCH(설정!$B$7,$AC572)))),"제외","포함"))</f>
        <v/>
      </c>
    </row>
    <row r="573">
      <c r="W573" s="2">
        <f>IF(OR($B$5="",$C$6="",ROW()&lt;$B$5),"",IF(INDEX($A:$U,ROW(),$C$6)="","",INDEX($A:$U,ROW(),$C$6)))</f>
        <v/>
      </c>
      <c r="X573" s="28">
        <f>IF($W573="","",IF(ISNUMBER($W573),IF($W573&gt;=10000000,IFERROR(DATE(INT($W573/10000),MOD(INT($W573/100),100),MOD($W573,100)),""),$W573),IF(ISNUMBER(--SUBSTITUTE(SUBSTITUTE(TRIM($W573),".","-"),"/","-")),IF(--SUBSTITUTE(SUBSTITUTE(TRIM($W573),".","-"),"/","-")&gt;=10000000,IFERROR(DATE(--LEFT(TRIM($W573),4),--MID(TRIM($W573),5,2),--RIGHT(TRIM($W573),2)),""),--SUBSTITUTE(SUBSTITUTE(TRIM($W573),".","-"),"/","-")),IFERROR(--LEFT(SUBSTITUTE(SUBSTITUTE(TRIM($W573),".","-"),"/","-"),10),""))))</f>
        <v/>
      </c>
      <c r="Y573" s="29">
        <f>IF($X573="","",INT($X573))</f>
        <v/>
      </c>
      <c r="Z573" s="30">
        <f>IF(OR($Y573="",$D$6=""),"",IF(INDEX($A:$U,ROW(),$D$6)="",0,IF(ISNUMBER(INDEX($A:$U,ROW(),$D$6)),INDEX($A:$U,ROW(),$D$6),IFERROR(--SUBSTITUTE(SUBSTITUTE(TRIM(INDEX($A:$U,ROW(),$D$6)),",",""),"원",""),0))))</f>
        <v/>
      </c>
      <c r="AA573" s="30">
        <f>IF(OR($Y573="",$E$6=""),"",IF(INDEX($A:$U,ROW(),$E$6)="",0,IF(ISNUMBER(INDEX($A:$U,ROW(),$E$6)),INDEX($A:$U,ROW(),$E$6),IFERROR(--SUBSTITUTE(SUBSTITUTE(TRIM(INDEX($A:$U,ROW(),$E$6)),",",""),"원",""),0))))</f>
        <v/>
      </c>
      <c r="AB573" s="30">
        <f>IF(OR($Y573="",$F$6=""),"",IF(INDEX($A:$U,ROW(),$F$6)="","",IF(ISNUMBER(INDEX($A:$U,ROW(),$F$6)),INDEX($A:$U,ROW(),$F$6),IFERROR(--SUBSTITUTE(SUBSTITUTE(TRIM(INDEX($A:$U,ROW(),$F$6)),",",""),"원",""),""))))</f>
        <v/>
      </c>
      <c r="AC573" s="2">
        <f>IF(OR($Y573="",$G$6=""),"",INDEX($A:$U,ROW(),$G$6)&amp;"")</f>
        <v/>
      </c>
      <c r="AD573" s="2">
        <f>IF($Y573="","",IF(OR(AND(설정!$B$5&lt;&gt;"",ISNUMBER(SEARCH(설정!$B$5,$AC573))),AND(설정!$B$6&lt;&gt;"",ISNUMBER(SEARCH(설정!$B$6,$AC573))),AND(설정!$B$7&lt;&gt;"",ISNUMBER(SEARCH(설정!$B$7,$AC573)))),"제외","포함"))</f>
        <v/>
      </c>
    </row>
    <row r="574">
      <c r="W574" s="2">
        <f>IF(OR($B$5="",$C$6="",ROW()&lt;$B$5),"",IF(INDEX($A:$U,ROW(),$C$6)="","",INDEX($A:$U,ROW(),$C$6)))</f>
        <v/>
      </c>
      <c r="X574" s="28">
        <f>IF($W574="","",IF(ISNUMBER($W574),IF($W574&gt;=10000000,IFERROR(DATE(INT($W574/10000),MOD(INT($W574/100),100),MOD($W574,100)),""),$W574),IF(ISNUMBER(--SUBSTITUTE(SUBSTITUTE(TRIM($W574),".","-"),"/","-")),IF(--SUBSTITUTE(SUBSTITUTE(TRIM($W574),".","-"),"/","-")&gt;=10000000,IFERROR(DATE(--LEFT(TRIM($W574),4),--MID(TRIM($W574),5,2),--RIGHT(TRIM($W574),2)),""),--SUBSTITUTE(SUBSTITUTE(TRIM($W574),".","-"),"/","-")),IFERROR(--LEFT(SUBSTITUTE(SUBSTITUTE(TRIM($W574),".","-"),"/","-"),10),""))))</f>
        <v/>
      </c>
      <c r="Y574" s="29">
        <f>IF($X574="","",INT($X574))</f>
        <v/>
      </c>
      <c r="Z574" s="30">
        <f>IF(OR($Y574="",$D$6=""),"",IF(INDEX($A:$U,ROW(),$D$6)="",0,IF(ISNUMBER(INDEX($A:$U,ROW(),$D$6)),INDEX($A:$U,ROW(),$D$6),IFERROR(--SUBSTITUTE(SUBSTITUTE(TRIM(INDEX($A:$U,ROW(),$D$6)),",",""),"원",""),0))))</f>
        <v/>
      </c>
      <c r="AA574" s="30">
        <f>IF(OR($Y574="",$E$6=""),"",IF(INDEX($A:$U,ROW(),$E$6)="",0,IF(ISNUMBER(INDEX($A:$U,ROW(),$E$6)),INDEX($A:$U,ROW(),$E$6),IFERROR(--SUBSTITUTE(SUBSTITUTE(TRIM(INDEX($A:$U,ROW(),$E$6)),",",""),"원",""),0))))</f>
        <v/>
      </c>
      <c r="AB574" s="30">
        <f>IF(OR($Y574="",$F$6=""),"",IF(INDEX($A:$U,ROW(),$F$6)="","",IF(ISNUMBER(INDEX($A:$U,ROW(),$F$6)),INDEX($A:$U,ROW(),$F$6),IFERROR(--SUBSTITUTE(SUBSTITUTE(TRIM(INDEX($A:$U,ROW(),$F$6)),",",""),"원",""),""))))</f>
        <v/>
      </c>
      <c r="AC574" s="2">
        <f>IF(OR($Y574="",$G$6=""),"",INDEX($A:$U,ROW(),$G$6)&amp;"")</f>
        <v/>
      </c>
      <c r="AD574" s="2">
        <f>IF($Y574="","",IF(OR(AND(설정!$B$5&lt;&gt;"",ISNUMBER(SEARCH(설정!$B$5,$AC574))),AND(설정!$B$6&lt;&gt;"",ISNUMBER(SEARCH(설정!$B$6,$AC574))),AND(설정!$B$7&lt;&gt;"",ISNUMBER(SEARCH(설정!$B$7,$AC574)))),"제외","포함"))</f>
        <v/>
      </c>
    </row>
    <row r="575">
      <c r="W575" s="2">
        <f>IF(OR($B$5="",$C$6="",ROW()&lt;$B$5),"",IF(INDEX($A:$U,ROW(),$C$6)="","",INDEX($A:$U,ROW(),$C$6)))</f>
        <v/>
      </c>
      <c r="X575" s="28">
        <f>IF($W575="","",IF(ISNUMBER($W575),IF($W575&gt;=10000000,IFERROR(DATE(INT($W575/10000),MOD(INT($W575/100),100),MOD($W575,100)),""),$W575),IF(ISNUMBER(--SUBSTITUTE(SUBSTITUTE(TRIM($W575),".","-"),"/","-")),IF(--SUBSTITUTE(SUBSTITUTE(TRIM($W575),".","-"),"/","-")&gt;=10000000,IFERROR(DATE(--LEFT(TRIM($W575),4),--MID(TRIM($W575),5,2),--RIGHT(TRIM($W575),2)),""),--SUBSTITUTE(SUBSTITUTE(TRIM($W575),".","-"),"/","-")),IFERROR(--LEFT(SUBSTITUTE(SUBSTITUTE(TRIM($W575),".","-"),"/","-"),10),""))))</f>
        <v/>
      </c>
      <c r="Y575" s="29">
        <f>IF($X575="","",INT($X575))</f>
        <v/>
      </c>
      <c r="Z575" s="30">
        <f>IF(OR($Y575="",$D$6=""),"",IF(INDEX($A:$U,ROW(),$D$6)="",0,IF(ISNUMBER(INDEX($A:$U,ROW(),$D$6)),INDEX($A:$U,ROW(),$D$6),IFERROR(--SUBSTITUTE(SUBSTITUTE(TRIM(INDEX($A:$U,ROW(),$D$6)),",",""),"원",""),0))))</f>
        <v/>
      </c>
      <c r="AA575" s="30">
        <f>IF(OR($Y575="",$E$6=""),"",IF(INDEX($A:$U,ROW(),$E$6)="",0,IF(ISNUMBER(INDEX($A:$U,ROW(),$E$6)),INDEX($A:$U,ROW(),$E$6),IFERROR(--SUBSTITUTE(SUBSTITUTE(TRIM(INDEX($A:$U,ROW(),$E$6)),",",""),"원",""),0))))</f>
        <v/>
      </c>
      <c r="AB575" s="30">
        <f>IF(OR($Y575="",$F$6=""),"",IF(INDEX($A:$U,ROW(),$F$6)="","",IF(ISNUMBER(INDEX($A:$U,ROW(),$F$6)),INDEX($A:$U,ROW(),$F$6),IFERROR(--SUBSTITUTE(SUBSTITUTE(TRIM(INDEX($A:$U,ROW(),$F$6)),",",""),"원",""),""))))</f>
        <v/>
      </c>
      <c r="AC575" s="2">
        <f>IF(OR($Y575="",$G$6=""),"",INDEX($A:$U,ROW(),$G$6)&amp;"")</f>
        <v/>
      </c>
      <c r="AD575" s="2">
        <f>IF($Y575="","",IF(OR(AND(설정!$B$5&lt;&gt;"",ISNUMBER(SEARCH(설정!$B$5,$AC575))),AND(설정!$B$6&lt;&gt;"",ISNUMBER(SEARCH(설정!$B$6,$AC575))),AND(설정!$B$7&lt;&gt;"",ISNUMBER(SEARCH(설정!$B$7,$AC575)))),"제외","포함"))</f>
        <v/>
      </c>
    </row>
    <row r="576">
      <c r="W576" s="2">
        <f>IF(OR($B$5="",$C$6="",ROW()&lt;$B$5),"",IF(INDEX($A:$U,ROW(),$C$6)="","",INDEX($A:$U,ROW(),$C$6)))</f>
        <v/>
      </c>
      <c r="X576" s="28">
        <f>IF($W576="","",IF(ISNUMBER($W576),IF($W576&gt;=10000000,IFERROR(DATE(INT($W576/10000),MOD(INT($W576/100),100),MOD($W576,100)),""),$W576),IF(ISNUMBER(--SUBSTITUTE(SUBSTITUTE(TRIM($W576),".","-"),"/","-")),IF(--SUBSTITUTE(SUBSTITUTE(TRIM($W576),".","-"),"/","-")&gt;=10000000,IFERROR(DATE(--LEFT(TRIM($W576),4),--MID(TRIM($W576),5,2),--RIGHT(TRIM($W576),2)),""),--SUBSTITUTE(SUBSTITUTE(TRIM($W576),".","-"),"/","-")),IFERROR(--LEFT(SUBSTITUTE(SUBSTITUTE(TRIM($W576),".","-"),"/","-"),10),""))))</f>
        <v/>
      </c>
      <c r="Y576" s="29">
        <f>IF($X576="","",INT($X576))</f>
        <v/>
      </c>
      <c r="Z576" s="30">
        <f>IF(OR($Y576="",$D$6=""),"",IF(INDEX($A:$U,ROW(),$D$6)="",0,IF(ISNUMBER(INDEX($A:$U,ROW(),$D$6)),INDEX($A:$U,ROW(),$D$6),IFERROR(--SUBSTITUTE(SUBSTITUTE(TRIM(INDEX($A:$U,ROW(),$D$6)),",",""),"원",""),0))))</f>
        <v/>
      </c>
      <c r="AA576" s="30">
        <f>IF(OR($Y576="",$E$6=""),"",IF(INDEX($A:$U,ROW(),$E$6)="",0,IF(ISNUMBER(INDEX($A:$U,ROW(),$E$6)),INDEX($A:$U,ROW(),$E$6),IFERROR(--SUBSTITUTE(SUBSTITUTE(TRIM(INDEX($A:$U,ROW(),$E$6)),",",""),"원",""),0))))</f>
        <v/>
      </c>
      <c r="AB576" s="30">
        <f>IF(OR($Y576="",$F$6=""),"",IF(INDEX($A:$U,ROW(),$F$6)="","",IF(ISNUMBER(INDEX($A:$U,ROW(),$F$6)),INDEX($A:$U,ROW(),$F$6),IFERROR(--SUBSTITUTE(SUBSTITUTE(TRIM(INDEX($A:$U,ROW(),$F$6)),",",""),"원",""),""))))</f>
        <v/>
      </c>
      <c r="AC576" s="2">
        <f>IF(OR($Y576="",$G$6=""),"",INDEX($A:$U,ROW(),$G$6)&amp;"")</f>
        <v/>
      </c>
      <c r="AD576" s="2">
        <f>IF($Y576="","",IF(OR(AND(설정!$B$5&lt;&gt;"",ISNUMBER(SEARCH(설정!$B$5,$AC576))),AND(설정!$B$6&lt;&gt;"",ISNUMBER(SEARCH(설정!$B$6,$AC576))),AND(설정!$B$7&lt;&gt;"",ISNUMBER(SEARCH(설정!$B$7,$AC576)))),"제외","포함"))</f>
        <v/>
      </c>
    </row>
    <row r="577">
      <c r="W577" s="2">
        <f>IF(OR($B$5="",$C$6="",ROW()&lt;$B$5),"",IF(INDEX($A:$U,ROW(),$C$6)="","",INDEX($A:$U,ROW(),$C$6)))</f>
        <v/>
      </c>
      <c r="X577" s="28">
        <f>IF($W577="","",IF(ISNUMBER($W577),IF($W577&gt;=10000000,IFERROR(DATE(INT($W577/10000),MOD(INT($W577/100),100),MOD($W577,100)),""),$W577),IF(ISNUMBER(--SUBSTITUTE(SUBSTITUTE(TRIM($W577),".","-"),"/","-")),IF(--SUBSTITUTE(SUBSTITUTE(TRIM($W577),".","-"),"/","-")&gt;=10000000,IFERROR(DATE(--LEFT(TRIM($W577),4),--MID(TRIM($W577),5,2),--RIGHT(TRIM($W577),2)),""),--SUBSTITUTE(SUBSTITUTE(TRIM($W577),".","-"),"/","-")),IFERROR(--LEFT(SUBSTITUTE(SUBSTITUTE(TRIM($W577),".","-"),"/","-"),10),""))))</f>
        <v/>
      </c>
      <c r="Y577" s="29">
        <f>IF($X577="","",INT($X577))</f>
        <v/>
      </c>
      <c r="Z577" s="30">
        <f>IF(OR($Y577="",$D$6=""),"",IF(INDEX($A:$U,ROW(),$D$6)="",0,IF(ISNUMBER(INDEX($A:$U,ROW(),$D$6)),INDEX($A:$U,ROW(),$D$6),IFERROR(--SUBSTITUTE(SUBSTITUTE(TRIM(INDEX($A:$U,ROW(),$D$6)),",",""),"원",""),0))))</f>
        <v/>
      </c>
      <c r="AA577" s="30">
        <f>IF(OR($Y577="",$E$6=""),"",IF(INDEX($A:$U,ROW(),$E$6)="",0,IF(ISNUMBER(INDEX($A:$U,ROW(),$E$6)),INDEX($A:$U,ROW(),$E$6),IFERROR(--SUBSTITUTE(SUBSTITUTE(TRIM(INDEX($A:$U,ROW(),$E$6)),",",""),"원",""),0))))</f>
        <v/>
      </c>
      <c r="AB577" s="30">
        <f>IF(OR($Y577="",$F$6=""),"",IF(INDEX($A:$U,ROW(),$F$6)="","",IF(ISNUMBER(INDEX($A:$U,ROW(),$F$6)),INDEX($A:$U,ROW(),$F$6),IFERROR(--SUBSTITUTE(SUBSTITUTE(TRIM(INDEX($A:$U,ROW(),$F$6)),",",""),"원",""),""))))</f>
        <v/>
      </c>
      <c r="AC577" s="2">
        <f>IF(OR($Y577="",$G$6=""),"",INDEX($A:$U,ROW(),$G$6)&amp;"")</f>
        <v/>
      </c>
      <c r="AD577" s="2">
        <f>IF($Y577="","",IF(OR(AND(설정!$B$5&lt;&gt;"",ISNUMBER(SEARCH(설정!$B$5,$AC577))),AND(설정!$B$6&lt;&gt;"",ISNUMBER(SEARCH(설정!$B$6,$AC577))),AND(설정!$B$7&lt;&gt;"",ISNUMBER(SEARCH(설정!$B$7,$AC577)))),"제외","포함"))</f>
        <v/>
      </c>
    </row>
    <row r="578">
      <c r="W578" s="2">
        <f>IF(OR($B$5="",$C$6="",ROW()&lt;$B$5),"",IF(INDEX($A:$U,ROW(),$C$6)="","",INDEX($A:$U,ROW(),$C$6)))</f>
        <v/>
      </c>
      <c r="X578" s="28">
        <f>IF($W578="","",IF(ISNUMBER($W578),IF($W578&gt;=10000000,IFERROR(DATE(INT($W578/10000),MOD(INT($W578/100),100),MOD($W578,100)),""),$W578),IF(ISNUMBER(--SUBSTITUTE(SUBSTITUTE(TRIM($W578),".","-"),"/","-")),IF(--SUBSTITUTE(SUBSTITUTE(TRIM($W578),".","-"),"/","-")&gt;=10000000,IFERROR(DATE(--LEFT(TRIM($W578),4),--MID(TRIM($W578),5,2),--RIGHT(TRIM($W578),2)),""),--SUBSTITUTE(SUBSTITUTE(TRIM($W578),".","-"),"/","-")),IFERROR(--LEFT(SUBSTITUTE(SUBSTITUTE(TRIM($W578),".","-"),"/","-"),10),""))))</f>
        <v/>
      </c>
      <c r="Y578" s="29">
        <f>IF($X578="","",INT($X578))</f>
        <v/>
      </c>
      <c r="Z578" s="30">
        <f>IF(OR($Y578="",$D$6=""),"",IF(INDEX($A:$U,ROW(),$D$6)="",0,IF(ISNUMBER(INDEX($A:$U,ROW(),$D$6)),INDEX($A:$U,ROW(),$D$6),IFERROR(--SUBSTITUTE(SUBSTITUTE(TRIM(INDEX($A:$U,ROW(),$D$6)),",",""),"원",""),0))))</f>
        <v/>
      </c>
      <c r="AA578" s="30">
        <f>IF(OR($Y578="",$E$6=""),"",IF(INDEX($A:$U,ROW(),$E$6)="",0,IF(ISNUMBER(INDEX($A:$U,ROW(),$E$6)),INDEX($A:$U,ROW(),$E$6),IFERROR(--SUBSTITUTE(SUBSTITUTE(TRIM(INDEX($A:$U,ROW(),$E$6)),",",""),"원",""),0))))</f>
        <v/>
      </c>
      <c r="AB578" s="30">
        <f>IF(OR($Y578="",$F$6=""),"",IF(INDEX($A:$U,ROW(),$F$6)="","",IF(ISNUMBER(INDEX($A:$U,ROW(),$F$6)),INDEX($A:$U,ROW(),$F$6),IFERROR(--SUBSTITUTE(SUBSTITUTE(TRIM(INDEX($A:$U,ROW(),$F$6)),",",""),"원",""),""))))</f>
        <v/>
      </c>
      <c r="AC578" s="2">
        <f>IF(OR($Y578="",$G$6=""),"",INDEX($A:$U,ROW(),$G$6)&amp;"")</f>
        <v/>
      </c>
      <c r="AD578" s="2">
        <f>IF($Y578="","",IF(OR(AND(설정!$B$5&lt;&gt;"",ISNUMBER(SEARCH(설정!$B$5,$AC578))),AND(설정!$B$6&lt;&gt;"",ISNUMBER(SEARCH(설정!$B$6,$AC578))),AND(설정!$B$7&lt;&gt;"",ISNUMBER(SEARCH(설정!$B$7,$AC578)))),"제외","포함"))</f>
        <v/>
      </c>
    </row>
    <row r="579">
      <c r="W579" s="2">
        <f>IF(OR($B$5="",$C$6="",ROW()&lt;$B$5),"",IF(INDEX($A:$U,ROW(),$C$6)="","",INDEX($A:$U,ROW(),$C$6)))</f>
        <v/>
      </c>
      <c r="X579" s="28">
        <f>IF($W579="","",IF(ISNUMBER($W579),IF($W579&gt;=10000000,IFERROR(DATE(INT($W579/10000),MOD(INT($W579/100),100),MOD($W579,100)),""),$W579),IF(ISNUMBER(--SUBSTITUTE(SUBSTITUTE(TRIM($W579),".","-"),"/","-")),IF(--SUBSTITUTE(SUBSTITUTE(TRIM($W579),".","-"),"/","-")&gt;=10000000,IFERROR(DATE(--LEFT(TRIM($W579),4),--MID(TRIM($W579),5,2),--RIGHT(TRIM($W579),2)),""),--SUBSTITUTE(SUBSTITUTE(TRIM($W579),".","-"),"/","-")),IFERROR(--LEFT(SUBSTITUTE(SUBSTITUTE(TRIM($W579),".","-"),"/","-"),10),""))))</f>
        <v/>
      </c>
      <c r="Y579" s="29">
        <f>IF($X579="","",INT($X579))</f>
        <v/>
      </c>
      <c r="Z579" s="30">
        <f>IF(OR($Y579="",$D$6=""),"",IF(INDEX($A:$U,ROW(),$D$6)="",0,IF(ISNUMBER(INDEX($A:$U,ROW(),$D$6)),INDEX($A:$U,ROW(),$D$6),IFERROR(--SUBSTITUTE(SUBSTITUTE(TRIM(INDEX($A:$U,ROW(),$D$6)),",",""),"원",""),0))))</f>
        <v/>
      </c>
      <c r="AA579" s="30">
        <f>IF(OR($Y579="",$E$6=""),"",IF(INDEX($A:$U,ROW(),$E$6)="",0,IF(ISNUMBER(INDEX($A:$U,ROW(),$E$6)),INDEX($A:$U,ROW(),$E$6),IFERROR(--SUBSTITUTE(SUBSTITUTE(TRIM(INDEX($A:$U,ROW(),$E$6)),",",""),"원",""),0))))</f>
        <v/>
      </c>
      <c r="AB579" s="30">
        <f>IF(OR($Y579="",$F$6=""),"",IF(INDEX($A:$U,ROW(),$F$6)="","",IF(ISNUMBER(INDEX($A:$U,ROW(),$F$6)),INDEX($A:$U,ROW(),$F$6),IFERROR(--SUBSTITUTE(SUBSTITUTE(TRIM(INDEX($A:$U,ROW(),$F$6)),",",""),"원",""),""))))</f>
        <v/>
      </c>
      <c r="AC579" s="2">
        <f>IF(OR($Y579="",$G$6=""),"",INDEX($A:$U,ROW(),$G$6)&amp;"")</f>
        <v/>
      </c>
      <c r="AD579" s="2">
        <f>IF($Y579="","",IF(OR(AND(설정!$B$5&lt;&gt;"",ISNUMBER(SEARCH(설정!$B$5,$AC579))),AND(설정!$B$6&lt;&gt;"",ISNUMBER(SEARCH(설정!$B$6,$AC579))),AND(설정!$B$7&lt;&gt;"",ISNUMBER(SEARCH(설정!$B$7,$AC579)))),"제외","포함"))</f>
        <v/>
      </c>
    </row>
    <row r="580">
      <c r="W580" s="2">
        <f>IF(OR($B$5="",$C$6="",ROW()&lt;$B$5),"",IF(INDEX($A:$U,ROW(),$C$6)="","",INDEX($A:$U,ROW(),$C$6)))</f>
        <v/>
      </c>
      <c r="X580" s="28">
        <f>IF($W580="","",IF(ISNUMBER($W580),IF($W580&gt;=10000000,IFERROR(DATE(INT($W580/10000),MOD(INT($W580/100),100),MOD($W580,100)),""),$W580),IF(ISNUMBER(--SUBSTITUTE(SUBSTITUTE(TRIM($W580),".","-"),"/","-")),IF(--SUBSTITUTE(SUBSTITUTE(TRIM($W580),".","-"),"/","-")&gt;=10000000,IFERROR(DATE(--LEFT(TRIM($W580),4),--MID(TRIM($W580),5,2),--RIGHT(TRIM($W580),2)),""),--SUBSTITUTE(SUBSTITUTE(TRIM($W580),".","-"),"/","-")),IFERROR(--LEFT(SUBSTITUTE(SUBSTITUTE(TRIM($W580),".","-"),"/","-"),10),""))))</f>
        <v/>
      </c>
      <c r="Y580" s="29">
        <f>IF($X580="","",INT($X580))</f>
        <v/>
      </c>
      <c r="Z580" s="30">
        <f>IF(OR($Y580="",$D$6=""),"",IF(INDEX($A:$U,ROW(),$D$6)="",0,IF(ISNUMBER(INDEX($A:$U,ROW(),$D$6)),INDEX($A:$U,ROW(),$D$6),IFERROR(--SUBSTITUTE(SUBSTITUTE(TRIM(INDEX($A:$U,ROW(),$D$6)),",",""),"원",""),0))))</f>
        <v/>
      </c>
      <c r="AA580" s="30">
        <f>IF(OR($Y580="",$E$6=""),"",IF(INDEX($A:$U,ROW(),$E$6)="",0,IF(ISNUMBER(INDEX($A:$U,ROW(),$E$6)),INDEX($A:$U,ROW(),$E$6),IFERROR(--SUBSTITUTE(SUBSTITUTE(TRIM(INDEX($A:$U,ROW(),$E$6)),",",""),"원",""),0))))</f>
        <v/>
      </c>
      <c r="AB580" s="30">
        <f>IF(OR($Y580="",$F$6=""),"",IF(INDEX($A:$U,ROW(),$F$6)="","",IF(ISNUMBER(INDEX($A:$U,ROW(),$F$6)),INDEX($A:$U,ROW(),$F$6),IFERROR(--SUBSTITUTE(SUBSTITUTE(TRIM(INDEX($A:$U,ROW(),$F$6)),",",""),"원",""),""))))</f>
        <v/>
      </c>
      <c r="AC580" s="2">
        <f>IF(OR($Y580="",$G$6=""),"",INDEX($A:$U,ROW(),$G$6)&amp;"")</f>
        <v/>
      </c>
      <c r="AD580" s="2">
        <f>IF($Y580="","",IF(OR(AND(설정!$B$5&lt;&gt;"",ISNUMBER(SEARCH(설정!$B$5,$AC580))),AND(설정!$B$6&lt;&gt;"",ISNUMBER(SEARCH(설정!$B$6,$AC580))),AND(설정!$B$7&lt;&gt;"",ISNUMBER(SEARCH(설정!$B$7,$AC580)))),"제외","포함"))</f>
        <v/>
      </c>
    </row>
    <row r="581">
      <c r="W581" s="2">
        <f>IF(OR($B$5="",$C$6="",ROW()&lt;$B$5),"",IF(INDEX($A:$U,ROW(),$C$6)="","",INDEX($A:$U,ROW(),$C$6)))</f>
        <v/>
      </c>
      <c r="X581" s="28">
        <f>IF($W581="","",IF(ISNUMBER($W581),IF($W581&gt;=10000000,IFERROR(DATE(INT($W581/10000),MOD(INT($W581/100),100),MOD($W581,100)),""),$W581),IF(ISNUMBER(--SUBSTITUTE(SUBSTITUTE(TRIM($W581),".","-"),"/","-")),IF(--SUBSTITUTE(SUBSTITUTE(TRIM($W581),".","-"),"/","-")&gt;=10000000,IFERROR(DATE(--LEFT(TRIM($W581),4),--MID(TRIM($W581),5,2),--RIGHT(TRIM($W581),2)),""),--SUBSTITUTE(SUBSTITUTE(TRIM($W581),".","-"),"/","-")),IFERROR(--LEFT(SUBSTITUTE(SUBSTITUTE(TRIM($W581),".","-"),"/","-"),10),""))))</f>
        <v/>
      </c>
      <c r="Y581" s="29">
        <f>IF($X581="","",INT($X581))</f>
        <v/>
      </c>
      <c r="Z581" s="30">
        <f>IF(OR($Y581="",$D$6=""),"",IF(INDEX($A:$U,ROW(),$D$6)="",0,IF(ISNUMBER(INDEX($A:$U,ROW(),$D$6)),INDEX($A:$U,ROW(),$D$6),IFERROR(--SUBSTITUTE(SUBSTITUTE(TRIM(INDEX($A:$U,ROW(),$D$6)),",",""),"원",""),0))))</f>
        <v/>
      </c>
      <c r="AA581" s="30">
        <f>IF(OR($Y581="",$E$6=""),"",IF(INDEX($A:$U,ROW(),$E$6)="",0,IF(ISNUMBER(INDEX($A:$U,ROW(),$E$6)),INDEX($A:$U,ROW(),$E$6),IFERROR(--SUBSTITUTE(SUBSTITUTE(TRIM(INDEX($A:$U,ROW(),$E$6)),",",""),"원",""),0))))</f>
        <v/>
      </c>
      <c r="AB581" s="30">
        <f>IF(OR($Y581="",$F$6=""),"",IF(INDEX($A:$U,ROW(),$F$6)="","",IF(ISNUMBER(INDEX($A:$U,ROW(),$F$6)),INDEX($A:$U,ROW(),$F$6),IFERROR(--SUBSTITUTE(SUBSTITUTE(TRIM(INDEX($A:$U,ROW(),$F$6)),",",""),"원",""),""))))</f>
        <v/>
      </c>
      <c r="AC581" s="2">
        <f>IF(OR($Y581="",$G$6=""),"",INDEX($A:$U,ROW(),$G$6)&amp;"")</f>
        <v/>
      </c>
      <c r="AD581" s="2">
        <f>IF($Y581="","",IF(OR(AND(설정!$B$5&lt;&gt;"",ISNUMBER(SEARCH(설정!$B$5,$AC581))),AND(설정!$B$6&lt;&gt;"",ISNUMBER(SEARCH(설정!$B$6,$AC581))),AND(설정!$B$7&lt;&gt;"",ISNUMBER(SEARCH(설정!$B$7,$AC581)))),"제외","포함"))</f>
        <v/>
      </c>
    </row>
    <row r="582">
      <c r="W582" s="2">
        <f>IF(OR($B$5="",$C$6="",ROW()&lt;$B$5),"",IF(INDEX($A:$U,ROW(),$C$6)="","",INDEX($A:$U,ROW(),$C$6)))</f>
        <v/>
      </c>
      <c r="X582" s="28">
        <f>IF($W582="","",IF(ISNUMBER($W582),IF($W582&gt;=10000000,IFERROR(DATE(INT($W582/10000),MOD(INT($W582/100),100),MOD($W582,100)),""),$W582),IF(ISNUMBER(--SUBSTITUTE(SUBSTITUTE(TRIM($W582),".","-"),"/","-")),IF(--SUBSTITUTE(SUBSTITUTE(TRIM($W582),".","-"),"/","-")&gt;=10000000,IFERROR(DATE(--LEFT(TRIM($W582),4),--MID(TRIM($W582),5,2),--RIGHT(TRIM($W582),2)),""),--SUBSTITUTE(SUBSTITUTE(TRIM($W582),".","-"),"/","-")),IFERROR(--LEFT(SUBSTITUTE(SUBSTITUTE(TRIM($W582),".","-"),"/","-"),10),""))))</f>
        <v/>
      </c>
      <c r="Y582" s="29">
        <f>IF($X582="","",INT($X582))</f>
        <v/>
      </c>
      <c r="Z582" s="30">
        <f>IF(OR($Y582="",$D$6=""),"",IF(INDEX($A:$U,ROW(),$D$6)="",0,IF(ISNUMBER(INDEX($A:$U,ROW(),$D$6)),INDEX($A:$U,ROW(),$D$6),IFERROR(--SUBSTITUTE(SUBSTITUTE(TRIM(INDEX($A:$U,ROW(),$D$6)),",",""),"원",""),0))))</f>
        <v/>
      </c>
      <c r="AA582" s="30">
        <f>IF(OR($Y582="",$E$6=""),"",IF(INDEX($A:$U,ROW(),$E$6)="",0,IF(ISNUMBER(INDEX($A:$U,ROW(),$E$6)),INDEX($A:$U,ROW(),$E$6),IFERROR(--SUBSTITUTE(SUBSTITUTE(TRIM(INDEX($A:$U,ROW(),$E$6)),",",""),"원",""),0))))</f>
        <v/>
      </c>
      <c r="AB582" s="30">
        <f>IF(OR($Y582="",$F$6=""),"",IF(INDEX($A:$U,ROW(),$F$6)="","",IF(ISNUMBER(INDEX($A:$U,ROW(),$F$6)),INDEX($A:$U,ROW(),$F$6),IFERROR(--SUBSTITUTE(SUBSTITUTE(TRIM(INDEX($A:$U,ROW(),$F$6)),",",""),"원",""),""))))</f>
        <v/>
      </c>
      <c r="AC582" s="2">
        <f>IF(OR($Y582="",$G$6=""),"",INDEX($A:$U,ROW(),$G$6)&amp;"")</f>
        <v/>
      </c>
      <c r="AD582" s="2">
        <f>IF($Y582="","",IF(OR(AND(설정!$B$5&lt;&gt;"",ISNUMBER(SEARCH(설정!$B$5,$AC582))),AND(설정!$B$6&lt;&gt;"",ISNUMBER(SEARCH(설정!$B$6,$AC582))),AND(설정!$B$7&lt;&gt;"",ISNUMBER(SEARCH(설정!$B$7,$AC582)))),"제외","포함"))</f>
        <v/>
      </c>
    </row>
    <row r="583">
      <c r="W583" s="2">
        <f>IF(OR($B$5="",$C$6="",ROW()&lt;$B$5),"",IF(INDEX($A:$U,ROW(),$C$6)="","",INDEX($A:$U,ROW(),$C$6)))</f>
        <v/>
      </c>
      <c r="X583" s="28">
        <f>IF($W583="","",IF(ISNUMBER($W583),IF($W583&gt;=10000000,IFERROR(DATE(INT($W583/10000),MOD(INT($W583/100),100),MOD($W583,100)),""),$W583),IF(ISNUMBER(--SUBSTITUTE(SUBSTITUTE(TRIM($W583),".","-"),"/","-")),IF(--SUBSTITUTE(SUBSTITUTE(TRIM($W583),".","-"),"/","-")&gt;=10000000,IFERROR(DATE(--LEFT(TRIM($W583),4),--MID(TRIM($W583),5,2),--RIGHT(TRIM($W583),2)),""),--SUBSTITUTE(SUBSTITUTE(TRIM($W583),".","-"),"/","-")),IFERROR(--LEFT(SUBSTITUTE(SUBSTITUTE(TRIM($W583),".","-"),"/","-"),10),""))))</f>
        <v/>
      </c>
      <c r="Y583" s="29">
        <f>IF($X583="","",INT($X583))</f>
        <v/>
      </c>
      <c r="Z583" s="30">
        <f>IF(OR($Y583="",$D$6=""),"",IF(INDEX($A:$U,ROW(),$D$6)="",0,IF(ISNUMBER(INDEX($A:$U,ROW(),$D$6)),INDEX($A:$U,ROW(),$D$6),IFERROR(--SUBSTITUTE(SUBSTITUTE(TRIM(INDEX($A:$U,ROW(),$D$6)),",",""),"원",""),0))))</f>
        <v/>
      </c>
      <c r="AA583" s="30">
        <f>IF(OR($Y583="",$E$6=""),"",IF(INDEX($A:$U,ROW(),$E$6)="",0,IF(ISNUMBER(INDEX($A:$U,ROW(),$E$6)),INDEX($A:$U,ROW(),$E$6),IFERROR(--SUBSTITUTE(SUBSTITUTE(TRIM(INDEX($A:$U,ROW(),$E$6)),",",""),"원",""),0))))</f>
        <v/>
      </c>
      <c r="AB583" s="30">
        <f>IF(OR($Y583="",$F$6=""),"",IF(INDEX($A:$U,ROW(),$F$6)="","",IF(ISNUMBER(INDEX($A:$U,ROW(),$F$6)),INDEX($A:$U,ROW(),$F$6),IFERROR(--SUBSTITUTE(SUBSTITUTE(TRIM(INDEX($A:$U,ROW(),$F$6)),",",""),"원",""),""))))</f>
        <v/>
      </c>
      <c r="AC583" s="2">
        <f>IF(OR($Y583="",$G$6=""),"",INDEX($A:$U,ROW(),$G$6)&amp;"")</f>
        <v/>
      </c>
      <c r="AD583" s="2">
        <f>IF($Y583="","",IF(OR(AND(설정!$B$5&lt;&gt;"",ISNUMBER(SEARCH(설정!$B$5,$AC583))),AND(설정!$B$6&lt;&gt;"",ISNUMBER(SEARCH(설정!$B$6,$AC583))),AND(설정!$B$7&lt;&gt;"",ISNUMBER(SEARCH(설정!$B$7,$AC583)))),"제외","포함"))</f>
        <v/>
      </c>
    </row>
    <row r="584">
      <c r="W584" s="2">
        <f>IF(OR($B$5="",$C$6="",ROW()&lt;$B$5),"",IF(INDEX($A:$U,ROW(),$C$6)="","",INDEX($A:$U,ROW(),$C$6)))</f>
        <v/>
      </c>
      <c r="X584" s="28">
        <f>IF($W584="","",IF(ISNUMBER($W584),IF($W584&gt;=10000000,IFERROR(DATE(INT($W584/10000),MOD(INT($W584/100),100),MOD($W584,100)),""),$W584),IF(ISNUMBER(--SUBSTITUTE(SUBSTITUTE(TRIM($W584),".","-"),"/","-")),IF(--SUBSTITUTE(SUBSTITUTE(TRIM($W584),".","-"),"/","-")&gt;=10000000,IFERROR(DATE(--LEFT(TRIM($W584),4),--MID(TRIM($W584),5,2),--RIGHT(TRIM($W584),2)),""),--SUBSTITUTE(SUBSTITUTE(TRIM($W584),".","-"),"/","-")),IFERROR(--LEFT(SUBSTITUTE(SUBSTITUTE(TRIM($W584),".","-"),"/","-"),10),""))))</f>
        <v/>
      </c>
      <c r="Y584" s="29">
        <f>IF($X584="","",INT($X584))</f>
        <v/>
      </c>
      <c r="Z584" s="30">
        <f>IF(OR($Y584="",$D$6=""),"",IF(INDEX($A:$U,ROW(),$D$6)="",0,IF(ISNUMBER(INDEX($A:$U,ROW(),$D$6)),INDEX($A:$U,ROW(),$D$6),IFERROR(--SUBSTITUTE(SUBSTITUTE(TRIM(INDEX($A:$U,ROW(),$D$6)),",",""),"원",""),0))))</f>
        <v/>
      </c>
      <c r="AA584" s="30">
        <f>IF(OR($Y584="",$E$6=""),"",IF(INDEX($A:$U,ROW(),$E$6)="",0,IF(ISNUMBER(INDEX($A:$U,ROW(),$E$6)),INDEX($A:$U,ROW(),$E$6),IFERROR(--SUBSTITUTE(SUBSTITUTE(TRIM(INDEX($A:$U,ROW(),$E$6)),",",""),"원",""),0))))</f>
        <v/>
      </c>
      <c r="AB584" s="30">
        <f>IF(OR($Y584="",$F$6=""),"",IF(INDEX($A:$U,ROW(),$F$6)="","",IF(ISNUMBER(INDEX($A:$U,ROW(),$F$6)),INDEX($A:$U,ROW(),$F$6),IFERROR(--SUBSTITUTE(SUBSTITUTE(TRIM(INDEX($A:$U,ROW(),$F$6)),",",""),"원",""),""))))</f>
        <v/>
      </c>
      <c r="AC584" s="2">
        <f>IF(OR($Y584="",$G$6=""),"",INDEX($A:$U,ROW(),$G$6)&amp;"")</f>
        <v/>
      </c>
      <c r="AD584" s="2">
        <f>IF($Y584="","",IF(OR(AND(설정!$B$5&lt;&gt;"",ISNUMBER(SEARCH(설정!$B$5,$AC584))),AND(설정!$B$6&lt;&gt;"",ISNUMBER(SEARCH(설정!$B$6,$AC584))),AND(설정!$B$7&lt;&gt;"",ISNUMBER(SEARCH(설정!$B$7,$AC584)))),"제외","포함"))</f>
        <v/>
      </c>
    </row>
    <row r="585">
      <c r="W585" s="2">
        <f>IF(OR($B$5="",$C$6="",ROW()&lt;$B$5),"",IF(INDEX($A:$U,ROW(),$C$6)="","",INDEX($A:$U,ROW(),$C$6)))</f>
        <v/>
      </c>
      <c r="X585" s="28">
        <f>IF($W585="","",IF(ISNUMBER($W585),IF($W585&gt;=10000000,IFERROR(DATE(INT($W585/10000),MOD(INT($W585/100),100),MOD($W585,100)),""),$W585),IF(ISNUMBER(--SUBSTITUTE(SUBSTITUTE(TRIM($W585),".","-"),"/","-")),IF(--SUBSTITUTE(SUBSTITUTE(TRIM($W585),".","-"),"/","-")&gt;=10000000,IFERROR(DATE(--LEFT(TRIM($W585),4),--MID(TRIM($W585),5,2),--RIGHT(TRIM($W585),2)),""),--SUBSTITUTE(SUBSTITUTE(TRIM($W585),".","-"),"/","-")),IFERROR(--LEFT(SUBSTITUTE(SUBSTITUTE(TRIM($W585),".","-"),"/","-"),10),""))))</f>
        <v/>
      </c>
      <c r="Y585" s="29">
        <f>IF($X585="","",INT($X585))</f>
        <v/>
      </c>
      <c r="Z585" s="30">
        <f>IF(OR($Y585="",$D$6=""),"",IF(INDEX($A:$U,ROW(),$D$6)="",0,IF(ISNUMBER(INDEX($A:$U,ROW(),$D$6)),INDEX($A:$U,ROW(),$D$6),IFERROR(--SUBSTITUTE(SUBSTITUTE(TRIM(INDEX($A:$U,ROW(),$D$6)),",",""),"원",""),0))))</f>
        <v/>
      </c>
      <c r="AA585" s="30">
        <f>IF(OR($Y585="",$E$6=""),"",IF(INDEX($A:$U,ROW(),$E$6)="",0,IF(ISNUMBER(INDEX($A:$U,ROW(),$E$6)),INDEX($A:$U,ROW(),$E$6),IFERROR(--SUBSTITUTE(SUBSTITUTE(TRIM(INDEX($A:$U,ROW(),$E$6)),",",""),"원",""),0))))</f>
        <v/>
      </c>
      <c r="AB585" s="30">
        <f>IF(OR($Y585="",$F$6=""),"",IF(INDEX($A:$U,ROW(),$F$6)="","",IF(ISNUMBER(INDEX($A:$U,ROW(),$F$6)),INDEX($A:$U,ROW(),$F$6),IFERROR(--SUBSTITUTE(SUBSTITUTE(TRIM(INDEX($A:$U,ROW(),$F$6)),",",""),"원",""),""))))</f>
        <v/>
      </c>
      <c r="AC585" s="2">
        <f>IF(OR($Y585="",$G$6=""),"",INDEX($A:$U,ROW(),$G$6)&amp;"")</f>
        <v/>
      </c>
      <c r="AD585" s="2">
        <f>IF($Y585="","",IF(OR(AND(설정!$B$5&lt;&gt;"",ISNUMBER(SEARCH(설정!$B$5,$AC585))),AND(설정!$B$6&lt;&gt;"",ISNUMBER(SEARCH(설정!$B$6,$AC585))),AND(설정!$B$7&lt;&gt;"",ISNUMBER(SEARCH(설정!$B$7,$AC585)))),"제외","포함"))</f>
        <v/>
      </c>
    </row>
    <row r="586">
      <c r="W586" s="2">
        <f>IF(OR($B$5="",$C$6="",ROW()&lt;$B$5),"",IF(INDEX($A:$U,ROW(),$C$6)="","",INDEX($A:$U,ROW(),$C$6)))</f>
        <v/>
      </c>
      <c r="X586" s="28">
        <f>IF($W586="","",IF(ISNUMBER($W586),IF($W586&gt;=10000000,IFERROR(DATE(INT($W586/10000),MOD(INT($W586/100),100),MOD($W586,100)),""),$W586),IF(ISNUMBER(--SUBSTITUTE(SUBSTITUTE(TRIM($W586),".","-"),"/","-")),IF(--SUBSTITUTE(SUBSTITUTE(TRIM($W586),".","-"),"/","-")&gt;=10000000,IFERROR(DATE(--LEFT(TRIM($W586),4),--MID(TRIM($W586),5,2),--RIGHT(TRIM($W586),2)),""),--SUBSTITUTE(SUBSTITUTE(TRIM($W586),".","-"),"/","-")),IFERROR(--LEFT(SUBSTITUTE(SUBSTITUTE(TRIM($W586),".","-"),"/","-"),10),""))))</f>
        <v/>
      </c>
      <c r="Y586" s="29">
        <f>IF($X586="","",INT($X586))</f>
        <v/>
      </c>
      <c r="Z586" s="30">
        <f>IF(OR($Y586="",$D$6=""),"",IF(INDEX($A:$U,ROW(),$D$6)="",0,IF(ISNUMBER(INDEX($A:$U,ROW(),$D$6)),INDEX($A:$U,ROW(),$D$6),IFERROR(--SUBSTITUTE(SUBSTITUTE(TRIM(INDEX($A:$U,ROW(),$D$6)),",",""),"원",""),0))))</f>
        <v/>
      </c>
      <c r="AA586" s="30">
        <f>IF(OR($Y586="",$E$6=""),"",IF(INDEX($A:$U,ROW(),$E$6)="",0,IF(ISNUMBER(INDEX($A:$U,ROW(),$E$6)),INDEX($A:$U,ROW(),$E$6),IFERROR(--SUBSTITUTE(SUBSTITUTE(TRIM(INDEX($A:$U,ROW(),$E$6)),",",""),"원",""),0))))</f>
        <v/>
      </c>
      <c r="AB586" s="30">
        <f>IF(OR($Y586="",$F$6=""),"",IF(INDEX($A:$U,ROW(),$F$6)="","",IF(ISNUMBER(INDEX($A:$U,ROW(),$F$6)),INDEX($A:$U,ROW(),$F$6),IFERROR(--SUBSTITUTE(SUBSTITUTE(TRIM(INDEX($A:$U,ROW(),$F$6)),",",""),"원",""),""))))</f>
        <v/>
      </c>
      <c r="AC586" s="2">
        <f>IF(OR($Y586="",$G$6=""),"",INDEX($A:$U,ROW(),$G$6)&amp;"")</f>
        <v/>
      </c>
      <c r="AD586" s="2">
        <f>IF($Y586="","",IF(OR(AND(설정!$B$5&lt;&gt;"",ISNUMBER(SEARCH(설정!$B$5,$AC586))),AND(설정!$B$6&lt;&gt;"",ISNUMBER(SEARCH(설정!$B$6,$AC586))),AND(설정!$B$7&lt;&gt;"",ISNUMBER(SEARCH(설정!$B$7,$AC586)))),"제외","포함"))</f>
        <v/>
      </c>
    </row>
    <row r="587">
      <c r="W587" s="2">
        <f>IF(OR($B$5="",$C$6="",ROW()&lt;$B$5),"",IF(INDEX($A:$U,ROW(),$C$6)="","",INDEX($A:$U,ROW(),$C$6)))</f>
        <v/>
      </c>
      <c r="X587" s="28">
        <f>IF($W587="","",IF(ISNUMBER($W587),IF($W587&gt;=10000000,IFERROR(DATE(INT($W587/10000),MOD(INT($W587/100),100),MOD($W587,100)),""),$W587),IF(ISNUMBER(--SUBSTITUTE(SUBSTITUTE(TRIM($W587),".","-"),"/","-")),IF(--SUBSTITUTE(SUBSTITUTE(TRIM($W587),".","-"),"/","-")&gt;=10000000,IFERROR(DATE(--LEFT(TRIM($W587),4),--MID(TRIM($W587),5,2),--RIGHT(TRIM($W587),2)),""),--SUBSTITUTE(SUBSTITUTE(TRIM($W587),".","-"),"/","-")),IFERROR(--LEFT(SUBSTITUTE(SUBSTITUTE(TRIM($W587),".","-"),"/","-"),10),""))))</f>
        <v/>
      </c>
      <c r="Y587" s="29">
        <f>IF($X587="","",INT($X587))</f>
        <v/>
      </c>
      <c r="Z587" s="30">
        <f>IF(OR($Y587="",$D$6=""),"",IF(INDEX($A:$U,ROW(),$D$6)="",0,IF(ISNUMBER(INDEX($A:$U,ROW(),$D$6)),INDEX($A:$U,ROW(),$D$6),IFERROR(--SUBSTITUTE(SUBSTITUTE(TRIM(INDEX($A:$U,ROW(),$D$6)),",",""),"원",""),0))))</f>
        <v/>
      </c>
      <c r="AA587" s="30">
        <f>IF(OR($Y587="",$E$6=""),"",IF(INDEX($A:$U,ROW(),$E$6)="",0,IF(ISNUMBER(INDEX($A:$U,ROW(),$E$6)),INDEX($A:$U,ROW(),$E$6),IFERROR(--SUBSTITUTE(SUBSTITUTE(TRIM(INDEX($A:$U,ROW(),$E$6)),",",""),"원",""),0))))</f>
        <v/>
      </c>
      <c r="AB587" s="30">
        <f>IF(OR($Y587="",$F$6=""),"",IF(INDEX($A:$U,ROW(),$F$6)="","",IF(ISNUMBER(INDEX($A:$U,ROW(),$F$6)),INDEX($A:$U,ROW(),$F$6),IFERROR(--SUBSTITUTE(SUBSTITUTE(TRIM(INDEX($A:$U,ROW(),$F$6)),",",""),"원",""),""))))</f>
        <v/>
      </c>
      <c r="AC587" s="2">
        <f>IF(OR($Y587="",$G$6=""),"",INDEX($A:$U,ROW(),$G$6)&amp;"")</f>
        <v/>
      </c>
      <c r="AD587" s="2">
        <f>IF($Y587="","",IF(OR(AND(설정!$B$5&lt;&gt;"",ISNUMBER(SEARCH(설정!$B$5,$AC587))),AND(설정!$B$6&lt;&gt;"",ISNUMBER(SEARCH(설정!$B$6,$AC587))),AND(설정!$B$7&lt;&gt;"",ISNUMBER(SEARCH(설정!$B$7,$AC587)))),"제외","포함"))</f>
        <v/>
      </c>
    </row>
    <row r="588">
      <c r="W588" s="2">
        <f>IF(OR($B$5="",$C$6="",ROW()&lt;$B$5),"",IF(INDEX($A:$U,ROW(),$C$6)="","",INDEX($A:$U,ROW(),$C$6)))</f>
        <v/>
      </c>
      <c r="X588" s="28">
        <f>IF($W588="","",IF(ISNUMBER($W588),IF($W588&gt;=10000000,IFERROR(DATE(INT($W588/10000),MOD(INT($W588/100),100),MOD($W588,100)),""),$W588),IF(ISNUMBER(--SUBSTITUTE(SUBSTITUTE(TRIM($W588),".","-"),"/","-")),IF(--SUBSTITUTE(SUBSTITUTE(TRIM($W588),".","-"),"/","-")&gt;=10000000,IFERROR(DATE(--LEFT(TRIM($W588),4),--MID(TRIM($W588),5,2),--RIGHT(TRIM($W588),2)),""),--SUBSTITUTE(SUBSTITUTE(TRIM($W588),".","-"),"/","-")),IFERROR(--LEFT(SUBSTITUTE(SUBSTITUTE(TRIM($W588),".","-"),"/","-"),10),""))))</f>
        <v/>
      </c>
      <c r="Y588" s="29">
        <f>IF($X588="","",INT($X588))</f>
        <v/>
      </c>
      <c r="Z588" s="30">
        <f>IF(OR($Y588="",$D$6=""),"",IF(INDEX($A:$U,ROW(),$D$6)="",0,IF(ISNUMBER(INDEX($A:$U,ROW(),$D$6)),INDEX($A:$U,ROW(),$D$6),IFERROR(--SUBSTITUTE(SUBSTITUTE(TRIM(INDEX($A:$U,ROW(),$D$6)),",",""),"원",""),0))))</f>
        <v/>
      </c>
      <c r="AA588" s="30">
        <f>IF(OR($Y588="",$E$6=""),"",IF(INDEX($A:$U,ROW(),$E$6)="",0,IF(ISNUMBER(INDEX($A:$U,ROW(),$E$6)),INDEX($A:$U,ROW(),$E$6),IFERROR(--SUBSTITUTE(SUBSTITUTE(TRIM(INDEX($A:$U,ROW(),$E$6)),",",""),"원",""),0))))</f>
        <v/>
      </c>
      <c r="AB588" s="30">
        <f>IF(OR($Y588="",$F$6=""),"",IF(INDEX($A:$U,ROW(),$F$6)="","",IF(ISNUMBER(INDEX($A:$U,ROW(),$F$6)),INDEX($A:$U,ROW(),$F$6),IFERROR(--SUBSTITUTE(SUBSTITUTE(TRIM(INDEX($A:$U,ROW(),$F$6)),",",""),"원",""),""))))</f>
        <v/>
      </c>
      <c r="AC588" s="2">
        <f>IF(OR($Y588="",$G$6=""),"",INDEX($A:$U,ROW(),$G$6)&amp;"")</f>
        <v/>
      </c>
      <c r="AD588" s="2">
        <f>IF($Y588="","",IF(OR(AND(설정!$B$5&lt;&gt;"",ISNUMBER(SEARCH(설정!$B$5,$AC588))),AND(설정!$B$6&lt;&gt;"",ISNUMBER(SEARCH(설정!$B$6,$AC588))),AND(설정!$B$7&lt;&gt;"",ISNUMBER(SEARCH(설정!$B$7,$AC588)))),"제외","포함"))</f>
        <v/>
      </c>
    </row>
    <row r="589">
      <c r="W589" s="2">
        <f>IF(OR($B$5="",$C$6="",ROW()&lt;$B$5),"",IF(INDEX($A:$U,ROW(),$C$6)="","",INDEX($A:$U,ROW(),$C$6)))</f>
        <v/>
      </c>
      <c r="X589" s="28">
        <f>IF($W589="","",IF(ISNUMBER($W589),IF($W589&gt;=10000000,IFERROR(DATE(INT($W589/10000),MOD(INT($W589/100),100),MOD($W589,100)),""),$W589),IF(ISNUMBER(--SUBSTITUTE(SUBSTITUTE(TRIM($W589),".","-"),"/","-")),IF(--SUBSTITUTE(SUBSTITUTE(TRIM($W589),".","-"),"/","-")&gt;=10000000,IFERROR(DATE(--LEFT(TRIM($W589),4),--MID(TRIM($W589),5,2),--RIGHT(TRIM($W589),2)),""),--SUBSTITUTE(SUBSTITUTE(TRIM($W589),".","-"),"/","-")),IFERROR(--LEFT(SUBSTITUTE(SUBSTITUTE(TRIM($W589),".","-"),"/","-"),10),""))))</f>
        <v/>
      </c>
      <c r="Y589" s="29">
        <f>IF($X589="","",INT($X589))</f>
        <v/>
      </c>
      <c r="Z589" s="30">
        <f>IF(OR($Y589="",$D$6=""),"",IF(INDEX($A:$U,ROW(),$D$6)="",0,IF(ISNUMBER(INDEX($A:$U,ROW(),$D$6)),INDEX($A:$U,ROW(),$D$6),IFERROR(--SUBSTITUTE(SUBSTITUTE(TRIM(INDEX($A:$U,ROW(),$D$6)),",",""),"원",""),0))))</f>
        <v/>
      </c>
      <c r="AA589" s="30">
        <f>IF(OR($Y589="",$E$6=""),"",IF(INDEX($A:$U,ROW(),$E$6)="",0,IF(ISNUMBER(INDEX($A:$U,ROW(),$E$6)),INDEX($A:$U,ROW(),$E$6),IFERROR(--SUBSTITUTE(SUBSTITUTE(TRIM(INDEX($A:$U,ROW(),$E$6)),",",""),"원",""),0))))</f>
        <v/>
      </c>
      <c r="AB589" s="30">
        <f>IF(OR($Y589="",$F$6=""),"",IF(INDEX($A:$U,ROW(),$F$6)="","",IF(ISNUMBER(INDEX($A:$U,ROW(),$F$6)),INDEX($A:$U,ROW(),$F$6),IFERROR(--SUBSTITUTE(SUBSTITUTE(TRIM(INDEX($A:$U,ROW(),$F$6)),",",""),"원",""),""))))</f>
        <v/>
      </c>
      <c r="AC589" s="2">
        <f>IF(OR($Y589="",$G$6=""),"",INDEX($A:$U,ROW(),$G$6)&amp;"")</f>
        <v/>
      </c>
      <c r="AD589" s="2">
        <f>IF($Y589="","",IF(OR(AND(설정!$B$5&lt;&gt;"",ISNUMBER(SEARCH(설정!$B$5,$AC589))),AND(설정!$B$6&lt;&gt;"",ISNUMBER(SEARCH(설정!$B$6,$AC589))),AND(설정!$B$7&lt;&gt;"",ISNUMBER(SEARCH(설정!$B$7,$AC589)))),"제외","포함"))</f>
        <v/>
      </c>
    </row>
    <row r="590">
      <c r="W590" s="2">
        <f>IF(OR($B$5="",$C$6="",ROW()&lt;$B$5),"",IF(INDEX($A:$U,ROW(),$C$6)="","",INDEX($A:$U,ROW(),$C$6)))</f>
        <v/>
      </c>
      <c r="X590" s="28">
        <f>IF($W590="","",IF(ISNUMBER($W590),IF($W590&gt;=10000000,IFERROR(DATE(INT($W590/10000),MOD(INT($W590/100),100),MOD($W590,100)),""),$W590),IF(ISNUMBER(--SUBSTITUTE(SUBSTITUTE(TRIM($W590),".","-"),"/","-")),IF(--SUBSTITUTE(SUBSTITUTE(TRIM($W590),".","-"),"/","-")&gt;=10000000,IFERROR(DATE(--LEFT(TRIM($W590),4),--MID(TRIM($W590),5,2),--RIGHT(TRIM($W590),2)),""),--SUBSTITUTE(SUBSTITUTE(TRIM($W590),".","-"),"/","-")),IFERROR(--LEFT(SUBSTITUTE(SUBSTITUTE(TRIM($W590),".","-"),"/","-"),10),""))))</f>
        <v/>
      </c>
      <c r="Y590" s="29">
        <f>IF($X590="","",INT($X590))</f>
        <v/>
      </c>
      <c r="Z590" s="30">
        <f>IF(OR($Y590="",$D$6=""),"",IF(INDEX($A:$U,ROW(),$D$6)="",0,IF(ISNUMBER(INDEX($A:$U,ROW(),$D$6)),INDEX($A:$U,ROW(),$D$6),IFERROR(--SUBSTITUTE(SUBSTITUTE(TRIM(INDEX($A:$U,ROW(),$D$6)),",",""),"원",""),0))))</f>
        <v/>
      </c>
      <c r="AA590" s="30">
        <f>IF(OR($Y590="",$E$6=""),"",IF(INDEX($A:$U,ROW(),$E$6)="",0,IF(ISNUMBER(INDEX($A:$U,ROW(),$E$6)),INDEX($A:$U,ROW(),$E$6),IFERROR(--SUBSTITUTE(SUBSTITUTE(TRIM(INDEX($A:$U,ROW(),$E$6)),",",""),"원",""),0))))</f>
        <v/>
      </c>
      <c r="AB590" s="30">
        <f>IF(OR($Y590="",$F$6=""),"",IF(INDEX($A:$U,ROW(),$F$6)="","",IF(ISNUMBER(INDEX($A:$U,ROW(),$F$6)),INDEX($A:$U,ROW(),$F$6),IFERROR(--SUBSTITUTE(SUBSTITUTE(TRIM(INDEX($A:$U,ROW(),$F$6)),",",""),"원",""),""))))</f>
        <v/>
      </c>
      <c r="AC590" s="2">
        <f>IF(OR($Y590="",$G$6=""),"",INDEX($A:$U,ROW(),$G$6)&amp;"")</f>
        <v/>
      </c>
      <c r="AD590" s="2">
        <f>IF($Y590="","",IF(OR(AND(설정!$B$5&lt;&gt;"",ISNUMBER(SEARCH(설정!$B$5,$AC590))),AND(설정!$B$6&lt;&gt;"",ISNUMBER(SEARCH(설정!$B$6,$AC590))),AND(설정!$B$7&lt;&gt;"",ISNUMBER(SEARCH(설정!$B$7,$AC590)))),"제외","포함"))</f>
        <v/>
      </c>
    </row>
    <row r="591">
      <c r="W591" s="2">
        <f>IF(OR($B$5="",$C$6="",ROW()&lt;$B$5),"",IF(INDEX($A:$U,ROW(),$C$6)="","",INDEX($A:$U,ROW(),$C$6)))</f>
        <v/>
      </c>
      <c r="X591" s="28">
        <f>IF($W591="","",IF(ISNUMBER($W591),IF($W591&gt;=10000000,IFERROR(DATE(INT($W591/10000),MOD(INT($W591/100),100),MOD($W591,100)),""),$W591),IF(ISNUMBER(--SUBSTITUTE(SUBSTITUTE(TRIM($W591),".","-"),"/","-")),IF(--SUBSTITUTE(SUBSTITUTE(TRIM($W591),".","-"),"/","-")&gt;=10000000,IFERROR(DATE(--LEFT(TRIM($W591),4),--MID(TRIM($W591),5,2),--RIGHT(TRIM($W591),2)),""),--SUBSTITUTE(SUBSTITUTE(TRIM($W591),".","-"),"/","-")),IFERROR(--LEFT(SUBSTITUTE(SUBSTITUTE(TRIM($W591),".","-"),"/","-"),10),""))))</f>
        <v/>
      </c>
      <c r="Y591" s="29">
        <f>IF($X591="","",INT($X591))</f>
        <v/>
      </c>
      <c r="Z591" s="30">
        <f>IF(OR($Y591="",$D$6=""),"",IF(INDEX($A:$U,ROW(),$D$6)="",0,IF(ISNUMBER(INDEX($A:$U,ROW(),$D$6)),INDEX($A:$U,ROW(),$D$6),IFERROR(--SUBSTITUTE(SUBSTITUTE(TRIM(INDEX($A:$U,ROW(),$D$6)),",",""),"원",""),0))))</f>
        <v/>
      </c>
      <c r="AA591" s="30">
        <f>IF(OR($Y591="",$E$6=""),"",IF(INDEX($A:$U,ROW(),$E$6)="",0,IF(ISNUMBER(INDEX($A:$U,ROW(),$E$6)),INDEX($A:$U,ROW(),$E$6),IFERROR(--SUBSTITUTE(SUBSTITUTE(TRIM(INDEX($A:$U,ROW(),$E$6)),",",""),"원",""),0))))</f>
        <v/>
      </c>
      <c r="AB591" s="30">
        <f>IF(OR($Y591="",$F$6=""),"",IF(INDEX($A:$U,ROW(),$F$6)="","",IF(ISNUMBER(INDEX($A:$U,ROW(),$F$6)),INDEX($A:$U,ROW(),$F$6),IFERROR(--SUBSTITUTE(SUBSTITUTE(TRIM(INDEX($A:$U,ROW(),$F$6)),",",""),"원",""),""))))</f>
        <v/>
      </c>
      <c r="AC591" s="2">
        <f>IF(OR($Y591="",$G$6=""),"",INDEX($A:$U,ROW(),$G$6)&amp;"")</f>
        <v/>
      </c>
      <c r="AD591" s="2">
        <f>IF($Y591="","",IF(OR(AND(설정!$B$5&lt;&gt;"",ISNUMBER(SEARCH(설정!$B$5,$AC591))),AND(설정!$B$6&lt;&gt;"",ISNUMBER(SEARCH(설정!$B$6,$AC591))),AND(설정!$B$7&lt;&gt;"",ISNUMBER(SEARCH(설정!$B$7,$AC591)))),"제외","포함"))</f>
        <v/>
      </c>
    </row>
    <row r="592">
      <c r="W592" s="2">
        <f>IF(OR($B$5="",$C$6="",ROW()&lt;$B$5),"",IF(INDEX($A:$U,ROW(),$C$6)="","",INDEX($A:$U,ROW(),$C$6)))</f>
        <v/>
      </c>
      <c r="X592" s="28">
        <f>IF($W592="","",IF(ISNUMBER($W592),IF($W592&gt;=10000000,IFERROR(DATE(INT($W592/10000),MOD(INT($W592/100),100),MOD($W592,100)),""),$W592),IF(ISNUMBER(--SUBSTITUTE(SUBSTITUTE(TRIM($W592),".","-"),"/","-")),IF(--SUBSTITUTE(SUBSTITUTE(TRIM($W592),".","-"),"/","-")&gt;=10000000,IFERROR(DATE(--LEFT(TRIM($W592),4),--MID(TRIM($W592),5,2),--RIGHT(TRIM($W592),2)),""),--SUBSTITUTE(SUBSTITUTE(TRIM($W592),".","-"),"/","-")),IFERROR(--LEFT(SUBSTITUTE(SUBSTITUTE(TRIM($W592),".","-"),"/","-"),10),""))))</f>
        <v/>
      </c>
      <c r="Y592" s="29">
        <f>IF($X592="","",INT($X592))</f>
        <v/>
      </c>
      <c r="Z592" s="30">
        <f>IF(OR($Y592="",$D$6=""),"",IF(INDEX($A:$U,ROW(),$D$6)="",0,IF(ISNUMBER(INDEX($A:$U,ROW(),$D$6)),INDEX($A:$U,ROW(),$D$6),IFERROR(--SUBSTITUTE(SUBSTITUTE(TRIM(INDEX($A:$U,ROW(),$D$6)),",",""),"원",""),0))))</f>
        <v/>
      </c>
      <c r="AA592" s="30">
        <f>IF(OR($Y592="",$E$6=""),"",IF(INDEX($A:$U,ROW(),$E$6)="",0,IF(ISNUMBER(INDEX($A:$U,ROW(),$E$6)),INDEX($A:$U,ROW(),$E$6),IFERROR(--SUBSTITUTE(SUBSTITUTE(TRIM(INDEX($A:$U,ROW(),$E$6)),",",""),"원",""),0))))</f>
        <v/>
      </c>
      <c r="AB592" s="30">
        <f>IF(OR($Y592="",$F$6=""),"",IF(INDEX($A:$U,ROW(),$F$6)="","",IF(ISNUMBER(INDEX($A:$U,ROW(),$F$6)),INDEX($A:$U,ROW(),$F$6),IFERROR(--SUBSTITUTE(SUBSTITUTE(TRIM(INDEX($A:$U,ROW(),$F$6)),",",""),"원",""),""))))</f>
        <v/>
      </c>
      <c r="AC592" s="2">
        <f>IF(OR($Y592="",$G$6=""),"",INDEX($A:$U,ROW(),$G$6)&amp;"")</f>
        <v/>
      </c>
      <c r="AD592" s="2">
        <f>IF($Y592="","",IF(OR(AND(설정!$B$5&lt;&gt;"",ISNUMBER(SEARCH(설정!$B$5,$AC592))),AND(설정!$B$6&lt;&gt;"",ISNUMBER(SEARCH(설정!$B$6,$AC592))),AND(설정!$B$7&lt;&gt;"",ISNUMBER(SEARCH(설정!$B$7,$AC592)))),"제외","포함"))</f>
        <v/>
      </c>
    </row>
    <row r="593">
      <c r="W593" s="2">
        <f>IF(OR($B$5="",$C$6="",ROW()&lt;$B$5),"",IF(INDEX($A:$U,ROW(),$C$6)="","",INDEX($A:$U,ROW(),$C$6)))</f>
        <v/>
      </c>
      <c r="X593" s="28">
        <f>IF($W593="","",IF(ISNUMBER($W593),IF($W593&gt;=10000000,IFERROR(DATE(INT($W593/10000),MOD(INT($W593/100),100),MOD($W593,100)),""),$W593),IF(ISNUMBER(--SUBSTITUTE(SUBSTITUTE(TRIM($W593),".","-"),"/","-")),IF(--SUBSTITUTE(SUBSTITUTE(TRIM($W593),".","-"),"/","-")&gt;=10000000,IFERROR(DATE(--LEFT(TRIM($W593),4),--MID(TRIM($W593),5,2),--RIGHT(TRIM($W593),2)),""),--SUBSTITUTE(SUBSTITUTE(TRIM($W593),".","-"),"/","-")),IFERROR(--LEFT(SUBSTITUTE(SUBSTITUTE(TRIM($W593),".","-"),"/","-"),10),""))))</f>
        <v/>
      </c>
      <c r="Y593" s="29">
        <f>IF($X593="","",INT($X593))</f>
        <v/>
      </c>
      <c r="Z593" s="30">
        <f>IF(OR($Y593="",$D$6=""),"",IF(INDEX($A:$U,ROW(),$D$6)="",0,IF(ISNUMBER(INDEX($A:$U,ROW(),$D$6)),INDEX($A:$U,ROW(),$D$6),IFERROR(--SUBSTITUTE(SUBSTITUTE(TRIM(INDEX($A:$U,ROW(),$D$6)),",",""),"원",""),0))))</f>
        <v/>
      </c>
      <c r="AA593" s="30">
        <f>IF(OR($Y593="",$E$6=""),"",IF(INDEX($A:$U,ROW(),$E$6)="",0,IF(ISNUMBER(INDEX($A:$U,ROW(),$E$6)),INDEX($A:$U,ROW(),$E$6),IFERROR(--SUBSTITUTE(SUBSTITUTE(TRIM(INDEX($A:$U,ROW(),$E$6)),",",""),"원",""),0))))</f>
        <v/>
      </c>
      <c r="AB593" s="30">
        <f>IF(OR($Y593="",$F$6=""),"",IF(INDEX($A:$U,ROW(),$F$6)="","",IF(ISNUMBER(INDEX($A:$U,ROW(),$F$6)),INDEX($A:$U,ROW(),$F$6),IFERROR(--SUBSTITUTE(SUBSTITUTE(TRIM(INDEX($A:$U,ROW(),$F$6)),",",""),"원",""),""))))</f>
        <v/>
      </c>
      <c r="AC593" s="2">
        <f>IF(OR($Y593="",$G$6=""),"",INDEX($A:$U,ROW(),$G$6)&amp;"")</f>
        <v/>
      </c>
      <c r="AD593" s="2">
        <f>IF($Y593="","",IF(OR(AND(설정!$B$5&lt;&gt;"",ISNUMBER(SEARCH(설정!$B$5,$AC593))),AND(설정!$B$6&lt;&gt;"",ISNUMBER(SEARCH(설정!$B$6,$AC593))),AND(설정!$B$7&lt;&gt;"",ISNUMBER(SEARCH(설정!$B$7,$AC593)))),"제외","포함"))</f>
        <v/>
      </c>
    </row>
    <row r="594">
      <c r="W594" s="2">
        <f>IF(OR($B$5="",$C$6="",ROW()&lt;$B$5),"",IF(INDEX($A:$U,ROW(),$C$6)="","",INDEX($A:$U,ROW(),$C$6)))</f>
        <v/>
      </c>
      <c r="X594" s="28">
        <f>IF($W594="","",IF(ISNUMBER($W594),IF($W594&gt;=10000000,IFERROR(DATE(INT($W594/10000),MOD(INT($W594/100),100),MOD($W594,100)),""),$W594),IF(ISNUMBER(--SUBSTITUTE(SUBSTITUTE(TRIM($W594),".","-"),"/","-")),IF(--SUBSTITUTE(SUBSTITUTE(TRIM($W594),".","-"),"/","-")&gt;=10000000,IFERROR(DATE(--LEFT(TRIM($W594),4),--MID(TRIM($W594),5,2),--RIGHT(TRIM($W594),2)),""),--SUBSTITUTE(SUBSTITUTE(TRIM($W594),".","-"),"/","-")),IFERROR(--LEFT(SUBSTITUTE(SUBSTITUTE(TRIM($W594),".","-"),"/","-"),10),""))))</f>
        <v/>
      </c>
      <c r="Y594" s="29">
        <f>IF($X594="","",INT($X594))</f>
        <v/>
      </c>
      <c r="Z594" s="30">
        <f>IF(OR($Y594="",$D$6=""),"",IF(INDEX($A:$U,ROW(),$D$6)="",0,IF(ISNUMBER(INDEX($A:$U,ROW(),$D$6)),INDEX($A:$U,ROW(),$D$6),IFERROR(--SUBSTITUTE(SUBSTITUTE(TRIM(INDEX($A:$U,ROW(),$D$6)),",",""),"원",""),0))))</f>
        <v/>
      </c>
      <c r="AA594" s="30">
        <f>IF(OR($Y594="",$E$6=""),"",IF(INDEX($A:$U,ROW(),$E$6)="",0,IF(ISNUMBER(INDEX($A:$U,ROW(),$E$6)),INDEX($A:$U,ROW(),$E$6),IFERROR(--SUBSTITUTE(SUBSTITUTE(TRIM(INDEX($A:$U,ROW(),$E$6)),",",""),"원",""),0))))</f>
        <v/>
      </c>
      <c r="AB594" s="30">
        <f>IF(OR($Y594="",$F$6=""),"",IF(INDEX($A:$U,ROW(),$F$6)="","",IF(ISNUMBER(INDEX($A:$U,ROW(),$F$6)),INDEX($A:$U,ROW(),$F$6),IFERROR(--SUBSTITUTE(SUBSTITUTE(TRIM(INDEX($A:$U,ROW(),$F$6)),",",""),"원",""),""))))</f>
        <v/>
      </c>
      <c r="AC594" s="2">
        <f>IF(OR($Y594="",$G$6=""),"",INDEX($A:$U,ROW(),$G$6)&amp;"")</f>
        <v/>
      </c>
      <c r="AD594" s="2">
        <f>IF($Y594="","",IF(OR(AND(설정!$B$5&lt;&gt;"",ISNUMBER(SEARCH(설정!$B$5,$AC594))),AND(설정!$B$6&lt;&gt;"",ISNUMBER(SEARCH(설정!$B$6,$AC594))),AND(설정!$B$7&lt;&gt;"",ISNUMBER(SEARCH(설정!$B$7,$AC594)))),"제외","포함"))</f>
        <v/>
      </c>
    </row>
    <row r="595">
      <c r="W595" s="2">
        <f>IF(OR($B$5="",$C$6="",ROW()&lt;$B$5),"",IF(INDEX($A:$U,ROW(),$C$6)="","",INDEX($A:$U,ROW(),$C$6)))</f>
        <v/>
      </c>
      <c r="X595" s="28">
        <f>IF($W595="","",IF(ISNUMBER($W595),IF($W595&gt;=10000000,IFERROR(DATE(INT($W595/10000),MOD(INT($W595/100),100),MOD($W595,100)),""),$W595),IF(ISNUMBER(--SUBSTITUTE(SUBSTITUTE(TRIM($W595),".","-"),"/","-")),IF(--SUBSTITUTE(SUBSTITUTE(TRIM($W595),".","-"),"/","-")&gt;=10000000,IFERROR(DATE(--LEFT(TRIM($W595),4),--MID(TRIM($W595),5,2),--RIGHT(TRIM($W595),2)),""),--SUBSTITUTE(SUBSTITUTE(TRIM($W595),".","-"),"/","-")),IFERROR(--LEFT(SUBSTITUTE(SUBSTITUTE(TRIM($W595),".","-"),"/","-"),10),""))))</f>
        <v/>
      </c>
      <c r="Y595" s="29">
        <f>IF($X595="","",INT($X595))</f>
        <v/>
      </c>
      <c r="Z595" s="30">
        <f>IF(OR($Y595="",$D$6=""),"",IF(INDEX($A:$U,ROW(),$D$6)="",0,IF(ISNUMBER(INDEX($A:$U,ROW(),$D$6)),INDEX($A:$U,ROW(),$D$6),IFERROR(--SUBSTITUTE(SUBSTITUTE(TRIM(INDEX($A:$U,ROW(),$D$6)),",",""),"원",""),0))))</f>
        <v/>
      </c>
      <c r="AA595" s="30">
        <f>IF(OR($Y595="",$E$6=""),"",IF(INDEX($A:$U,ROW(),$E$6)="",0,IF(ISNUMBER(INDEX($A:$U,ROW(),$E$6)),INDEX($A:$U,ROW(),$E$6),IFERROR(--SUBSTITUTE(SUBSTITUTE(TRIM(INDEX($A:$U,ROW(),$E$6)),",",""),"원",""),0))))</f>
        <v/>
      </c>
      <c r="AB595" s="30">
        <f>IF(OR($Y595="",$F$6=""),"",IF(INDEX($A:$U,ROW(),$F$6)="","",IF(ISNUMBER(INDEX($A:$U,ROW(),$F$6)),INDEX($A:$U,ROW(),$F$6),IFERROR(--SUBSTITUTE(SUBSTITUTE(TRIM(INDEX($A:$U,ROW(),$F$6)),",",""),"원",""),""))))</f>
        <v/>
      </c>
      <c r="AC595" s="2">
        <f>IF(OR($Y595="",$G$6=""),"",INDEX($A:$U,ROW(),$G$6)&amp;"")</f>
        <v/>
      </c>
      <c r="AD595" s="2">
        <f>IF($Y595="","",IF(OR(AND(설정!$B$5&lt;&gt;"",ISNUMBER(SEARCH(설정!$B$5,$AC595))),AND(설정!$B$6&lt;&gt;"",ISNUMBER(SEARCH(설정!$B$6,$AC595))),AND(설정!$B$7&lt;&gt;"",ISNUMBER(SEARCH(설정!$B$7,$AC595)))),"제외","포함"))</f>
        <v/>
      </c>
    </row>
    <row r="596">
      <c r="W596" s="2">
        <f>IF(OR($B$5="",$C$6="",ROW()&lt;$B$5),"",IF(INDEX($A:$U,ROW(),$C$6)="","",INDEX($A:$U,ROW(),$C$6)))</f>
        <v/>
      </c>
      <c r="X596" s="28">
        <f>IF($W596="","",IF(ISNUMBER($W596),IF($W596&gt;=10000000,IFERROR(DATE(INT($W596/10000),MOD(INT($W596/100),100),MOD($W596,100)),""),$W596),IF(ISNUMBER(--SUBSTITUTE(SUBSTITUTE(TRIM($W596),".","-"),"/","-")),IF(--SUBSTITUTE(SUBSTITUTE(TRIM($W596),".","-"),"/","-")&gt;=10000000,IFERROR(DATE(--LEFT(TRIM($W596),4),--MID(TRIM($W596),5,2),--RIGHT(TRIM($W596),2)),""),--SUBSTITUTE(SUBSTITUTE(TRIM($W596),".","-"),"/","-")),IFERROR(--LEFT(SUBSTITUTE(SUBSTITUTE(TRIM($W596),".","-"),"/","-"),10),""))))</f>
        <v/>
      </c>
      <c r="Y596" s="29">
        <f>IF($X596="","",INT($X596))</f>
        <v/>
      </c>
      <c r="Z596" s="30">
        <f>IF(OR($Y596="",$D$6=""),"",IF(INDEX($A:$U,ROW(),$D$6)="",0,IF(ISNUMBER(INDEX($A:$U,ROW(),$D$6)),INDEX($A:$U,ROW(),$D$6),IFERROR(--SUBSTITUTE(SUBSTITUTE(TRIM(INDEX($A:$U,ROW(),$D$6)),",",""),"원",""),0))))</f>
        <v/>
      </c>
      <c r="AA596" s="30">
        <f>IF(OR($Y596="",$E$6=""),"",IF(INDEX($A:$U,ROW(),$E$6)="",0,IF(ISNUMBER(INDEX($A:$U,ROW(),$E$6)),INDEX($A:$U,ROW(),$E$6),IFERROR(--SUBSTITUTE(SUBSTITUTE(TRIM(INDEX($A:$U,ROW(),$E$6)),",",""),"원",""),0))))</f>
        <v/>
      </c>
      <c r="AB596" s="30">
        <f>IF(OR($Y596="",$F$6=""),"",IF(INDEX($A:$U,ROW(),$F$6)="","",IF(ISNUMBER(INDEX($A:$U,ROW(),$F$6)),INDEX($A:$U,ROW(),$F$6),IFERROR(--SUBSTITUTE(SUBSTITUTE(TRIM(INDEX($A:$U,ROW(),$F$6)),",",""),"원",""),""))))</f>
        <v/>
      </c>
      <c r="AC596" s="2">
        <f>IF(OR($Y596="",$G$6=""),"",INDEX($A:$U,ROW(),$G$6)&amp;"")</f>
        <v/>
      </c>
      <c r="AD596" s="2">
        <f>IF($Y596="","",IF(OR(AND(설정!$B$5&lt;&gt;"",ISNUMBER(SEARCH(설정!$B$5,$AC596))),AND(설정!$B$6&lt;&gt;"",ISNUMBER(SEARCH(설정!$B$6,$AC596))),AND(설정!$B$7&lt;&gt;"",ISNUMBER(SEARCH(설정!$B$7,$AC596)))),"제외","포함"))</f>
        <v/>
      </c>
    </row>
    <row r="597">
      <c r="W597" s="2">
        <f>IF(OR($B$5="",$C$6="",ROW()&lt;$B$5),"",IF(INDEX($A:$U,ROW(),$C$6)="","",INDEX($A:$U,ROW(),$C$6)))</f>
        <v/>
      </c>
      <c r="X597" s="28">
        <f>IF($W597="","",IF(ISNUMBER($W597),IF($W597&gt;=10000000,IFERROR(DATE(INT($W597/10000),MOD(INT($W597/100),100),MOD($W597,100)),""),$W597),IF(ISNUMBER(--SUBSTITUTE(SUBSTITUTE(TRIM($W597),".","-"),"/","-")),IF(--SUBSTITUTE(SUBSTITUTE(TRIM($W597),".","-"),"/","-")&gt;=10000000,IFERROR(DATE(--LEFT(TRIM($W597),4),--MID(TRIM($W597),5,2),--RIGHT(TRIM($W597),2)),""),--SUBSTITUTE(SUBSTITUTE(TRIM($W597),".","-"),"/","-")),IFERROR(--LEFT(SUBSTITUTE(SUBSTITUTE(TRIM($W597),".","-"),"/","-"),10),""))))</f>
        <v/>
      </c>
      <c r="Y597" s="29">
        <f>IF($X597="","",INT($X597))</f>
        <v/>
      </c>
      <c r="Z597" s="30">
        <f>IF(OR($Y597="",$D$6=""),"",IF(INDEX($A:$U,ROW(),$D$6)="",0,IF(ISNUMBER(INDEX($A:$U,ROW(),$D$6)),INDEX($A:$U,ROW(),$D$6),IFERROR(--SUBSTITUTE(SUBSTITUTE(TRIM(INDEX($A:$U,ROW(),$D$6)),",",""),"원",""),0))))</f>
        <v/>
      </c>
      <c r="AA597" s="30">
        <f>IF(OR($Y597="",$E$6=""),"",IF(INDEX($A:$U,ROW(),$E$6)="",0,IF(ISNUMBER(INDEX($A:$U,ROW(),$E$6)),INDEX($A:$U,ROW(),$E$6),IFERROR(--SUBSTITUTE(SUBSTITUTE(TRIM(INDEX($A:$U,ROW(),$E$6)),",",""),"원",""),0))))</f>
        <v/>
      </c>
      <c r="AB597" s="30">
        <f>IF(OR($Y597="",$F$6=""),"",IF(INDEX($A:$U,ROW(),$F$6)="","",IF(ISNUMBER(INDEX($A:$U,ROW(),$F$6)),INDEX($A:$U,ROW(),$F$6),IFERROR(--SUBSTITUTE(SUBSTITUTE(TRIM(INDEX($A:$U,ROW(),$F$6)),",",""),"원",""),""))))</f>
        <v/>
      </c>
      <c r="AC597" s="2">
        <f>IF(OR($Y597="",$G$6=""),"",INDEX($A:$U,ROW(),$G$6)&amp;"")</f>
        <v/>
      </c>
      <c r="AD597" s="2">
        <f>IF($Y597="","",IF(OR(AND(설정!$B$5&lt;&gt;"",ISNUMBER(SEARCH(설정!$B$5,$AC597))),AND(설정!$B$6&lt;&gt;"",ISNUMBER(SEARCH(설정!$B$6,$AC597))),AND(설정!$B$7&lt;&gt;"",ISNUMBER(SEARCH(설정!$B$7,$AC597)))),"제외","포함"))</f>
        <v/>
      </c>
    </row>
    <row r="598">
      <c r="W598" s="2">
        <f>IF(OR($B$5="",$C$6="",ROW()&lt;$B$5),"",IF(INDEX($A:$U,ROW(),$C$6)="","",INDEX($A:$U,ROW(),$C$6)))</f>
        <v/>
      </c>
      <c r="X598" s="28">
        <f>IF($W598="","",IF(ISNUMBER($W598),IF($W598&gt;=10000000,IFERROR(DATE(INT($W598/10000),MOD(INT($W598/100),100),MOD($W598,100)),""),$W598),IF(ISNUMBER(--SUBSTITUTE(SUBSTITUTE(TRIM($W598),".","-"),"/","-")),IF(--SUBSTITUTE(SUBSTITUTE(TRIM($W598),".","-"),"/","-")&gt;=10000000,IFERROR(DATE(--LEFT(TRIM($W598),4),--MID(TRIM($W598),5,2),--RIGHT(TRIM($W598),2)),""),--SUBSTITUTE(SUBSTITUTE(TRIM($W598),".","-"),"/","-")),IFERROR(--LEFT(SUBSTITUTE(SUBSTITUTE(TRIM($W598),".","-"),"/","-"),10),""))))</f>
        <v/>
      </c>
      <c r="Y598" s="29">
        <f>IF($X598="","",INT($X598))</f>
        <v/>
      </c>
      <c r="Z598" s="30">
        <f>IF(OR($Y598="",$D$6=""),"",IF(INDEX($A:$U,ROW(),$D$6)="",0,IF(ISNUMBER(INDEX($A:$U,ROW(),$D$6)),INDEX($A:$U,ROW(),$D$6),IFERROR(--SUBSTITUTE(SUBSTITUTE(TRIM(INDEX($A:$U,ROW(),$D$6)),",",""),"원",""),0))))</f>
        <v/>
      </c>
      <c r="AA598" s="30">
        <f>IF(OR($Y598="",$E$6=""),"",IF(INDEX($A:$U,ROW(),$E$6)="",0,IF(ISNUMBER(INDEX($A:$U,ROW(),$E$6)),INDEX($A:$U,ROW(),$E$6),IFERROR(--SUBSTITUTE(SUBSTITUTE(TRIM(INDEX($A:$U,ROW(),$E$6)),",",""),"원",""),0))))</f>
        <v/>
      </c>
      <c r="AB598" s="30">
        <f>IF(OR($Y598="",$F$6=""),"",IF(INDEX($A:$U,ROW(),$F$6)="","",IF(ISNUMBER(INDEX($A:$U,ROW(),$F$6)),INDEX($A:$U,ROW(),$F$6),IFERROR(--SUBSTITUTE(SUBSTITUTE(TRIM(INDEX($A:$U,ROW(),$F$6)),",",""),"원",""),""))))</f>
        <v/>
      </c>
      <c r="AC598" s="2">
        <f>IF(OR($Y598="",$G$6=""),"",INDEX($A:$U,ROW(),$G$6)&amp;"")</f>
        <v/>
      </c>
      <c r="AD598" s="2">
        <f>IF($Y598="","",IF(OR(AND(설정!$B$5&lt;&gt;"",ISNUMBER(SEARCH(설정!$B$5,$AC598))),AND(설정!$B$6&lt;&gt;"",ISNUMBER(SEARCH(설정!$B$6,$AC598))),AND(설정!$B$7&lt;&gt;"",ISNUMBER(SEARCH(설정!$B$7,$AC598)))),"제외","포함"))</f>
        <v/>
      </c>
    </row>
    <row r="599">
      <c r="W599" s="2">
        <f>IF(OR($B$5="",$C$6="",ROW()&lt;$B$5),"",IF(INDEX($A:$U,ROW(),$C$6)="","",INDEX($A:$U,ROW(),$C$6)))</f>
        <v/>
      </c>
      <c r="X599" s="28">
        <f>IF($W599="","",IF(ISNUMBER($W599),IF($W599&gt;=10000000,IFERROR(DATE(INT($W599/10000),MOD(INT($W599/100),100),MOD($W599,100)),""),$W599),IF(ISNUMBER(--SUBSTITUTE(SUBSTITUTE(TRIM($W599),".","-"),"/","-")),IF(--SUBSTITUTE(SUBSTITUTE(TRIM($W599),".","-"),"/","-")&gt;=10000000,IFERROR(DATE(--LEFT(TRIM($W599),4),--MID(TRIM($W599),5,2),--RIGHT(TRIM($W599),2)),""),--SUBSTITUTE(SUBSTITUTE(TRIM($W599),".","-"),"/","-")),IFERROR(--LEFT(SUBSTITUTE(SUBSTITUTE(TRIM($W599),".","-"),"/","-"),10),""))))</f>
        <v/>
      </c>
      <c r="Y599" s="29">
        <f>IF($X599="","",INT($X599))</f>
        <v/>
      </c>
      <c r="Z599" s="30">
        <f>IF(OR($Y599="",$D$6=""),"",IF(INDEX($A:$U,ROW(),$D$6)="",0,IF(ISNUMBER(INDEX($A:$U,ROW(),$D$6)),INDEX($A:$U,ROW(),$D$6),IFERROR(--SUBSTITUTE(SUBSTITUTE(TRIM(INDEX($A:$U,ROW(),$D$6)),",",""),"원",""),0))))</f>
        <v/>
      </c>
      <c r="AA599" s="30">
        <f>IF(OR($Y599="",$E$6=""),"",IF(INDEX($A:$U,ROW(),$E$6)="",0,IF(ISNUMBER(INDEX($A:$U,ROW(),$E$6)),INDEX($A:$U,ROW(),$E$6),IFERROR(--SUBSTITUTE(SUBSTITUTE(TRIM(INDEX($A:$U,ROW(),$E$6)),",",""),"원",""),0))))</f>
        <v/>
      </c>
      <c r="AB599" s="30">
        <f>IF(OR($Y599="",$F$6=""),"",IF(INDEX($A:$U,ROW(),$F$6)="","",IF(ISNUMBER(INDEX($A:$U,ROW(),$F$6)),INDEX($A:$U,ROW(),$F$6),IFERROR(--SUBSTITUTE(SUBSTITUTE(TRIM(INDEX($A:$U,ROW(),$F$6)),",",""),"원",""),""))))</f>
        <v/>
      </c>
      <c r="AC599" s="2">
        <f>IF(OR($Y599="",$G$6=""),"",INDEX($A:$U,ROW(),$G$6)&amp;"")</f>
        <v/>
      </c>
      <c r="AD599" s="2">
        <f>IF($Y599="","",IF(OR(AND(설정!$B$5&lt;&gt;"",ISNUMBER(SEARCH(설정!$B$5,$AC599))),AND(설정!$B$6&lt;&gt;"",ISNUMBER(SEARCH(설정!$B$6,$AC599))),AND(설정!$B$7&lt;&gt;"",ISNUMBER(SEARCH(설정!$B$7,$AC599)))),"제외","포함"))</f>
        <v/>
      </c>
    </row>
    <row r="600">
      <c r="W600" s="2">
        <f>IF(OR($B$5="",$C$6="",ROW()&lt;$B$5),"",IF(INDEX($A:$U,ROW(),$C$6)="","",INDEX($A:$U,ROW(),$C$6)))</f>
        <v/>
      </c>
      <c r="X600" s="28">
        <f>IF($W600="","",IF(ISNUMBER($W600),IF($W600&gt;=10000000,IFERROR(DATE(INT($W600/10000),MOD(INT($W600/100),100),MOD($W600,100)),""),$W600),IF(ISNUMBER(--SUBSTITUTE(SUBSTITUTE(TRIM($W600),".","-"),"/","-")),IF(--SUBSTITUTE(SUBSTITUTE(TRIM($W600),".","-"),"/","-")&gt;=10000000,IFERROR(DATE(--LEFT(TRIM($W600),4),--MID(TRIM($W600),5,2),--RIGHT(TRIM($W600),2)),""),--SUBSTITUTE(SUBSTITUTE(TRIM($W600),".","-"),"/","-")),IFERROR(--LEFT(SUBSTITUTE(SUBSTITUTE(TRIM($W600),".","-"),"/","-"),10),""))))</f>
        <v/>
      </c>
      <c r="Y600" s="29">
        <f>IF($X600="","",INT($X600))</f>
        <v/>
      </c>
      <c r="Z600" s="30">
        <f>IF(OR($Y600="",$D$6=""),"",IF(INDEX($A:$U,ROW(),$D$6)="",0,IF(ISNUMBER(INDEX($A:$U,ROW(),$D$6)),INDEX($A:$U,ROW(),$D$6),IFERROR(--SUBSTITUTE(SUBSTITUTE(TRIM(INDEX($A:$U,ROW(),$D$6)),",",""),"원",""),0))))</f>
        <v/>
      </c>
      <c r="AA600" s="30">
        <f>IF(OR($Y600="",$E$6=""),"",IF(INDEX($A:$U,ROW(),$E$6)="",0,IF(ISNUMBER(INDEX($A:$U,ROW(),$E$6)),INDEX($A:$U,ROW(),$E$6),IFERROR(--SUBSTITUTE(SUBSTITUTE(TRIM(INDEX($A:$U,ROW(),$E$6)),",",""),"원",""),0))))</f>
        <v/>
      </c>
      <c r="AB600" s="30">
        <f>IF(OR($Y600="",$F$6=""),"",IF(INDEX($A:$U,ROW(),$F$6)="","",IF(ISNUMBER(INDEX($A:$U,ROW(),$F$6)),INDEX($A:$U,ROW(),$F$6),IFERROR(--SUBSTITUTE(SUBSTITUTE(TRIM(INDEX($A:$U,ROW(),$F$6)),",",""),"원",""),""))))</f>
        <v/>
      </c>
      <c r="AC600" s="2">
        <f>IF(OR($Y600="",$G$6=""),"",INDEX($A:$U,ROW(),$G$6)&amp;"")</f>
        <v/>
      </c>
      <c r="AD600" s="2">
        <f>IF($Y600="","",IF(OR(AND(설정!$B$5&lt;&gt;"",ISNUMBER(SEARCH(설정!$B$5,$AC600))),AND(설정!$B$6&lt;&gt;"",ISNUMBER(SEARCH(설정!$B$6,$AC600))),AND(설정!$B$7&lt;&gt;"",ISNUMBER(SEARCH(설정!$B$7,$AC600)))),"제외","포함"))</f>
        <v/>
      </c>
    </row>
    <row r="601">
      <c r="W601" s="2">
        <f>IF(OR($B$5="",$C$6="",ROW()&lt;$B$5),"",IF(INDEX($A:$U,ROW(),$C$6)="","",INDEX($A:$U,ROW(),$C$6)))</f>
        <v/>
      </c>
      <c r="X601" s="28">
        <f>IF($W601="","",IF(ISNUMBER($W601),IF($W601&gt;=10000000,IFERROR(DATE(INT($W601/10000),MOD(INT($W601/100),100),MOD($W601,100)),""),$W601),IF(ISNUMBER(--SUBSTITUTE(SUBSTITUTE(TRIM($W601),".","-"),"/","-")),IF(--SUBSTITUTE(SUBSTITUTE(TRIM($W601),".","-"),"/","-")&gt;=10000000,IFERROR(DATE(--LEFT(TRIM($W601),4),--MID(TRIM($W601),5,2),--RIGHT(TRIM($W601),2)),""),--SUBSTITUTE(SUBSTITUTE(TRIM($W601),".","-"),"/","-")),IFERROR(--LEFT(SUBSTITUTE(SUBSTITUTE(TRIM($W601),".","-"),"/","-"),10),""))))</f>
        <v/>
      </c>
      <c r="Y601" s="29">
        <f>IF($X601="","",INT($X601))</f>
        <v/>
      </c>
      <c r="Z601" s="30">
        <f>IF(OR($Y601="",$D$6=""),"",IF(INDEX($A:$U,ROW(),$D$6)="",0,IF(ISNUMBER(INDEX($A:$U,ROW(),$D$6)),INDEX($A:$U,ROW(),$D$6),IFERROR(--SUBSTITUTE(SUBSTITUTE(TRIM(INDEX($A:$U,ROW(),$D$6)),",",""),"원",""),0))))</f>
        <v/>
      </c>
      <c r="AA601" s="30">
        <f>IF(OR($Y601="",$E$6=""),"",IF(INDEX($A:$U,ROW(),$E$6)="",0,IF(ISNUMBER(INDEX($A:$U,ROW(),$E$6)),INDEX($A:$U,ROW(),$E$6),IFERROR(--SUBSTITUTE(SUBSTITUTE(TRIM(INDEX($A:$U,ROW(),$E$6)),",",""),"원",""),0))))</f>
        <v/>
      </c>
      <c r="AB601" s="30">
        <f>IF(OR($Y601="",$F$6=""),"",IF(INDEX($A:$U,ROW(),$F$6)="","",IF(ISNUMBER(INDEX($A:$U,ROW(),$F$6)),INDEX($A:$U,ROW(),$F$6),IFERROR(--SUBSTITUTE(SUBSTITUTE(TRIM(INDEX($A:$U,ROW(),$F$6)),",",""),"원",""),""))))</f>
        <v/>
      </c>
      <c r="AC601" s="2">
        <f>IF(OR($Y601="",$G$6=""),"",INDEX($A:$U,ROW(),$G$6)&amp;"")</f>
        <v/>
      </c>
      <c r="AD601" s="2">
        <f>IF($Y601="","",IF(OR(AND(설정!$B$5&lt;&gt;"",ISNUMBER(SEARCH(설정!$B$5,$AC601))),AND(설정!$B$6&lt;&gt;"",ISNUMBER(SEARCH(설정!$B$6,$AC601))),AND(설정!$B$7&lt;&gt;"",ISNUMBER(SEARCH(설정!$B$7,$AC601)))),"제외","포함"))</f>
        <v/>
      </c>
    </row>
    <row r="602">
      <c r="W602" s="2">
        <f>IF(OR($B$5="",$C$6="",ROW()&lt;$B$5),"",IF(INDEX($A:$U,ROW(),$C$6)="","",INDEX($A:$U,ROW(),$C$6)))</f>
        <v/>
      </c>
      <c r="X602" s="28">
        <f>IF($W602="","",IF(ISNUMBER($W602),IF($W602&gt;=10000000,IFERROR(DATE(INT($W602/10000),MOD(INT($W602/100),100),MOD($W602,100)),""),$W602),IF(ISNUMBER(--SUBSTITUTE(SUBSTITUTE(TRIM($W602),".","-"),"/","-")),IF(--SUBSTITUTE(SUBSTITUTE(TRIM($W602),".","-"),"/","-")&gt;=10000000,IFERROR(DATE(--LEFT(TRIM($W602),4),--MID(TRIM($W602),5,2),--RIGHT(TRIM($W602),2)),""),--SUBSTITUTE(SUBSTITUTE(TRIM($W602),".","-"),"/","-")),IFERROR(--LEFT(SUBSTITUTE(SUBSTITUTE(TRIM($W602),".","-"),"/","-"),10),""))))</f>
        <v/>
      </c>
      <c r="Y602" s="29">
        <f>IF($X602="","",INT($X602))</f>
        <v/>
      </c>
      <c r="Z602" s="30">
        <f>IF(OR($Y602="",$D$6=""),"",IF(INDEX($A:$U,ROW(),$D$6)="",0,IF(ISNUMBER(INDEX($A:$U,ROW(),$D$6)),INDEX($A:$U,ROW(),$D$6),IFERROR(--SUBSTITUTE(SUBSTITUTE(TRIM(INDEX($A:$U,ROW(),$D$6)),",",""),"원",""),0))))</f>
        <v/>
      </c>
      <c r="AA602" s="30">
        <f>IF(OR($Y602="",$E$6=""),"",IF(INDEX($A:$U,ROW(),$E$6)="",0,IF(ISNUMBER(INDEX($A:$U,ROW(),$E$6)),INDEX($A:$U,ROW(),$E$6),IFERROR(--SUBSTITUTE(SUBSTITUTE(TRIM(INDEX($A:$U,ROW(),$E$6)),",",""),"원",""),0))))</f>
        <v/>
      </c>
      <c r="AB602" s="30">
        <f>IF(OR($Y602="",$F$6=""),"",IF(INDEX($A:$U,ROW(),$F$6)="","",IF(ISNUMBER(INDEX($A:$U,ROW(),$F$6)),INDEX($A:$U,ROW(),$F$6),IFERROR(--SUBSTITUTE(SUBSTITUTE(TRIM(INDEX($A:$U,ROW(),$F$6)),",",""),"원",""),""))))</f>
        <v/>
      </c>
      <c r="AC602" s="2">
        <f>IF(OR($Y602="",$G$6=""),"",INDEX($A:$U,ROW(),$G$6)&amp;"")</f>
        <v/>
      </c>
      <c r="AD602" s="2">
        <f>IF($Y602="","",IF(OR(AND(설정!$B$5&lt;&gt;"",ISNUMBER(SEARCH(설정!$B$5,$AC602))),AND(설정!$B$6&lt;&gt;"",ISNUMBER(SEARCH(설정!$B$6,$AC602))),AND(설정!$B$7&lt;&gt;"",ISNUMBER(SEARCH(설정!$B$7,$AC602)))),"제외","포함"))</f>
        <v/>
      </c>
    </row>
    <row r="603">
      <c r="W603" s="2">
        <f>IF(OR($B$5="",$C$6="",ROW()&lt;$B$5),"",IF(INDEX($A:$U,ROW(),$C$6)="","",INDEX($A:$U,ROW(),$C$6)))</f>
        <v/>
      </c>
      <c r="X603" s="28">
        <f>IF($W603="","",IF(ISNUMBER($W603),IF($W603&gt;=10000000,IFERROR(DATE(INT($W603/10000),MOD(INT($W603/100),100),MOD($W603,100)),""),$W603),IF(ISNUMBER(--SUBSTITUTE(SUBSTITUTE(TRIM($W603),".","-"),"/","-")),IF(--SUBSTITUTE(SUBSTITUTE(TRIM($W603),".","-"),"/","-")&gt;=10000000,IFERROR(DATE(--LEFT(TRIM($W603),4),--MID(TRIM($W603),5,2),--RIGHT(TRIM($W603),2)),""),--SUBSTITUTE(SUBSTITUTE(TRIM($W603),".","-"),"/","-")),IFERROR(--LEFT(SUBSTITUTE(SUBSTITUTE(TRIM($W603),".","-"),"/","-"),10),""))))</f>
        <v/>
      </c>
      <c r="Y603" s="29">
        <f>IF($X603="","",INT($X603))</f>
        <v/>
      </c>
      <c r="Z603" s="30">
        <f>IF(OR($Y603="",$D$6=""),"",IF(INDEX($A:$U,ROW(),$D$6)="",0,IF(ISNUMBER(INDEX($A:$U,ROW(),$D$6)),INDEX($A:$U,ROW(),$D$6),IFERROR(--SUBSTITUTE(SUBSTITUTE(TRIM(INDEX($A:$U,ROW(),$D$6)),",",""),"원",""),0))))</f>
        <v/>
      </c>
      <c r="AA603" s="30">
        <f>IF(OR($Y603="",$E$6=""),"",IF(INDEX($A:$U,ROW(),$E$6)="",0,IF(ISNUMBER(INDEX($A:$U,ROW(),$E$6)),INDEX($A:$U,ROW(),$E$6),IFERROR(--SUBSTITUTE(SUBSTITUTE(TRIM(INDEX($A:$U,ROW(),$E$6)),",",""),"원",""),0))))</f>
        <v/>
      </c>
      <c r="AB603" s="30">
        <f>IF(OR($Y603="",$F$6=""),"",IF(INDEX($A:$U,ROW(),$F$6)="","",IF(ISNUMBER(INDEX($A:$U,ROW(),$F$6)),INDEX($A:$U,ROW(),$F$6),IFERROR(--SUBSTITUTE(SUBSTITUTE(TRIM(INDEX($A:$U,ROW(),$F$6)),",",""),"원",""),""))))</f>
        <v/>
      </c>
      <c r="AC603" s="2">
        <f>IF(OR($Y603="",$G$6=""),"",INDEX($A:$U,ROW(),$G$6)&amp;"")</f>
        <v/>
      </c>
      <c r="AD603" s="2">
        <f>IF($Y603="","",IF(OR(AND(설정!$B$5&lt;&gt;"",ISNUMBER(SEARCH(설정!$B$5,$AC603))),AND(설정!$B$6&lt;&gt;"",ISNUMBER(SEARCH(설정!$B$6,$AC603))),AND(설정!$B$7&lt;&gt;"",ISNUMBER(SEARCH(설정!$B$7,$AC603)))),"제외","포함"))</f>
        <v/>
      </c>
    </row>
    <row r="604">
      <c r="W604" s="2">
        <f>IF(OR($B$5="",$C$6="",ROW()&lt;$B$5),"",IF(INDEX($A:$U,ROW(),$C$6)="","",INDEX($A:$U,ROW(),$C$6)))</f>
        <v/>
      </c>
      <c r="X604" s="28">
        <f>IF($W604="","",IF(ISNUMBER($W604),IF($W604&gt;=10000000,IFERROR(DATE(INT($W604/10000),MOD(INT($W604/100),100),MOD($W604,100)),""),$W604),IF(ISNUMBER(--SUBSTITUTE(SUBSTITUTE(TRIM($W604),".","-"),"/","-")),IF(--SUBSTITUTE(SUBSTITUTE(TRIM($W604),".","-"),"/","-")&gt;=10000000,IFERROR(DATE(--LEFT(TRIM($W604),4),--MID(TRIM($W604),5,2),--RIGHT(TRIM($W604),2)),""),--SUBSTITUTE(SUBSTITUTE(TRIM($W604),".","-"),"/","-")),IFERROR(--LEFT(SUBSTITUTE(SUBSTITUTE(TRIM($W604),".","-"),"/","-"),10),""))))</f>
        <v/>
      </c>
      <c r="Y604" s="29">
        <f>IF($X604="","",INT($X604))</f>
        <v/>
      </c>
      <c r="Z604" s="30">
        <f>IF(OR($Y604="",$D$6=""),"",IF(INDEX($A:$U,ROW(),$D$6)="",0,IF(ISNUMBER(INDEX($A:$U,ROW(),$D$6)),INDEX($A:$U,ROW(),$D$6),IFERROR(--SUBSTITUTE(SUBSTITUTE(TRIM(INDEX($A:$U,ROW(),$D$6)),",",""),"원",""),0))))</f>
        <v/>
      </c>
      <c r="AA604" s="30">
        <f>IF(OR($Y604="",$E$6=""),"",IF(INDEX($A:$U,ROW(),$E$6)="",0,IF(ISNUMBER(INDEX($A:$U,ROW(),$E$6)),INDEX($A:$U,ROW(),$E$6),IFERROR(--SUBSTITUTE(SUBSTITUTE(TRIM(INDEX($A:$U,ROW(),$E$6)),",",""),"원",""),0))))</f>
        <v/>
      </c>
      <c r="AB604" s="30">
        <f>IF(OR($Y604="",$F$6=""),"",IF(INDEX($A:$U,ROW(),$F$6)="","",IF(ISNUMBER(INDEX($A:$U,ROW(),$F$6)),INDEX($A:$U,ROW(),$F$6),IFERROR(--SUBSTITUTE(SUBSTITUTE(TRIM(INDEX($A:$U,ROW(),$F$6)),",",""),"원",""),""))))</f>
        <v/>
      </c>
      <c r="AC604" s="2">
        <f>IF(OR($Y604="",$G$6=""),"",INDEX($A:$U,ROW(),$G$6)&amp;"")</f>
        <v/>
      </c>
      <c r="AD604" s="2">
        <f>IF($Y604="","",IF(OR(AND(설정!$B$5&lt;&gt;"",ISNUMBER(SEARCH(설정!$B$5,$AC604))),AND(설정!$B$6&lt;&gt;"",ISNUMBER(SEARCH(설정!$B$6,$AC604))),AND(설정!$B$7&lt;&gt;"",ISNUMBER(SEARCH(설정!$B$7,$AC604)))),"제외","포함"))</f>
        <v/>
      </c>
    </row>
    <row r="605">
      <c r="W605" s="2">
        <f>IF(OR($B$5="",$C$6="",ROW()&lt;$B$5),"",IF(INDEX($A:$U,ROW(),$C$6)="","",INDEX($A:$U,ROW(),$C$6)))</f>
        <v/>
      </c>
      <c r="X605" s="28">
        <f>IF($W605="","",IF(ISNUMBER($W605),IF($W605&gt;=10000000,IFERROR(DATE(INT($W605/10000),MOD(INT($W605/100),100),MOD($W605,100)),""),$W605),IF(ISNUMBER(--SUBSTITUTE(SUBSTITUTE(TRIM($W605),".","-"),"/","-")),IF(--SUBSTITUTE(SUBSTITUTE(TRIM($W605),".","-"),"/","-")&gt;=10000000,IFERROR(DATE(--LEFT(TRIM($W605),4),--MID(TRIM($W605),5,2),--RIGHT(TRIM($W605),2)),""),--SUBSTITUTE(SUBSTITUTE(TRIM($W605),".","-"),"/","-")),IFERROR(--LEFT(SUBSTITUTE(SUBSTITUTE(TRIM($W605),".","-"),"/","-"),10),""))))</f>
        <v/>
      </c>
      <c r="Y605" s="29">
        <f>IF($X605="","",INT($X605))</f>
        <v/>
      </c>
      <c r="Z605" s="30">
        <f>IF(OR($Y605="",$D$6=""),"",IF(INDEX($A:$U,ROW(),$D$6)="",0,IF(ISNUMBER(INDEX($A:$U,ROW(),$D$6)),INDEX($A:$U,ROW(),$D$6),IFERROR(--SUBSTITUTE(SUBSTITUTE(TRIM(INDEX($A:$U,ROW(),$D$6)),",",""),"원",""),0))))</f>
        <v/>
      </c>
      <c r="AA605" s="30">
        <f>IF(OR($Y605="",$E$6=""),"",IF(INDEX($A:$U,ROW(),$E$6)="",0,IF(ISNUMBER(INDEX($A:$U,ROW(),$E$6)),INDEX($A:$U,ROW(),$E$6),IFERROR(--SUBSTITUTE(SUBSTITUTE(TRIM(INDEX($A:$U,ROW(),$E$6)),",",""),"원",""),0))))</f>
        <v/>
      </c>
      <c r="AB605" s="30">
        <f>IF(OR($Y605="",$F$6=""),"",IF(INDEX($A:$U,ROW(),$F$6)="","",IF(ISNUMBER(INDEX($A:$U,ROW(),$F$6)),INDEX($A:$U,ROW(),$F$6),IFERROR(--SUBSTITUTE(SUBSTITUTE(TRIM(INDEX($A:$U,ROW(),$F$6)),",",""),"원",""),""))))</f>
        <v/>
      </c>
      <c r="AC605" s="2">
        <f>IF(OR($Y605="",$G$6=""),"",INDEX($A:$U,ROW(),$G$6)&amp;"")</f>
        <v/>
      </c>
      <c r="AD605" s="2">
        <f>IF($Y605="","",IF(OR(AND(설정!$B$5&lt;&gt;"",ISNUMBER(SEARCH(설정!$B$5,$AC605))),AND(설정!$B$6&lt;&gt;"",ISNUMBER(SEARCH(설정!$B$6,$AC605))),AND(설정!$B$7&lt;&gt;"",ISNUMBER(SEARCH(설정!$B$7,$AC605)))),"제외","포함"))</f>
        <v/>
      </c>
    </row>
    <row r="606">
      <c r="W606" s="2">
        <f>IF(OR($B$5="",$C$6="",ROW()&lt;$B$5),"",IF(INDEX($A:$U,ROW(),$C$6)="","",INDEX($A:$U,ROW(),$C$6)))</f>
        <v/>
      </c>
      <c r="X606" s="28">
        <f>IF($W606="","",IF(ISNUMBER($W606),IF($W606&gt;=10000000,IFERROR(DATE(INT($W606/10000),MOD(INT($W606/100),100),MOD($W606,100)),""),$W606),IF(ISNUMBER(--SUBSTITUTE(SUBSTITUTE(TRIM($W606),".","-"),"/","-")),IF(--SUBSTITUTE(SUBSTITUTE(TRIM($W606),".","-"),"/","-")&gt;=10000000,IFERROR(DATE(--LEFT(TRIM($W606),4),--MID(TRIM($W606),5,2),--RIGHT(TRIM($W606),2)),""),--SUBSTITUTE(SUBSTITUTE(TRIM($W606),".","-"),"/","-")),IFERROR(--LEFT(SUBSTITUTE(SUBSTITUTE(TRIM($W606),".","-"),"/","-"),10),""))))</f>
        <v/>
      </c>
      <c r="Y606" s="29">
        <f>IF($X606="","",INT($X606))</f>
        <v/>
      </c>
      <c r="Z606" s="30">
        <f>IF(OR($Y606="",$D$6=""),"",IF(INDEX($A:$U,ROW(),$D$6)="",0,IF(ISNUMBER(INDEX($A:$U,ROW(),$D$6)),INDEX($A:$U,ROW(),$D$6),IFERROR(--SUBSTITUTE(SUBSTITUTE(TRIM(INDEX($A:$U,ROW(),$D$6)),",",""),"원",""),0))))</f>
        <v/>
      </c>
      <c r="AA606" s="30">
        <f>IF(OR($Y606="",$E$6=""),"",IF(INDEX($A:$U,ROW(),$E$6)="",0,IF(ISNUMBER(INDEX($A:$U,ROW(),$E$6)),INDEX($A:$U,ROW(),$E$6),IFERROR(--SUBSTITUTE(SUBSTITUTE(TRIM(INDEX($A:$U,ROW(),$E$6)),",",""),"원",""),0))))</f>
        <v/>
      </c>
      <c r="AB606" s="30">
        <f>IF(OR($Y606="",$F$6=""),"",IF(INDEX($A:$U,ROW(),$F$6)="","",IF(ISNUMBER(INDEX($A:$U,ROW(),$F$6)),INDEX($A:$U,ROW(),$F$6),IFERROR(--SUBSTITUTE(SUBSTITUTE(TRIM(INDEX($A:$U,ROW(),$F$6)),",",""),"원",""),""))))</f>
        <v/>
      </c>
      <c r="AC606" s="2">
        <f>IF(OR($Y606="",$G$6=""),"",INDEX($A:$U,ROW(),$G$6)&amp;"")</f>
        <v/>
      </c>
      <c r="AD606" s="2">
        <f>IF($Y606="","",IF(OR(AND(설정!$B$5&lt;&gt;"",ISNUMBER(SEARCH(설정!$B$5,$AC606))),AND(설정!$B$6&lt;&gt;"",ISNUMBER(SEARCH(설정!$B$6,$AC606))),AND(설정!$B$7&lt;&gt;"",ISNUMBER(SEARCH(설정!$B$7,$AC606)))),"제외","포함"))</f>
        <v/>
      </c>
    </row>
    <row r="607">
      <c r="W607" s="2">
        <f>IF(OR($B$5="",$C$6="",ROW()&lt;$B$5),"",IF(INDEX($A:$U,ROW(),$C$6)="","",INDEX($A:$U,ROW(),$C$6)))</f>
        <v/>
      </c>
      <c r="X607" s="28">
        <f>IF($W607="","",IF(ISNUMBER($W607),IF($W607&gt;=10000000,IFERROR(DATE(INT($W607/10000),MOD(INT($W607/100),100),MOD($W607,100)),""),$W607),IF(ISNUMBER(--SUBSTITUTE(SUBSTITUTE(TRIM($W607),".","-"),"/","-")),IF(--SUBSTITUTE(SUBSTITUTE(TRIM($W607),".","-"),"/","-")&gt;=10000000,IFERROR(DATE(--LEFT(TRIM($W607),4),--MID(TRIM($W607),5,2),--RIGHT(TRIM($W607),2)),""),--SUBSTITUTE(SUBSTITUTE(TRIM($W607),".","-"),"/","-")),IFERROR(--LEFT(SUBSTITUTE(SUBSTITUTE(TRIM($W607),".","-"),"/","-"),10),""))))</f>
        <v/>
      </c>
      <c r="Y607" s="29">
        <f>IF($X607="","",INT($X607))</f>
        <v/>
      </c>
      <c r="Z607" s="30">
        <f>IF(OR($Y607="",$D$6=""),"",IF(INDEX($A:$U,ROW(),$D$6)="",0,IF(ISNUMBER(INDEX($A:$U,ROW(),$D$6)),INDEX($A:$U,ROW(),$D$6),IFERROR(--SUBSTITUTE(SUBSTITUTE(TRIM(INDEX($A:$U,ROW(),$D$6)),",",""),"원",""),0))))</f>
        <v/>
      </c>
      <c r="AA607" s="30">
        <f>IF(OR($Y607="",$E$6=""),"",IF(INDEX($A:$U,ROW(),$E$6)="",0,IF(ISNUMBER(INDEX($A:$U,ROW(),$E$6)),INDEX($A:$U,ROW(),$E$6),IFERROR(--SUBSTITUTE(SUBSTITUTE(TRIM(INDEX($A:$U,ROW(),$E$6)),",",""),"원",""),0))))</f>
        <v/>
      </c>
      <c r="AB607" s="30">
        <f>IF(OR($Y607="",$F$6=""),"",IF(INDEX($A:$U,ROW(),$F$6)="","",IF(ISNUMBER(INDEX($A:$U,ROW(),$F$6)),INDEX($A:$U,ROW(),$F$6),IFERROR(--SUBSTITUTE(SUBSTITUTE(TRIM(INDEX($A:$U,ROW(),$F$6)),",",""),"원",""),""))))</f>
        <v/>
      </c>
      <c r="AC607" s="2">
        <f>IF(OR($Y607="",$G$6=""),"",INDEX($A:$U,ROW(),$G$6)&amp;"")</f>
        <v/>
      </c>
      <c r="AD607" s="2">
        <f>IF($Y607="","",IF(OR(AND(설정!$B$5&lt;&gt;"",ISNUMBER(SEARCH(설정!$B$5,$AC607))),AND(설정!$B$6&lt;&gt;"",ISNUMBER(SEARCH(설정!$B$6,$AC607))),AND(설정!$B$7&lt;&gt;"",ISNUMBER(SEARCH(설정!$B$7,$AC607)))),"제외","포함"))</f>
        <v/>
      </c>
    </row>
    <row r="608">
      <c r="W608" s="2">
        <f>IF(OR($B$5="",$C$6="",ROW()&lt;$B$5),"",IF(INDEX($A:$U,ROW(),$C$6)="","",INDEX($A:$U,ROW(),$C$6)))</f>
        <v/>
      </c>
      <c r="X608" s="28">
        <f>IF($W608="","",IF(ISNUMBER($W608),IF($W608&gt;=10000000,IFERROR(DATE(INT($W608/10000),MOD(INT($W608/100),100),MOD($W608,100)),""),$W608),IF(ISNUMBER(--SUBSTITUTE(SUBSTITUTE(TRIM($W608),".","-"),"/","-")),IF(--SUBSTITUTE(SUBSTITUTE(TRIM($W608),".","-"),"/","-")&gt;=10000000,IFERROR(DATE(--LEFT(TRIM($W608),4),--MID(TRIM($W608),5,2),--RIGHT(TRIM($W608),2)),""),--SUBSTITUTE(SUBSTITUTE(TRIM($W608),".","-"),"/","-")),IFERROR(--LEFT(SUBSTITUTE(SUBSTITUTE(TRIM($W608),".","-"),"/","-"),10),""))))</f>
        <v/>
      </c>
      <c r="Y608" s="29">
        <f>IF($X608="","",INT($X608))</f>
        <v/>
      </c>
      <c r="Z608" s="30">
        <f>IF(OR($Y608="",$D$6=""),"",IF(INDEX($A:$U,ROW(),$D$6)="",0,IF(ISNUMBER(INDEX($A:$U,ROW(),$D$6)),INDEX($A:$U,ROW(),$D$6),IFERROR(--SUBSTITUTE(SUBSTITUTE(TRIM(INDEX($A:$U,ROW(),$D$6)),",",""),"원",""),0))))</f>
        <v/>
      </c>
      <c r="AA608" s="30">
        <f>IF(OR($Y608="",$E$6=""),"",IF(INDEX($A:$U,ROW(),$E$6)="",0,IF(ISNUMBER(INDEX($A:$U,ROW(),$E$6)),INDEX($A:$U,ROW(),$E$6),IFERROR(--SUBSTITUTE(SUBSTITUTE(TRIM(INDEX($A:$U,ROW(),$E$6)),",",""),"원",""),0))))</f>
        <v/>
      </c>
      <c r="AB608" s="30">
        <f>IF(OR($Y608="",$F$6=""),"",IF(INDEX($A:$U,ROW(),$F$6)="","",IF(ISNUMBER(INDEX($A:$U,ROW(),$F$6)),INDEX($A:$U,ROW(),$F$6),IFERROR(--SUBSTITUTE(SUBSTITUTE(TRIM(INDEX($A:$U,ROW(),$F$6)),",",""),"원",""),""))))</f>
        <v/>
      </c>
      <c r="AC608" s="2">
        <f>IF(OR($Y608="",$G$6=""),"",INDEX($A:$U,ROW(),$G$6)&amp;"")</f>
        <v/>
      </c>
      <c r="AD608" s="2">
        <f>IF($Y608="","",IF(OR(AND(설정!$B$5&lt;&gt;"",ISNUMBER(SEARCH(설정!$B$5,$AC608))),AND(설정!$B$6&lt;&gt;"",ISNUMBER(SEARCH(설정!$B$6,$AC608))),AND(설정!$B$7&lt;&gt;"",ISNUMBER(SEARCH(설정!$B$7,$AC608)))),"제외","포함"))</f>
        <v/>
      </c>
    </row>
    <row r="609">
      <c r="W609" s="2">
        <f>IF(OR($B$5="",$C$6="",ROW()&lt;$B$5),"",IF(INDEX($A:$U,ROW(),$C$6)="","",INDEX($A:$U,ROW(),$C$6)))</f>
        <v/>
      </c>
      <c r="X609" s="28">
        <f>IF($W609="","",IF(ISNUMBER($W609),IF($W609&gt;=10000000,IFERROR(DATE(INT($W609/10000),MOD(INT($W609/100),100),MOD($W609,100)),""),$W609),IF(ISNUMBER(--SUBSTITUTE(SUBSTITUTE(TRIM($W609),".","-"),"/","-")),IF(--SUBSTITUTE(SUBSTITUTE(TRIM($W609),".","-"),"/","-")&gt;=10000000,IFERROR(DATE(--LEFT(TRIM($W609),4),--MID(TRIM($W609),5,2),--RIGHT(TRIM($W609),2)),""),--SUBSTITUTE(SUBSTITUTE(TRIM($W609),".","-"),"/","-")),IFERROR(--LEFT(SUBSTITUTE(SUBSTITUTE(TRIM($W609),".","-"),"/","-"),10),""))))</f>
        <v/>
      </c>
      <c r="Y609" s="29">
        <f>IF($X609="","",INT($X609))</f>
        <v/>
      </c>
      <c r="Z609" s="30">
        <f>IF(OR($Y609="",$D$6=""),"",IF(INDEX($A:$U,ROW(),$D$6)="",0,IF(ISNUMBER(INDEX($A:$U,ROW(),$D$6)),INDEX($A:$U,ROW(),$D$6),IFERROR(--SUBSTITUTE(SUBSTITUTE(TRIM(INDEX($A:$U,ROW(),$D$6)),",",""),"원",""),0))))</f>
        <v/>
      </c>
      <c r="AA609" s="30">
        <f>IF(OR($Y609="",$E$6=""),"",IF(INDEX($A:$U,ROW(),$E$6)="",0,IF(ISNUMBER(INDEX($A:$U,ROW(),$E$6)),INDEX($A:$U,ROW(),$E$6),IFERROR(--SUBSTITUTE(SUBSTITUTE(TRIM(INDEX($A:$U,ROW(),$E$6)),",",""),"원",""),0))))</f>
        <v/>
      </c>
      <c r="AB609" s="30">
        <f>IF(OR($Y609="",$F$6=""),"",IF(INDEX($A:$U,ROW(),$F$6)="","",IF(ISNUMBER(INDEX($A:$U,ROW(),$F$6)),INDEX($A:$U,ROW(),$F$6),IFERROR(--SUBSTITUTE(SUBSTITUTE(TRIM(INDEX($A:$U,ROW(),$F$6)),",",""),"원",""),""))))</f>
        <v/>
      </c>
      <c r="AC609" s="2">
        <f>IF(OR($Y609="",$G$6=""),"",INDEX($A:$U,ROW(),$G$6)&amp;"")</f>
        <v/>
      </c>
      <c r="AD609" s="2">
        <f>IF($Y609="","",IF(OR(AND(설정!$B$5&lt;&gt;"",ISNUMBER(SEARCH(설정!$B$5,$AC609))),AND(설정!$B$6&lt;&gt;"",ISNUMBER(SEARCH(설정!$B$6,$AC609))),AND(설정!$B$7&lt;&gt;"",ISNUMBER(SEARCH(설정!$B$7,$AC609)))),"제외","포함"))</f>
        <v/>
      </c>
    </row>
    <row r="610">
      <c r="W610" s="2">
        <f>IF(OR($B$5="",$C$6="",ROW()&lt;$B$5),"",IF(INDEX($A:$U,ROW(),$C$6)="","",INDEX($A:$U,ROW(),$C$6)))</f>
        <v/>
      </c>
      <c r="X610" s="28">
        <f>IF($W610="","",IF(ISNUMBER($W610),IF($W610&gt;=10000000,IFERROR(DATE(INT($W610/10000),MOD(INT($W610/100),100),MOD($W610,100)),""),$W610),IF(ISNUMBER(--SUBSTITUTE(SUBSTITUTE(TRIM($W610),".","-"),"/","-")),IF(--SUBSTITUTE(SUBSTITUTE(TRIM($W610),".","-"),"/","-")&gt;=10000000,IFERROR(DATE(--LEFT(TRIM($W610),4),--MID(TRIM($W610),5,2),--RIGHT(TRIM($W610),2)),""),--SUBSTITUTE(SUBSTITUTE(TRIM($W610),".","-"),"/","-")),IFERROR(--LEFT(SUBSTITUTE(SUBSTITUTE(TRIM($W610),".","-"),"/","-"),10),""))))</f>
        <v/>
      </c>
      <c r="Y610" s="29">
        <f>IF($X610="","",INT($X610))</f>
        <v/>
      </c>
      <c r="Z610" s="30">
        <f>IF(OR($Y610="",$D$6=""),"",IF(INDEX($A:$U,ROW(),$D$6)="",0,IF(ISNUMBER(INDEX($A:$U,ROW(),$D$6)),INDEX($A:$U,ROW(),$D$6),IFERROR(--SUBSTITUTE(SUBSTITUTE(TRIM(INDEX($A:$U,ROW(),$D$6)),",",""),"원",""),0))))</f>
        <v/>
      </c>
      <c r="AA610" s="30">
        <f>IF(OR($Y610="",$E$6=""),"",IF(INDEX($A:$U,ROW(),$E$6)="",0,IF(ISNUMBER(INDEX($A:$U,ROW(),$E$6)),INDEX($A:$U,ROW(),$E$6),IFERROR(--SUBSTITUTE(SUBSTITUTE(TRIM(INDEX($A:$U,ROW(),$E$6)),",",""),"원",""),0))))</f>
        <v/>
      </c>
      <c r="AB610" s="30">
        <f>IF(OR($Y610="",$F$6=""),"",IF(INDEX($A:$U,ROW(),$F$6)="","",IF(ISNUMBER(INDEX($A:$U,ROW(),$F$6)),INDEX($A:$U,ROW(),$F$6),IFERROR(--SUBSTITUTE(SUBSTITUTE(TRIM(INDEX($A:$U,ROW(),$F$6)),",",""),"원",""),""))))</f>
        <v/>
      </c>
      <c r="AC610" s="2">
        <f>IF(OR($Y610="",$G$6=""),"",INDEX($A:$U,ROW(),$G$6)&amp;"")</f>
        <v/>
      </c>
      <c r="AD610" s="2">
        <f>IF($Y610="","",IF(OR(AND(설정!$B$5&lt;&gt;"",ISNUMBER(SEARCH(설정!$B$5,$AC610))),AND(설정!$B$6&lt;&gt;"",ISNUMBER(SEARCH(설정!$B$6,$AC610))),AND(설정!$B$7&lt;&gt;"",ISNUMBER(SEARCH(설정!$B$7,$AC610)))),"제외","포함"))</f>
        <v/>
      </c>
    </row>
    <row r="611">
      <c r="W611" s="2">
        <f>IF(OR($B$5="",$C$6="",ROW()&lt;$B$5),"",IF(INDEX($A:$U,ROW(),$C$6)="","",INDEX($A:$U,ROW(),$C$6)))</f>
        <v/>
      </c>
      <c r="X611" s="28">
        <f>IF($W611="","",IF(ISNUMBER($W611),IF($W611&gt;=10000000,IFERROR(DATE(INT($W611/10000),MOD(INT($W611/100),100),MOD($W611,100)),""),$W611),IF(ISNUMBER(--SUBSTITUTE(SUBSTITUTE(TRIM($W611),".","-"),"/","-")),IF(--SUBSTITUTE(SUBSTITUTE(TRIM($W611),".","-"),"/","-")&gt;=10000000,IFERROR(DATE(--LEFT(TRIM($W611),4),--MID(TRIM($W611),5,2),--RIGHT(TRIM($W611),2)),""),--SUBSTITUTE(SUBSTITUTE(TRIM($W611),".","-"),"/","-")),IFERROR(--LEFT(SUBSTITUTE(SUBSTITUTE(TRIM($W611),".","-"),"/","-"),10),""))))</f>
        <v/>
      </c>
      <c r="Y611" s="29">
        <f>IF($X611="","",INT($X611))</f>
        <v/>
      </c>
      <c r="Z611" s="30">
        <f>IF(OR($Y611="",$D$6=""),"",IF(INDEX($A:$U,ROW(),$D$6)="",0,IF(ISNUMBER(INDEX($A:$U,ROW(),$D$6)),INDEX($A:$U,ROW(),$D$6),IFERROR(--SUBSTITUTE(SUBSTITUTE(TRIM(INDEX($A:$U,ROW(),$D$6)),",",""),"원",""),0))))</f>
        <v/>
      </c>
      <c r="AA611" s="30">
        <f>IF(OR($Y611="",$E$6=""),"",IF(INDEX($A:$U,ROW(),$E$6)="",0,IF(ISNUMBER(INDEX($A:$U,ROW(),$E$6)),INDEX($A:$U,ROW(),$E$6),IFERROR(--SUBSTITUTE(SUBSTITUTE(TRIM(INDEX($A:$U,ROW(),$E$6)),",",""),"원",""),0))))</f>
        <v/>
      </c>
      <c r="AB611" s="30">
        <f>IF(OR($Y611="",$F$6=""),"",IF(INDEX($A:$U,ROW(),$F$6)="","",IF(ISNUMBER(INDEX($A:$U,ROW(),$F$6)),INDEX($A:$U,ROW(),$F$6),IFERROR(--SUBSTITUTE(SUBSTITUTE(TRIM(INDEX($A:$U,ROW(),$F$6)),",",""),"원",""),""))))</f>
        <v/>
      </c>
      <c r="AC611" s="2">
        <f>IF(OR($Y611="",$G$6=""),"",INDEX($A:$U,ROW(),$G$6)&amp;"")</f>
        <v/>
      </c>
      <c r="AD611" s="2">
        <f>IF($Y611="","",IF(OR(AND(설정!$B$5&lt;&gt;"",ISNUMBER(SEARCH(설정!$B$5,$AC611))),AND(설정!$B$6&lt;&gt;"",ISNUMBER(SEARCH(설정!$B$6,$AC611))),AND(설정!$B$7&lt;&gt;"",ISNUMBER(SEARCH(설정!$B$7,$AC611)))),"제외","포함"))</f>
        <v/>
      </c>
    </row>
    <row r="612">
      <c r="W612" s="2">
        <f>IF(OR($B$5="",$C$6="",ROW()&lt;$B$5),"",IF(INDEX($A:$U,ROW(),$C$6)="","",INDEX($A:$U,ROW(),$C$6)))</f>
        <v/>
      </c>
      <c r="X612" s="28">
        <f>IF($W612="","",IF(ISNUMBER($W612),IF($W612&gt;=10000000,IFERROR(DATE(INT($W612/10000),MOD(INT($W612/100),100),MOD($W612,100)),""),$W612),IF(ISNUMBER(--SUBSTITUTE(SUBSTITUTE(TRIM($W612),".","-"),"/","-")),IF(--SUBSTITUTE(SUBSTITUTE(TRIM($W612),".","-"),"/","-")&gt;=10000000,IFERROR(DATE(--LEFT(TRIM($W612),4),--MID(TRIM($W612),5,2),--RIGHT(TRIM($W612),2)),""),--SUBSTITUTE(SUBSTITUTE(TRIM($W612),".","-"),"/","-")),IFERROR(--LEFT(SUBSTITUTE(SUBSTITUTE(TRIM($W612),".","-"),"/","-"),10),""))))</f>
        <v/>
      </c>
      <c r="Y612" s="29">
        <f>IF($X612="","",INT($X612))</f>
        <v/>
      </c>
      <c r="Z612" s="30">
        <f>IF(OR($Y612="",$D$6=""),"",IF(INDEX($A:$U,ROW(),$D$6)="",0,IF(ISNUMBER(INDEX($A:$U,ROW(),$D$6)),INDEX($A:$U,ROW(),$D$6),IFERROR(--SUBSTITUTE(SUBSTITUTE(TRIM(INDEX($A:$U,ROW(),$D$6)),",",""),"원",""),0))))</f>
        <v/>
      </c>
      <c r="AA612" s="30">
        <f>IF(OR($Y612="",$E$6=""),"",IF(INDEX($A:$U,ROW(),$E$6)="",0,IF(ISNUMBER(INDEX($A:$U,ROW(),$E$6)),INDEX($A:$U,ROW(),$E$6),IFERROR(--SUBSTITUTE(SUBSTITUTE(TRIM(INDEX($A:$U,ROW(),$E$6)),",",""),"원",""),0))))</f>
        <v/>
      </c>
      <c r="AB612" s="30">
        <f>IF(OR($Y612="",$F$6=""),"",IF(INDEX($A:$U,ROW(),$F$6)="","",IF(ISNUMBER(INDEX($A:$U,ROW(),$F$6)),INDEX($A:$U,ROW(),$F$6),IFERROR(--SUBSTITUTE(SUBSTITUTE(TRIM(INDEX($A:$U,ROW(),$F$6)),",",""),"원",""),""))))</f>
        <v/>
      </c>
      <c r="AC612" s="2">
        <f>IF(OR($Y612="",$G$6=""),"",INDEX($A:$U,ROW(),$G$6)&amp;"")</f>
        <v/>
      </c>
      <c r="AD612" s="2">
        <f>IF($Y612="","",IF(OR(AND(설정!$B$5&lt;&gt;"",ISNUMBER(SEARCH(설정!$B$5,$AC612))),AND(설정!$B$6&lt;&gt;"",ISNUMBER(SEARCH(설정!$B$6,$AC612))),AND(설정!$B$7&lt;&gt;"",ISNUMBER(SEARCH(설정!$B$7,$AC612)))),"제외","포함"))</f>
        <v/>
      </c>
    </row>
    <row r="613">
      <c r="W613" s="2">
        <f>IF(OR($B$5="",$C$6="",ROW()&lt;$B$5),"",IF(INDEX($A:$U,ROW(),$C$6)="","",INDEX($A:$U,ROW(),$C$6)))</f>
        <v/>
      </c>
      <c r="X613" s="28">
        <f>IF($W613="","",IF(ISNUMBER($W613),IF($W613&gt;=10000000,IFERROR(DATE(INT($W613/10000),MOD(INT($W613/100),100),MOD($W613,100)),""),$W613),IF(ISNUMBER(--SUBSTITUTE(SUBSTITUTE(TRIM($W613),".","-"),"/","-")),IF(--SUBSTITUTE(SUBSTITUTE(TRIM($W613),".","-"),"/","-")&gt;=10000000,IFERROR(DATE(--LEFT(TRIM($W613),4),--MID(TRIM($W613),5,2),--RIGHT(TRIM($W613),2)),""),--SUBSTITUTE(SUBSTITUTE(TRIM($W613),".","-"),"/","-")),IFERROR(--LEFT(SUBSTITUTE(SUBSTITUTE(TRIM($W613),".","-"),"/","-"),10),""))))</f>
        <v/>
      </c>
      <c r="Y613" s="29">
        <f>IF($X613="","",INT($X613))</f>
        <v/>
      </c>
      <c r="Z613" s="30">
        <f>IF(OR($Y613="",$D$6=""),"",IF(INDEX($A:$U,ROW(),$D$6)="",0,IF(ISNUMBER(INDEX($A:$U,ROW(),$D$6)),INDEX($A:$U,ROW(),$D$6),IFERROR(--SUBSTITUTE(SUBSTITUTE(TRIM(INDEX($A:$U,ROW(),$D$6)),",",""),"원",""),0))))</f>
        <v/>
      </c>
      <c r="AA613" s="30">
        <f>IF(OR($Y613="",$E$6=""),"",IF(INDEX($A:$U,ROW(),$E$6)="",0,IF(ISNUMBER(INDEX($A:$U,ROW(),$E$6)),INDEX($A:$U,ROW(),$E$6),IFERROR(--SUBSTITUTE(SUBSTITUTE(TRIM(INDEX($A:$U,ROW(),$E$6)),",",""),"원",""),0))))</f>
        <v/>
      </c>
      <c r="AB613" s="30">
        <f>IF(OR($Y613="",$F$6=""),"",IF(INDEX($A:$U,ROW(),$F$6)="","",IF(ISNUMBER(INDEX($A:$U,ROW(),$F$6)),INDEX($A:$U,ROW(),$F$6),IFERROR(--SUBSTITUTE(SUBSTITUTE(TRIM(INDEX($A:$U,ROW(),$F$6)),",",""),"원",""),""))))</f>
        <v/>
      </c>
      <c r="AC613" s="2">
        <f>IF(OR($Y613="",$G$6=""),"",INDEX($A:$U,ROW(),$G$6)&amp;"")</f>
        <v/>
      </c>
      <c r="AD613" s="2">
        <f>IF($Y613="","",IF(OR(AND(설정!$B$5&lt;&gt;"",ISNUMBER(SEARCH(설정!$B$5,$AC613))),AND(설정!$B$6&lt;&gt;"",ISNUMBER(SEARCH(설정!$B$6,$AC613))),AND(설정!$B$7&lt;&gt;"",ISNUMBER(SEARCH(설정!$B$7,$AC613)))),"제외","포함"))</f>
        <v/>
      </c>
    </row>
    <row r="614">
      <c r="W614" s="2">
        <f>IF(OR($B$5="",$C$6="",ROW()&lt;$B$5),"",IF(INDEX($A:$U,ROW(),$C$6)="","",INDEX($A:$U,ROW(),$C$6)))</f>
        <v/>
      </c>
      <c r="X614" s="28">
        <f>IF($W614="","",IF(ISNUMBER($W614),IF($W614&gt;=10000000,IFERROR(DATE(INT($W614/10000),MOD(INT($W614/100),100),MOD($W614,100)),""),$W614),IF(ISNUMBER(--SUBSTITUTE(SUBSTITUTE(TRIM($W614),".","-"),"/","-")),IF(--SUBSTITUTE(SUBSTITUTE(TRIM($W614),".","-"),"/","-")&gt;=10000000,IFERROR(DATE(--LEFT(TRIM($W614),4),--MID(TRIM($W614),5,2),--RIGHT(TRIM($W614),2)),""),--SUBSTITUTE(SUBSTITUTE(TRIM($W614),".","-"),"/","-")),IFERROR(--LEFT(SUBSTITUTE(SUBSTITUTE(TRIM($W614),".","-"),"/","-"),10),""))))</f>
        <v/>
      </c>
      <c r="Y614" s="29">
        <f>IF($X614="","",INT($X614))</f>
        <v/>
      </c>
      <c r="Z614" s="30">
        <f>IF(OR($Y614="",$D$6=""),"",IF(INDEX($A:$U,ROW(),$D$6)="",0,IF(ISNUMBER(INDEX($A:$U,ROW(),$D$6)),INDEX($A:$U,ROW(),$D$6),IFERROR(--SUBSTITUTE(SUBSTITUTE(TRIM(INDEX($A:$U,ROW(),$D$6)),",",""),"원",""),0))))</f>
        <v/>
      </c>
      <c r="AA614" s="30">
        <f>IF(OR($Y614="",$E$6=""),"",IF(INDEX($A:$U,ROW(),$E$6)="",0,IF(ISNUMBER(INDEX($A:$U,ROW(),$E$6)),INDEX($A:$U,ROW(),$E$6),IFERROR(--SUBSTITUTE(SUBSTITUTE(TRIM(INDEX($A:$U,ROW(),$E$6)),",",""),"원",""),0))))</f>
        <v/>
      </c>
      <c r="AB614" s="30">
        <f>IF(OR($Y614="",$F$6=""),"",IF(INDEX($A:$U,ROW(),$F$6)="","",IF(ISNUMBER(INDEX($A:$U,ROW(),$F$6)),INDEX($A:$U,ROW(),$F$6),IFERROR(--SUBSTITUTE(SUBSTITUTE(TRIM(INDEX($A:$U,ROW(),$F$6)),",",""),"원",""),""))))</f>
        <v/>
      </c>
      <c r="AC614" s="2">
        <f>IF(OR($Y614="",$G$6=""),"",INDEX($A:$U,ROW(),$G$6)&amp;"")</f>
        <v/>
      </c>
      <c r="AD614" s="2">
        <f>IF($Y614="","",IF(OR(AND(설정!$B$5&lt;&gt;"",ISNUMBER(SEARCH(설정!$B$5,$AC614))),AND(설정!$B$6&lt;&gt;"",ISNUMBER(SEARCH(설정!$B$6,$AC614))),AND(설정!$B$7&lt;&gt;"",ISNUMBER(SEARCH(설정!$B$7,$AC614)))),"제외","포함"))</f>
        <v/>
      </c>
    </row>
    <row r="615">
      <c r="W615" s="2">
        <f>IF(OR($B$5="",$C$6="",ROW()&lt;$B$5),"",IF(INDEX($A:$U,ROW(),$C$6)="","",INDEX($A:$U,ROW(),$C$6)))</f>
        <v/>
      </c>
      <c r="X615" s="28">
        <f>IF($W615="","",IF(ISNUMBER($W615),IF($W615&gt;=10000000,IFERROR(DATE(INT($W615/10000),MOD(INT($W615/100),100),MOD($W615,100)),""),$W615),IF(ISNUMBER(--SUBSTITUTE(SUBSTITUTE(TRIM($W615),".","-"),"/","-")),IF(--SUBSTITUTE(SUBSTITUTE(TRIM($W615),".","-"),"/","-")&gt;=10000000,IFERROR(DATE(--LEFT(TRIM($W615),4),--MID(TRIM($W615),5,2),--RIGHT(TRIM($W615),2)),""),--SUBSTITUTE(SUBSTITUTE(TRIM($W615),".","-"),"/","-")),IFERROR(--LEFT(SUBSTITUTE(SUBSTITUTE(TRIM($W615),".","-"),"/","-"),10),""))))</f>
        <v/>
      </c>
      <c r="Y615" s="29">
        <f>IF($X615="","",INT($X615))</f>
        <v/>
      </c>
      <c r="Z615" s="30">
        <f>IF(OR($Y615="",$D$6=""),"",IF(INDEX($A:$U,ROW(),$D$6)="",0,IF(ISNUMBER(INDEX($A:$U,ROW(),$D$6)),INDEX($A:$U,ROW(),$D$6),IFERROR(--SUBSTITUTE(SUBSTITUTE(TRIM(INDEX($A:$U,ROW(),$D$6)),",",""),"원",""),0))))</f>
        <v/>
      </c>
      <c r="AA615" s="30">
        <f>IF(OR($Y615="",$E$6=""),"",IF(INDEX($A:$U,ROW(),$E$6)="",0,IF(ISNUMBER(INDEX($A:$U,ROW(),$E$6)),INDEX($A:$U,ROW(),$E$6),IFERROR(--SUBSTITUTE(SUBSTITUTE(TRIM(INDEX($A:$U,ROW(),$E$6)),",",""),"원",""),0))))</f>
        <v/>
      </c>
      <c r="AB615" s="30">
        <f>IF(OR($Y615="",$F$6=""),"",IF(INDEX($A:$U,ROW(),$F$6)="","",IF(ISNUMBER(INDEX($A:$U,ROW(),$F$6)),INDEX($A:$U,ROW(),$F$6),IFERROR(--SUBSTITUTE(SUBSTITUTE(TRIM(INDEX($A:$U,ROW(),$F$6)),",",""),"원",""),""))))</f>
        <v/>
      </c>
      <c r="AC615" s="2">
        <f>IF(OR($Y615="",$G$6=""),"",INDEX($A:$U,ROW(),$G$6)&amp;"")</f>
        <v/>
      </c>
      <c r="AD615" s="2">
        <f>IF($Y615="","",IF(OR(AND(설정!$B$5&lt;&gt;"",ISNUMBER(SEARCH(설정!$B$5,$AC615))),AND(설정!$B$6&lt;&gt;"",ISNUMBER(SEARCH(설정!$B$6,$AC615))),AND(설정!$B$7&lt;&gt;"",ISNUMBER(SEARCH(설정!$B$7,$AC615)))),"제외","포함"))</f>
        <v/>
      </c>
    </row>
    <row r="616">
      <c r="W616" s="2">
        <f>IF(OR($B$5="",$C$6="",ROW()&lt;$B$5),"",IF(INDEX($A:$U,ROW(),$C$6)="","",INDEX($A:$U,ROW(),$C$6)))</f>
        <v/>
      </c>
      <c r="X616" s="28">
        <f>IF($W616="","",IF(ISNUMBER($W616),IF($W616&gt;=10000000,IFERROR(DATE(INT($W616/10000),MOD(INT($W616/100),100),MOD($W616,100)),""),$W616),IF(ISNUMBER(--SUBSTITUTE(SUBSTITUTE(TRIM($W616),".","-"),"/","-")),IF(--SUBSTITUTE(SUBSTITUTE(TRIM($W616),".","-"),"/","-")&gt;=10000000,IFERROR(DATE(--LEFT(TRIM($W616),4),--MID(TRIM($W616),5,2),--RIGHT(TRIM($W616),2)),""),--SUBSTITUTE(SUBSTITUTE(TRIM($W616),".","-"),"/","-")),IFERROR(--LEFT(SUBSTITUTE(SUBSTITUTE(TRIM($W616),".","-"),"/","-"),10),""))))</f>
        <v/>
      </c>
      <c r="Y616" s="29">
        <f>IF($X616="","",INT($X616))</f>
        <v/>
      </c>
      <c r="Z616" s="30">
        <f>IF(OR($Y616="",$D$6=""),"",IF(INDEX($A:$U,ROW(),$D$6)="",0,IF(ISNUMBER(INDEX($A:$U,ROW(),$D$6)),INDEX($A:$U,ROW(),$D$6),IFERROR(--SUBSTITUTE(SUBSTITUTE(TRIM(INDEX($A:$U,ROW(),$D$6)),",",""),"원",""),0))))</f>
        <v/>
      </c>
      <c r="AA616" s="30">
        <f>IF(OR($Y616="",$E$6=""),"",IF(INDEX($A:$U,ROW(),$E$6)="",0,IF(ISNUMBER(INDEX($A:$U,ROW(),$E$6)),INDEX($A:$U,ROW(),$E$6),IFERROR(--SUBSTITUTE(SUBSTITUTE(TRIM(INDEX($A:$U,ROW(),$E$6)),",",""),"원",""),0))))</f>
        <v/>
      </c>
      <c r="AB616" s="30">
        <f>IF(OR($Y616="",$F$6=""),"",IF(INDEX($A:$U,ROW(),$F$6)="","",IF(ISNUMBER(INDEX($A:$U,ROW(),$F$6)),INDEX($A:$U,ROW(),$F$6),IFERROR(--SUBSTITUTE(SUBSTITUTE(TRIM(INDEX($A:$U,ROW(),$F$6)),",",""),"원",""),""))))</f>
        <v/>
      </c>
      <c r="AC616" s="2">
        <f>IF(OR($Y616="",$G$6=""),"",INDEX($A:$U,ROW(),$G$6)&amp;"")</f>
        <v/>
      </c>
      <c r="AD616" s="2">
        <f>IF($Y616="","",IF(OR(AND(설정!$B$5&lt;&gt;"",ISNUMBER(SEARCH(설정!$B$5,$AC616))),AND(설정!$B$6&lt;&gt;"",ISNUMBER(SEARCH(설정!$B$6,$AC616))),AND(설정!$B$7&lt;&gt;"",ISNUMBER(SEARCH(설정!$B$7,$AC616)))),"제외","포함"))</f>
        <v/>
      </c>
    </row>
    <row r="617">
      <c r="W617" s="2">
        <f>IF(OR($B$5="",$C$6="",ROW()&lt;$B$5),"",IF(INDEX($A:$U,ROW(),$C$6)="","",INDEX($A:$U,ROW(),$C$6)))</f>
        <v/>
      </c>
      <c r="X617" s="28">
        <f>IF($W617="","",IF(ISNUMBER($W617),IF($W617&gt;=10000000,IFERROR(DATE(INT($W617/10000),MOD(INT($W617/100),100),MOD($W617,100)),""),$W617),IF(ISNUMBER(--SUBSTITUTE(SUBSTITUTE(TRIM($W617),".","-"),"/","-")),IF(--SUBSTITUTE(SUBSTITUTE(TRIM($W617),".","-"),"/","-")&gt;=10000000,IFERROR(DATE(--LEFT(TRIM($W617),4),--MID(TRIM($W617),5,2),--RIGHT(TRIM($W617),2)),""),--SUBSTITUTE(SUBSTITUTE(TRIM($W617),".","-"),"/","-")),IFERROR(--LEFT(SUBSTITUTE(SUBSTITUTE(TRIM($W617),".","-"),"/","-"),10),""))))</f>
        <v/>
      </c>
      <c r="Y617" s="29">
        <f>IF($X617="","",INT($X617))</f>
        <v/>
      </c>
      <c r="Z617" s="30">
        <f>IF(OR($Y617="",$D$6=""),"",IF(INDEX($A:$U,ROW(),$D$6)="",0,IF(ISNUMBER(INDEX($A:$U,ROW(),$D$6)),INDEX($A:$U,ROW(),$D$6),IFERROR(--SUBSTITUTE(SUBSTITUTE(TRIM(INDEX($A:$U,ROW(),$D$6)),",",""),"원",""),0))))</f>
        <v/>
      </c>
      <c r="AA617" s="30">
        <f>IF(OR($Y617="",$E$6=""),"",IF(INDEX($A:$U,ROW(),$E$6)="",0,IF(ISNUMBER(INDEX($A:$U,ROW(),$E$6)),INDEX($A:$U,ROW(),$E$6),IFERROR(--SUBSTITUTE(SUBSTITUTE(TRIM(INDEX($A:$U,ROW(),$E$6)),",",""),"원",""),0))))</f>
        <v/>
      </c>
      <c r="AB617" s="30">
        <f>IF(OR($Y617="",$F$6=""),"",IF(INDEX($A:$U,ROW(),$F$6)="","",IF(ISNUMBER(INDEX($A:$U,ROW(),$F$6)),INDEX($A:$U,ROW(),$F$6),IFERROR(--SUBSTITUTE(SUBSTITUTE(TRIM(INDEX($A:$U,ROW(),$F$6)),",",""),"원",""),""))))</f>
        <v/>
      </c>
      <c r="AC617" s="2">
        <f>IF(OR($Y617="",$G$6=""),"",INDEX($A:$U,ROW(),$G$6)&amp;"")</f>
        <v/>
      </c>
      <c r="AD617" s="2">
        <f>IF($Y617="","",IF(OR(AND(설정!$B$5&lt;&gt;"",ISNUMBER(SEARCH(설정!$B$5,$AC617))),AND(설정!$B$6&lt;&gt;"",ISNUMBER(SEARCH(설정!$B$6,$AC617))),AND(설정!$B$7&lt;&gt;"",ISNUMBER(SEARCH(설정!$B$7,$AC617)))),"제외","포함"))</f>
        <v/>
      </c>
    </row>
    <row r="618">
      <c r="W618" s="2">
        <f>IF(OR($B$5="",$C$6="",ROW()&lt;$B$5),"",IF(INDEX($A:$U,ROW(),$C$6)="","",INDEX($A:$U,ROW(),$C$6)))</f>
        <v/>
      </c>
      <c r="X618" s="28">
        <f>IF($W618="","",IF(ISNUMBER($W618),IF($W618&gt;=10000000,IFERROR(DATE(INT($W618/10000),MOD(INT($W618/100),100),MOD($W618,100)),""),$W618),IF(ISNUMBER(--SUBSTITUTE(SUBSTITUTE(TRIM($W618),".","-"),"/","-")),IF(--SUBSTITUTE(SUBSTITUTE(TRIM($W618),".","-"),"/","-")&gt;=10000000,IFERROR(DATE(--LEFT(TRIM($W618),4),--MID(TRIM($W618),5,2),--RIGHT(TRIM($W618),2)),""),--SUBSTITUTE(SUBSTITUTE(TRIM($W618),".","-"),"/","-")),IFERROR(--LEFT(SUBSTITUTE(SUBSTITUTE(TRIM($W618),".","-"),"/","-"),10),""))))</f>
        <v/>
      </c>
      <c r="Y618" s="29">
        <f>IF($X618="","",INT($X618))</f>
        <v/>
      </c>
      <c r="Z618" s="30">
        <f>IF(OR($Y618="",$D$6=""),"",IF(INDEX($A:$U,ROW(),$D$6)="",0,IF(ISNUMBER(INDEX($A:$U,ROW(),$D$6)),INDEX($A:$U,ROW(),$D$6),IFERROR(--SUBSTITUTE(SUBSTITUTE(TRIM(INDEX($A:$U,ROW(),$D$6)),",",""),"원",""),0))))</f>
        <v/>
      </c>
      <c r="AA618" s="30">
        <f>IF(OR($Y618="",$E$6=""),"",IF(INDEX($A:$U,ROW(),$E$6)="",0,IF(ISNUMBER(INDEX($A:$U,ROW(),$E$6)),INDEX($A:$U,ROW(),$E$6),IFERROR(--SUBSTITUTE(SUBSTITUTE(TRIM(INDEX($A:$U,ROW(),$E$6)),",",""),"원",""),0))))</f>
        <v/>
      </c>
      <c r="AB618" s="30">
        <f>IF(OR($Y618="",$F$6=""),"",IF(INDEX($A:$U,ROW(),$F$6)="","",IF(ISNUMBER(INDEX($A:$U,ROW(),$F$6)),INDEX($A:$U,ROW(),$F$6),IFERROR(--SUBSTITUTE(SUBSTITUTE(TRIM(INDEX($A:$U,ROW(),$F$6)),",",""),"원",""),""))))</f>
        <v/>
      </c>
      <c r="AC618" s="2">
        <f>IF(OR($Y618="",$G$6=""),"",INDEX($A:$U,ROW(),$G$6)&amp;"")</f>
        <v/>
      </c>
      <c r="AD618" s="2">
        <f>IF($Y618="","",IF(OR(AND(설정!$B$5&lt;&gt;"",ISNUMBER(SEARCH(설정!$B$5,$AC618))),AND(설정!$B$6&lt;&gt;"",ISNUMBER(SEARCH(설정!$B$6,$AC618))),AND(설정!$B$7&lt;&gt;"",ISNUMBER(SEARCH(설정!$B$7,$AC618)))),"제외","포함"))</f>
        <v/>
      </c>
    </row>
    <row r="619">
      <c r="W619" s="2">
        <f>IF(OR($B$5="",$C$6="",ROW()&lt;$B$5),"",IF(INDEX($A:$U,ROW(),$C$6)="","",INDEX($A:$U,ROW(),$C$6)))</f>
        <v/>
      </c>
      <c r="X619" s="28">
        <f>IF($W619="","",IF(ISNUMBER($W619),IF($W619&gt;=10000000,IFERROR(DATE(INT($W619/10000),MOD(INT($W619/100),100),MOD($W619,100)),""),$W619),IF(ISNUMBER(--SUBSTITUTE(SUBSTITUTE(TRIM($W619),".","-"),"/","-")),IF(--SUBSTITUTE(SUBSTITUTE(TRIM($W619),".","-"),"/","-")&gt;=10000000,IFERROR(DATE(--LEFT(TRIM($W619),4),--MID(TRIM($W619),5,2),--RIGHT(TRIM($W619),2)),""),--SUBSTITUTE(SUBSTITUTE(TRIM($W619),".","-"),"/","-")),IFERROR(--LEFT(SUBSTITUTE(SUBSTITUTE(TRIM($W619),".","-"),"/","-"),10),""))))</f>
        <v/>
      </c>
      <c r="Y619" s="29">
        <f>IF($X619="","",INT($X619))</f>
        <v/>
      </c>
      <c r="Z619" s="30">
        <f>IF(OR($Y619="",$D$6=""),"",IF(INDEX($A:$U,ROW(),$D$6)="",0,IF(ISNUMBER(INDEX($A:$U,ROW(),$D$6)),INDEX($A:$U,ROW(),$D$6),IFERROR(--SUBSTITUTE(SUBSTITUTE(TRIM(INDEX($A:$U,ROW(),$D$6)),",",""),"원",""),0))))</f>
        <v/>
      </c>
      <c r="AA619" s="30">
        <f>IF(OR($Y619="",$E$6=""),"",IF(INDEX($A:$U,ROW(),$E$6)="",0,IF(ISNUMBER(INDEX($A:$U,ROW(),$E$6)),INDEX($A:$U,ROW(),$E$6),IFERROR(--SUBSTITUTE(SUBSTITUTE(TRIM(INDEX($A:$U,ROW(),$E$6)),",",""),"원",""),0))))</f>
        <v/>
      </c>
      <c r="AB619" s="30">
        <f>IF(OR($Y619="",$F$6=""),"",IF(INDEX($A:$U,ROW(),$F$6)="","",IF(ISNUMBER(INDEX($A:$U,ROW(),$F$6)),INDEX($A:$U,ROW(),$F$6),IFERROR(--SUBSTITUTE(SUBSTITUTE(TRIM(INDEX($A:$U,ROW(),$F$6)),",",""),"원",""),""))))</f>
        <v/>
      </c>
      <c r="AC619" s="2">
        <f>IF(OR($Y619="",$G$6=""),"",INDEX($A:$U,ROW(),$G$6)&amp;"")</f>
        <v/>
      </c>
      <c r="AD619" s="2">
        <f>IF($Y619="","",IF(OR(AND(설정!$B$5&lt;&gt;"",ISNUMBER(SEARCH(설정!$B$5,$AC619))),AND(설정!$B$6&lt;&gt;"",ISNUMBER(SEARCH(설정!$B$6,$AC619))),AND(설정!$B$7&lt;&gt;"",ISNUMBER(SEARCH(설정!$B$7,$AC619)))),"제외","포함"))</f>
        <v/>
      </c>
    </row>
    <row r="620">
      <c r="W620" s="2">
        <f>IF(OR($B$5="",$C$6="",ROW()&lt;$B$5),"",IF(INDEX($A:$U,ROW(),$C$6)="","",INDEX($A:$U,ROW(),$C$6)))</f>
        <v/>
      </c>
      <c r="X620" s="28">
        <f>IF($W620="","",IF(ISNUMBER($W620),IF($W620&gt;=10000000,IFERROR(DATE(INT($W620/10000),MOD(INT($W620/100),100),MOD($W620,100)),""),$W620),IF(ISNUMBER(--SUBSTITUTE(SUBSTITUTE(TRIM($W620),".","-"),"/","-")),IF(--SUBSTITUTE(SUBSTITUTE(TRIM($W620),".","-"),"/","-")&gt;=10000000,IFERROR(DATE(--LEFT(TRIM($W620),4),--MID(TRIM($W620),5,2),--RIGHT(TRIM($W620),2)),""),--SUBSTITUTE(SUBSTITUTE(TRIM($W620),".","-"),"/","-")),IFERROR(--LEFT(SUBSTITUTE(SUBSTITUTE(TRIM($W620),".","-"),"/","-"),10),""))))</f>
        <v/>
      </c>
      <c r="Y620" s="29">
        <f>IF($X620="","",INT($X620))</f>
        <v/>
      </c>
      <c r="Z620" s="30">
        <f>IF(OR($Y620="",$D$6=""),"",IF(INDEX($A:$U,ROW(),$D$6)="",0,IF(ISNUMBER(INDEX($A:$U,ROW(),$D$6)),INDEX($A:$U,ROW(),$D$6),IFERROR(--SUBSTITUTE(SUBSTITUTE(TRIM(INDEX($A:$U,ROW(),$D$6)),",",""),"원",""),0))))</f>
        <v/>
      </c>
      <c r="AA620" s="30">
        <f>IF(OR($Y620="",$E$6=""),"",IF(INDEX($A:$U,ROW(),$E$6)="",0,IF(ISNUMBER(INDEX($A:$U,ROW(),$E$6)),INDEX($A:$U,ROW(),$E$6),IFERROR(--SUBSTITUTE(SUBSTITUTE(TRIM(INDEX($A:$U,ROW(),$E$6)),",",""),"원",""),0))))</f>
        <v/>
      </c>
      <c r="AB620" s="30">
        <f>IF(OR($Y620="",$F$6=""),"",IF(INDEX($A:$U,ROW(),$F$6)="","",IF(ISNUMBER(INDEX($A:$U,ROW(),$F$6)),INDEX($A:$U,ROW(),$F$6),IFERROR(--SUBSTITUTE(SUBSTITUTE(TRIM(INDEX($A:$U,ROW(),$F$6)),",",""),"원",""),""))))</f>
        <v/>
      </c>
      <c r="AC620" s="2">
        <f>IF(OR($Y620="",$G$6=""),"",INDEX($A:$U,ROW(),$G$6)&amp;"")</f>
        <v/>
      </c>
      <c r="AD620" s="2">
        <f>IF($Y620="","",IF(OR(AND(설정!$B$5&lt;&gt;"",ISNUMBER(SEARCH(설정!$B$5,$AC620))),AND(설정!$B$6&lt;&gt;"",ISNUMBER(SEARCH(설정!$B$6,$AC620))),AND(설정!$B$7&lt;&gt;"",ISNUMBER(SEARCH(설정!$B$7,$AC620)))),"제외","포함"))</f>
        <v/>
      </c>
    </row>
    <row r="621">
      <c r="W621" s="2">
        <f>IF(OR($B$5="",$C$6="",ROW()&lt;$B$5),"",IF(INDEX($A:$U,ROW(),$C$6)="","",INDEX($A:$U,ROW(),$C$6)))</f>
        <v/>
      </c>
      <c r="X621" s="28">
        <f>IF($W621="","",IF(ISNUMBER($W621),IF($W621&gt;=10000000,IFERROR(DATE(INT($W621/10000),MOD(INT($W621/100),100),MOD($W621,100)),""),$W621),IF(ISNUMBER(--SUBSTITUTE(SUBSTITUTE(TRIM($W621),".","-"),"/","-")),IF(--SUBSTITUTE(SUBSTITUTE(TRIM($W621),".","-"),"/","-")&gt;=10000000,IFERROR(DATE(--LEFT(TRIM($W621),4),--MID(TRIM($W621),5,2),--RIGHT(TRIM($W621),2)),""),--SUBSTITUTE(SUBSTITUTE(TRIM($W621),".","-"),"/","-")),IFERROR(--LEFT(SUBSTITUTE(SUBSTITUTE(TRIM($W621),".","-"),"/","-"),10),""))))</f>
        <v/>
      </c>
      <c r="Y621" s="29">
        <f>IF($X621="","",INT($X621))</f>
        <v/>
      </c>
      <c r="Z621" s="30">
        <f>IF(OR($Y621="",$D$6=""),"",IF(INDEX($A:$U,ROW(),$D$6)="",0,IF(ISNUMBER(INDEX($A:$U,ROW(),$D$6)),INDEX($A:$U,ROW(),$D$6),IFERROR(--SUBSTITUTE(SUBSTITUTE(TRIM(INDEX($A:$U,ROW(),$D$6)),",",""),"원",""),0))))</f>
        <v/>
      </c>
      <c r="AA621" s="30">
        <f>IF(OR($Y621="",$E$6=""),"",IF(INDEX($A:$U,ROW(),$E$6)="",0,IF(ISNUMBER(INDEX($A:$U,ROW(),$E$6)),INDEX($A:$U,ROW(),$E$6),IFERROR(--SUBSTITUTE(SUBSTITUTE(TRIM(INDEX($A:$U,ROW(),$E$6)),",",""),"원",""),0))))</f>
        <v/>
      </c>
      <c r="AB621" s="30">
        <f>IF(OR($Y621="",$F$6=""),"",IF(INDEX($A:$U,ROW(),$F$6)="","",IF(ISNUMBER(INDEX($A:$U,ROW(),$F$6)),INDEX($A:$U,ROW(),$F$6),IFERROR(--SUBSTITUTE(SUBSTITUTE(TRIM(INDEX($A:$U,ROW(),$F$6)),",",""),"원",""),""))))</f>
        <v/>
      </c>
      <c r="AC621" s="2">
        <f>IF(OR($Y621="",$G$6=""),"",INDEX($A:$U,ROW(),$G$6)&amp;"")</f>
        <v/>
      </c>
      <c r="AD621" s="2">
        <f>IF($Y621="","",IF(OR(AND(설정!$B$5&lt;&gt;"",ISNUMBER(SEARCH(설정!$B$5,$AC621))),AND(설정!$B$6&lt;&gt;"",ISNUMBER(SEARCH(설정!$B$6,$AC621))),AND(설정!$B$7&lt;&gt;"",ISNUMBER(SEARCH(설정!$B$7,$AC621)))),"제외","포함"))</f>
        <v/>
      </c>
    </row>
    <row r="622">
      <c r="W622" s="2">
        <f>IF(OR($B$5="",$C$6="",ROW()&lt;$B$5),"",IF(INDEX($A:$U,ROW(),$C$6)="","",INDEX($A:$U,ROW(),$C$6)))</f>
        <v/>
      </c>
      <c r="X622" s="28">
        <f>IF($W622="","",IF(ISNUMBER($W622),IF($W622&gt;=10000000,IFERROR(DATE(INT($W622/10000),MOD(INT($W622/100),100),MOD($W622,100)),""),$W622),IF(ISNUMBER(--SUBSTITUTE(SUBSTITUTE(TRIM($W622),".","-"),"/","-")),IF(--SUBSTITUTE(SUBSTITUTE(TRIM($W622),".","-"),"/","-")&gt;=10000000,IFERROR(DATE(--LEFT(TRIM($W622),4),--MID(TRIM($W622),5,2),--RIGHT(TRIM($W622),2)),""),--SUBSTITUTE(SUBSTITUTE(TRIM($W622),".","-"),"/","-")),IFERROR(--LEFT(SUBSTITUTE(SUBSTITUTE(TRIM($W622),".","-"),"/","-"),10),""))))</f>
        <v/>
      </c>
      <c r="Y622" s="29">
        <f>IF($X622="","",INT($X622))</f>
        <v/>
      </c>
      <c r="Z622" s="30">
        <f>IF(OR($Y622="",$D$6=""),"",IF(INDEX($A:$U,ROW(),$D$6)="",0,IF(ISNUMBER(INDEX($A:$U,ROW(),$D$6)),INDEX($A:$U,ROW(),$D$6),IFERROR(--SUBSTITUTE(SUBSTITUTE(TRIM(INDEX($A:$U,ROW(),$D$6)),",",""),"원",""),0))))</f>
        <v/>
      </c>
      <c r="AA622" s="30">
        <f>IF(OR($Y622="",$E$6=""),"",IF(INDEX($A:$U,ROW(),$E$6)="",0,IF(ISNUMBER(INDEX($A:$U,ROW(),$E$6)),INDEX($A:$U,ROW(),$E$6),IFERROR(--SUBSTITUTE(SUBSTITUTE(TRIM(INDEX($A:$U,ROW(),$E$6)),",",""),"원",""),0))))</f>
        <v/>
      </c>
      <c r="AB622" s="30">
        <f>IF(OR($Y622="",$F$6=""),"",IF(INDEX($A:$U,ROW(),$F$6)="","",IF(ISNUMBER(INDEX($A:$U,ROW(),$F$6)),INDEX($A:$U,ROW(),$F$6),IFERROR(--SUBSTITUTE(SUBSTITUTE(TRIM(INDEX($A:$U,ROW(),$F$6)),",",""),"원",""),""))))</f>
        <v/>
      </c>
      <c r="AC622" s="2">
        <f>IF(OR($Y622="",$G$6=""),"",INDEX($A:$U,ROW(),$G$6)&amp;"")</f>
        <v/>
      </c>
      <c r="AD622" s="2">
        <f>IF($Y622="","",IF(OR(AND(설정!$B$5&lt;&gt;"",ISNUMBER(SEARCH(설정!$B$5,$AC622))),AND(설정!$B$6&lt;&gt;"",ISNUMBER(SEARCH(설정!$B$6,$AC622))),AND(설정!$B$7&lt;&gt;"",ISNUMBER(SEARCH(설정!$B$7,$AC622)))),"제외","포함"))</f>
        <v/>
      </c>
    </row>
    <row r="623">
      <c r="W623" s="2">
        <f>IF(OR($B$5="",$C$6="",ROW()&lt;$B$5),"",IF(INDEX($A:$U,ROW(),$C$6)="","",INDEX($A:$U,ROW(),$C$6)))</f>
        <v/>
      </c>
      <c r="X623" s="28">
        <f>IF($W623="","",IF(ISNUMBER($W623),IF($W623&gt;=10000000,IFERROR(DATE(INT($W623/10000),MOD(INT($W623/100),100),MOD($W623,100)),""),$W623),IF(ISNUMBER(--SUBSTITUTE(SUBSTITUTE(TRIM($W623),".","-"),"/","-")),IF(--SUBSTITUTE(SUBSTITUTE(TRIM($W623),".","-"),"/","-")&gt;=10000000,IFERROR(DATE(--LEFT(TRIM($W623),4),--MID(TRIM($W623),5,2),--RIGHT(TRIM($W623),2)),""),--SUBSTITUTE(SUBSTITUTE(TRIM($W623),".","-"),"/","-")),IFERROR(--LEFT(SUBSTITUTE(SUBSTITUTE(TRIM($W623),".","-"),"/","-"),10),""))))</f>
        <v/>
      </c>
      <c r="Y623" s="29">
        <f>IF($X623="","",INT($X623))</f>
        <v/>
      </c>
      <c r="Z623" s="30">
        <f>IF(OR($Y623="",$D$6=""),"",IF(INDEX($A:$U,ROW(),$D$6)="",0,IF(ISNUMBER(INDEX($A:$U,ROW(),$D$6)),INDEX($A:$U,ROW(),$D$6),IFERROR(--SUBSTITUTE(SUBSTITUTE(TRIM(INDEX($A:$U,ROW(),$D$6)),",",""),"원",""),0))))</f>
        <v/>
      </c>
      <c r="AA623" s="30">
        <f>IF(OR($Y623="",$E$6=""),"",IF(INDEX($A:$U,ROW(),$E$6)="",0,IF(ISNUMBER(INDEX($A:$U,ROW(),$E$6)),INDEX($A:$U,ROW(),$E$6),IFERROR(--SUBSTITUTE(SUBSTITUTE(TRIM(INDEX($A:$U,ROW(),$E$6)),",",""),"원",""),0))))</f>
        <v/>
      </c>
      <c r="AB623" s="30">
        <f>IF(OR($Y623="",$F$6=""),"",IF(INDEX($A:$U,ROW(),$F$6)="","",IF(ISNUMBER(INDEX($A:$U,ROW(),$F$6)),INDEX($A:$U,ROW(),$F$6),IFERROR(--SUBSTITUTE(SUBSTITUTE(TRIM(INDEX($A:$U,ROW(),$F$6)),",",""),"원",""),""))))</f>
        <v/>
      </c>
      <c r="AC623" s="2">
        <f>IF(OR($Y623="",$G$6=""),"",INDEX($A:$U,ROW(),$G$6)&amp;"")</f>
        <v/>
      </c>
      <c r="AD623" s="2">
        <f>IF($Y623="","",IF(OR(AND(설정!$B$5&lt;&gt;"",ISNUMBER(SEARCH(설정!$B$5,$AC623))),AND(설정!$B$6&lt;&gt;"",ISNUMBER(SEARCH(설정!$B$6,$AC623))),AND(설정!$B$7&lt;&gt;"",ISNUMBER(SEARCH(설정!$B$7,$AC623)))),"제외","포함"))</f>
        <v/>
      </c>
    </row>
    <row r="624">
      <c r="W624" s="2">
        <f>IF(OR($B$5="",$C$6="",ROW()&lt;$B$5),"",IF(INDEX($A:$U,ROW(),$C$6)="","",INDEX($A:$U,ROW(),$C$6)))</f>
        <v/>
      </c>
      <c r="X624" s="28">
        <f>IF($W624="","",IF(ISNUMBER($W624),IF($W624&gt;=10000000,IFERROR(DATE(INT($W624/10000),MOD(INT($W624/100),100),MOD($W624,100)),""),$W624),IF(ISNUMBER(--SUBSTITUTE(SUBSTITUTE(TRIM($W624),".","-"),"/","-")),IF(--SUBSTITUTE(SUBSTITUTE(TRIM($W624),".","-"),"/","-")&gt;=10000000,IFERROR(DATE(--LEFT(TRIM($W624),4),--MID(TRIM($W624),5,2),--RIGHT(TRIM($W624),2)),""),--SUBSTITUTE(SUBSTITUTE(TRIM($W624),".","-"),"/","-")),IFERROR(--LEFT(SUBSTITUTE(SUBSTITUTE(TRIM($W624),".","-"),"/","-"),10),""))))</f>
        <v/>
      </c>
      <c r="Y624" s="29">
        <f>IF($X624="","",INT($X624))</f>
        <v/>
      </c>
      <c r="Z624" s="30">
        <f>IF(OR($Y624="",$D$6=""),"",IF(INDEX($A:$U,ROW(),$D$6)="",0,IF(ISNUMBER(INDEX($A:$U,ROW(),$D$6)),INDEX($A:$U,ROW(),$D$6),IFERROR(--SUBSTITUTE(SUBSTITUTE(TRIM(INDEX($A:$U,ROW(),$D$6)),",",""),"원",""),0))))</f>
        <v/>
      </c>
      <c r="AA624" s="30">
        <f>IF(OR($Y624="",$E$6=""),"",IF(INDEX($A:$U,ROW(),$E$6)="",0,IF(ISNUMBER(INDEX($A:$U,ROW(),$E$6)),INDEX($A:$U,ROW(),$E$6),IFERROR(--SUBSTITUTE(SUBSTITUTE(TRIM(INDEX($A:$U,ROW(),$E$6)),",",""),"원",""),0))))</f>
        <v/>
      </c>
      <c r="AB624" s="30">
        <f>IF(OR($Y624="",$F$6=""),"",IF(INDEX($A:$U,ROW(),$F$6)="","",IF(ISNUMBER(INDEX($A:$U,ROW(),$F$6)),INDEX($A:$U,ROW(),$F$6),IFERROR(--SUBSTITUTE(SUBSTITUTE(TRIM(INDEX($A:$U,ROW(),$F$6)),",",""),"원",""),""))))</f>
        <v/>
      </c>
      <c r="AC624" s="2">
        <f>IF(OR($Y624="",$G$6=""),"",INDEX($A:$U,ROW(),$G$6)&amp;"")</f>
        <v/>
      </c>
      <c r="AD624" s="2">
        <f>IF($Y624="","",IF(OR(AND(설정!$B$5&lt;&gt;"",ISNUMBER(SEARCH(설정!$B$5,$AC624))),AND(설정!$B$6&lt;&gt;"",ISNUMBER(SEARCH(설정!$B$6,$AC624))),AND(설정!$B$7&lt;&gt;"",ISNUMBER(SEARCH(설정!$B$7,$AC624)))),"제외","포함"))</f>
        <v/>
      </c>
    </row>
    <row r="625">
      <c r="W625" s="2">
        <f>IF(OR($B$5="",$C$6="",ROW()&lt;$B$5),"",IF(INDEX($A:$U,ROW(),$C$6)="","",INDEX($A:$U,ROW(),$C$6)))</f>
        <v/>
      </c>
      <c r="X625" s="28">
        <f>IF($W625="","",IF(ISNUMBER($W625),IF($W625&gt;=10000000,IFERROR(DATE(INT($W625/10000),MOD(INT($W625/100),100),MOD($W625,100)),""),$W625),IF(ISNUMBER(--SUBSTITUTE(SUBSTITUTE(TRIM($W625),".","-"),"/","-")),IF(--SUBSTITUTE(SUBSTITUTE(TRIM($W625),".","-"),"/","-")&gt;=10000000,IFERROR(DATE(--LEFT(TRIM($W625),4),--MID(TRIM($W625),5,2),--RIGHT(TRIM($W625),2)),""),--SUBSTITUTE(SUBSTITUTE(TRIM($W625),".","-"),"/","-")),IFERROR(--LEFT(SUBSTITUTE(SUBSTITUTE(TRIM($W625),".","-"),"/","-"),10),""))))</f>
        <v/>
      </c>
      <c r="Y625" s="29">
        <f>IF($X625="","",INT($X625))</f>
        <v/>
      </c>
      <c r="Z625" s="30">
        <f>IF(OR($Y625="",$D$6=""),"",IF(INDEX($A:$U,ROW(),$D$6)="",0,IF(ISNUMBER(INDEX($A:$U,ROW(),$D$6)),INDEX($A:$U,ROW(),$D$6),IFERROR(--SUBSTITUTE(SUBSTITUTE(TRIM(INDEX($A:$U,ROW(),$D$6)),",",""),"원",""),0))))</f>
        <v/>
      </c>
      <c r="AA625" s="30">
        <f>IF(OR($Y625="",$E$6=""),"",IF(INDEX($A:$U,ROW(),$E$6)="",0,IF(ISNUMBER(INDEX($A:$U,ROW(),$E$6)),INDEX($A:$U,ROW(),$E$6),IFERROR(--SUBSTITUTE(SUBSTITUTE(TRIM(INDEX($A:$U,ROW(),$E$6)),",",""),"원",""),0))))</f>
        <v/>
      </c>
      <c r="AB625" s="30">
        <f>IF(OR($Y625="",$F$6=""),"",IF(INDEX($A:$U,ROW(),$F$6)="","",IF(ISNUMBER(INDEX($A:$U,ROW(),$F$6)),INDEX($A:$U,ROW(),$F$6),IFERROR(--SUBSTITUTE(SUBSTITUTE(TRIM(INDEX($A:$U,ROW(),$F$6)),",",""),"원",""),""))))</f>
        <v/>
      </c>
      <c r="AC625" s="2">
        <f>IF(OR($Y625="",$G$6=""),"",INDEX($A:$U,ROW(),$G$6)&amp;"")</f>
        <v/>
      </c>
      <c r="AD625" s="2">
        <f>IF($Y625="","",IF(OR(AND(설정!$B$5&lt;&gt;"",ISNUMBER(SEARCH(설정!$B$5,$AC625))),AND(설정!$B$6&lt;&gt;"",ISNUMBER(SEARCH(설정!$B$6,$AC625))),AND(설정!$B$7&lt;&gt;"",ISNUMBER(SEARCH(설정!$B$7,$AC625)))),"제외","포함"))</f>
        <v/>
      </c>
    </row>
    <row r="626">
      <c r="W626" s="2">
        <f>IF(OR($B$5="",$C$6="",ROW()&lt;$B$5),"",IF(INDEX($A:$U,ROW(),$C$6)="","",INDEX($A:$U,ROW(),$C$6)))</f>
        <v/>
      </c>
      <c r="X626" s="28">
        <f>IF($W626="","",IF(ISNUMBER($W626),IF($W626&gt;=10000000,IFERROR(DATE(INT($W626/10000),MOD(INT($W626/100),100),MOD($W626,100)),""),$W626),IF(ISNUMBER(--SUBSTITUTE(SUBSTITUTE(TRIM($W626),".","-"),"/","-")),IF(--SUBSTITUTE(SUBSTITUTE(TRIM($W626),".","-"),"/","-")&gt;=10000000,IFERROR(DATE(--LEFT(TRIM($W626),4),--MID(TRIM($W626),5,2),--RIGHT(TRIM($W626),2)),""),--SUBSTITUTE(SUBSTITUTE(TRIM($W626),".","-"),"/","-")),IFERROR(--LEFT(SUBSTITUTE(SUBSTITUTE(TRIM($W626),".","-"),"/","-"),10),""))))</f>
        <v/>
      </c>
      <c r="Y626" s="29">
        <f>IF($X626="","",INT($X626))</f>
        <v/>
      </c>
      <c r="Z626" s="30">
        <f>IF(OR($Y626="",$D$6=""),"",IF(INDEX($A:$U,ROW(),$D$6)="",0,IF(ISNUMBER(INDEX($A:$U,ROW(),$D$6)),INDEX($A:$U,ROW(),$D$6),IFERROR(--SUBSTITUTE(SUBSTITUTE(TRIM(INDEX($A:$U,ROW(),$D$6)),",",""),"원",""),0))))</f>
        <v/>
      </c>
      <c r="AA626" s="30">
        <f>IF(OR($Y626="",$E$6=""),"",IF(INDEX($A:$U,ROW(),$E$6)="",0,IF(ISNUMBER(INDEX($A:$U,ROW(),$E$6)),INDEX($A:$U,ROW(),$E$6),IFERROR(--SUBSTITUTE(SUBSTITUTE(TRIM(INDEX($A:$U,ROW(),$E$6)),",",""),"원",""),0))))</f>
        <v/>
      </c>
      <c r="AB626" s="30">
        <f>IF(OR($Y626="",$F$6=""),"",IF(INDEX($A:$U,ROW(),$F$6)="","",IF(ISNUMBER(INDEX($A:$U,ROW(),$F$6)),INDEX($A:$U,ROW(),$F$6),IFERROR(--SUBSTITUTE(SUBSTITUTE(TRIM(INDEX($A:$U,ROW(),$F$6)),",",""),"원",""),""))))</f>
        <v/>
      </c>
      <c r="AC626" s="2">
        <f>IF(OR($Y626="",$G$6=""),"",INDEX($A:$U,ROW(),$G$6)&amp;"")</f>
        <v/>
      </c>
      <c r="AD626" s="2">
        <f>IF($Y626="","",IF(OR(AND(설정!$B$5&lt;&gt;"",ISNUMBER(SEARCH(설정!$B$5,$AC626))),AND(설정!$B$6&lt;&gt;"",ISNUMBER(SEARCH(설정!$B$6,$AC626))),AND(설정!$B$7&lt;&gt;"",ISNUMBER(SEARCH(설정!$B$7,$AC626)))),"제외","포함"))</f>
        <v/>
      </c>
    </row>
    <row r="627">
      <c r="W627" s="2">
        <f>IF(OR($B$5="",$C$6="",ROW()&lt;$B$5),"",IF(INDEX($A:$U,ROW(),$C$6)="","",INDEX($A:$U,ROW(),$C$6)))</f>
        <v/>
      </c>
      <c r="X627" s="28">
        <f>IF($W627="","",IF(ISNUMBER($W627),IF($W627&gt;=10000000,IFERROR(DATE(INT($W627/10000),MOD(INT($W627/100),100),MOD($W627,100)),""),$W627),IF(ISNUMBER(--SUBSTITUTE(SUBSTITUTE(TRIM($W627),".","-"),"/","-")),IF(--SUBSTITUTE(SUBSTITUTE(TRIM($W627),".","-"),"/","-")&gt;=10000000,IFERROR(DATE(--LEFT(TRIM($W627),4),--MID(TRIM($W627),5,2),--RIGHT(TRIM($W627),2)),""),--SUBSTITUTE(SUBSTITUTE(TRIM($W627),".","-"),"/","-")),IFERROR(--LEFT(SUBSTITUTE(SUBSTITUTE(TRIM($W627),".","-"),"/","-"),10),""))))</f>
        <v/>
      </c>
      <c r="Y627" s="29">
        <f>IF($X627="","",INT($X627))</f>
        <v/>
      </c>
      <c r="Z627" s="30">
        <f>IF(OR($Y627="",$D$6=""),"",IF(INDEX($A:$U,ROW(),$D$6)="",0,IF(ISNUMBER(INDEX($A:$U,ROW(),$D$6)),INDEX($A:$U,ROW(),$D$6),IFERROR(--SUBSTITUTE(SUBSTITUTE(TRIM(INDEX($A:$U,ROW(),$D$6)),",",""),"원",""),0))))</f>
        <v/>
      </c>
      <c r="AA627" s="30">
        <f>IF(OR($Y627="",$E$6=""),"",IF(INDEX($A:$U,ROW(),$E$6)="",0,IF(ISNUMBER(INDEX($A:$U,ROW(),$E$6)),INDEX($A:$U,ROW(),$E$6),IFERROR(--SUBSTITUTE(SUBSTITUTE(TRIM(INDEX($A:$U,ROW(),$E$6)),",",""),"원",""),0))))</f>
        <v/>
      </c>
      <c r="AB627" s="30">
        <f>IF(OR($Y627="",$F$6=""),"",IF(INDEX($A:$U,ROW(),$F$6)="","",IF(ISNUMBER(INDEX($A:$U,ROW(),$F$6)),INDEX($A:$U,ROW(),$F$6),IFERROR(--SUBSTITUTE(SUBSTITUTE(TRIM(INDEX($A:$U,ROW(),$F$6)),",",""),"원",""),""))))</f>
        <v/>
      </c>
      <c r="AC627" s="2">
        <f>IF(OR($Y627="",$G$6=""),"",INDEX($A:$U,ROW(),$G$6)&amp;"")</f>
        <v/>
      </c>
      <c r="AD627" s="2">
        <f>IF($Y627="","",IF(OR(AND(설정!$B$5&lt;&gt;"",ISNUMBER(SEARCH(설정!$B$5,$AC627))),AND(설정!$B$6&lt;&gt;"",ISNUMBER(SEARCH(설정!$B$6,$AC627))),AND(설정!$B$7&lt;&gt;"",ISNUMBER(SEARCH(설정!$B$7,$AC627)))),"제외","포함"))</f>
        <v/>
      </c>
    </row>
    <row r="628">
      <c r="W628" s="2">
        <f>IF(OR($B$5="",$C$6="",ROW()&lt;$B$5),"",IF(INDEX($A:$U,ROW(),$C$6)="","",INDEX($A:$U,ROW(),$C$6)))</f>
        <v/>
      </c>
      <c r="X628" s="28">
        <f>IF($W628="","",IF(ISNUMBER($W628),IF($W628&gt;=10000000,IFERROR(DATE(INT($W628/10000),MOD(INT($W628/100),100),MOD($W628,100)),""),$W628),IF(ISNUMBER(--SUBSTITUTE(SUBSTITUTE(TRIM($W628),".","-"),"/","-")),IF(--SUBSTITUTE(SUBSTITUTE(TRIM($W628),".","-"),"/","-")&gt;=10000000,IFERROR(DATE(--LEFT(TRIM($W628),4),--MID(TRIM($W628),5,2),--RIGHT(TRIM($W628),2)),""),--SUBSTITUTE(SUBSTITUTE(TRIM($W628),".","-"),"/","-")),IFERROR(--LEFT(SUBSTITUTE(SUBSTITUTE(TRIM($W628),".","-"),"/","-"),10),""))))</f>
        <v/>
      </c>
      <c r="Y628" s="29">
        <f>IF($X628="","",INT($X628))</f>
        <v/>
      </c>
      <c r="Z628" s="30">
        <f>IF(OR($Y628="",$D$6=""),"",IF(INDEX($A:$U,ROW(),$D$6)="",0,IF(ISNUMBER(INDEX($A:$U,ROW(),$D$6)),INDEX($A:$U,ROW(),$D$6),IFERROR(--SUBSTITUTE(SUBSTITUTE(TRIM(INDEX($A:$U,ROW(),$D$6)),",",""),"원",""),0))))</f>
        <v/>
      </c>
      <c r="AA628" s="30">
        <f>IF(OR($Y628="",$E$6=""),"",IF(INDEX($A:$U,ROW(),$E$6)="",0,IF(ISNUMBER(INDEX($A:$U,ROW(),$E$6)),INDEX($A:$U,ROW(),$E$6),IFERROR(--SUBSTITUTE(SUBSTITUTE(TRIM(INDEX($A:$U,ROW(),$E$6)),",",""),"원",""),0))))</f>
        <v/>
      </c>
      <c r="AB628" s="30">
        <f>IF(OR($Y628="",$F$6=""),"",IF(INDEX($A:$U,ROW(),$F$6)="","",IF(ISNUMBER(INDEX($A:$U,ROW(),$F$6)),INDEX($A:$U,ROW(),$F$6),IFERROR(--SUBSTITUTE(SUBSTITUTE(TRIM(INDEX($A:$U,ROW(),$F$6)),",",""),"원",""),""))))</f>
        <v/>
      </c>
      <c r="AC628" s="2">
        <f>IF(OR($Y628="",$G$6=""),"",INDEX($A:$U,ROW(),$G$6)&amp;"")</f>
        <v/>
      </c>
      <c r="AD628" s="2">
        <f>IF($Y628="","",IF(OR(AND(설정!$B$5&lt;&gt;"",ISNUMBER(SEARCH(설정!$B$5,$AC628))),AND(설정!$B$6&lt;&gt;"",ISNUMBER(SEARCH(설정!$B$6,$AC628))),AND(설정!$B$7&lt;&gt;"",ISNUMBER(SEARCH(설정!$B$7,$AC628)))),"제외","포함"))</f>
        <v/>
      </c>
    </row>
    <row r="629">
      <c r="W629" s="2">
        <f>IF(OR($B$5="",$C$6="",ROW()&lt;$B$5),"",IF(INDEX($A:$U,ROW(),$C$6)="","",INDEX($A:$U,ROW(),$C$6)))</f>
        <v/>
      </c>
      <c r="X629" s="28">
        <f>IF($W629="","",IF(ISNUMBER($W629),IF($W629&gt;=10000000,IFERROR(DATE(INT($W629/10000),MOD(INT($W629/100),100),MOD($W629,100)),""),$W629),IF(ISNUMBER(--SUBSTITUTE(SUBSTITUTE(TRIM($W629),".","-"),"/","-")),IF(--SUBSTITUTE(SUBSTITUTE(TRIM($W629),".","-"),"/","-")&gt;=10000000,IFERROR(DATE(--LEFT(TRIM($W629),4),--MID(TRIM($W629),5,2),--RIGHT(TRIM($W629),2)),""),--SUBSTITUTE(SUBSTITUTE(TRIM($W629),".","-"),"/","-")),IFERROR(--LEFT(SUBSTITUTE(SUBSTITUTE(TRIM($W629),".","-"),"/","-"),10),""))))</f>
        <v/>
      </c>
      <c r="Y629" s="29">
        <f>IF($X629="","",INT($X629))</f>
        <v/>
      </c>
      <c r="Z629" s="30">
        <f>IF(OR($Y629="",$D$6=""),"",IF(INDEX($A:$U,ROW(),$D$6)="",0,IF(ISNUMBER(INDEX($A:$U,ROW(),$D$6)),INDEX($A:$U,ROW(),$D$6),IFERROR(--SUBSTITUTE(SUBSTITUTE(TRIM(INDEX($A:$U,ROW(),$D$6)),",",""),"원",""),0))))</f>
        <v/>
      </c>
      <c r="AA629" s="30">
        <f>IF(OR($Y629="",$E$6=""),"",IF(INDEX($A:$U,ROW(),$E$6)="",0,IF(ISNUMBER(INDEX($A:$U,ROW(),$E$6)),INDEX($A:$U,ROW(),$E$6),IFERROR(--SUBSTITUTE(SUBSTITUTE(TRIM(INDEX($A:$U,ROW(),$E$6)),",",""),"원",""),0))))</f>
        <v/>
      </c>
      <c r="AB629" s="30">
        <f>IF(OR($Y629="",$F$6=""),"",IF(INDEX($A:$U,ROW(),$F$6)="","",IF(ISNUMBER(INDEX($A:$U,ROW(),$F$6)),INDEX($A:$U,ROW(),$F$6),IFERROR(--SUBSTITUTE(SUBSTITUTE(TRIM(INDEX($A:$U,ROW(),$F$6)),",",""),"원",""),""))))</f>
        <v/>
      </c>
      <c r="AC629" s="2">
        <f>IF(OR($Y629="",$G$6=""),"",INDEX($A:$U,ROW(),$G$6)&amp;"")</f>
        <v/>
      </c>
      <c r="AD629" s="2">
        <f>IF($Y629="","",IF(OR(AND(설정!$B$5&lt;&gt;"",ISNUMBER(SEARCH(설정!$B$5,$AC629))),AND(설정!$B$6&lt;&gt;"",ISNUMBER(SEARCH(설정!$B$6,$AC629))),AND(설정!$B$7&lt;&gt;"",ISNUMBER(SEARCH(설정!$B$7,$AC629)))),"제외","포함"))</f>
        <v/>
      </c>
    </row>
    <row r="630">
      <c r="W630" s="2">
        <f>IF(OR($B$5="",$C$6="",ROW()&lt;$B$5),"",IF(INDEX($A:$U,ROW(),$C$6)="","",INDEX($A:$U,ROW(),$C$6)))</f>
        <v/>
      </c>
      <c r="X630" s="28">
        <f>IF($W630="","",IF(ISNUMBER($W630),IF($W630&gt;=10000000,IFERROR(DATE(INT($W630/10000),MOD(INT($W630/100),100),MOD($W630,100)),""),$W630),IF(ISNUMBER(--SUBSTITUTE(SUBSTITUTE(TRIM($W630),".","-"),"/","-")),IF(--SUBSTITUTE(SUBSTITUTE(TRIM($W630),".","-"),"/","-")&gt;=10000000,IFERROR(DATE(--LEFT(TRIM($W630),4),--MID(TRIM($W630),5,2),--RIGHT(TRIM($W630),2)),""),--SUBSTITUTE(SUBSTITUTE(TRIM($W630),".","-"),"/","-")),IFERROR(--LEFT(SUBSTITUTE(SUBSTITUTE(TRIM($W630),".","-"),"/","-"),10),""))))</f>
        <v/>
      </c>
      <c r="Y630" s="29">
        <f>IF($X630="","",INT($X630))</f>
        <v/>
      </c>
      <c r="Z630" s="30">
        <f>IF(OR($Y630="",$D$6=""),"",IF(INDEX($A:$U,ROW(),$D$6)="",0,IF(ISNUMBER(INDEX($A:$U,ROW(),$D$6)),INDEX($A:$U,ROW(),$D$6),IFERROR(--SUBSTITUTE(SUBSTITUTE(TRIM(INDEX($A:$U,ROW(),$D$6)),",",""),"원",""),0))))</f>
        <v/>
      </c>
      <c r="AA630" s="30">
        <f>IF(OR($Y630="",$E$6=""),"",IF(INDEX($A:$U,ROW(),$E$6)="",0,IF(ISNUMBER(INDEX($A:$U,ROW(),$E$6)),INDEX($A:$U,ROW(),$E$6),IFERROR(--SUBSTITUTE(SUBSTITUTE(TRIM(INDEX($A:$U,ROW(),$E$6)),",",""),"원",""),0))))</f>
        <v/>
      </c>
      <c r="AB630" s="30">
        <f>IF(OR($Y630="",$F$6=""),"",IF(INDEX($A:$U,ROW(),$F$6)="","",IF(ISNUMBER(INDEX($A:$U,ROW(),$F$6)),INDEX($A:$U,ROW(),$F$6),IFERROR(--SUBSTITUTE(SUBSTITUTE(TRIM(INDEX($A:$U,ROW(),$F$6)),",",""),"원",""),""))))</f>
        <v/>
      </c>
      <c r="AC630" s="2">
        <f>IF(OR($Y630="",$G$6=""),"",INDEX($A:$U,ROW(),$G$6)&amp;"")</f>
        <v/>
      </c>
      <c r="AD630" s="2">
        <f>IF($Y630="","",IF(OR(AND(설정!$B$5&lt;&gt;"",ISNUMBER(SEARCH(설정!$B$5,$AC630))),AND(설정!$B$6&lt;&gt;"",ISNUMBER(SEARCH(설정!$B$6,$AC630))),AND(설정!$B$7&lt;&gt;"",ISNUMBER(SEARCH(설정!$B$7,$AC630)))),"제외","포함"))</f>
        <v/>
      </c>
    </row>
    <row r="631">
      <c r="W631" s="2">
        <f>IF(OR($B$5="",$C$6="",ROW()&lt;$B$5),"",IF(INDEX($A:$U,ROW(),$C$6)="","",INDEX($A:$U,ROW(),$C$6)))</f>
        <v/>
      </c>
      <c r="X631" s="28">
        <f>IF($W631="","",IF(ISNUMBER($W631),IF($W631&gt;=10000000,IFERROR(DATE(INT($W631/10000),MOD(INT($W631/100),100),MOD($W631,100)),""),$W631),IF(ISNUMBER(--SUBSTITUTE(SUBSTITUTE(TRIM($W631),".","-"),"/","-")),IF(--SUBSTITUTE(SUBSTITUTE(TRIM($W631),".","-"),"/","-")&gt;=10000000,IFERROR(DATE(--LEFT(TRIM($W631),4),--MID(TRIM($W631),5,2),--RIGHT(TRIM($W631),2)),""),--SUBSTITUTE(SUBSTITUTE(TRIM($W631),".","-"),"/","-")),IFERROR(--LEFT(SUBSTITUTE(SUBSTITUTE(TRIM($W631),".","-"),"/","-"),10),""))))</f>
        <v/>
      </c>
      <c r="Y631" s="29">
        <f>IF($X631="","",INT($X631))</f>
        <v/>
      </c>
      <c r="Z631" s="30">
        <f>IF(OR($Y631="",$D$6=""),"",IF(INDEX($A:$U,ROW(),$D$6)="",0,IF(ISNUMBER(INDEX($A:$U,ROW(),$D$6)),INDEX($A:$U,ROW(),$D$6),IFERROR(--SUBSTITUTE(SUBSTITUTE(TRIM(INDEX($A:$U,ROW(),$D$6)),",",""),"원",""),0))))</f>
        <v/>
      </c>
      <c r="AA631" s="30">
        <f>IF(OR($Y631="",$E$6=""),"",IF(INDEX($A:$U,ROW(),$E$6)="",0,IF(ISNUMBER(INDEX($A:$U,ROW(),$E$6)),INDEX($A:$U,ROW(),$E$6),IFERROR(--SUBSTITUTE(SUBSTITUTE(TRIM(INDEX($A:$U,ROW(),$E$6)),",",""),"원",""),0))))</f>
        <v/>
      </c>
      <c r="AB631" s="30">
        <f>IF(OR($Y631="",$F$6=""),"",IF(INDEX($A:$U,ROW(),$F$6)="","",IF(ISNUMBER(INDEX($A:$U,ROW(),$F$6)),INDEX($A:$U,ROW(),$F$6),IFERROR(--SUBSTITUTE(SUBSTITUTE(TRIM(INDEX($A:$U,ROW(),$F$6)),",",""),"원",""),""))))</f>
        <v/>
      </c>
      <c r="AC631" s="2">
        <f>IF(OR($Y631="",$G$6=""),"",INDEX($A:$U,ROW(),$G$6)&amp;"")</f>
        <v/>
      </c>
      <c r="AD631" s="2">
        <f>IF($Y631="","",IF(OR(AND(설정!$B$5&lt;&gt;"",ISNUMBER(SEARCH(설정!$B$5,$AC631))),AND(설정!$B$6&lt;&gt;"",ISNUMBER(SEARCH(설정!$B$6,$AC631))),AND(설정!$B$7&lt;&gt;"",ISNUMBER(SEARCH(설정!$B$7,$AC631)))),"제외","포함"))</f>
        <v/>
      </c>
    </row>
    <row r="632">
      <c r="W632" s="2">
        <f>IF(OR($B$5="",$C$6="",ROW()&lt;$B$5),"",IF(INDEX($A:$U,ROW(),$C$6)="","",INDEX($A:$U,ROW(),$C$6)))</f>
        <v/>
      </c>
      <c r="X632" s="28">
        <f>IF($W632="","",IF(ISNUMBER($W632),IF($W632&gt;=10000000,IFERROR(DATE(INT($W632/10000),MOD(INT($W632/100),100),MOD($W632,100)),""),$W632),IF(ISNUMBER(--SUBSTITUTE(SUBSTITUTE(TRIM($W632),".","-"),"/","-")),IF(--SUBSTITUTE(SUBSTITUTE(TRIM($W632),".","-"),"/","-")&gt;=10000000,IFERROR(DATE(--LEFT(TRIM($W632),4),--MID(TRIM($W632),5,2),--RIGHT(TRIM($W632),2)),""),--SUBSTITUTE(SUBSTITUTE(TRIM($W632),".","-"),"/","-")),IFERROR(--LEFT(SUBSTITUTE(SUBSTITUTE(TRIM($W632),".","-"),"/","-"),10),""))))</f>
        <v/>
      </c>
      <c r="Y632" s="29">
        <f>IF($X632="","",INT($X632))</f>
        <v/>
      </c>
      <c r="Z632" s="30">
        <f>IF(OR($Y632="",$D$6=""),"",IF(INDEX($A:$U,ROW(),$D$6)="",0,IF(ISNUMBER(INDEX($A:$U,ROW(),$D$6)),INDEX($A:$U,ROW(),$D$6),IFERROR(--SUBSTITUTE(SUBSTITUTE(TRIM(INDEX($A:$U,ROW(),$D$6)),",",""),"원",""),0))))</f>
        <v/>
      </c>
      <c r="AA632" s="30">
        <f>IF(OR($Y632="",$E$6=""),"",IF(INDEX($A:$U,ROW(),$E$6)="",0,IF(ISNUMBER(INDEX($A:$U,ROW(),$E$6)),INDEX($A:$U,ROW(),$E$6),IFERROR(--SUBSTITUTE(SUBSTITUTE(TRIM(INDEX($A:$U,ROW(),$E$6)),",",""),"원",""),0))))</f>
        <v/>
      </c>
      <c r="AB632" s="30">
        <f>IF(OR($Y632="",$F$6=""),"",IF(INDEX($A:$U,ROW(),$F$6)="","",IF(ISNUMBER(INDEX($A:$U,ROW(),$F$6)),INDEX($A:$U,ROW(),$F$6),IFERROR(--SUBSTITUTE(SUBSTITUTE(TRIM(INDEX($A:$U,ROW(),$F$6)),",",""),"원",""),""))))</f>
        <v/>
      </c>
      <c r="AC632" s="2">
        <f>IF(OR($Y632="",$G$6=""),"",INDEX($A:$U,ROW(),$G$6)&amp;"")</f>
        <v/>
      </c>
      <c r="AD632" s="2">
        <f>IF($Y632="","",IF(OR(AND(설정!$B$5&lt;&gt;"",ISNUMBER(SEARCH(설정!$B$5,$AC632))),AND(설정!$B$6&lt;&gt;"",ISNUMBER(SEARCH(설정!$B$6,$AC632))),AND(설정!$B$7&lt;&gt;"",ISNUMBER(SEARCH(설정!$B$7,$AC632)))),"제외","포함"))</f>
        <v/>
      </c>
    </row>
    <row r="633">
      <c r="W633" s="2">
        <f>IF(OR($B$5="",$C$6="",ROW()&lt;$B$5),"",IF(INDEX($A:$U,ROW(),$C$6)="","",INDEX($A:$U,ROW(),$C$6)))</f>
        <v/>
      </c>
      <c r="X633" s="28">
        <f>IF($W633="","",IF(ISNUMBER($W633),IF($W633&gt;=10000000,IFERROR(DATE(INT($W633/10000),MOD(INT($W633/100),100),MOD($W633,100)),""),$W633),IF(ISNUMBER(--SUBSTITUTE(SUBSTITUTE(TRIM($W633),".","-"),"/","-")),IF(--SUBSTITUTE(SUBSTITUTE(TRIM($W633),".","-"),"/","-")&gt;=10000000,IFERROR(DATE(--LEFT(TRIM($W633),4),--MID(TRIM($W633),5,2),--RIGHT(TRIM($W633),2)),""),--SUBSTITUTE(SUBSTITUTE(TRIM($W633),".","-"),"/","-")),IFERROR(--LEFT(SUBSTITUTE(SUBSTITUTE(TRIM($W633),".","-"),"/","-"),10),""))))</f>
        <v/>
      </c>
      <c r="Y633" s="29">
        <f>IF($X633="","",INT($X633))</f>
        <v/>
      </c>
      <c r="Z633" s="30">
        <f>IF(OR($Y633="",$D$6=""),"",IF(INDEX($A:$U,ROW(),$D$6)="",0,IF(ISNUMBER(INDEX($A:$U,ROW(),$D$6)),INDEX($A:$U,ROW(),$D$6),IFERROR(--SUBSTITUTE(SUBSTITUTE(TRIM(INDEX($A:$U,ROW(),$D$6)),",",""),"원",""),0))))</f>
        <v/>
      </c>
      <c r="AA633" s="30">
        <f>IF(OR($Y633="",$E$6=""),"",IF(INDEX($A:$U,ROW(),$E$6)="",0,IF(ISNUMBER(INDEX($A:$U,ROW(),$E$6)),INDEX($A:$U,ROW(),$E$6),IFERROR(--SUBSTITUTE(SUBSTITUTE(TRIM(INDEX($A:$U,ROW(),$E$6)),",",""),"원",""),0))))</f>
        <v/>
      </c>
      <c r="AB633" s="30">
        <f>IF(OR($Y633="",$F$6=""),"",IF(INDEX($A:$U,ROW(),$F$6)="","",IF(ISNUMBER(INDEX($A:$U,ROW(),$F$6)),INDEX($A:$U,ROW(),$F$6),IFERROR(--SUBSTITUTE(SUBSTITUTE(TRIM(INDEX($A:$U,ROW(),$F$6)),",",""),"원",""),""))))</f>
        <v/>
      </c>
      <c r="AC633" s="2">
        <f>IF(OR($Y633="",$G$6=""),"",INDEX($A:$U,ROW(),$G$6)&amp;"")</f>
        <v/>
      </c>
      <c r="AD633" s="2">
        <f>IF($Y633="","",IF(OR(AND(설정!$B$5&lt;&gt;"",ISNUMBER(SEARCH(설정!$B$5,$AC633))),AND(설정!$B$6&lt;&gt;"",ISNUMBER(SEARCH(설정!$B$6,$AC633))),AND(설정!$B$7&lt;&gt;"",ISNUMBER(SEARCH(설정!$B$7,$AC633)))),"제외","포함"))</f>
        <v/>
      </c>
    </row>
    <row r="634">
      <c r="W634" s="2">
        <f>IF(OR($B$5="",$C$6="",ROW()&lt;$B$5),"",IF(INDEX($A:$U,ROW(),$C$6)="","",INDEX($A:$U,ROW(),$C$6)))</f>
        <v/>
      </c>
      <c r="X634" s="28">
        <f>IF($W634="","",IF(ISNUMBER($W634),IF($W634&gt;=10000000,IFERROR(DATE(INT($W634/10000),MOD(INT($W634/100),100),MOD($W634,100)),""),$W634),IF(ISNUMBER(--SUBSTITUTE(SUBSTITUTE(TRIM($W634),".","-"),"/","-")),IF(--SUBSTITUTE(SUBSTITUTE(TRIM($W634),".","-"),"/","-")&gt;=10000000,IFERROR(DATE(--LEFT(TRIM($W634),4),--MID(TRIM($W634),5,2),--RIGHT(TRIM($W634),2)),""),--SUBSTITUTE(SUBSTITUTE(TRIM($W634),".","-"),"/","-")),IFERROR(--LEFT(SUBSTITUTE(SUBSTITUTE(TRIM($W634),".","-"),"/","-"),10),""))))</f>
        <v/>
      </c>
      <c r="Y634" s="29">
        <f>IF($X634="","",INT($X634))</f>
        <v/>
      </c>
      <c r="Z634" s="30">
        <f>IF(OR($Y634="",$D$6=""),"",IF(INDEX($A:$U,ROW(),$D$6)="",0,IF(ISNUMBER(INDEX($A:$U,ROW(),$D$6)),INDEX($A:$U,ROW(),$D$6),IFERROR(--SUBSTITUTE(SUBSTITUTE(TRIM(INDEX($A:$U,ROW(),$D$6)),",",""),"원",""),0))))</f>
        <v/>
      </c>
      <c r="AA634" s="30">
        <f>IF(OR($Y634="",$E$6=""),"",IF(INDEX($A:$U,ROW(),$E$6)="",0,IF(ISNUMBER(INDEX($A:$U,ROW(),$E$6)),INDEX($A:$U,ROW(),$E$6),IFERROR(--SUBSTITUTE(SUBSTITUTE(TRIM(INDEX($A:$U,ROW(),$E$6)),",",""),"원",""),0))))</f>
        <v/>
      </c>
      <c r="AB634" s="30">
        <f>IF(OR($Y634="",$F$6=""),"",IF(INDEX($A:$U,ROW(),$F$6)="","",IF(ISNUMBER(INDEX($A:$U,ROW(),$F$6)),INDEX($A:$U,ROW(),$F$6),IFERROR(--SUBSTITUTE(SUBSTITUTE(TRIM(INDEX($A:$U,ROW(),$F$6)),",",""),"원",""),""))))</f>
        <v/>
      </c>
      <c r="AC634" s="2">
        <f>IF(OR($Y634="",$G$6=""),"",INDEX($A:$U,ROW(),$G$6)&amp;"")</f>
        <v/>
      </c>
      <c r="AD634" s="2">
        <f>IF($Y634="","",IF(OR(AND(설정!$B$5&lt;&gt;"",ISNUMBER(SEARCH(설정!$B$5,$AC634))),AND(설정!$B$6&lt;&gt;"",ISNUMBER(SEARCH(설정!$B$6,$AC634))),AND(설정!$B$7&lt;&gt;"",ISNUMBER(SEARCH(설정!$B$7,$AC634)))),"제외","포함"))</f>
        <v/>
      </c>
    </row>
    <row r="635">
      <c r="W635" s="2">
        <f>IF(OR($B$5="",$C$6="",ROW()&lt;$B$5),"",IF(INDEX($A:$U,ROW(),$C$6)="","",INDEX($A:$U,ROW(),$C$6)))</f>
        <v/>
      </c>
      <c r="X635" s="28">
        <f>IF($W635="","",IF(ISNUMBER($W635),IF($W635&gt;=10000000,IFERROR(DATE(INT($W635/10000),MOD(INT($W635/100),100),MOD($W635,100)),""),$W635),IF(ISNUMBER(--SUBSTITUTE(SUBSTITUTE(TRIM($W635),".","-"),"/","-")),IF(--SUBSTITUTE(SUBSTITUTE(TRIM($W635),".","-"),"/","-")&gt;=10000000,IFERROR(DATE(--LEFT(TRIM($W635),4),--MID(TRIM($W635),5,2),--RIGHT(TRIM($W635),2)),""),--SUBSTITUTE(SUBSTITUTE(TRIM($W635),".","-"),"/","-")),IFERROR(--LEFT(SUBSTITUTE(SUBSTITUTE(TRIM($W635),".","-"),"/","-"),10),""))))</f>
        <v/>
      </c>
      <c r="Y635" s="29">
        <f>IF($X635="","",INT($X635))</f>
        <v/>
      </c>
      <c r="Z635" s="30">
        <f>IF(OR($Y635="",$D$6=""),"",IF(INDEX($A:$U,ROW(),$D$6)="",0,IF(ISNUMBER(INDEX($A:$U,ROW(),$D$6)),INDEX($A:$U,ROW(),$D$6),IFERROR(--SUBSTITUTE(SUBSTITUTE(TRIM(INDEX($A:$U,ROW(),$D$6)),",",""),"원",""),0))))</f>
        <v/>
      </c>
      <c r="AA635" s="30">
        <f>IF(OR($Y635="",$E$6=""),"",IF(INDEX($A:$U,ROW(),$E$6)="",0,IF(ISNUMBER(INDEX($A:$U,ROW(),$E$6)),INDEX($A:$U,ROW(),$E$6),IFERROR(--SUBSTITUTE(SUBSTITUTE(TRIM(INDEX($A:$U,ROW(),$E$6)),",",""),"원",""),0))))</f>
        <v/>
      </c>
      <c r="AB635" s="30">
        <f>IF(OR($Y635="",$F$6=""),"",IF(INDEX($A:$U,ROW(),$F$6)="","",IF(ISNUMBER(INDEX($A:$U,ROW(),$F$6)),INDEX($A:$U,ROW(),$F$6),IFERROR(--SUBSTITUTE(SUBSTITUTE(TRIM(INDEX($A:$U,ROW(),$F$6)),",",""),"원",""),""))))</f>
        <v/>
      </c>
      <c r="AC635" s="2">
        <f>IF(OR($Y635="",$G$6=""),"",INDEX($A:$U,ROW(),$G$6)&amp;"")</f>
        <v/>
      </c>
      <c r="AD635" s="2">
        <f>IF($Y635="","",IF(OR(AND(설정!$B$5&lt;&gt;"",ISNUMBER(SEARCH(설정!$B$5,$AC635))),AND(설정!$B$6&lt;&gt;"",ISNUMBER(SEARCH(설정!$B$6,$AC635))),AND(설정!$B$7&lt;&gt;"",ISNUMBER(SEARCH(설정!$B$7,$AC635)))),"제외","포함"))</f>
        <v/>
      </c>
    </row>
    <row r="636">
      <c r="W636" s="2">
        <f>IF(OR($B$5="",$C$6="",ROW()&lt;$B$5),"",IF(INDEX($A:$U,ROW(),$C$6)="","",INDEX($A:$U,ROW(),$C$6)))</f>
        <v/>
      </c>
      <c r="X636" s="28">
        <f>IF($W636="","",IF(ISNUMBER($W636),IF($W636&gt;=10000000,IFERROR(DATE(INT($W636/10000),MOD(INT($W636/100),100),MOD($W636,100)),""),$W636),IF(ISNUMBER(--SUBSTITUTE(SUBSTITUTE(TRIM($W636),".","-"),"/","-")),IF(--SUBSTITUTE(SUBSTITUTE(TRIM($W636),".","-"),"/","-")&gt;=10000000,IFERROR(DATE(--LEFT(TRIM($W636),4),--MID(TRIM($W636),5,2),--RIGHT(TRIM($W636),2)),""),--SUBSTITUTE(SUBSTITUTE(TRIM($W636),".","-"),"/","-")),IFERROR(--LEFT(SUBSTITUTE(SUBSTITUTE(TRIM($W636),".","-"),"/","-"),10),""))))</f>
        <v/>
      </c>
      <c r="Y636" s="29">
        <f>IF($X636="","",INT($X636))</f>
        <v/>
      </c>
      <c r="Z636" s="30">
        <f>IF(OR($Y636="",$D$6=""),"",IF(INDEX($A:$U,ROW(),$D$6)="",0,IF(ISNUMBER(INDEX($A:$U,ROW(),$D$6)),INDEX($A:$U,ROW(),$D$6),IFERROR(--SUBSTITUTE(SUBSTITUTE(TRIM(INDEX($A:$U,ROW(),$D$6)),",",""),"원",""),0))))</f>
        <v/>
      </c>
      <c r="AA636" s="30">
        <f>IF(OR($Y636="",$E$6=""),"",IF(INDEX($A:$U,ROW(),$E$6)="",0,IF(ISNUMBER(INDEX($A:$U,ROW(),$E$6)),INDEX($A:$U,ROW(),$E$6),IFERROR(--SUBSTITUTE(SUBSTITUTE(TRIM(INDEX($A:$U,ROW(),$E$6)),",",""),"원",""),0))))</f>
        <v/>
      </c>
      <c r="AB636" s="30">
        <f>IF(OR($Y636="",$F$6=""),"",IF(INDEX($A:$U,ROW(),$F$6)="","",IF(ISNUMBER(INDEX($A:$U,ROW(),$F$6)),INDEX($A:$U,ROW(),$F$6),IFERROR(--SUBSTITUTE(SUBSTITUTE(TRIM(INDEX($A:$U,ROW(),$F$6)),",",""),"원",""),""))))</f>
        <v/>
      </c>
      <c r="AC636" s="2">
        <f>IF(OR($Y636="",$G$6=""),"",INDEX($A:$U,ROW(),$G$6)&amp;"")</f>
        <v/>
      </c>
      <c r="AD636" s="2">
        <f>IF($Y636="","",IF(OR(AND(설정!$B$5&lt;&gt;"",ISNUMBER(SEARCH(설정!$B$5,$AC636))),AND(설정!$B$6&lt;&gt;"",ISNUMBER(SEARCH(설정!$B$6,$AC636))),AND(설정!$B$7&lt;&gt;"",ISNUMBER(SEARCH(설정!$B$7,$AC636)))),"제외","포함"))</f>
        <v/>
      </c>
    </row>
    <row r="637">
      <c r="W637" s="2">
        <f>IF(OR($B$5="",$C$6="",ROW()&lt;$B$5),"",IF(INDEX($A:$U,ROW(),$C$6)="","",INDEX($A:$U,ROW(),$C$6)))</f>
        <v/>
      </c>
      <c r="X637" s="28">
        <f>IF($W637="","",IF(ISNUMBER($W637),IF($W637&gt;=10000000,IFERROR(DATE(INT($W637/10000),MOD(INT($W637/100),100),MOD($W637,100)),""),$W637),IF(ISNUMBER(--SUBSTITUTE(SUBSTITUTE(TRIM($W637),".","-"),"/","-")),IF(--SUBSTITUTE(SUBSTITUTE(TRIM($W637),".","-"),"/","-")&gt;=10000000,IFERROR(DATE(--LEFT(TRIM($W637),4),--MID(TRIM($W637),5,2),--RIGHT(TRIM($W637),2)),""),--SUBSTITUTE(SUBSTITUTE(TRIM($W637),".","-"),"/","-")),IFERROR(--LEFT(SUBSTITUTE(SUBSTITUTE(TRIM($W637),".","-"),"/","-"),10),""))))</f>
        <v/>
      </c>
      <c r="Y637" s="29">
        <f>IF($X637="","",INT($X637))</f>
        <v/>
      </c>
      <c r="Z637" s="30">
        <f>IF(OR($Y637="",$D$6=""),"",IF(INDEX($A:$U,ROW(),$D$6)="",0,IF(ISNUMBER(INDEX($A:$U,ROW(),$D$6)),INDEX($A:$U,ROW(),$D$6),IFERROR(--SUBSTITUTE(SUBSTITUTE(TRIM(INDEX($A:$U,ROW(),$D$6)),",",""),"원",""),0))))</f>
        <v/>
      </c>
      <c r="AA637" s="30">
        <f>IF(OR($Y637="",$E$6=""),"",IF(INDEX($A:$U,ROW(),$E$6)="",0,IF(ISNUMBER(INDEX($A:$U,ROW(),$E$6)),INDEX($A:$U,ROW(),$E$6),IFERROR(--SUBSTITUTE(SUBSTITUTE(TRIM(INDEX($A:$U,ROW(),$E$6)),",",""),"원",""),0))))</f>
        <v/>
      </c>
      <c r="AB637" s="30">
        <f>IF(OR($Y637="",$F$6=""),"",IF(INDEX($A:$U,ROW(),$F$6)="","",IF(ISNUMBER(INDEX($A:$U,ROW(),$F$6)),INDEX($A:$U,ROW(),$F$6),IFERROR(--SUBSTITUTE(SUBSTITUTE(TRIM(INDEX($A:$U,ROW(),$F$6)),",",""),"원",""),""))))</f>
        <v/>
      </c>
      <c r="AC637" s="2">
        <f>IF(OR($Y637="",$G$6=""),"",INDEX($A:$U,ROW(),$G$6)&amp;"")</f>
        <v/>
      </c>
      <c r="AD637" s="2">
        <f>IF($Y637="","",IF(OR(AND(설정!$B$5&lt;&gt;"",ISNUMBER(SEARCH(설정!$B$5,$AC637))),AND(설정!$B$6&lt;&gt;"",ISNUMBER(SEARCH(설정!$B$6,$AC637))),AND(설정!$B$7&lt;&gt;"",ISNUMBER(SEARCH(설정!$B$7,$AC637)))),"제외","포함"))</f>
        <v/>
      </c>
    </row>
    <row r="638">
      <c r="W638" s="2">
        <f>IF(OR($B$5="",$C$6="",ROW()&lt;$B$5),"",IF(INDEX($A:$U,ROW(),$C$6)="","",INDEX($A:$U,ROW(),$C$6)))</f>
        <v/>
      </c>
      <c r="X638" s="28">
        <f>IF($W638="","",IF(ISNUMBER($W638),IF($W638&gt;=10000000,IFERROR(DATE(INT($W638/10000),MOD(INT($W638/100),100),MOD($W638,100)),""),$W638),IF(ISNUMBER(--SUBSTITUTE(SUBSTITUTE(TRIM($W638),".","-"),"/","-")),IF(--SUBSTITUTE(SUBSTITUTE(TRIM($W638),".","-"),"/","-")&gt;=10000000,IFERROR(DATE(--LEFT(TRIM($W638),4),--MID(TRIM($W638),5,2),--RIGHT(TRIM($W638),2)),""),--SUBSTITUTE(SUBSTITUTE(TRIM($W638),".","-"),"/","-")),IFERROR(--LEFT(SUBSTITUTE(SUBSTITUTE(TRIM($W638),".","-"),"/","-"),10),""))))</f>
        <v/>
      </c>
      <c r="Y638" s="29">
        <f>IF($X638="","",INT($X638))</f>
        <v/>
      </c>
      <c r="Z638" s="30">
        <f>IF(OR($Y638="",$D$6=""),"",IF(INDEX($A:$U,ROW(),$D$6)="",0,IF(ISNUMBER(INDEX($A:$U,ROW(),$D$6)),INDEX($A:$U,ROW(),$D$6),IFERROR(--SUBSTITUTE(SUBSTITUTE(TRIM(INDEX($A:$U,ROW(),$D$6)),",",""),"원",""),0))))</f>
        <v/>
      </c>
      <c r="AA638" s="30">
        <f>IF(OR($Y638="",$E$6=""),"",IF(INDEX($A:$U,ROW(),$E$6)="",0,IF(ISNUMBER(INDEX($A:$U,ROW(),$E$6)),INDEX($A:$U,ROW(),$E$6),IFERROR(--SUBSTITUTE(SUBSTITUTE(TRIM(INDEX($A:$U,ROW(),$E$6)),",",""),"원",""),0))))</f>
        <v/>
      </c>
      <c r="AB638" s="30">
        <f>IF(OR($Y638="",$F$6=""),"",IF(INDEX($A:$U,ROW(),$F$6)="","",IF(ISNUMBER(INDEX($A:$U,ROW(),$F$6)),INDEX($A:$U,ROW(),$F$6),IFERROR(--SUBSTITUTE(SUBSTITUTE(TRIM(INDEX($A:$U,ROW(),$F$6)),",",""),"원",""),""))))</f>
        <v/>
      </c>
      <c r="AC638" s="2">
        <f>IF(OR($Y638="",$G$6=""),"",INDEX($A:$U,ROW(),$G$6)&amp;"")</f>
        <v/>
      </c>
      <c r="AD638" s="2">
        <f>IF($Y638="","",IF(OR(AND(설정!$B$5&lt;&gt;"",ISNUMBER(SEARCH(설정!$B$5,$AC638))),AND(설정!$B$6&lt;&gt;"",ISNUMBER(SEARCH(설정!$B$6,$AC638))),AND(설정!$B$7&lt;&gt;"",ISNUMBER(SEARCH(설정!$B$7,$AC638)))),"제외","포함"))</f>
        <v/>
      </c>
    </row>
    <row r="639">
      <c r="W639" s="2">
        <f>IF(OR($B$5="",$C$6="",ROW()&lt;$B$5),"",IF(INDEX($A:$U,ROW(),$C$6)="","",INDEX($A:$U,ROW(),$C$6)))</f>
        <v/>
      </c>
      <c r="X639" s="28">
        <f>IF($W639="","",IF(ISNUMBER($W639),IF($W639&gt;=10000000,IFERROR(DATE(INT($W639/10000),MOD(INT($W639/100),100),MOD($W639,100)),""),$W639),IF(ISNUMBER(--SUBSTITUTE(SUBSTITUTE(TRIM($W639),".","-"),"/","-")),IF(--SUBSTITUTE(SUBSTITUTE(TRIM($W639),".","-"),"/","-")&gt;=10000000,IFERROR(DATE(--LEFT(TRIM($W639),4),--MID(TRIM($W639),5,2),--RIGHT(TRIM($W639),2)),""),--SUBSTITUTE(SUBSTITUTE(TRIM($W639),".","-"),"/","-")),IFERROR(--LEFT(SUBSTITUTE(SUBSTITUTE(TRIM($W639),".","-"),"/","-"),10),""))))</f>
        <v/>
      </c>
      <c r="Y639" s="29">
        <f>IF($X639="","",INT($X639))</f>
        <v/>
      </c>
      <c r="Z639" s="30">
        <f>IF(OR($Y639="",$D$6=""),"",IF(INDEX($A:$U,ROW(),$D$6)="",0,IF(ISNUMBER(INDEX($A:$U,ROW(),$D$6)),INDEX($A:$U,ROW(),$D$6),IFERROR(--SUBSTITUTE(SUBSTITUTE(TRIM(INDEX($A:$U,ROW(),$D$6)),",",""),"원",""),0))))</f>
        <v/>
      </c>
      <c r="AA639" s="30">
        <f>IF(OR($Y639="",$E$6=""),"",IF(INDEX($A:$U,ROW(),$E$6)="",0,IF(ISNUMBER(INDEX($A:$U,ROW(),$E$6)),INDEX($A:$U,ROW(),$E$6),IFERROR(--SUBSTITUTE(SUBSTITUTE(TRIM(INDEX($A:$U,ROW(),$E$6)),",",""),"원",""),0))))</f>
        <v/>
      </c>
      <c r="AB639" s="30">
        <f>IF(OR($Y639="",$F$6=""),"",IF(INDEX($A:$U,ROW(),$F$6)="","",IF(ISNUMBER(INDEX($A:$U,ROW(),$F$6)),INDEX($A:$U,ROW(),$F$6),IFERROR(--SUBSTITUTE(SUBSTITUTE(TRIM(INDEX($A:$U,ROW(),$F$6)),",",""),"원",""),""))))</f>
        <v/>
      </c>
      <c r="AC639" s="2">
        <f>IF(OR($Y639="",$G$6=""),"",INDEX($A:$U,ROW(),$G$6)&amp;"")</f>
        <v/>
      </c>
      <c r="AD639" s="2">
        <f>IF($Y639="","",IF(OR(AND(설정!$B$5&lt;&gt;"",ISNUMBER(SEARCH(설정!$B$5,$AC639))),AND(설정!$B$6&lt;&gt;"",ISNUMBER(SEARCH(설정!$B$6,$AC639))),AND(설정!$B$7&lt;&gt;"",ISNUMBER(SEARCH(설정!$B$7,$AC639)))),"제외","포함"))</f>
        <v/>
      </c>
    </row>
    <row r="640">
      <c r="W640" s="2">
        <f>IF(OR($B$5="",$C$6="",ROW()&lt;$B$5),"",IF(INDEX($A:$U,ROW(),$C$6)="","",INDEX($A:$U,ROW(),$C$6)))</f>
        <v/>
      </c>
      <c r="X640" s="28">
        <f>IF($W640="","",IF(ISNUMBER($W640),IF($W640&gt;=10000000,IFERROR(DATE(INT($W640/10000),MOD(INT($W640/100),100),MOD($W640,100)),""),$W640),IF(ISNUMBER(--SUBSTITUTE(SUBSTITUTE(TRIM($W640),".","-"),"/","-")),IF(--SUBSTITUTE(SUBSTITUTE(TRIM($W640),".","-"),"/","-")&gt;=10000000,IFERROR(DATE(--LEFT(TRIM($W640),4),--MID(TRIM($W640),5,2),--RIGHT(TRIM($W640),2)),""),--SUBSTITUTE(SUBSTITUTE(TRIM($W640),".","-"),"/","-")),IFERROR(--LEFT(SUBSTITUTE(SUBSTITUTE(TRIM($W640),".","-"),"/","-"),10),""))))</f>
        <v/>
      </c>
      <c r="Y640" s="29">
        <f>IF($X640="","",INT($X640))</f>
        <v/>
      </c>
      <c r="Z640" s="30">
        <f>IF(OR($Y640="",$D$6=""),"",IF(INDEX($A:$U,ROW(),$D$6)="",0,IF(ISNUMBER(INDEX($A:$U,ROW(),$D$6)),INDEX($A:$U,ROW(),$D$6),IFERROR(--SUBSTITUTE(SUBSTITUTE(TRIM(INDEX($A:$U,ROW(),$D$6)),",",""),"원",""),0))))</f>
        <v/>
      </c>
      <c r="AA640" s="30">
        <f>IF(OR($Y640="",$E$6=""),"",IF(INDEX($A:$U,ROW(),$E$6)="",0,IF(ISNUMBER(INDEX($A:$U,ROW(),$E$6)),INDEX($A:$U,ROW(),$E$6),IFERROR(--SUBSTITUTE(SUBSTITUTE(TRIM(INDEX($A:$U,ROW(),$E$6)),",",""),"원",""),0))))</f>
        <v/>
      </c>
      <c r="AB640" s="30">
        <f>IF(OR($Y640="",$F$6=""),"",IF(INDEX($A:$U,ROW(),$F$6)="","",IF(ISNUMBER(INDEX($A:$U,ROW(),$F$6)),INDEX($A:$U,ROW(),$F$6),IFERROR(--SUBSTITUTE(SUBSTITUTE(TRIM(INDEX($A:$U,ROW(),$F$6)),",",""),"원",""),""))))</f>
        <v/>
      </c>
      <c r="AC640" s="2">
        <f>IF(OR($Y640="",$G$6=""),"",INDEX($A:$U,ROW(),$G$6)&amp;"")</f>
        <v/>
      </c>
      <c r="AD640" s="2">
        <f>IF($Y640="","",IF(OR(AND(설정!$B$5&lt;&gt;"",ISNUMBER(SEARCH(설정!$B$5,$AC640))),AND(설정!$B$6&lt;&gt;"",ISNUMBER(SEARCH(설정!$B$6,$AC640))),AND(설정!$B$7&lt;&gt;"",ISNUMBER(SEARCH(설정!$B$7,$AC640)))),"제외","포함"))</f>
        <v/>
      </c>
    </row>
    <row r="641">
      <c r="W641" s="2">
        <f>IF(OR($B$5="",$C$6="",ROW()&lt;$B$5),"",IF(INDEX($A:$U,ROW(),$C$6)="","",INDEX($A:$U,ROW(),$C$6)))</f>
        <v/>
      </c>
      <c r="X641" s="28">
        <f>IF($W641="","",IF(ISNUMBER($W641),IF($W641&gt;=10000000,IFERROR(DATE(INT($W641/10000),MOD(INT($W641/100),100),MOD($W641,100)),""),$W641),IF(ISNUMBER(--SUBSTITUTE(SUBSTITUTE(TRIM($W641),".","-"),"/","-")),IF(--SUBSTITUTE(SUBSTITUTE(TRIM($W641),".","-"),"/","-")&gt;=10000000,IFERROR(DATE(--LEFT(TRIM($W641),4),--MID(TRIM($W641),5,2),--RIGHT(TRIM($W641),2)),""),--SUBSTITUTE(SUBSTITUTE(TRIM($W641),".","-"),"/","-")),IFERROR(--LEFT(SUBSTITUTE(SUBSTITUTE(TRIM($W641),".","-"),"/","-"),10),""))))</f>
        <v/>
      </c>
      <c r="Y641" s="29">
        <f>IF($X641="","",INT($X641))</f>
        <v/>
      </c>
      <c r="Z641" s="30">
        <f>IF(OR($Y641="",$D$6=""),"",IF(INDEX($A:$U,ROW(),$D$6)="",0,IF(ISNUMBER(INDEX($A:$U,ROW(),$D$6)),INDEX($A:$U,ROW(),$D$6),IFERROR(--SUBSTITUTE(SUBSTITUTE(TRIM(INDEX($A:$U,ROW(),$D$6)),",",""),"원",""),0))))</f>
        <v/>
      </c>
      <c r="AA641" s="30">
        <f>IF(OR($Y641="",$E$6=""),"",IF(INDEX($A:$U,ROW(),$E$6)="",0,IF(ISNUMBER(INDEX($A:$U,ROW(),$E$6)),INDEX($A:$U,ROW(),$E$6),IFERROR(--SUBSTITUTE(SUBSTITUTE(TRIM(INDEX($A:$U,ROW(),$E$6)),",",""),"원",""),0))))</f>
        <v/>
      </c>
      <c r="AB641" s="30">
        <f>IF(OR($Y641="",$F$6=""),"",IF(INDEX($A:$U,ROW(),$F$6)="","",IF(ISNUMBER(INDEX($A:$U,ROW(),$F$6)),INDEX($A:$U,ROW(),$F$6),IFERROR(--SUBSTITUTE(SUBSTITUTE(TRIM(INDEX($A:$U,ROW(),$F$6)),",",""),"원",""),""))))</f>
        <v/>
      </c>
      <c r="AC641" s="2">
        <f>IF(OR($Y641="",$G$6=""),"",INDEX($A:$U,ROW(),$G$6)&amp;"")</f>
        <v/>
      </c>
      <c r="AD641" s="2">
        <f>IF($Y641="","",IF(OR(AND(설정!$B$5&lt;&gt;"",ISNUMBER(SEARCH(설정!$B$5,$AC641))),AND(설정!$B$6&lt;&gt;"",ISNUMBER(SEARCH(설정!$B$6,$AC641))),AND(설정!$B$7&lt;&gt;"",ISNUMBER(SEARCH(설정!$B$7,$AC641)))),"제외","포함"))</f>
        <v/>
      </c>
    </row>
    <row r="642">
      <c r="W642" s="2">
        <f>IF(OR($B$5="",$C$6="",ROW()&lt;$B$5),"",IF(INDEX($A:$U,ROW(),$C$6)="","",INDEX($A:$U,ROW(),$C$6)))</f>
        <v/>
      </c>
      <c r="X642" s="28">
        <f>IF($W642="","",IF(ISNUMBER($W642),IF($W642&gt;=10000000,IFERROR(DATE(INT($W642/10000),MOD(INT($W642/100),100),MOD($W642,100)),""),$W642),IF(ISNUMBER(--SUBSTITUTE(SUBSTITUTE(TRIM($W642),".","-"),"/","-")),IF(--SUBSTITUTE(SUBSTITUTE(TRIM($W642),".","-"),"/","-")&gt;=10000000,IFERROR(DATE(--LEFT(TRIM($W642),4),--MID(TRIM($W642),5,2),--RIGHT(TRIM($W642),2)),""),--SUBSTITUTE(SUBSTITUTE(TRIM($W642),".","-"),"/","-")),IFERROR(--LEFT(SUBSTITUTE(SUBSTITUTE(TRIM($W642),".","-"),"/","-"),10),""))))</f>
        <v/>
      </c>
      <c r="Y642" s="29">
        <f>IF($X642="","",INT($X642))</f>
        <v/>
      </c>
      <c r="Z642" s="30">
        <f>IF(OR($Y642="",$D$6=""),"",IF(INDEX($A:$U,ROW(),$D$6)="",0,IF(ISNUMBER(INDEX($A:$U,ROW(),$D$6)),INDEX($A:$U,ROW(),$D$6),IFERROR(--SUBSTITUTE(SUBSTITUTE(TRIM(INDEX($A:$U,ROW(),$D$6)),",",""),"원",""),0))))</f>
        <v/>
      </c>
      <c r="AA642" s="30">
        <f>IF(OR($Y642="",$E$6=""),"",IF(INDEX($A:$U,ROW(),$E$6)="",0,IF(ISNUMBER(INDEX($A:$U,ROW(),$E$6)),INDEX($A:$U,ROW(),$E$6),IFERROR(--SUBSTITUTE(SUBSTITUTE(TRIM(INDEX($A:$U,ROW(),$E$6)),",",""),"원",""),0))))</f>
        <v/>
      </c>
      <c r="AB642" s="30">
        <f>IF(OR($Y642="",$F$6=""),"",IF(INDEX($A:$U,ROW(),$F$6)="","",IF(ISNUMBER(INDEX($A:$U,ROW(),$F$6)),INDEX($A:$U,ROW(),$F$6),IFERROR(--SUBSTITUTE(SUBSTITUTE(TRIM(INDEX($A:$U,ROW(),$F$6)),",",""),"원",""),""))))</f>
        <v/>
      </c>
      <c r="AC642" s="2">
        <f>IF(OR($Y642="",$G$6=""),"",INDEX($A:$U,ROW(),$G$6)&amp;"")</f>
        <v/>
      </c>
      <c r="AD642" s="2">
        <f>IF($Y642="","",IF(OR(AND(설정!$B$5&lt;&gt;"",ISNUMBER(SEARCH(설정!$B$5,$AC642))),AND(설정!$B$6&lt;&gt;"",ISNUMBER(SEARCH(설정!$B$6,$AC642))),AND(설정!$B$7&lt;&gt;"",ISNUMBER(SEARCH(설정!$B$7,$AC642)))),"제외","포함"))</f>
        <v/>
      </c>
    </row>
    <row r="643">
      <c r="W643" s="2">
        <f>IF(OR($B$5="",$C$6="",ROW()&lt;$B$5),"",IF(INDEX($A:$U,ROW(),$C$6)="","",INDEX($A:$U,ROW(),$C$6)))</f>
        <v/>
      </c>
      <c r="X643" s="28">
        <f>IF($W643="","",IF(ISNUMBER($W643),IF($W643&gt;=10000000,IFERROR(DATE(INT($W643/10000),MOD(INT($W643/100),100),MOD($W643,100)),""),$W643),IF(ISNUMBER(--SUBSTITUTE(SUBSTITUTE(TRIM($W643),".","-"),"/","-")),IF(--SUBSTITUTE(SUBSTITUTE(TRIM($W643),".","-"),"/","-")&gt;=10000000,IFERROR(DATE(--LEFT(TRIM($W643),4),--MID(TRIM($W643),5,2),--RIGHT(TRIM($W643),2)),""),--SUBSTITUTE(SUBSTITUTE(TRIM($W643),".","-"),"/","-")),IFERROR(--LEFT(SUBSTITUTE(SUBSTITUTE(TRIM($W643),".","-"),"/","-"),10),""))))</f>
        <v/>
      </c>
      <c r="Y643" s="29">
        <f>IF($X643="","",INT($X643))</f>
        <v/>
      </c>
      <c r="Z643" s="30">
        <f>IF(OR($Y643="",$D$6=""),"",IF(INDEX($A:$U,ROW(),$D$6)="",0,IF(ISNUMBER(INDEX($A:$U,ROW(),$D$6)),INDEX($A:$U,ROW(),$D$6),IFERROR(--SUBSTITUTE(SUBSTITUTE(TRIM(INDEX($A:$U,ROW(),$D$6)),",",""),"원",""),0))))</f>
        <v/>
      </c>
      <c r="AA643" s="30">
        <f>IF(OR($Y643="",$E$6=""),"",IF(INDEX($A:$U,ROW(),$E$6)="",0,IF(ISNUMBER(INDEX($A:$U,ROW(),$E$6)),INDEX($A:$U,ROW(),$E$6),IFERROR(--SUBSTITUTE(SUBSTITUTE(TRIM(INDEX($A:$U,ROW(),$E$6)),",",""),"원",""),0))))</f>
        <v/>
      </c>
      <c r="AB643" s="30">
        <f>IF(OR($Y643="",$F$6=""),"",IF(INDEX($A:$U,ROW(),$F$6)="","",IF(ISNUMBER(INDEX($A:$U,ROW(),$F$6)),INDEX($A:$U,ROW(),$F$6),IFERROR(--SUBSTITUTE(SUBSTITUTE(TRIM(INDEX($A:$U,ROW(),$F$6)),",",""),"원",""),""))))</f>
        <v/>
      </c>
      <c r="AC643" s="2">
        <f>IF(OR($Y643="",$G$6=""),"",INDEX($A:$U,ROW(),$G$6)&amp;"")</f>
        <v/>
      </c>
      <c r="AD643" s="2">
        <f>IF($Y643="","",IF(OR(AND(설정!$B$5&lt;&gt;"",ISNUMBER(SEARCH(설정!$B$5,$AC643))),AND(설정!$B$6&lt;&gt;"",ISNUMBER(SEARCH(설정!$B$6,$AC643))),AND(설정!$B$7&lt;&gt;"",ISNUMBER(SEARCH(설정!$B$7,$AC643)))),"제외","포함"))</f>
        <v/>
      </c>
    </row>
    <row r="644">
      <c r="W644" s="2">
        <f>IF(OR($B$5="",$C$6="",ROW()&lt;$B$5),"",IF(INDEX($A:$U,ROW(),$C$6)="","",INDEX($A:$U,ROW(),$C$6)))</f>
        <v/>
      </c>
      <c r="X644" s="28">
        <f>IF($W644="","",IF(ISNUMBER($W644),IF($W644&gt;=10000000,IFERROR(DATE(INT($W644/10000),MOD(INT($W644/100),100),MOD($W644,100)),""),$W644),IF(ISNUMBER(--SUBSTITUTE(SUBSTITUTE(TRIM($W644),".","-"),"/","-")),IF(--SUBSTITUTE(SUBSTITUTE(TRIM($W644),".","-"),"/","-")&gt;=10000000,IFERROR(DATE(--LEFT(TRIM($W644),4),--MID(TRIM($W644),5,2),--RIGHT(TRIM($W644),2)),""),--SUBSTITUTE(SUBSTITUTE(TRIM($W644),".","-"),"/","-")),IFERROR(--LEFT(SUBSTITUTE(SUBSTITUTE(TRIM($W644),".","-"),"/","-"),10),""))))</f>
        <v/>
      </c>
      <c r="Y644" s="29">
        <f>IF($X644="","",INT($X644))</f>
        <v/>
      </c>
      <c r="Z644" s="30">
        <f>IF(OR($Y644="",$D$6=""),"",IF(INDEX($A:$U,ROW(),$D$6)="",0,IF(ISNUMBER(INDEX($A:$U,ROW(),$D$6)),INDEX($A:$U,ROW(),$D$6),IFERROR(--SUBSTITUTE(SUBSTITUTE(TRIM(INDEX($A:$U,ROW(),$D$6)),",",""),"원",""),0))))</f>
        <v/>
      </c>
      <c r="AA644" s="30">
        <f>IF(OR($Y644="",$E$6=""),"",IF(INDEX($A:$U,ROW(),$E$6)="",0,IF(ISNUMBER(INDEX($A:$U,ROW(),$E$6)),INDEX($A:$U,ROW(),$E$6),IFERROR(--SUBSTITUTE(SUBSTITUTE(TRIM(INDEX($A:$U,ROW(),$E$6)),",",""),"원",""),0))))</f>
        <v/>
      </c>
      <c r="AB644" s="30">
        <f>IF(OR($Y644="",$F$6=""),"",IF(INDEX($A:$U,ROW(),$F$6)="","",IF(ISNUMBER(INDEX($A:$U,ROW(),$F$6)),INDEX($A:$U,ROW(),$F$6),IFERROR(--SUBSTITUTE(SUBSTITUTE(TRIM(INDEX($A:$U,ROW(),$F$6)),",",""),"원",""),""))))</f>
        <v/>
      </c>
      <c r="AC644" s="2">
        <f>IF(OR($Y644="",$G$6=""),"",INDEX($A:$U,ROW(),$G$6)&amp;"")</f>
        <v/>
      </c>
      <c r="AD644" s="2">
        <f>IF($Y644="","",IF(OR(AND(설정!$B$5&lt;&gt;"",ISNUMBER(SEARCH(설정!$B$5,$AC644))),AND(설정!$B$6&lt;&gt;"",ISNUMBER(SEARCH(설정!$B$6,$AC644))),AND(설정!$B$7&lt;&gt;"",ISNUMBER(SEARCH(설정!$B$7,$AC644)))),"제외","포함"))</f>
        <v/>
      </c>
    </row>
    <row r="645">
      <c r="W645" s="2">
        <f>IF(OR($B$5="",$C$6="",ROW()&lt;$B$5),"",IF(INDEX($A:$U,ROW(),$C$6)="","",INDEX($A:$U,ROW(),$C$6)))</f>
        <v/>
      </c>
      <c r="X645" s="28">
        <f>IF($W645="","",IF(ISNUMBER($W645),IF($W645&gt;=10000000,IFERROR(DATE(INT($W645/10000),MOD(INT($W645/100),100),MOD($W645,100)),""),$W645),IF(ISNUMBER(--SUBSTITUTE(SUBSTITUTE(TRIM($W645),".","-"),"/","-")),IF(--SUBSTITUTE(SUBSTITUTE(TRIM($W645),".","-"),"/","-")&gt;=10000000,IFERROR(DATE(--LEFT(TRIM($W645),4),--MID(TRIM($W645),5,2),--RIGHT(TRIM($W645),2)),""),--SUBSTITUTE(SUBSTITUTE(TRIM($W645),".","-"),"/","-")),IFERROR(--LEFT(SUBSTITUTE(SUBSTITUTE(TRIM($W645),".","-"),"/","-"),10),""))))</f>
        <v/>
      </c>
      <c r="Y645" s="29">
        <f>IF($X645="","",INT($X645))</f>
        <v/>
      </c>
      <c r="Z645" s="30">
        <f>IF(OR($Y645="",$D$6=""),"",IF(INDEX($A:$U,ROW(),$D$6)="",0,IF(ISNUMBER(INDEX($A:$U,ROW(),$D$6)),INDEX($A:$U,ROW(),$D$6),IFERROR(--SUBSTITUTE(SUBSTITUTE(TRIM(INDEX($A:$U,ROW(),$D$6)),",",""),"원",""),0))))</f>
        <v/>
      </c>
      <c r="AA645" s="30">
        <f>IF(OR($Y645="",$E$6=""),"",IF(INDEX($A:$U,ROW(),$E$6)="",0,IF(ISNUMBER(INDEX($A:$U,ROW(),$E$6)),INDEX($A:$U,ROW(),$E$6),IFERROR(--SUBSTITUTE(SUBSTITUTE(TRIM(INDEX($A:$U,ROW(),$E$6)),",",""),"원",""),0))))</f>
        <v/>
      </c>
      <c r="AB645" s="30">
        <f>IF(OR($Y645="",$F$6=""),"",IF(INDEX($A:$U,ROW(),$F$6)="","",IF(ISNUMBER(INDEX($A:$U,ROW(),$F$6)),INDEX($A:$U,ROW(),$F$6),IFERROR(--SUBSTITUTE(SUBSTITUTE(TRIM(INDEX($A:$U,ROW(),$F$6)),",",""),"원",""),""))))</f>
        <v/>
      </c>
      <c r="AC645" s="2">
        <f>IF(OR($Y645="",$G$6=""),"",INDEX($A:$U,ROW(),$G$6)&amp;"")</f>
        <v/>
      </c>
      <c r="AD645" s="2">
        <f>IF($Y645="","",IF(OR(AND(설정!$B$5&lt;&gt;"",ISNUMBER(SEARCH(설정!$B$5,$AC645))),AND(설정!$B$6&lt;&gt;"",ISNUMBER(SEARCH(설정!$B$6,$AC645))),AND(설정!$B$7&lt;&gt;"",ISNUMBER(SEARCH(설정!$B$7,$AC645)))),"제외","포함"))</f>
        <v/>
      </c>
    </row>
    <row r="646">
      <c r="W646" s="2">
        <f>IF(OR($B$5="",$C$6="",ROW()&lt;$B$5),"",IF(INDEX($A:$U,ROW(),$C$6)="","",INDEX($A:$U,ROW(),$C$6)))</f>
        <v/>
      </c>
      <c r="X646" s="28">
        <f>IF($W646="","",IF(ISNUMBER($W646),IF($W646&gt;=10000000,IFERROR(DATE(INT($W646/10000),MOD(INT($W646/100),100),MOD($W646,100)),""),$W646),IF(ISNUMBER(--SUBSTITUTE(SUBSTITUTE(TRIM($W646),".","-"),"/","-")),IF(--SUBSTITUTE(SUBSTITUTE(TRIM($W646),".","-"),"/","-")&gt;=10000000,IFERROR(DATE(--LEFT(TRIM($W646),4),--MID(TRIM($W646),5,2),--RIGHT(TRIM($W646),2)),""),--SUBSTITUTE(SUBSTITUTE(TRIM($W646),".","-"),"/","-")),IFERROR(--LEFT(SUBSTITUTE(SUBSTITUTE(TRIM($W646),".","-"),"/","-"),10),""))))</f>
        <v/>
      </c>
      <c r="Y646" s="29">
        <f>IF($X646="","",INT($X646))</f>
        <v/>
      </c>
      <c r="Z646" s="30">
        <f>IF(OR($Y646="",$D$6=""),"",IF(INDEX($A:$U,ROW(),$D$6)="",0,IF(ISNUMBER(INDEX($A:$U,ROW(),$D$6)),INDEX($A:$U,ROW(),$D$6),IFERROR(--SUBSTITUTE(SUBSTITUTE(TRIM(INDEX($A:$U,ROW(),$D$6)),",",""),"원",""),0))))</f>
        <v/>
      </c>
      <c r="AA646" s="30">
        <f>IF(OR($Y646="",$E$6=""),"",IF(INDEX($A:$U,ROW(),$E$6)="",0,IF(ISNUMBER(INDEX($A:$U,ROW(),$E$6)),INDEX($A:$U,ROW(),$E$6),IFERROR(--SUBSTITUTE(SUBSTITUTE(TRIM(INDEX($A:$U,ROW(),$E$6)),",",""),"원",""),0))))</f>
        <v/>
      </c>
      <c r="AB646" s="30">
        <f>IF(OR($Y646="",$F$6=""),"",IF(INDEX($A:$U,ROW(),$F$6)="","",IF(ISNUMBER(INDEX($A:$U,ROW(),$F$6)),INDEX($A:$U,ROW(),$F$6),IFERROR(--SUBSTITUTE(SUBSTITUTE(TRIM(INDEX($A:$U,ROW(),$F$6)),",",""),"원",""),""))))</f>
        <v/>
      </c>
      <c r="AC646" s="2">
        <f>IF(OR($Y646="",$G$6=""),"",INDEX($A:$U,ROW(),$G$6)&amp;"")</f>
        <v/>
      </c>
      <c r="AD646" s="2">
        <f>IF($Y646="","",IF(OR(AND(설정!$B$5&lt;&gt;"",ISNUMBER(SEARCH(설정!$B$5,$AC646))),AND(설정!$B$6&lt;&gt;"",ISNUMBER(SEARCH(설정!$B$6,$AC646))),AND(설정!$B$7&lt;&gt;"",ISNUMBER(SEARCH(설정!$B$7,$AC646)))),"제외","포함"))</f>
        <v/>
      </c>
    </row>
    <row r="647">
      <c r="W647" s="2">
        <f>IF(OR($B$5="",$C$6="",ROW()&lt;$B$5),"",IF(INDEX($A:$U,ROW(),$C$6)="","",INDEX($A:$U,ROW(),$C$6)))</f>
        <v/>
      </c>
      <c r="X647" s="28">
        <f>IF($W647="","",IF(ISNUMBER($W647),IF($W647&gt;=10000000,IFERROR(DATE(INT($W647/10000),MOD(INT($W647/100),100),MOD($W647,100)),""),$W647),IF(ISNUMBER(--SUBSTITUTE(SUBSTITUTE(TRIM($W647),".","-"),"/","-")),IF(--SUBSTITUTE(SUBSTITUTE(TRIM($W647),".","-"),"/","-")&gt;=10000000,IFERROR(DATE(--LEFT(TRIM($W647),4),--MID(TRIM($W647),5,2),--RIGHT(TRIM($W647),2)),""),--SUBSTITUTE(SUBSTITUTE(TRIM($W647),".","-"),"/","-")),IFERROR(--LEFT(SUBSTITUTE(SUBSTITUTE(TRIM($W647),".","-"),"/","-"),10),""))))</f>
        <v/>
      </c>
      <c r="Y647" s="29">
        <f>IF($X647="","",INT($X647))</f>
        <v/>
      </c>
      <c r="Z647" s="30">
        <f>IF(OR($Y647="",$D$6=""),"",IF(INDEX($A:$U,ROW(),$D$6)="",0,IF(ISNUMBER(INDEX($A:$U,ROW(),$D$6)),INDEX($A:$U,ROW(),$D$6),IFERROR(--SUBSTITUTE(SUBSTITUTE(TRIM(INDEX($A:$U,ROW(),$D$6)),",",""),"원",""),0))))</f>
        <v/>
      </c>
      <c r="AA647" s="30">
        <f>IF(OR($Y647="",$E$6=""),"",IF(INDEX($A:$U,ROW(),$E$6)="",0,IF(ISNUMBER(INDEX($A:$U,ROW(),$E$6)),INDEX($A:$U,ROW(),$E$6),IFERROR(--SUBSTITUTE(SUBSTITUTE(TRIM(INDEX($A:$U,ROW(),$E$6)),",",""),"원",""),0))))</f>
        <v/>
      </c>
      <c r="AB647" s="30">
        <f>IF(OR($Y647="",$F$6=""),"",IF(INDEX($A:$U,ROW(),$F$6)="","",IF(ISNUMBER(INDEX($A:$U,ROW(),$F$6)),INDEX($A:$U,ROW(),$F$6),IFERROR(--SUBSTITUTE(SUBSTITUTE(TRIM(INDEX($A:$U,ROW(),$F$6)),",",""),"원",""),""))))</f>
        <v/>
      </c>
      <c r="AC647" s="2">
        <f>IF(OR($Y647="",$G$6=""),"",INDEX($A:$U,ROW(),$G$6)&amp;"")</f>
        <v/>
      </c>
      <c r="AD647" s="2">
        <f>IF($Y647="","",IF(OR(AND(설정!$B$5&lt;&gt;"",ISNUMBER(SEARCH(설정!$B$5,$AC647))),AND(설정!$B$6&lt;&gt;"",ISNUMBER(SEARCH(설정!$B$6,$AC647))),AND(설정!$B$7&lt;&gt;"",ISNUMBER(SEARCH(설정!$B$7,$AC647)))),"제외","포함"))</f>
        <v/>
      </c>
    </row>
    <row r="648">
      <c r="W648" s="2">
        <f>IF(OR($B$5="",$C$6="",ROW()&lt;$B$5),"",IF(INDEX($A:$U,ROW(),$C$6)="","",INDEX($A:$U,ROW(),$C$6)))</f>
        <v/>
      </c>
      <c r="X648" s="28">
        <f>IF($W648="","",IF(ISNUMBER($W648),IF($W648&gt;=10000000,IFERROR(DATE(INT($W648/10000),MOD(INT($W648/100),100),MOD($W648,100)),""),$W648),IF(ISNUMBER(--SUBSTITUTE(SUBSTITUTE(TRIM($W648),".","-"),"/","-")),IF(--SUBSTITUTE(SUBSTITUTE(TRIM($W648),".","-"),"/","-")&gt;=10000000,IFERROR(DATE(--LEFT(TRIM($W648),4),--MID(TRIM($W648),5,2),--RIGHT(TRIM($W648),2)),""),--SUBSTITUTE(SUBSTITUTE(TRIM($W648),".","-"),"/","-")),IFERROR(--LEFT(SUBSTITUTE(SUBSTITUTE(TRIM($W648),".","-"),"/","-"),10),""))))</f>
        <v/>
      </c>
      <c r="Y648" s="29">
        <f>IF($X648="","",INT($X648))</f>
        <v/>
      </c>
      <c r="Z648" s="30">
        <f>IF(OR($Y648="",$D$6=""),"",IF(INDEX($A:$U,ROW(),$D$6)="",0,IF(ISNUMBER(INDEX($A:$U,ROW(),$D$6)),INDEX($A:$U,ROW(),$D$6),IFERROR(--SUBSTITUTE(SUBSTITUTE(TRIM(INDEX($A:$U,ROW(),$D$6)),",",""),"원",""),0))))</f>
        <v/>
      </c>
      <c r="AA648" s="30">
        <f>IF(OR($Y648="",$E$6=""),"",IF(INDEX($A:$U,ROW(),$E$6)="",0,IF(ISNUMBER(INDEX($A:$U,ROW(),$E$6)),INDEX($A:$U,ROW(),$E$6),IFERROR(--SUBSTITUTE(SUBSTITUTE(TRIM(INDEX($A:$U,ROW(),$E$6)),",",""),"원",""),0))))</f>
        <v/>
      </c>
      <c r="AB648" s="30">
        <f>IF(OR($Y648="",$F$6=""),"",IF(INDEX($A:$U,ROW(),$F$6)="","",IF(ISNUMBER(INDEX($A:$U,ROW(),$F$6)),INDEX($A:$U,ROW(),$F$6),IFERROR(--SUBSTITUTE(SUBSTITUTE(TRIM(INDEX($A:$U,ROW(),$F$6)),",",""),"원",""),""))))</f>
        <v/>
      </c>
      <c r="AC648" s="2">
        <f>IF(OR($Y648="",$G$6=""),"",INDEX($A:$U,ROW(),$G$6)&amp;"")</f>
        <v/>
      </c>
      <c r="AD648" s="2">
        <f>IF($Y648="","",IF(OR(AND(설정!$B$5&lt;&gt;"",ISNUMBER(SEARCH(설정!$B$5,$AC648))),AND(설정!$B$6&lt;&gt;"",ISNUMBER(SEARCH(설정!$B$6,$AC648))),AND(설정!$B$7&lt;&gt;"",ISNUMBER(SEARCH(설정!$B$7,$AC648)))),"제외","포함"))</f>
        <v/>
      </c>
    </row>
    <row r="649">
      <c r="W649" s="2">
        <f>IF(OR($B$5="",$C$6="",ROW()&lt;$B$5),"",IF(INDEX($A:$U,ROW(),$C$6)="","",INDEX($A:$U,ROW(),$C$6)))</f>
        <v/>
      </c>
      <c r="X649" s="28">
        <f>IF($W649="","",IF(ISNUMBER($W649),IF($W649&gt;=10000000,IFERROR(DATE(INT($W649/10000),MOD(INT($W649/100),100),MOD($W649,100)),""),$W649),IF(ISNUMBER(--SUBSTITUTE(SUBSTITUTE(TRIM($W649),".","-"),"/","-")),IF(--SUBSTITUTE(SUBSTITUTE(TRIM($W649),".","-"),"/","-")&gt;=10000000,IFERROR(DATE(--LEFT(TRIM($W649),4),--MID(TRIM($W649),5,2),--RIGHT(TRIM($W649),2)),""),--SUBSTITUTE(SUBSTITUTE(TRIM($W649),".","-"),"/","-")),IFERROR(--LEFT(SUBSTITUTE(SUBSTITUTE(TRIM($W649),".","-"),"/","-"),10),""))))</f>
        <v/>
      </c>
      <c r="Y649" s="29">
        <f>IF($X649="","",INT($X649))</f>
        <v/>
      </c>
      <c r="Z649" s="30">
        <f>IF(OR($Y649="",$D$6=""),"",IF(INDEX($A:$U,ROW(),$D$6)="",0,IF(ISNUMBER(INDEX($A:$U,ROW(),$D$6)),INDEX($A:$U,ROW(),$D$6),IFERROR(--SUBSTITUTE(SUBSTITUTE(TRIM(INDEX($A:$U,ROW(),$D$6)),",",""),"원",""),0))))</f>
        <v/>
      </c>
      <c r="AA649" s="30">
        <f>IF(OR($Y649="",$E$6=""),"",IF(INDEX($A:$U,ROW(),$E$6)="",0,IF(ISNUMBER(INDEX($A:$U,ROW(),$E$6)),INDEX($A:$U,ROW(),$E$6),IFERROR(--SUBSTITUTE(SUBSTITUTE(TRIM(INDEX($A:$U,ROW(),$E$6)),",",""),"원",""),0))))</f>
        <v/>
      </c>
      <c r="AB649" s="30">
        <f>IF(OR($Y649="",$F$6=""),"",IF(INDEX($A:$U,ROW(),$F$6)="","",IF(ISNUMBER(INDEX($A:$U,ROW(),$F$6)),INDEX($A:$U,ROW(),$F$6),IFERROR(--SUBSTITUTE(SUBSTITUTE(TRIM(INDEX($A:$U,ROW(),$F$6)),",",""),"원",""),""))))</f>
        <v/>
      </c>
      <c r="AC649" s="2">
        <f>IF(OR($Y649="",$G$6=""),"",INDEX($A:$U,ROW(),$G$6)&amp;"")</f>
        <v/>
      </c>
      <c r="AD649" s="2">
        <f>IF($Y649="","",IF(OR(AND(설정!$B$5&lt;&gt;"",ISNUMBER(SEARCH(설정!$B$5,$AC649))),AND(설정!$B$6&lt;&gt;"",ISNUMBER(SEARCH(설정!$B$6,$AC649))),AND(설정!$B$7&lt;&gt;"",ISNUMBER(SEARCH(설정!$B$7,$AC649)))),"제외","포함"))</f>
        <v/>
      </c>
    </row>
    <row r="650">
      <c r="W650" s="2">
        <f>IF(OR($B$5="",$C$6="",ROW()&lt;$B$5),"",IF(INDEX($A:$U,ROW(),$C$6)="","",INDEX($A:$U,ROW(),$C$6)))</f>
        <v/>
      </c>
      <c r="X650" s="28">
        <f>IF($W650="","",IF(ISNUMBER($W650),IF($W650&gt;=10000000,IFERROR(DATE(INT($W650/10000),MOD(INT($W650/100),100),MOD($W650,100)),""),$W650),IF(ISNUMBER(--SUBSTITUTE(SUBSTITUTE(TRIM($W650),".","-"),"/","-")),IF(--SUBSTITUTE(SUBSTITUTE(TRIM($W650),".","-"),"/","-")&gt;=10000000,IFERROR(DATE(--LEFT(TRIM($W650),4),--MID(TRIM($W650),5,2),--RIGHT(TRIM($W650),2)),""),--SUBSTITUTE(SUBSTITUTE(TRIM($W650),".","-"),"/","-")),IFERROR(--LEFT(SUBSTITUTE(SUBSTITUTE(TRIM($W650),".","-"),"/","-"),10),""))))</f>
        <v/>
      </c>
      <c r="Y650" s="29">
        <f>IF($X650="","",INT($X650))</f>
        <v/>
      </c>
      <c r="Z650" s="30">
        <f>IF(OR($Y650="",$D$6=""),"",IF(INDEX($A:$U,ROW(),$D$6)="",0,IF(ISNUMBER(INDEX($A:$U,ROW(),$D$6)),INDEX($A:$U,ROW(),$D$6),IFERROR(--SUBSTITUTE(SUBSTITUTE(TRIM(INDEX($A:$U,ROW(),$D$6)),",",""),"원",""),0))))</f>
        <v/>
      </c>
      <c r="AA650" s="30">
        <f>IF(OR($Y650="",$E$6=""),"",IF(INDEX($A:$U,ROW(),$E$6)="",0,IF(ISNUMBER(INDEX($A:$U,ROW(),$E$6)),INDEX($A:$U,ROW(),$E$6),IFERROR(--SUBSTITUTE(SUBSTITUTE(TRIM(INDEX($A:$U,ROW(),$E$6)),",",""),"원",""),0))))</f>
        <v/>
      </c>
      <c r="AB650" s="30">
        <f>IF(OR($Y650="",$F$6=""),"",IF(INDEX($A:$U,ROW(),$F$6)="","",IF(ISNUMBER(INDEX($A:$U,ROW(),$F$6)),INDEX($A:$U,ROW(),$F$6),IFERROR(--SUBSTITUTE(SUBSTITUTE(TRIM(INDEX($A:$U,ROW(),$F$6)),",",""),"원",""),""))))</f>
        <v/>
      </c>
      <c r="AC650" s="2">
        <f>IF(OR($Y650="",$G$6=""),"",INDEX($A:$U,ROW(),$G$6)&amp;"")</f>
        <v/>
      </c>
      <c r="AD650" s="2">
        <f>IF($Y650="","",IF(OR(AND(설정!$B$5&lt;&gt;"",ISNUMBER(SEARCH(설정!$B$5,$AC650))),AND(설정!$B$6&lt;&gt;"",ISNUMBER(SEARCH(설정!$B$6,$AC650))),AND(설정!$B$7&lt;&gt;"",ISNUMBER(SEARCH(설정!$B$7,$AC650)))),"제외","포함"))</f>
        <v/>
      </c>
    </row>
    <row r="651">
      <c r="W651" s="2">
        <f>IF(OR($B$5="",$C$6="",ROW()&lt;$B$5),"",IF(INDEX($A:$U,ROW(),$C$6)="","",INDEX($A:$U,ROW(),$C$6)))</f>
        <v/>
      </c>
      <c r="X651" s="28">
        <f>IF($W651="","",IF(ISNUMBER($W651),IF($W651&gt;=10000000,IFERROR(DATE(INT($W651/10000),MOD(INT($W651/100),100),MOD($W651,100)),""),$W651),IF(ISNUMBER(--SUBSTITUTE(SUBSTITUTE(TRIM($W651),".","-"),"/","-")),IF(--SUBSTITUTE(SUBSTITUTE(TRIM($W651),".","-"),"/","-")&gt;=10000000,IFERROR(DATE(--LEFT(TRIM($W651),4),--MID(TRIM($W651),5,2),--RIGHT(TRIM($W651),2)),""),--SUBSTITUTE(SUBSTITUTE(TRIM($W651),".","-"),"/","-")),IFERROR(--LEFT(SUBSTITUTE(SUBSTITUTE(TRIM($W651),".","-"),"/","-"),10),""))))</f>
        <v/>
      </c>
      <c r="Y651" s="29">
        <f>IF($X651="","",INT($X651))</f>
        <v/>
      </c>
      <c r="Z651" s="30">
        <f>IF(OR($Y651="",$D$6=""),"",IF(INDEX($A:$U,ROW(),$D$6)="",0,IF(ISNUMBER(INDEX($A:$U,ROW(),$D$6)),INDEX($A:$U,ROW(),$D$6),IFERROR(--SUBSTITUTE(SUBSTITUTE(TRIM(INDEX($A:$U,ROW(),$D$6)),",",""),"원",""),0))))</f>
        <v/>
      </c>
      <c r="AA651" s="30">
        <f>IF(OR($Y651="",$E$6=""),"",IF(INDEX($A:$U,ROW(),$E$6)="",0,IF(ISNUMBER(INDEX($A:$U,ROW(),$E$6)),INDEX($A:$U,ROW(),$E$6),IFERROR(--SUBSTITUTE(SUBSTITUTE(TRIM(INDEX($A:$U,ROW(),$E$6)),",",""),"원",""),0))))</f>
        <v/>
      </c>
      <c r="AB651" s="30">
        <f>IF(OR($Y651="",$F$6=""),"",IF(INDEX($A:$U,ROW(),$F$6)="","",IF(ISNUMBER(INDEX($A:$U,ROW(),$F$6)),INDEX($A:$U,ROW(),$F$6),IFERROR(--SUBSTITUTE(SUBSTITUTE(TRIM(INDEX($A:$U,ROW(),$F$6)),",",""),"원",""),""))))</f>
        <v/>
      </c>
      <c r="AC651" s="2">
        <f>IF(OR($Y651="",$G$6=""),"",INDEX($A:$U,ROW(),$G$6)&amp;"")</f>
        <v/>
      </c>
      <c r="AD651" s="2">
        <f>IF($Y651="","",IF(OR(AND(설정!$B$5&lt;&gt;"",ISNUMBER(SEARCH(설정!$B$5,$AC651))),AND(설정!$B$6&lt;&gt;"",ISNUMBER(SEARCH(설정!$B$6,$AC651))),AND(설정!$B$7&lt;&gt;"",ISNUMBER(SEARCH(설정!$B$7,$AC651)))),"제외","포함"))</f>
        <v/>
      </c>
    </row>
    <row r="652">
      <c r="W652" s="2">
        <f>IF(OR($B$5="",$C$6="",ROW()&lt;$B$5),"",IF(INDEX($A:$U,ROW(),$C$6)="","",INDEX($A:$U,ROW(),$C$6)))</f>
        <v/>
      </c>
      <c r="X652" s="28">
        <f>IF($W652="","",IF(ISNUMBER($W652),IF($W652&gt;=10000000,IFERROR(DATE(INT($W652/10000),MOD(INT($W652/100),100),MOD($W652,100)),""),$W652),IF(ISNUMBER(--SUBSTITUTE(SUBSTITUTE(TRIM($W652),".","-"),"/","-")),IF(--SUBSTITUTE(SUBSTITUTE(TRIM($W652),".","-"),"/","-")&gt;=10000000,IFERROR(DATE(--LEFT(TRIM($W652),4),--MID(TRIM($W652),5,2),--RIGHT(TRIM($W652),2)),""),--SUBSTITUTE(SUBSTITUTE(TRIM($W652),".","-"),"/","-")),IFERROR(--LEFT(SUBSTITUTE(SUBSTITUTE(TRIM($W652),".","-"),"/","-"),10),""))))</f>
        <v/>
      </c>
      <c r="Y652" s="29">
        <f>IF($X652="","",INT($X652))</f>
        <v/>
      </c>
      <c r="Z652" s="30">
        <f>IF(OR($Y652="",$D$6=""),"",IF(INDEX($A:$U,ROW(),$D$6)="",0,IF(ISNUMBER(INDEX($A:$U,ROW(),$D$6)),INDEX($A:$U,ROW(),$D$6),IFERROR(--SUBSTITUTE(SUBSTITUTE(TRIM(INDEX($A:$U,ROW(),$D$6)),",",""),"원",""),0))))</f>
        <v/>
      </c>
      <c r="AA652" s="30">
        <f>IF(OR($Y652="",$E$6=""),"",IF(INDEX($A:$U,ROW(),$E$6)="",0,IF(ISNUMBER(INDEX($A:$U,ROW(),$E$6)),INDEX($A:$U,ROW(),$E$6),IFERROR(--SUBSTITUTE(SUBSTITUTE(TRIM(INDEX($A:$U,ROW(),$E$6)),",",""),"원",""),0))))</f>
        <v/>
      </c>
      <c r="AB652" s="30">
        <f>IF(OR($Y652="",$F$6=""),"",IF(INDEX($A:$U,ROW(),$F$6)="","",IF(ISNUMBER(INDEX($A:$U,ROW(),$F$6)),INDEX($A:$U,ROW(),$F$6),IFERROR(--SUBSTITUTE(SUBSTITUTE(TRIM(INDEX($A:$U,ROW(),$F$6)),",",""),"원",""),""))))</f>
        <v/>
      </c>
      <c r="AC652" s="2">
        <f>IF(OR($Y652="",$G$6=""),"",INDEX($A:$U,ROW(),$G$6)&amp;"")</f>
        <v/>
      </c>
      <c r="AD652" s="2">
        <f>IF($Y652="","",IF(OR(AND(설정!$B$5&lt;&gt;"",ISNUMBER(SEARCH(설정!$B$5,$AC652))),AND(설정!$B$6&lt;&gt;"",ISNUMBER(SEARCH(설정!$B$6,$AC652))),AND(설정!$B$7&lt;&gt;"",ISNUMBER(SEARCH(설정!$B$7,$AC652)))),"제외","포함"))</f>
        <v/>
      </c>
    </row>
    <row r="653">
      <c r="W653" s="2">
        <f>IF(OR($B$5="",$C$6="",ROW()&lt;$B$5),"",IF(INDEX($A:$U,ROW(),$C$6)="","",INDEX($A:$U,ROW(),$C$6)))</f>
        <v/>
      </c>
      <c r="X653" s="28">
        <f>IF($W653="","",IF(ISNUMBER($W653),IF($W653&gt;=10000000,IFERROR(DATE(INT($W653/10000),MOD(INT($W653/100),100),MOD($W653,100)),""),$W653),IF(ISNUMBER(--SUBSTITUTE(SUBSTITUTE(TRIM($W653),".","-"),"/","-")),IF(--SUBSTITUTE(SUBSTITUTE(TRIM($W653),".","-"),"/","-")&gt;=10000000,IFERROR(DATE(--LEFT(TRIM($W653),4),--MID(TRIM($W653),5,2),--RIGHT(TRIM($W653),2)),""),--SUBSTITUTE(SUBSTITUTE(TRIM($W653),".","-"),"/","-")),IFERROR(--LEFT(SUBSTITUTE(SUBSTITUTE(TRIM($W653),".","-"),"/","-"),10),""))))</f>
        <v/>
      </c>
      <c r="Y653" s="29">
        <f>IF($X653="","",INT($X653))</f>
        <v/>
      </c>
      <c r="Z653" s="30">
        <f>IF(OR($Y653="",$D$6=""),"",IF(INDEX($A:$U,ROW(),$D$6)="",0,IF(ISNUMBER(INDEX($A:$U,ROW(),$D$6)),INDEX($A:$U,ROW(),$D$6),IFERROR(--SUBSTITUTE(SUBSTITUTE(TRIM(INDEX($A:$U,ROW(),$D$6)),",",""),"원",""),0))))</f>
        <v/>
      </c>
      <c r="AA653" s="30">
        <f>IF(OR($Y653="",$E$6=""),"",IF(INDEX($A:$U,ROW(),$E$6)="",0,IF(ISNUMBER(INDEX($A:$U,ROW(),$E$6)),INDEX($A:$U,ROW(),$E$6),IFERROR(--SUBSTITUTE(SUBSTITUTE(TRIM(INDEX($A:$U,ROW(),$E$6)),",",""),"원",""),0))))</f>
        <v/>
      </c>
      <c r="AB653" s="30">
        <f>IF(OR($Y653="",$F$6=""),"",IF(INDEX($A:$U,ROW(),$F$6)="","",IF(ISNUMBER(INDEX($A:$U,ROW(),$F$6)),INDEX($A:$U,ROW(),$F$6),IFERROR(--SUBSTITUTE(SUBSTITUTE(TRIM(INDEX($A:$U,ROW(),$F$6)),",",""),"원",""),""))))</f>
        <v/>
      </c>
      <c r="AC653" s="2">
        <f>IF(OR($Y653="",$G$6=""),"",INDEX($A:$U,ROW(),$G$6)&amp;"")</f>
        <v/>
      </c>
      <c r="AD653" s="2">
        <f>IF($Y653="","",IF(OR(AND(설정!$B$5&lt;&gt;"",ISNUMBER(SEARCH(설정!$B$5,$AC653))),AND(설정!$B$6&lt;&gt;"",ISNUMBER(SEARCH(설정!$B$6,$AC653))),AND(설정!$B$7&lt;&gt;"",ISNUMBER(SEARCH(설정!$B$7,$AC653)))),"제외","포함"))</f>
        <v/>
      </c>
    </row>
    <row r="654">
      <c r="W654" s="2">
        <f>IF(OR($B$5="",$C$6="",ROW()&lt;$B$5),"",IF(INDEX($A:$U,ROW(),$C$6)="","",INDEX($A:$U,ROW(),$C$6)))</f>
        <v/>
      </c>
      <c r="X654" s="28">
        <f>IF($W654="","",IF(ISNUMBER($W654),IF($W654&gt;=10000000,IFERROR(DATE(INT($W654/10000),MOD(INT($W654/100),100),MOD($W654,100)),""),$W654),IF(ISNUMBER(--SUBSTITUTE(SUBSTITUTE(TRIM($W654),".","-"),"/","-")),IF(--SUBSTITUTE(SUBSTITUTE(TRIM($W654),".","-"),"/","-")&gt;=10000000,IFERROR(DATE(--LEFT(TRIM($W654),4),--MID(TRIM($W654),5,2),--RIGHT(TRIM($W654),2)),""),--SUBSTITUTE(SUBSTITUTE(TRIM($W654),".","-"),"/","-")),IFERROR(--LEFT(SUBSTITUTE(SUBSTITUTE(TRIM($W654),".","-"),"/","-"),10),""))))</f>
        <v/>
      </c>
      <c r="Y654" s="29">
        <f>IF($X654="","",INT($X654))</f>
        <v/>
      </c>
      <c r="Z654" s="30">
        <f>IF(OR($Y654="",$D$6=""),"",IF(INDEX($A:$U,ROW(),$D$6)="",0,IF(ISNUMBER(INDEX($A:$U,ROW(),$D$6)),INDEX($A:$U,ROW(),$D$6),IFERROR(--SUBSTITUTE(SUBSTITUTE(TRIM(INDEX($A:$U,ROW(),$D$6)),",",""),"원",""),0))))</f>
        <v/>
      </c>
      <c r="AA654" s="30">
        <f>IF(OR($Y654="",$E$6=""),"",IF(INDEX($A:$U,ROW(),$E$6)="",0,IF(ISNUMBER(INDEX($A:$U,ROW(),$E$6)),INDEX($A:$U,ROW(),$E$6),IFERROR(--SUBSTITUTE(SUBSTITUTE(TRIM(INDEX($A:$U,ROW(),$E$6)),",",""),"원",""),0))))</f>
        <v/>
      </c>
      <c r="AB654" s="30">
        <f>IF(OR($Y654="",$F$6=""),"",IF(INDEX($A:$U,ROW(),$F$6)="","",IF(ISNUMBER(INDEX($A:$U,ROW(),$F$6)),INDEX($A:$U,ROW(),$F$6),IFERROR(--SUBSTITUTE(SUBSTITUTE(TRIM(INDEX($A:$U,ROW(),$F$6)),",",""),"원",""),""))))</f>
        <v/>
      </c>
      <c r="AC654" s="2">
        <f>IF(OR($Y654="",$G$6=""),"",INDEX($A:$U,ROW(),$G$6)&amp;"")</f>
        <v/>
      </c>
      <c r="AD654" s="2">
        <f>IF($Y654="","",IF(OR(AND(설정!$B$5&lt;&gt;"",ISNUMBER(SEARCH(설정!$B$5,$AC654))),AND(설정!$B$6&lt;&gt;"",ISNUMBER(SEARCH(설정!$B$6,$AC654))),AND(설정!$B$7&lt;&gt;"",ISNUMBER(SEARCH(설정!$B$7,$AC654)))),"제외","포함"))</f>
        <v/>
      </c>
    </row>
    <row r="655">
      <c r="W655" s="2">
        <f>IF(OR($B$5="",$C$6="",ROW()&lt;$B$5),"",IF(INDEX($A:$U,ROW(),$C$6)="","",INDEX($A:$U,ROW(),$C$6)))</f>
        <v/>
      </c>
      <c r="X655" s="28">
        <f>IF($W655="","",IF(ISNUMBER($W655),IF($W655&gt;=10000000,IFERROR(DATE(INT($W655/10000),MOD(INT($W655/100),100),MOD($W655,100)),""),$W655),IF(ISNUMBER(--SUBSTITUTE(SUBSTITUTE(TRIM($W655),".","-"),"/","-")),IF(--SUBSTITUTE(SUBSTITUTE(TRIM($W655),".","-"),"/","-")&gt;=10000000,IFERROR(DATE(--LEFT(TRIM($W655),4),--MID(TRIM($W655),5,2),--RIGHT(TRIM($W655),2)),""),--SUBSTITUTE(SUBSTITUTE(TRIM($W655),".","-"),"/","-")),IFERROR(--LEFT(SUBSTITUTE(SUBSTITUTE(TRIM($W655),".","-"),"/","-"),10),""))))</f>
        <v/>
      </c>
      <c r="Y655" s="29">
        <f>IF($X655="","",INT($X655))</f>
        <v/>
      </c>
      <c r="Z655" s="30">
        <f>IF(OR($Y655="",$D$6=""),"",IF(INDEX($A:$U,ROW(),$D$6)="",0,IF(ISNUMBER(INDEX($A:$U,ROW(),$D$6)),INDEX($A:$U,ROW(),$D$6),IFERROR(--SUBSTITUTE(SUBSTITUTE(TRIM(INDEX($A:$U,ROW(),$D$6)),",",""),"원",""),0))))</f>
        <v/>
      </c>
      <c r="AA655" s="30">
        <f>IF(OR($Y655="",$E$6=""),"",IF(INDEX($A:$U,ROW(),$E$6)="",0,IF(ISNUMBER(INDEX($A:$U,ROW(),$E$6)),INDEX($A:$U,ROW(),$E$6),IFERROR(--SUBSTITUTE(SUBSTITUTE(TRIM(INDEX($A:$U,ROW(),$E$6)),",",""),"원",""),0))))</f>
        <v/>
      </c>
      <c r="AB655" s="30">
        <f>IF(OR($Y655="",$F$6=""),"",IF(INDEX($A:$U,ROW(),$F$6)="","",IF(ISNUMBER(INDEX($A:$U,ROW(),$F$6)),INDEX($A:$U,ROW(),$F$6),IFERROR(--SUBSTITUTE(SUBSTITUTE(TRIM(INDEX($A:$U,ROW(),$F$6)),",",""),"원",""),""))))</f>
        <v/>
      </c>
      <c r="AC655" s="2">
        <f>IF(OR($Y655="",$G$6=""),"",INDEX($A:$U,ROW(),$G$6)&amp;"")</f>
        <v/>
      </c>
      <c r="AD655" s="2">
        <f>IF($Y655="","",IF(OR(AND(설정!$B$5&lt;&gt;"",ISNUMBER(SEARCH(설정!$B$5,$AC655))),AND(설정!$B$6&lt;&gt;"",ISNUMBER(SEARCH(설정!$B$6,$AC655))),AND(설정!$B$7&lt;&gt;"",ISNUMBER(SEARCH(설정!$B$7,$AC655)))),"제외","포함"))</f>
        <v/>
      </c>
    </row>
    <row r="656">
      <c r="W656" s="2">
        <f>IF(OR($B$5="",$C$6="",ROW()&lt;$B$5),"",IF(INDEX($A:$U,ROW(),$C$6)="","",INDEX($A:$U,ROW(),$C$6)))</f>
        <v/>
      </c>
      <c r="X656" s="28">
        <f>IF($W656="","",IF(ISNUMBER($W656),IF($W656&gt;=10000000,IFERROR(DATE(INT($W656/10000),MOD(INT($W656/100),100),MOD($W656,100)),""),$W656),IF(ISNUMBER(--SUBSTITUTE(SUBSTITUTE(TRIM($W656),".","-"),"/","-")),IF(--SUBSTITUTE(SUBSTITUTE(TRIM($W656),".","-"),"/","-")&gt;=10000000,IFERROR(DATE(--LEFT(TRIM($W656),4),--MID(TRIM($W656),5,2),--RIGHT(TRIM($W656),2)),""),--SUBSTITUTE(SUBSTITUTE(TRIM($W656),".","-"),"/","-")),IFERROR(--LEFT(SUBSTITUTE(SUBSTITUTE(TRIM($W656),".","-"),"/","-"),10),""))))</f>
        <v/>
      </c>
      <c r="Y656" s="29">
        <f>IF($X656="","",INT($X656))</f>
        <v/>
      </c>
      <c r="Z656" s="30">
        <f>IF(OR($Y656="",$D$6=""),"",IF(INDEX($A:$U,ROW(),$D$6)="",0,IF(ISNUMBER(INDEX($A:$U,ROW(),$D$6)),INDEX($A:$U,ROW(),$D$6),IFERROR(--SUBSTITUTE(SUBSTITUTE(TRIM(INDEX($A:$U,ROW(),$D$6)),",",""),"원",""),0))))</f>
        <v/>
      </c>
      <c r="AA656" s="30">
        <f>IF(OR($Y656="",$E$6=""),"",IF(INDEX($A:$U,ROW(),$E$6)="",0,IF(ISNUMBER(INDEX($A:$U,ROW(),$E$6)),INDEX($A:$U,ROW(),$E$6),IFERROR(--SUBSTITUTE(SUBSTITUTE(TRIM(INDEX($A:$U,ROW(),$E$6)),",",""),"원",""),0))))</f>
        <v/>
      </c>
      <c r="AB656" s="30">
        <f>IF(OR($Y656="",$F$6=""),"",IF(INDEX($A:$U,ROW(),$F$6)="","",IF(ISNUMBER(INDEX($A:$U,ROW(),$F$6)),INDEX($A:$U,ROW(),$F$6),IFERROR(--SUBSTITUTE(SUBSTITUTE(TRIM(INDEX($A:$U,ROW(),$F$6)),",",""),"원",""),""))))</f>
        <v/>
      </c>
      <c r="AC656" s="2">
        <f>IF(OR($Y656="",$G$6=""),"",INDEX($A:$U,ROW(),$G$6)&amp;"")</f>
        <v/>
      </c>
      <c r="AD656" s="2">
        <f>IF($Y656="","",IF(OR(AND(설정!$B$5&lt;&gt;"",ISNUMBER(SEARCH(설정!$B$5,$AC656))),AND(설정!$B$6&lt;&gt;"",ISNUMBER(SEARCH(설정!$B$6,$AC656))),AND(설정!$B$7&lt;&gt;"",ISNUMBER(SEARCH(설정!$B$7,$AC656)))),"제외","포함"))</f>
        <v/>
      </c>
    </row>
    <row r="657">
      <c r="W657" s="2">
        <f>IF(OR($B$5="",$C$6="",ROW()&lt;$B$5),"",IF(INDEX($A:$U,ROW(),$C$6)="","",INDEX($A:$U,ROW(),$C$6)))</f>
        <v/>
      </c>
      <c r="X657" s="28">
        <f>IF($W657="","",IF(ISNUMBER($W657),IF($W657&gt;=10000000,IFERROR(DATE(INT($W657/10000),MOD(INT($W657/100),100),MOD($W657,100)),""),$W657),IF(ISNUMBER(--SUBSTITUTE(SUBSTITUTE(TRIM($W657),".","-"),"/","-")),IF(--SUBSTITUTE(SUBSTITUTE(TRIM($W657),".","-"),"/","-")&gt;=10000000,IFERROR(DATE(--LEFT(TRIM($W657),4),--MID(TRIM($W657),5,2),--RIGHT(TRIM($W657),2)),""),--SUBSTITUTE(SUBSTITUTE(TRIM($W657),".","-"),"/","-")),IFERROR(--LEFT(SUBSTITUTE(SUBSTITUTE(TRIM($W657),".","-"),"/","-"),10),""))))</f>
        <v/>
      </c>
      <c r="Y657" s="29">
        <f>IF($X657="","",INT($X657))</f>
        <v/>
      </c>
      <c r="Z657" s="30">
        <f>IF(OR($Y657="",$D$6=""),"",IF(INDEX($A:$U,ROW(),$D$6)="",0,IF(ISNUMBER(INDEX($A:$U,ROW(),$D$6)),INDEX($A:$U,ROW(),$D$6),IFERROR(--SUBSTITUTE(SUBSTITUTE(TRIM(INDEX($A:$U,ROW(),$D$6)),",",""),"원",""),0))))</f>
        <v/>
      </c>
      <c r="AA657" s="30">
        <f>IF(OR($Y657="",$E$6=""),"",IF(INDEX($A:$U,ROW(),$E$6)="",0,IF(ISNUMBER(INDEX($A:$U,ROW(),$E$6)),INDEX($A:$U,ROW(),$E$6),IFERROR(--SUBSTITUTE(SUBSTITUTE(TRIM(INDEX($A:$U,ROW(),$E$6)),",",""),"원",""),0))))</f>
        <v/>
      </c>
      <c r="AB657" s="30">
        <f>IF(OR($Y657="",$F$6=""),"",IF(INDEX($A:$U,ROW(),$F$6)="","",IF(ISNUMBER(INDEX($A:$U,ROW(),$F$6)),INDEX($A:$U,ROW(),$F$6),IFERROR(--SUBSTITUTE(SUBSTITUTE(TRIM(INDEX($A:$U,ROW(),$F$6)),",",""),"원",""),""))))</f>
        <v/>
      </c>
      <c r="AC657" s="2">
        <f>IF(OR($Y657="",$G$6=""),"",INDEX($A:$U,ROW(),$G$6)&amp;"")</f>
        <v/>
      </c>
      <c r="AD657" s="2">
        <f>IF($Y657="","",IF(OR(AND(설정!$B$5&lt;&gt;"",ISNUMBER(SEARCH(설정!$B$5,$AC657))),AND(설정!$B$6&lt;&gt;"",ISNUMBER(SEARCH(설정!$B$6,$AC657))),AND(설정!$B$7&lt;&gt;"",ISNUMBER(SEARCH(설정!$B$7,$AC657)))),"제외","포함"))</f>
        <v/>
      </c>
    </row>
    <row r="658">
      <c r="W658" s="2">
        <f>IF(OR($B$5="",$C$6="",ROW()&lt;$B$5),"",IF(INDEX($A:$U,ROW(),$C$6)="","",INDEX($A:$U,ROW(),$C$6)))</f>
        <v/>
      </c>
      <c r="X658" s="28">
        <f>IF($W658="","",IF(ISNUMBER($W658),IF($W658&gt;=10000000,IFERROR(DATE(INT($W658/10000),MOD(INT($W658/100),100),MOD($W658,100)),""),$W658),IF(ISNUMBER(--SUBSTITUTE(SUBSTITUTE(TRIM($W658),".","-"),"/","-")),IF(--SUBSTITUTE(SUBSTITUTE(TRIM($W658),".","-"),"/","-")&gt;=10000000,IFERROR(DATE(--LEFT(TRIM($W658),4),--MID(TRIM($W658),5,2),--RIGHT(TRIM($W658),2)),""),--SUBSTITUTE(SUBSTITUTE(TRIM($W658),".","-"),"/","-")),IFERROR(--LEFT(SUBSTITUTE(SUBSTITUTE(TRIM($W658),".","-"),"/","-"),10),""))))</f>
        <v/>
      </c>
      <c r="Y658" s="29">
        <f>IF($X658="","",INT($X658))</f>
        <v/>
      </c>
      <c r="Z658" s="30">
        <f>IF(OR($Y658="",$D$6=""),"",IF(INDEX($A:$U,ROW(),$D$6)="",0,IF(ISNUMBER(INDEX($A:$U,ROW(),$D$6)),INDEX($A:$U,ROW(),$D$6),IFERROR(--SUBSTITUTE(SUBSTITUTE(TRIM(INDEX($A:$U,ROW(),$D$6)),",",""),"원",""),0))))</f>
        <v/>
      </c>
      <c r="AA658" s="30">
        <f>IF(OR($Y658="",$E$6=""),"",IF(INDEX($A:$U,ROW(),$E$6)="",0,IF(ISNUMBER(INDEX($A:$U,ROW(),$E$6)),INDEX($A:$U,ROW(),$E$6),IFERROR(--SUBSTITUTE(SUBSTITUTE(TRIM(INDEX($A:$U,ROW(),$E$6)),",",""),"원",""),0))))</f>
        <v/>
      </c>
      <c r="AB658" s="30">
        <f>IF(OR($Y658="",$F$6=""),"",IF(INDEX($A:$U,ROW(),$F$6)="","",IF(ISNUMBER(INDEX($A:$U,ROW(),$F$6)),INDEX($A:$U,ROW(),$F$6),IFERROR(--SUBSTITUTE(SUBSTITUTE(TRIM(INDEX($A:$U,ROW(),$F$6)),",",""),"원",""),""))))</f>
        <v/>
      </c>
      <c r="AC658" s="2">
        <f>IF(OR($Y658="",$G$6=""),"",INDEX($A:$U,ROW(),$G$6)&amp;"")</f>
        <v/>
      </c>
      <c r="AD658" s="2">
        <f>IF($Y658="","",IF(OR(AND(설정!$B$5&lt;&gt;"",ISNUMBER(SEARCH(설정!$B$5,$AC658))),AND(설정!$B$6&lt;&gt;"",ISNUMBER(SEARCH(설정!$B$6,$AC658))),AND(설정!$B$7&lt;&gt;"",ISNUMBER(SEARCH(설정!$B$7,$AC658)))),"제외","포함"))</f>
        <v/>
      </c>
    </row>
    <row r="659">
      <c r="W659" s="2">
        <f>IF(OR($B$5="",$C$6="",ROW()&lt;$B$5),"",IF(INDEX($A:$U,ROW(),$C$6)="","",INDEX($A:$U,ROW(),$C$6)))</f>
        <v/>
      </c>
      <c r="X659" s="28">
        <f>IF($W659="","",IF(ISNUMBER($W659),IF($W659&gt;=10000000,IFERROR(DATE(INT($W659/10000),MOD(INT($W659/100),100),MOD($W659,100)),""),$W659),IF(ISNUMBER(--SUBSTITUTE(SUBSTITUTE(TRIM($W659),".","-"),"/","-")),IF(--SUBSTITUTE(SUBSTITUTE(TRIM($W659),".","-"),"/","-")&gt;=10000000,IFERROR(DATE(--LEFT(TRIM($W659),4),--MID(TRIM($W659),5,2),--RIGHT(TRIM($W659),2)),""),--SUBSTITUTE(SUBSTITUTE(TRIM($W659),".","-"),"/","-")),IFERROR(--LEFT(SUBSTITUTE(SUBSTITUTE(TRIM($W659),".","-"),"/","-"),10),""))))</f>
        <v/>
      </c>
      <c r="Y659" s="29">
        <f>IF($X659="","",INT($X659))</f>
        <v/>
      </c>
      <c r="Z659" s="30">
        <f>IF(OR($Y659="",$D$6=""),"",IF(INDEX($A:$U,ROW(),$D$6)="",0,IF(ISNUMBER(INDEX($A:$U,ROW(),$D$6)),INDEX($A:$U,ROW(),$D$6),IFERROR(--SUBSTITUTE(SUBSTITUTE(TRIM(INDEX($A:$U,ROW(),$D$6)),",",""),"원",""),0))))</f>
        <v/>
      </c>
      <c r="AA659" s="30">
        <f>IF(OR($Y659="",$E$6=""),"",IF(INDEX($A:$U,ROW(),$E$6)="",0,IF(ISNUMBER(INDEX($A:$U,ROW(),$E$6)),INDEX($A:$U,ROW(),$E$6),IFERROR(--SUBSTITUTE(SUBSTITUTE(TRIM(INDEX($A:$U,ROW(),$E$6)),",",""),"원",""),0))))</f>
        <v/>
      </c>
      <c r="AB659" s="30">
        <f>IF(OR($Y659="",$F$6=""),"",IF(INDEX($A:$U,ROW(),$F$6)="","",IF(ISNUMBER(INDEX($A:$U,ROW(),$F$6)),INDEX($A:$U,ROW(),$F$6),IFERROR(--SUBSTITUTE(SUBSTITUTE(TRIM(INDEX($A:$U,ROW(),$F$6)),",",""),"원",""),""))))</f>
        <v/>
      </c>
      <c r="AC659" s="2">
        <f>IF(OR($Y659="",$G$6=""),"",INDEX($A:$U,ROW(),$G$6)&amp;"")</f>
        <v/>
      </c>
      <c r="AD659" s="2">
        <f>IF($Y659="","",IF(OR(AND(설정!$B$5&lt;&gt;"",ISNUMBER(SEARCH(설정!$B$5,$AC659))),AND(설정!$B$6&lt;&gt;"",ISNUMBER(SEARCH(설정!$B$6,$AC659))),AND(설정!$B$7&lt;&gt;"",ISNUMBER(SEARCH(설정!$B$7,$AC659)))),"제외","포함"))</f>
        <v/>
      </c>
    </row>
    <row r="660">
      <c r="W660" s="2">
        <f>IF(OR($B$5="",$C$6="",ROW()&lt;$B$5),"",IF(INDEX($A:$U,ROW(),$C$6)="","",INDEX($A:$U,ROW(),$C$6)))</f>
        <v/>
      </c>
      <c r="X660" s="28">
        <f>IF($W660="","",IF(ISNUMBER($W660),IF($W660&gt;=10000000,IFERROR(DATE(INT($W660/10000),MOD(INT($W660/100),100),MOD($W660,100)),""),$W660),IF(ISNUMBER(--SUBSTITUTE(SUBSTITUTE(TRIM($W660),".","-"),"/","-")),IF(--SUBSTITUTE(SUBSTITUTE(TRIM($W660),".","-"),"/","-")&gt;=10000000,IFERROR(DATE(--LEFT(TRIM($W660),4),--MID(TRIM($W660),5,2),--RIGHT(TRIM($W660),2)),""),--SUBSTITUTE(SUBSTITUTE(TRIM($W660),".","-"),"/","-")),IFERROR(--LEFT(SUBSTITUTE(SUBSTITUTE(TRIM($W660),".","-"),"/","-"),10),""))))</f>
        <v/>
      </c>
      <c r="Y660" s="29">
        <f>IF($X660="","",INT($X660))</f>
        <v/>
      </c>
      <c r="Z660" s="30">
        <f>IF(OR($Y660="",$D$6=""),"",IF(INDEX($A:$U,ROW(),$D$6)="",0,IF(ISNUMBER(INDEX($A:$U,ROW(),$D$6)),INDEX($A:$U,ROW(),$D$6),IFERROR(--SUBSTITUTE(SUBSTITUTE(TRIM(INDEX($A:$U,ROW(),$D$6)),",",""),"원",""),0))))</f>
        <v/>
      </c>
      <c r="AA660" s="30">
        <f>IF(OR($Y660="",$E$6=""),"",IF(INDEX($A:$U,ROW(),$E$6)="",0,IF(ISNUMBER(INDEX($A:$U,ROW(),$E$6)),INDEX($A:$U,ROW(),$E$6),IFERROR(--SUBSTITUTE(SUBSTITUTE(TRIM(INDEX($A:$U,ROW(),$E$6)),",",""),"원",""),0))))</f>
        <v/>
      </c>
      <c r="AB660" s="30">
        <f>IF(OR($Y660="",$F$6=""),"",IF(INDEX($A:$U,ROW(),$F$6)="","",IF(ISNUMBER(INDEX($A:$U,ROW(),$F$6)),INDEX($A:$U,ROW(),$F$6),IFERROR(--SUBSTITUTE(SUBSTITUTE(TRIM(INDEX($A:$U,ROW(),$F$6)),",",""),"원",""),""))))</f>
        <v/>
      </c>
      <c r="AC660" s="2">
        <f>IF(OR($Y660="",$G$6=""),"",INDEX($A:$U,ROW(),$G$6)&amp;"")</f>
        <v/>
      </c>
      <c r="AD660" s="2">
        <f>IF($Y660="","",IF(OR(AND(설정!$B$5&lt;&gt;"",ISNUMBER(SEARCH(설정!$B$5,$AC660))),AND(설정!$B$6&lt;&gt;"",ISNUMBER(SEARCH(설정!$B$6,$AC660))),AND(설정!$B$7&lt;&gt;"",ISNUMBER(SEARCH(설정!$B$7,$AC660)))),"제외","포함"))</f>
        <v/>
      </c>
    </row>
    <row r="661">
      <c r="W661" s="2">
        <f>IF(OR($B$5="",$C$6="",ROW()&lt;$B$5),"",IF(INDEX($A:$U,ROW(),$C$6)="","",INDEX($A:$U,ROW(),$C$6)))</f>
        <v/>
      </c>
      <c r="X661" s="28">
        <f>IF($W661="","",IF(ISNUMBER($W661),IF($W661&gt;=10000000,IFERROR(DATE(INT($W661/10000),MOD(INT($W661/100),100),MOD($W661,100)),""),$W661),IF(ISNUMBER(--SUBSTITUTE(SUBSTITUTE(TRIM($W661),".","-"),"/","-")),IF(--SUBSTITUTE(SUBSTITUTE(TRIM($W661),".","-"),"/","-")&gt;=10000000,IFERROR(DATE(--LEFT(TRIM($W661),4),--MID(TRIM($W661),5,2),--RIGHT(TRIM($W661),2)),""),--SUBSTITUTE(SUBSTITUTE(TRIM($W661),".","-"),"/","-")),IFERROR(--LEFT(SUBSTITUTE(SUBSTITUTE(TRIM($W661),".","-"),"/","-"),10),""))))</f>
        <v/>
      </c>
      <c r="Y661" s="29">
        <f>IF($X661="","",INT($X661))</f>
        <v/>
      </c>
      <c r="Z661" s="30">
        <f>IF(OR($Y661="",$D$6=""),"",IF(INDEX($A:$U,ROW(),$D$6)="",0,IF(ISNUMBER(INDEX($A:$U,ROW(),$D$6)),INDEX($A:$U,ROW(),$D$6),IFERROR(--SUBSTITUTE(SUBSTITUTE(TRIM(INDEX($A:$U,ROW(),$D$6)),",",""),"원",""),0))))</f>
        <v/>
      </c>
      <c r="AA661" s="30">
        <f>IF(OR($Y661="",$E$6=""),"",IF(INDEX($A:$U,ROW(),$E$6)="",0,IF(ISNUMBER(INDEX($A:$U,ROW(),$E$6)),INDEX($A:$U,ROW(),$E$6),IFERROR(--SUBSTITUTE(SUBSTITUTE(TRIM(INDEX($A:$U,ROW(),$E$6)),",",""),"원",""),0))))</f>
        <v/>
      </c>
      <c r="AB661" s="30">
        <f>IF(OR($Y661="",$F$6=""),"",IF(INDEX($A:$U,ROW(),$F$6)="","",IF(ISNUMBER(INDEX($A:$U,ROW(),$F$6)),INDEX($A:$U,ROW(),$F$6),IFERROR(--SUBSTITUTE(SUBSTITUTE(TRIM(INDEX($A:$U,ROW(),$F$6)),",",""),"원",""),""))))</f>
        <v/>
      </c>
      <c r="AC661" s="2">
        <f>IF(OR($Y661="",$G$6=""),"",INDEX($A:$U,ROW(),$G$6)&amp;"")</f>
        <v/>
      </c>
      <c r="AD661" s="2">
        <f>IF($Y661="","",IF(OR(AND(설정!$B$5&lt;&gt;"",ISNUMBER(SEARCH(설정!$B$5,$AC661))),AND(설정!$B$6&lt;&gt;"",ISNUMBER(SEARCH(설정!$B$6,$AC661))),AND(설정!$B$7&lt;&gt;"",ISNUMBER(SEARCH(설정!$B$7,$AC661)))),"제외","포함"))</f>
        <v/>
      </c>
    </row>
    <row r="662">
      <c r="W662" s="2">
        <f>IF(OR($B$5="",$C$6="",ROW()&lt;$B$5),"",IF(INDEX($A:$U,ROW(),$C$6)="","",INDEX($A:$U,ROW(),$C$6)))</f>
        <v/>
      </c>
      <c r="X662" s="28">
        <f>IF($W662="","",IF(ISNUMBER($W662),IF($W662&gt;=10000000,IFERROR(DATE(INT($W662/10000),MOD(INT($W662/100),100),MOD($W662,100)),""),$W662),IF(ISNUMBER(--SUBSTITUTE(SUBSTITUTE(TRIM($W662),".","-"),"/","-")),IF(--SUBSTITUTE(SUBSTITUTE(TRIM($W662),".","-"),"/","-")&gt;=10000000,IFERROR(DATE(--LEFT(TRIM($W662),4),--MID(TRIM($W662),5,2),--RIGHT(TRIM($W662),2)),""),--SUBSTITUTE(SUBSTITUTE(TRIM($W662),".","-"),"/","-")),IFERROR(--LEFT(SUBSTITUTE(SUBSTITUTE(TRIM($W662),".","-"),"/","-"),10),""))))</f>
        <v/>
      </c>
      <c r="Y662" s="29">
        <f>IF($X662="","",INT($X662))</f>
        <v/>
      </c>
      <c r="Z662" s="30">
        <f>IF(OR($Y662="",$D$6=""),"",IF(INDEX($A:$U,ROW(),$D$6)="",0,IF(ISNUMBER(INDEX($A:$U,ROW(),$D$6)),INDEX($A:$U,ROW(),$D$6),IFERROR(--SUBSTITUTE(SUBSTITUTE(TRIM(INDEX($A:$U,ROW(),$D$6)),",",""),"원",""),0))))</f>
        <v/>
      </c>
      <c r="AA662" s="30">
        <f>IF(OR($Y662="",$E$6=""),"",IF(INDEX($A:$U,ROW(),$E$6)="",0,IF(ISNUMBER(INDEX($A:$U,ROW(),$E$6)),INDEX($A:$U,ROW(),$E$6),IFERROR(--SUBSTITUTE(SUBSTITUTE(TRIM(INDEX($A:$U,ROW(),$E$6)),",",""),"원",""),0))))</f>
        <v/>
      </c>
      <c r="AB662" s="30">
        <f>IF(OR($Y662="",$F$6=""),"",IF(INDEX($A:$U,ROW(),$F$6)="","",IF(ISNUMBER(INDEX($A:$U,ROW(),$F$6)),INDEX($A:$U,ROW(),$F$6),IFERROR(--SUBSTITUTE(SUBSTITUTE(TRIM(INDEX($A:$U,ROW(),$F$6)),",",""),"원",""),""))))</f>
        <v/>
      </c>
      <c r="AC662" s="2">
        <f>IF(OR($Y662="",$G$6=""),"",INDEX($A:$U,ROW(),$G$6)&amp;"")</f>
        <v/>
      </c>
      <c r="AD662" s="2">
        <f>IF($Y662="","",IF(OR(AND(설정!$B$5&lt;&gt;"",ISNUMBER(SEARCH(설정!$B$5,$AC662))),AND(설정!$B$6&lt;&gt;"",ISNUMBER(SEARCH(설정!$B$6,$AC662))),AND(설정!$B$7&lt;&gt;"",ISNUMBER(SEARCH(설정!$B$7,$AC662)))),"제외","포함"))</f>
        <v/>
      </c>
    </row>
    <row r="663">
      <c r="W663" s="2">
        <f>IF(OR($B$5="",$C$6="",ROW()&lt;$B$5),"",IF(INDEX($A:$U,ROW(),$C$6)="","",INDEX($A:$U,ROW(),$C$6)))</f>
        <v/>
      </c>
      <c r="X663" s="28">
        <f>IF($W663="","",IF(ISNUMBER($W663),IF($W663&gt;=10000000,IFERROR(DATE(INT($W663/10000),MOD(INT($W663/100),100),MOD($W663,100)),""),$W663),IF(ISNUMBER(--SUBSTITUTE(SUBSTITUTE(TRIM($W663),".","-"),"/","-")),IF(--SUBSTITUTE(SUBSTITUTE(TRIM($W663),".","-"),"/","-")&gt;=10000000,IFERROR(DATE(--LEFT(TRIM($W663),4),--MID(TRIM($W663),5,2),--RIGHT(TRIM($W663),2)),""),--SUBSTITUTE(SUBSTITUTE(TRIM($W663),".","-"),"/","-")),IFERROR(--LEFT(SUBSTITUTE(SUBSTITUTE(TRIM($W663),".","-"),"/","-"),10),""))))</f>
        <v/>
      </c>
      <c r="Y663" s="29">
        <f>IF($X663="","",INT($X663))</f>
        <v/>
      </c>
      <c r="Z663" s="30">
        <f>IF(OR($Y663="",$D$6=""),"",IF(INDEX($A:$U,ROW(),$D$6)="",0,IF(ISNUMBER(INDEX($A:$U,ROW(),$D$6)),INDEX($A:$U,ROW(),$D$6),IFERROR(--SUBSTITUTE(SUBSTITUTE(TRIM(INDEX($A:$U,ROW(),$D$6)),",",""),"원",""),0))))</f>
        <v/>
      </c>
      <c r="AA663" s="30">
        <f>IF(OR($Y663="",$E$6=""),"",IF(INDEX($A:$U,ROW(),$E$6)="",0,IF(ISNUMBER(INDEX($A:$U,ROW(),$E$6)),INDEX($A:$U,ROW(),$E$6),IFERROR(--SUBSTITUTE(SUBSTITUTE(TRIM(INDEX($A:$U,ROW(),$E$6)),",",""),"원",""),0))))</f>
        <v/>
      </c>
      <c r="AB663" s="30">
        <f>IF(OR($Y663="",$F$6=""),"",IF(INDEX($A:$U,ROW(),$F$6)="","",IF(ISNUMBER(INDEX($A:$U,ROW(),$F$6)),INDEX($A:$U,ROW(),$F$6),IFERROR(--SUBSTITUTE(SUBSTITUTE(TRIM(INDEX($A:$U,ROW(),$F$6)),",",""),"원",""),""))))</f>
        <v/>
      </c>
      <c r="AC663" s="2">
        <f>IF(OR($Y663="",$G$6=""),"",INDEX($A:$U,ROW(),$G$6)&amp;"")</f>
        <v/>
      </c>
      <c r="AD663" s="2">
        <f>IF($Y663="","",IF(OR(AND(설정!$B$5&lt;&gt;"",ISNUMBER(SEARCH(설정!$B$5,$AC663))),AND(설정!$B$6&lt;&gt;"",ISNUMBER(SEARCH(설정!$B$6,$AC663))),AND(설정!$B$7&lt;&gt;"",ISNUMBER(SEARCH(설정!$B$7,$AC663)))),"제외","포함"))</f>
        <v/>
      </c>
    </row>
    <row r="664">
      <c r="W664" s="2">
        <f>IF(OR($B$5="",$C$6="",ROW()&lt;$B$5),"",IF(INDEX($A:$U,ROW(),$C$6)="","",INDEX($A:$U,ROW(),$C$6)))</f>
        <v/>
      </c>
      <c r="X664" s="28">
        <f>IF($W664="","",IF(ISNUMBER($W664),IF($W664&gt;=10000000,IFERROR(DATE(INT($W664/10000),MOD(INT($W664/100),100),MOD($W664,100)),""),$W664),IF(ISNUMBER(--SUBSTITUTE(SUBSTITUTE(TRIM($W664),".","-"),"/","-")),IF(--SUBSTITUTE(SUBSTITUTE(TRIM($W664),".","-"),"/","-")&gt;=10000000,IFERROR(DATE(--LEFT(TRIM($W664),4),--MID(TRIM($W664),5,2),--RIGHT(TRIM($W664),2)),""),--SUBSTITUTE(SUBSTITUTE(TRIM($W664),".","-"),"/","-")),IFERROR(--LEFT(SUBSTITUTE(SUBSTITUTE(TRIM($W664),".","-"),"/","-"),10),""))))</f>
        <v/>
      </c>
      <c r="Y664" s="29">
        <f>IF($X664="","",INT($X664))</f>
        <v/>
      </c>
      <c r="Z664" s="30">
        <f>IF(OR($Y664="",$D$6=""),"",IF(INDEX($A:$U,ROW(),$D$6)="",0,IF(ISNUMBER(INDEX($A:$U,ROW(),$D$6)),INDEX($A:$U,ROW(),$D$6),IFERROR(--SUBSTITUTE(SUBSTITUTE(TRIM(INDEX($A:$U,ROW(),$D$6)),",",""),"원",""),0))))</f>
        <v/>
      </c>
      <c r="AA664" s="30">
        <f>IF(OR($Y664="",$E$6=""),"",IF(INDEX($A:$U,ROW(),$E$6)="",0,IF(ISNUMBER(INDEX($A:$U,ROW(),$E$6)),INDEX($A:$U,ROW(),$E$6),IFERROR(--SUBSTITUTE(SUBSTITUTE(TRIM(INDEX($A:$U,ROW(),$E$6)),",",""),"원",""),0))))</f>
        <v/>
      </c>
      <c r="AB664" s="30">
        <f>IF(OR($Y664="",$F$6=""),"",IF(INDEX($A:$U,ROW(),$F$6)="","",IF(ISNUMBER(INDEX($A:$U,ROW(),$F$6)),INDEX($A:$U,ROW(),$F$6),IFERROR(--SUBSTITUTE(SUBSTITUTE(TRIM(INDEX($A:$U,ROW(),$F$6)),",",""),"원",""),""))))</f>
        <v/>
      </c>
      <c r="AC664" s="2">
        <f>IF(OR($Y664="",$G$6=""),"",INDEX($A:$U,ROW(),$G$6)&amp;"")</f>
        <v/>
      </c>
      <c r="AD664" s="2">
        <f>IF($Y664="","",IF(OR(AND(설정!$B$5&lt;&gt;"",ISNUMBER(SEARCH(설정!$B$5,$AC664))),AND(설정!$B$6&lt;&gt;"",ISNUMBER(SEARCH(설정!$B$6,$AC664))),AND(설정!$B$7&lt;&gt;"",ISNUMBER(SEARCH(설정!$B$7,$AC664)))),"제외","포함"))</f>
        <v/>
      </c>
    </row>
    <row r="665">
      <c r="W665" s="2">
        <f>IF(OR($B$5="",$C$6="",ROW()&lt;$B$5),"",IF(INDEX($A:$U,ROW(),$C$6)="","",INDEX($A:$U,ROW(),$C$6)))</f>
        <v/>
      </c>
      <c r="X665" s="28">
        <f>IF($W665="","",IF(ISNUMBER($W665),IF($W665&gt;=10000000,IFERROR(DATE(INT($W665/10000),MOD(INT($W665/100),100),MOD($W665,100)),""),$W665),IF(ISNUMBER(--SUBSTITUTE(SUBSTITUTE(TRIM($W665),".","-"),"/","-")),IF(--SUBSTITUTE(SUBSTITUTE(TRIM($W665),".","-"),"/","-")&gt;=10000000,IFERROR(DATE(--LEFT(TRIM($W665),4),--MID(TRIM($W665),5,2),--RIGHT(TRIM($W665),2)),""),--SUBSTITUTE(SUBSTITUTE(TRIM($W665),".","-"),"/","-")),IFERROR(--LEFT(SUBSTITUTE(SUBSTITUTE(TRIM($W665),".","-"),"/","-"),10),""))))</f>
        <v/>
      </c>
      <c r="Y665" s="29">
        <f>IF($X665="","",INT($X665))</f>
        <v/>
      </c>
      <c r="Z665" s="30">
        <f>IF(OR($Y665="",$D$6=""),"",IF(INDEX($A:$U,ROW(),$D$6)="",0,IF(ISNUMBER(INDEX($A:$U,ROW(),$D$6)),INDEX($A:$U,ROW(),$D$6),IFERROR(--SUBSTITUTE(SUBSTITUTE(TRIM(INDEX($A:$U,ROW(),$D$6)),",",""),"원",""),0))))</f>
        <v/>
      </c>
      <c r="AA665" s="30">
        <f>IF(OR($Y665="",$E$6=""),"",IF(INDEX($A:$U,ROW(),$E$6)="",0,IF(ISNUMBER(INDEX($A:$U,ROW(),$E$6)),INDEX($A:$U,ROW(),$E$6),IFERROR(--SUBSTITUTE(SUBSTITUTE(TRIM(INDEX($A:$U,ROW(),$E$6)),",",""),"원",""),0))))</f>
        <v/>
      </c>
      <c r="AB665" s="30">
        <f>IF(OR($Y665="",$F$6=""),"",IF(INDEX($A:$U,ROW(),$F$6)="","",IF(ISNUMBER(INDEX($A:$U,ROW(),$F$6)),INDEX($A:$U,ROW(),$F$6),IFERROR(--SUBSTITUTE(SUBSTITUTE(TRIM(INDEX($A:$U,ROW(),$F$6)),",",""),"원",""),""))))</f>
        <v/>
      </c>
      <c r="AC665" s="2">
        <f>IF(OR($Y665="",$G$6=""),"",INDEX($A:$U,ROW(),$G$6)&amp;"")</f>
        <v/>
      </c>
      <c r="AD665" s="2">
        <f>IF($Y665="","",IF(OR(AND(설정!$B$5&lt;&gt;"",ISNUMBER(SEARCH(설정!$B$5,$AC665))),AND(설정!$B$6&lt;&gt;"",ISNUMBER(SEARCH(설정!$B$6,$AC665))),AND(설정!$B$7&lt;&gt;"",ISNUMBER(SEARCH(설정!$B$7,$AC665)))),"제외","포함"))</f>
        <v/>
      </c>
    </row>
    <row r="666">
      <c r="W666" s="2">
        <f>IF(OR($B$5="",$C$6="",ROW()&lt;$B$5),"",IF(INDEX($A:$U,ROW(),$C$6)="","",INDEX($A:$U,ROW(),$C$6)))</f>
        <v/>
      </c>
      <c r="X666" s="28">
        <f>IF($W666="","",IF(ISNUMBER($W666),IF($W666&gt;=10000000,IFERROR(DATE(INT($W666/10000),MOD(INT($W666/100),100),MOD($W666,100)),""),$W666),IF(ISNUMBER(--SUBSTITUTE(SUBSTITUTE(TRIM($W666),".","-"),"/","-")),IF(--SUBSTITUTE(SUBSTITUTE(TRIM($W666),".","-"),"/","-")&gt;=10000000,IFERROR(DATE(--LEFT(TRIM($W666),4),--MID(TRIM($W666),5,2),--RIGHT(TRIM($W666),2)),""),--SUBSTITUTE(SUBSTITUTE(TRIM($W666),".","-"),"/","-")),IFERROR(--LEFT(SUBSTITUTE(SUBSTITUTE(TRIM($W666),".","-"),"/","-"),10),""))))</f>
        <v/>
      </c>
      <c r="Y666" s="29">
        <f>IF($X666="","",INT($X666))</f>
        <v/>
      </c>
      <c r="Z666" s="30">
        <f>IF(OR($Y666="",$D$6=""),"",IF(INDEX($A:$U,ROW(),$D$6)="",0,IF(ISNUMBER(INDEX($A:$U,ROW(),$D$6)),INDEX($A:$U,ROW(),$D$6),IFERROR(--SUBSTITUTE(SUBSTITUTE(TRIM(INDEX($A:$U,ROW(),$D$6)),",",""),"원",""),0))))</f>
        <v/>
      </c>
      <c r="AA666" s="30">
        <f>IF(OR($Y666="",$E$6=""),"",IF(INDEX($A:$U,ROW(),$E$6)="",0,IF(ISNUMBER(INDEX($A:$U,ROW(),$E$6)),INDEX($A:$U,ROW(),$E$6),IFERROR(--SUBSTITUTE(SUBSTITUTE(TRIM(INDEX($A:$U,ROW(),$E$6)),",",""),"원",""),0))))</f>
        <v/>
      </c>
      <c r="AB666" s="30">
        <f>IF(OR($Y666="",$F$6=""),"",IF(INDEX($A:$U,ROW(),$F$6)="","",IF(ISNUMBER(INDEX($A:$U,ROW(),$F$6)),INDEX($A:$U,ROW(),$F$6),IFERROR(--SUBSTITUTE(SUBSTITUTE(TRIM(INDEX($A:$U,ROW(),$F$6)),",",""),"원",""),""))))</f>
        <v/>
      </c>
      <c r="AC666" s="2">
        <f>IF(OR($Y666="",$G$6=""),"",INDEX($A:$U,ROW(),$G$6)&amp;"")</f>
        <v/>
      </c>
      <c r="AD666" s="2">
        <f>IF($Y666="","",IF(OR(AND(설정!$B$5&lt;&gt;"",ISNUMBER(SEARCH(설정!$B$5,$AC666))),AND(설정!$B$6&lt;&gt;"",ISNUMBER(SEARCH(설정!$B$6,$AC666))),AND(설정!$B$7&lt;&gt;"",ISNUMBER(SEARCH(설정!$B$7,$AC666)))),"제외","포함"))</f>
        <v/>
      </c>
    </row>
    <row r="667">
      <c r="W667" s="2">
        <f>IF(OR($B$5="",$C$6="",ROW()&lt;$B$5),"",IF(INDEX($A:$U,ROW(),$C$6)="","",INDEX($A:$U,ROW(),$C$6)))</f>
        <v/>
      </c>
      <c r="X667" s="28">
        <f>IF($W667="","",IF(ISNUMBER($W667),IF($W667&gt;=10000000,IFERROR(DATE(INT($W667/10000),MOD(INT($W667/100),100),MOD($W667,100)),""),$W667),IF(ISNUMBER(--SUBSTITUTE(SUBSTITUTE(TRIM($W667),".","-"),"/","-")),IF(--SUBSTITUTE(SUBSTITUTE(TRIM($W667),".","-"),"/","-")&gt;=10000000,IFERROR(DATE(--LEFT(TRIM($W667),4),--MID(TRIM($W667),5,2),--RIGHT(TRIM($W667),2)),""),--SUBSTITUTE(SUBSTITUTE(TRIM($W667),".","-"),"/","-")),IFERROR(--LEFT(SUBSTITUTE(SUBSTITUTE(TRIM($W667),".","-"),"/","-"),10),""))))</f>
        <v/>
      </c>
      <c r="Y667" s="29">
        <f>IF($X667="","",INT($X667))</f>
        <v/>
      </c>
      <c r="Z667" s="30">
        <f>IF(OR($Y667="",$D$6=""),"",IF(INDEX($A:$U,ROW(),$D$6)="",0,IF(ISNUMBER(INDEX($A:$U,ROW(),$D$6)),INDEX($A:$U,ROW(),$D$6),IFERROR(--SUBSTITUTE(SUBSTITUTE(TRIM(INDEX($A:$U,ROW(),$D$6)),",",""),"원",""),0))))</f>
        <v/>
      </c>
      <c r="AA667" s="30">
        <f>IF(OR($Y667="",$E$6=""),"",IF(INDEX($A:$U,ROW(),$E$6)="",0,IF(ISNUMBER(INDEX($A:$U,ROW(),$E$6)),INDEX($A:$U,ROW(),$E$6),IFERROR(--SUBSTITUTE(SUBSTITUTE(TRIM(INDEX($A:$U,ROW(),$E$6)),",",""),"원",""),0))))</f>
        <v/>
      </c>
      <c r="AB667" s="30">
        <f>IF(OR($Y667="",$F$6=""),"",IF(INDEX($A:$U,ROW(),$F$6)="","",IF(ISNUMBER(INDEX($A:$U,ROW(),$F$6)),INDEX($A:$U,ROW(),$F$6),IFERROR(--SUBSTITUTE(SUBSTITUTE(TRIM(INDEX($A:$U,ROW(),$F$6)),",",""),"원",""),""))))</f>
        <v/>
      </c>
      <c r="AC667" s="2">
        <f>IF(OR($Y667="",$G$6=""),"",INDEX($A:$U,ROW(),$G$6)&amp;"")</f>
        <v/>
      </c>
      <c r="AD667" s="2">
        <f>IF($Y667="","",IF(OR(AND(설정!$B$5&lt;&gt;"",ISNUMBER(SEARCH(설정!$B$5,$AC667))),AND(설정!$B$6&lt;&gt;"",ISNUMBER(SEARCH(설정!$B$6,$AC667))),AND(설정!$B$7&lt;&gt;"",ISNUMBER(SEARCH(설정!$B$7,$AC667)))),"제외","포함"))</f>
        <v/>
      </c>
    </row>
    <row r="668">
      <c r="W668" s="2">
        <f>IF(OR($B$5="",$C$6="",ROW()&lt;$B$5),"",IF(INDEX($A:$U,ROW(),$C$6)="","",INDEX($A:$U,ROW(),$C$6)))</f>
        <v/>
      </c>
      <c r="X668" s="28">
        <f>IF($W668="","",IF(ISNUMBER($W668),IF($W668&gt;=10000000,IFERROR(DATE(INT($W668/10000),MOD(INT($W668/100),100),MOD($W668,100)),""),$W668),IF(ISNUMBER(--SUBSTITUTE(SUBSTITUTE(TRIM($W668),".","-"),"/","-")),IF(--SUBSTITUTE(SUBSTITUTE(TRIM($W668),".","-"),"/","-")&gt;=10000000,IFERROR(DATE(--LEFT(TRIM($W668),4),--MID(TRIM($W668),5,2),--RIGHT(TRIM($W668),2)),""),--SUBSTITUTE(SUBSTITUTE(TRIM($W668),".","-"),"/","-")),IFERROR(--LEFT(SUBSTITUTE(SUBSTITUTE(TRIM($W668),".","-"),"/","-"),10),""))))</f>
        <v/>
      </c>
      <c r="Y668" s="29">
        <f>IF($X668="","",INT($X668))</f>
        <v/>
      </c>
      <c r="Z668" s="30">
        <f>IF(OR($Y668="",$D$6=""),"",IF(INDEX($A:$U,ROW(),$D$6)="",0,IF(ISNUMBER(INDEX($A:$U,ROW(),$D$6)),INDEX($A:$U,ROW(),$D$6),IFERROR(--SUBSTITUTE(SUBSTITUTE(TRIM(INDEX($A:$U,ROW(),$D$6)),",",""),"원",""),0))))</f>
        <v/>
      </c>
      <c r="AA668" s="30">
        <f>IF(OR($Y668="",$E$6=""),"",IF(INDEX($A:$U,ROW(),$E$6)="",0,IF(ISNUMBER(INDEX($A:$U,ROW(),$E$6)),INDEX($A:$U,ROW(),$E$6),IFERROR(--SUBSTITUTE(SUBSTITUTE(TRIM(INDEX($A:$U,ROW(),$E$6)),",",""),"원",""),0))))</f>
        <v/>
      </c>
      <c r="AB668" s="30">
        <f>IF(OR($Y668="",$F$6=""),"",IF(INDEX($A:$U,ROW(),$F$6)="","",IF(ISNUMBER(INDEX($A:$U,ROW(),$F$6)),INDEX($A:$U,ROW(),$F$6),IFERROR(--SUBSTITUTE(SUBSTITUTE(TRIM(INDEX($A:$U,ROW(),$F$6)),",",""),"원",""),""))))</f>
        <v/>
      </c>
      <c r="AC668" s="2">
        <f>IF(OR($Y668="",$G$6=""),"",INDEX($A:$U,ROW(),$G$6)&amp;"")</f>
        <v/>
      </c>
      <c r="AD668" s="2">
        <f>IF($Y668="","",IF(OR(AND(설정!$B$5&lt;&gt;"",ISNUMBER(SEARCH(설정!$B$5,$AC668))),AND(설정!$B$6&lt;&gt;"",ISNUMBER(SEARCH(설정!$B$6,$AC668))),AND(설정!$B$7&lt;&gt;"",ISNUMBER(SEARCH(설정!$B$7,$AC668)))),"제외","포함"))</f>
        <v/>
      </c>
    </row>
    <row r="669">
      <c r="W669" s="2">
        <f>IF(OR($B$5="",$C$6="",ROW()&lt;$B$5),"",IF(INDEX($A:$U,ROW(),$C$6)="","",INDEX($A:$U,ROW(),$C$6)))</f>
        <v/>
      </c>
      <c r="X669" s="28">
        <f>IF($W669="","",IF(ISNUMBER($W669),IF($W669&gt;=10000000,IFERROR(DATE(INT($W669/10000),MOD(INT($W669/100),100),MOD($W669,100)),""),$W669),IF(ISNUMBER(--SUBSTITUTE(SUBSTITUTE(TRIM($W669),".","-"),"/","-")),IF(--SUBSTITUTE(SUBSTITUTE(TRIM($W669),".","-"),"/","-")&gt;=10000000,IFERROR(DATE(--LEFT(TRIM($W669),4),--MID(TRIM($W669),5,2),--RIGHT(TRIM($W669),2)),""),--SUBSTITUTE(SUBSTITUTE(TRIM($W669),".","-"),"/","-")),IFERROR(--LEFT(SUBSTITUTE(SUBSTITUTE(TRIM($W669),".","-"),"/","-"),10),""))))</f>
        <v/>
      </c>
      <c r="Y669" s="29">
        <f>IF($X669="","",INT($X669))</f>
        <v/>
      </c>
      <c r="Z669" s="30">
        <f>IF(OR($Y669="",$D$6=""),"",IF(INDEX($A:$U,ROW(),$D$6)="",0,IF(ISNUMBER(INDEX($A:$U,ROW(),$D$6)),INDEX($A:$U,ROW(),$D$6),IFERROR(--SUBSTITUTE(SUBSTITUTE(TRIM(INDEX($A:$U,ROW(),$D$6)),",",""),"원",""),0))))</f>
        <v/>
      </c>
      <c r="AA669" s="30">
        <f>IF(OR($Y669="",$E$6=""),"",IF(INDEX($A:$U,ROW(),$E$6)="",0,IF(ISNUMBER(INDEX($A:$U,ROW(),$E$6)),INDEX($A:$U,ROW(),$E$6),IFERROR(--SUBSTITUTE(SUBSTITUTE(TRIM(INDEX($A:$U,ROW(),$E$6)),",",""),"원",""),0))))</f>
        <v/>
      </c>
      <c r="AB669" s="30">
        <f>IF(OR($Y669="",$F$6=""),"",IF(INDEX($A:$U,ROW(),$F$6)="","",IF(ISNUMBER(INDEX($A:$U,ROW(),$F$6)),INDEX($A:$U,ROW(),$F$6),IFERROR(--SUBSTITUTE(SUBSTITUTE(TRIM(INDEX($A:$U,ROW(),$F$6)),",",""),"원",""),""))))</f>
        <v/>
      </c>
      <c r="AC669" s="2">
        <f>IF(OR($Y669="",$G$6=""),"",INDEX($A:$U,ROW(),$G$6)&amp;"")</f>
        <v/>
      </c>
      <c r="AD669" s="2">
        <f>IF($Y669="","",IF(OR(AND(설정!$B$5&lt;&gt;"",ISNUMBER(SEARCH(설정!$B$5,$AC669))),AND(설정!$B$6&lt;&gt;"",ISNUMBER(SEARCH(설정!$B$6,$AC669))),AND(설정!$B$7&lt;&gt;"",ISNUMBER(SEARCH(설정!$B$7,$AC669)))),"제외","포함"))</f>
        <v/>
      </c>
    </row>
    <row r="670">
      <c r="W670" s="2">
        <f>IF(OR($B$5="",$C$6="",ROW()&lt;$B$5),"",IF(INDEX($A:$U,ROW(),$C$6)="","",INDEX($A:$U,ROW(),$C$6)))</f>
        <v/>
      </c>
      <c r="X670" s="28">
        <f>IF($W670="","",IF(ISNUMBER($W670),IF($W670&gt;=10000000,IFERROR(DATE(INT($W670/10000),MOD(INT($W670/100),100),MOD($W670,100)),""),$W670),IF(ISNUMBER(--SUBSTITUTE(SUBSTITUTE(TRIM($W670),".","-"),"/","-")),IF(--SUBSTITUTE(SUBSTITUTE(TRIM($W670),".","-"),"/","-")&gt;=10000000,IFERROR(DATE(--LEFT(TRIM($W670),4),--MID(TRIM($W670),5,2),--RIGHT(TRIM($W670),2)),""),--SUBSTITUTE(SUBSTITUTE(TRIM($W670),".","-"),"/","-")),IFERROR(--LEFT(SUBSTITUTE(SUBSTITUTE(TRIM($W670),".","-"),"/","-"),10),""))))</f>
        <v/>
      </c>
      <c r="Y670" s="29">
        <f>IF($X670="","",INT($X670))</f>
        <v/>
      </c>
      <c r="Z670" s="30">
        <f>IF(OR($Y670="",$D$6=""),"",IF(INDEX($A:$U,ROW(),$D$6)="",0,IF(ISNUMBER(INDEX($A:$U,ROW(),$D$6)),INDEX($A:$U,ROW(),$D$6),IFERROR(--SUBSTITUTE(SUBSTITUTE(TRIM(INDEX($A:$U,ROW(),$D$6)),",",""),"원",""),0))))</f>
        <v/>
      </c>
      <c r="AA670" s="30">
        <f>IF(OR($Y670="",$E$6=""),"",IF(INDEX($A:$U,ROW(),$E$6)="",0,IF(ISNUMBER(INDEX($A:$U,ROW(),$E$6)),INDEX($A:$U,ROW(),$E$6),IFERROR(--SUBSTITUTE(SUBSTITUTE(TRIM(INDEX($A:$U,ROW(),$E$6)),",",""),"원",""),0))))</f>
        <v/>
      </c>
      <c r="AB670" s="30">
        <f>IF(OR($Y670="",$F$6=""),"",IF(INDEX($A:$U,ROW(),$F$6)="","",IF(ISNUMBER(INDEX($A:$U,ROW(),$F$6)),INDEX($A:$U,ROW(),$F$6),IFERROR(--SUBSTITUTE(SUBSTITUTE(TRIM(INDEX($A:$U,ROW(),$F$6)),",",""),"원",""),""))))</f>
        <v/>
      </c>
      <c r="AC670" s="2">
        <f>IF(OR($Y670="",$G$6=""),"",INDEX($A:$U,ROW(),$G$6)&amp;"")</f>
        <v/>
      </c>
      <c r="AD670" s="2">
        <f>IF($Y670="","",IF(OR(AND(설정!$B$5&lt;&gt;"",ISNUMBER(SEARCH(설정!$B$5,$AC670))),AND(설정!$B$6&lt;&gt;"",ISNUMBER(SEARCH(설정!$B$6,$AC670))),AND(설정!$B$7&lt;&gt;"",ISNUMBER(SEARCH(설정!$B$7,$AC670)))),"제외","포함"))</f>
        <v/>
      </c>
    </row>
    <row r="671">
      <c r="W671" s="2">
        <f>IF(OR($B$5="",$C$6="",ROW()&lt;$B$5),"",IF(INDEX($A:$U,ROW(),$C$6)="","",INDEX($A:$U,ROW(),$C$6)))</f>
        <v/>
      </c>
      <c r="X671" s="28">
        <f>IF($W671="","",IF(ISNUMBER($W671),IF($W671&gt;=10000000,IFERROR(DATE(INT($W671/10000),MOD(INT($W671/100),100),MOD($W671,100)),""),$W671),IF(ISNUMBER(--SUBSTITUTE(SUBSTITUTE(TRIM($W671),".","-"),"/","-")),IF(--SUBSTITUTE(SUBSTITUTE(TRIM($W671),".","-"),"/","-")&gt;=10000000,IFERROR(DATE(--LEFT(TRIM($W671),4),--MID(TRIM($W671),5,2),--RIGHT(TRIM($W671),2)),""),--SUBSTITUTE(SUBSTITUTE(TRIM($W671),".","-"),"/","-")),IFERROR(--LEFT(SUBSTITUTE(SUBSTITUTE(TRIM($W671),".","-"),"/","-"),10),""))))</f>
        <v/>
      </c>
      <c r="Y671" s="29">
        <f>IF($X671="","",INT($X671))</f>
        <v/>
      </c>
      <c r="Z671" s="30">
        <f>IF(OR($Y671="",$D$6=""),"",IF(INDEX($A:$U,ROW(),$D$6)="",0,IF(ISNUMBER(INDEX($A:$U,ROW(),$D$6)),INDEX($A:$U,ROW(),$D$6),IFERROR(--SUBSTITUTE(SUBSTITUTE(TRIM(INDEX($A:$U,ROW(),$D$6)),",",""),"원",""),0))))</f>
        <v/>
      </c>
      <c r="AA671" s="30">
        <f>IF(OR($Y671="",$E$6=""),"",IF(INDEX($A:$U,ROW(),$E$6)="",0,IF(ISNUMBER(INDEX($A:$U,ROW(),$E$6)),INDEX($A:$U,ROW(),$E$6),IFERROR(--SUBSTITUTE(SUBSTITUTE(TRIM(INDEX($A:$U,ROW(),$E$6)),",",""),"원",""),0))))</f>
        <v/>
      </c>
      <c r="AB671" s="30">
        <f>IF(OR($Y671="",$F$6=""),"",IF(INDEX($A:$U,ROW(),$F$6)="","",IF(ISNUMBER(INDEX($A:$U,ROW(),$F$6)),INDEX($A:$U,ROW(),$F$6),IFERROR(--SUBSTITUTE(SUBSTITUTE(TRIM(INDEX($A:$U,ROW(),$F$6)),",",""),"원",""),""))))</f>
        <v/>
      </c>
      <c r="AC671" s="2">
        <f>IF(OR($Y671="",$G$6=""),"",INDEX($A:$U,ROW(),$G$6)&amp;"")</f>
        <v/>
      </c>
      <c r="AD671" s="2">
        <f>IF($Y671="","",IF(OR(AND(설정!$B$5&lt;&gt;"",ISNUMBER(SEARCH(설정!$B$5,$AC671))),AND(설정!$B$6&lt;&gt;"",ISNUMBER(SEARCH(설정!$B$6,$AC671))),AND(설정!$B$7&lt;&gt;"",ISNUMBER(SEARCH(설정!$B$7,$AC671)))),"제외","포함"))</f>
        <v/>
      </c>
    </row>
    <row r="672">
      <c r="W672" s="2">
        <f>IF(OR($B$5="",$C$6="",ROW()&lt;$B$5),"",IF(INDEX($A:$U,ROW(),$C$6)="","",INDEX($A:$U,ROW(),$C$6)))</f>
        <v/>
      </c>
      <c r="X672" s="28">
        <f>IF($W672="","",IF(ISNUMBER($W672),IF($W672&gt;=10000000,IFERROR(DATE(INT($W672/10000),MOD(INT($W672/100),100),MOD($W672,100)),""),$W672),IF(ISNUMBER(--SUBSTITUTE(SUBSTITUTE(TRIM($W672),".","-"),"/","-")),IF(--SUBSTITUTE(SUBSTITUTE(TRIM($W672),".","-"),"/","-")&gt;=10000000,IFERROR(DATE(--LEFT(TRIM($W672),4),--MID(TRIM($W672),5,2),--RIGHT(TRIM($W672),2)),""),--SUBSTITUTE(SUBSTITUTE(TRIM($W672),".","-"),"/","-")),IFERROR(--LEFT(SUBSTITUTE(SUBSTITUTE(TRIM($W672),".","-"),"/","-"),10),""))))</f>
        <v/>
      </c>
      <c r="Y672" s="29">
        <f>IF($X672="","",INT($X672))</f>
        <v/>
      </c>
      <c r="Z672" s="30">
        <f>IF(OR($Y672="",$D$6=""),"",IF(INDEX($A:$U,ROW(),$D$6)="",0,IF(ISNUMBER(INDEX($A:$U,ROW(),$D$6)),INDEX($A:$U,ROW(),$D$6),IFERROR(--SUBSTITUTE(SUBSTITUTE(TRIM(INDEX($A:$U,ROW(),$D$6)),",",""),"원",""),0))))</f>
        <v/>
      </c>
      <c r="AA672" s="30">
        <f>IF(OR($Y672="",$E$6=""),"",IF(INDEX($A:$U,ROW(),$E$6)="",0,IF(ISNUMBER(INDEX($A:$U,ROW(),$E$6)),INDEX($A:$U,ROW(),$E$6),IFERROR(--SUBSTITUTE(SUBSTITUTE(TRIM(INDEX($A:$U,ROW(),$E$6)),",",""),"원",""),0))))</f>
        <v/>
      </c>
      <c r="AB672" s="30">
        <f>IF(OR($Y672="",$F$6=""),"",IF(INDEX($A:$U,ROW(),$F$6)="","",IF(ISNUMBER(INDEX($A:$U,ROW(),$F$6)),INDEX($A:$U,ROW(),$F$6),IFERROR(--SUBSTITUTE(SUBSTITUTE(TRIM(INDEX($A:$U,ROW(),$F$6)),",",""),"원",""),""))))</f>
        <v/>
      </c>
      <c r="AC672" s="2">
        <f>IF(OR($Y672="",$G$6=""),"",INDEX($A:$U,ROW(),$G$6)&amp;"")</f>
        <v/>
      </c>
      <c r="AD672" s="2">
        <f>IF($Y672="","",IF(OR(AND(설정!$B$5&lt;&gt;"",ISNUMBER(SEARCH(설정!$B$5,$AC672))),AND(설정!$B$6&lt;&gt;"",ISNUMBER(SEARCH(설정!$B$6,$AC672))),AND(설정!$B$7&lt;&gt;"",ISNUMBER(SEARCH(설정!$B$7,$AC672)))),"제외","포함"))</f>
        <v/>
      </c>
    </row>
    <row r="673">
      <c r="W673" s="2">
        <f>IF(OR($B$5="",$C$6="",ROW()&lt;$B$5),"",IF(INDEX($A:$U,ROW(),$C$6)="","",INDEX($A:$U,ROW(),$C$6)))</f>
        <v/>
      </c>
      <c r="X673" s="28">
        <f>IF($W673="","",IF(ISNUMBER($W673),IF($W673&gt;=10000000,IFERROR(DATE(INT($W673/10000),MOD(INT($W673/100),100),MOD($W673,100)),""),$W673),IF(ISNUMBER(--SUBSTITUTE(SUBSTITUTE(TRIM($W673),".","-"),"/","-")),IF(--SUBSTITUTE(SUBSTITUTE(TRIM($W673),".","-"),"/","-")&gt;=10000000,IFERROR(DATE(--LEFT(TRIM($W673),4),--MID(TRIM($W673),5,2),--RIGHT(TRIM($W673),2)),""),--SUBSTITUTE(SUBSTITUTE(TRIM($W673),".","-"),"/","-")),IFERROR(--LEFT(SUBSTITUTE(SUBSTITUTE(TRIM($W673),".","-"),"/","-"),10),""))))</f>
        <v/>
      </c>
      <c r="Y673" s="29">
        <f>IF($X673="","",INT($X673))</f>
        <v/>
      </c>
      <c r="Z673" s="30">
        <f>IF(OR($Y673="",$D$6=""),"",IF(INDEX($A:$U,ROW(),$D$6)="",0,IF(ISNUMBER(INDEX($A:$U,ROW(),$D$6)),INDEX($A:$U,ROW(),$D$6),IFERROR(--SUBSTITUTE(SUBSTITUTE(TRIM(INDEX($A:$U,ROW(),$D$6)),",",""),"원",""),0))))</f>
        <v/>
      </c>
      <c r="AA673" s="30">
        <f>IF(OR($Y673="",$E$6=""),"",IF(INDEX($A:$U,ROW(),$E$6)="",0,IF(ISNUMBER(INDEX($A:$U,ROW(),$E$6)),INDEX($A:$U,ROW(),$E$6),IFERROR(--SUBSTITUTE(SUBSTITUTE(TRIM(INDEX($A:$U,ROW(),$E$6)),",",""),"원",""),0))))</f>
        <v/>
      </c>
      <c r="AB673" s="30">
        <f>IF(OR($Y673="",$F$6=""),"",IF(INDEX($A:$U,ROW(),$F$6)="","",IF(ISNUMBER(INDEX($A:$U,ROW(),$F$6)),INDEX($A:$U,ROW(),$F$6),IFERROR(--SUBSTITUTE(SUBSTITUTE(TRIM(INDEX($A:$U,ROW(),$F$6)),",",""),"원",""),""))))</f>
        <v/>
      </c>
      <c r="AC673" s="2">
        <f>IF(OR($Y673="",$G$6=""),"",INDEX($A:$U,ROW(),$G$6)&amp;"")</f>
        <v/>
      </c>
      <c r="AD673" s="2">
        <f>IF($Y673="","",IF(OR(AND(설정!$B$5&lt;&gt;"",ISNUMBER(SEARCH(설정!$B$5,$AC673))),AND(설정!$B$6&lt;&gt;"",ISNUMBER(SEARCH(설정!$B$6,$AC673))),AND(설정!$B$7&lt;&gt;"",ISNUMBER(SEARCH(설정!$B$7,$AC673)))),"제외","포함"))</f>
        <v/>
      </c>
    </row>
    <row r="674">
      <c r="W674" s="2">
        <f>IF(OR($B$5="",$C$6="",ROW()&lt;$B$5),"",IF(INDEX($A:$U,ROW(),$C$6)="","",INDEX($A:$U,ROW(),$C$6)))</f>
        <v/>
      </c>
      <c r="X674" s="28">
        <f>IF($W674="","",IF(ISNUMBER($W674),IF($W674&gt;=10000000,IFERROR(DATE(INT($W674/10000),MOD(INT($W674/100),100),MOD($W674,100)),""),$W674),IF(ISNUMBER(--SUBSTITUTE(SUBSTITUTE(TRIM($W674),".","-"),"/","-")),IF(--SUBSTITUTE(SUBSTITUTE(TRIM($W674),".","-"),"/","-")&gt;=10000000,IFERROR(DATE(--LEFT(TRIM($W674),4),--MID(TRIM($W674),5,2),--RIGHT(TRIM($W674),2)),""),--SUBSTITUTE(SUBSTITUTE(TRIM($W674),".","-"),"/","-")),IFERROR(--LEFT(SUBSTITUTE(SUBSTITUTE(TRIM($W674),".","-"),"/","-"),10),""))))</f>
        <v/>
      </c>
      <c r="Y674" s="29">
        <f>IF($X674="","",INT($X674))</f>
        <v/>
      </c>
      <c r="Z674" s="30">
        <f>IF(OR($Y674="",$D$6=""),"",IF(INDEX($A:$U,ROW(),$D$6)="",0,IF(ISNUMBER(INDEX($A:$U,ROW(),$D$6)),INDEX($A:$U,ROW(),$D$6),IFERROR(--SUBSTITUTE(SUBSTITUTE(TRIM(INDEX($A:$U,ROW(),$D$6)),",",""),"원",""),0))))</f>
        <v/>
      </c>
      <c r="AA674" s="30">
        <f>IF(OR($Y674="",$E$6=""),"",IF(INDEX($A:$U,ROW(),$E$6)="",0,IF(ISNUMBER(INDEX($A:$U,ROW(),$E$6)),INDEX($A:$U,ROW(),$E$6),IFERROR(--SUBSTITUTE(SUBSTITUTE(TRIM(INDEX($A:$U,ROW(),$E$6)),",",""),"원",""),0))))</f>
        <v/>
      </c>
      <c r="AB674" s="30">
        <f>IF(OR($Y674="",$F$6=""),"",IF(INDEX($A:$U,ROW(),$F$6)="","",IF(ISNUMBER(INDEX($A:$U,ROW(),$F$6)),INDEX($A:$U,ROW(),$F$6),IFERROR(--SUBSTITUTE(SUBSTITUTE(TRIM(INDEX($A:$U,ROW(),$F$6)),",",""),"원",""),""))))</f>
        <v/>
      </c>
      <c r="AC674" s="2">
        <f>IF(OR($Y674="",$G$6=""),"",INDEX($A:$U,ROW(),$G$6)&amp;"")</f>
        <v/>
      </c>
      <c r="AD674" s="2">
        <f>IF($Y674="","",IF(OR(AND(설정!$B$5&lt;&gt;"",ISNUMBER(SEARCH(설정!$B$5,$AC674))),AND(설정!$B$6&lt;&gt;"",ISNUMBER(SEARCH(설정!$B$6,$AC674))),AND(설정!$B$7&lt;&gt;"",ISNUMBER(SEARCH(설정!$B$7,$AC674)))),"제외","포함"))</f>
        <v/>
      </c>
    </row>
    <row r="675">
      <c r="W675" s="2">
        <f>IF(OR($B$5="",$C$6="",ROW()&lt;$B$5),"",IF(INDEX($A:$U,ROW(),$C$6)="","",INDEX($A:$U,ROW(),$C$6)))</f>
        <v/>
      </c>
      <c r="X675" s="28">
        <f>IF($W675="","",IF(ISNUMBER($W675),IF($W675&gt;=10000000,IFERROR(DATE(INT($W675/10000),MOD(INT($W675/100),100),MOD($W675,100)),""),$W675),IF(ISNUMBER(--SUBSTITUTE(SUBSTITUTE(TRIM($W675),".","-"),"/","-")),IF(--SUBSTITUTE(SUBSTITUTE(TRIM($W675),".","-"),"/","-")&gt;=10000000,IFERROR(DATE(--LEFT(TRIM($W675),4),--MID(TRIM($W675),5,2),--RIGHT(TRIM($W675),2)),""),--SUBSTITUTE(SUBSTITUTE(TRIM($W675),".","-"),"/","-")),IFERROR(--LEFT(SUBSTITUTE(SUBSTITUTE(TRIM($W675),".","-"),"/","-"),10),""))))</f>
        <v/>
      </c>
      <c r="Y675" s="29">
        <f>IF($X675="","",INT($X675))</f>
        <v/>
      </c>
      <c r="Z675" s="30">
        <f>IF(OR($Y675="",$D$6=""),"",IF(INDEX($A:$U,ROW(),$D$6)="",0,IF(ISNUMBER(INDEX($A:$U,ROW(),$D$6)),INDEX($A:$U,ROW(),$D$6),IFERROR(--SUBSTITUTE(SUBSTITUTE(TRIM(INDEX($A:$U,ROW(),$D$6)),",",""),"원",""),0))))</f>
        <v/>
      </c>
      <c r="AA675" s="30">
        <f>IF(OR($Y675="",$E$6=""),"",IF(INDEX($A:$U,ROW(),$E$6)="",0,IF(ISNUMBER(INDEX($A:$U,ROW(),$E$6)),INDEX($A:$U,ROW(),$E$6),IFERROR(--SUBSTITUTE(SUBSTITUTE(TRIM(INDEX($A:$U,ROW(),$E$6)),",",""),"원",""),0))))</f>
        <v/>
      </c>
      <c r="AB675" s="30">
        <f>IF(OR($Y675="",$F$6=""),"",IF(INDEX($A:$U,ROW(),$F$6)="","",IF(ISNUMBER(INDEX($A:$U,ROW(),$F$6)),INDEX($A:$U,ROW(),$F$6),IFERROR(--SUBSTITUTE(SUBSTITUTE(TRIM(INDEX($A:$U,ROW(),$F$6)),",",""),"원",""),""))))</f>
        <v/>
      </c>
      <c r="AC675" s="2">
        <f>IF(OR($Y675="",$G$6=""),"",INDEX($A:$U,ROW(),$G$6)&amp;"")</f>
        <v/>
      </c>
      <c r="AD675" s="2">
        <f>IF($Y675="","",IF(OR(AND(설정!$B$5&lt;&gt;"",ISNUMBER(SEARCH(설정!$B$5,$AC675))),AND(설정!$B$6&lt;&gt;"",ISNUMBER(SEARCH(설정!$B$6,$AC675))),AND(설정!$B$7&lt;&gt;"",ISNUMBER(SEARCH(설정!$B$7,$AC675)))),"제외","포함"))</f>
        <v/>
      </c>
    </row>
    <row r="676">
      <c r="W676" s="2">
        <f>IF(OR($B$5="",$C$6="",ROW()&lt;$B$5),"",IF(INDEX($A:$U,ROW(),$C$6)="","",INDEX($A:$U,ROW(),$C$6)))</f>
        <v/>
      </c>
      <c r="X676" s="28">
        <f>IF($W676="","",IF(ISNUMBER($W676),IF($W676&gt;=10000000,IFERROR(DATE(INT($W676/10000),MOD(INT($W676/100),100),MOD($W676,100)),""),$W676),IF(ISNUMBER(--SUBSTITUTE(SUBSTITUTE(TRIM($W676),".","-"),"/","-")),IF(--SUBSTITUTE(SUBSTITUTE(TRIM($W676),".","-"),"/","-")&gt;=10000000,IFERROR(DATE(--LEFT(TRIM($W676),4),--MID(TRIM($W676),5,2),--RIGHT(TRIM($W676),2)),""),--SUBSTITUTE(SUBSTITUTE(TRIM($W676),".","-"),"/","-")),IFERROR(--LEFT(SUBSTITUTE(SUBSTITUTE(TRIM($W676),".","-"),"/","-"),10),""))))</f>
        <v/>
      </c>
      <c r="Y676" s="29">
        <f>IF($X676="","",INT($X676))</f>
        <v/>
      </c>
      <c r="Z676" s="30">
        <f>IF(OR($Y676="",$D$6=""),"",IF(INDEX($A:$U,ROW(),$D$6)="",0,IF(ISNUMBER(INDEX($A:$U,ROW(),$D$6)),INDEX($A:$U,ROW(),$D$6),IFERROR(--SUBSTITUTE(SUBSTITUTE(TRIM(INDEX($A:$U,ROW(),$D$6)),",",""),"원",""),0))))</f>
        <v/>
      </c>
      <c r="AA676" s="30">
        <f>IF(OR($Y676="",$E$6=""),"",IF(INDEX($A:$U,ROW(),$E$6)="",0,IF(ISNUMBER(INDEX($A:$U,ROW(),$E$6)),INDEX($A:$U,ROW(),$E$6),IFERROR(--SUBSTITUTE(SUBSTITUTE(TRIM(INDEX($A:$U,ROW(),$E$6)),",",""),"원",""),0))))</f>
        <v/>
      </c>
      <c r="AB676" s="30">
        <f>IF(OR($Y676="",$F$6=""),"",IF(INDEX($A:$U,ROW(),$F$6)="","",IF(ISNUMBER(INDEX($A:$U,ROW(),$F$6)),INDEX($A:$U,ROW(),$F$6),IFERROR(--SUBSTITUTE(SUBSTITUTE(TRIM(INDEX($A:$U,ROW(),$F$6)),",",""),"원",""),""))))</f>
        <v/>
      </c>
      <c r="AC676" s="2">
        <f>IF(OR($Y676="",$G$6=""),"",INDEX($A:$U,ROW(),$G$6)&amp;"")</f>
        <v/>
      </c>
      <c r="AD676" s="2">
        <f>IF($Y676="","",IF(OR(AND(설정!$B$5&lt;&gt;"",ISNUMBER(SEARCH(설정!$B$5,$AC676))),AND(설정!$B$6&lt;&gt;"",ISNUMBER(SEARCH(설정!$B$6,$AC676))),AND(설정!$B$7&lt;&gt;"",ISNUMBER(SEARCH(설정!$B$7,$AC676)))),"제외","포함"))</f>
        <v/>
      </c>
    </row>
    <row r="677">
      <c r="W677" s="2">
        <f>IF(OR($B$5="",$C$6="",ROW()&lt;$B$5),"",IF(INDEX($A:$U,ROW(),$C$6)="","",INDEX($A:$U,ROW(),$C$6)))</f>
        <v/>
      </c>
      <c r="X677" s="28">
        <f>IF($W677="","",IF(ISNUMBER($W677),IF($W677&gt;=10000000,IFERROR(DATE(INT($W677/10000),MOD(INT($W677/100),100),MOD($W677,100)),""),$W677),IF(ISNUMBER(--SUBSTITUTE(SUBSTITUTE(TRIM($W677),".","-"),"/","-")),IF(--SUBSTITUTE(SUBSTITUTE(TRIM($W677),".","-"),"/","-")&gt;=10000000,IFERROR(DATE(--LEFT(TRIM($W677),4),--MID(TRIM($W677),5,2),--RIGHT(TRIM($W677),2)),""),--SUBSTITUTE(SUBSTITUTE(TRIM($W677),".","-"),"/","-")),IFERROR(--LEFT(SUBSTITUTE(SUBSTITUTE(TRIM($W677),".","-"),"/","-"),10),""))))</f>
        <v/>
      </c>
      <c r="Y677" s="29">
        <f>IF($X677="","",INT($X677))</f>
        <v/>
      </c>
      <c r="Z677" s="30">
        <f>IF(OR($Y677="",$D$6=""),"",IF(INDEX($A:$U,ROW(),$D$6)="",0,IF(ISNUMBER(INDEX($A:$U,ROW(),$D$6)),INDEX($A:$U,ROW(),$D$6),IFERROR(--SUBSTITUTE(SUBSTITUTE(TRIM(INDEX($A:$U,ROW(),$D$6)),",",""),"원",""),0))))</f>
        <v/>
      </c>
      <c r="AA677" s="30">
        <f>IF(OR($Y677="",$E$6=""),"",IF(INDEX($A:$U,ROW(),$E$6)="",0,IF(ISNUMBER(INDEX($A:$U,ROW(),$E$6)),INDEX($A:$U,ROW(),$E$6),IFERROR(--SUBSTITUTE(SUBSTITUTE(TRIM(INDEX($A:$U,ROW(),$E$6)),",",""),"원",""),0))))</f>
        <v/>
      </c>
      <c r="AB677" s="30">
        <f>IF(OR($Y677="",$F$6=""),"",IF(INDEX($A:$U,ROW(),$F$6)="","",IF(ISNUMBER(INDEX($A:$U,ROW(),$F$6)),INDEX($A:$U,ROW(),$F$6),IFERROR(--SUBSTITUTE(SUBSTITUTE(TRIM(INDEX($A:$U,ROW(),$F$6)),",",""),"원",""),""))))</f>
        <v/>
      </c>
      <c r="AC677" s="2">
        <f>IF(OR($Y677="",$G$6=""),"",INDEX($A:$U,ROW(),$G$6)&amp;"")</f>
        <v/>
      </c>
      <c r="AD677" s="2">
        <f>IF($Y677="","",IF(OR(AND(설정!$B$5&lt;&gt;"",ISNUMBER(SEARCH(설정!$B$5,$AC677))),AND(설정!$B$6&lt;&gt;"",ISNUMBER(SEARCH(설정!$B$6,$AC677))),AND(설정!$B$7&lt;&gt;"",ISNUMBER(SEARCH(설정!$B$7,$AC677)))),"제외","포함"))</f>
        <v/>
      </c>
    </row>
    <row r="678">
      <c r="W678" s="2">
        <f>IF(OR($B$5="",$C$6="",ROW()&lt;$B$5),"",IF(INDEX($A:$U,ROW(),$C$6)="","",INDEX($A:$U,ROW(),$C$6)))</f>
        <v/>
      </c>
      <c r="X678" s="28">
        <f>IF($W678="","",IF(ISNUMBER($W678),IF($W678&gt;=10000000,IFERROR(DATE(INT($W678/10000),MOD(INT($W678/100),100),MOD($W678,100)),""),$W678),IF(ISNUMBER(--SUBSTITUTE(SUBSTITUTE(TRIM($W678),".","-"),"/","-")),IF(--SUBSTITUTE(SUBSTITUTE(TRIM($W678),".","-"),"/","-")&gt;=10000000,IFERROR(DATE(--LEFT(TRIM($W678),4),--MID(TRIM($W678),5,2),--RIGHT(TRIM($W678),2)),""),--SUBSTITUTE(SUBSTITUTE(TRIM($W678),".","-"),"/","-")),IFERROR(--LEFT(SUBSTITUTE(SUBSTITUTE(TRIM($W678),".","-"),"/","-"),10),""))))</f>
        <v/>
      </c>
      <c r="Y678" s="29">
        <f>IF($X678="","",INT($X678))</f>
        <v/>
      </c>
      <c r="Z678" s="30">
        <f>IF(OR($Y678="",$D$6=""),"",IF(INDEX($A:$U,ROW(),$D$6)="",0,IF(ISNUMBER(INDEX($A:$U,ROW(),$D$6)),INDEX($A:$U,ROW(),$D$6),IFERROR(--SUBSTITUTE(SUBSTITUTE(TRIM(INDEX($A:$U,ROW(),$D$6)),",",""),"원",""),0))))</f>
        <v/>
      </c>
      <c r="AA678" s="30">
        <f>IF(OR($Y678="",$E$6=""),"",IF(INDEX($A:$U,ROW(),$E$6)="",0,IF(ISNUMBER(INDEX($A:$U,ROW(),$E$6)),INDEX($A:$U,ROW(),$E$6),IFERROR(--SUBSTITUTE(SUBSTITUTE(TRIM(INDEX($A:$U,ROW(),$E$6)),",",""),"원",""),0))))</f>
        <v/>
      </c>
      <c r="AB678" s="30">
        <f>IF(OR($Y678="",$F$6=""),"",IF(INDEX($A:$U,ROW(),$F$6)="","",IF(ISNUMBER(INDEX($A:$U,ROW(),$F$6)),INDEX($A:$U,ROW(),$F$6),IFERROR(--SUBSTITUTE(SUBSTITUTE(TRIM(INDEX($A:$U,ROW(),$F$6)),",",""),"원",""),""))))</f>
        <v/>
      </c>
      <c r="AC678" s="2">
        <f>IF(OR($Y678="",$G$6=""),"",INDEX($A:$U,ROW(),$G$6)&amp;"")</f>
        <v/>
      </c>
      <c r="AD678" s="2">
        <f>IF($Y678="","",IF(OR(AND(설정!$B$5&lt;&gt;"",ISNUMBER(SEARCH(설정!$B$5,$AC678))),AND(설정!$B$6&lt;&gt;"",ISNUMBER(SEARCH(설정!$B$6,$AC678))),AND(설정!$B$7&lt;&gt;"",ISNUMBER(SEARCH(설정!$B$7,$AC678)))),"제외","포함"))</f>
        <v/>
      </c>
    </row>
    <row r="679">
      <c r="W679" s="2">
        <f>IF(OR($B$5="",$C$6="",ROW()&lt;$B$5),"",IF(INDEX($A:$U,ROW(),$C$6)="","",INDEX($A:$U,ROW(),$C$6)))</f>
        <v/>
      </c>
      <c r="X679" s="28">
        <f>IF($W679="","",IF(ISNUMBER($W679),IF($W679&gt;=10000000,IFERROR(DATE(INT($W679/10000),MOD(INT($W679/100),100),MOD($W679,100)),""),$W679),IF(ISNUMBER(--SUBSTITUTE(SUBSTITUTE(TRIM($W679),".","-"),"/","-")),IF(--SUBSTITUTE(SUBSTITUTE(TRIM($W679),".","-"),"/","-")&gt;=10000000,IFERROR(DATE(--LEFT(TRIM($W679),4),--MID(TRIM($W679),5,2),--RIGHT(TRIM($W679),2)),""),--SUBSTITUTE(SUBSTITUTE(TRIM($W679),".","-"),"/","-")),IFERROR(--LEFT(SUBSTITUTE(SUBSTITUTE(TRIM($W679),".","-"),"/","-"),10),""))))</f>
        <v/>
      </c>
      <c r="Y679" s="29">
        <f>IF($X679="","",INT($X679))</f>
        <v/>
      </c>
      <c r="Z679" s="30">
        <f>IF(OR($Y679="",$D$6=""),"",IF(INDEX($A:$U,ROW(),$D$6)="",0,IF(ISNUMBER(INDEX($A:$U,ROW(),$D$6)),INDEX($A:$U,ROW(),$D$6),IFERROR(--SUBSTITUTE(SUBSTITUTE(TRIM(INDEX($A:$U,ROW(),$D$6)),",",""),"원",""),0))))</f>
        <v/>
      </c>
      <c r="AA679" s="30">
        <f>IF(OR($Y679="",$E$6=""),"",IF(INDEX($A:$U,ROW(),$E$6)="",0,IF(ISNUMBER(INDEX($A:$U,ROW(),$E$6)),INDEX($A:$U,ROW(),$E$6),IFERROR(--SUBSTITUTE(SUBSTITUTE(TRIM(INDEX($A:$U,ROW(),$E$6)),",",""),"원",""),0))))</f>
        <v/>
      </c>
      <c r="AB679" s="30">
        <f>IF(OR($Y679="",$F$6=""),"",IF(INDEX($A:$U,ROW(),$F$6)="","",IF(ISNUMBER(INDEX($A:$U,ROW(),$F$6)),INDEX($A:$U,ROW(),$F$6),IFERROR(--SUBSTITUTE(SUBSTITUTE(TRIM(INDEX($A:$U,ROW(),$F$6)),",",""),"원",""),""))))</f>
        <v/>
      </c>
      <c r="AC679" s="2">
        <f>IF(OR($Y679="",$G$6=""),"",INDEX($A:$U,ROW(),$G$6)&amp;"")</f>
        <v/>
      </c>
      <c r="AD679" s="2">
        <f>IF($Y679="","",IF(OR(AND(설정!$B$5&lt;&gt;"",ISNUMBER(SEARCH(설정!$B$5,$AC679))),AND(설정!$B$6&lt;&gt;"",ISNUMBER(SEARCH(설정!$B$6,$AC679))),AND(설정!$B$7&lt;&gt;"",ISNUMBER(SEARCH(설정!$B$7,$AC679)))),"제외","포함"))</f>
        <v/>
      </c>
    </row>
    <row r="680">
      <c r="W680" s="2">
        <f>IF(OR($B$5="",$C$6="",ROW()&lt;$B$5),"",IF(INDEX($A:$U,ROW(),$C$6)="","",INDEX($A:$U,ROW(),$C$6)))</f>
        <v/>
      </c>
      <c r="X680" s="28">
        <f>IF($W680="","",IF(ISNUMBER($W680),IF($W680&gt;=10000000,IFERROR(DATE(INT($W680/10000),MOD(INT($W680/100),100),MOD($W680,100)),""),$W680),IF(ISNUMBER(--SUBSTITUTE(SUBSTITUTE(TRIM($W680),".","-"),"/","-")),IF(--SUBSTITUTE(SUBSTITUTE(TRIM($W680),".","-"),"/","-")&gt;=10000000,IFERROR(DATE(--LEFT(TRIM($W680),4),--MID(TRIM($W680),5,2),--RIGHT(TRIM($W680),2)),""),--SUBSTITUTE(SUBSTITUTE(TRIM($W680),".","-"),"/","-")),IFERROR(--LEFT(SUBSTITUTE(SUBSTITUTE(TRIM($W680),".","-"),"/","-"),10),""))))</f>
        <v/>
      </c>
      <c r="Y680" s="29">
        <f>IF($X680="","",INT($X680))</f>
        <v/>
      </c>
      <c r="Z680" s="30">
        <f>IF(OR($Y680="",$D$6=""),"",IF(INDEX($A:$U,ROW(),$D$6)="",0,IF(ISNUMBER(INDEX($A:$U,ROW(),$D$6)),INDEX($A:$U,ROW(),$D$6),IFERROR(--SUBSTITUTE(SUBSTITUTE(TRIM(INDEX($A:$U,ROW(),$D$6)),",",""),"원",""),0))))</f>
        <v/>
      </c>
      <c r="AA680" s="30">
        <f>IF(OR($Y680="",$E$6=""),"",IF(INDEX($A:$U,ROW(),$E$6)="",0,IF(ISNUMBER(INDEX($A:$U,ROW(),$E$6)),INDEX($A:$U,ROW(),$E$6),IFERROR(--SUBSTITUTE(SUBSTITUTE(TRIM(INDEX($A:$U,ROW(),$E$6)),",",""),"원",""),0))))</f>
        <v/>
      </c>
      <c r="AB680" s="30">
        <f>IF(OR($Y680="",$F$6=""),"",IF(INDEX($A:$U,ROW(),$F$6)="","",IF(ISNUMBER(INDEX($A:$U,ROW(),$F$6)),INDEX($A:$U,ROW(),$F$6),IFERROR(--SUBSTITUTE(SUBSTITUTE(TRIM(INDEX($A:$U,ROW(),$F$6)),",",""),"원",""),""))))</f>
        <v/>
      </c>
      <c r="AC680" s="2">
        <f>IF(OR($Y680="",$G$6=""),"",INDEX($A:$U,ROW(),$G$6)&amp;"")</f>
        <v/>
      </c>
      <c r="AD680" s="2">
        <f>IF($Y680="","",IF(OR(AND(설정!$B$5&lt;&gt;"",ISNUMBER(SEARCH(설정!$B$5,$AC680))),AND(설정!$B$6&lt;&gt;"",ISNUMBER(SEARCH(설정!$B$6,$AC680))),AND(설정!$B$7&lt;&gt;"",ISNUMBER(SEARCH(설정!$B$7,$AC680)))),"제외","포함"))</f>
        <v/>
      </c>
    </row>
    <row r="681">
      <c r="W681" s="2">
        <f>IF(OR($B$5="",$C$6="",ROW()&lt;$B$5),"",IF(INDEX($A:$U,ROW(),$C$6)="","",INDEX($A:$U,ROW(),$C$6)))</f>
        <v/>
      </c>
      <c r="X681" s="28">
        <f>IF($W681="","",IF(ISNUMBER($W681),IF($W681&gt;=10000000,IFERROR(DATE(INT($W681/10000),MOD(INT($W681/100),100),MOD($W681,100)),""),$W681),IF(ISNUMBER(--SUBSTITUTE(SUBSTITUTE(TRIM($W681),".","-"),"/","-")),IF(--SUBSTITUTE(SUBSTITUTE(TRIM($W681),".","-"),"/","-")&gt;=10000000,IFERROR(DATE(--LEFT(TRIM($W681),4),--MID(TRIM($W681),5,2),--RIGHT(TRIM($W681),2)),""),--SUBSTITUTE(SUBSTITUTE(TRIM($W681),".","-"),"/","-")),IFERROR(--LEFT(SUBSTITUTE(SUBSTITUTE(TRIM($W681),".","-"),"/","-"),10),""))))</f>
        <v/>
      </c>
      <c r="Y681" s="29">
        <f>IF($X681="","",INT($X681))</f>
        <v/>
      </c>
      <c r="Z681" s="30">
        <f>IF(OR($Y681="",$D$6=""),"",IF(INDEX($A:$U,ROW(),$D$6)="",0,IF(ISNUMBER(INDEX($A:$U,ROW(),$D$6)),INDEX($A:$U,ROW(),$D$6),IFERROR(--SUBSTITUTE(SUBSTITUTE(TRIM(INDEX($A:$U,ROW(),$D$6)),",",""),"원",""),0))))</f>
        <v/>
      </c>
      <c r="AA681" s="30">
        <f>IF(OR($Y681="",$E$6=""),"",IF(INDEX($A:$U,ROW(),$E$6)="",0,IF(ISNUMBER(INDEX($A:$U,ROW(),$E$6)),INDEX($A:$U,ROW(),$E$6),IFERROR(--SUBSTITUTE(SUBSTITUTE(TRIM(INDEX($A:$U,ROW(),$E$6)),",",""),"원",""),0))))</f>
        <v/>
      </c>
      <c r="AB681" s="30">
        <f>IF(OR($Y681="",$F$6=""),"",IF(INDEX($A:$U,ROW(),$F$6)="","",IF(ISNUMBER(INDEX($A:$U,ROW(),$F$6)),INDEX($A:$U,ROW(),$F$6),IFERROR(--SUBSTITUTE(SUBSTITUTE(TRIM(INDEX($A:$U,ROW(),$F$6)),",",""),"원",""),""))))</f>
        <v/>
      </c>
      <c r="AC681" s="2">
        <f>IF(OR($Y681="",$G$6=""),"",INDEX($A:$U,ROW(),$G$6)&amp;"")</f>
        <v/>
      </c>
      <c r="AD681" s="2">
        <f>IF($Y681="","",IF(OR(AND(설정!$B$5&lt;&gt;"",ISNUMBER(SEARCH(설정!$B$5,$AC681))),AND(설정!$B$6&lt;&gt;"",ISNUMBER(SEARCH(설정!$B$6,$AC681))),AND(설정!$B$7&lt;&gt;"",ISNUMBER(SEARCH(설정!$B$7,$AC681)))),"제외","포함"))</f>
        <v/>
      </c>
    </row>
    <row r="682">
      <c r="W682" s="2">
        <f>IF(OR($B$5="",$C$6="",ROW()&lt;$B$5),"",IF(INDEX($A:$U,ROW(),$C$6)="","",INDEX($A:$U,ROW(),$C$6)))</f>
        <v/>
      </c>
      <c r="X682" s="28">
        <f>IF($W682="","",IF(ISNUMBER($W682),IF($W682&gt;=10000000,IFERROR(DATE(INT($W682/10000),MOD(INT($W682/100),100),MOD($W682,100)),""),$W682),IF(ISNUMBER(--SUBSTITUTE(SUBSTITUTE(TRIM($W682),".","-"),"/","-")),IF(--SUBSTITUTE(SUBSTITUTE(TRIM($W682),".","-"),"/","-")&gt;=10000000,IFERROR(DATE(--LEFT(TRIM($W682),4),--MID(TRIM($W682),5,2),--RIGHT(TRIM($W682),2)),""),--SUBSTITUTE(SUBSTITUTE(TRIM($W682),".","-"),"/","-")),IFERROR(--LEFT(SUBSTITUTE(SUBSTITUTE(TRIM($W682),".","-"),"/","-"),10),""))))</f>
        <v/>
      </c>
      <c r="Y682" s="29">
        <f>IF($X682="","",INT($X682))</f>
        <v/>
      </c>
      <c r="Z682" s="30">
        <f>IF(OR($Y682="",$D$6=""),"",IF(INDEX($A:$U,ROW(),$D$6)="",0,IF(ISNUMBER(INDEX($A:$U,ROW(),$D$6)),INDEX($A:$U,ROW(),$D$6),IFERROR(--SUBSTITUTE(SUBSTITUTE(TRIM(INDEX($A:$U,ROW(),$D$6)),",",""),"원",""),0))))</f>
        <v/>
      </c>
      <c r="AA682" s="30">
        <f>IF(OR($Y682="",$E$6=""),"",IF(INDEX($A:$U,ROW(),$E$6)="",0,IF(ISNUMBER(INDEX($A:$U,ROW(),$E$6)),INDEX($A:$U,ROW(),$E$6),IFERROR(--SUBSTITUTE(SUBSTITUTE(TRIM(INDEX($A:$U,ROW(),$E$6)),",",""),"원",""),0))))</f>
        <v/>
      </c>
      <c r="AB682" s="30">
        <f>IF(OR($Y682="",$F$6=""),"",IF(INDEX($A:$U,ROW(),$F$6)="","",IF(ISNUMBER(INDEX($A:$U,ROW(),$F$6)),INDEX($A:$U,ROW(),$F$6),IFERROR(--SUBSTITUTE(SUBSTITUTE(TRIM(INDEX($A:$U,ROW(),$F$6)),",",""),"원",""),""))))</f>
        <v/>
      </c>
      <c r="AC682" s="2">
        <f>IF(OR($Y682="",$G$6=""),"",INDEX($A:$U,ROW(),$G$6)&amp;"")</f>
        <v/>
      </c>
      <c r="AD682" s="2">
        <f>IF($Y682="","",IF(OR(AND(설정!$B$5&lt;&gt;"",ISNUMBER(SEARCH(설정!$B$5,$AC682))),AND(설정!$B$6&lt;&gt;"",ISNUMBER(SEARCH(설정!$B$6,$AC682))),AND(설정!$B$7&lt;&gt;"",ISNUMBER(SEARCH(설정!$B$7,$AC682)))),"제외","포함"))</f>
        <v/>
      </c>
    </row>
    <row r="683">
      <c r="W683" s="2">
        <f>IF(OR($B$5="",$C$6="",ROW()&lt;$B$5),"",IF(INDEX($A:$U,ROW(),$C$6)="","",INDEX($A:$U,ROW(),$C$6)))</f>
        <v/>
      </c>
      <c r="X683" s="28">
        <f>IF($W683="","",IF(ISNUMBER($W683),IF($W683&gt;=10000000,IFERROR(DATE(INT($W683/10000),MOD(INT($W683/100),100),MOD($W683,100)),""),$W683),IF(ISNUMBER(--SUBSTITUTE(SUBSTITUTE(TRIM($W683),".","-"),"/","-")),IF(--SUBSTITUTE(SUBSTITUTE(TRIM($W683),".","-"),"/","-")&gt;=10000000,IFERROR(DATE(--LEFT(TRIM($W683),4),--MID(TRIM($W683),5,2),--RIGHT(TRIM($W683),2)),""),--SUBSTITUTE(SUBSTITUTE(TRIM($W683),".","-"),"/","-")),IFERROR(--LEFT(SUBSTITUTE(SUBSTITUTE(TRIM($W683),".","-"),"/","-"),10),""))))</f>
        <v/>
      </c>
      <c r="Y683" s="29">
        <f>IF($X683="","",INT($X683))</f>
        <v/>
      </c>
      <c r="Z683" s="30">
        <f>IF(OR($Y683="",$D$6=""),"",IF(INDEX($A:$U,ROW(),$D$6)="",0,IF(ISNUMBER(INDEX($A:$U,ROW(),$D$6)),INDEX($A:$U,ROW(),$D$6),IFERROR(--SUBSTITUTE(SUBSTITUTE(TRIM(INDEX($A:$U,ROW(),$D$6)),",",""),"원",""),0))))</f>
        <v/>
      </c>
      <c r="AA683" s="30">
        <f>IF(OR($Y683="",$E$6=""),"",IF(INDEX($A:$U,ROW(),$E$6)="",0,IF(ISNUMBER(INDEX($A:$U,ROW(),$E$6)),INDEX($A:$U,ROW(),$E$6),IFERROR(--SUBSTITUTE(SUBSTITUTE(TRIM(INDEX($A:$U,ROW(),$E$6)),",",""),"원",""),0))))</f>
        <v/>
      </c>
      <c r="AB683" s="30">
        <f>IF(OR($Y683="",$F$6=""),"",IF(INDEX($A:$U,ROW(),$F$6)="","",IF(ISNUMBER(INDEX($A:$U,ROW(),$F$6)),INDEX($A:$U,ROW(),$F$6),IFERROR(--SUBSTITUTE(SUBSTITUTE(TRIM(INDEX($A:$U,ROW(),$F$6)),",",""),"원",""),""))))</f>
        <v/>
      </c>
      <c r="AC683" s="2">
        <f>IF(OR($Y683="",$G$6=""),"",INDEX($A:$U,ROW(),$G$6)&amp;"")</f>
        <v/>
      </c>
      <c r="AD683" s="2">
        <f>IF($Y683="","",IF(OR(AND(설정!$B$5&lt;&gt;"",ISNUMBER(SEARCH(설정!$B$5,$AC683))),AND(설정!$B$6&lt;&gt;"",ISNUMBER(SEARCH(설정!$B$6,$AC683))),AND(설정!$B$7&lt;&gt;"",ISNUMBER(SEARCH(설정!$B$7,$AC683)))),"제외","포함"))</f>
        <v/>
      </c>
    </row>
    <row r="684">
      <c r="W684" s="2">
        <f>IF(OR($B$5="",$C$6="",ROW()&lt;$B$5),"",IF(INDEX($A:$U,ROW(),$C$6)="","",INDEX($A:$U,ROW(),$C$6)))</f>
        <v/>
      </c>
      <c r="X684" s="28">
        <f>IF($W684="","",IF(ISNUMBER($W684),IF($W684&gt;=10000000,IFERROR(DATE(INT($W684/10000),MOD(INT($W684/100),100),MOD($W684,100)),""),$W684),IF(ISNUMBER(--SUBSTITUTE(SUBSTITUTE(TRIM($W684),".","-"),"/","-")),IF(--SUBSTITUTE(SUBSTITUTE(TRIM($W684),".","-"),"/","-")&gt;=10000000,IFERROR(DATE(--LEFT(TRIM($W684),4),--MID(TRIM($W684),5,2),--RIGHT(TRIM($W684),2)),""),--SUBSTITUTE(SUBSTITUTE(TRIM($W684),".","-"),"/","-")),IFERROR(--LEFT(SUBSTITUTE(SUBSTITUTE(TRIM($W684),".","-"),"/","-"),10),""))))</f>
        <v/>
      </c>
      <c r="Y684" s="29">
        <f>IF($X684="","",INT($X684))</f>
        <v/>
      </c>
      <c r="Z684" s="30">
        <f>IF(OR($Y684="",$D$6=""),"",IF(INDEX($A:$U,ROW(),$D$6)="",0,IF(ISNUMBER(INDEX($A:$U,ROW(),$D$6)),INDEX($A:$U,ROW(),$D$6),IFERROR(--SUBSTITUTE(SUBSTITUTE(TRIM(INDEX($A:$U,ROW(),$D$6)),",",""),"원",""),0))))</f>
        <v/>
      </c>
      <c r="AA684" s="30">
        <f>IF(OR($Y684="",$E$6=""),"",IF(INDEX($A:$U,ROW(),$E$6)="",0,IF(ISNUMBER(INDEX($A:$U,ROW(),$E$6)),INDEX($A:$U,ROW(),$E$6),IFERROR(--SUBSTITUTE(SUBSTITUTE(TRIM(INDEX($A:$U,ROW(),$E$6)),",",""),"원",""),0))))</f>
        <v/>
      </c>
      <c r="AB684" s="30">
        <f>IF(OR($Y684="",$F$6=""),"",IF(INDEX($A:$U,ROW(),$F$6)="","",IF(ISNUMBER(INDEX($A:$U,ROW(),$F$6)),INDEX($A:$U,ROW(),$F$6),IFERROR(--SUBSTITUTE(SUBSTITUTE(TRIM(INDEX($A:$U,ROW(),$F$6)),",",""),"원",""),""))))</f>
        <v/>
      </c>
      <c r="AC684" s="2">
        <f>IF(OR($Y684="",$G$6=""),"",INDEX($A:$U,ROW(),$G$6)&amp;"")</f>
        <v/>
      </c>
      <c r="AD684" s="2">
        <f>IF($Y684="","",IF(OR(AND(설정!$B$5&lt;&gt;"",ISNUMBER(SEARCH(설정!$B$5,$AC684))),AND(설정!$B$6&lt;&gt;"",ISNUMBER(SEARCH(설정!$B$6,$AC684))),AND(설정!$B$7&lt;&gt;"",ISNUMBER(SEARCH(설정!$B$7,$AC684)))),"제외","포함"))</f>
        <v/>
      </c>
    </row>
    <row r="685">
      <c r="W685" s="2">
        <f>IF(OR($B$5="",$C$6="",ROW()&lt;$B$5),"",IF(INDEX($A:$U,ROW(),$C$6)="","",INDEX($A:$U,ROW(),$C$6)))</f>
        <v/>
      </c>
      <c r="X685" s="28">
        <f>IF($W685="","",IF(ISNUMBER($W685),IF($W685&gt;=10000000,IFERROR(DATE(INT($W685/10000),MOD(INT($W685/100),100),MOD($W685,100)),""),$W685),IF(ISNUMBER(--SUBSTITUTE(SUBSTITUTE(TRIM($W685),".","-"),"/","-")),IF(--SUBSTITUTE(SUBSTITUTE(TRIM($W685),".","-"),"/","-")&gt;=10000000,IFERROR(DATE(--LEFT(TRIM($W685),4),--MID(TRIM($W685),5,2),--RIGHT(TRIM($W685),2)),""),--SUBSTITUTE(SUBSTITUTE(TRIM($W685),".","-"),"/","-")),IFERROR(--LEFT(SUBSTITUTE(SUBSTITUTE(TRIM($W685),".","-"),"/","-"),10),""))))</f>
        <v/>
      </c>
      <c r="Y685" s="29">
        <f>IF($X685="","",INT($X685))</f>
        <v/>
      </c>
      <c r="Z685" s="30">
        <f>IF(OR($Y685="",$D$6=""),"",IF(INDEX($A:$U,ROW(),$D$6)="",0,IF(ISNUMBER(INDEX($A:$U,ROW(),$D$6)),INDEX($A:$U,ROW(),$D$6),IFERROR(--SUBSTITUTE(SUBSTITUTE(TRIM(INDEX($A:$U,ROW(),$D$6)),",",""),"원",""),0))))</f>
        <v/>
      </c>
      <c r="AA685" s="30">
        <f>IF(OR($Y685="",$E$6=""),"",IF(INDEX($A:$U,ROW(),$E$6)="",0,IF(ISNUMBER(INDEX($A:$U,ROW(),$E$6)),INDEX($A:$U,ROW(),$E$6),IFERROR(--SUBSTITUTE(SUBSTITUTE(TRIM(INDEX($A:$U,ROW(),$E$6)),",",""),"원",""),0))))</f>
        <v/>
      </c>
      <c r="AB685" s="30">
        <f>IF(OR($Y685="",$F$6=""),"",IF(INDEX($A:$U,ROW(),$F$6)="","",IF(ISNUMBER(INDEX($A:$U,ROW(),$F$6)),INDEX($A:$U,ROW(),$F$6),IFERROR(--SUBSTITUTE(SUBSTITUTE(TRIM(INDEX($A:$U,ROW(),$F$6)),",",""),"원",""),""))))</f>
        <v/>
      </c>
      <c r="AC685" s="2">
        <f>IF(OR($Y685="",$G$6=""),"",INDEX($A:$U,ROW(),$G$6)&amp;"")</f>
        <v/>
      </c>
      <c r="AD685" s="2">
        <f>IF($Y685="","",IF(OR(AND(설정!$B$5&lt;&gt;"",ISNUMBER(SEARCH(설정!$B$5,$AC685))),AND(설정!$B$6&lt;&gt;"",ISNUMBER(SEARCH(설정!$B$6,$AC685))),AND(설정!$B$7&lt;&gt;"",ISNUMBER(SEARCH(설정!$B$7,$AC685)))),"제외","포함"))</f>
        <v/>
      </c>
    </row>
    <row r="686">
      <c r="W686" s="2">
        <f>IF(OR($B$5="",$C$6="",ROW()&lt;$B$5),"",IF(INDEX($A:$U,ROW(),$C$6)="","",INDEX($A:$U,ROW(),$C$6)))</f>
        <v/>
      </c>
      <c r="X686" s="28">
        <f>IF($W686="","",IF(ISNUMBER($W686),IF($W686&gt;=10000000,IFERROR(DATE(INT($W686/10000),MOD(INT($W686/100),100),MOD($W686,100)),""),$W686),IF(ISNUMBER(--SUBSTITUTE(SUBSTITUTE(TRIM($W686),".","-"),"/","-")),IF(--SUBSTITUTE(SUBSTITUTE(TRIM($W686),".","-"),"/","-")&gt;=10000000,IFERROR(DATE(--LEFT(TRIM($W686),4),--MID(TRIM($W686),5,2),--RIGHT(TRIM($W686),2)),""),--SUBSTITUTE(SUBSTITUTE(TRIM($W686),".","-"),"/","-")),IFERROR(--LEFT(SUBSTITUTE(SUBSTITUTE(TRIM($W686),".","-"),"/","-"),10),""))))</f>
        <v/>
      </c>
      <c r="Y686" s="29">
        <f>IF($X686="","",INT($X686))</f>
        <v/>
      </c>
      <c r="Z686" s="30">
        <f>IF(OR($Y686="",$D$6=""),"",IF(INDEX($A:$U,ROW(),$D$6)="",0,IF(ISNUMBER(INDEX($A:$U,ROW(),$D$6)),INDEX($A:$U,ROW(),$D$6),IFERROR(--SUBSTITUTE(SUBSTITUTE(TRIM(INDEX($A:$U,ROW(),$D$6)),",",""),"원",""),0))))</f>
        <v/>
      </c>
      <c r="AA686" s="30">
        <f>IF(OR($Y686="",$E$6=""),"",IF(INDEX($A:$U,ROW(),$E$6)="",0,IF(ISNUMBER(INDEX($A:$U,ROW(),$E$6)),INDEX($A:$U,ROW(),$E$6),IFERROR(--SUBSTITUTE(SUBSTITUTE(TRIM(INDEX($A:$U,ROW(),$E$6)),",",""),"원",""),0))))</f>
        <v/>
      </c>
      <c r="AB686" s="30">
        <f>IF(OR($Y686="",$F$6=""),"",IF(INDEX($A:$U,ROW(),$F$6)="","",IF(ISNUMBER(INDEX($A:$U,ROW(),$F$6)),INDEX($A:$U,ROW(),$F$6),IFERROR(--SUBSTITUTE(SUBSTITUTE(TRIM(INDEX($A:$U,ROW(),$F$6)),",",""),"원",""),""))))</f>
        <v/>
      </c>
      <c r="AC686" s="2">
        <f>IF(OR($Y686="",$G$6=""),"",INDEX($A:$U,ROW(),$G$6)&amp;"")</f>
        <v/>
      </c>
      <c r="AD686" s="2">
        <f>IF($Y686="","",IF(OR(AND(설정!$B$5&lt;&gt;"",ISNUMBER(SEARCH(설정!$B$5,$AC686))),AND(설정!$B$6&lt;&gt;"",ISNUMBER(SEARCH(설정!$B$6,$AC686))),AND(설정!$B$7&lt;&gt;"",ISNUMBER(SEARCH(설정!$B$7,$AC686)))),"제외","포함"))</f>
        <v/>
      </c>
    </row>
    <row r="687">
      <c r="W687" s="2">
        <f>IF(OR($B$5="",$C$6="",ROW()&lt;$B$5),"",IF(INDEX($A:$U,ROW(),$C$6)="","",INDEX($A:$U,ROW(),$C$6)))</f>
        <v/>
      </c>
      <c r="X687" s="28">
        <f>IF($W687="","",IF(ISNUMBER($W687),IF($W687&gt;=10000000,IFERROR(DATE(INT($W687/10000),MOD(INT($W687/100),100),MOD($W687,100)),""),$W687),IF(ISNUMBER(--SUBSTITUTE(SUBSTITUTE(TRIM($W687),".","-"),"/","-")),IF(--SUBSTITUTE(SUBSTITUTE(TRIM($W687),".","-"),"/","-")&gt;=10000000,IFERROR(DATE(--LEFT(TRIM($W687),4),--MID(TRIM($W687),5,2),--RIGHT(TRIM($W687),2)),""),--SUBSTITUTE(SUBSTITUTE(TRIM($W687),".","-"),"/","-")),IFERROR(--LEFT(SUBSTITUTE(SUBSTITUTE(TRIM($W687),".","-"),"/","-"),10),""))))</f>
        <v/>
      </c>
      <c r="Y687" s="29">
        <f>IF($X687="","",INT($X687))</f>
        <v/>
      </c>
      <c r="Z687" s="30">
        <f>IF(OR($Y687="",$D$6=""),"",IF(INDEX($A:$U,ROW(),$D$6)="",0,IF(ISNUMBER(INDEX($A:$U,ROW(),$D$6)),INDEX($A:$U,ROW(),$D$6),IFERROR(--SUBSTITUTE(SUBSTITUTE(TRIM(INDEX($A:$U,ROW(),$D$6)),",",""),"원",""),0))))</f>
        <v/>
      </c>
      <c r="AA687" s="30">
        <f>IF(OR($Y687="",$E$6=""),"",IF(INDEX($A:$U,ROW(),$E$6)="",0,IF(ISNUMBER(INDEX($A:$U,ROW(),$E$6)),INDEX($A:$U,ROW(),$E$6),IFERROR(--SUBSTITUTE(SUBSTITUTE(TRIM(INDEX($A:$U,ROW(),$E$6)),",",""),"원",""),0))))</f>
        <v/>
      </c>
      <c r="AB687" s="30">
        <f>IF(OR($Y687="",$F$6=""),"",IF(INDEX($A:$U,ROW(),$F$6)="","",IF(ISNUMBER(INDEX($A:$U,ROW(),$F$6)),INDEX($A:$U,ROW(),$F$6),IFERROR(--SUBSTITUTE(SUBSTITUTE(TRIM(INDEX($A:$U,ROW(),$F$6)),",",""),"원",""),""))))</f>
        <v/>
      </c>
      <c r="AC687" s="2">
        <f>IF(OR($Y687="",$G$6=""),"",INDEX($A:$U,ROW(),$G$6)&amp;"")</f>
        <v/>
      </c>
      <c r="AD687" s="2">
        <f>IF($Y687="","",IF(OR(AND(설정!$B$5&lt;&gt;"",ISNUMBER(SEARCH(설정!$B$5,$AC687))),AND(설정!$B$6&lt;&gt;"",ISNUMBER(SEARCH(설정!$B$6,$AC687))),AND(설정!$B$7&lt;&gt;"",ISNUMBER(SEARCH(설정!$B$7,$AC687)))),"제외","포함"))</f>
        <v/>
      </c>
    </row>
    <row r="688">
      <c r="W688" s="2">
        <f>IF(OR($B$5="",$C$6="",ROW()&lt;$B$5),"",IF(INDEX($A:$U,ROW(),$C$6)="","",INDEX($A:$U,ROW(),$C$6)))</f>
        <v/>
      </c>
      <c r="X688" s="28">
        <f>IF($W688="","",IF(ISNUMBER($W688),IF($W688&gt;=10000000,IFERROR(DATE(INT($W688/10000),MOD(INT($W688/100),100),MOD($W688,100)),""),$W688),IF(ISNUMBER(--SUBSTITUTE(SUBSTITUTE(TRIM($W688),".","-"),"/","-")),IF(--SUBSTITUTE(SUBSTITUTE(TRIM($W688),".","-"),"/","-")&gt;=10000000,IFERROR(DATE(--LEFT(TRIM($W688),4),--MID(TRIM($W688),5,2),--RIGHT(TRIM($W688),2)),""),--SUBSTITUTE(SUBSTITUTE(TRIM($W688),".","-"),"/","-")),IFERROR(--LEFT(SUBSTITUTE(SUBSTITUTE(TRIM($W688),".","-"),"/","-"),10),""))))</f>
        <v/>
      </c>
      <c r="Y688" s="29">
        <f>IF($X688="","",INT($X688))</f>
        <v/>
      </c>
      <c r="Z688" s="30">
        <f>IF(OR($Y688="",$D$6=""),"",IF(INDEX($A:$U,ROW(),$D$6)="",0,IF(ISNUMBER(INDEX($A:$U,ROW(),$D$6)),INDEX($A:$U,ROW(),$D$6),IFERROR(--SUBSTITUTE(SUBSTITUTE(TRIM(INDEX($A:$U,ROW(),$D$6)),",",""),"원",""),0))))</f>
        <v/>
      </c>
      <c r="AA688" s="30">
        <f>IF(OR($Y688="",$E$6=""),"",IF(INDEX($A:$U,ROW(),$E$6)="",0,IF(ISNUMBER(INDEX($A:$U,ROW(),$E$6)),INDEX($A:$U,ROW(),$E$6),IFERROR(--SUBSTITUTE(SUBSTITUTE(TRIM(INDEX($A:$U,ROW(),$E$6)),",",""),"원",""),0))))</f>
        <v/>
      </c>
      <c r="AB688" s="30">
        <f>IF(OR($Y688="",$F$6=""),"",IF(INDEX($A:$U,ROW(),$F$6)="","",IF(ISNUMBER(INDEX($A:$U,ROW(),$F$6)),INDEX($A:$U,ROW(),$F$6),IFERROR(--SUBSTITUTE(SUBSTITUTE(TRIM(INDEX($A:$U,ROW(),$F$6)),",",""),"원",""),""))))</f>
        <v/>
      </c>
      <c r="AC688" s="2">
        <f>IF(OR($Y688="",$G$6=""),"",INDEX($A:$U,ROW(),$G$6)&amp;"")</f>
        <v/>
      </c>
      <c r="AD688" s="2">
        <f>IF($Y688="","",IF(OR(AND(설정!$B$5&lt;&gt;"",ISNUMBER(SEARCH(설정!$B$5,$AC688))),AND(설정!$B$6&lt;&gt;"",ISNUMBER(SEARCH(설정!$B$6,$AC688))),AND(설정!$B$7&lt;&gt;"",ISNUMBER(SEARCH(설정!$B$7,$AC688)))),"제외","포함"))</f>
        <v/>
      </c>
    </row>
    <row r="689">
      <c r="W689" s="2">
        <f>IF(OR($B$5="",$C$6="",ROW()&lt;$B$5),"",IF(INDEX($A:$U,ROW(),$C$6)="","",INDEX($A:$U,ROW(),$C$6)))</f>
        <v/>
      </c>
      <c r="X689" s="28">
        <f>IF($W689="","",IF(ISNUMBER($W689),IF($W689&gt;=10000000,IFERROR(DATE(INT($W689/10000),MOD(INT($W689/100),100),MOD($W689,100)),""),$W689),IF(ISNUMBER(--SUBSTITUTE(SUBSTITUTE(TRIM($W689),".","-"),"/","-")),IF(--SUBSTITUTE(SUBSTITUTE(TRIM($W689),".","-"),"/","-")&gt;=10000000,IFERROR(DATE(--LEFT(TRIM($W689),4),--MID(TRIM($W689),5,2),--RIGHT(TRIM($W689),2)),""),--SUBSTITUTE(SUBSTITUTE(TRIM($W689),".","-"),"/","-")),IFERROR(--LEFT(SUBSTITUTE(SUBSTITUTE(TRIM($W689),".","-"),"/","-"),10),""))))</f>
        <v/>
      </c>
      <c r="Y689" s="29">
        <f>IF($X689="","",INT($X689))</f>
        <v/>
      </c>
      <c r="Z689" s="30">
        <f>IF(OR($Y689="",$D$6=""),"",IF(INDEX($A:$U,ROW(),$D$6)="",0,IF(ISNUMBER(INDEX($A:$U,ROW(),$D$6)),INDEX($A:$U,ROW(),$D$6),IFERROR(--SUBSTITUTE(SUBSTITUTE(TRIM(INDEX($A:$U,ROW(),$D$6)),",",""),"원",""),0))))</f>
        <v/>
      </c>
      <c r="AA689" s="30">
        <f>IF(OR($Y689="",$E$6=""),"",IF(INDEX($A:$U,ROW(),$E$6)="",0,IF(ISNUMBER(INDEX($A:$U,ROW(),$E$6)),INDEX($A:$U,ROW(),$E$6),IFERROR(--SUBSTITUTE(SUBSTITUTE(TRIM(INDEX($A:$U,ROW(),$E$6)),",",""),"원",""),0))))</f>
        <v/>
      </c>
      <c r="AB689" s="30">
        <f>IF(OR($Y689="",$F$6=""),"",IF(INDEX($A:$U,ROW(),$F$6)="","",IF(ISNUMBER(INDEX($A:$U,ROW(),$F$6)),INDEX($A:$U,ROW(),$F$6),IFERROR(--SUBSTITUTE(SUBSTITUTE(TRIM(INDEX($A:$U,ROW(),$F$6)),",",""),"원",""),""))))</f>
        <v/>
      </c>
      <c r="AC689" s="2">
        <f>IF(OR($Y689="",$G$6=""),"",INDEX($A:$U,ROW(),$G$6)&amp;"")</f>
        <v/>
      </c>
      <c r="AD689" s="2">
        <f>IF($Y689="","",IF(OR(AND(설정!$B$5&lt;&gt;"",ISNUMBER(SEARCH(설정!$B$5,$AC689))),AND(설정!$B$6&lt;&gt;"",ISNUMBER(SEARCH(설정!$B$6,$AC689))),AND(설정!$B$7&lt;&gt;"",ISNUMBER(SEARCH(설정!$B$7,$AC689)))),"제외","포함"))</f>
        <v/>
      </c>
    </row>
    <row r="690">
      <c r="W690" s="2">
        <f>IF(OR($B$5="",$C$6="",ROW()&lt;$B$5),"",IF(INDEX($A:$U,ROW(),$C$6)="","",INDEX($A:$U,ROW(),$C$6)))</f>
        <v/>
      </c>
      <c r="X690" s="28">
        <f>IF($W690="","",IF(ISNUMBER($W690),IF($W690&gt;=10000000,IFERROR(DATE(INT($W690/10000),MOD(INT($W690/100),100),MOD($W690,100)),""),$W690),IF(ISNUMBER(--SUBSTITUTE(SUBSTITUTE(TRIM($W690),".","-"),"/","-")),IF(--SUBSTITUTE(SUBSTITUTE(TRIM($W690),".","-"),"/","-")&gt;=10000000,IFERROR(DATE(--LEFT(TRIM($W690),4),--MID(TRIM($W690),5,2),--RIGHT(TRIM($W690),2)),""),--SUBSTITUTE(SUBSTITUTE(TRIM($W690),".","-"),"/","-")),IFERROR(--LEFT(SUBSTITUTE(SUBSTITUTE(TRIM($W690),".","-"),"/","-"),10),""))))</f>
        <v/>
      </c>
      <c r="Y690" s="29">
        <f>IF($X690="","",INT($X690))</f>
        <v/>
      </c>
      <c r="Z690" s="30">
        <f>IF(OR($Y690="",$D$6=""),"",IF(INDEX($A:$U,ROW(),$D$6)="",0,IF(ISNUMBER(INDEX($A:$U,ROW(),$D$6)),INDEX($A:$U,ROW(),$D$6),IFERROR(--SUBSTITUTE(SUBSTITUTE(TRIM(INDEX($A:$U,ROW(),$D$6)),",",""),"원",""),0))))</f>
        <v/>
      </c>
      <c r="AA690" s="30">
        <f>IF(OR($Y690="",$E$6=""),"",IF(INDEX($A:$U,ROW(),$E$6)="",0,IF(ISNUMBER(INDEX($A:$U,ROW(),$E$6)),INDEX($A:$U,ROW(),$E$6),IFERROR(--SUBSTITUTE(SUBSTITUTE(TRIM(INDEX($A:$U,ROW(),$E$6)),",",""),"원",""),0))))</f>
        <v/>
      </c>
      <c r="AB690" s="30">
        <f>IF(OR($Y690="",$F$6=""),"",IF(INDEX($A:$U,ROW(),$F$6)="","",IF(ISNUMBER(INDEX($A:$U,ROW(),$F$6)),INDEX($A:$U,ROW(),$F$6),IFERROR(--SUBSTITUTE(SUBSTITUTE(TRIM(INDEX($A:$U,ROW(),$F$6)),",",""),"원",""),""))))</f>
        <v/>
      </c>
      <c r="AC690" s="2">
        <f>IF(OR($Y690="",$G$6=""),"",INDEX($A:$U,ROW(),$G$6)&amp;"")</f>
        <v/>
      </c>
      <c r="AD690" s="2">
        <f>IF($Y690="","",IF(OR(AND(설정!$B$5&lt;&gt;"",ISNUMBER(SEARCH(설정!$B$5,$AC690))),AND(설정!$B$6&lt;&gt;"",ISNUMBER(SEARCH(설정!$B$6,$AC690))),AND(설정!$B$7&lt;&gt;"",ISNUMBER(SEARCH(설정!$B$7,$AC690)))),"제외","포함"))</f>
        <v/>
      </c>
    </row>
    <row r="691">
      <c r="W691" s="2">
        <f>IF(OR($B$5="",$C$6="",ROW()&lt;$B$5),"",IF(INDEX($A:$U,ROW(),$C$6)="","",INDEX($A:$U,ROW(),$C$6)))</f>
        <v/>
      </c>
      <c r="X691" s="28">
        <f>IF($W691="","",IF(ISNUMBER($W691),IF($W691&gt;=10000000,IFERROR(DATE(INT($W691/10000),MOD(INT($W691/100),100),MOD($W691,100)),""),$W691),IF(ISNUMBER(--SUBSTITUTE(SUBSTITUTE(TRIM($W691),".","-"),"/","-")),IF(--SUBSTITUTE(SUBSTITUTE(TRIM($W691),".","-"),"/","-")&gt;=10000000,IFERROR(DATE(--LEFT(TRIM($W691),4),--MID(TRIM($W691),5,2),--RIGHT(TRIM($W691),2)),""),--SUBSTITUTE(SUBSTITUTE(TRIM($W691),".","-"),"/","-")),IFERROR(--LEFT(SUBSTITUTE(SUBSTITUTE(TRIM($W691),".","-"),"/","-"),10),""))))</f>
        <v/>
      </c>
      <c r="Y691" s="29">
        <f>IF($X691="","",INT($X691))</f>
        <v/>
      </c>
      <c r="Z691" s="30">
        <f>IF(OR($Y691="",$D$6=""),"",IF(INDEX($A:$U,ROW(),$D$6)="",0,IF(ISNUMBER(INDEX($A:$U,ROW(),$D$6)),INDEX($A:$U,ROW(),$D$6),IFERROR(--SUBSTITUTE(SUBSTITUTE(TRIM(INDEX($A:$U,ROW(),$D$6)),",",""),"원",""),0))))</f>
        <v/>
      </c>
      <c r="AA691" s="30">
        <f>IF(OR($Y691="",$E$6=""),"",IF(INDEX($A:$U,ROW(),$E$6)="",0,IF(ISNUMBER(INDEX($A:$U,ROW(),$E$6)),INDEX($A:$U,ROW(),$E$6),IFERROR(--SUBSTITUTE(SUBSTITUTE(TRIM(INDEX($A:$U,ROW(),$E$6)),",",""),"원",""),0))))</f>
        <v/>
      </c>
      <c r="AB691" s="30">
        <f>IF(OR($Y691="",$F$6=""),"",IF(INDEX($A:$U,ROW(),$F$6)="","",IF(ISNUMBER(INDEX($A:$U,ROW(),$F$6)),INDEX($A:$U,ROW(),$F$6),IFERROR(--SUBSTITUTE(SUBSTITUTE(TRIM(INDEX($A:$U,ROW(),$F$6)),",",""),"원",""),""))))</f>
        <v/>
      </c>
      <c r="AC691" s="2">
        <f>IF(OR($Y691="",$G$6=""),"",INDEX($A:$U,ROW(),$G$6)&amp;"")</f>
        <v/>
      </c>
      <c r="AD691" s="2">
        <f>IF($Y691="","",IF(OR(AND(설정!$B$5&lt;&gt;"",ISNUMBER(SEARCH(설정!$B$5,$AC691))),AND(설정!$B$6&lt;&gt;"",ISNUMBER(SEARCH(설정!$B$6,$AC691))),AND(설정!$B$7&lt;&gt;"",ISNUMBER(SEARCH(설정!$B$7,$AC691)))),"제외","포함"))</f>
        <v/>
      </c>
    </row>
    <row r="692">
      <c r="W692" s="2">
        <f>IF(OR($B$5="",$C$6="",ROW()&lt;$B$5),"",IF(INDEX($A:$U,ROW(),$C$6)="","",INDEX($A:$U,ROW(),$C$6)))</f>
        <v/>
      </c>
      <c r="X692" s="28">
        <f>IF($W692="","",IF(ISNUMBER($W692),IF($W692&gt;=10000000,IFERROR(DATE(INT($W692/10000),MOD(INT($W692/100),100),MOD($W692,100)),""),$W692),IF(ISNUMBER(--SUBSTITUTE(SUBSTITUTE(TRIM($W692),".","-"),"/","-")),IF(--SUBSTITUTE(SUBSTITUTE(TRIM($W692),".","-"),"/","-")&gt;=10000000,IFERROR(DATE(--LEFT(TRIM($W692),4),--MID(TRIM($W692),5,2),--RIGHT(TRIM($W692),2)),""),--SUBSTITUTE(SUBSTITUTE(TRIM($W692),".","-"),"/","-")),IFERROR(--LEFT(SUBSTITUTE(SUBSTITUTE(TRIM($W692),".","-"),"/","-"),10),""))))</f>
        <v/>
      </c>
      <c r="Y692" s="29">
        <f>IF($X692="","",INT($X692))</f>
        <v/>
      </c>
      <c r="Z692" s="30">
        <f>IF(OR($Y692="",$D$6=""),"",IF(INDEX($A:$U,ROW(),$D$6)="",0,IF(ISNUMBER(INDEX($A:$U,ROW(),$D$6)),INDEX($A:$U,ROW(),$D$6),IFERROR(--SUBSTITUTE(SUBSTITUTE(TRIM(INDEX($A:$U,ROW(),$D$6)),",",""),"원",""),0))))</f>
        <v/>
      </c>
      <c r="AA692" s="30">
        <f>IF(OR($Y692="",$E$6=""),"",IF(INDEX($A:$U,ROW(),$E$6)="",0,IF(ISNUMBER(INDEX($A:$U,ROW(),$E$6)),INDEX($A:$U,ROW(),$E$6),IFERROR(--SUBSTITUTE(SUBSTITUTE(TRIM(INDEX($A:$U,ROW(),$E$6)),",",""),"원",""),0))))</f>
        <v/>
      </c>
      <c r="AB692" s="30">
        <f>IF(OR($Y692="",$F$6=""),"",IF(INDEX($A:$U,ROW(),$F$6)="","",IF(ISNUMBER(INDEX($A:$U,ROW(),$F$6)),INDEX($A:$U,ROW(),$F$6),IFERROR(--SUBSTITUTE(SUBSTITUTE(TRIM(INDEX($A:$U,ROW(),$F$6)),",",""),"원",""),""))))</f>
        <v/>
      </c>
      <c r="AC692" s="2">
        <f>IF(OR($Y692="",$G$6=""),"",INDEX($A:$U,ROW(),$G$6)&amp;"")</f>
        <v/>
      </c>
      <c r="AD692" s="2">
        <f>IF($Y692="","",IF(OR(AND(설정!$B$5&lt;&gt;"",ISNUMBER(SEARCH(설정!$B$5,$AC692))),AND(설정!$B$6&lt;&gt;"",ISNUMBER(SEARCH(설정!$B$6,$AC692))),AND(설정!$B$7&lt;&gt;"",ISNUMBER(SEARCH(설정!$B$7,$AC692)))),"제외","포함"))</f>
        <v/>
      </c>
    </row>
    <row r="693">
      <c r="W693" s="2">
        <f>IF(OR($B$5="",$C$6="",ROW()&lt;$B$5),"",IF(INDEX($A:$U,ROW(),$C$6)="","",INDEX($A:$U,ROW(),$C$6)))</f>
        <v/>
      </c>
      <c r="X693" s="28">
        <f>IF($W693="","",IF(ISNUMBER($W693),IF($W693&gt;=10000000,IFERROR(DATE(INT($W693/10000),MOD(INT($W693/100),100),MOD($W693,100)),""),$W693),IF(ISNUMBER(--SUBSTITUTE(SUBSTITUTE(TRIM($W693),".","-"),"/","-")),IF(--SUBSTITUTE(SUBSTITUTE(TRIM($W693),".","-"),"/","-")&gt;=10000000,IFERROR(DATE(--LEFT(TRIM($W693),4),--MID(TRIM($W693),5,2),--RIGHT(TRIM($W693),2)),""),--SUBSTITUTE(SUBSTITUTE(TRIM($W693),".","-"),"/","-")),IFERROR(--LEFT(SUBSTITUTE(SUBSTITUTE(TRIM($W693),".","-"),"/","-"),10),""))))</f>
        <v/>
      </c>
      <c r="Y693" s="29">
        <f>IF($X693="","",INT($X693))</f>
        <v/>
      </c>
      <c r="Z693" s="30">
        <f>IF(OR($Y693="",$D$6=""),"",IF(INDEX($A:$U,ROW(),$D$6)="",0,IF(ISNUMBER(INDEX($A:$U,ROW(),$D$6)),INDEX($A:$U,ROW(),$D$6),IFERROR(--SUBSTITUTE(SUBSTITUTE(TRIM(INDEX($A:$U,ROW(),$D$6)),",",""),"원",""),0))))</f>
        <v/>
      </c>
      <c r="AA693" s="30">
        <f>IF(OR($Y693="",$E$6=""),"",IF(INDEX($A:$U,ROW(),$E$6)="",0,IF(ISNUMBER(INDEX($A:$U,ROW(),$E$6)),INDEX($A:$U,ROW(),$E$6),IFERROR(--SUBSTITUTE(SUBSTITUTE(TRIM(INDEX($A:$U,ROW(),$E$6)),",",""),"원",""),0))))</f>
        <v/>
      </c>
      <c r="AB693" s="30">
        <f>IF(OR($Y693="",$F$6=""),"",IF(INDEX($A:$U,ROW(),$F$6)="","",IF(ISNUMBER(INDEX($A:$U,ROW(),$F$6)),INDEX($A:$U,ROW(),$F$6),IFERROR(--SUBSTITUTE(SUBSTITUTE(TRIM(INDEX($A:$U,ROW(),$F$6)),",",""),"원",""),""))))</f>
        <v/>
      </c>
      <c r="AC693" s="2">
        <f>IF(OR($Y693="",$G$6=""),"",INDEX($A:$U,ROW(),$G$6)&amp;"")</f>
        <v/>
      </c>
      <c r="AD693" s="2">
        <f>IF($Y693="","",IF(OR(AND(설정!$B$5&lt;&gt;"",ISNUMBER(SEARCH(설정!$B$5,$AC693))),AND(설정!$B$6&lt;&gt;"",ISNUMBER(SEARCH(설정!$B$6,$AC693))),AND(설정!$B$7&lt;&gt;"",ISNUMBER(SEARCH(설정!$B$7,$AC693)))),"제외","포함"))</f>
        <v/>
      </c>
    </row>
    <row r="694">
      <c r="W694" s="2">
        <f>IF(OR($B$5="",$C$6="",ROW()&lt;$B$5),"",IF(INDEX($A:$U,ROW(),$C$6)="","",INDEX($A:$U,ROW(),$C$6)))</f>
        <v/>
      </c>
      <c r="X694" s="28">
        <f>IF($W694="","",IF(ISNUMBER($W694),IF($W694&gt;=10000000,IFERROR(DATE(INT($W694/10000),MOD(INT($W694/100),100),MOD($W694,100)),""),$W694),IF(ISNUMBER(--SUBSTITUTE(SUBSTITUTE(TRIM($W694),".","-"),"/","-")),IF(--SUBSTITUTE(SUBSTITUTE(TRIM($W694),".","-"),"/","-")&gt;=10000000,IFERROR(DATE(--LEFT(TRIM($W694),4),--MID(TRIM($W694),5,2),--RIGHT(TRIM($W694),2)),""),--SUBSTITUTE(SUBSTITUTE(TRIM($W694),".","-"),"/","-")),IFERROR(--LEFT(SUBSTITUTE(SUBSTITUTE(TRIM($W694),".","-"),"/","-"),10),""))))</f>
        <v/>
      </c>
      <c r="Y694" s="29">
        <f>IF($X694="","",INT($X694))</f>
        <v/>
      </c>
      <c r="Z694" s="30">
        <f>IF(OR($Y694="",$D$6=""),"",IF(INDEX($A:$U,ROW(),$D$6)="",0,IF(ISNUMBER(INDEX($A:$U,ROW(),$D$6)),INDEX($A:$U,ROW(),$D$6),IFERROR(--SUBSTITUTE(SUBSTITUTE(TRIM(INDEX($A:$U,ROW(),$D$6)),",",""),"원",""),0))))</f>
        <v/>
      </c>
      <c r="AA694" s="30">
        <f>IF(OR($Y694="",$E$6=""),"",IF(INDEX($A:$U,ROW(),$E$6)="",0,IF(ISNUMBER(INDEX($A:$U,ROW(),$E$6)),INDEX($A:$U,ROW(),$E$6),IFERROR(--SUBSTITUTE(SUBSTITUTE(TRIM(INDEX($A:$U,ROW(),$E$6)),",",""),"원",""),0))))</f>
        <v/>
      </c>
      <c r="AB694" s="30">
        <f>IF(OR($Y694="",$F$6=""),"",IF(INDEX($A:$U,ROW(),$F$6)="","",IF(ISNUMBER(INDEX($A:$U,ROW(),$F$6)),INDEX($A:$U,ROW(),$F$6),IFERROR(--SUBSTITUTE(SUBSTITUTE(TRIM(INDEX($A:$U,ROW(),$F$6)),",",""),"원",""),""))))</f>
        <v/>
      </c>
      <c r="AC694" s="2">
        <f>IF(OR($Y694="",$G$6=""),"",INDEX($A:$U,ROW(),$G$6)&amp;"")</f>
        <v/>
      </c>
      <c r="AD694" s="2">
        <f>IF($Y694="","",IF(OR(AND(설정!$B$5&lt;&gt;"",ISNUMBER(SEARCH(설정!$B$5,$AC694))),AND(설정!$B$6&lt;&gt;"",ISNUMBER(SEARCH(설정!$B$6,$AC694))),AND(설정!$B$7&lt;&gt;"",ISNUMBER(SEARCH(설정!$B$7,$AC694)))),"제외","포함"))</f>
        <v/>
      </c>
    </row>
    <row r="695">
      <c r="W695" s="2">
        <f>IF(OR($B$5="",$C$6="",ROW()&lt;$B$5),"",IF(INDEX($A:$U,ROW(),$C$6)="","",INDEX($A:$U,ROW(),$C$6)))</f>
        <v/>
      </c>
      <c r="X695" s="28">
        <f>IF($W695="","",IF(ISNUMBER($W695),IF($W695&gt;=10000000,IFERROR(DATE(INT($W695/10000),MOD(INT($W695/100),100),MOD($W695,100)),""),$W695),IF(ISNUMBER(--SUBSTITUTE(SUBSTITUTE(TRIM($W695),".","-"),"/","-")),IF(--SUBSTITUTE(SUBSTITUTE(TRIM($W695),".","-"),"/","-")&gt;=10000000,IFERROR(DATE(--LEFT(TRIM($W695),4),--MID(TRIM($W695),5,2),--RIGHT(TRIM($W695),2)),""),--SUBSTITUTE(SUBSTITUTE(TRIM($W695),".","-"),"/","-")),IFERROR(--LEFT(SUBSTITUTE(SUBSTITUTE(TRIM($W695),".","-"),"/","-"),10),""))))</f>
        <v/>
      </c>
      <c r="Y695" s="29">
        <f>IF($X695="","",INT($X695))</f>
        <v/>
      </c>
      <c r="Z695" s="30">
        <f>IF(OR($Y695="",$D$6=""),"",IF(INDEX($A:$U,ROW(),$D$6)="",0,IF(ISNUMBER(INDEX($A:$U,ROW(),$D$6)),INDEX($A:$U,ROW(),$D$6),IFERROR(--SUBSTITUTE(SUBSTITUTE(TRIM(INDEX($A:$U,ROW(),$D$6)),",",""),"원",""),0))))</f>
        <v/>
      </c>
      <c r="AA695" s="30">
        <f>IF(OR($Y695="",$E$6=""),"",IF(INDEX($A:$U,ROW(),$E$6)="",0,IF(ISNUMBER(INDEX($A:$U,ROW(),$E$6)),INDEX($A:$U,ROW(),$E$6),IFERROR(--SUBSTITUTE(SUBSTITUTE(TRIM(INDEX($A:$U,ROW(),$E$6)),",",""),"원",""),0))))</f>
        <v/>
      </c>
      <c r="AB695" s="30">
        <f>IF(OR($Y695="",$F$6=""),"",IF(INDEX($A:$U,ROW(),$F$6)="","",IF(ISNUMBER(INDEX($A:$U,ROW(),$F$6)),INDEX($A:$U,ROW(),$F$6),IFERROR(--SUBSTITUTE(SUBSTITUTE(TRIM(INDEX($A:$U,ROW(),$F$6)),",",""),"원",""),""))))</f>
        <v/>
      </c>
      <c r="AC695" s="2">
        <f>IF(OR($Y695="",$G$6=""),"",INDEX($A:$U,ROW(),$G$6)&amp;"")</f>
        <v/>
      </c>
      <c r="AD695" s="2">
        <f>IF($Y695="","",IF(OR(AND(설정!$B$5&lt;&gt;"",ISNUMBER(SEARCH(설정!$B$5,$AC695))),AND(설정!$B$6&lt;&gt;"",ISNUMBER(SEARCH(설정!$B$6,$AC695))),AND(설정!$B$7&lt;&gt;"",ISNUMBER(SEARCH(설정!$B$7,$AC695)))),"제외","포함"))</f>
        <v/>
      </c>
    </row>
    <row r="696">
      <c r="W696" s="2">
        <f>IF(OR($B$5="",$C$6="",ROW()&lt;$B$5),"",IF(INDEX($A:$U,ROW(),$C$6)="","",INDEX($A:$U,ROW(),$C$6)))</f>
        <v/>
      </c>
      <c r="X696" s="28">
        <f>IF($W696="","",IF(ISNUMBER($W696),IF($W696&gt;=10000000,IFERROR(DATE(INT($W696/10000),MOD(INT($W696/100),100),MOD($W696,100)),""),$W696),IF(ISNUMBER(--SUBSTITUTE(SUBSTITUTE(TRIM($W696),".","-"),"/","-")),IF(--SUBSTITUTE(SUBSTITUTE(TRIM($W696),".","-"),"/","-")&gt;=10000000,IFERROR(DATE(--LEFT(TRIM($W696),4),--MID(TRIM($W696),5,2),--RIGHT(TRIM($W696),2)),""),--SUBSTITUTE(SUBSTITUTE(TRIM($W696),".","-"),"/","-")),IFERROR(--LEFT(SUBSTITUTE(SUBSTITUTE(TRIM($W696),".","-"),"/","-"),10),""))))</f>
        <v/>
      </c>
      <c r="Y696" s="29">
        <f>IF($X696="","",INT($X696))</f>
        <v/>
      </c>
      <c r="Z696" s="30">
        <f>IF(OR($Y696="",$D$6=""),"",IF(INDEX($A:$U,ROW(),$D$6)="",0,IF(ISNUMBER(INDEX($A:$U,ROW(),$D$6)),INDEX($A:$U,ROW(),$D$6),IFERROR(--SUBSTITUTE(SUBSTITUTE(TRIM(INDEX($A:$U,ROW(),$D$6)),",",""),"원",""),0))))</f>
        <v/>
      </c>
      <c r="AA696" s="30">
        <f>IF(OR($Y696="",$E$6=""),"",IF(INDEX($A:$U,ROW(),$E$6)="",0,IF(ISNUMBER(INDEX($A:$U,ROW(),$E$6)),INDEX($A:$U,ROW(),$E$6),IFERROR(--SUBSTITUTE(SUBSTITUTE(TRIM(INDEX($A:$U,ROW(),$E$6)),",",""),"원",""),0))))</f>
        <v/>
      </c>
      <c r="AB696" s="30">
        <f>IF(OR($Y696="",$F$6=""),"",IF(INDEX($A:$U,ROW(),$F$6)="","",IF(ISNUMBER(INDEX($A:$U,ROW(),$F$6)),INDEX($A:$U,ROW(),$F$6),IFERROR(--SUBSTITUTE(SUBSTITUTE(TRIM(INDEX($A:$U,ROW(),$F$6)),",",""),"원",""),""))))</f>
        <v/>
      </c>
      <c r="AC696" s="2">
        <f>IF(OR($Y696="",$G$6=""),"",INDEX($A:$U,ROW(),$G$6)&amp;"")</f>
        <v/>
      </c>
      <c r="AD696" s="2">
        <f>IF($Y696="","",IF(OR(AND(설정!$B$5&lt;&gt;"",ISNUMBER(SEARCH(설정!$B$5,$AC696))),AND(설정!$B$6&lt;&gt;"",ISNUMBER(SEARCH(설정!$B$6,$AC696))),AND(설정!$B$7&lt;&gt;"",ISNUMBER(SEARCH(설정!$B$7,$AC696)))),"제외","포함"))</f>
        <v/>
      </c>
    </row>
    <row r="697">
      <c r="W697" s="2">
        <f>IF(OR($B$5="",$C$6="",ROW()&lt;$B$5),"",IF(INDEX($A:$U,ROW(),$C$6)="","",INDEX($A:$U,ROW(),$C$6)))</f>
        <v/>
      </c>
      <c r="X697" s="28">
        <f>IF($W697="","",IF(ISNUMBER($W697),IF($W697&gt;=10000000,IFERROR(DATE(INT($W697/10000),MOD(INT($W697/100),100),MOD($W697,100)),""),$W697),IF(ISNUMBER(--SUBSTITUTE(SUBSTITUTE(TRIM($W697),".","-"),"/","-")),IF(--SUBSTITUTE(SUBSTITUTE(TRIM($W697),".","-"),"/","-")&gt;=10000000,IFERROR(DATE(--LEFT(TRIM($W697),4),--MID(TRIM($W697),5,2),--RIGHT(TRIM($W697),2)),""),--SUBSTITUTE(SUBSTITUTE(TRIM($W697),".","-"),"/","-")),IFERROR(--LEFT(SUBSTITUTE(SUBSTITUTE(TRIM($W697),".","-"),"/","-"),10),""))))</f>
        <v/>
      </c>
      <c r="Y697" s="29">
        <f>IF($X697="","",INT($X697))</f>
        <v/>
      </c>
      <c r="Z697" s="30">
        <f>IF(OR($Y697="",$D$6=""),"",IF(INDEX($A:$U,ROW(),$D$6)="",0,IF(ISNUMBER(INDEX($A:$U,ROW(),$D$6)),INDEX($A:$U,ROW(),$D$6),IFERROR(--SUBSTITUTE(SUBSTITUTE(TRIM(INDEX($A:$U,ROW(),$D$6)),",",""),"원",""),0))))</f>
        <v/>
      </c>
      <c r="AA697" s="30">
        <f>IF(OR($Y697="",$E$6=""),"",IF(INDEX($A:$U,ROW(),$E$6)="",0,IF(ISNUMBER(INDEX($A:$U,ROW(),$E$6)),INDEX($A:$U,ROW(),$E$6),IFERROR(--SUBSTITUTE(SUBSTITUTE(TRIM(INDEX($A:$U,ROW(),$E$6)),",",""),"원",""),0))))</f>
        <v/>
      </c>
      <c r="AB697" s="30">
        <f>IF(OR($Y697="",$F$6=""),"",IF(INDEX($A:$U,ROW(),$F$6)="","",IF(ISNUMBER(INDEX($A:$U,ROW(),$F$6)),INDEX($A:$U,ROW(),$F$6),IFERROR(--SUBSTITUTE(SUBSTITUTE(TRIM(INDEX($A:$U,ROW(),$F$6)),",",""),"원",""),""))))</f>
        <v/>
      </c>
      <c r="AC697" s="2">
        <f>IF(OR($Y697="",$G$6=""),"",INDEX($A:$U,ROW(),$G$6)&amp;"")</f>
        <v/>
      </c>
      <c r="AD697" s="2">
        <f>IF($Y697="","",IF(OR(AND(설정!$B$5&lt;&gt;"",ISNUMBER(SEARCH(설정!$B$5,$AC697))),AND(설정!$B$6&lt;&gt;"",ISNUMBER(SEARCH(설정!$B$6,$AC697))),AND(설정!$B$7&lt;&gt;"",ISNUMBER(SEARCH(설정!$B$7,$AC697)))),"제외","포함"))</f>
        <v/>
      </c>
    </row>
    <row r="698">
      <c r="W698" s="2">
        <f>IF(OR($B$5="",$C$6="",ROW()&lt;$B$5),"",IF(INDEX($A:$U,ROW(),$C$6)="","",INDEX($A:$U,ROW(),$C$6)))</f>
        <v/>
      </c>
      <c r="X698" s="28">
        <f>IF($W698="","",IF(ISNUMBER($W698),IF($W698&gt;=10000000,IFERROR(DATE(INT($W698/10000),MOD(INT($W698/100),100),MOD($W698,100)),""),$W698),IF(ISNUMBER(--SUBSTITUTE(SUBSTITUTE(TRIM($W698),".","-"),"/","-")),IF(--SUBSTITUTE(SUBSTITUTE(TRIM($W698),".","-"),"/","-")&gt;=10000000,IFERROR(DATE(--LEFT(TRIM($W698),4),--MID(TRIM($W698),5,2),--RIGHT(TRIM($W698),2)),""),--SUBSTITUTE(SUBSTITUTE(TRIM($W698),".","-"),"/","-")),IFERROR(--LEFT(SUBSTITUTE(SUBSTITUTE(TRIM($W698),".","-"),"/","-"),10),""))))</f>
        <v/>
      </c>
      <c r="Y698" s="29">
        <f>IF($X698="","",INT($X698))</f>
        <v/>
      </c>
      <c r="Z698" s="30">
        <f>IF(OR($Y698="",$D$6=""),"",IF(INDEX($A:$U,ROW(),$D$6)="",0,IF(ISNUMBER(INDEX($A:$U,ROW(),$D$6)),INDEX($A:$U,ROW(),$D$6),IFERROR(--SUBSTITUTE(SUBSTITUTE(TRIM(INDEX($A:$U,ROW(),$D$6)),",",""),"원",""),0))))</f>
        <v/>
      </c>
      <c r="AA698" s="30">
        <f>IF(OR($Y698="",$E$6=""),"",IF(INDEX($A:$U,ROW(),$E$6)="",0,IF(ISNUMBER(INDEX($A:$U,ROW(),$E$6)),INDEX($A:$U,ROW(),$E$6),IFERROR(--SUBSTITUTE(SUBSTITUTE(TRIM(INDEX($A:$U,ROW(),$E$6)),",",""),"원",""),0))))</f>
        <v/>
      </c>
      <c r="AB698" s="30">
        <f>IF(OR($Y698="",$F$6=""),"",IF(INDEX($A:$U,ROW(),$F$6)="","",IF(ISNUMBER(INDEX($A:$U,ROW(),$F$6)),INDEX($A:$U,ROW(),$F$6),IFERROR(--SUBSTITUTE(SUBSTITUTE(TRIM(INDEX($A:$U,ROW(),$F$6)),",",""),"원",""),""))))</f>
        <v/>
      </c>
      <c r="AC698" s="2">
        <f>IF(OR($Y698="",$G$6=""),"",INDEX($A:$U,ROW(),$G$6)&amp;"")</f>
        <v/>
      </c>
      <c r="AD698" s="2">
        <f>IF($Y698="","",IF(OR(AND(설정!$B$5&lt;&gt;"",ISNUMBER(SEARCH(설정!$B$5,$AC698))),AND(설정!$B$6&lt;&gt;"",ISNUMBER(SEARCH(설정!$B$6,$AC698))),AND(설정!$B$7&lt;&gt;"",ISNUMBER(SEARCH(설정!$B$7,$AC698)))),"제외","포함"))</f>
        <v/>
      </c>
    </row>
    <row r="699">
      <c r="W699" s="2">
        <f>IF(OR($B$5="",$C$6="",ROW()&lt;$B$5),"",IF(INDEX($A:$U,ROW(),$C$6)="","",INDEX($A:$U,ROW(),$C$6)))</f>
        <v/>
      </c>
      <c r="X699" s="28">
        <f>IF($W699="","",IF(ISNUMBER($W699),IF($W699&gt;=10000000,IFERROR(DATE(INT($W699/10000),MOD(INT($W699/100),100),MOD($W699,100)),""),$W699),IF(ISNUMBER(--SUBSTITUTE(SUBSTITUTE(TRIM($W699),".","-"),"/","-")),IF(--SUBSTITUTE(SUBSTITUTE(TRIM($W699),".","-"),"/","-")&gt;=10000000,IFERROR(DATE(--LEFT(TRIM($W699),4),--MID(TRIM($W699),5,2),--RIGHT(TRIM($W699),2)),""),--SUBSTITUTE(SUBSTITUTE(TRIM($W699),".","-"),"/","-")),IFERROR(--LEFT(SUBSTITUTE(SUBSTITUTE(TRIM($W699),".","-"),"/","-"),10),""))))</f>
        <v/>
      </c>
      <c r="Y699" s="29">
        <f>IF($X699="","",INT($X699))</f>
        <v/>
      </c>
      <c r="Z699" s="30">
        <f>IF(OR($Y699="",$D$6=""),"",IF(INDEX($A:$U,ROW(),$D$6)="",0,IF(ISNUMBER(INDEX($A:$U,ROW(),$D$6)),INDEX($A:$U,ROW(),$D$6),IFERROR(--SUBSTITUTE(SUBSTITUTE(TRIM(INDEX($A:$U,ROW(),$D$6)),",",""),"원",""),0))))</f>
        <v/>
      </c>
      <c r="AA699" s="30">
        <f>IF(OR($Y699="",$E$6=""),"",IF(INDEX($A:$U,ROW(),$E$6)="",0,IF(ISNUMBER(INDEX($A:$U,ROW(),$E$6)),INDEX($A:$U,ROW(),$E$6),IFERROR(--SUBSTITUTE(SUBSTITUTE(TRIM(INDEX($A:$U,ROW(),$E$6)),",",""),"원",""),0))))</f>
        <v/>
      </c>
      <c r="AB699" s="30">
        <f>IF(OR($Y699="",$F$6=""),"",IF(INDEX($A:$U,ROW(),$F$6)="","",IF(ISNUMBER(INDEX($A:$U,ROW(),$F$6)),INDEX($A:$U,ROW(),$F$6),IFERROR(--SUBSTITUTE(SUBSTITUTE(TRIM(INDEX($A:$U,ROW(),$F$6)),",",""),"원",""),""))))</f>
        <v/>
      </c>
      <c r="AC699" s="2">
        <f>IF(OR($Y699="",$G$6=""),"",INDEX($A:$U,ROW(),$G$6)&amp;"")</f>
        <v/>
      </c>
      <c r="AD699" s="2">
        <f>IF($Y699="","",IF(OR(AND(설정!$B$5&lt;&gt;"",ISNUMBER(SEARCH(설정!$B$5,$AC699))),AND(설정!$B$6&lt;&gt;"",ISNUMBER(SEARCH(설정!$B$6,$AC699))),AND(설정!$B$7&lt;&gt;"",ISNUMBER(SEARCH(설정!$B$7,$AC699)))),"제외","포함"))</f>
        <v/>
      </c>
    </row>
    <row r="700">
      <c r="W700" s="2">
        <f>IF(OR($B$5="",$C$6="",ROW()&lt;$B$5),"",IF(INDEX($A:$U,ROW(),$C$6)="","",INDEX($A:$U,ROW(),$C$6)))</f>
        <v/>
      </c>
      <c r="X700" s="28">
        <f>IF($W700="","",IF(ISNUMBER($W700),IF($W700&gt;=10000000,IFERROR(DATE(INT($W700/10000),MOD(INT($W700/100),100),MOD($W700,100)),""),$W700),IF(ISNUMBER(--SUBSTITUTE(SUBSTITUTE(TRIM($W700),".","-"),"/","-")),IF(--SUBSTITUTE(SUBSTITUTE(TRIM($W700),".","-"),"/","-")&gt;=10000000,IFERROR(DATE(--LEFT(TRIM($W700),4),--MID(TRIM($W700),5,2),--RIGHT(TRIM($W700),2)),""),--SUBSTITUTE(SUBSTITUTE(TRIM($W700),".","-"),"/","-")),IFERROR(--LEFT(SUBSTITUTE(SUBSTITUTE(TRIM($W700),".","-"),"/","-"),10),""))))</f>
        <v/>
      </c>
      <c r="Y700" s="29">
        <f>IF($X700="","",INT($X700))</f>
        <v/>
      </c>
      <c r="Z700" s="30">
        <f>IF(OR($Y700="",$D$6=""),"",IF(INDEX($A:$U,ROW(),$D$6)="",0,IF(ISNUMBER(INDEX($A:$U,ROW(),$D$6)),INDEX($A:$U,ROW(),$D$6),IFERROR(--SUBSTITUTE(SUBSTITUTE(TRIM(INDEX($A:$U,ROW(),$D$6)),",",""),"원",""),0))))</f>
        <v/>
      </c>
      <c r="AA700" s="30">
        <f>IF(OR($Y700="",$E$6=""),"",IF(INDEX($A:$U,ROW(),$E$6)="",0,IF(ISNUMBER(INDEX($A:$U,ROW(),$E$6)),INDEX($A:$U,ROW(),$E$6),IFERROR(--SUBSTITUTE(SUBSTITUTE(TRIM(INDEX($A:$U,ROW(),$E$6)),",",""),"원",""),0))))</f>
        <v/>
      </c>
      <c r="AB700" s="30">
        <f>IF(OR($Y700="",$F$6=""),"",IF(INDEX($A:$U,ROW(),$F$6)="","",IF(ISNUMBER(INDEX($A:$U,ROW(),$F$6)),INDEX($A:$U,ROW(),$F$6),IFERROR(--SUBSTITUTE(SUBSTITUTE(TRIM(INDEX($A:$U,ROW(),$F$6)),",",""),"원",""),""))))</f>
        <v/>
      </c>
      <c r="AC700" s="2">
        <f>IF(OR($Y700="",$G$6=""),"",INDEX($A:$U,ROW(),$G$6)&amp;"")</f>
        <v/>
      </c>
      <c r="AD700" s="2">
        <f>IF($Y700="","",IF(OR(AND(설정!$B$5&lt;&gt;"",ISNUMBER(SEARCH(설정!$B$5,$AC700))),AND(설정!$B$6&lt;&gt;"",ISNUMBER(SEARCH(설정!$B$6,$AC700))),AND(설정!$B$7&lt;&gt;"",ISNUMBER(SEARCH(설정!$B$7,$AC700)))),"제외","포함"))</f>
        <v/>
      </c>
    </row>
    <row r="701">
      <c r="W701" s="2">
        <f>IF(OR($B$5="",$C$6="",ROW()&lt;$B$5),"",IF(INDEX($A:$U,ROW(),$C$6)="","",INDEX($A:$U,ROW(),$C$6)))</f>
        <v/>
      </c>
      <c r="X701" s="28">
        <f>IF($W701="","",IF(ISNUMBER($W701),IF($W701&gt;=10000000,IFERROR(DATE(INT($W701/10000),MOD(INT($W701/100),100),MOD($W701,100)),""),$W701),IF(ISNUMBER(--SUBSTITUTE(SUBSTITUTE(TRIM($W701),".","-"),"/","-")),IF(--SUBSTITUTE(SUBSTITUTE(TRIM($W701),".","-"),"/","-")&gt;=10000000,IFERROR(DATE(--LEFT(TRIM($W701),4),--MID(TRIM($W701),5,2),--RIGHT(TRIM($W701),2)),""),--SUBSTITUTE(SUBSTITUTE(TRIM($W701),".","-"),"/","-")),IFERROR(--LEFT(SUBSTITUTE(SUBSTITUTE(TRIM($W701),".","-"),"/","-"),10),""))))</f>
        <v/>
      </c>
      <c r="Y701" s="29">
        <f>IF($X701="","",INT($X701))</f>
        <v/>
      </c>
      <c r="Z701" s="30">
        <f>IF(OR($Y701="",$D$6=""),"",IF(INDEX($A:$U,ROW(),$D$6)="",0,IF(ISNUMBER(INDEX($A:$U,ROW(),$D$6)),INDEX($A:$U,ROW(),$D$6),IFERROR(--SUBSTITUTE(SUBSTITUTE(TRIM(INDEX($A:$U,ROW(),$D$6)),",",""),"원",""),0))))</f>
        <v/>
      </c>
      <c r="AA701" s="30">
        <f>IF(OR($Y701="",$E$6=""),"",IF(INDEX($A:$U,ROW(),$E$6)="",0,IF(ISNUMBER(INDEX($A:$U,ROW(),$E$6)),INDEX($A:$U,ROW(),$E$6),IFERROR(--SUBSTITUTE(SUBSTITUTE(TRIM(INDEX($A:$U,ROW(),$E$6)),",",""),"원",""),0))))</f>
        <v/>
      </c>
      <c r="AB701" s="30">
        <f>IF(OR($Y701="",$F$6=""),"",IF(INDEX($A:$U,ROW(),$F$6)="","",IF(ISNUMBER(INDEX($A:$U,ROW(),$F$6)),INDEX($A:$U,ROW(),$F$6),IFERROR(--SUBSTITUTE(SUBSTITUTE(TRIM(INDEX($A:$U,ROW(),$F$6)),",",""),"원",""),""))))</f>
        <v/>
      </c>
      <c r="AC701" s="2">
        <f>IF(OR($Y701="",$G$6=""),"",INDEX($A:$U,ROW(),$G$6)&amp;"")</f>
        <v/>
      </c>
      <c r="AD701" s="2">
        <f>IF($Y701="","",IF(OR(AND(설정!$B$5&lt;&gt;"",ISNUMBER(SEARCH(설정!$B$5,$AC701))),AND(설정!$B$6&lt;&gt;"",ISNUMBER(SEARCH(설정!$B$6,$AC701))),AND(설정!$B$7&lt;&gt;"",ISNUMBER(SEARCH(설정!$B$7,$AC701)))),"제외","포함"))</f>
        <v/>
      </c>
    </row>
    <row r="702">
      <c r="W702" s="2">
        <f>IF(OR($B$5="",$C$6="",ROW()&lt;$B$5),"",IF(INDEX($A:$U,ROW(),$C$6)="","",INDEX($A:$U,ROW(),$C$6)))</f>
        <v/>
      </c>
      <c r="X702" s="28">
        <f>IF($W702="","",IF(ISNUMBER($W702),IF($W702&gt;=10000000,IFERROR(DATE(INT($W702/10000),MOD(INT($W702/100),100),MOD($W702,100)),""),$W702),IF(ISNUMBER(--SUBSTITUTE(SUBSTITUTE(TRIM($W702),".","-"),"/","-")),IF(--SUBSTITUTE(SUBSTITUTE(TRIM($W702),".","-"),"/","-")&gt;=10000000,IFERROR(DATE(--LEFT(TRIM($W702),4),--MID(TRIM($W702),5,2),--RIGHT(TRIM($W702),2)),""),--SUBSTITUTE(SUBSTITUTE(TRIM($W702),".","-"),"/","-")),IFERROR(--LEFT(SUBSTITUTE(SUBSTITUTE(TRIM($W702),".","-"),"/","-"),10),""))))</f>
        <v/>
      </c>
      <c r="Y702" s="29">
        <f>IF($X702="","",INT($X702))</f>
        <v/>
      </c>
      <c r="Z702" s="30">
        <f>IF(OR($Y702="",$D$6=""),"",IF(INDEX($A:$U,ROW(),$D$6)="",0,IF(ISNUMBER(INDEX($A:$U,ROW(),$D$6)),INDEX($A:$U,ROW(),$D$6),IFERROR(--SUBSTITUTE(SUBSTITUTE(TRIM(INDEX($A:$U,ROW(),$D$6)),",",""),"원",""),0))))</f>
        <v/>
      </c>
      <c r="AA702" s="30">
        <f>IF(OR($Y702="",$E$6=""),"",IF(INDEX($A:$U,ROW(),$E$6)="",0,IF(ISNUMBER(INDEX($A:$U,ROW(),$E$6)),INDEX($A:$U,ROW(),$E$6),IFERROR(--SUBSTITUTE(SUBSTITUTE(TRIM(INDEX($A:$U,ROW(),$E$6)),",",""),"원",""),0))))</f>
        <v/>
      </c>
      <c r="AB702" s="30">
        <f>IF(OR($Y702="",$F$6=""),"",IF(INDEX($A:$U,ROW(),$F$6)="","",IF(ISNUMBER(INDEX($A:$U,ROW(),$F$6)),INDEX($A:$U,ROW(),$F$6),IFERROR(--SUBSTITUTE(SUBSTITUTE(TRIM(INDEX($A:$U,ROW(),$F$6)),",",""),"원",""),""))))</f>
        <v/>
      </c>
      <c r="AC702" s="2">
        <f>IF(OR($Y702="",$G$6=""),"",INDEX($A:$U,ROW(),$G$6)&amp;"")</f>
        <v/>
      </c>
      <c r="AD702" s="2">
        <f>IF($Y702="","",IF(OR(AND(설정!$B$5&lt;&gt;"",ISNUMBER(SEARCH(설정!$B$5,$AC702))),AND(설정!$B$6&lt;&gt;"",ISNUMBER(SEARCH(설정!$B$6,$AC702))),AND(설정!$B$7&lt;&gt;"",ISNUMBER(SEARCH(설정!$B$7,$AC702)))),"제외","포함"))</f>
        <v/>
      </c>
    </row>
    <row r="703">
      <c r="W703" s="2">
        <f>IF(OR($B$5="",$C$6="",ROW()&lt;$B$5),"",IF(INDEX($A:$U,ROW(),$C$6)="","",INDEX($A:$U,ROW(),$C$6)))</f>
        <v/>
      </c>
      <c r="X703" s="28">
        <f>IF($W703="","",IF(ISNUMBER($W703),IF($W703&gt;=10000000,IFERROR(DATE(INT($W703/10000),MOD(INT($W703/100),100),MOD($W703,100)),""),$W703),IF(ISNUMBER(--SUBSTITUTE(SUBSTITUTE(TRIM($W703),".","-"),"/","-")),IF(--SUBSTITUTE(SUBSTITUTE(TRIM($W703),".","-"),"/","-")&gt;=10000000,IFERROR(DATE(--LEFT(TRIM($W703),4),--MID(TRIM($W703),5,2),--RIGHT(TRIM($W703),2)),""),--SUBSTITUTE(SUBSTITUTE(TRIM($W703),".","-"),"/","-")),IFERROR(--LEFT(SUBSTITUTE(SUBSTITUTE(TRIM($W703),".","-"),"/","-"),10),""))))</f>
        <v/>
      </c>
      <c r="Y703" s="29">
        <f>IF($X703="","",INT($X703))</f>
        <v/>
      </c>
      <c r="Z703" s="30">
        <f>IF(OR($Y703="",$D$6=""),"",IF(INDEX($A:$U,ROW(),$D$6)="",0,IF(ISNUMBER(INDEX($A:$U,ROW(),$D$6)),INDEX($A:$U,ROW(),$D$6),IFERROR(--SUBSTITUTE(SUBSTITUTE(TRIM(INDEX($A:$U,ROW(),$D$6)),",",""),"원",""),0))))</f>
        <v/>
      </c>
      <c r="AA703" s="30">
        <f>IF(OR($Y703="",$E$6=""),"",IF(INDEX($A:$U,ROW(),$E$6)="",0,IF(ISNUMBER(INDEX($A:$U,ROW(),$E$6)),INDEX($A:$U,ROW(),$E$6),IFERROR(--SUBSTITUTE(SUBSTITUTE(TRIM(INDEX($A:$U,ROW(),$E$6)),",",""),"원",""),0))))</f>
        <v/>
      </c>
      <c r="AB703" s="30">
        <f>IF(OR($Y703="",$F$6=""),"",IF(INDEX($A:$U,ROW(),$F$6)="","",IF(ISNUMBER(INDEX($A:$U,ROW(),$F$6)),INDEX($A:$U,ROW(),$F$6),IFERROR(--SUBSTITUTE(SUBSTITUTE(TRIM(INDEX($A:$U,ROW(),$F$6)),",",""),"원",""),""))))</f>
        <v/>
      </c>
      <c r="AC703" s="2">
        <f>IF(OR($Y703="",$G$6=""),"",INDEX($A:$U,ROW(),$G$6)&amp;"")</f>
        <v/>
      </c>
      <c r="AD703" s="2">
        <f>IF($Y703="","",IF(OR(AND(설정!$B$5&lt;&gt;"",ISNUMBER(SEARCH(설정!$B$5,$AC703))),AND(설정!$B$6&lt;&gt;"",ISNUMBER(SEARCH(설정!$B$6,$AC703))),AND(설정!$B$7&lt;&gt;"",ISNUMBER(SEARCH(설정!$B$7,$AC703)))),"제외","포함"))</f>
        <v/>
      </c>
    </row>
    <row r="704">
      <c r="W704" s="2">
        <f>IF(OR($B$5="",$C$6="",ROW()&lt;$B$5),"",IF(INDEX($A:$U,ROW(),$C$6)="","",INDEX($A:$U,ROW(),$C$6)))</f>
        <v/>
      </c>
      <c r="X704" s="28">
        <f>IF($W704="","",IF(ISNUMBER($W704),IF($W704&gt;=10000000,IFERROR(DATE(INT($W704/10000),MOD(INT($W704/100),100),MOD($W704,100)),""),$W704),IF(ISNUMBER(--SUBSTITUTE(SUBSTITUTE(TRIM($W704),".","-"),"/","-")),IF(--SUBSTITUTE(SUBSTITUTE(TRIM($W704),".","-"),"/","-")&gt;=10000000,IFERROR(DATE(--LEFT(TRIM($W704),4),--MID(TRIM($W704),5,2),--RIGHT(TRIM($W704),2)),""),--SUBSTITUTE(SUBSTITUTE(TRIM($W704),".","-"),"/","-")),IFERROR(--LEFT(SUBSTITUTE(SUBSTITUTE(TRIM($W704),".","-"),"/","-"),10),""))))</f>
        <v/>
      </c>
      <c r="Y704" s="29">
        <f>IF($X704="","",INT($X704))</f>
        <v/>
      </c>
      <c r="Z704" s="30">
        <f>IF(OR($Y704="",$D$6=""),"",IF(INDEX($A:$U,ROW(),$D$6)="",0,IF(ISNUMBER(INDEX($A:$U,ROW(),$D$6)),INDEX($A:$U,ROW(),$D$6),IFERROR(--SUBSTITUTE(SUBSTITUTE(TRIM(INDEX($A:$U,ROW(),$D$6)),",",""),"원",""),0))))</f>
        <v/>
      </c>
      <c r="AA704" s="30">
        <f>IF(OR($Y704="",$E$6=""),"",IF(INDEX($A:$U,ROW(),$E$6)="",0,IF(ISNUMBER(INDEX($A:$U,ROW(),$E$6)),INDEX($A:$U,ROW(),$E$6),IFERROR(--SUBSTITUTE(SUBSTITUTE(TRIM(INDEX($A:$U,ROW(),$E$6)),",",""),"원",""),0))))</f>
        <v/>
      </c>
      <c r="AB704" s="30">
        <f>IF(OR($Y704="",$F$6=""),"",IF(INDEX($A:$U,ROW(),$F$6)="","",IF(ISNUMBER(INDEX($A:$U,ROW(),$F$6)),INDEX($A:$U,ROW(),$F$6),IFERROR(--SUBSTITUTE(SUBSTITUTE(TRIM(INDEX($A:$U,ROW(),$F$6)),",",""),"원",""),""))))</f>
        <v/>
      </c>
      <c r="AC704" s="2">
        <f>IF(OR($Y704="",$G$6=""),"",INDEX($A:$U,ROW(),$G$6)&amp;"")</f>
        <v/>
      </c>
      <c r="AD704" s="2">
        <f>IF($Y704="","",IF(OR(AND(설정!$B$5&lt;&gt;"",ISNUMBER(SEARCH(설정!$B$5,$AC704))),AND(설정!$B$6&lt;&gt;"",ISNUMBER(SEARCH(설정!$B$6,$AC704))),AND(설정!$B$7&lt;&gt;"",ISNUMBER(SEARCH(설정!$B$7,$AC704)))),"제외","포함"))</f>
        <v/>
      </c>
    </row>
    <row r="705">
      <c r="W705" s="2">
        <f>IF(OR($B$5="",$C$6="",ROW()&lt;$B$5),"",IF(INDEX($A:$U,ROW(),$C$6)="","",INDEX($A:$U,ROW(),$C$6)))</f>
        <v/>
      </c>
      <c r="X705" s="28">
        <f>IF($W705="","",IF(ISNUMBER($W705),IF($W705&gt;=10000000,IFERROR(DATE(INT($W705/10000),MOD(INT($W705/100),100),MOD($W705,100)),""),$W705),IF(ISNUMBER(--SUBSTITUTE(SUBSTITUTE(TRIM($W705),".","-"),"/","-")),IF(--SUBSTITUTE(SUBSTITUTE(TRIM($W705),".","-"),"/","-")&gt;=10000000,IFERROR(DATE(--LEFT(TRIM($W705),4),--MID(TRIM($W705),5,2),--RIGHT(TRIM($W705),2)),""),--SUBSTITUTE(SUBSTITUTE(TRIM($W705),".","-"),"/","-")),IFERROR(--LEFT(SUBSTITUTE(SUBSTITUTE(TRIM($W705),".","-"),"/","-"),10),""))))</f>
        <v/>
      </c>
      <c r="Y705" s="29">
        <f>IF($X705="","",INT($X705))</f>
        <v/>
      </c>
      <c r="Z705" s="30">
        <f>IF(OR($Y705="",$D$6=""),"",IF(INDEX($A:$U,ROW(),$D$6)="",0,IF(ISNUMBER(INDEX($A:$U,ROW(),$D$6)),INDEX($A:$U,ROW(),$D$6),IFERROR(--SUBSTITUTE(SUBSTITUTE(TRIM(INDEX($A:$U,ROW(),$D$6)),",",""),"원",""),0))))</f>
        <v/>
      </c>
      <c r="AA705" s="30">
        <f>IF(OR($Y705="",$E$6=""),"",IF(INDEX($A:$U,ROW(),$E$6)="",0,IF(ISNUMBER(INDEX($A:$U,ROW(),$E$6)),INDEX($A:$U,ROW(),$E$6),IFERROR(--SUBSTITUTE(SUBSTITUTE(TRIM(INDEX($A:$U,ROW(),$E$6)),",",""),"원",""),0))))</f>
        <v/>
      </c>
      <c r="AB705" s="30">
        <f>IF(OR($Y705="",$F$6=""),"",IF(INDEX($A:$U,ROW(),$F$6)="","",IF(ISNUMBER(INDEX($A:$U,ROW(),$F$6)),INDEX($A:$U,ROW(),$F$6),IFERROR(--SUBSTITUTE(SUBSTITUTE(TRIM(INDEX($A:$U,ROW(),$F$6)),",",""),"원",""),""))))</f>
        <v/>
      </c>
      <c r="AC705" s="2">
        <f>IF(OR($Y705="",$G$6=""),"",INDEX($A:$U,ROW(),$G$6)&amp;"")</f>
        <v/>
      </c>
      <c r="AD705" s="2">
        <f>IF($Y705="","",IF(OR(AND(설정!$B$5&lt;&gt;"",ISNUMBER(SEARCH(설정!$B$5,$AC705))),AND(설정!$B$6&lt;&gt;"",ISNUMBER(SEARCH(설정!$B$6,$AC705))),AND(설정!$B$7&lt;&gt;"",ISNUMBER(SEARCH(설정!$B$7,$AC705)))),"제외","포함"))</f>
        <v/>
      </c>
    </row>
    <row r="706">
      <c r="W706" s="2">
        <f>IF(OR($B$5="",$C$6="",ROW()&lt;$B$5),"",IF(INDEX($A:$U,ROW(),$C$6)="","",INDEX($A:$U,ROW(),$C$6)))</f>
        <v/>
      </c>
      <c r="X706" s="28">
        <f>IF($W706="","",IF(ISNUMBER($W706),IF($W706&gt;=10000000,IFERROR(DATE(INT($W706/10000),MOD(INT($W706/100),100),MOD($W706,100)),""),$W706),IF(ISNUMBER(--SUBSTITUTE(SUBSTITUTE(TRIM($W706),".","-"),"/","-")),IF(--SUBSTITUTE(SUBSTITUTE(TRIM($W706),".","-"),"/","-")&gt;=10000000,IFERROR(DATE(--LEFT(TRIM($W706),4),--MID(TRIM($W706),5,2),--RIGHT(TRIM($W706),2)),""),--SUBSTITUTE(SUBSTITUTE(TRIM($W706),".","-"),"/","-")),IFERROR(--LEFT(SUBSTITUTE(SUBSTITUTE(TRIM($W706),".","-"),"/","-"),10),""))))</f>
        <v/>
      </c>
      <c r="Y706" s="29">
        <f>IF($X706="","",INT($X706))</f>
        <v/>
      </c>
      <c r="Z706" s="30">
        <f>IF(OR($Y706="",$D$6=""),"",IF(INDEX($A:$U,ROW(),$D$6)="",0,IF(ISNUMBER(INDEX($A:$U,ROW(),$D$6)),INDEX($A:$U,ROW(),$D$6),IFERROR(--SUBSTITUTE(SUBSTITUTE(TRIM(INDEX($A:$U,ROW(),$D$6)),",",""),"원",""),0))))</f>
        <v/>
      </c>
      <c r="AA706" s="30">
        <f>IF(OR($Y706="",$E$6=""),"",IF(INDEX($A:$U,ROW(),$E$6)="",0,IF(ISNUMBER(INDEX($A:$U,ROW(),$E$6)),INDEX($A:$U,ROW(),$E$6),IFERROR(--SUBSTITUTE(SUBSTITUTE(TRIM(INDEX($A:$U,ROW(),$E$6)),",",""),"원",""),0))))</f>
        <v/>
      </c>
      <c r="AB706" s="30">
        <f>IF(OR($Y706="",$F$6=""),"",IF(INDEX($A:$U,ROW(),$F$6)="","",IF(ISNUMBER(INDEX($A:$U,ROW(),$F$6)),INDEX($A:$U,ROW(),$F$6),IFERROR(--SUBSTITUTE(SUBSTITUTE(TRIM(INDEX($A:$U,ROW(),$F$6)),",",""),"원",""),""))))</f>
        <v/>
      </c>
      <c r="AC706" s="2">
        <f>IF(OR($Y706="",$G$6=""),"",INDEX($A:$U,ROW(),$G$6)&amp;"")</f>
        <v/>
      </c>
      <c r="AD706" s="2">
        <f>IF($Y706="","",IF(OR(AND(설정!$B$5&lt;&gt;"",ISNUMBER(SEARCH(설정!$B$5,$AC706))),AND(설정!$B$6&lt;&gt;"",ISNUMBER(SEARCH(설정!$B$6,$AC706))),AND(설정!$B$7&lt;&gt;"",ISNUMBER(SEARCH(설정!$B$7,$AC706)))),"제외","포함"))</f>
        <v/>
      </c>
    </row>
    <row r="707">
      <c r="W707" s="2">
        <f>IF(OR($B$5="",$C$6="",ROW()&lt;$B$5),"",IF(INDEX($A:$U,ROW(),$C$6)="","",INDEX($A:$U,ROW(),$C$6)))</f>
        <v/>
      </c>
      <c r="X707" s="28">
        <f>IF($W707="","",IF(ISNUMBER($W707),IF($W707&gt;=10000000,IFERROR(DATE(INT($W707/10000),MOD(INT($W707/100),100),MOD($W707,100)),""),$W707),IF(ISNUMBER(--SUBSTITUTE(SUBSTITUTE(TRIM($W707),".","-"),"/","-")),IF(--SUBSTITUTE(SUBSTITUTE(TRIM($W707),".","-"),"/","-")&gt;=10000000,IFERROR(DATE(--LEFT(TRIM($W707),4),--MID(TRIM($W707),5,2),--RIGHT(TRIM($W707),2)),""),--SUBSTITUTE(SUBSTITUTE(TRIM($W707),".","-"),"/","-")),IFERROR(--LEFT(SUBSTITUTE(SUBSTITUTE(TRIM($W707),".","-"),"/","-"),10),""))))</f>
        <v/>
      </c>
      <c r="Y707" s="29">
        <f>IF($X707="","",INT($X707))</f>
        <v/>
      </c>
      <c r="Z707" s="30">
        <f>IF(OR($Y707="",$D$6=""),"",IF(INDEX($A:$U,ROW(),$D$6)="",0,IF(ISNUMBER(INDEX($A:$U,ROW(),$D$6)),INDEX($A:$U,ROW(),$D$6),IFERROR(--SUBSTITUTE(SUBSTITUTE(TRIM(INDEX($A:$U,ROW(),$D$6)),",",""),"원",""),0))))</f>
        <v/>
      </c>
      <c r="AA707" s="30">
        <f>IF(OR($Y707="",$E$6=""),"",IF(INDEX($A:$U,ROW(),$E$6)="",0,IF(ISNUMBER(INDEX($A:$U,ROW(),$E$6)),INDEX($A:$U,ROW(),$E$6),IFERROR(--SUBSTITUTE(SUBSTITUTE(TRIM(INDEX($A:$U,ROW(),$E$6)),",",""),"원",""),0))))</f>
        <v/>
      </c>
      <c r="AB707" s="30">
        <f>IF(OR($Y707="",$F$6=""),"",IF(INDEX($A:$U,ROW(),$F$6)="","",IF(ISNUMBER(INDEX($A:$U,ROW(),$F$6)),INDEX($A:$U,ROW(),$F$6),IFERROR(--SUBSTITUTE(SUBSTITUTE(TRIM(INDEX($A:$U,ROW(),$F$6)),",",""),"원",""),""))))</f>
        <v/>
      </c>
      <c r="AC707" s="2">
        <f>IF(OR($Y707="",$G$6=""),"",INDEX($A:$U,ROW(),$G$6)&amp;"")</f>
        <v/>
      </c>
      <c r="AD707" s="2">
        <f>IF($Y707="","",IF(OR(AND(설정!$B$5&lt;&gt;"",ISNUMBER(SEARCH(설정!$B$5,$AC707))),AND(설정!$B$6&lt;&gt;"",ISNUMBER(SEARCH(설정!$B$6,$AC707))),AND(설정!$B$7&lt;&gt;"",ISNUMBER(SEARCH(설정!$B$7,$AC707)))),"제외","포함"))</f>
        <v/>
      </c>
    </row>
    <row r="708">
      <c r="W708" s="2">
        <f>IF(OR($B$5="",$C$6="",ROW()&lt;$B$5),"",IF(INDEX($A:$U,ROW(),$C$6)="","",INDEX($A:$U,ROW(),$C$6)))</f>
        <v/>
      </c>
      <c r="X708" s="28">
        <f>IF($W708="","",IF(ISNUMBER($W708),IF($W708&gt;=10000000,IFERROR(DATE(INT($W708/10000),MOD(INT($W708/100),100),MOD($W708,100)),""),$W708),IF(ISNUMBER(--SUBSTITUTE(SUBSTITUTE(TRIM($W708),".","-"),"/","-")),IF(--SUBSTITUTE(SUBSTITUTE(TRIM($W708),".","-"),"/","-")&gt;=10000000,IFERROR(DATE(--LEFT(TRIM($W708),4),--MID(TRIM($W708),5,2),--RIGHT(TRIM($W708),2)),""),--SUBSTITUTE(SUBSTITUTE(TRIM($W708),".","-"),"/","-")),IFERROR(--LEFT(SUBSTITUTE(SUBSTITUTE(TRIM($W708),".","-"),"/","-"),10),""))))</f>
        <v/>
      </c>
      <c r="Y708" s="29">
        <f>IF($X708="","",INT($X708))</f>
        <v/>
      </c>
      <c r="Z708" s="30">
        <f>IF(OR($Y708="",$D$6=""),"",IF(INDEX($A:$U,ROW(),$D$6)="",0,IF(ISNUMBER(INDEX($A:$U,ROW(),$D$6)),INDEX($A:$U,ROW(),$D$6),IFERROR(--SUBSTITUTE(SUBSTITUTE(TRIM(INDEX($A:$U,ROW(),$D$6)),",",""),"원",""),0))))</f>
        <v/>
      </c>
      <c r="AA708" s="30">
        <f>IF(OR($Y708="",$E$6=""),"",IF(INDEX($A:$U,ROW(),$E$6)="",0,IF(ISNUMBER(INDEX($A:$U,ROW(),$E$6)),INDEX($A:$U,ROW(),$E$6),IFERROR(--SUBSTITUTE(SUBSTITUTE(TRIM(INDEX($A:$U,ROW(),$E$6)),",",""),"원",""),0))))</f>
        <v/>
      </c>
      <c r="AB708" s="30">
        <f>IF(OR($Y708="",$F$6=""),"",IF(INDEX($A:$U,ROW(),$F$6)="","",IF(ISNUMBER(INDEX($A:$U,ROW(),$F$6)),INDEX($A:$U,ROW(),$F$6),IFERROR(--SUBSTITUTE(SUBSTITUTE(TRIM(INDEX($A:$U,ROW(),$F$6)),",",""),"원",""),""))))</f>
        <v/>
      </c>
      <c r="AC708" s="2">
        <f>IF(OR($Y708="",$G$6=""),"",INDEX($A:$U,ROW(),$G$6)&amp;"")</f>
        <v/>
      </c>
      <c r="AD708" s="2">
        <f>IF($Y708="","",IF(OR(AND(설정!$B$5&lt;&gt;"",ISNUMBER(SEARCH(설정!$B$5,$AC708))),AND(설정!$B$6&lt;&gt;"",ISNUMBER(SEARCH(설정!$B$6,$AC708))),AND(설정!$B$7&lt;&gt;"",ISNUMBER(SEARCH(설정!$B$7,$AC708)))),"제외","포함"))</f>
        <v/>
      </c>
    </row>
    <row r="709">
      <c r="W709" s="2">
        <f>IF(OR($B$5="",$C$6="",ROW()&lt;$B$5),"",IF(INDEX($A:$U,ROW(),$C$6)="","",INDEX($A:$U,ROW(),$C$6)))</f>
        <v/>
      </c>
      <c r="X709" s="28">
        <f>IF($W709="","",IF(ISNUMBER($W709),IF($W709&gt;=10000000,IFERROR(DATE(INT($W709/10000),MOD(INT($W709/100),100),MOD($W709,100)),""),$W709),IF(ISNUMBER(--SUBSTITUTE(SUBSTITUTE(TRIM($W709),".","-"),"/","-")),IF(--SUBSTITUTE(SUBSTITUTE(TRIM($W709),".","-"),"/","-")&gt;=10000000,IFERROR(DATE(--LEFT(TRIM($W709),4),--MID(TRIM($W709),5,2),--RIGHT(TRIM($W709),2)),""),--SUBSTITUTE(SUBSTITUTE(TRIM($W709),".","-"),"/","-")),IFERROR(--LEFT(SUBSTITUTE(SUBSTITUTE(TRIM($W709),".","-"),"/","-"),10),""))))</f>
        <v/>
      </c>
      <c r="Y709" s="29">
        <f>IF($X709="","",INT($X709))</f>
        <v/>
      </c>
      <c r="Z709" s="30">
        <f>IF(OR($Y709="",$D$6=""),"",IF(INDEX($A:$U,ROW(),$D$6)="",0,IF(ISNUMBER(INDEX($A:$U,ROW(),$D$6)),INDEX($A:$U,ROW(),$D$6),IFERROR(--SUBSTITUTE(SUBSTITUTE(TRIM(INDEX($A:$U,ROW(),$D$6)),",",""),"원",""),0))))</f>
        <v/>
      </c>
      <c r="AA709" s="30">
        <f>IF(OR($Y709="",$E$6=""),"",IF(INDEX($A:$U,ROW(),$E$6)="",0,IF(ISNUMBER(INDEX($A:$U,ROW(),$E$6)),INDEX($A:$U,ROW(),$E$6),IFERROR(--SUBSTITUTE(SUBSTITUTE(TRIM(INDEX($A:$U,ROW(),$E$6)),",",""),"원",""),0))))</f>
        <v/>
      </c>
      <c r="AB709" s="30">
        <f>IF(OR($Y709="",$F$6=""),"",IF(INDEX($A:$U,ROW(),$F$6)="","",IF(ISNUMBER(INDEX($A:$U,ROW(),$F$6)),INDEX($A:$U,ROW(),$F$6),IFERROR(--SUBSTITUTE(SUBSTITUTE(TRIM(INDEX($A:$U,ROW(),$F$6)),",",""),"원",""),""))))</f>
        <v/>
      </c>
      <c r="AC709" s="2">
        <f>IF(OR($Y709="",$G$6=""),"",INDEX($A:$U,ROW(),$G$6)&amp;"")</f>
        <v/>
      </c>
      <c r="AD709" s="2">
        <f>IF($Y709="","",IF(OR(AND(설정!$B$5&lt;&gt;"",ISNUMBER(SEARCH(설정!$B$5,$AC709))),AND(설정!$B$6&lt;&gt;"",ISNUMBER(SEARCH(설정!$B$6,$AC709))),AND(설정!$B$7&lt;&gt;"",ISNUMBER(SEARCH(설정!$B$7,$AC709)))),"제외","포함"))</f>
        <v/>
      </c>
    </row>
    <row r="710">
      <c r="W710" s="2">
        <f>IF(OR($B$5="",$C$6="",ROW()&lt;$B$5),"",IF(INDEX($A:$U,ROW(),$C$6)="","",INDEX($A:$U,ROW(),$C$6)))</f>
        <v/>
      </c>
      <c r="X710" s="28">
        <f>IF($W710="","",IF(ISNUMBER($W710),IF($W710&gt;=10000000,IFERROR(DATE(INT($W710/10000),MOD(INT($W710/100),100),MOD($W710,100)),""),$W710),IF(ISNUMBER(--SUBSTITUTE(SUBSTITUTE(TRIM($W710),".","-"),"/","-")),IF(--SUBSTITUTE(SUBSTITUTE(TRIM($W710),".","-"),"/","-")&gt;=10000000,IFERROR(DATE(--LEFT(TRIM($W710),4),--MID(TRIM($W710),5,2),--RIGHT(TRIM($W710),2)),""),--SUBSTITUTE(SUBSTITUTE(TRIM($W710),".","-"),"/","-")),IFERROR(--LEFT(SUBSTITUTE(SUBSTITUTE(TRIM($W710),".","-"),"/","-"),10),""))))</f>
        <v/>
      </c>
      <c r="Y710" s="29">
        <f>IF($X710="","",INT($X710))</f>
        <v/>
      </c>
      <c r="Z710" s="30">
        <f>IF(OR($Y710="",$D$6=""),"",IF(INDEX($A:$U,ROW(),$D$6)="",0,IF(ISNUMBER(INDEX($A:$U,ROW(),$D$6)),INDEX($A:$U,ROW(),$D$6),IFERROR(--SUBSTITUTE(SUBSTITUTE(TRIM(INDEX($A:$U,ROW(),$D$6)),",",""),"원",""),0))))</f>
        <v/>
      </c>
      <c r="AA710" s="30">
        <f>IF(OR($Y710="",$E$6=""),"",IF(INDEX($A:$U,ROW(),$E$6)="",0,IF(ISNUMBER(INDEX($A:$U,ROW(),$E$6)),INDEX($A:$U,ROW(),$E$6),IFERROR(--SUBSTITUTE(SUBSTITUTE(TRIM(INDEX($A:$U,ROW(),$E$6)),",",""),"원",""),0))))</f>
        <v/>
      </c>
      <c r="AB710" s="30">
        <f>IF(OR($Y710="",$F$6=""),"",IF(INDEX($A:$U,ROW(),$F$6)="","",IF(ISNUMBER(INDEX($A:$U,ROW(),$F$6)),INDEX($A:$U,ROW(),$F$6),IFERROR(--SUBSTITUTE(SUBSTITUTE(TRIM(INDEX($A:$U,ROW(),$F$6)),",",""),"원",""),""))))</f>
        <v/>
      </c>
      <c r="AC710" s="2">
        <f>IF(OR($Y710="",$G$6=""),"",INDEX($A:$U,ROW(),$G$6)&amp;"")</f>
        <v/>
      </c>
      <c r="AD710" s="2">
        <f>IF($Y710="","",IF(OR(AND(설정!$B$5&lt;&gt;"",ISNUMBER(SEARCH(설정!$B$5,$AC710))),AND(설정!$B$6&lt;&gt;"",ISNUMBER(SEARCH(설정!$B$6,$AC710))),AND(설정!$B$7&lt;&gt;"",ISNUMBER(SEARCH(설정!$B$7,$AC710)))),"제외","포함"))</f>
        <v/>
      </c>
    </row>
    <row r="711">
      <c r="W711" s="2">
        <f>IF(OR($B$5="",$C$6="",ROW()&lt;$B$5),"",IF(INDEX($A:$U,ROW(),$C$6)="","",INDEX($A:$U,ROW(),$C$6)))</f>
        <v/>
      </c>
      <c r="X711" s="28">
        <f>IF($W711="","",IF(ISNUMBER($W711),IF($W711&gt;=10000000,IFERROR(DATE(INT($W711/10000),MOD(INT($W711/100),100),MOD($W711,100)),""),$W711),IF(ISNUMBER(--SUBSTITUTE(SUBSTITUTE(TRIM($W711),".","-"),"/","-")),IF(--SUBSTITUTE(SUBSTITUTE(TRIM($W711),".","-"),"/","-")&gt;=10000000,IFERROR(DATE(--LEFT(TRIM($W711),4),--MID(TRIM($W711),5,2),--RIGHT(TRIM($W711),2)),""),--SUBSTITUTE(SUBSTITUTE(TRIM($W711),".","-"),"/","-")),IFERROR(--LEFT(SUBSTITUTE(SUBSTITUTE(TRIM($W711),".","-"),"/","-"),10),""))))</f>
        <v/>
      </c>
      <c r="Y711" s="29">
        <f>IF($X711="","",INT($X711))</f>
        <v/>
      </c>
      <c r="Z711" s="30">
        <f>IF(OR($Y711="",$D$6=""),"",IF(INDEX($A:$U,ROW(),$D$6)="",0,IF(ISNUMBER(INDEX($A:$U,ROW(),$D$6)),INDEX($A:$U,ROW(),$D$6),IFERROR(--SUBSTITUTE(SUBSTITUTE(TRIM(INDEX($A:$U,ROW(),$D$6)),",",""),"원",""),0))))</f>
        <v/>
      </c>
      <c r="AA711" s="30">
        <f>IF(OR($Y711="",$E$6=""),"",IF(INDEX($A:$U,ROW(),$E$6)="",0,IF(ISNUMBER(INDEX($A:$U,ROW(),$E$6)),INDEX($A:$U,ROW(),$E$6),IFERROR(--SUBSTITUTE(SUBSTITUTE(TRIM(INDEX($A:$U,ROW(),$E$6)),",",""),"원",""),0))))</f>
        <v/>
      </c>
      <c r="AB711" s="30">
        <f>IF(OR($Y711="",$F$6=""),"",IF(INDEX($A:$U,ROW(),$F$6)="","",IF(ISNUMBER(INDEX($A:$U,ROW(),$F$6)),INDEX($A:$U,ROW(),$F$6),IFERROR(--SUBSTITUTE(SUBSTITUTE(TRIM(INDEX($A:$U,ROW(),$F$6)),",",""),"원",""),""))))</f>
        <v/>
      </c>
      <c r="AC711" s="2">
        <f>IF(OR($Y711="",$G$6=""),"",INDEX($A:$U,ROW(),$G$6)&amp;"")</f>
        <v/>
      </c>
      <c r="AD711" s="2">
        <f>IF($Y711="","",IF(OR(AND(설정!$B$5&lt;&gt;"",ISNUMBER(SEARCH(설정!$B$5,$AC711))),AND(설정!$B$6&lt;&gt;"",ISNUMBER(SEARCH(설정!$B$6,$AC711))),AND(설정!$B$7&lt;&gt;"",ISNUMBER(SEARCH(설정!$B$7,$AC711)))),"제외","포함"))</f>
        <v/>
      </c>
    </row>
    <row r="712">
      <c r="W712" s="2">
        <f>IF(OR($B$5="",$C$6="",ROW()&lt;$B$5),"",IF(INDEX($A:$U,ROW(),$C$6)="","",INDEX($A:$U,ROW(),$C$6)))</f>
        <v/>
      </c>
      <c r="X712" s="28">
        <f>IF($W712="","",IF(ISNUMBER($W712),IF($W712&gt;=10000000,IFERROR(DATE(INT($W712/10000),MOD(INT($W712/100),100),MOD($W712,100)),""),$W712),IF(ISNUMBER(--SUBSTITUTE(SUBSTITUTE(TRIM($W712),".","-"),"/","-")),IF(--SUBSTITUTE(SUBSTITUTE(TRIM($W712),".","-"),"/","-")&gt;=10000000,IFERROR(DATE(--LEFT(TRIM($W712),4),--MID(TRIM($W712),5,2),--RIGHT(TRIM($W712),2)),""),--SUBSTITUTE(SUBSTITUTE(TRIM($W712),".","-"),"/","-")),IFERROR(--LEFT(SUBSTITUTE(SUBSTITUTE(TRIM($W712),".","-"),"/","-"),10),""))))</f>
        <v/>
      </c>
      <c r="Y712" s="29">
        <f>IF($X712="","",INT($X712))</f>
        <v/>
      </c>
      <c r="Z712" s="30">
        <f>IF(OR($Y712="",$D$6=""),"",IF(INDEX($A:$U,ROW(),$D$6)="",0,IF(ISNUMBER(INDEX($A:$U,ROW(),$D$6)),INDEX($A:$U,ROW(),$D$6),IFERROR(--SUBSTITUTE(SUBSTITUTE(TRIM(INDEX($A:$U,ROW(),$D$6)),",",""),"원",""),0))))</f>
        <v/>
      </c>
      <c r="AA712" s="30">
        <f>IF(OR($Y712="",$E$6=""),"",IF(INDEX($A:$U,ROW(),$E$6)="",0,IF(ISNUMBER(INDEX($A:$U,ROW(),$E$6)),INDEX($A:$U,ROW(),$E$6),IFERROR(--SUBSTITUTE(SUBSTITUTE(TRIM(INDEX($A:$U,ROW(),$E$6)),",",""),"원",""),0))))</f>
        <v/>
      </c>
      <c r="AB712" s="30">
        <f>IF(OR($Y712="",$F$6=""),"",IF(INDEX($A:$U,ROW(),$F$6)="","",IF(ISNUMBER(INDEX($A:$U,ROW(),$F$6)),INDEX($A:$U,ROW(),$F$6),IFERROR(--SUBSTITUTE(SUBSTITUTE(TRIM(INDEX($A:$U,ROW(),$F$6)),",",""),"원",""),""))))</f>
        <v/>
      </c>
      <c r="AC712" s="2">
        <f>IF(OR($Y712="",$G$6=""),"",INDEX($A:$U,ROW(),$G$6)&amp;"")</f>
        <v/>
      </c>
      <c r="AD712" s="2">
        <f>IF($Y712="","",IF(OR(AND(설정!$B$5&lt;&gt;"",ISNUMBER(SEARCH(설정!$B$5,$AC712))),AND(설정!$B$6&lt;&gt;"",ISNUMBER(SEARCH(설정!$B$6,$AC712))),AND(설정!$B$7&lt;&gt;"",ISNUMBER(SEARCH(설정!$B$7,$AC712)))),"제외","포함"))</f>
        <v/>
      </c>
    </row>
    <row r="713">
      <c r="W713" s="2">
        <f>IF(OR($B$5="",$C$6="",ROW()&lt;$B$5),"",IF(INDEX($A:$U,ROW(),$C$6)="","",INDEX($A:$U,ROW(),$C$6)))</f>
        <v/>
      </c>
      <c r="X713" s="28">
        <f>IF($W713="","",IF(ISNUMBER($W713),IF($W713&gt;=10000000,IFERROR(DATE(INT($W713/10000),MOD(INT($W713/100),100),MOD($W713,100)),""),$W713),IF(ISNUMBER(--SUBSTITUTE(SUBSTITUTE(TRIM($W713),".","-"),"/","-")),IF(--SUBSTITUTE(SUBSTITUTE(TRIM($W713),".","-"),"/","-")&gt;=10000000,IFERROR(DATE(--LEFT(TRIM($W713),4),--MID(TRIM($W713),5,2),--RIGHT(TRIM($W713),2)),""),--SUBSTITUTE(SUBSTITUTE(TRIM($W713),".","-"),"/","-")),IFERROR(--LEFT(SUBSTITUTE(SUBSTITUTE(TRIM($W713),".","-"),"/","-"),10),""))))</f>
        <v/>
      </c>
      <c r="Y713" s="29">
        <f>IF($X713="","",INT($X713))</f>
        <v/>
      </c>
      <c r="Z713" s="30">
        <f>IF(OR($Y713="",$D$6=""),"",IF(INDEX($A:$U,ROW(),$D$6)="",0,IF(ISNUMBER(INDEX($A:$U,ROW(),$D$6)),INDEX($A:$U,ROW(),$D$6),IFERROR(--SUBSTITUTE(SUBSTITUTE(TRIM(INDEX($A:$U,ROW(),$D$6)),",",""),"원",""),0))))</f>
        <v/>
      </c>
      <c r="AA713" s="30">
        <f>IF(OR($Y713="",$E$6=""),"",IF(INDEX($A:$U,ROW(),$E$6)="",0,IF(ISNUMBER(INDEX($A:$U,ROW(),$E$6)),INDEX($A:$U,ROW(),$E$6),IFERROR(--SUBSTITUTE(SUBSTITUTE(TRIM(INDEX($A:$U,ROW(),$E$6)),",",""),"원",""),0))))</f>
        <v/>
      </c>
      <c r="AB713" s="30">
        <f>IF(OR($Y713="",$F$6=""),"",IF(INDEX($A:$U,ROW(),$F$6)="","",IF(ISNUMBER(INDEX($A:$U,ROW(),$F$6)),INDEX($A:$U,ROW(),$F$6),IFERROR(--SUBSTITUTE(SUBSTITUTE(TRIM(INDEX($A:$U,ROW(),$F$6)),",",""),"원",""),""))))</f>
        <v/>
      </c>
      <c r="AC713" s="2">
        <f>IF(OR($Y713="",$G$6=""),"",INDEX($A:$U,ROW(),$G$6)&amp;"")</f>
        <v/>
      </c>
      <c r="AD713" s="2">
        <f>IF($Y713="","",IF(OR(AND(설정!$B$5&lt;&gt;"",ISNUMBER(SEARCH(설정!$B$5,$AC713))),AND(설정!$B$6&lt;&gt;"",ISNUMBER(SEARCH(설정!$B$6,$AC713))),AND(설정!$B$7&lt;&gt;"",ISNUMBER(SEARCH(설정!$B$7,$AC713)))),"제외","포함"))</f>
        <v/>
      </c>
    </row>
    <row r="714">
      <c r="W714" s="2">
        <f>IF(OR($B$5="",$C$6="",ROW()&lt;$B$5),"",IF(INDEX($A:$U,ROW(),$C$6)="","",INDEX($A:$U,ROW(),$C$6)))</f>
        <v/>
      </c>
      <c r="X714" s="28">
        <f>IF($W714="","",IF(ISNUMBER($W714),IF($W714&gt;=10000000,IFERROR(DATE(INT($W714/10000),MOD(INT($W714/100),100),MOD($W714,100)),""),$W714),IF(ISNUMBER(--SUBSTITUTE(SUBSTITUTE(TRIM($W714),".","-"),"/","-")),IF(--SUBSTITUTE(SUBSTITUTE(TRIM($W714),".","-"),"/","-")&gt;=10000000,IFERROR(DATE(--LEFT(TRIM($W714),4),--MID(TRIM($W714),5,2),--RIGHT(TRIM($W714),2)),""),--SUBSTITUTE(SUBSTITUTE(TRIM($W714),".","-"),"/","-")),IFERROR(--LEFT(SUBSTITUTE(SUBSTITUTE(TRIM($W714),".","-"),"/","-"),10),""))))</f>
        <v/>
      </c>
      <c r="Y714" s="29">
        <f>IF($X714="","",INT($X714))</f>
        <v/>
      </c>
      <c r="Z714" s="30">
        <f>IF(OR($Y714="",$D$6=""),"",IF(INDEX($A:$U,ROW(),$D$6)="",0,IF(ISNUMBER(INDEX($A:$U,ROW(),$D$6)),INDEX($A:$U,ROW(),$D$6),IFERROR(--SUBSTITUTE(SUBSTITUTE(TRIM(INDEX($A:$U,ROW(),$D$6)),",",""),"원",""),0))))</f>
        <v/>
      </c>
      <c r="AA714" s="30">
        <f>IF(OR($Y714="",$E$6=""),"",IF(INDEX($A:$U,ROW(),$E$6)="",0,IF(ISNUMBER(INDEX($A:$U,ROW(),$E$6)),INDEX($A:$U,ROW(),$E$6),IFERROR(--SUBSTITUTE(SUBSTITUTE(TRIM(INDEX($A:$U,ROW(),$E$6)),",",""),"원",""),0))))</f>
        <v/>
      </c>
      <c r="AB714" s="30">
        <f>IF(OR($Y714="",$F$6=""),"",IF(INDEX($A:$U,ROW(),$F$6)="","",IF(ISNUMBER(INDEX($A:$U,ROW(),$F$6)),INDEX($A:$U,ROW(),$F$6),IFERROR(--SUBSTITUTE(SUBSTITUTE(TRIM(INDEX($A:$U,ROW(),$F$6)),",",""),"원",""),""))))</f>
        <v/>
      </c>
      <c r="AC714" s="2">
        <f>IF(OR($Y714="",$G$6=""),"",INDEX($A:$U,ROW(),$G$6)&amp;"")</f>
        <v/>
      </c>
      <c r="AD714" s="2">
        <f>IF($Y714="","",IF(OR(AND(설정!$B$5&lt;&gt;"",ISNUMBER(SEARCH(설정!$B$5,$AC714))),AND(설정!$B$6&lt;&gt;"",ISNUMBER(SEARCH(설정!$B$6,$AC714))),AND(설정!$B$7&lt;&gt;"",ISNUMBER(SEARCH(설정!$B$7,$AC714)))),"제외","포함"))</f>
        <v/>
      </c>
    </row>
    <row r="715">
      <c r="W715" s="2">
        <f>IF(OR($B$5="",$C$6="",ROW()&lt;$B$5),"",IF(INDEX($A:$U,ROW(),$C$6)="","",INDEX($A:$U,ROW(),$C$6)))</f>
        <v/>
      </c>
      <c r="X715" s="28">
        <f>IF($W715="","",IF(ISNUMBER($W715),IF($W715&gt;=10000000,IFERROR(DATE(INT($W715/10000),MOD(INT($W715/100),100),MOD($W715,100)),""),$W715),IF(ISNUMBER(--SUBSTITUTE(SUBSTITUTE(TRIM($W715),".","-"),"/","-")),IF(--SUBSTITUTE(SUBSTITUTE(TRIM($W715),".","-"),"/","-")&gt;=10000000,IFERROR(DATE(--LEFT(TRIM($W715),4),--MID(TRIM($W715),5,2),--RIGHT(TRIM($W715),2)),""),--SUBSTITUTE(SUBSTITUTE(TRIM($W715),".","-"),"/","-")),IFERROR(--LEFT(SUBSTITUTE(SUBSTITUTE(TRIM($W715),".","-"),"/","-"),10),""))))</f>
        <v/>
      </c>
      <c r="Y715" s="29">
        <f>IF($X715="","",INT($X715))</f>
        <v/>
      </c>
      <c r="Z715" s="30">
        <f>IF(OR($Y715="",$D$6=""),"",IF(INDEX($A:$U,ROW(),$D$6)="",0,IF(ISNUMBER(INDEX($A:$U,ROW(),$D$6)),INDEX($A:$U,ROW(),$D$6),IFERROR(--SUBSTITUTE(SUBSTITUTE(TRIM(INDEX($A:$U,ROW(),$D$6)),",",""),"원",""),0))))</f>
        <v/>
      </c>
      <c r="AA715" s="30">
        <f>IF(OR($Y715="",$E$6=""),"",IF(INDEX($A:$U,ROW(),$E$6)="",0,IF(ISNUMBER(INDEX($A:$U,ROW(),$E$6)),INDEX($A:$U,ROW(),$E$6),IFERROR(--SUBSTITUTE(SUBSTITUTE(TRIM(INDEX($A:$U,ROW(),$E$6)),",",""),"원",""),0))))</f>
        <v/>
      </c>
      <c r="AB715" s="30">
        <f>IF(OR($Y715="",$F$6=""),"",IF(INDEX($A:$U,ROW(),$F$6)="","",IF(ISNUMBER(INDEX($A:$U,ROW(),$F$6)),INDEX($A:$U,ROW(),$F$6),IFERROR(--SUBSTITUTE(SUBSTITUTE(TRIM(INDEX($A:$U,ROW(),$F$6)),",",""),"원",""),""))))</f>
        <v/>
      </c>
      <c r="AC715" s="2">
        <f>IF(OR($Y715="",$G$6=""),"",INDEX($A:$U,ROW(),$G$6)&amp;"")</f>
        <v/>
      </c>
      <c r="AD715" s="2">
        <f>IF($Y715="","",IF(OR(AND(설정!$B$5&lt;&gt;"",ISNUMBER(SEARCH(설정!$B$5,$AC715))),AND(설정!$B$6&lt;&gt;"",ISNUMBER(SEARCH(설정!$B$6,$AC715))),AND(설정!$B$7&lt;&gt;"",ISNUMBER(SEARCH(설정!$B$7,$AC715)))),"제외","포함"))</f>
        <v/>
      </c>
    </row>
    <row r="716">
      <c r="W716" s="2">
        <f>IF(OR($B$5="",$C$6="",ROW()&lt;$B$5),"",IF(INDEX($A:$U,ROW(),$C$6)="","",INDEX($A:$U,ROW(),$C$6)))</f>
        <v/>
      </c>
      <c r="X716" s="28">
        <f>IF($W716="","",IF(ISNUMBER($W716),IF($W716&gt;=10000000,IFERROR(DATE(INT($W716/10000),MOD(INT($W716/100),100),MOD($W716,100)),""),$W716),IF(ISNUMBER(--SUBSTITUTE(SUBSTITUTE(TRIM($W716),".","-"),"/","-")),IF(--SUBSTITUTE(SUBSTITUTE(TRIM($W716),".","-"),"/","-")&gt;=10000000,IFERROR(DATE(--LEFT(TRIM($W716),4),--MID(TRIM($W716),5,2),--RIGHT(TRIM($W716),2)),""),--SUBSTITUTE(SUBSTITUTE(TRIM($W716),".","-"),"/","-")),IFERROR(--LEFT(SUBSTITUTE(SUBSTITUTE(TRIM($W716),".","-"),"/","-"),10),""))))</f>
        <v/>
      </c>
      <c r="Y716" s="29">
        <f>IF($X716="","",INT($X716))</f>
        <v/>
      </c>
      <c r="Z716" s="30">
        <f>IF(OR($Y716="",$D$6=""),"",IF(INDEX($A:$U,ROW(),$D$6)="",0,IF(ISNUMBER(INDEX($A:$U,ROW(),$D$6)),INDEX($A:$U,ROW(),$D$6),IFERROR(--SUBSTITUTE(SUBSTITUTE(TRIM(INDEX($A:$U,ROW(),$D$6)),",",""),"원",""),0))))</f>
        <v/>
      </c>
      <c r="AA716" s="30">
        <f>IF(OR($Y716="",$E$6=""),"",IF(INDEX($A:$U,ROW(),$E$6)="",0,IF(ISNUMBER(INDEX($A:$U,ROW(),$E$6)),INDEX($A:$U,ROW(),$E$6),IFERROR(--SUBSTITUTE(SUBSTITUTE(TRIM(INDEX($A:$U,ROW(),$E$6)),",",""),"원",""),0))))</f>
        <v/>
      </c>
      <c r="AB716" s="30">
        <f>IF(OR($Y716="",$F$6=""),"",IF(INDEX($A:$U,ROW(),$F$6)="","",IF(ISNUMBER(INDEX($A:$U,ROW(),$F$6)),INDEX($A:$U,ROW(),$F$6),IFERROR(--SUBSTITUTE(SUBSTITUTE(TRIM(INDEX($A:$U,ROW(),$F$6)),",",""),"원",""),""))))</f>
        <v/>
      </c>
      <c r="AC716" s="2">
        <f>IF(OR($Y716="",$G$6=""),"",INDEX($A:$U,ROW(),$G$6)&amp;"")</f>
        <v/>
      </c>
      <c r="AD716" s="2">
        <f>IF($Y716="","",IF(OR(AND(설정!$B$5&lt;&gt;"",ISNUMBER(SEARCH(설정!$B$5,$AC716))),AND(설정!$B$6&lt;&gt;"",ISNUMBER(SEARCH(설정!$B$6,$AC716))),AND(설정!$B$7&lt;&gt;"",ISNUMBER(SEARCH(설정!$B$7,$AC716)))),"제외","포함"))</f>
        <v/>
      </c>
    </row>
    <row r="717">
      <c r="W717" s="2">
        <f>IF(OR($B$5="",$C$6="",ROW()&lt;$B$5),"",IF(INDEX($A:$U,ROW(),$C$6)="","",INDEX($A:$U,ROW(),$C$6)))</f>
        <v/>
      </c>
      <c r="X717" s="28">
        <f>IF($W717="","",IF(ISNUMBER($W717),IF($W717&gt;=10000000,IFERROR(DATE(INT($W717/10000),MOD(INT($W717/100),100),MOD($W717,100)),""),$W717),IF(ISNUMBER(--SUBSTITUTE(SUBSTITUTE(TRIM($W717),".","-"),"/","-")),IF(--SUBSTITUTE(SUBSTITUTE(TRIM($W717),".","-"),"/","-")&gt;=10000000,IFERROR(DATE(--LEFT(TRIM($W717),4),--MID(TRIM($W717),5,2),--RIGHT(TRIM($W717),2)),""),--SUBSTITUTE(SUBSTITUTE(TRIM($W717),".","-"),"/","-")),IFERROR(--LEFT(SUBSTITUTE(SUBSTITUTE(TRIM($W717),".","-"),"/","-"),10),""))))</f>
        <v/>
      </c>
      <c r="Y717" s="29">
        <f>IF($X717="","",INT($X717))</f>
        <v/>
      </c>
      <c r="Z717" s="30">
        <f>IF(OR($Y717="",$D$6=""),"",IF(INDEX($A:$U,ROW(),$D$6)="",0,IF(ISNUMBER(INDEX($A:$U,ROW(),$D$6)),INDEX($A:$U,ROW(),$D$6),IFERROR(--SUBSTITUTE(SUBSTITUTE(TRIM(INDEX($A:$U,ROW(),$D$6)),",",""),"원",""),0))))</f>
        <v/>
      </c>
      <c r="AA717" s="30">
        <f>IF(OR($Y717="",$E$6=""),"",IF(INDEX($A:$U,ROW(),$E$6)="",0,IF(ISNUMBER(INDEX($A:$U,ROW(),$E$6)),INDEX($A:$U,ROW(),$E$6),IFERROR(--SUBSTITUTE(SUBSTITUTE(TRIM(INDEX($A:$U,ROW(),$E$6)),",",""),"원",""),0))))</f>
        <v/>
      </c>
      <c r="AB717" s="30">
        <f>IF(OR($Y717="",$F$6=""),"",IF(INDEX($A:$U,ROW(),$F$6)="","",IF(ISNUMBER(INDEX($A:$U,ROW(),$F$6)),INDEX($A:$U,ROW(),$F$6),IFERROR(--SUBSTITUTE(SUBSTITUTE(TRIM(INDEX($A:$U,ROW(),$F$6)),",",""),"원",""),""))))</f>
        <v/>
      </c>
      <c r="AC717" s="2">
        <f>IF(OR($Y717="",$G$6=""),"",INDEX($A:$U,ROW(),$G$6)&amp;"")</f>
        <v/>
      </c>
      <c r="AD717" s="2">
        <f>IF($Y717="","",IF(OR(AND(설정!$B$5&lt;&gt;"",ISNUMBER(SEARCH(설정!$B$5,$AC717))),AND(설정!$B$6&lt;&gt;"",ISNUMBER(SEARCH(설정!$B$6,$AC717))),AND(설정!$B$7&lt;&gt;"",ISNUMBER(SEARCH(설정!$B$7,$AC717)))),"제외","포함"))</f>
        <v/>
      </c>
    </row>
    <row r="718">
      <c r="W718" s="2">
        <f>IF(OR($B$5="",$C$6="",ROW()&lt;$B$5),"",IF(INDEX($A:$U,ROW(),$C$6)="","",INDEX($A:$U,ROW(),$C$6)))</f>
        <v/>
      </c>
      <c r="X718" s="28">
        <f>IF($W718="","",IF(ISNUMBER($W718),IF($W718&gt;=10000000,IFERROR(DATE(INT($W718/10000),MOD(INT($W718/100),100),MOD($W718,100)),""),$W718),IF(ISNUMBER(--SUBSTITUTE(SUBSTITUTE(TRIM($W718),".","-"),"/","-")),IF(--SUBSTITUTE(SUBSTITUTE(TRIM($W718),".","-"),"/","-")&gt;=10000000,IFERROR(DATE(--LEFT(TRIM($W718),4),--MID(TRIM($W718),5,2),--RIGHT(TRIM($W718),2)),""),--SUBSTITUTE(SUBSTITUTE(TRIM($W718),".","-"),"/","-")),IFERROR(--LEFT(SUBSTITUTE(SUBSTITUTE(TRIM($W718),".","-"),"/","-"),10),""))))</f>
        <v/>
      </c>
      <c r="Y718" s="29">
        <f>IF($X718="","",INT($X718))</f>
        <v/>
      </c>
      <c r="Z718" s="30">
        <f>IF(OR($Y718="",$D$6=""),"",IF(INDEX($A:$U,ROW(),$D$6)="",0,IF(ISNUMBER(INDEX($A:$U,ROW(),$D$6)),INDEX($A:$U,ROW(),$D$6),IFERROR(--SUBSTITUTE(SUBSTITUTE(TRIM(INDEX($A:$U,ROW(),$D$6)),",",""),"원",""),0))))</f>
        <v/>
      </c>
      <c r="AA718" s="30">
        <f>IF(OR($Y718="",$E$6=""),"",IF(INDEX($A:$U,ROW(),$E$6)="",0,IF(ISNUMBER(INDEX($A:$U,ROW(),$E$6)),INDEX($A:$U,ROW(),$E$6),IFERROR(--SUBSTITUTE(SUBSTITUTE(TRIM(INDEX($A:$U,ROW(),$E$6)),",",""),"원",""),0))))</f>
        <v/>
      </c>
      <c r="AB718" s="30">
        <f>IF(OR($Y718="",$F$6=""),"",IF(INDEX($A:$U,ROW(),$F$6)="","",IF(ISNUMBER(INDEX($A:$U,ROW(),$F$6)),INDEX($A:$U,ROW(),$F$6),IFERROR(--SUBSTITUTE(SUBSTITUTE(TRIM(INDEX($A:$U,ROW(),$F$6)),",",""),"원",""),""))))</f>
        <v/>
      </c>
      <c r="AC718" s="2">
        <f>IF(OR($Y718="",$G$6=""),"",INDEX($A:$U,ROW(),$G$6)&amp;"")</f>
        <v/>
      </c>
      <c r="AD718" s="2">
        <f>IF($Y718="","",IF(OR(AND(설정!$B$5&lt;&gt;"",ISNUMBER(SEARCH(설정!$B$5,$AC718))),AND(설정!$B$6&lt;&gt;"",ISNUMBER(SEARCH(설정!$B$6,$AC718))),AND(설정!$B$7&lt;&gt;"",ISNUMBER(SEARCH(설정!$B$7,$AC718)))),"제외","포함"))</f>
        <v/>
      </c>
    </row>
    <row r="719">
      <c r="W719" s="2">
        <f>IF(OR($B$5="",$C$6="",ROW()&lt;$B$5),"",IF(INDEX($A:$U,ROW(),$C$6)="","",INDEX($A:$U,ROW(),$C$6)))</f>
        <v/>
      </c>
      <c r="X719" s="28">
        <f>IF($W719="","",IF(ISNUMBER($W719),IF($W719&gt;=10000000,IFERROR(DATE(INT($W719/10000),MOD(INT($W719/100),100),MOD($W719,100)),""),$W719),IF(ISNUMBER(--SUBSTITUTE(SUBSTITUTE(TRIM($W719),".","-"),"/","-")),IF(--SUBSTITUTE(SUBSTITUTE(TRIM($W719),".","-"),"/","-")&gt;=10000000,IFERROR(DATE(--LEFT(TRIM($W719),4),--MID(TRIM($W719),5,2),--RIGHT(TRIM($W719),2)),""),--SUBSTITUTE(SUBSTITUTE(TRIM($W719),".","-"),"/","-")),IFERROR(--LEFT(SUBSTITUTE(SUBSTITUTE(TRIM($W719),".","-"),"/","-"),10),""))))</f>
        <v/>
      </c>
      <c r="Y719" s="29">
        <f>IF($X719="","",INT($X719))</f>
        <v/>
      </c>
      <c r="Z719" s="30">
        <f>IF(OR($Y719="",$D$6=""),"",IF(INDEX($A:$U,ROW(),$D$6)="",0,IF(ISNUMBER(INDEX($A:$U,ROW(),$D$6)),INDEX($A:$U,ROW(),$D$6),IFERROR(--SUBSTITUTE(SUBSTITUTE(TRIM(INDEX($A:$U,ROW(),$D$6)),",",""),"원",""),0))))</f>
        <v/>
      </c>
      <c r="AA719" s="30">
        <f>IF(OR($Y719="",$E$6=""),"",IF(INDEX($A:$U,ROW(),$E$6)="",0,IF(ISNUMBER(INDEX($A:$U,ROW(),$E$6)),INDEX($A:$U,ROW(),$E$6),IFERROR(--SUBSTITUTE(SUBSTITUTE(TRIM(INDEX($A:$U,ROW(),$E$6)),",",""),"원",""),0))))</f>
        <v/>
      </c>
      <c r="AB719" s="30">
        <f>IF(OR($Y719="",$F$6=""),"",IF(INDEX($A:$U,ROW(),$F$6)="","",IF(ISNUMBER(INDEX($A:$U,ROW(),$F$6)),INDEX($A:$U,ROW(),$F$6),IFERROR(--SUBSTITUTE(SUBSTITUTE(TRIM(INDEX($A:$U,ROW(),$F$6)),",",""),"원",""),""))))</f>
        <v/>
      </c>
      <c r="AC719" s="2">
        <f>IF(OR($Y719="",$G$6=""),"",INDEX($A:$U,ROW(),$G$6)&amp;"")</f>
        <v/>
      </c>
      <c r="AD719" s="2">
        <f>IF($Y719="","",IF(OR(AND(설정!$B$5&lt;&gt;"",ISNUMBER(SEARCH(설정!$B$5,$AC719))),AND(설정!$B$6&lt;&gt;"",ISNUMBER(SEARCH(설정!$B$6,$AC719))),AND(설정!$B$7&lt;&gt;"",ISNUMBER(SEARCH(설정!$B$7,$AC719)))),"제외","포함"))</f>
        <v/>
      </c>
    </row>
    <row r="720">
      <c r="W720" s="2">
        <f>IF(OR($B$5="",$C$6="",ROW()&lt;$B$5),"",IF(INDEX($A:$U,ROW(),$C$6)="","",INDEX($A:$U,ROW(),$C$6)))</f>
        <v/>
      </c>
      <c r="X720" s="28">
        <f>IF($W720="","",IF(ISNUMBER($W720),IF($W720&gt;=10000000,IFERROR(DATE(INT($W720/10000),MOD(INT($W720/100),100),MOD($W720,100)),""),$W720),IF(ISNUMBER(--SUBSTITUTE(SUBSTITUTE(TRIM($W720),".","-"),"/","-")),IF(--SUBSTITUTE(SUBSTITUTE(TRIM($W720),".","-"),"/","-")&gt;=10000000,IFERROR(DATE(--LEFT(TRIM($W720),4),--MID(TRIM($W720),5,2),--RIGHT(TRIM($W720),2)),""),--SUBSTITUTE(SUBSTITUTE(TRIM($W720),".","-"),"/","-")),IFERROR(--LEFT(SUBSTITUTE(SUBSTITUTE(TRIM($W720),".","-"),"/","-"),10),""))))</f>
        <v/>
      </c>
      <c r="Y720" s="29">
        <f>IF($X720="","",INT($X720))</f>
        <v/>
      </c>
      <c r="Z720" s="30">
        <f>IF(OR($Y720="",$D$6=""),"",IF(INDEX($A:$U,ROW(),$D$6)="",0,IF(ISNUMBER(INDEX($A:$U,ROW(),$D$6)),INDEX($A:$U,ROW(),$D$6),IFERROR(--SUBSTITUTE(SUBSTITUTE(TRIM(INDEX($A:$U,ROW(),$D$6)),",",""),"원",""),0))))</f>
        <v/>
      </c>
      <c r="AA720" s="30">
        <f>IF(OR($Y720="",$E$6=""),"",IF(INDEX($A:$U,ROW(),$E$6)="",0,IF(ISNUMBER(INDEX($A:$U,ROW(),$E$6)),INDEX($A:$U,ROW(),$E$6),IFERROR(--SUBSTITUTE(SUBSTITUTE(TRIM(INDEX($A:$U,ROW(),$E$6)),",",""),"원",""),0))))</f>
        <v/>
      </c>
      <c r="AB720" s="30">
        <f>IF(OR($Y720="",$F$6=""),"",IF(INDEX($A:$U,ROW(),$F$6)="","",IF(ISNUMBER(INDEX($A:$U,ROW(),$F$6)),INDEX($A:$U,ROW(),$F$6),IFERROR(--SUBSTITUTE(SUBSTITUTE(TRIM(INDEX($A:$U,ROW(),$F$6)),",",""),"원",""),""))))</f>
        <v/>
      </c>
      <c r="AC720" s="2">
        <f>IF(OR($Y720="",$G$6=""),"",INDEX($A:$U,ROW(),$G$6)&amp;"")</f>
        <v/>
      </c>
      <c r="AD720" s="2">
        <f>IF($Y720="","",IF(OR(AND(설정!$B$5&lt;&gt;"",ISNUMBER(SEARCH(설정!$B$5,$AC720))),AND(설정!$B$6&lt;&gt;"",ISNUMBER(SEARCH(설정!$B$6,$AC720))),AND(설정!$B$7&lt;&gt;"",ISNUMBER(SEARCH(설정!$B$7,$AC720)))),"제외","포함"))</f>
        <v/>
      </c>
    </row>
    <row r="721">
      <c r="W721" s="2">
        <f>IF(OR($B$5="",$C$6="",ROW()&lt;$B$5),"",IF(INDEX($A:$U,ROW(),$C$6)="","",INDEX($A:$U,ROW(),$C$6)))</f>
        <v/>
      </c>
      <c r="X721" s="28">
        <f>IF($W721="","",IF(ISNUMBER($W721),IF($W721&gt;=10000000,IFERROR(DATE(INT($W721/10000),MOD(INT($W721/100),100),MOD($W721,100)),""),$W721),IF(ISNUMBER(--SUBSTITUTE(SUBSTITUTE(TRIM($W721),".","-"),"/","-")),IF(--SUBSTITUTE(SUBSTITUTE(TRIM($W721),".","-"),"/","-")&gt;=10000000,IFERROR(DATE(--LEFT(TRIM($W721),4),--MID(TRIM($W721),5,2),--RIGHT(TRIM($W721),2)),""),--SUBSTITUTE(SUBSTITUTE(TRIM($W721),".","-"),"/","-")),IFERROR(--LEFT(SUBSTITUTE(SUBSTITUTE(TRIM($W721),".","-"),"/","-"),10),""))))</f>
        <v/>
      </c>
      <c r="Y721" s="29">
        <f>IF($X721="","",INT($X721))</f>
        <v/>
      </c>
      <c r="Z721" s="30">
        <f>IF(OR($Y721="",$D$6=""),"",IF(INDEX($A:$U,ROW(),$D$6)="",0,IF(ISNUMBER(INDEX($A:$U,ROW(),$D$6)),INDEX($A:$U,ROW(),$D$6),IFERROR(--SUBSTITUTE(SUBSTITUTE(TRIM(INDEX($A:$U,ROW(),$D$6)),",",""),"원",""),0))))</f>
        <v/>
      </c>
      <c r="AA721" s="30">
        <f>IF(OR($Y721="",$E$6=""),"",IF(INDEX($A:$U,ROW(),$E$6)="",0,IF(ISNUMBER(INDEX($A:$U,ROW(),$E$6)),INDEX($A:$U,ROW(),$E$6),IFERROR(--SUBSTITUTE(SUBSTITUTE(TRIM(INDEX($A:$U,ROW(),$E$6)),",",""),"원",""),0))))</f>
        <v/>
      </c>
      <c r="AB721" s="30">
        <f>IF(OR($Y721="",$F$6=""),"",IF(INDEX($A:$U,ROW(),$F$6)="","",IF(ISNUMBER(INDEX($A:$U,ROW(),$F$6)),INDEX($A:$U,ROW(),$F$6),IFERROR(--SUBSTITUTE(SUBSTITUTE(TRIM(INDEX($A:$U,ROW(),$F$6)),",",""),"원",""),""))))</f>
        <v/>
      </c>
      <c r="AC721" s="2">
        <f>IF(OR($Y721="",$G$6=""),"",INDEX($A:$U,ROW(),$G$6)&amp;"")</f>
        <v/>
      </c>
      <c r="AD721" s="2">
        <f>IF($Y721="","",IF(OR(AND(설정!$B$5&lt;&gt;"",ISNUMBER(SEARCH(설정!$B$5,$AC721))),AND(설정!$B$6&lt;&gt;"",ISNUMBER(SEARCH(설정!$B$6,$AC721))),AND(설정!$B$7&lt;&gt;"",ISNUMBER(SEARCH(설정!$B$7,$AC721)))),"제외","포함"))</f>
        <v/>
      </c>
    </row>
    <row r="722">
      <c r="W722" s="2">
        <f>IF(OR($B$5="",$C$6="",ROW()&lt;$B$5),"",IF(INDEX($A:$U,ROW(),$C$6)="","",INDEX($A:$U,ROW(),$C$6)))</f>
        <v/>
      </c>
      <c r="X722" s="28">
        <f>IF($W722="","",IF(ISNUMBER($W722),IF($W722&gt;=10000000,IFERROR(DATE(INT($W722/10000),MOD(INT($W722/100),100),MOD($W722,100)),""),$W722),IF(ISNUMBER(--SUBSTITUTE(SUBSTITUTE(TRIM($W722),".","-"),"/","-")),IF(--SUBSTITUTE(SUBSTITUTE(TRIM($W722),".","-"),"/","-")&gt;=10000000,IFERROR(DATE(--LEFT(TRIM($W722),4),--MID(TRIM($W722),5,2),--RIGHT(TRIM($W722),2)),""),--SUBSTITUTE(SUBSTITUTE(TRIM($W722),".","-"),"/","-")),IFERROR(--LEFT(SUBSTITUTE(SUBSTITUTE(TRIM($W722),".","-"),"/","-"),10),""))))</f>
        <v/>
      </c>
      <c r="Y722" s="29">
        <f>IF($X722="","",INT($X722))</f>
        <v/>
      </c>
      <c r="Z722" s="30">
        <f>IF(OR($Y722="",$D$6=""),"",IF(INDEX($A:$U,ROW(),$D$6)="",0,IF(ISNUMBER(INDEX($A:$U,ROW(),$D$6)),INDEX($A:$U,ROW(),$D$6),IFERROR(--SUBSTITUTE(SUBSTITUTE(TRIM(INDEX($A:$U,ROW(),$D$6)),",",""),"원",""),0))))</f>
        <v/>
      </c>
      <c r="AA722" s="30">
        <f>IF(OR($Y722="",$E$6=""),"",IF(INDEX($A:$U,ROW(),$E$6)="",0,IF(ISNUMBER(INDEX($A:$U,ROW(),$E$6)),INDEX($A:$U,ROW(),$E$6),IFERROR(--SUBSTITUTE(SUBSTITUTE(TRIM(INDEX($A:$U,ROW(),$E$6)),",",""),"원",""),0))))</f>
        <v/>
      </c>
      <c r="AB722" s="30">
        <f>IF(OR($Y722="",$F$6=""),"",IF(INDEX($A:$U,ROW(),$F$6)="","",IF(ISNUMBER(INDEX($A:$U,ROW(),$F$6)),INDEX($A:$U,ROW(),$F$6),IFERROR(--SUBSTITUTE(SUBSTITUTE(TRIM(INDEX($A:$U,ROW(),$F$6)),",",""),"원",""),""))))</f>
        <v/>
      </c>
      <c r="AC722" s="2">
        <f>IF(OR($Y722="",$G$6=""),"",INDEX($A:$U,ROW(),$G$6)&amp;"")</f>
        <v/>
      </c>
      <c r="AD722" s="2">
        <f>IF($Y722="","",IF(OR(AND(설정!$B$5&lt;&gt;"",ISNUMBER(SEARCH(설정!$B$5,$AC722))),AND(설정!$B$6&lt;&gt;"",ISNUMBER(SEARCH(설정!$B$6,$AC722))),AND(설정!$B$7&lt;&gt;"",ISNUMBER(SEARCH(설정!$B$7,$AC722)))),"제외","포함"))</f>
        <v/>
      </c>
    </row>
    <row r="723">
      <c r="W723" s="2">
        <f>IF(OR($B$5="",$C$6="",ROW()&lt;$B$5),"",IF(INDEX($A:$U,ROW(),$C$6)="","",INDEX($A:$U,ROW(),$C$6)))</f>
        <v/>
      </c>
      <c r="X723" s="28">
        <f>IF($W723="","",IF(ISNUMBER($W723),IF($W723&gt;=10000000,IFERROR(DATE(INT($W723/10000),MOD(INT($W723/100),100),MOD($W723,100)),""),$W723),IF(ISNUMBER(--SUBSTITUTE(SUBSTITUTE(TRIM($W723),".","-"),"/","-")),IF(--SUBSTITUTE(SUBSTITUTE(TRIM($W723),".","-"),"/","-")&gt;=10000000,IFERROR(DATE(--LEFT(TRIM($W723),4),--MID(TRIM($W723),5,2),--RIGHT(TRIM($W723),2)),""),--SUBSTITUTE(SUBSTITUTE(TRIM($W723),".","-"),"/","-")),IFERROR(--LEFT(SUBSTITUTE(SUBSTITUTE(TRIM($W723),".","-"),"/","-"),10),""))))</f>
        <v/>
      </c>
      <c r="Y723" s="29">
        <f>IF($X723="","",INT($X723))</f>
        <v/>
      </c>
      <c r="Z723" s="30">
        <f>IF(OR($Y723="",$D$6=""),"",IF(INDEX($A:$U,ROW(),$D$6)="",0,IF(ISNUMBER(INDEX($A:$U,ROW(),$D$6)),INDEX($A:$U,ROW(),$D$6),IFERROR(--SUBSTITUTE(SUBSTITUTE(TRIM(INDEX($A:$U,ROW(),$D$6)),",",""),"원",""),0))))</f>
        <v/>
      </c>
      <c r="AA723" s="30">
        <f>IF(OR($Y723="",$E$6=""),"",IF(INDEX($A:$U,ROW(),$E$6)="",0,IF(ISNUMBER(INDEX($A:$U,ROW(),$E$6)),INDEX($A:$U,ROW(),$E$6),IFERROR(--SUBSTITUTE(SUBSTITUTE(TRIM(INDEX($A:$U,ROW(),$E$6)),",",""),"원",""),0))))</f>
        <v/>
      </c>
      <c r="AB723" s="30">
        <f>IF(OR($Y723="",$F$6=""),"",IF(INDEX($A:$U,ROW(),$F$6)="","",IF(ISNUMBER(INDEX($A:$U,ROW(),$F$6)),INDEX($A:$U,ROW(),$F$6),IFERROR(--SUBSTITUTE(SUBSTITUTE(TRIM(INDEX($A:$U,ROW(),$F$6)),",",""),"원",""),""))))</f>
        <v/>
      </c>
      <c r="AC723" s="2">
        <f>IF(OR($Y723="",$G$6=""),"",INDEX($A:$U,ROW(),$G$6)&amp;"")</f>
        <v/>
      </c>
      <c r="AD723" s="2">
        <f>IF($Y723="","",IF(OR(AND(설정!$B$5&lt;&gt;"",ISNUMBER(SEARCH(설정!$B$5,$AC723))),AND(설정!$B$6&lt;&gt;"",ISNUMBER(SEARCH(설정!$B$6,$AC723))),AND(설정!$B$7&lt;&gt;"",ISNUMBER(SEARCH(설정!$B$7,$AC723)))),"제외","포함"))</f>
        <v/>
      </c>
    </row>
    <row r="724">
      <c r="W724" s="2">
        <f>IF(OR($B$5="",$C$6="",ROW()&lt;$B$5),"",IF(INDEX($A:$U,ROW(),$C$6)="","",INDEX($A:$U,ROW(),$C$6)))</f>
        <v/>
      </c>
      <c r="X724" s="28">
        <f>IF($W724="","",IF(ISNUMBER($W724),IF($W724&gt;=10000000,IFERROR(DATE(INT($W724/10000),MOD(INT($W724/100),100),MOD($W724,100)),""),$W724),IF(ISNUMBER(--SUBSTITUTE(SUBSTITUTE(TRIM($W724),".","-"),"/","-")),IF(--SUBSTITUTE(SUBSTITUTE(TRIM($W724),".","-"),"/","-")&gt;=10000000,IFERROR(DATE(--LEFT(TRIM($W724),4),--MID(TRIM($W724),5,2),--RIGHT(TRIM($W724),2)),""),--SUBSTITUTE(SUBSTITUTE(TRIM($W724),".","-"),"/","-")),IFERROR(--LEFT(SUBSTITUTE(SUBSTITUTE(TRIM($W724),".","-"),"/","-"),10),""))))</f>
        <v/>
      </c>
      <c r="Y724" s="29">
        <f>IF($X724="","",INT($X724))</f>
        <v/>
      </c>
      <c r="Z724" s="30">
        <f>IF(OR($Y724="",$D$6=""),"",IF(INDEX($A:$U,ROW(),$D$6)="",0,IF(ISNUMBER(INDEX($A:$U,ROW(),$D$6)),INDEX($A:$U,ROW(),$D$6),IFERROR(--SUBSTITUTE(SUBSTITUTE(TRIM(INDEX($A:$U,ROW(),$D$6)),",",""),"원",""),0))))</f>
        <v/>
      </c>
      <c r="AA724" s="30">
        <f>IF(OR($Y724="",$E$6=""),"",IF(INDEX($A:$U,ROW(),$E$6)="",0,IF(ISNUMBER(INDEX($A:$U,ROW(),$E$6)),INDEX($A:$U,ROW(),$E$6),IFERROR(--SUBSTITUTE(SUBSTITUTE(TRIM(INDEX($A:$U,ROW(),$E$6)),",",""),"원",""),0))))</f>
        <v/>
      </c>
      <c r="AB724" s="30">
        <f>IF(OR($Y724="",$F$6=""),"",IF(INDEX($A:$U,ROW(),$F$6)="","",IF(ISNUMBER(INDEX($A:$U,ROW(),$F$6)),INDEX($A:$U,ROW(),$F$6),IFERROR(--SUBSTITUTE(SUBSTITUTE(TRIM(INDEX($A:$U,ROW(),$F$6)),",",""),"원",""),""))))</f>
        <v/>
      </c>
      <c r="AC724" s="2">
        <f>IF(OR($Y724="",$G$6=""),"",INDEX($A:$U,ROW(),$G$6)&amp;"")</f>
        <v/>
      </c>
      <c r="AD724" s="2">
        <f>IF($Y724="","",IF(OR(AND(설정!$B$5&lt;&gt;"",ISNUMBER(SEARCH(설정!$B$5,$AC724))),AND(설정!$B$6&lt;&gt;"",ISNUMBER(SEARCH(설정!$B$6,$AC724))),AND(설정!$B$7&lt;&gt;"",ISNUMBER(SEARCH(설정!$B$7,$AC724)))),"제외","포함"))</f>
        <v/>
      </c>
    </row>
    <row r="725">
      <c r="W725" s="2">
        <f>IF(OR($B$5="",$C$6="",ROW()&lt;$B$5),"",IF(INDEX($A:$U,ROW(),$C$6)="","",INDEX($A:$U,ROW(),$C$6)))</f>
        <v/>
      </c>
      <c r="X725" s="28">
        <f>IF($W725="","",IF(ISNUMBER($W725),IF($W725&gt;=10000000,IFERROR(DATE(INT($W725/10000),MOD(INT($W725/100),100),MOD($W725,100)),""),$W725),IF(ISNUMBER(--SUBSTITUTE(SUBSTITUTE(TRIM($W725),".","-"),"/","-")),IF(--SUBSTITUTE(SUBSTITUTE(TRIM($W725),".","-"),"/","-")&gt;=10000000,IFERROR(DATE(--LEFT(TRIM($W725),4),--MID(TRIM($W725),5,2),--RIGHT(TRIM($W725),2)),""),--SUBSTITUTE(SUBSTITUTE(TRIM($W725),".","-"),"/","-")),IFERROR(--LEFT(SUBSTITUTE(SUBSTITUTE(TRIM($W725),".","-"),"/","-"),10),""))))</f>
        <v/>
      </c>
      <c r="Y725" s="29">
        <f>IF($X725="","",INT($X725))</f>
        <v/>
      </c>
      <c r="Z725" s="30">
        <f>IF(OR($Y725="",$D$6=""),"",IF(INDEX($A:$U,ROW(),$D$6)="",0,IF(ISNUMBER(INDEX($A:$U,ROW(),$D$6)),INDEX($A:$U,ROW(),$D$6),IFERROR(--SUBSTITUTE(SUBSTITUTE(TRIM(INDEX($A:$U,ROW(),$D$6)),",",""),"원",""),0))))</f>
        <v/>
      </c>
      <c r="AA725" s="30">
        <f>IF(OR($Y725="",$E$6=""),"",IF(INDEX($A:$U,ROW(),$E$6)="",0,IF(ISNUMBER(INDEX($A:$U,ROW(),$E$6)),INDEX($A:$U,ROW(),$E$6),IFERROR(--SUBSTITUTE(SUBSTITUTE(TRIM(INDEX($A:$U,ROW(),$E$6)),",",""),"원",""),0))))</f>
        <v/>
      </c>
      <c r="AB725" s="30">
        <f>IF(OR($Y725="",$F$6=""),"",IF(INDEX($A:$U,ROW(),$F$6)="","",IF(ISNUMBER(INDEX($A:$U,ROW(),$F$6)),INDEX($A:$U,ROW(),$F$6),IFERROR(--SUBSTITUTE(SUBSTITUTE(TRIM(INDEX($A:$U,ROW(),$F$6)),",",""),"원",""),""))))</f>
        <v/>
      </c>
      <c r="AC725" s="2">
        <f>IF(OR($Y725="",$G$6=""),"",INDEX($A:$U,ROW(),$G$6)&amp;"")</f>
        <v/>
      </c>
      <c r="AD725" s="2">
        <f>IF($Y725="","",IF(OR(AND(설정!$B$5&lt;&gt;"",ISNUMBER(SEARCH(설정!$B$5,$AC725))),AND(설정!$B$6&lt;&gt;"",ISNUMBER(SEARCH(설정!$B$6,$AC725))),AND(설정!$B$7&lt;&gt;"",ISNUMBER(SEARCH(설정!$B$7,$AC725)))),"제외","포함"))</f>
        <v/>
      </c>
    </row>
    <row r="726">
      <c r="W726" s="2">
        <f>IF(OR($B$5="",$C$6="",ROW()&lt;$B$5),"",IF(INDEX($A:$U,ROW(),$C$6)="","",INDEX($A:$U,ROW(),$C$6)))</f>
        <v/>
      </c>
      <c r="X726" s="28">
        <f>IF($W726="","",IF(ISNUMBER($W726),IF($W726&gt;=10000000,IFERROR(DATE(INT($W726/10000),MOD(INT($W726/100),100),MOD($W726,100)),""),$W726),IF(ISNUMBER(--SUBSTITUTE(SUBSTITUTE(TRIM($W726),".","-"),"/","-")),IF(--SUBSTITUTE(SUBSTITUTE(TRIM($W726),".","-"),"/","-")&gt;=10000000,IFERROR(DATE(--LEFT(TRIM($W726),4),--MID(TRIM($W726),5,2),--RIGHT(TRIM($W726),2)),""),--SUBSTITUTE(SUBSTITUTE(TRIM($W726),".","-"),"/","-")),IFERROR(--LEFT(SUBSTITUTE(SUBSTITUTE(TRIM($W726),".","-"),"/","-"),10),""))))</f>
        <v/>
      </c>
      <c r="Y726" s="29">
        <f>IF($X726="","",INT($X726))</f>
        <v/>
      </c>
      <c r="Z726" s="30">
        <f>IF(OR($Y726="",$D$6=""),"",IF(INDEX($A:$U,ROW(),$D$6)="",0,IF(ISNUMBER(INDEX($A:$U,ROW(),$D$6)),INDEX($A:$U,ROW(),$D$6),IFERROR(--SUBSTITUTE(SUBSTITUTE(TRIM(INDEX($A:$U,ROW(),$D$6)),",",""),"원",""),0))))</f>
        <v/>
      </c>
      <c r="AA726" s="30">
        <f>IF(OR($Y726="",$E$6=""),"",IF(INDEX($A:$U,ROW(),$E$6)="",0,IF(ISNUMBER(INDEX($A:$U,ROW(),$E$6)),INDEX($A:$U,ROW(),$E$6),IFERROR(--SUBSTITUTE(SUBSTITUTE(TRIM(INDEX($A:$U,ROW(),$E$6)),",",""),"원",""),0))))</f>
        <v/>
      </c>
      <c r="AB726" s="30">
        <f>IF(OR($Y726="",$F$6=""),"",IF(INDEX($A:$U,ROW(),$F$6)="","",IF(ISNUMBER(INDEX($A:$U,ROW(),$F$6)),INDEX($A:$U,ROW(),$F$6),IFERROR(--SUBSTITUTE(SUBSTITUTE(TRIM(INDEX($A:$U,ROW(),$F$6)),",",""),"원",""),""))))</f>
        <v/>
      </c>
      <c r="AC726" s="2">
        <f>IF(OR($Y726="",$G$6=""),"",INDEX($A:$U,ROW(),$G$6)&amp;"")</f>
        <v/>
      </c>
      <c r="AD726" s="2">
        <f>IF($Y726="","",IF(OR(AND(설정!$B$5&lt;&gt;"",ISNUMBER(SEARCH(설정!$B$5,$AC726))),AND(설정!$B$6&lt;&gt;"",ISNUMBER(SEARCH(설정!$B$6,$AC726))),AND(설정!$B$7&lt;&gt;"",ISNUMBER(SEARCH(설정!$B$7,$AC726)))),"제외","포함"))</f>
        <v/>
      </c>
    </row>
    <row r="727">
      <c r="W727" s="2">
        <f>IF(OR($B$5="",$C$6="",ROW()&lt;$B$5),"",IF(INDEX($A:$U,ROW(),$C$6)="","",INDEX($A:$U,ROW(),$C$6)))</f>
        <v/>
      </c>
      <c r="X727" s="28">
        <f>IF($W727="","",IF(ISNUMBER($W727),IF($W727&gt;=10000000,IFERROR(DATE(INT($W727/10000),MOD(INT($W727/100),100),MOD($W727,100)),""),$W727),IF(ISNUMBER(--SUBSTITUTE(SUBSTITUTE(TRIM($W727),".","-"),"/","-")),IF(--SUBSTITUTE(SUBSTITUTE(TRIM($W727),".","-"),"/","-")&gt;=10000000,IFERROR(DATE(--LEFT(TRIM($W727),4),--MID(TRIM($W727),5,2),--RIGHT(TRIM($W727),2)),""),--SUBSTITUTE(SUBSTITUTE(TRIM($W727),".","-"),"/","-")),IFERROR(--LEFT(SUBSTITUTE(SUBSTITUTE(TRIM($W727),".","-"),"/","-"),10),""))))</f>
        <v/>
      </c>
      <c r="Y727" s="29">
        <f>IF($X727="","",INT($X727))</f>
        <v/>
      </c>
      <c r="Z727" s="30">
        <f>IF(OR($Y727="",$D$6=""),"",IF(INDEX($A:$U,ROW(),$D$6)="",0,IF(ISNUMBER(INDEX($A:$U,ROW(),$D$6)),INDEX($A:$U,ROW(),$D$6),IFERROR(--SUBSTITUTE(SUBSTITUTE(TRIM(INDEX($A:$U,ROW(),$D$6)),",",""),"원",""),0))))</f>
        <v/>
      </c>
      <c r="AA727" s="30">
        <f>IF(OR($Y727="",$E$6=""),"",IF(INDEX($A:$U,ROW(),$E$6)="",0,IF(ISNUMBER(INDEX($A:$U,ROW(),$E$6)),INDEX($A:$U,ROW(),$E$6),IFERROR(--SUBSTITUTE(SUBSTITUTE(TRIM(INDEX($A:$U,ROW(),$E$6)),",",""),"원",""),0))))</f>
        <v/>
      </c>
      <c r="AB727" s="30">
        <f>IF(OR($Y727="",$F$6=""),"",IF(INDEX($A:$U,ROW(),$F$6)="","",IF(ISNUMBER(INDEX($A:$U,ROW(),$F$6)),INDEX($A:$U,ROW(),$F$6),IFERROR(--SUBSTITUTE(SUBSTITUTE(TRIM(INDEX($A:$U,ROW(),$F$6)),",",""),"원",""),""))))</f>
        <v/>
      </c>
      <c r="AC727" s="2">
        <f>IF(OR($Y727="",$G$6=""),"",INDEX($A:$U,ROW(),$G$6)&amp;"")</f>
        <v/>
      </c>
      <c r="AD727" s="2">
        <f>IF($Y727="","",IF(OR(AND(설정!$B$5&lt;&gt;"",ISNUMBER(SEARCH(설정!$B$5,$AC727))),AND(설정!$B$6&lt;&gt;"",ISNUMBER(SEARCH(설정!$B$6,$AC727))),AND(설정!$B$7&lt;&gt;"",ISNUMBER(SEARCH(설정!$B$7,$AC727)))),"제외","포함"))</f>
        <v/>
      </c>
    </row>
    <row r="728">
      <c r="W728" s="2">
        <f>IF(OR($B$5="",$C$6="",ROW()&lt;$B$5),"",IF(INDEX($A:$U,ROW(),$C$6)="","",INDEX($A:$U,ROW(),$C$6)))</f>
        <v/>
      </c>
      <c r="X728" s="28">
        <f>IF($W728="","",IF(ISNUMBER($W728),IF($W728&gt;=10000000,IFERROR(DATE(INT($W728/10000),MOD(INT($W728/100),100),MOD($W728,100)),""),$W728),IF(ISNUMBER(--SUBSTITUTE(SUBSTITUTE(TRIM($W728),".","-"),"/","-")),IF(--SUBSTITUTE(SUBSTITUTE(TRIM($W728),".","-"),"/","-")&gt;=10000000,IFERROR(DATE(--LEFT(TRIM($W728),4),--MID(TRIM($W728),5,2),--RIGHT(TRIM($W728),2)),""),--SUBSTITUTE(SUBSTITUTE(TRIM($W728),".","-"),"/","-")),IFERROR(--LEFT(SUBSTITUTE(SUBSTITUTE(TRIM($W728),".","-"),"/","-"),10),""))))</f>
        <v/>
      </c>
      <c r="Y728" s="29">
        <f>IF($X728="","",INT($X728))</f>
        <v/>
      </c>
      <c r="Z728" s="30">
        <f>IF(OR($Y728="",$D$6=""),"",IF(INDEX($A:$U,ROW(),$D$6)="",0,IF(ISNUMBER(INDEX($A:$U,ROW(),$D$6)),INDEX($A:$U,ROW(),$D$6),IFERROR(--SUBSTITUTE(SUBSTITUTE(TRIM(INDEX($A:$U,ROW(),$D$6)),",",""),"원",""),0))))</f>
        <v/>
      </c>
      <c r="AA728" s="30">
        <f>IF(OR($Y728="",$E$6=""),"",IF(INDEX($A:$U,ROW(),$E$6)="",0,IF(ISNUMBER(INDEX($A:$U,ROW(),$E$6)),INDEX($A:$U,ROW(),$E$6),IFERROR(--SUBSTITUTE(SUBSTITUTE(TRIM(INDEX($A:$U,ROW(),$E$6)),",",""),"원",""),0))))</f>
        <v/>
      </c>
      <c r="AB728" s="30">
        <f>IF(OR($Y728="",$F$6=""),"",IF(INDEX($A:$U,ROW(),$F$6)="","",IF(ISNUMBER(INDEX($A:$U,ROW(),$F$6)),INDEX($A:$U,ROW(),$F$6),IFERROR(--SUBSTITUTE(SUBSTITUTE(TRIM(INDEX($A:$U,ROW(),$F$6)),",",""),"원",""),""))))</f>
        <v/>
      </c>
      <c r="AC728" s="2">
        <f>IF(OR($Y728="",$G$6=""),"",INDEX($A:$U,ROW(),$G$6)&amp;"")</f>
        <v/>
      </c>
      <c r="AD728" s="2">
        <f>IF($Y728="","",IF(OR(AND(설정!$B$5&lt;&gt;"",ISNUMBER(SEARCH(설정!$B$5,$AC728))),AND(설정!$B$6&lt;&gt;"",ISNUMBER(SEARCH(설정!$B$6,$AC728))),AND(설정!$B$7&lt;&gt;"",ISNUMBER(SEARCH(설정!$B$7,$AC728)))),"제외","포함"))</f>
        <v/>
      </c>
    </row>
    <row r="729">
      <c r="W729" s="2">
        <f>IF(OR($B$5="",$C$6="",ROW()&lt;$B$5),"",IF(INDEX($A:$U,ROW(),$C$6)="","",INDEX($A:$U,ROW(),$C$6)))</f>
        <v/>
      </c>
      <c r="X729" s="28">
        <f>IF($W729="","",IF(ISNUMBER($W729),IF($W729&gt;=10000000,IFERROR(DATE(INT($W729/10000),MOD(INT($W729/100),100),MOD($W729,100)),""),$W729),IF(ISNUMBER(--SUBSTITUTE(SUBSTITUTE(TRIM($W729),".","-"),"/","-")),IF(--SUBSTITUTE(SUBSTITUTE(TRIM($W729),".","-"),"/","-")&gt;=10000000,IFERROR(DATE(--LEFT(TRIM($W729),4),--MID(TRIM($W729),5,2),--RIGHT(TRIM($W729),2)),""),--SUBSTITUTE(SUBSTITUTE(TRIM($W729),".","-"),"/","-")),IFERROR(--LEFT(SUBSTITUTE(SUBSTITUTE(TRIM($W729),".","-"),"/","-"),10),""))))</f>
        <v/>
      </c>
      <c r="Y729" s="29">
        <f>IF($X729="","",INT($X729))</f>
        <v/>
      </c>
      <c r="Z729" s="30">
        <f>IF(OR($Y729="",$D$6=""),"",IF(INDEX($A:$U,ROW(),$D$6)="",0,IF(ISNUMBER(INDEX($A:$U,ROW(),$D$6)),INDEX($A:$U,ROW(),$D$6),IFERROR(--SUBSTITUTE(SUBSTITUTE(TRIM(INDEX($A:$U,ROW(),$D$6)),",",""),"원",""),0))))</f>
        <v/>
      </c>
      <c r="AA729" s="30">
        <f>IF(OR($Y729="",$E$6=""),"",IF(INDEX($A:$U,ROW(),$E$6)="",0,IF(ISNUMBER(INDEX($A:$U,ROW(),$E$6)),INDEX($A:$U,ROW(),$E$6),IFERROR(--SUBSTITUTE(SUBSTITUTE(TRIM(INDEX($A:$U,ROW(),$E$6)),",",""),"원",""),0))))</f>
        <v/>
      </c>
      <c r="AB729" s="30">
        <f>IF(OR($Y729="",$F$6=""),"",IF(INDEX($A:$U,ROW(),$F$6)="","",IF(ISNUMBER(INDEX($A:$U,ROW(),$F$6)),INDEX($A:$U,ROW(),$F$6),IFERROR(--SUBSTITUTE(SUBSTITUTE(TRIM(INDEX($A:$U,ROW(),$F$6)),",",""),"원",""),""))))</f>
        <v/>
      </c>
      <c r="AC729" s="2">
        <f>IF(OR($Y729="",$G$6=""),"",INDEX($A:$U,ROW(),$G$6)&amp;"")</f>
        <v/>
      </c>
      <c r="AD729" s="2">
        <f>IF($Y729="","",IF(OR(AND(설정!$B$5&lt;&gt;"",ISNUMBER(SEARCH(설정!$B$5,$AC729))),AND(설정!$B$6&lt;&gt;"",ISNUMBER(SEARCH(설정!$B$6,$AC729))),AND(설정!$B$7&lt;&gt;"",ISNUMBER(SEARCH(설정!$B$7,$AC729)))),"제외","포함"))</f>
        <v/>
      </c>
    </row>
    <row r="730">
      <c r="W730" s="2">
        <f>IF(OR($B$5="",$C$6="",ROW()&lt;$B$5),"",IF(INDEX($A:$U,ROW(),$C$6)="","",INDEX($A:$U,ROW(),$C$6)))</f>
        <v/>
      </c>
      <c r="X730" s="28">
        <f>IF($W730="","",IF(ISNUMBER($W730),IF($W730&gt;=10000000,IFERROR(DATE(INT($W730/10000),MOD(INT($W730/100),100),MOD($W730,100)),""),$W730),IF(ISNUMBER(--SUBSTITUTE(SUBSTITUTE(TRIM($W730),".","-"),"/","-")),IF(--SUBSTITUTE(SUBSTITUTE(TRIM($W730),".","-"),"/","-")&gt;=10000000,IFERROR(DATE(--LEFT(TRIM($W730),4),--MID(TRIM($W730),5,2),--RIGHT(TRIM($W730),2)),""),--SUBSTITUTE(SUBSTITUTE(TRIM($W730),".","-"),"/","-")),IFERROR(--LEFT(SUBSTITUTE(SUBSTITUTE(TRIM($W730),".","-"),"/","-"),10),""))))</f>
        <v/>
      </c>
      <c r="Y730" s="29">
        <f>IF($X730="","",INT($X730))</f>
        <v/>
      </c>
      <c r="Z730" s="30">
        <f>IF(OR($Y730="",$D$6=""),"",IF(INDEX($A:$U,ROW(),$D$6)="",0,IF(ISNUMBER(INDEX($A:$U,ROW(),$D$6)),INDEX($A:$U,ROW(),$D$6),IFERROR(--SUBSTITUTE(SUBSTITUTE(TRIM(INDEX($A:$U,ROW(),$D$6)),",",""),"원",""),0))))</f>
        <v/>
      </c>
      <c r="AA730" s="30">
        <f>IF(OR($Y730="",$E$6=""),"",IF(INDEX($A:$U,ROW(),$E$6)="",0,IF(ISNUMBER(INDEX($A:$U,ROW(),$E$6)),INDEX($A:$U,ROW(),$E$6),IFERROR(--SUBSTITUTE(SUBSTITUTE(TRIM(INDEX($A:$U,ROW(),$E$6)),",",""),"원",""),0))))</f>
        <v/>
      </c>
      <c r="AB730" s="30">
        <f>IF(OR($Y730="",$F$6=""),"",IF(INDEX($A:$U,ROW(),$F$6)="","",IF(ISNUMBER(INDEX($A:$U,ROW(),$F$6)),INDEX($A:$U,ROW(),$F$6),IFERROR(--SUBSTITUTE(SUBSTITUTE(TRIM(INDEX($A:$U,ROW(),$F$6)),",",""),"원",""),""))))</f>
        <v/>
      </c>
      <c r="AC730" s="2">
        <f>IF(OR($Y730="",$G$6=""),"",INDEX($A:$U,ROW(),$G$6)&amp;"")</f>
        <v/>
      </c>
      <c r="AD730" s="2">
        <f>IF($Y730="","",IF(OR(AND(설정!$B$5&lt;&gt;"",ISNUMBER(SEARCH(설정!$B$5,$AC730))),AND(설정!$B$6&lt;&gt;"",ISNUMBER(SEARCH(설정!$B$6,$AC730))),AND(설정!$B$7&lt;&gt;"",ISNUMBER(SEARCH(설정!$B$7,$AC730)))),"제외","포함"))</f>
        <v/>
      </c>
    </row>
    <row r="731">
      <c r="W731" s="2">
        <f>IF(OR($B$5="",$C$6="",ROW()&lt;$B$5),"",IF(INDEX($A:$U,ROW(),$C$6)="","",INDEX($A:$U,ROW(),$C$6)))</f>
        <v/>
      </c>
      <c r="X731" s="28">
        <f>IF($W731="","",IF(ISNUMBER($W731),IF($W731&gt;=10000000,IFERROR(DATE(INT($W731/10000),MOD(INT($W731/100),100),MOD($W731,100)),""),$W731),IF(ISNUMBER(--SUBSTITUTE(SUBSTITUTE(TRIM($W731),".","-"),"/","-")),IF(--SUBSTITUTE(SUBSTITUTE(TRIM($W731),".","-"),"/","-")&gt;=10000000,IFERROR(DATE(--LEFT(TRIM($W731),4),--MID(TRIM($W731),5,2),--RIGHT(TRIM($W731),2)),""),--SUBSTITUTE(SUBSTITUTE(TRIM($W731),".","-"),"/","-")),IFERROR(--LEFT(SUBSTITUTE(SUBSTITUTE(TRIM($W731),".","-"),"/","-"),10),""))))</f>
        <v/>
      </c>
      <c r="Y731" s="29">
        <f>IF($X731="","",INT($X731))</f>
        <v/>
      </c>
      <c r="Z731" s="30">
        <f>IF(OR($Y731="",$D$6=""),"",IF(INDEX($A:$U,ROW(),$D$6)="",0,IF(ISNUMBER(INDEX($A:$U,ROW(),$D$6)),INDEX($A:$U,ROW(),$D$6),IFERROR(--SUBSTITUTE(SUBSTITUTE(TRIM(INDEX($A:$U,ROW(),$D$6)),",",""),"원",""),0))))</f>
        <v/>
      </c>
      <c r="AA731" s="30">
        <f>IF(OR($Y731="",$E$6=""),"",IF(INDEX($A:$U,ROW(),$E$6)="",0,IF(ISNUMBER(INDEX($A:$U,ROW(),$E$6)),INDEX($A:$U,ROW(),$E$6),IFERROR(--SUBSTITUTE(SUBSTITUTE(TRIM(INDEX($A:$U,ROW(),$E$6)),",",""),"원",""),0))))</f>
        <v/>
      </c>
      <c r="AB731" s="30">
        <f>IF(OR($Y731="",$F$6=""),"",IF(INDEX($A:$U,ROW(),$F$6)="","",IF(ISNUMBER(INDEX($A:$U,ROW(),$F$6)),INDEX($A:$U,ROW(),$F$6),IFERROR(--SUBSTITUTE(SUBSTITUTE(TRIM(INDEX($A:$U,ROW(),$F$6)),",",""),"원",""),""))))</f>
        <v/>
      </c>
      <c r="AC731" s="2">
        <f>IF(OR($Y731="",$G$6=""),"",INDEX($A:$U,ROW(),$G$6)&amp;"")</f>
        <v/>
      </c>
      <c r="AD731" s="2">
        <f>IF($Y731="","",IF(OR(AND(설정!$B$5&lt;&gt;"",ISNUMBER(SEARCH(설정!$B$5,$AC731))),AND(설정!$B$6&lt;&gt;"",ISNUMBER(SEARCH(설정!$B$6,$AC731))),AND(설정!$B$7&lt;&gt;"",ISNUMBER(SEARCH(설정!$B$7,$AC731)))),"제외","포함"))</f>
        <v/>
      </c>
    </row>
    <row r="732">
      <c r="W732" s="2">
        <f>IF(OR($B$5="",$C$6="",ROW()&lt;$B$5),"",IF(INDEX($A:$U,ROW(),$C$6)="","",INDEX($A:$U,ROW(),$C$6)))</f>
        <v/>
      </c>
      <c r="X732" s="28">
        <f>IF($W732="","",IF(ISNUMBER($W732),IF($W732&gt;=10000000,IFERROR(DATE(INT($W732/10000),MOD(INT($W732/100),100),MOD($W732,100)),""),$W732),IF(ISNUMBER(--SUBSTITUTE(SUBSTITUTE(TRIM($W732),".","-"),"/","-")),IF(--SUBSTITUTE(SUBSTITUTE(TRIM($W732),".","-"),"/","-")&gt;=10000000,IFERROR(DATE(--LEFT(TRIM($W732),4),--MID(TRIM($W732),5,2),--RIGHT(TRIM($W732),2)),""),--SUBSTITUTE(SUBSTITUTE(TRIM($W732),".","-"),"/","-")),IFERROR(--LEFT(SUBSTITUTE(SUBSTITUTE(TRIM($W732),".","-"),"/","-"),10),""))))</f>
        <v/>
      </c>
      <c r="Y732" s="29">
        <f>IF($X732="","",INT($X732))</f>
        <v/>
      </c>
      <c r="Z732" s="30">
        <f>IF(OR($Y732="",$D$6=""),"",IF(INDEX($A:$U,ROW(),$D$6)="",0,IF(ISNUMBER(INDEX($A:$U,ROW(),$D$6)),INDEX($A:$U,ROW(),$D$6),IFERROR(--SUBSTITUTE(SUBSTITUTE(TRIM(INDEX($A:$U,ROW(),$D$6)),",",""),"원",""),0))))</f>
        <v/>
      </c>
      <c r="AA732" s="30">
        <f>IF(OR($Y732="",$E$6=""),"",IF(INDEX($A:$U,ROW(),$E$6)="",0,IF(ISNUMBER(INDEX($A:$U,ROW(),$E$6)),INDEX($A:$U,ROW(),$E$6),IFERROR(--SUBSTITUTE(SUBSTITUTE(TRIM(INDEX($A:$U,ROW(),$E$6)),",",""),"원",""),0))))</f>
        <v/>
      </c>
      <c r="AB732" s="30">
        <f>IF(OR($Y732="",$F$6=""),"",IF(INDEX($A:$U,ROW(),$F$6)="","",IF(ISNUMBER(INDEX($A:$U,ROW(),$F$6)),INDEX($A:$U,ROW(),$F$6),IFERROR(--SUBSTITUTE(SUBSTITUTE(TRIM(INDEX($A:$U,ROW(),$F$6)),",",""),"원",""),""))))</f>
        <v/>
      </c>
      <c r="AC732" s="2">
        <f>IF(OR($Y732="",$G$6=""),"",INDEX($A:$U,ROW(),$G$6)&amp;"")</f>
        <v/>
      </c>
      <c r="AD732" s="2">
        <f>IF($Y732="","",IF(OR(AND(설정!$B$5&lt;&gt;"",ISNUMBER(SEARCH(설정!$B$5,$AC732))),AND(설정!$B$6&lt;&gt;"",ISNUMBER(SEARCH(설정!$B$6,$AC732))),AND(설정!$B$7&lt;&gt;"",ISNUMBER(SEARCH(설정!$B$7,$AC732)))),"제외","포함"))</f>
        <v/>
      </c>
    </row>
    <row r="733">
      <c r="W733" s="2">
        <f>IF(OR($B$5="",$C$6="",ROW()&lt;$B$5),"",IF(INDEX($A:$U,ROW(),$C$6)="","",INDEX($A:$U,ROW(),$C$6)))</f>
        <v/>
      </c>
      <c r="X733" s="28">
        <f>IF($W733="","",IF(ISNUMBER($W733),IF($W733&gt;=10000000,IFERROR(DATE(INT($W733/10000),MOD(INT($W733/100),100),MOD($W733,100)),""),$W733),IF(ISNUMBER(--SUBSTITUTE(SUBSTITUTE(TRIM($W733),".","-"),"/","-")),IF(--SUBSTITUTE(SUBSTITUTE(TRIM($W733),".","-"),"/","-")&gt;=10000000,IFERROR(DATE(--LEFT(TRIM($W733),4),--MID(TRIM($W733),5,2),--RIGHT(TRIM($W733),2)),""),--SUBSTITUTE(SUBSTITUTE(TRIM($W733),".","-"),"/","-")),IFERROR(--LEFT(SUBSTITUTE(SUBSTITUTE(TRIM($W733),".","-"),"/","-"),10),""))))</f>
        <v/>
      </c>
      <c r="Y733" s="29">
        <f>IF($X733="","",INT($X733))</f>
        <v/>
      </c>
      <c r="Z733" s="30">
        <f>IF(OR($Y733="",$D$6=""),"",IF(INDEX($A:$U,ROW(),$D$6)="",0,IF(ISNUMBER(INDEX($A:$U,ROW(),$D$6)),INDEX($A:$U,ROW(),$D$6),IFERROR(--SUBSTITUTE(SUBSTITUTE(TRIM(INDEX($A:$U,ROW(),$D$6)),",",""),"원",""),0))))</f>
        <v/>
      </c>
      <c r="AA733" s="30">
        <f>IF(OR($Y733="",$E$6=""),"",IF(INDEX($A:$U,ROW(),$E$6)="",0,IF(ISNUMBER(INDEX($A:$U,ROW(),$E$6)),INDEX($A:$U,ROW(),$E$6),IFERROR(--SUBSTITUTE(SUBSTITUTE(TRIM(INDEX($A:$U,ROW(),$E$6)),",",""),"원",""),0))))</f>
        <v/>
      </c>
      <c r="AB733" s="30">
        <f>IF(OR($Y733="",$F$6=""),"",IF(INDEX($A:$U,ROW(),$F$6)="","",IF(ISNUMBER(INDEX($A:$U,ROW(),$F$6)),INDEX($A:$U,ROW(),$F$6),IFERROR(--SUBSTITUTE(SUBSTITUTE(TRIM(INDEX($A:$U,ROW(),$F$6)),",",""),"원",""),""))))</f>
        <v/>
      </c>
      <c r="AC733" s="2">
        <f>IF(OR($Y733="",$G$6=""),"",INDEX($A:$U,ROW(),$G$6)&amp;"")</f>
        <v/>
      </c>
      <c r="AD733" s="2">
        <f>IF($Y733="","",IF(OR(AND(설정!$B$5&lt;&gt;"",ISNUMBER(SEARCH(설정!$B$5,$AC733))),AND(설정!$B$6&lt;&gt;"",ISNUMBER(SEARCH(설정!$B$6,$AC733))),AND(설정!$B$7&lt;&gt;"",ISNUMBER(SEARCH(설정!$B$7,$AC733)))),"제외","포함"))</f>
        <v/>
      </c>
    </row>
    <row r="734">
      <c r="W734" s="2">
        <f>IF(OR($B$5="",$C$6="",ROW()&lt;$B$5),"",IF(INDEX($A:$U,ROW(),$C$6)="","",INDEX($A:$U,ROW(),$C$6)))</f>
        <v/>
      </c>
      <c r="X734" s="28">
        <f>IF($W734="","",IF(ISNUMBER($W734),IF($W734&gt;=10000000,IFERROR(DATE(INT($W734/10000),MOD(INT($W734/100),100),MOD($W734,100)),""),$W734),IF(ISNUMBER(--SUBSTITUTE(SUBSTITUTE(TRIM($W734),".","-"),"/","-")),IF(--SUBSTITUTE(SUBSTITUTE(TRIM($W734),".","-"),"/","-")&gt;=10000000,IFERROR(DATE(--LEFT(TRIM($W734),4),--MID(TRIM($W734),5,2),--RIGHT(TRIM($W734),2)),""),--SUBSTITUTE(SUBSTITUTE(TRIM($W734),".","-"),"/","-")),IFERROR(--LEFT(SUBSTITUTE(SUBSTITUTE(TRIM($W734),".","-"),"/","-"),10),""))))</f>
        <v/>
      </c>
      <c r="Y734" s="29">
        <f>IF($X734="","",INT($X734))</f>
        <v/>
      </c>
      <c r="Z734" s="30">
        <f>IF(OR($Y734="",$D$6=""),"",IF(INDEX($A:$U,ROW(),$D$6)="",0,IF(ISNUMBER(INDEX($A:$U,ROW(),$D$6)),INDEX($A:$U,ROW(),$D$6),IFERROR(--SUBSTITUTE(SUBSTITUTE(TRIM(INDEX($A:$U,ROW(),$D$6)),",",""),"원",""),0))))</f>
        <v/>
      </c>
      <c r="AA734" s="30">
        <f>IF(OR($Y734="",$E$6=""),"",IF(INDEX($A:$U,ROW(),$E$6)="",0,IF(ISNUMBER(INDEX($A:$U,ROW(),$E$6)),INDEX($A:$U,ROW(),$E$6),IFERROR(--SUBSTITUTE(SUBSTITUTE(TRIM(INDEX($A:$U,ROW(),$E$6)),",",""),"원",""),0))))</f>
        <v/>
      </c>
      <c r="AB734" s="30">
        <f>IF(OR($Y734="",$F$6=""),"",IF(INDEX($A:$U,ROW(),$F$6)="","",IF(ISNUMBER(INDEX($A:$U,ROW(),$F$6)),INDEX($A:$U,ROW(),$F$6),IFERROR(--SUBSTITUTE(SUBSTITUTE(TRIM(INDEX($A:$U,ROW(),$F$6)),",",""),"원",""),""))))</f>
        <v/>
      </c>
      <c r="AC734" s="2">
        <f>IF(OR($Y734="",$G$6=""),"",INDEX($A:$U,ROW(),$G$6)&amp;"")</f>
        <v/>
      </c>
      <c r="AD734" s="2">
        <f>IF($Y734="","",IF(OR(AND(설정!$B$5&lt;&gt;"",ISNUMBER(SEARCH(설정!$B$5,$AC734))),AND(설정!$B$6&lt;&gt;"",ISNUMBER(SEARCH(설정!$B$6,$AC734))),AND(설정!$B$7&lt;&gt;"",ISNUMBER(SEARCH(설정!$B$7,$AC734)))),"제외","포함"))</f>
        <v/>
      </c>
    </row>
    <row r="735">
      <c r="W735" s="2">
        <f>IF(OR($B$5="",$C$6="",ROW()&lt;$B$5),"",IF(INDEX($A:$U,ROW(),$C$6)="","",INDEX($A:$U,ROW(),$C$6)))</f>
        <v/>
      </c>
      <c r="X735" s="28">
        <f>IF($W735="","",IF(ISNUMBER($W735),IF($W735&gt;=10000000,IFERROR(DATE(INT($W735/10000),MOD(INT($W735/100),100),MOD($W735,100)),""),$W735),IF(ISNUMBER(--SUBSTITUTE(SUBSTITUTE(TRIM($W735),".","-"),"/","-")),IF(--SUBSTITUTE(SUBSTITUTE(TRIM($W735),".","-"),"/","-")&gt;=10000000,IFERROR(DATE(--LEFT(TRIM($W735),4),--MID(TRIM($W735),5,2),--RIGHT(TRIM($W735),2)),""),--SUBSTITUTE(SUBSTITUTE(TRIM($W735),".","-"),"/","-")),IFERROR(--LEFT(SUBSTITUTE(SUBSTITUTE(TRIM($W735),".","-"),"/","-"),10),""))))</f>
        <v/>
      </c>
      <c r="Y735" s="29">
        <f>IF($X735="","",INT($X735))</f>
        <v/>
      </c>
      <c r="Z735" s="30">
        <f>IF(OR($Y735="",$D$6=""),"",IF(INDEX($A:$U,ROW(),$D$6)="",0,IF(ISNUMBER(INDEX($A:$U,ROW(),$D$6)),INDEX($A:$U,ROW(),$D$6),IFERROR(--SUBSTITUTE(SUBSTITUTE(TRIM(INDEX($A:$U,ROW(),$D$6)),",",""),"원",""),0))))</f>
        <v/>
      </c>
      <c r="AA735" s="30">
        <f>IF(OR($Y735="",$E$6=""),"",IF(INDEX($A:$U,ROW(),$E$6)="",0,IF(ISNUMBER(INDEX($A:$U,ROW(),$E$6)),INDEX($A:$U,ROW(),$E$6),IFERROR(--SUBSTITUTE(SUBSTITUTE(TRIM(INDEX($A:$U,ROW(),$E$6)),",",""),"원",""),0))))</f>
        <v/>
      </c>
      <c r="AB735" s="30">
        <f>IF(OR($Y735="",$F$6=""),"",IF(INDEX($A:$U,ROW(),$F$6)="","",IF(ISNUMBER(INDEX($A:$U,ROW(),$F$6)),INDEX($A:$U,ROW(),$F$6),IFERROR(--SUBSTITUTE(SUBSTITUTE(TRIM(INDEX($A:$U,ROW(),$F$6)),",",""),"원",""),""))))</f>
        <v/>
      </c>
      <c r="AC735" s="2">
        <f>IF(OR($Y735="",$G$6=""),"",INDEX($A:$U,ROW(),$G$6)&amp;"")</f>
        <v/>
      </c>
      <c r="AD735" s="2">
        <f>IF($Y735="","",IF(OR(AND(설정!$B$5&lt;&gt;"",ISNUMBER(SEARCH(설정!$B$5,$AC735))),AND(설정!$B$6&lt;&gt;"",ISNUMBER(SEARCH(설정!$B$6,$AC735))),AND(설정!$B$7&lt;&gt;"",ISNUMBER(SEARCH(설정!$B$7,$AC735)))),"제외","포함"))</f>
        <v/>
      </c>
    </row>
    <row r="736">
      <c r="W736" s="2">
        <f>IF(OR($B$5="",$C$6="",ROW()&lt;$B$5),"",IF(INDEX($A:$U,ROW(),$C$6)="","",INDEX($A:$U,ROW(),$C$6)))</f>
        <v/>
      </c>
      <c r="X736" s="28">
        <f>IF($W736="","",IF(ISNUMBER($W736),IF($W736&gt;=10000000,IFERROR(DATE(INT($W736/10000),MOD(INT($W736/100),100),MOD($W736,100)),""),$W736),IF(ISNUMBER(--SUBSTITUTE(SUBSTITUTE(TRIM($W736),".","-"),"/","-")),IF(--SUBSTITUTE(SUBSTITUTE(TRIM($W736),".","-"),"/","-")&gt;=10000000,IFERROR(DATE(--LEFT(TRIM($W736),4),--MID(TRIM($W736),5,2),--RIGHT(TRIM($W736),2)),""),--SUBSTITUTE(SUBSTITUTE(TRIM($W736),".","-"),"/","-")),IFERROR(--LEFT(SUBSTITUTE(SUBSTITUTE(TRIM($W736),".","-"),"/","-"),10),""))))</f>
        <v/>
      </c>
      <c r="Y736" s="29">
        <f>IF($X736="","",INT($X736))</f>
        <v/>
      </c>
      <c r="Z736" s="30">
        <f>IF(OR($Y736="",$D$6=""),"",IF(INDEX($A:$U,ROW(),$D$6)="",0,IF(ISNUMBER(INDEX($A:$U,ROW(),$D$6)),INDEX($A:$U,ROW(),$D$6),IFERROR(--SUBSTITUTE(SUBSTITUTE(TRIM(INDEX($A:$U,ROW(),$D$6)),",",""),"원",""),0))))</f>
        <v/>
      </c>
      <c r="AA736" s="30">
        <f>IF(OR($Y736="",$E$6=""),"",IF(INDEX($A:$U,ROW(),$E$6)="",0,IF(ISNUMBER(INDEX($A:$U,ROW(),$E$6)),INDEX($A:$U,ROW(),$E$6),IFERROR(--SUBSTITUTE(SUBSTITUTE(TRIM(INDEX($A:$U,ROW(),$E$6)),",",""),"원",""),0))))</f>
        <v/>
      </c>
      <c r="AB736" s="30">
        <f>IF(OR($Y736="",$F$6=""),"",IF(INDEX($A:$U,ROW(),$F$6)="","",IF(ISNUMBER(INDEX($A:$U,ROW(),$F$6)),INDEX($A:$U,ROW(),$F$6),IFERROR(--SUBSTITUTE(SUBSTITUTE(TRIM(INDEX($A:$U,ROW(),$F$6)),",",""),"원",""),""))))</f>
        <v/>
      </c>
      <c r="AC736" s="2">
        <f>IF(OR($Y736="",$G$6=""),"",INDEX($A:$U,ROW(),$G$6)&amp;"")</f>
        <v/>
      </c>
      <c r="AD736" s="2">
        <f>IF($Y736="","",IF(OR(AND(설정!$B$5&lt;&gt;"",ISNUMBER(SEARCH(설정!$B$5,$AC736))),AND(설정!$B$6&lt;&gt;"",ISNUMBER(SEARCH(설정!$B$6,$AC736))),AND(설정!$B$7&lt;&gt;"",ISNUMBER(SEARCH(설정!$B$7,$AC736)))),"제외","포함"))</f>
        <v/>
      </c>
    </row>
    <row r="737">
      <c r="W737" s="2">
        <f>IF(OR($B$5="",$C$6="",ROW()&lt;$B$5),"",IF(INDEX($A:$U,ROW(),$C$6)="","",INDEX($A:$U,ROW(),$C$6)))</f>
        <v/>
      </c>
      <c r="X737" s="28">
        <f>IF($W737="","",IF(ISNUMBER($W737),IF($W737&gt;=10000000,IFERROR(DATE(INT($W737/10000),MOD(INT($W737/100),100),MOD($W737,100)),""),$W737),IF(ISNUMBER(--SUBSTITUTE(SUBSTITUTE(TRIM($W737),".","-"),"/","-")),IF(--SUBSTITUTE(SUBSTITUTE(TRIM($W737),".","-"),"/","-")&gt;=10000000,IFERROR(DATE(--LEFT(TRIM($W737),4),--MID(TRIM($W737),5,2),--RIGHT(TRIM($W737),2)),""),--SUBSTITUTE(SUBSTITUTE(TRIM($W737),".","-"),"/","-")),IFERROR(--LEFT(SUBSTITUTE(SUBSTITUTE(TRIM($W737),".","-"),"/","-"),10),""))))</f>
        <v/>
      </c>
      <c r="Y737" s="29">
        <f>IF($X737="","",INT($X737))</f>
        <v/>
      </c>
      <c r="Z737" s="30">
        <f>IF(OR($Y737="",$D$6=""),"",IF(INDEX($A:$U,ROW(),$D$6)="",0,IF(ISNUMBER(INDEX($A:$U,ROW(),$D$6)),INDEX($A:$U,ROW(),$D$6),IFERROR(--SUBSTITUTE(SUBSTITUTE(TRIM(INDEX($A:$U,ROW(),$D$6)),",",""),"원",""),0))))</f>
        <v/>
      </c>
      <c r="AA737" s="30">
        <f>IF(OR($Y737="",$E$6=""),"",IF(INDEX($A:$U,ROW(),$E$6)="",0,IF(ISNUMBER(INDEX($A:$U,ROW(),$E$6)),INDEX($A:$U,ROW(),$E$6),IFERROR(--SUBSTITUTE(SUBSTITUTE(TRIM(INDEX($A:$U,ROW(),$E$6)),",",""),"원",""),0))))</f>
        <v/>
      </c>
      <c r="AB737" s="30">
        <f>IF(OR($Y737="",$F$6=""),"",IF(INDEX($A:$U,ROW(),$F$6)="","",IF(ISNUMBER(INDEX($A:$U,ROW(),$F$6)),INDEX($A:$U,ROW(),$F$6),IFERROR(--SUBSTITUTE(SUBSTITUTE(TRIM(INDEX($A:$U,ROW(),$F$6)),",",""),"원",""),""))))</f>
        <v/>
      </c>
      <c r="AC737" s="2">
        <f>IF(OR($Y737="",$G$6=""),"",INDEX($A:$U,ROW(),$G$6)&amp;"")</f>
        <v/>
      </c>
      <c r="AD737" s="2">
        <f>IF($Y737="","",IF(OR(AND(설정!$B$5&lt;&gt;"",ISNUMBER(SEARCH(설정!$B$5,$AC737))),AND(설정!$B$6&lt;&gt;"",ISNUMBER(SEARCH(설정!$B$6,$AC737))),AND(설정!$B$7&lt;&gt;"",ISNUMBER(SEARCH(설정!$B$7,$AC737)))),"제외","포함"))</f>
        <v/>
      </c>
    </row>
    <row r="738">
      <c r="W738" s="2">
        <f>IF(OR($B$5="",$C$6="",ROW()&lt;$B$5),"",IF(INDEX($A:$U,ROW(),$C$6)="","",INDEX($A:$U,ROW(),$C$6)))</f>
        <v/>
      </c>
      <c r="X738" s="28">
        <f>IF($W738="","",IF(ISNUMBER($W738),IF($W738&gt;=10000000,IFERROR(DATE(INT($W738/10000),MOD(INT($W738/100),100),MOD($W738,100)),""),$W738),IF(ISNUMBER(--SUBSTITUTE(SUBSTITUTE(TRIM($W738),".","-"),"/","-")),IF(--SUBSTITUTE(SUBSTITUTE(TRIM($W738),".","-"),"/","-")&gt;=10000000,IFERROR(DATE(--LEFT(TRIM($W738),4),--MID(TRIM($W738),5,2),--RIGHT(TRIM($W738),2)),""),--SUBSTITUTE(SUBSTITUTE(TRIM($W738),".","-"),"/","-")),IFERROR(--LEFT(SUBSTITUTE(SUBSTITUTE(TRIM($W738),".","-"),"/","-"),10),""))))</f>
        <v/>
      </c>
      <c r="Y738" s="29">
        <f>IF($X738="","",INT($X738))</f>
        <v/>
      </c>
      <c r="Z738" s="30">
        <f>IF(OR($Y738="",$D$6=""),"",IF(INDEX($A:$U,ROW(),$D$6)="",0,IF(ISNUMBER(INDEX($A:$U,ROW(),$D$6)),INDEX($A:$U,ROW(),$D$6),IFERROR(--SUBSTITUTE(SUBSTITUTE(TRIM(INDEX($A:$U,ROW(),$D$6)),",",""),"원",""),0))))</f>
        <v/>
      </c>
      <c r="AA738" s="30">
        <f>IF(OR($Y738="",$E$6=""),"",IF(INDEX($A:$U,ROW(),$E$6)="",0,IF(ISNUMBER(INDEX($A:$U,ROW(),$E$6)),INDEX($A:$U,ROW(),$E$6),IFERROR(--SUBSTITUTE(SUBSTITUTE(TRIM(INDEX($A:$U,ROW(),$E$6)),",",""),"원",""),0))))</f>
        <v/>
      </c>
      <c r="AB738" s="30">
        <f>IF(OR($Y738="",$F$6=""),"",IF(INDEX($A:$U,ROW(),$F$6)="","",IF(ISNUMBER(INDEX($A:$U,ROW(),$F$6)),INDEX($A:$U,ROW(),$F$6),IFERROR(--SUBSTITUTE(SUBSTITUTE(TRIM(INDEX($A:$U,ROW(),$F$6)),",",""),"원",""),""))))</f>
        <v/>
      </c>
      <c r="AC738" s="2">
        <f>IF(OR($Y738="",$G$6=""),"",INDEX($A:$U,ROW(),$G$6)&amp;"")</f>
        <v/>
      </c>
      <c r="AD738" s="2">
        <f>IF($Y738="","",IF(OR(AND(설정!$B$5&lt;&gt;"",ISNUMBER(SEARCH(설정!$B$5,$AC738))),AND(설정!$B$6&lt;&gt;"",ISNUMBER(SEARCH(설정!$B$6,$AC738))),AND(설정!$B$7&lt;&gt;"",ISNUMBER(SEARCH(설정!$B$7,$AC738)))),"제외","포함"))</f>
        <v/>
      </c>
    </row>
    <row r="739">
      <c r="W739" s="2">
        <f>IF(OR($B$5="",$C$6="",ROW()&lt;$B$5),"",IF(INDEX($A:$U,ROW(),$C$6)="","",INDEX($A:$U,ROW(),$C$6)))</f>
        <v/>
      </c>
      <c r="X739" s="28">
        <f>IF($W739="","",IF(ISNUMBER($W739),IF($W739&gt;=10000000,IFERROR(DATE(INT($W739/10000),MOD(INT($W739/100),100),MOD($W739,100)),""),$W739),IF(ISNUMBER(--SUBSTITUTE(SUBSTITUTE(TRIM($W739),".","-"),"/","-")),IF(--SUBSTITUTE(SUBSTITUTE(TRIM($W739),".","-"),"/","-")&gt;=10000000,IFERROR(DATE(--LEFT(TRIM($W739),4),--MID(TRIM($W739),5,2),--RIGHT(TRIM($W739),2)),""),--SUBSTITUTE(SUBSTITUTE(TRIM($W739),".","-"),"/","-")),IFERROR(--LEFT(SUBSTITUTE(SUBSTITUTE(TRIM($W739),".","-"),"/","-"),10),""))))</f>
        <v/>
      </c>
      <c r="Y739" s="29">
        <f>IF($X739="","",INT($X739))</f>
        <v/>
      </c>
      <c r="Z739" s="30">
        <f>IF(OR($Y739="",$D$6=""),"",IF(INDEX($A:$U,ROW(),$D$6)="",0,IF(ISNUMBER(INDEX($A:$U,ROW(),$D$6)),INDEX($A:$U,ROW(),$D$6),IFERROR(--SUBSTITUTE(SUBSTITUTE(TRIM(INDEX($A:$U,ROW(),$D$6)),",",""),"원",""),0))))</f>
        <v/>
      </c>
      <c r="AA739" s="30">
        <f>IF(OR($Y739="",$E$6=""),"",IF(INDEX($A:$U,ROW(),$E$6)="",0,IF(ISNUMBER(INDEX($A:$U,ROW(),$E$6)),INDEX($A:$U,ROW(),$E$6),IFERROR(--SUBSTITUTE(SUBSTITUTE(TRIM(INDEX($A:$U,ROW(),$E$6)),",",""),"원",""),0))))</f>
        <v/>
      </c>
      <c r="AB739" s="30">
        <f>IF(OR($Y739="",$F$6=""),"",IF(INDEX($A:$U,ROW(),$F$6)="","",IF(ISNUMBER(INDEX($A:$U,ROW(),$F$6)),INDEX($A:$U,ROW(),$F$6),IFERROR(--SUBSTITUTE(SUBSTITUTE(TRIM(INDEX($A:$U,ROW(),$F$6)),",",""),"원",""),""))))</f>
        <v/>
      </c>
      <c r="AC739" s="2">
        <f>IF(OR($Y739="",$G$6=""),"",INDEX($A:$U,ROW(),$G$6)&amp;"")</f>
        <v/>
      </c>
      <c r="AD739" s="2">
        <f>IF($Y739="","",IF(OR(AND(설정!$B$5&lt;&gt;"",ISNUMBER(SEARCH(설정!$B$5,$AC739))),AND(설정!$B$6&lt;&gt;"",ISNUMBER(SEARCH(설정!$B$6,$AC739))),AND(설정!$B$7&lt;&gt;"",ISNUMBER(SEARCH(설정!$B$7,$AC739)))),"제외","포함"))</f>
        <v/>
      </c>
    </row>
    <row r="740">
      <c r="W740" s="2">
        <f>IF(OR($B$5="",$C$6="",ROW()&lt;$B$5),"",IF(INDEX($A:$U,ROW(),$C$6)="","",INDEX($A:$U,ROW(),$C$6)))</f>
        <v/>
      </c>
      <c r="X740" s="28">
        <f>IF($W740="","",IF(ISNUMBER($W740),IF($W740&gt;=10000000,IFERROR(DATE(INT($W740/10000),MOD(INT($W740/100),100),MOD($W740,100)),""),$W740),IF(ISNUMBER(--SUBSTITUTE(SUBSTITUTE(TRIM($W740),".","-"),"/","-")),IF(--SUBSTITUTE(SUBSTITUTE(TRIM($W740),".","-"),"/","-")&gt;=10000000,IFERROR(DATE(--LEFT(TRIM($W740),4),--MID(TRIM($W740),5,2),--RIGHT(TRIM($W740),2)),""),--SUBSTITUTE(SUBSTITUTE(TRIM($W740),".","-"),"/","-")),IFERROR(--LEFT(SUBSTITUTE(SUBSTITUTE(TRIM($W740),".","-"),"/","-"),10),""))))</f>
        <v/>
      </c>
      <c r="Y740" s="29">
        <f>IF($X740="","",INT($X740))</f>
        <v/>
      </c>
      <c r="Z740" s="30">
        <f>IF(OR($Y740="",$D$6=""),"",IF(INDEX($A:$U,ROW(),$D$6)="",0,IF(ISNUMBER(INDEX($A:$U,ROW(),$D$6)),INDEX($A:$U,ROW(),$D$6),IFERROR(--SUBSTITUTE(SUBSTITUTE(TRIM(INDEX($A:$U,ROW(),$D$6)),",",""),"원",""),0))))</f>
        <v/>
      </c>
      <c r="AA740" s="30">
        <f>IF(OR($Y740="",$E$6=""),"",IF(INDEX($A:$U,ROW(),$E$6)="",0,IF(ISNUMBER(INDEX($A:$U,ROW(),$E$6)),INDEX($A:$U,ROW(),$E$6),IFERROR(--SUBSTITUTE(SUBSTITUTE(TRIM(INDEX($A:$U,ROW(),$E$6)),",",""),"원",""),0))))</f>
        <v/>
      </c>
      <c r="AB740" s="30">
        <f>IF(OR($Y740="",$F$6=""),"",IF(INDEX($A:$U,ROW(),$F$6)="","",IF(ISNUMBER(INDEX($A:$U,ROW(),$F$6)),INDEX($A:$U,ROW(),$F$6),IFERROR(--SUBSTITUTE(SUBSTITUTE(TRIM(INDEX($A:$U,ROW(),$F$6)),",",""),"원",""),""))))</f>
        <v/>
      </c>
      <c r="AC740" s="2">
        <f>IF(OR($Y740="",$G$6=""),"",INDEX($A:$U,ROW(),$G$6)&amp;"")</f>
        <v/>
      </c>
      <c r="AD740" s="2">
        <f>IF($Y740="","",IF(OR(AND(설정!$B$5&lt;&gt;"",ISNUMBER(SEARCH(설정!$B$5,$AC740))),AND(설정!$B$6&lt;&gt;"",ISNUMBER(SEARCH(설정!$B$6,$AC740))),AND(설정!$B$7&lt;&gt;"",ISNUMBER(SEARCH(설정!$B$7,$AC740)))),"제외","포함"))</f>
        <v/>
      </c>
    </row>
    <row r="741">
      <c r="W741" s="2">
        <f>IF(OR($B$5="",$C$6="",ROW()&lt;$B$5),"",IF(INDEX($A:$U,ROW(),$C$6)="","",INDEX($A:$U,ROW(),$C$6)))</f>
        <v/>
      </c>
      <c r="X741" s="28">
        <f>IF($W741="","",IF(ISNUMBER($W741),IF($W741&gt;=10000000,IFERROR(DATE(INT($W741/10000),MOD(INT($W741/100),100),MOD($W741,100)),""),$W741),IF(ISNUMBER(--SUBSTITUTE(SUBSTITUTE(TRIM($W741),".","-"),"/","-")),IF(--SUBSTITUTE(SUBSTITUTE(TRIM($W741),".","-"),"/","-")&gt;=10000000,IFERROR(DATE(--LEFT(TRIM($W741),4),--MID(TRIM($W741),5,2),--RIGHT(TRIM($W741),2)),""),--SUBSTITUTE(SUBSTITUTE(TRIM($W741),".","-"),"/","-")),IFERROR(--LEFT(SUBSTITUTE(SUBSTITUTE(TRIM($W741),".","-"),"/","-"),10),""))))</f>
        <v/>
      </c>
      <c r="Y741" s="29">
        <f>IF($X741="","",INT($X741))</f>
        <v/>
      </c>
      <c r="Z741" s="30">
        <f>IF(OR($Y741="",$D$6=""),"",IF(INDEX($A:$U,ROW(),$D$6)="",0,IF(ISNUMBER(INDEX($A:$U,ROW(),$D$6)),INDEX($A:$U,ROW(),$D$6),IFERROR(--SUBSTITUTE(SUBSTITUTE(TRIM(INDEX($A:$U,ROW(),$D$6)),",",""),"원",""),0))))</f>
        <v/>
      </c>
      <c r="AA741" s="30">
        <f>IF(OR($Y741="",$E$6=""),"",IF(INDEX($A:$U,ROW(),$E$6)="",0,IF(ISNUMBER(INDEX($A:$U,ROW(),$E$6)),INDEX($A:$U,ROW(),$E$6),IFERROR(--SUBSTITUTE(SUBSTITUTE(TRIM(INDEX($A:$U,ROW(),$E$6)),",",""),"원",""),0))))</f>
        <v/>
      </c>
      <c r="AB741" s="30">
        <f>IF(OR($Y741="",$F$6=""),"",IF(INDEX($A:$U,ROW(),$F$6)="","",IF(ISNUMBER(INDEX($A:$U,ROW(),$F$6)),INDEX($A:$U,ROW(),$F$6),IFERROR(--SUBSTITUTE(SUBSTITUTE(TRIM(INDEX($A:$U,ROW(),$F$6)),",",""),"원",""),""))))</f>
        <v/>
      </c>
      <c r="AC741" s="2">
        <f>IF(OR($Y741="",$G$6=""),"",INDEX($A:$U,ROW(),$G$6)&amp;"")</f>
        <v/>
      </c>
      <c r="AD741" s="2">
        <f>IF($Y741="","",IF(OR(AND(설정!$B$5&lt;&gt;"",ISNUMBER(SEARCH(설정!$B$5,$AC741))),AND(설정!$B$6&lt;&gt;"",ISNUMBER(SEARCH(설정!$B$6,$AC741))),AND(설정!$B$7&lt;&gt;"",ISNUMBER(SEARCH(설정!$B$7,$AC741)))),"제외","포함"))</f>
        <v/>
      </c>
    </row>
    <row r="742">
      <c r="W742" s="2">
        <f>IF(OR($B$5="",$C$6="",ROW()&lt;$B$5),"",IF(INDEX($A:$U,ROW(),$C$6)="","",INDEX($A:$U,ROW(),$C$6)))</f>
        <v/>
      </c>
      <c r="X742" s="28">
        <f>IF($W742="","",IF(ISNUMBER($W742),IF($W742&gt;=10000000,IFERROR(DATE(INT($W742/10000),MOD(INT($W742/100),100),MOD($W742,100)),""),$W742),IF(ISNUMBER(--SUBSTITUTE(SUBSTITUTE(TRIM($W742),".","-"),"/","-")),IF(--SUBSTITUTE(SUBSTITUTE(TRIM($W742),".","-"),"/","-")&gt;=10000000,IFERROR(DATE(--LEFT(TRIM($W742),4),--MID(TRIM($W742),5,2),--RIGHT(TRIM($W742),2)),""),--SUBSTITUTE(SUBSTITUTE(TRIM($W742),".","-"),"/","-")),IFERROR(--LEFT(SUBSTITUTE(SUBSTITUTE(TRIM($W742),".","-"),"/","-"),10),""))))</f>
        <v/>
      </c>
      <c r="Y742" s="29">
        <f>IF($X742="","",INT($X742))</f>
        <v/>
      </c>
      <c r="Z742" s="30">
        <f>IF(OR($Y742="",$D$6=""),"",IF(INDEX($A:$U,ROW(),$D$6)="",0,IF(ISNUMBER(INDEX($A:$U,ROW(),$D$6)),INDEX($A:$U,ROW(),$D$6),IFERROR(--SUBSTITUTE(SUBSTITUTE(TRIM(INDEX($A:$U,ROW(),$D$6)),",",""),"원",""),0))))</f>
        <v/>
      </c>
      <c r="AA742" s="30">
        <f>IF(OR($Y742="",$E$6=""),"",IF(INDEX($A:$U,ROW(),$E$6)="",0,IF(ISNUMBER(INDEX($A:$U,ROW(),$E$6)),INDEX($A:$U,ROW(),$E$6),IFERROR(--SUBSTITUTE(SUBSTITUTE(TRIM(INDEX($A:$U,ROW(),$E$6)),",",""),"원",""),0))))</f>
        <v/>
      </c>
      <c r="AB742" s="30">
        <f>IF(OR($Y742="",$F$6=""),"",IF(INDEX($A:$U,ROW(),$F$6)="","",IF(ISNUMBER(INDEX($A:$U,ROW(),$F$6)),INDEX($A:$U,ROW(),$F$6),IFERROR(--SUBSTITUTE(SUBSTITUTE(TRIM(INDEX($A:$U,ROW(),$F$6)),",",""),"원",""),""))))</f>
        <v/>
      </c>
      <c r="AC742" s="2">
        <f>IF(OR($Y742="",$G$6=""),"",INDEX($A:$U,ROW(),$G$6)&amp;"")</f>
        <v/>
      </c>
      <c r="AD742" s="2">
        <f>IF($Y742="","",IF(OR(AND(설정!$B$5&lt;&gt;"",ISNUMBER(SEARCH(설정!$B$5,$AC742))),AND(설정!$B$6&lt;&gt;"",ISNUMBER(SEARCH(설정!$B$6,$AC742))),AND(설정!$B$7&lt;&gt;"",ISNUMBER(SEARCH(설정!$B$7,$AC742)))),"제외","포함"))</f>
        <v/>
      </c>
    </row>
    <row r="743">
      <c r="W743" s="2">
        <f>IF(OR($B$5="",$C$6="",ROW()&lt;$B$5),"",IF(INDEX($A:$U,ROW(),$C$6)="","",INDEX($A:$U,ROW(),$C$6)))</f>
        <v/>
      </c>
      <c r="X743" s="28">
        <f>IF($W743="","",IF(ISNUMBER($W743),IF($W743&gt;=10000000,IFERROR(DATE(INT($W743/10000),MOD(INT($W743/100),100),MOD($W743,100)),""),$W743),IF(ISNUMBER(--SUBSTITUTE(SUBSTITUTE(TRIM($W743),".","-"),"/","-")),IF(--SUBSTITUTE(SUBSTITUTE(TRIM($W743),".","-"),"/","-")&gt;=10000000,IFERROR(DATE(--LEFT(TRIM($W743),4),--MID(TRIM($W743),5,2),--RIGHT(TRIM($W743),2)),""),--SUBSTITUTE(SUBSTITUTE(TRIM($W743),".","-"),"/","-")),IFERROR(--LEFT(SUBSTITUTE(SUBSTITUTE(TRIM($W743),".","-"),"/","-"),10),""))))</f>
        <v/>
      </c>
      <c r="Y743" s="29">
        <f>IF($X743="","",INT($X743))</f>
        <v/>
      </c>
      <c r="Z743" s="30">
        <f>IF(OR($Y743="",$D$6=""),"",IF(INDEX($A:$U,ROW(),$D$6)="",0,IF(ISNUMBER(INDEX($A:$U,ROW(),$D$6)),INDEX($A:$U,ROW(),$D$6),IFERROR(--SUBSTITUTE(SUBSTITUTE(TRIM(INDEX($A:$U,ROW(),$D$6)),",",""),"원",""),0))))</f>
        <v/>
      </c>
      <c r="AA743" s="30">
        <f>IF(OR($Y743="",$E$6=""),"",IF(INDEX($A:$U,ROW(),$E$6)="",0,IF(ISNUMBER(INDEX($A:$U,ROW(),$E$6)),INDEX($A:$U,ROW(),$E$6),IFERROR(--SUBSTITUTE(SUBSTITUTE(TRIM(INDEX($A:$U,ROW(),$E$6)),",",""),"원",""),0))))</f>
        <v/>
      </c>
      <c r="AB743" s="30">
        <f>IF(OR($Y743="",$F$6=""),"",IF(INDEX($A:$U,ROW(),$F$6)="","",IF(ISNUMBER(INDEX($A:$U,ROW(),$F$6)),INDEX($A:$U,ROW(),$F$6),IFERROR(--SUBSTITUTE(SUBSTITUTE(TRIM(INDEX($A:$U,ROW(),$F$6)),",",""),"원",""),""))))</f>
        <v/>
      </c>
      <c r="AC743" s="2">
        <f>IF(OR($Y743="",$G$6=""),"",INDEX($A:$U,ROW(),$G$6)&amp;"")</f>
        <v/>
      </c>
      <c r="AD743" s="2">
        <f>IF($Y743="","",IF(OR(AND(설정!$B$5&lt;&gt;"",ISNUMBER(SEARCH(설정!$B$5,$AC743))),AND(설정!$B$6&lt;&gt;"",ISNUMBER(SEARCH(설정!$B$6,$AC743))),AND(설정!$B$7&lt;&gt;"",ISNUMBER(SEARCH(설정!$B$7,$AC743)))),"제외","포함"))</f>
        <v/>
      </c>
    </row>
    <row r="744">
      <c r="W744" s="2">
        <f>IF(OR($B$5="",$C$6="",ROW()&lt;$B$5),"",IF(INDEX($A:$U,ROW(),$C$6)="","",INDEX($A:$U,ROW(),$C$6)))</f>
        <v/>
      </c>
      <c r="X744" s="28">
        <f>IF($W744="","",IF(ISNUMBER($W744),IF($W744&gt;=10000000,IFERROR(DATE(INT($W744/10000),MOD(INT($W744/100),100),MOD($W744,100)),""),$W744),IF(ISNUMBER(--SUBSTITUTE(SUBSTITUTE(TRIM($W744),".","-"),"/","-")),IF(--SUBSTITUTE(SUBSTITUTE(TRIM($W744),".","-"),"/","-")&gt;=10000000,IFERROR(DATE(--LEFT(TRIM($W744),4),--MID(TRIM($W744),5,2),--RIGHT(TRIM($W744),2)),""),--SUBSTITUTE(SUBSTITUTE(TRIM($W744),".","-"),"/","-")),IFERROR(--LEFT(SUBSTITUTE(SUBSTITUTE(TRIM($W744),".","-"),"/","-"),10),""))))</f>
        <v/>
      </c>
      <c r="Y744" s="29">
        <f>IF($X744="","",INT($X744))</f>
        <v/>
      </c>
      <c r="Z744" s="30">
        <f>IF(OR($Y744="",$D$6=""),"",IF(INDEX($A:$U,ROW(),$D$6)="",0,IF(ISNUMBER(INDEX($A:$U,ROW(),$D$6)),INDEX($A:$U,ROW(),$D$6),IFERROR(--SUBSTITUTE(SUBSTITUTE(TRIM(INDEX($A:$U,ROW(),$D$6)),",",""),"원",""),0))))</f>
        <v/>
      </c>
      <c r="AA744" s="30">
        <f>IF(OR($Y744="",$E$6=""),"",IF(INDEX($A:$U,ROW(),$E$6)="",0,IF(ISNUMBER(INDEX($A:$U,ROW(),$E$6)),INDEX($A:$U,ROW(),$E$6),IFERROR(--SUBSTITUTE(SUBSTITUTE(TRIM(INDEX($A:$U,ROW(),$E$6)),",",""),"원",""),0))))</f>
        <v/>
      </c>
      <c r="AB744" s="30">
        <f>IF(OR($Y744="",$F$6=""),"",IF(INDEX($A:$U,ROW(),$F$6)="","",IF(ISNUMBER(INDEX($A:$U,ROW(),$F$6)),INDEX($A:$U,ROW(),$F$6),IFERROR(--SUBSTITUTE(SUBSTITUTE(TRIM(INDEX($A:$U,ROW(),$F$6)),",",""),"원",""),""))))</f>
        <v/>
      </c>
      <c r="AC744" s="2">
        <f>IF(OR($Y744="",$G$6=""),"",INDEX($A:$U,ROW(),$G$6)&amp;"")</f>
        <v/>
      </c>
      <c r="AD744" s="2">
        <f>IF($Y744="","",IF(OR(AND(설정!$B$5&lt;&gt;"",ISNUMBER(SEARCH(설정!$B$5,$AC744))),AND(설정!$B$6&lt;&gt;"",ISNUMBER(SEARCH(설정!$B$6,$AC744))),AND(설정!$B$7&lt;&gt;"",ISNUMBER(SEARCH(설정!$B$7,$AC744)))),"제외","포함"))</f>
        <v/>
      </c>
    </row>
    <row r="745">
      <c r="W745" s="2">
        <f>IF(OR($B$5="",$C$6="",ROW()&lt;$B$5),"",IF(INDEX($A:$U,ROW(),$C$6)="","",INDEX($A:$U,ROW(),$C$6)))</f>
        <v/>
      </c>
      <c r="X745" s="28">
        <f>IF($W745="","",IF(ISNUMBER($W745),IF($W745&gt;=10000000,IFERROR(DATE(INT($W745/10000),MOD(INT($W745/100),100),MOD($W745,100)),""),$W745),IF(ISNUMBER(--SUBSTITUTE(SUBSTITUTE(TRIM($W745),".","-"),"/","-")),IF(--SUBSTITUTE(SUBSTITUTE(TRIM($W745),".","-"),"/","-")&gt;=10000000,IFERROR(DATE(--LEFT(TRIM($W745),4),--MID(TRIM($W745),5,2),--RIGHT(TRIM($W745),2)),""),--SUBSTITUTE(SUBSTITUTE(TRIM($W745),".","-"),"/","-")),IFERROR(--LEFT(SUBSTITUTE(SUBSTITUTE(TRIM($W745),".","-"),"/","-"),10),""))))</f>
        <v/>
      </c>
      <c r="Y745" s="29">
        <f>IF($X745="","",INT($X745))</f>
        <v/>
      </c>
      <c r="Z745" s="30">
        <f>IF(OR($Y745="",$D$6=""),"",IF(INDEX($A:$U,ROW(),$D$6)="",0,IF(ISNUMBER(INDEX($A:$U,ROW(),$D$6)),INDEX($A:$U,ROW(),$D$6),IFERROR(--SUBSTITUTE(SUBSTITUTE(TRIM(INDEX($A:$U,ROW(),$D$6)),",",""),"원",""),0))))</f>
        <v/>
      </c>
      <c r="AA745" s="30">
        <f>IF(OR($Y745="",$E$6=""),"",IF(INDEX($A:$U,ROW(),$E$6)="",0,IF(ISNUMBER(INDEX($A:$U,ROW(),$E$6)),INDEX($A:$U,ROW(),$E$6),IFERROR(--SUBSTITUTE(SUBSTITUTE(TRIM(INDEX($A:$U,ROW(),$E$6)),",",""),"원",""),0))))</f>
        <v/>
      </c>
      <c r="AB745" s="30">
        <f>IF(OR($Y745="",$F$6=""),"",IF(INDEX($A:$U,ROW(),$F$6)="","",IF(ISNUMBER(INDEX($A:$U,ROW(),$F$6)),INDEX($A:$U,ROW(),$F$6),IFERROR(--SUBSTITUTE(SUBSTITUTE(TRIM(INDEX($A:$U,ROW(),$F$6)),",",""),"원",""),""))))</f>
        <v/>
      </c>
      <c r="AC745" s="2">
        <f>IF(OR($Y745="",$G$6=""),"",INDEX($A:$U,ROW(),$G$6)&amp;"")</f>
        <v/>
      </c>
      <c r="AD745" s="2">
        <f>IF($Y745="","",IF(OR(AND(설정!$B$5&lt;&gt;"",ISNUMBER(SEARCH(설정!$B$5,$AC745))),AND(설정!$B$6&lt;&gt;"",ISNUMBER(SEARCH(설정!$B$6,$AC745))),AND(설정!$B$7&lt;&gt;"",ISNUMBER(SEARCH(설정!$B$7,$AC745)))),"제외","포함"))</f>
        <v/>
      </c>
    </row>
    <row r="746">
      <c r="W746" s="2">
        <f>IF(OR($B$5="",$C$6="",ROW()&lt;$B$5),"",IF(INDEX($A:$U,ROW(),$C$6)="","",INDEX($A:$U,ROW(),$C$6)))</f>
        <v/>
      </c>
      <c r="X746" s="28">
        <f>IF($W746="","",IF(ISNUMBER($W746),IF($W746&gt;=10000000,IFERROR(DATE(INT($W746/10000),MOD(INT($W746/100),100),MOD($W746,100)),""),$W746),IF(ISNUMBER(--SUBSTITUTE(SUBSTITUTE(TRIM($W746),".","-"),"/","-")),IF(--SUBSTITUTE(SUBSTITUTE(TRIM($W746),".","-"),"/","-")&gt;=10000000,IFERROR(DATE(--LEFT(TRIM($W746),4),--MID(TRIM($W746),5,2),--RIGHT(TRIM($W746),2)),""),--SUBSTITUTE(SUBSTITUTE(TRIM($W746),".","-"),"/","-")),IFERROR(--LEFT(SUBSTITUTE(SUBSTITUTE(TRIM($W746),".","-"),"/","-"),10),""))))</f>
        <v/>
      </c>
      <c r="Y746" s="29">
        <f>IF($X746="","",INT($X746))</f>
        <v/>
      </c>
      <c r="Z746" s="30">
        <f>IF(OR($Y746="",$D$6=""),"",IF(INDEX($A:$U,ROW(),$D$6)="",0,IF(ISNUMBER(INDEX($A:$U,ROW(),$D$6)),INDEX($A:$U,ROW(),$D$6),IFERROR(--SUBSTITUTE(SUBSTITUTE(TRIM(INDEX($A:$U,ROW(),$D$6)),",",""),"원",""),0))))</f>
        <v/>
      </c>
      <c r="AA746" s="30">
        <f>IF(OR($Y746="",$E$6=""),"",IF(INDEX($A:$U,ROW(),$E$6)="",0,IF(ISNUMBER(INDEX($A:$U,ROW(),$E$6)),INDEX($A:$U,ROW(),$E$6),IFERROR(--SUBSTITUTE(SUBSTITUTE(TRIM(INDEX($A:$U,ROW(),$E$6)),",",""),"원",""),0))))</f>
        <v/>
      </c>
      <c r="AB746" s="30">
        <f>IF(OR($Y746="",$F$6=""),"",IF(INDEX($A:$U,ROW(),$F$6)="","",IF(ISNUMBER(INDEX($A:$U,ROW(),$F$6)),INDEX($A:$U,ROW(),$F$6),IFERROR(--SUBSTITUTE(SUBSTITUTE(TRIM(INDEX($A:$U,ROW(),$F$6)),",",""),"원",""),""))))</f>
        <v/>
      </c>
      <c r="AC746" s="2">
        <f>IF(OR($Y746="",$G$6=""),"",INDEX($A:$U,ROW(),$G$6)&amp;"")</f>
        <v/>
      </c>
      <c r="AD746" s="2">
        <f>IF($Y746="","",IF(OR(AND(설정!$B$5&lt;&gt;"",ISNUMBER(SEARCH(설정!$B$5,$AC746))),AND(설정!$B$6&lt;&gt;"",ISNUMBER(SEARCH(설정!$B$6,$AC746))),AND(설정!$B$7&lt;&gt;"",ISNUMBER(SEARCH(설정!$B$7,$AC746)))),"제외","포함"))</f>
        <v/>
      </c>
    </row>
    <row r="747">
      <c r="W747" s="2">
        <f>IF(OR($B$5="",$C$6="",ROW()&lt;$B$5),"",IF(INDEX($A:$U,ROW(),$C$6)="","",INDEX($A:$U,ROW(),$C$6)))</f>
        <v/>
      </c>
      <c r="X747" s="28">
        <f>IF($W747="","",IF(ISNUMBER($W747),IF($W747&gt;=10000000,IFERROR(DATE(INT($W747/10000),MOD(INT($W747/100),100),MOD($W747,100)),""),$W747),IF(ISNUMBER(--SUBSTITUTE(SUBSTITUTE(TRIM($W747),".","-"),"/","-")),IF(--SUBSTITUTE(SUBSTITUTE(TRIM($W747),".","-"),"/","-")&gt;=10000000,IFERROR(DATE(--LEFT(TRIM($W747),4),--MID(TRIM($W747),5,2),--RIGHT(TRIM($W747),2)),""),--SUBSTITUTE(SUBSTITUTE(TRIM($W747),".","-"),"/","-")),IFERROR(--LEFT(SUBSTITUTE(SUBSTITUTE(TRIM($W747),".","-"),"/","-"),10),""))))</f>
        <v/>
      </c>
      <c r="Y747" s="29">
        <f>IF($X747="","",INT($X747))</f>
        <v/>
      </c>
      <c r="Z747" s="30">
        <f>IF(OR($Y747="",$D$6=""),"",IF(INDEX($A:$U,ROW(),$D$6)="",0,IF(ISNUMBER(INDEX($A:$U,ROW(),$D$6)),INDEX($A:$U,ROW(),$D$6),IFERROR(--SUBSTITUTE(SUBSTITUTE(TRIM(INDEX($A:$U,ROW(),$D$6)),",",""),"원",""),0))))</f>
        <v/>
      </c>
      <c r="AA747" s="30">
        <f>IF(OR($Y747="",$E$6=""),"",IF(INDEX($A:$U,ROW(),$E$6)="",0,IF(ISNUMBER(INDEX($A:$U,ROW(),$E$6)),INDEX($A:$U,ROW(),$E$6),IFERROR(--SUBSTITUTE(SUBSTITUTE(TRIM(INDEX($A:$U,ROW(),$E$6)),",",""),"원",""),0))))</f>
        <v/>
      </c>
      <c r="AB747" s="30">
        <f>IF(OR($Y747="",$F$6=""),"",IF(INDEX($A:$U,ROW(),$F$6)="","",IF(ISNUMBER(INDEX($A:$U,ROW(),$F$6)),INDEX($A:$U,ROW(),$F$6),IFERROR(--SUBSTITUTE(SUBSTITUTE(TRIM(INDEX($A:$U,ROW(),$F$6)),",",""),"원",""),""))))</f>
        <v/>
      </c>
      <c r="AC747" s="2">
        <f>IF(OR($Y747="",$G$6=""),"",INDEX($A:$U,ROW(),$G$6)&amp;"")</f>
        <v/>
      </c>
      <c r="AD747" s="2">
        <f>IF($Y747="","",IF(OR(AND(설정!$B$5&lt;&gt;"",ISNUMBER(SEARCH(설정!$B$5,$AC747))),AND(설정!$B$6&lt;&gt;"",ISNUMBER(SEARCH(설정!$B$6,$AC747))),AND(설정!$B$7&lt;&gt;"",ISNUMBER(SEARCH(설정!$B$7,$AC747)))),"제외","포함"))</f>
        <v/>
      </c>
    </row>
    <row r="748">
      <c r="W748" s="2">
        <f>IF(OR($B$5="",$C$6="",ROW()&lt;$B$5),"",IF(INDEX($A:$U,ROW(),$C$6)="","",INDEX($A:$U,ROW(),$C$6)))</f>
        <v/>
      </c>
      <c r="X748" s="28">
        <f>IF($W748="","",IF(ISNUMBER($W748),IF($W748&gt;=10000000,IFERROR(DATE(INT($W748/10000),MOD(INT($W748/100),100),MOD($W748,100)),""),$W748),IF(ISNUMBER(--SUBSTITUTE(SUBSTITUTE(TRIM($W748),".","-"),"/","-")),IF(--SUBSTITUTE(SUBSTITUTE(TRIM($W748),".","-"),"/","-")&gt;=10000000,IFERROR(DATE(--LEFT(TRIM($W748),4),--MID(TRIM($W748),5,2),--RIGHT(TRIM($W748),2)),""),--SUBSTITUTE(SUBSTITUTE(TRIM($W748),".","-"),"/","-")),IFERROR(--LEFT(SUBSTITUTE(SUBSTITUTE(TRIM($W748),".","-"),"/","-"),10),""))))</f>
        <v/>
      </c>
      <c r="Y748" s="29">
        <f>IF($X748="","",INT($X748))</f>
        <v/>
      </c>
      <c r="Z748" s="30">
        <f>IF(OR($Y748="",$D$6=""),"",IF(INDEX($A:$U,ROW(),$D$6)="",0,IF(ISNUMBER(INDEX($A:$U,ROW(),$D$6)),INDEX($A:$U,ROW(),$D$6),IFERROR(--SUBSTITUTE(SUBSTITUTE(TRIM(INDEX($A:$U,ROW(),$D$6)),",",""),"원",""),0))))</f>
        <v/>
      </c>
      <c r="AA748" s="30">
        <f>IF(OR($Y748="",$E$6=""),"",IF(INDEX($A:$U,ROW(),$E$6)="",0,IF(ISNUMBER(INDEX($A:$U,ROW(),$E$6)),INDEX($A:$U,ROW(),$E$6),IFERROR(--SUBSTITUTE(SUBSTITUTE(TRIM(INDEX($A:$U,ROW(),$E$6)),",",""),"원",""),0))))</f>
        <v/>
      </c>
      <c r="AB748" s="30">
        <f>IF(OR($Y748="",$F$6=""),"",IF(INDEX($A:$U,ROW(),$F$6)="","",IF(ISNUMBER(INDEX($A:$U,ROW(),$F$6)),INDEX($A:$U,ROW(),$F$6),IFERROR(--SUBSTITUTE(SUBSTITUTE(TRIM(INDEX($A:$U,ROW(),$F$6)),",",""),"원",""),""))))</f>
        <v/>
      </c>
      <c r="AC748" s="2">
        <f>IF(OR($Y748="",$G$6=""),"",INDEX($A:$U,ROW(),$G$6)&amp;"")</f>
        <v/>
      </c>
      <c r="AD748" s="2">
        <f>IF($Y748="","",IF(OR(AND(설정!$B$5&lt;&gt;"",ISNUMBER(SEARCH(설정!$B$5,$AC748))),AND(설정!$B$6&lt;&gt;"",ISNUMBER(SEARCH(설정!$B$6,$AC748))),AND(설정!$B$7&lt;&gt;"",ISNUMBER(SEARCH(설정!$B$7,$AC748)))),"제외","포함"))</f>
        <v/>
      </c>
    </row>
    <row r="749">
      <c r="W749" s="2">
        <f>IF(OR($B$5="",$C$6="",ROW()&lt;$B$5),"",IF(INDEX($A:$U,ROW(),$C$6)="","",INDEX($A:$U,ROW(),$C$6)))</f>
        <v/>
      </c>
      <c r="X749" s="28">
        <f>IF($W749="","",IF(ISNUMBER($W749),IF($W749&gt;=10000000,IFERROR(DATE(INT($W749/10000),MOD(INT($W749/100),100),MOD($W749,100)),""),$W749),IF(ISNUMBER(--SUBSTITUTE(SUBSTITUTE(TRIM($W749),".","-"),"/","-")),IF(--SUBSTITUTE(SUBSTITUTE(TRIM($W749),".","-"),"/","-")&gt;=10000000,IFERROR(DATE(--LEFT(TRIM($W749),4),--MID(TRIM($W749),5,2),--RIGHT(TRIM($W749),2)),""),--SUBSTITUTE(SUBSTITUTE(TRIM($W749),".","-"),"/","-")),IFERROR(--LEFT(SUBSTITUTE(SUBSTITUTE(TRIM($W749),".","-"),"/","-"),10),""))))</f>
        <v/>
      </c>
      <c r="Y749" s="29">
        <f>IF($X749="","",INT($X749))</f>
        <v/>
      </c>
      <c r="Z749" s="30">
        <f>IF(OR($Y749="",$D$6=""),"",IF(INDEX($A:$U,ROW(),$D$6)="",0,IF(ISNUMBER(INDEX($A:$U,ROW(),$D$6)),INDEX($A:$U,ROW(),$D$6),IFERROR(--SUBSTITUTE(SUBSTITUTE(TRIM(INDEX($A:$U,ROW(),$D$6)),",",""),"원",""),0))))</f>
        <v/>
      </c>
      <c r="AA749" s="30">
        <f>IF(OR($Y749="",$E$6=""),"",IF(INDEX($A:$U,ROW(),$E$6)="",0,IF(ISNUMBER(INDEX($A:$U,ROW(),$E$6)),INDEX($A:$U,ROW(),$E$6),IFERROR(--SUBSTITUTE(SUBSTITUTE(TRIM(INDEX($A:$U,ROW(),$E$6)),",",""),"원",""),0))))</f>
        <v/>
      </c>
      <c r="AB749" s="30">
        <f>IF(OR($Y749="",$F$6=""),"",IF(INDEX($A:$U,ROW(),$F$6)="","",IF(ISNUMBER(INDEX($A:$U,ROW(),$F$6)),INDEX($A:$U,ROW(),$F$6),IFERROR(--SUBSTITUTE(SUBSTITUTE(TRIM(INDEX($A:$U,ROW(),$F$6)),",",""),"원",""),""))))</f>
        <v/>
      </c>
      <c r="AC749" s="2">
        <f>IF(OR($Y749="",$G$6=""),"",INDEX($A:$U,ROW(),$G$6)&amp;"")</f>
        <v/>
      </c>
      <c r="AD749" s="2">
        <f>IF($Y749="","",IF(OR(AND(설정!$B$5&lt;&gt;"",ISNUMBER(SEARCH(설정!$B$5,$AC749))),AND(설정!$B$6&lt;&gt;"",ISNUMBER(SEARCH(설정!$B$6,$AC749))),AND(설정!$B$7&lt;&gt;"",ISNUMBER(SEARCH(설정!$B$7,$AC749)))),"제외","포함"))</f>
        <v/>
      </c>
    </row>
    <row r="750">
      <c r="W750" s="2">
        <f>IF(OR($B$5="",$C$6="",ROW()&lt;$B$5),"",IF(INDEX($A:$U,ROW(),$C$6)="","",INDEX($A:$U,ROW(),$C$6)))</f>
        <v/>
      </c>
      <c r="X750" s="28">
        <f>IF($W750="","",IF(ISNUMBER($W750),IF($W750&gt;=10000000,IFERROR(DATE(INT($W750/10000),MOD(INT($W750/100),100),MOD($W750,100)),""),$W750),IF(ISNUMBER(--SUBSTITUTE(SUBSTITUTE(TRIM($W750),".","-"),"/","-")),IF(--SUBSTITUTE(SUBSTITUTE(TRIM($W750),".","-"),"/","-")&gt;=10000000,IFERROR(DATE(--LEFT(TRIM($W750),4),--MID(TRIM($W750),5,2),--RIGHT(TRIM($W750),2)),""),--SUBSTITUTE(SUBSTITUTE(TRIM($W750),".","-"),"/","-")),IFERROR(--LEFT(SUBSTITUTE(SUBSTITUTE(TRIM($W750),".","-"),"/","-"),10),""))))</f>
        <v/>
      </c>
      <c r="Y750" s="29">
        <f>IF($X750="","",INT($X750))</f>
        <v/>
      </c>
      <c r="Z750" s="30">
        <f>IF(OR($Y750="",$D$6=""),"",IF(INDEX($A:$U,ROW(),$D$6)="",0,IF(ISNUMBER(INDEX($A:$U,ROW(),$D$6)),INDEX($A:$U,ROW(),$D$6),IFERROR(--SUBSTITUTE(SUBSTITUTE(TRIM(INDEX($A:$U,ROW(),$D$6)),",",""),"원",""),0))))</f>
        <v/>
      </c>
      <c r="AA750" s="30">
        <f>IF(OR($Y750="",$E$6=""),"",IF(INDEX($A:$U,ROW(),$E$6)="",0,IF(ISNUMBER(INDEX($A:$U,ROW(),$E$6)),INDEX($A:$U,ROW(),$E$6),IFERROR(--SUBSTITUTE(SUBSTITUTE(TRIM(INDEX($A:$U,ROW(),$E$6)),",",""),"원",""),0))))</f>
        <v/>
      </c>
      <c r="AB750" s="30">
        <f>IF(OR($Y750="",$F$6=""),"",IF(INDEX($A:$U,ROW(),$F$6)="","",IF(ISNUMBER(INDEX($A:$U,ROW(),$F$6)),INDEX($A:$U,ROW(),$F$6),IFERROR(--SUBSTITUTE(SUBSTITUTE(TRIM(INDEX($A:$U,ROW(),$F$6)),",",""),"원",""),""))))</f>
        <v/>
      </c>
      <c r="AC750" s="2">
        <f>IF(OR($Y750="",$G$6=""),"",INDEX($A:$U,ROW(),$G$6)&amp;"")</f>
        <v/>
      </c>
      <c r="AD750" s="2">
        <f>IF($Y750="","",IF(OR(AND(설정!$B$5&lt;&gt;"",ISNUMBER(SEARCH(설정!$B$5,$AC750))),AND(설정!$B$6&lt;&gt;"",ISNUMBER(SEARCH(설정!$B$6,$AC750))),AND(설정!$B$7&lt;&gt;"",ISNUMBER(SEARCH(설정!$B$7,$AC750)))),"제외","포함"))</f>
        <v/>
      </c>
    </row>
    <row r="751">
      <c r="W751" s="2">
        <f>IF(OR($B$5="",$C$6="",ROW()&lt;$B$5),"",IF(INDEX($A:$U,ROW(),$C$6)="","",INDEX($A:$U,ROW(),$C$6)))</f>
        <v/>
      </c>
      <c r="X751" s="28">
        <f>IF($W751="","",IF(ISNUMBER($W751),IF($W751&gt;=10000000,IFERROR(DATE(INT($W751/10000),MOD(INT($W751/100),100),MOD($W751,100)),""),$W751),IF(ISNUMBER(--SUBSTITUTE(SUBSTITUTE(TRIM($W751),".","-"),"/","-")),IF(--SUBSTITUTE(SUBSTITUTE(TRIM($W751),".","-"),"/","-")&gt;=10000000,IFERROR(DATE(--LEFT(TRIM($W751),4),--MID(TRIM($W751),5,2),--RIGHT(TRIM($W751),2)),""),--SUBSTITUTE(SUBSTITUTE(TRIM($W751),".","-"),"/","-")),IFERROR(--LEFT(SUBSTITUTE(SUBSTITUTE(TRIM($W751),".","-"),"/","-"),10),""))))</f>
        <v/>
      </c>
      <c r="Y751" s="29">
        <f>IF($X751="","",INT($X751))</f>
        <v/>
      </c>
      <c r="Z751" s="30">
        <f>IF(OR($Y751="",$D$6=""),"",IF(INDEX($A:$U,ROW(),$D$6)="",0,IF(ISNUMBER(INDEX($A:$U,ROW(),$D$6)),INDEX($A:$U,ROW(),$D$6),IFERROR(--SUBSTITUTE(SUBSTITUTE(TRIM(INDEX($A:$U,ROW(),$D$6)),",",""),"원",""),0))))</f>
        <v/>
      </c>
      <c r="AA751" s="30">
        <f>IF(OR($Y751="",$E$6=""),"",IF(INDEX($A:$U,ROW(),$E$6)="",0,IF(ISNUMBER(INDEX($A:$U,ROW(),$E$6)),INDEX($A:$U,ROW(),$E$6),IFERROR(--SUBSTITUTE(SUBSTITUTE(TRIM(INDEX($A:$U,ROW(),$E$6)),",",""),"원",""),0))))</f>
        <v/>
      </c>
      <c r="AB751" s="30">
        <f>IF(OR($Y751="",$F$6=""),"",IF(INDEX($A:$U,ROW(),$F$6)="","",IF(ISNUMBER(INDEX($A:$U,ROW(),$F$6)),INDEX($A:$U,ROW(),$F$6),IFERROR(--SUBSTITUTE(SUBSTITUTE(TRIM(INDEX($A:$U,ROW(),$F$6)),",",""),"원",""),""))))</f>
        <v/>
      </c>
      <c r="AC751" s="2">
        <f>IF(OR($Y751="",$G$6=""),"",INDEX($A:$U,ROW(),$G$6)&amp;"")</f>
        <v/>
      </c>
      <c r="AD751" s="2">
        <f>IF($Y751="","",IF(OR(AND(설정!$B$5&lt;&gt;"",ISNUMBER(SEARCH(설정!$B$5,$AC751))),AND(설정!$B$6&lt;&gt;"",ISNUMBER(SEARCH(설정!$B$6,$AC751))),AND(설정!$B$7&lt;&gt;"",ISNUMBER(SEARCH(설정!$B$7,$AC751)))),"제외","포함"))</f>
        <v/>
      </c>
    </row>
    <row r="752">
      <c r="W752" s="2">
        <f>IF(OR($B$5="",$C$6="",ROW()&lt;$B$5),"",IF(INDEX($A:$U,ROW(),$C$6)="","",INDEX($A:$U,ROW(),$C$6)))</f>
        <v/>
      </c>
      <c r="X752" s="28">
        <f>IF($W752="","",IF(ISNUMBER($W752),IF($W752&gt;=10000000,IFERROR(DATE(INT($W752/10000),MOD(INT($W752/100),100),MOD($W752,100)),""),$W752),IF(ISNUMBER(--SUBSTITUTE(SUBSTITUTE(TRIM($W752),".","-"),"/","-")),IF(--SUBSTITUTE(SUBSTITUTE(TRIM($W752),".","-"),"/","-")&gt;=10000000,IFERROR(DATE(--LEFT(TRIM($W752),4),--MID(TRIM($W752),5,2),--RIGHT(TRIM($W752),2)),""),--SUBSTITUTE(SUBSTITUTE(TRIM($W752),".","-"),"/","-")),IFERROR(--LEFT(SUBSTITUTE(SUBSTITUTE(TRIM($W752),".","-"),"/","-"),10),""))))</f>
        <v/>
      </c>
      <c r="Y752" s="29">
        <f>IF($X752="","",INT($X752))</f>
        <v/>
      </c>
      <c r="Z752" s="30">
        <f>IF(OR($Y752="",$D$6=""),"",IF(INDEX($A:$U,ROW(),$D$6)="",0,IF(ISNUMBER(INDEX($A:$U,ROW(),$D$6)),INDEX($A:$U,ROW(),$D$6),IFERROR(--SUBSTITUTE(SUBSTITUTE(TRIM(INDEX($A:$U,ROW(),$D$6)),",",""),"원",""),0))))</f>
        <v/>
      </c>
      <c r="AA752" s="30">
        <f>IF(OR($Y752="",$E$6=""),"",IF(INDEX($A:$U,ROW(),$E$6)="",0,IF(ISNUMBER(INDEX($A:$U,ROW(),$E$6)),INDEX($A:$U,ROW(),$E$6),IFERROR(--SUBSTITUTE(SUBSTITUTE(TRIM(INDEX($A:$U,ROW(),$E$6)),",",""),"원",""),0))))</f>
        <v/>
      </c>
      <c r="AB752" s="30">
        <f>IF(OR($Y752="",$F$6=""),"",IF(INDEX($A:$U,ROW(),$F$6)="","",IF(ISNUMBER(INDEX($A:$U,ROW(),$F$6)),INDEX($A:$U,ROW(),$F$6),IFERROR(--SUBSTITUTE(SUBSTITUTE(TRIM(INDEX($A:$U,ROW(),$F$6)),",",""),"원",""),""))))</f>
        <v/>
      </c>
      <c r="AC752" s="2">
        <f>IF(OR($Y752="",$G$6=""),"",INDEX($A:$U,ROW(),$G$6)&amp;"")</f>
        <v/>
      </c>
      <c r="AD752" s="2">
        <f>IF($Y752="","",IF(OR(AND(설정!$B$5&lt;&gt;"",ISNUMBER(SEARCH(설정!$B$5,$AC752))),AND(설정!$B$6&lt;&gt;"",ISNUMBER(SEARCH(설정!$B$6,$AC752))),AND(설정!$B$7&lt;&gt;"",ISNUMBER(SEARCH(설정!$B$7,$AC752)))),"제외","포함"))</f>
        <v/>
      </c>
    </row>
    <row r="753">
      <c r="W753" s="2">
        <f>IF(OR($B$5="",$C$6="",ROW()&lt;$B$5),"",IF(INDEX($A:$U,ROW(),$C$6)="","",INDEX($A:$U,ROW(),$C$6)))</f>
        <v/>
      </c>
      <c r="X753" s="28">
        <f>IF($W753="","",IF(ISNUMBER($W753),IF($W753&gt;=10000000,IFERROR(DATE(INT($W753/10000),MOD(INT($W753/100),100),MOD($W753,100)),""),$W753),IF(ISNUMBER(--SUBSTITUTE(SUBSTITUTE(TRIM($W753),".","-"),"/","-")),IF(--SUBSTITUTE(SUBSTITUTE(TRIM($W753),".","-"),"/","-")&gt;=10000000,IFERROR(DATE(--LEFT(TRIM($W753),4),--MID(TRIM($W753),5,2),--RIGHT(TRIM($W753),2)),""),--SUBSTITUTE(SUBSTITUTE(TRIM($W753),".","-"),"/","-")),IFERROR(--LEFT(SUBSTITUTE(SUBSTITUTE(TRIM($W753),".","-"),"/","-"),10),""))))</f>
        <v/>
      </c>
      <c r="Y753" s="29">
        <f>IF($X753="","",INT($X753))</f>
        <v/>
      </c>
      <c r="Z753" s="30">
        <f>IF(OR($Y753="",$D$6=""),"",IF(INDEX($A:$U,ROW(),$D$6)="",0,IF(ISNUMBER(INDEX($A:$U,ROW(),$D$6)),INDEX($A:$U,ROW(),$D$6),IFERROR(--SUBSTITUTE(SUBSTITUTE(TRIM(INDEX($A:$U,ROW(),$D$6)),",",""),"원",""),0))))</f>
        <v/>
      </c>
      <c r="AA753" s="30">
        <f>IF(OR($Y753="",$E$6=""),"",IF(INDEX($A:$U,ROW(),$E$6)="",0,IF(ISNUMBER(INDEX($A:$U,ROW(),$E$6)),INDEX($A:$U,ROW(),$E$6),IFERROR(--SUBSTITUTE(SUBSTITUTE(TRIM(INDEX($A:$U,ROW(),$E$6)),",",""),"원",""),0))))</f>
        <v/>
      </c>
      <c r="AB753" s="30">
        <f>IF(OR($Y753="",$F$6=""),"",IF(INDEX($A:$U,ROW(),$F$6)="","",IF(ISNUMBER(INDEX($A:$U,ROW(),$F$6)),INDEX($A:$U,ROW(),$F$6),IFERROR(--SUBSTITUTE(SUBSTITUTE(TRIM(INDEX($A:$U,ROW(),$F$6)),",",""),"원",""),""))))</f>
        <v/>
      </c>
      <c r="AC753" s="2">
        <f>IF(OR($Y753="",$G$6=""),"",INDEX($A:$U,ROW(),$G$6)&amp;"")</f>
        <v/>
      </c>
      <c r="AD753" s="2">
        <f>IF($Y753="","",IF(OR(AND(설정!$B$5&lt;&gt;"",ISNUMBER(SEARCH(설정!$B$5,$AC753))),AND(설정!$B$6&lt;&gt;"",ISNUMBER(SEARCH(설정!$B$6,$AC753))),AND(설정!$B$7&lt;&gt;"",ISNUMBER(SEARCH(설정!$B$7,$AC753)))),"제외","포함"))</f>
        <v/>
      </c>
    </row>
    <row r="754">
      <c r="W754" s="2">
        <f>IF(OR($B$5="",$C$6="",ROW()&lt;$B$5),"",IF(INDEX($A:$U,ROW(),$C$6)="","",INDEX($A:$U,ROW(),$C$6)))</f>
        <v/>
      </c>
      <c r="X754" s="28">
        <f>IF($W754="","",IF(ISNUMBER($W754),IF($W754&gt;=10000000,IFERROR(DATE(INT($W754/10000),MOD(INT($W754/100),100),MOD($W754,100)),""),$W754),IF(ISNUMBER(--SUBSTITUTE(SUBSTITUTE(TRIM($W754),".","-"),"/","-")),IF(--SUBSTITUTE(SUBSTITUTE(TRIM($W754),".","-"),"/","-")&gt;=10000000,IFERROR(DATE(--LEFT(TRIM($W754),4),--MID(TRIM($W754),5,2),--RIGHT(TRIM($W754),2)),""),--SUBSTITUTE(SUBSTITUTE(TRIM($W754),".","-"),"/","-")),IFERROR(--LEFT(SUBSTITUTE(SUBSTITUTE(TRIM($W754),".","-"),"/","-"),10),""))))</f>
        <v/>
      </c>
      <c r="Y754" s="29">
        <f>IF($X754="","",INT($X754))</f>
        <v/>
      </c>
      <c r="Z754" s="30">
        <f>IF(OR($Y754="",$D$6=""),"",IF(INDEX($A:$U,ROW(),$D$6)="",0,IF(ISNUMBER(INDEX($A:$U,ROW(),$D$6)),INDEX($A:$U,ROW(),$D$6),IFERROR(--SUBSTITUTE(SUBSTITUTE(TRIM(INDEX($A:$U,ROW(),$D$6)),",",""),"원",""),0))))</f>
        <v/>
      </c>
      <c r="AA754" s="30">
        <f>IF(OR($Y754="",$E$6=""),"",IF(INDEX($A:$U,ROW(),$E$6)="",0,IF(ISNUMBER(INDEX($A:$U,ROW(),$E$6)),INDEX($A:$U,ROW(),$E$6),IFERROR(--SUBSTITUTE(SUBSTITUTE(TRIM(INDEX($A:$U,ROW(),$E$6)),",",""),"원",""),0))))</f>
        <v/>
      </c>
      <c r="AB754" s="30">
        <f>IF(OR($Y754="",$F$6=""),"",IF(INDEX($A:$U,ROW(),$F$6)="","",IF(ISNUMBER(INDEX($A:$U,ROW(),$F$6)),INDEX($A:$U,ROW(),$F$6),IFERROR(--SUBSTITUTE(SUBSTITUTE(TRIM(INDEX($A:$U,ROW(),$F$6)),",",""),"원",""),""))))</f>
        <v/>
      </c>
      <c r="AC754" s="2">
        <f>IF(OR($Y754="",$G$6=""),"",INDEX($A:$U,ROW(),$G$6)&amp;"")</f>
        <v/>
      </c>
      <c r="AD754" s="2">
        <f>IF($Y754="","",IF(OR(AND(설정!$B$5&lt;&gt;"",ISNUMBER(SEARCH(설정!$B$5,$AC754))),AND(설정!$B$6&lt;&gt;"",ISNUMBER(SEARCH(설정!$B$6,$AC754))),AND(설정!$B$7&lt;&gt;"",ISNUMBER(SEARCH(설정!$B$7,$AC754)))),"제외","포함"))</f>
        <v/>
      </c>
    </row>
    <row r="755">
      <c r="W755" s="2">
        <f>IF(OR($B$5="",$C$6="",ROW()&lt;$B$5),"",IF(INDEX($A:$U,ROW(),$C$6)="","",INDEX($A:$U,ROW(),$C$6)))</f>
        <v/>
      </c>
      <c r="X755" s="28">
        <f>IF($W755="","",IF(ISNUMBER($W755),IF($W755&gt;=10000000,IFERROR(DATE(INT($W755/10000),MOD(INT($W755/100),100),MOD($W755,100)),""),$W755),IF(ISNUMBER(--SUBSTITUTE(SUBSTITUTE(TRIM($W755),".","-"),"/","-")),IF(--SUBSTITUTE(SUBSTITUTE(TRIM($W755),".","-"),"/","-")&gt;=10000000,IFERROR(DATE(--LEFT(TRIM($W755),4),--MID(TRIM($W755),5,2),--RIGHT(TRIM($W755),2)),""),--SUBSTITUTE(SUBSTITUTE(TRIM($W755),".","-"),"/","-")),IFERROR(--LEFT(SUBSTITUTE(SUBSTITUTE(TRIM($W755),".","-"),"/","-"),10),""))))</f>
        <v/>
      </c>
      <c r="Y755" s="29">
        <f>IF($X755="","",INT($X755))</f>
        <v/>
      </c>
      <c r="Z755" s="30">
        <f>IF(OR($Y755="",$D$6=""),"",IF(INDEX($A:$U,ROW(),$D$6)="",0,IF(ISNUMBER(INDEX($A:$U,ROW(),$D$6)),INDEX($A:$U,ROW(),$D$6),IFERROR(--SUBSTITUTE(SUBSTITUTE(TRIM(INDEX($A:$U,ROW(),$D$6)),",",""),"원",""),0))))</f>
        <v/>
      </c>
      <c r="AA755" s="30">
        <f>IF(OR($Y755="",$E$6=""),"",IF(INDEX($A:$U,ROW(),$E$6)="",0,IF(ISNUMBER(INDEX($A:$U,ROW(),$E$6)),INDEX($A:$U,ROW(),$E$6),IFERROR(--SUBSTITUTE(SUBSTITUTE(TRIM(INDEX($A:$U,ROW(),$E$6)),",",""),"원",""),0))))</f>
        <v/>
      </c>
      <c r="AB755" s="30">
        <f>IF(OR($Y755="",$F$6=""),"",IF(INDEX($A:$U,ROW(),$F$6)="","",IF(ISNUMBER(INDEX($A:$U,ROW(),$F$6)),INDEX($A:$U,ROW(),$F$6),IFERROR(--SUBSTITUTE(SUBSTITUTE(TRIM(INDEX($A:$U,ROW(),$F$6)),",",""),"원",""),""))))</f>
        <v/>
      </c>
      <c r="AC755" s="2">
        <f>IF(OR($Y755="",$G$6=""),"",INDEX($A:$U,ROW(),$G$6)&amp;"")</f>
        <v/>
      </c>
      <c r="AD755" s="2">
        <f>IF($Y755="","",IF(OR(AND(설정!$B$5&lt;&gt;"",ISNUMBER(SEARCH(설정!$B$5,$AC755))),AND(설정!$B$6&lt;&gt;"",ISNUMBER(SEARCH(설정!$B$6,$AC755))),AND(설정!$B$7&lt;&gt;"",ISNUMBER(SEARCH(설정!$B$7,$AC755)))),"제외","포함"))</f>
        <v/>
      </c>
    </row>
    <row r="756">
      <c r="W756" s="2">
        <f>IF(OR($B$5="",$C$6="",ROW()&lt;$B$5),"",IF(INDEX($A:$U,ROW(),$C$6)="","",INDEX($A:$U,ROW(),$C$6)))</f>
        <v/>
      </c>
      <c r="X756" s="28">
        <f>IF($W756="","",IF(ISNUMBER($W756),IF($W756&gt;=10000000,IFERROR(DATE(INT($W756/10000),MOD(INT($W756/100),100),MOD($W756,100)),""),$W756),IF(ISNUMBER(--SUBSTITUTE(SUBSTITUTE(TRIM($W756),".","-"),"/","-")),IF(--SUBSTITUTE(SUBSTITUTE(TRIM($W756),".","-"),"/","-")&gt;=10000000,IFERROR(DATE(--LEFT(TRIM($W756),4),--MID(TRIM($W756),5,2),--RIGHT(TRIM($W756),2)),""),--SUBSTITUTE(SUBSTITUTE(TRIM($W756),".","-"),"/","-")),IFERROR(--LEFT(SUBSTITUTE(SUBSTITUTE(TRIM($W756),".","-"),"/","-"),10),""))))</f>
        <v/>
      </c>
      <c r="Y756" s="29">
        <f>IF($X756="","",INT($X756))</f>
        <v/>
      </c>
      <c r="Z756" s="30">
        <f>IF(OR($Y756="",$D$6=""),"",IF(INDEX($A:$U,ROW(),$D$6)="",0,IF(ISNUMBER(INDEX($A:$U,ROW(),$D$6)),INDEX($A:$U,ROW(),$D$6),IFERROR(--SUBSTITUTE(SUBSTITUTE(TRIM(INDEX($A:$U,ROW(),$D$6)),",",""),"원",""),0))))</f>
        <v/>
      </c>
      <c r="AA756" s="30">
        <f>IF(OR($Y756="",$E$6=""),"",IF(INDEX($A:$U,ROW(),$E$6)="",0,IF(ISNUMBER(INDEX($A:$U,ROW(),$E$6)),INDEX($A:$U,ROW(),$E$6),IFERROR(--SUBSTITUTE(SUBSTITUTE(TRIM(INDEX($A:$U,ROW(),$E$6)),",",""),"원",""),0))))</f>
        <v/>
      </c>
      <c r="AB756" s="30">
        <f>IF(OR($Y756="",$F$6=""),"",IF(INDEX($A:$U,ROW(),$F$6)="","",IF(ISNUMBER(INDEX($A:$U,ROW(),$F$6)),INDEX($A:$U,ROW(),$F$6),IFERROR(--SUBSTITUTE(SUBSTITUTE(TRIM(INDEX($A:$U,ROW(),$F$6)),",",""),"원",""),""))))</f>
        <v/>
      </c>
      <c r="AC756" s="2">
        <f>IF(OR($Y756="",$G$6=""),"",INDEX($A:$U,ROW(),$G$6)&amp;"")</f>
        <v/>
      </c>
      <c r="AD756" s="2">
        <f>IF($Y756="","",IF(OR(AND(설정!$B$5&lt;&gt;"",ISNUMBER(SEARCH(설정!$B$5,$AC756))),AND(설정!$B$6&lt;&gt;"",ISNUMBER(SEARCH(설정!$B$6,$AC756))),AND(설정!$B$7&lt;&gt;"",ISNUMBER(SEARCH(설정!$B$7,$AC756)))),"제외","포함"))</f>
        <v/>
      </c>
    </row>
    <row r="757">
      <c r="W757" s="2">
        <f>IF(OR($B$5="",$C$6="",ROW()&lt;$B$5),"",IF(INDEX($A:$U,ROW(),$C$6)="","",INDEX($A:$U,ROW(),$C$6)))</f>
        <v/>
      </c>
      <c r="X757" s="28">
        <f>IF($W757="","",IF(ISNUMBER($W757),IF($W757&gt;=10000000,IFERROR(DATE(INT($W757/10000),MOD(INT($W757/100),100),MOD($W757,100)),""),$W757),IF(ISNUMBER(--SUBSTITUTE(SUBSTITUTE(TRIM($W757),".","-"),"/","-")),IF(--SUBSTITUTE(SUBSTITUTE(TRIM($W757),".","-"),"/","-")&gt;=10000000,IFERROR(DATE(--LEFT(TRIM($W757),4),--MID(TRIM($W757),5,2),--RIGHT(TRIM($W757),2)),""),--SUBSTITUTE(SUBSTITUTE(TRIM($W757),".","-"),"/","-")),IFERROR(--LEFT(SUBSTITUTE(SUBSTITUTE(TRIM($W757),".","-"),"/","-"),10),""))))</f>
        <v/>
      </c>
      <c r="Y757" s="29">
        <f>IF($X757="","",INT($X757))</f>
        <v/>
      </c>
      <c r="Z757" s="30">
        <f>IF(OR($Y757="",$D$6=""),"",IF(INDEX($A:$U,ROW(),$D$6)="",0,IF(ISNUMBER(INDEX($A:$U,ROW(),$D$6)),INDEX($A:$U,ROW(),$D$6),IFERROR(--SUBSTITUTE(SUBSTITUTE(TRIM(INDEX($A:$U,ROW(),$D$6)),",",""),"원",""),0))))</f>
        <v/>
      </c>
      <c r="AA757" s="30">
        <f>IF(OR($Y757="",$E$6=""),"",IF(INDEX($A:$U,ROW(),$E$6)="",0,IF(ISNUMBER(INDEX($A:$U,ROW(),$E$6)),INDEX($A:$U,ROW(),$E$6),IFERROR(--SUBSTITUTE(SUBSTITUTE(TRIM(INDEX($A:$U,ROW(),$E$6)),",",""),"원",""),0))))</f>
        <v/>
      </c>
      <c r="AB757" s="30">
        <f>IF(OR($Y757="",$F$6=""),"",IF(INDEX($A:$U,ROW(),$F$6)="","",IF(ISNUMBER(INDEX($A:$U,ROW(),$F$6)),INDEX($A:$U,ROW(),$F$6),IFERROR(--SUBSTITUTE(SUBSTITUTE(TRIM(INDEX($A:$U,ROW(),$F$6)),",",""),"원",""),""))))</f>
        <v/>
      </c>
      <c r="AC757" s="2">
        <f>IF(OR($Y757="",$G$6=""),"",INDEX($A:$U,ROW(),$G$6)&amp;"")</f>
        <v/>
      </c>
      <c r="AD757" s="2">
        <f>IF($Y757="","",IF(OR(AND(설정!$B$5&lt;&gt;"",ISNUMBER(SEARCH(설정!$B$5,$AC757))),AND(설정!$B$6&lt;&gt;"",ISNUMBER(SEARCH(설정!$B$6,$AC757))),AND(설정!$B$7&lt;&gt;"",ISNUMBER(SEARCH(설정!$B$7,$AC757)))),"제외","포함"))</f>
        <v/>
      </c>
    </row>
    <row r="758">
      <c r="W758" s="2">
        <f>IF(OR($B$5="",$C$6="",ROW()&lt;$B$5),"",IF(INDEX($A:$U,ROW(),$C$6)="","",INDEX($A:$U,ROW(),$C$6)))</f>
        <v/>
      </c>
      <c r="X758" s="28">
        <f>IF($W758="","",IF(ISNUMBER($W758),IF($W758&gt;=10000000,IFERROR(DATE(INT($W758/10000),MOD(INT($W758/100),100),MOD($W758,100)),""),$W758),IF(ISNUMBER(--SUBSTITUTE(SUBSTITUTE(TRIM($W758),".","-"),"/","-")),IF(--SUBSTITUTE(SUBSTITUTE(TRIM($W758),".","-"),"/","-")&gt;=10000000,IFERROR(DATE(--LEFT(TRIM($W758),4),--MID(TRIM($W758),5,2),--RIGHT(TRIM($W758),2)),""),--SUBSTITUTE(SUBSTITUTE(TRIM($W758),".","-"),"/","-")),IFERROR(--LEFT(SUBSTITUTE(SUBSTITUTE(TRIM($W758),".","-"),"/","-"),10),""))))</f>
        <v/>
      </c>
      <c r="Y758" s="29">
        <f>IF($X758="","",INT($X758))</f>
        <v/>
      </c>
      <c r="Z758" s="30">
        <f>IF(OR($Y758="",$D$6=""),"",IF(INDEX($A:$U,ROW(),$D$6)="",0,IF(ISNUMBER(INDEX($A:$U,ROW(),$D$6)),INDEX($A:$U,ROW(),$D$6),IFERROR(--SUBSTITUTE(SUBSTITUTE(TRIM(INDEX($A:$U,ROW(),$D$6)),",",""),"원",""),0))))</f>
        <v/>
      </c>
      <c r="AA758" s="30">
        <f>IF(OR($Y758="",$E$6=""),"",IF(INDEX($A:$U,ROW(),$E$6)="",0,IF(ISNUMBER(INDEX($A:$U,ROW(),$E$6)),INDEX($A:$U,ROW(),$E$6),IFERROR(--SUBSTITUTE(SUBSTITUTE(TRIM(INDEX($A:$U,ROW(),$E$6)),",",""),"원",""),0))))</f>
        <v/>
      </c>
      <c r="AB758" s="30">
        <f>IF(OR($Y758="",$F$6=""),"",IF(INDEX($A:$U,ROW(),$F$6)="","",IF(ISNUMBER(INDEX($A:$U,ROW(),$F$6)),INDEX($A:$U,ROW(),$F$6),IFERROR(--SUBSTITUTE(SUBSTITUTE(TRIM(INDEX($A:$U,ROW(),$F$6)),",",""),"원",""),""))))</f>
        <v/>
      </c>
      <c r="AC758" s="2">
        <f>IF(OR($Y758="",$G$6=""),"",INDEX($A:$U,ROW(),$G$6)&amp;"")</f>
        <v/>
      </c>
      <c r="AD758" s="2">
        <f>IF($Y758="","",IF(OR(AND(설정!$B$5&lt;&gt;"",ISNUMBER(SEARCH(설정!$B$5,$AC758))),AND(설정!$B$6&lt;&gt;"",ISNUMBER(SEARCH(설정!$B$6,$AC758))),AND(설정!$B$7&lt;&gt;"",ISNUMBER(SEARCH(설정!$B$7,$AC758)))),"제외","포함"))</f>
        <v/>
      </c>
    </row>
    <row r="759">
      <c r="W759" s="2">
        <f>IF(OR($B$5="",$C$6="",ROW()&lt;$B$5),"",IF(INDEX($A:$U,ROW(),$C$6)="","",INDEX($A:$U,ROW(),$C$6)))</f>
        <v/>
      </c>
      <c r="X759" s="28">
        <f>IF($W759="","",IF(ISNUMBER($W759),IF($W759&gt;=10000000,IFERROR(DATE(INT($W759/10000),MOD(INT($W759/100),100),MOD($W759,100)),""),$W759),IF(ISNUMBER(--SUBSTITUTE(SUBSTITUTE(TRIM($W759),".","-"),"/","-")),IF(--SUBSTITUTE(SUBSTITUTE(TRIM($W759),".","-"),"/","-")&gt;=10000000,IFERROR(DATE(--LEFT(TRIM($W759),4),--MID(TRIM($W759),5,2),--RIGHT(TRIM($W759),2)),""),--SUBSTITUTE(SUBSTITUTE(TRIM($W759),".","-"),"/","-")),IFERROR(--LEFT(SUBSTITUTE(SUBSTITUTE(TRIM($W759),".","-"),"/","-"),10),""))))</f>
        <v/>
      </c>
      <c r="Y759" s="29">
        <f>IF($X759="","",INT($X759))</f>
        <v/>
      </c>
      <c r="Z759" s="30">
        <f>IF(OR($Y759="",$D$6=""),"",IF(INDEX($A:$U,ROW(),$D$6)="",0,IF(ISNUMBER(INDEX($A:$U,ROW(),$D$6)),INDEX($A:$U,ROW(),$D$6),IFERROR(--SUBSTITUTE(SUBSTITUTE(TRIM(INDEX($A:$U,ROW(),$D$6)),",",""),"원",""),0))))</f>
        <v/>
      </c>
      <c r="AA759" s="30">
        <f>IF(OR($Y759="",$E$6=""),"",IF(INDEX($A:$U,ROW(),$E$6)="",0,IF(ISNUMBER(INDEX($A:$U,ROW(),$E$6)),INDEX($A:$U,ROW(),$E$6),IFERROR(--SUBSTITUTE(SUBSTITUTE(TRIM(INDEX($A:$U,ROW(),$E$6)),",",""),"원",""),0))))</f>
        <v/>
      </c>
      <c r="AB759" s="30">
        <f>IF(OR($Y759="",$F$6=""),"",IF(INDEX($A:$U,ROW(),$F$6)="","",IF(ISNUMBER(INDEX($A:$U,ROW(),$F$6)),INDEX($A:$U,ROW(),$F$6),IFERROR(--SUBSTITUTE(SUBSTITUTE(TRIM(INDEX($A:$U,ROW(),$F$6)),",",""),"원",""),""))))</f>
        <v/>
      </c>
      <c r="AC759" s="2">
        <f>IF(OR($Y759="",$G$6=""),"",INDEX($A:$U,ROW(),$G$6)&amp;"")</f>
        <v/>
      </c>
      <c r="AD759" s="2">
        <f>IF($Y759="","",IF(OR(AND(설정!$B$5&lt;&gt;"",ISNUMBER(SEARCH(설정!$B$5,$AC759))),AND(설정!$B$6&lt;&gt;"",ISNUMBER(SEARCH(설정!$B$6,$AC759))),AND(설정!$B$7&lt;&gt;"",ISNUMBER(SEARCH(설정!$B$7,$AC759)))),"제외","포함"))</f>
        <v/>
      </c>
    </row>
    <row r="760">
      <c r="W760" s="2">
        <f>IF(OR($B$5="",$C$6="",ROW()&lt;$B$5),"",IF(INDEX($A:$U,ROW(),$C$6)="","",INDEX($A:$U,ROW(),$C$6)))</f>
        <v/>
      </c>
      <c r="X760" s="28">
        <f>IF($W760="","",IF(ISNUMBER($W760),IF($W760&gt;=10000000,IFERROR(DATE(INT($W760/10000),MOD(INT($W760/100),100),MOD($W760,100)),""),$W760),IF(ISNUMBER(--SUBSTITUTE(SUBSTITUTE(TRIM($W760),".","-"),"/","-")),IF(--SUBSTITUTE(SUBSTITUTE(TRIM($W760),".","-"),"/","-")&gt;=10000000,IFERROR(DATE(--LEFT(TRIM($W760),4),--MID(TRIM($W760),5,2),--RIGHT(TRIM($W760),2)),""),--SUBSTITUTE(SUBSTITUTE(TRIM($W760),".","-"),"/","-")),IFERROR(--LEFT(SUBSTITUTE(SUBSTITUTE(TRIM($W760),".","-"),"/","-"),10),""))))</f>
        <v/>
      </c>
      <c r="Y760" s="29">
        <f>IF($X760="","",INT($X760))</f>
        <v/>
      </c>
      <c r="Z760" s="30">
        <f>IF(OR($Y760="",$D$6=""),"",IF(INDEX($A:$U,ROW(),$D$6)="",0,IF(ISNUMBER(INDEX($A:$U,ROW(),$D$6)),INDEX($A:$U,ROW(),$D$6),IFERROR(--SUBSTITUTE(SUBSTITUTE(TRIM(INDEX($A:$U,ROW(),$D$6)),",",""),"원",""),0))))</f>
        <v/>
      </c>
      <c r="AA760" s="30">
        <f>IF(OR($Y760="",$E$6=""),"",IF(INDEX($A:$U,ROW(),$E$6)="",0,IF(ISNUMBER(INDEX($A:$U,ROW(),$E$6)),INDEX($A:$U,ROW(),$E$6),IFERROR(--SUBSTITUTE(SUBSTITUTE(TRIM(INDEX($A:$U,ROW(),$E$6)),",",""),"원",""),0))))</f>
        <v/>
      </c>
      <c r="AB760" s="30">
        <f>IF(OR($Y760="",$F$6=""),"",IF(INDEX($A:$U,ROW(),$F$6)="","",IF(ISNUMBER(INDEX($A:$U,ROW(),$F$6)),INDEX($A:$U,ROW(),$F$6),IFERROR(--SUBSTITUTE(SUBSTITUTE(TRIM(INDEX($A:$U,ROW(),$F$6)),",",""),"원",""),""))))</f>
        <v/>
      </c>
      <c r="AC760" s="2">
        <f>IF(OR($Y760="",$G$6=""),"",INDEX($A:$U,ROW(),$G$6)&amp;"")</f>
        <v/>
      </c>
      <c r="AD760" s="2">
        <f>IF($Y760="","",IF(OR(AND(설정!$B$5&lt;&gt;"",ISNUMBER(SEARCH(설정!$B$5,$AC760))),AND(설정!$B$6&lt;&gt;"",ISNUMBER(SEARCH(설정!$B$6,$AC760))),AND(설정!$B$7&lt;&gt;"",ISNUMBER(SEARCH(설정!$B$7,$AC760)))),"제외","포함"))</f>
        <v/>
      </c>
    </row>
    <row r="761">
      <c r="W761" s="2">
        <f>IF(OR($B$5="",$C$6="",ROW()&lt;$B$5),"",IF(INDEX($A:$U,ROW(),$C$6)="","",INDEX($A:$U,ROW(),$C$6)))</f>
        <v/>
      </c>
      <c r="X761" s="28">
        <f>IF($W761="","",IF(ISNUMBER($W761),IF($W761&gt;=10000000,IFERROR(DATE(INT($W761/10000),MOD(INT($W761/100),100),MOD($W761,100)),""),$W761),IF(ISNUMBER(--SUBSTITUTE(SUBSTITUTE(TRIM($W761),".","-"),"/","-")),IF(--SUBSTITUTE(SUBSTITUTE(TRIM($W761),".","-"),"/","-")&gt;=10000000,IFERROR(DATE(--LEFT(TRIM($W761),4),--MID(TRIM($W761),5,2),--RIGHT(TRIM($W761),2)),""),--SUBSTITUTE(SUBSTITUTE(TRIM($W761),".","-"),"/","-")),IFERROR(--LEFT(SUBSTITUTE(SUBSTITUTE(TRIM($W761),".","-"),"/","-"),10),""))))</f>
        <v/>
      </c>
      <c r="Y761" s="29">
        <f>IF($X761="","",INT($X761))</f>
        <v/>
      </c>
      <c r="Z761" s="30">
        <f>IF(OR($Y761="",$D$6=""),"",IF(INDEX($A:$U,ROW(),$D$6)="",0,IF(ISNUMBER(INDEX($A:$U,ROW(),$D$6)),INDEX($A:$U,ROW(),$D$6),IFERROR(--SUBSTITUTE(SUBSTITUTE(TRIM(INDEX($A:$U,ROW(),$D$6)),",",""),"원",""),0))))</f>
        <v/>
      </c>
      <c r="AA761" s="30">
        <f>IF(OR($Y761="",$E$6=""),"",IF(INDEX($A:$U,ROW(),$E$6)="",0,IF(ISNUMBER(INDEX($A:$U,ROW(),$E$6)),INDEX($A:$U,ROW(),$E$6),IFERROR(--SUBSTITUTE(SUBSTITUTE(TRIM(INDEX($A:$U,ROW(),$E$6)),",",""),"원",""),0))))</f>
        <v/>
      </c>
      <c r="AB761" s="30">
        <f>IF(OR($Y761="",$F$6=""),"",IF(INDEX($A:$U,ROW(),$F$6)="","",IF(ISNUMBER(INDEX($A:$U,ROW(),$F$6)),INDEX($A:$U,ROW(),$F$6),IFERROR(--SUBSTITUTE(SUBSTITUTE(TRIM(INDEX($A:$U,ROW(),$F$6)),",",""),"원",""),""))))</f>
        <v/>
      </c>
      <c r="AC761" s="2">
        <f>IF(OR($Y761="",$G$6=""),"",INDEX($A:$U,ROW(),$G$6)&amp;"")</f>
        <v/>
      </c>
      <c r="AD761" s="2">
        <f>IF($Y761="","",IF(OR(AND(설정!$B$5&lt;&gt;"",ISNUMBER(SEARCH(설정!$B$5,$AC761))),AND(설정!$B$6&lt;&gt;"",ISNUMBER(SEARCH(설정!$B$6,$AC761))),AND(설정!$B$7&lt;&gt;"",ISNUMBER(SEARCH(설정!$B$7,$AC761)))),"제외","포함"))</f>
        <v/>
      </c>
    </row>
    <row r="762">
      <c r="W762" s="2">
        <f>IF(OR($B$5="",$C$6="",ROW()&lt;$B$5),"",IF(INDEX($A:$U,ROW(),$C$6)="","",INDEX($A:$U,ROW(),$C$6)))</f>
        <v/>
      </c>
      <c r="X762" s="28">
        <f>IF($W762="","",IF(ISNUMBER($W762),IF($W762&gt;=10000000,IFERROR(DATE(INT($W762/10000),MOD(INT($W762/100),100),MOD($W762,100)),""),$W762),IF(ISNUMBER(--SUBSTITUTE(SUBSTITUTE(TRIM($W762),".","-"),"/","-")),IF(--SUBSTITUTE(SUBSTITUTE(TRIM($W762),".","-"),"/","-")&gt;=10000000,IFERROR(DATE(--LEFT(TRIM($W762),4),--MID(TRIM($W762),5,2),--RIGHT(TRIM($W762),2)),""),--SUBSTITUTE(SUBSTITUTE(TRIM($W762),".","-"),"/","-")),IFERROR(--LEFT(SUBSTITUTE(SUBSTITUTE(TRIM($W762),".","-"),"/","-"),10),""))))</f>
        <v/>
      </c>
      <c r="Y762" s="29">
        <f>IF($X762="","",INT($X762))</f>
        <v/>
      </c>
      <c r="Z762" s="30">
        <f>IF(OR($Y762="",$D$6=""),"",IF(INDEX($A:$U,ROW(),$D$6)="",0,IF(ISNUMBER(INDEX($A:$U,ROW(),$D$6)),INDEX($A:$U,ROW(),$D$6),IFERROR(--SUBSTITUTE(SUBSTITUTE(TRIM(INDEX($A:$U,ROW(),$D$6)),",",""),"원",""),0))))</f>
        <v/>
      </c>
      <c r="AA762" s="30">
        <f>IF(OR($Y762="",$E$6=""),"",IF(INDEX($A:$U,ROW(),$E$6)="",0,IF(ISNUMBER(INDEX($A:$U,ROW(),$E$6)),INDEX($A:$U,ROW(),$E$6),IFERROR(--SUBSTITUTE(SUBSTITUTE(TRIM(INDEX($A:$U,ROW(),$E$6)),",",""),"원",""),0))))</f>
        <v/>
      </c>
      <c r="AB762" s="30">
        <f>IF(OR($Y762="",$F$6=""),"",IF(INDEX($A:$U,ROW(),$F$6)="","",IF(ISNUMBER(INDEX($A:$U,ROW(),$F$6)),INDEX($A:$U,ROW(),$F$6),IFERROR(--SUBSTITUTE(SUBSTITUTE(TRIM(INDEX($A:$U,ROW(),$F$6)),",",""),"원",""),""))))</f>
        <v/>
      </c>
      <c r="AC762" s="2">
        <f>IF(OR($Y762="",$G$6=""),"",INDEX($A:$U,ROW(),$G$6)&amp;"")</f>
        <v/>
      </c>
      <c r="AD762" s="2">
        <f>IF($Y762="","",IF(OR(AND(설정!$B$5&lt;&gt;"",ISNUMBER(SEARCH(설정!$B$5,$AC762))),AND(설정!$B$6&lt;&gt;"",ISNUMBER(SEARCH(설정!$B$6,$AC762))),AND(설정!$B$7&lt;&gt;"",ISNUMBER(SEARCH(설정!$B$7,$AC762)))),"제외","포함"))</f>
        <v/>
      </c>
    </row>
    <row r="763">
      <c r="W763" s="2">
        <f>IF(OR($B$5="",$C$6="",ROW()&lt;$B$5),"",IF(INDEX($A:$U,ROW(),$C$6)="","",INDEX($A:$U,ROW(),$C$6)))</f>
        <v/>
      </c>
      <c r="X763" s="28">
        <f>IF($W763="","",IF(ISNUMBER($W763),IF($W763&gt;=10000000,IFERROR(DATE(INT($W763/10000),MOD(INT($W763/100),100),MOD($W763,100)),""),$W763),IF(ISNUMBER(--SUBSTITUTE(SUBSTITUTE(TRIM($W763),".","-"),"/","-")),IF(--SUBSTITUTE(SUBSTITUTE(TRIM($W763),".","-"),"/","-")&gt;=10000000,IFERROR(DATE(--LEFT(TRIM($W763),4),--MID(TRIM($W763),5,2),--RIGHT(TRIM($W763),2)),""),--SUBSTITUTE(SUBSTITUTE(TRIM($W763),".","-"),"/","-")),IFERROR(--LEFT(SUBSTITUTE(SUBSTITUTE(TRIM($W763),".","-"),"/","-"),10),""))))</f>
        <v/>
      </c>
      <c r="Y763" s="29">
        <f>IF($X763="","",INT($X763))</f>
        <v/>
      </c>
      <c r="Z763" s="30">
        <f>IF(OR($Y763="",$D$6=""),"",IF(INDEX($A:$U,ROW(),$D$6)="",0,IF(ISNUMBER(INDEX($A:$U,ROW(),$D$6)),INDEX($A:$U,ROW(),$D$6),IFERROR(--SUBSTITUTE(SUBSTITUTE(TRIM(INDEX($A:$U,ROW(),$D$6)),",",""),"원",""),0))))</f>
        <v/>
      </c>
      <c r="AA763" s="30">
        <f>IF(OR($Y763="",$E$6=""),"",IF(INDEX($A:$U,ROW(),$E$6)="",0,IF(ISNUMBER(INDEX($A:$U,ROW(),$E$6)),INDEX($A:$U,ROW(),$E$6),IFERROR(--SUBSTITUTE(SUBSTITUTE(TRIM(INDEX($A:$U,ROW(),$E$6)),",",""),"원",""),0))))</f>
        <v/>
      </c>
      <c r="AB763" s="30">
        <f>IF(OR($Y763="",$F$6=""),"",IF(INDEX($A:$U,ROW(),$F$6)="","",IF(ISNUMBER(INDEX($A:$U,ROW(),$F$6)),INDEX($A:$U,ROW(),$F$6),IFERROR(--SUBSTITUTE(SUBSTITUTE(TRIM(INDEX($A:$U,ROW(),$F$6)),",",""),"원",""),""))))</f>
        <v/>
      </c>
      <c r="AC763" s="2">
        <f>IF(OR($Y763="",$G$6=""),"",INDEX($A:$U,ROW(),$G$6)&amp;"")</f>
        <v/>
      </c>
      <c r="AD763" s="2">
        <f>IF($Y763="","",IF(OR(AND(설정!$B$5&lt;&gt;"",ISNUMBER(SEARCH(설정!$B$5,$AC763))),AND(설정!$B$6&lt;&gt;"",ISNUMBER(SEARCH(설정!$B$6,$AC763))),AND(설정!$B$7&lt;&gt;"",ISNUMBER(SEARCH(설정!$B$7,$AC763)))),"제외","포함"))</f>
        <v/>
      </c>
    </row>
    <row r="764">
      <c r="W764" s="2">
        <f>IF(OR($B$5="",$C$6="",ROW()&lt;$B$5),"",IF(INDEX($A:$U,ROW(),$C$6)="","",INDEX($A:$U,ROW(),$C$6)))</f>
        <v/>
      </c>
      <c r="X764" s="28">
        <f>IF($W764="","",IF(ISNUMBER($W764),IF($W764&gt;=10000000,IFERROR(DATE(INT($W764/10000),MOD(INT($W764/100),100),MOD($W764,100)),""),$W764),IF(ISNUMBER(--SUBSTITUTE(SUBSTITUTE(TRIM($W764),".","-"),"/","-")),IF(--SUBSTITUTE(SUBSTITUTE(TRIM($W764),".","-"),"/","-")&gt;=10000000,IFERROR(DATE(--LEFT(TRIM($W764),4),--MID(TRIM($W764),5,2),--RIGHT(TRIM($W764),2)),""),--SUBSTITUTE(SUBSTITUTE(TRIM($W764),".","-"),"/","-")),IFERROR(--LEFT(SUBSTITUTE(SUBSTITUTE(TRIM($W764),".","-"),"/","-"),10),""))))</f>
        <v/>
      </c>
      <c r="Y764" s="29">
        <f>IF($X764="","",INT($X764))</f>
        <v/>
      </c>
      <c r="Z764" s="30">
        <f>IF(OR($Y764="",$D$6=""),"",IF(INDEX($A:$U,ROW(),$D$6)="",0,IF(ISNUMBER(INDEX($A:$U,ROW(),$D$6)),INDEX($A:$U,ROW(),$D$6),IFERROR(--SUBSTITUTE(SUBSTITUTE(TRIM(INDEX($A:$U,ROW(),$D$6)),",",""),"원",""),0))))</f>
        <v/>
      </c>
      <c r="AA764" s="30">
        <f>IF(OR($Y764="",$E$6=""),"",IF(INDEX($A:$U,ROW(),$E$6)="",0,IF(ISNUMBER(INDEX($A:$U,ROW(),$E$6)),INDEX($A:$U,ROW(),$E$6),IFERROR(--SUBSTITUTE(SUBSTITUTE(TRIM(INDEX($A:$U,ROW(),$E$6)),",",""),"원",""),0))))</f>
        <v/>
      </c>
      <c r="AB764" s="30">
        <f>IF(OR($Y764="",$F$6=""),"",IF(INDEX($A:$U,ROW(),$F$6)="","",IF(ISNUMBER(INDEX($A:$U,ROW(),$F$6)),INDEX($A:$U,ROW(),$F$6),IFERROR(--SUBSTITUTE(SUBSTITUTE(TRIM(INDEX($A:$U,ROW(),$F$6)),",",""),"원",""),""))))</f>
        <v/>
      </c>
      <c r="AC764" s="2">
        <f>IF(OR($Y764="",$G$6=""),"",INDEX($A:$U,ROW(),$G$6)&amp;"")</f>
        <v/>
      </c>
      <c r="AD764" s="2">
        <f>IF($Y764="","",IF(OR(AND(설정!$B$5&lt;&gt;"",ISNUMBER(SEARCH(설정!$B$5,$AC764))),AND(설정!$B$6&lt;&gt;"",ISNUMBER(SEARCH(설정!$B$6,$AC764))),AND(설정!$B$7&lt;&gt;"",ISNUMBER(SEARCH(설정!$B$7,$AC764)))),"제외","포함"))</f>
        <v/>
      </c>
    </row>
    <row r="765">
      <c r="W765" s="2">
        <f>IF(OR($B$5="",$C$6="",ROW()&lt;$B$5),"",IF(INDEX($A:$U,ROW(),$C$6)="","",INDEX($A:$U,ROW(),$C$6)))</f>
        <v/>
      </c>
      <c r="X765" s="28">
        <f>IF($W765="","",IF(ISNUMBER($W765),IF($W765&gt;=10000000,IFERROR(DATE(INT($W765/10000),MOD(INT($W765/100),100),MOD($W765,100)),""),$W765),IF(ISNUMBER(--SUBSTITUTE(SUBSTITUTE(TRIM($W765),".","-"),"/","-")),IF(--SUBSTITUTE(SUBSTITUTE(TRIM($W765),".","-"),"/","-")&gt;=10000000,IFERROR(DATE(--LEFT(TRIM($W765),4),--MID(TRIM($W765),5,2),--RIGHT(TRIM($W765),2)),""),--SUBSTITUTE(SUBSTITUTE(TRIM($W765),".","-"),"/","-")),IFERROR(--LEFT(SUBSTITUTE(SUBSTITUTE(TRIM($W765),".","-"),"/","-"),10),""))))</f>
        <v/>
      </c>
      <c r="Y765" s="29">
        <f>IF($X765="","",INT($X765))</f>
        <v/>
      </c>
      <c r="Z765" s="30">
        <f>IF(OR($Y765="",$D$6=""),"",IF(INDEX($A:$U,ROW(),$D$6)="",0,IF(ISNUMBER(INDEX($A:$U,ROW(),$D$6)),INDEX($A:$U,ROW(),$D$6),IFERROR(--SUBSTITUTE(SUBSTITUTE(TRIM(INDEX($A:$U,ROW(),$D$6)),",",""),"원",""),0))))</f>
        <v/>
      </c>
      <c r="AA765" s="30">
        <f>IF(OR($Y765="",$E$6=""),"",IF(INDEX($A:$U,ROW(),$E$6)="",0,IF(ISNUMBER(INDEX($A:$U,ROW(),$E$6)),INDEX($A:$U,ROW(),$E$6),IFERROR(--SUBSTITUTE(SUBSTITUTE(TRIM(INDEX($A:$U,ROW(),$E$6)),",",""),"원",""),0))))</f>
        <v/>
      </c>
      <c r="AB765" s="30">
        <f>IF(OR($Y765="",$F$6=""),"",IF(INDEX($A:$U,ROW(),$F$6)="","",IF(ISNUMBER(INDEX($A:$U,ROW(),$F$6)),INDEX($A:$U,ROW(),$F$6),IFERROR(--SUBSTITUTE(SUBSTITUTE(TRIM(INDEX($A:$U,ROW(),$F$6)),",",""),"원",""),""))))</f>
        <v/>
      </c>
      <c r="AC765" s="2">
        <f>IF(OR($Y765="",$G$6=""),"",INDEX($A:$U,ROW(),$G$6)&amp;"")</f>
        <v/>
      </c>
      <c r="AD765" s="2">
        <f>IF($Y765="","",IF(OR(AND(설정!$B$5&lt;&gt;"",ISNUMBER(SEARCH(설정!$B$5,$AC765))),AND(설정!$B$6&lt;&gt;"",ISNUMBER(SEARCH(설정!$B$6,$AC765))),AND(설정!$B$7&lt;&gt;"",ISNUMBER(SEARCH(설정!$B$7,$AC765)))),"제외","포함"))</f>
        <v/>
      </c>
    </row>
    <row r="766">
      <c r="W766" s="2">
        <f>IF(OR($B$5="",$C$6="",ROW()&lt;$B$5),"",IF(INDEX($A:$U,ROW(),$C$6)="","",INDEX($A:$U,ROW(),$C$6)))</f>
        <v/>
      </c>
      <c r="X766" s="28">
        <f>IF($W766="","",IF(ISNUMBER($W766),IF($W766&gt;=10000000,IFERROR(DATE(INT($W766/10000),MOD(INT($W766/100),100),MOD($W766,100)),""),$W766),IF(ISNUMBER(--SUBSTITUTE(SUBSTITUTE(TRIM($W766),".","-"),"/","-")),IF(--SUBSTITUTE(SUBSTITUTE(TRIM($W766),".","-"),"/","-")&gt;=10000000,IFERROR(DATE(--LEFT(TRIM($W766),4),--MID(TRIM($W766),5,2),--RIGHT(TRIM($W766),2)),""),--SUBSTITUTE(SUBSTITUTE(TRIM($W766),".","-"),"/","-")),IFERROR(--LEFT(SUBSTITUTE(SUBSTITUTE(TRIM($W766),".","-"),"/","-"),10),""))))</f>
        <v/>
      </c>
      <c r="Y766" s="29">
        <f>IF($X766="","",INT($X766))</f>
        <v/>
      </c>
      <c r="Z766" s="30">
        <f>IF(OR($Y766="",$D$6=""),"",IF(INDEX($A:$U,ROW(),$D$6)="",0,IF(ISNUMBER(INDEX($A:$U,ROW(),$D$6)),INDEX($A:$U,ROW(),$D$6),IFERROR(--SUBSTITUTE(SUBSTITUTE(TRIM(INDEX($A:$U,ROW(),$D$6)),",",""),"원",""),0))))</f>
        <v/>
      </c>
      <c r="AA766" s="30">
        <f>IF(OR($Y766="",$E$6=""),"",IF(INDEX($A:$U,ROW(),$E$6)="",0,IF(ISNUMBER(INDEX($A:$U,ROW(),$E$6)),INDEX($A:$U,ROW(),$E$6),IFERROR(--SUBSTITUTE(SUBSTITUTE(TRIM(INDEX($A:$U,ROW(),$E$6)),",",""),"원",""),0))))</f>
        <v/>
      </c>
      <c r="AB766" s="30">
        <f>IF(OR($Y766="",$F$6=""),"",IF(INDEX($A:$U,ROW(),$F$6)="","",IF(ISNUMBER(INDEX($A:$U,ROW(),$F$6)),INDEX($A:$U,ROW(),$F$6),IFERROR(--SUBSTITUTE(SUBSTITUTE(TRIM(INDEX($A:$U,ROW(),$F$6)),",",""),"원",""),""))))</f>
        <v/>
      </c>
      <c r="AC766" s="2">
        <f>IF(OR($Y766="",$G$6=""),"",INDEX($A:$U,ROW(),$G$6)&amp;"")</f>
        <v/>
      </c>
      <c r="AD766" s="2">
        <f>IF($Y766="","",IF(OR(AND(설정!$B$5&lt;&gt;"",ISNUMBER(SEARCH(설정!$B$5,$AC766))),AND(설정!$B$6&lt;&gt;"",ISNUMBER(SEARCH(설정!$B$6,$AC766))),AND(설정!$B$7&lt;&gt;"",ISNUMBER(SEARCH(설정!$B$7,$AC766)))),"제외","포함"))</f>
        <v/>
      </c>
    </row>
    <row r="767">
      <c r="W767" s="2">
        <f>IF(OR($B$5="",$C$6="",ROW()&lt;$B$5),"",IF(INDEX($A:$U,ROW(),$C$6)="","",INDEX($A:$U,ROW(),$C$6)))</f>
        <v/>
      </c>
      <c r="X767" s="28">
        <f>IF($W767="","",IF(ISNUMBER($W767),IF($W767&gt;=10000000,IFERROR(DATE(INT($W767/10000),MOD(INT($W767/100),100),MOD($W767,100)),""),$W767),IF(ISNUMBER(--SUBSTITUTE(SUBSTITUTE(TRIM($W767),".","-"),"/","-")),IF(--SUBSTITUTE(SUBSTITUTE(TRIM($W767),".","-"),"/","-")&gt;=10000000,IFERROR(DATE(--LEFT(TRIM($W767),4),--MID(TRIM($W767),5,2),--RIGHT(TRIM($W767),2)),""),--SUBSTITUTE(SUBSTITUTE(TRIM($W767),".","-"),"/","-")),IFERROR(--LEFT(SUBSTITUTE(SUBSTITUTE(TRIM($W767),".","-"),"/","-"),10),""))))</f>
        <v/>
      </c>
      <c r="Y767" s="29">
        <f>IF($X767="","",INT($X767))</f>
        <v/>
      </c>
      <c r="Z767" s="30">
        <f>IF(OR($Y767="",$D$6=""),"",IF(INDEX($A:$U,ROW(),$D$6)="",0,IF(ISNUMBER(INDEX($A:$U,ROW(),$D$6)),INDEX($A:$U,ROW(),$D$6),IFERROR(--SUBSTITUTE(SUBSTITUTE(TRIM(INDEX($A:$U,ROW(),$D$6)),",",""),"원",""),0))))</f>
        <v/>
      </c>
      <c r="AA767" s="30">
        <f>IF(OR($Y767="",$E$6=""),"",IF(INDEX($A:$U,ROW(),$E$6)="",0,IF(ISNUMBER(INDEX($A:$U,ROW(),$E$6)),INDEX($A:$U,ROW(),$E$6),IFERROR(--SUBSTITUTE(SUBSTITUTE(TRIM(INDEX($A:$U,ROW(),$E$6)),",",""),"원",""),0))))</f>
        <v/>
      </c>
      <c r="AB767" s="30">
        <f>IF(OR($Y767="",$F$6=""),"",IF(INDEX($A:$U,ROW(),$F$6)="","",IF(ISNUMBER(INDEX($A:$U,ROW(),$F$6)),INDEX($A:$U,ROW(),$F$6),IFERROR(--SUBSTITUTE(SUBSTITUTE(TRIM(INDEX($A:$U,ROW(),$F$6)),",",""),"원",""),""))))</f>
        <v/>
      </c>
      <c r="AC767" s="2">
        <f>IF(OR($Y767="",$G$6=""),"",INDEX($A:$U,ROW(),$G$6)&amp;"")</f>
        <v/>
      </c>
      <c r="AD767" s="2">
        <f>IF($Y767="","",IF(OR(AND(설정!$B$5&lt;&gt;"",ISNUMBER(SEARCH(설정!$B$5,$AC767))),AND(설정!$B$6&lt;&gt;"",ISNUMBER(SEARCH(설정!$B$6,$AC767))),AND(설정!$B$7&lt;&gt;"",ISNUMBER(SEARCH(설정!$B$7,$AC767)))),"제외","포함"))</f>
        <v/>
      </c>
    </row>
    <row r="768">
      <c r="W768" s="2">
        <f>IF(OR($B$5="",$C$6="",ROW()&lt;$B$5),"",IF(INDEX($A:$U,ROW(),$C$6)="","",INDEX($A:$U,ROW(),$C$6)))</f>
        <v/>
      </c>
      <c r="X768" s="28">
        <f>IF($W768="","",IF(ISNUMBER($W768),IF($W768&gt;=10000000,IFERROR(DATE(INT($W768/10000),MOD(INT($W768/100),100),MOD($W768,100)),""),$W768),IF(ISNUMBER(--SUBSTITUTE(SUBSTITUTE(TRIM($W768),".","-"),"/","-")),IF(--SUBSTITUTE(SUBSTITUTE(TRIM($W768),".","-"),"/","-")&gt;=10000000,IFERROR(DATE(--LEFT(TRIM($W768),4),--MID(TRIM($W768),5,2),--RIGHT(TRIM($W768),2)),""),--SUBSTITUTE(SUBSTITUTE(TRIM($W768),".","-"),"/","-")),IFERROR(--LEFT(SUBSTITUTE(SUBSTITUTE(TRIM($W768),".","-"),"/","-"),10),""))))</f>
        <v/>
      </c>
      <c r="Y768" s="29">
        <f>IF($X768="","",INT($X768))</f>
        <v/>
      </c>
      <c r="Z768" s="30">
        <f>IF(OR($Y768="",$D$6=""),"",IF(INDEX($A:$U,ROW(),$D$6)="",0,IF(ISNUMBER(INDEX($A:$U,ROW(),$D$6)),INDEX($A:$U,ROW(),$D$6),IFERROR(--SUBSTITUTE(SUBSTITUTE(TRIM(INDEX($A:$U,ROW(),$D$6)),",",""),"원",""),0))))</f>
        <v/>
      </c>
      <c r="AA768" s="30">
        <f>IF(OR($Y768="",$E$6=""),"",IF(INDEX($A:$U,ROW(),$E$6)="",0,IF(ISNUMBER(INDEX($A:$U,ROW(),$E$6)),INDEX($A:$U,ROW(),$E$6),IFERROR(--SUBSTITUTE(SUBSTITUTE(TRIM(INDEX($A:$U,ROW(),$E$6)),",",""),"원",""),0))))</f>
        <v/>
      </c>
      <c r="AB768" s="30">
        <f>IF(OR($Y768="",$F$6=""),"",IF(INDEX($A:$U,ROW(),$F$6)="","",IF(ISNUMBER(INDEX($A:$U,ROW(),$F$6)),INDEX($A:$U,ROW(),$F$6),IFERROR(--SUBSTITUTE(SUBSTITUTE(TRIM(INDEX($A:$U,ROW(),$F$6)),",",""),"원",""),""))))</f>
        <v/>
      </c>
      <c r="AC768" s="2">
        <f>IF(OR($Y768="",$G$6=""),"",INDEX($A:$U,ROW(),$G$6)&amp;"")</f>
        <v/>
      </c>
      <c r="AD768" s="2">
        <f>IF($Y768="","",IF(OR(AND(설정!$B$5&lt;&gt;"",ISNUMBER(SEARCH(설정!$B$5,$AC768))),AND(설정!$B$6&lt;&gt;"",ISNUMBER(SEARCH(설정!$B$6,$AC768))),AND(설정!$B$7&lt;&gt;"",ISNUMBER(SEARCH(설정!$B$7,$AC768)))),"제외","포함"))</f>
        <v/>
      </c>
    </row>
    <row r="769">
      <c r="W769" s="2">
        <f>IF(OR($B$5="",$C$6="",ROW()&lt;$B$5),"",IF(INDEX($A:$U,ROW(),$C$6)="","",INDEX($A:$U,ROW(),$C$6)))</f>
        <v/>
      </c>
      <c r="X769" s="28">
        <f>IF($W769="","",IF(ISNUMBER($W769),IF($W769&gt;=10000000,IFERROR(DATE(INT($W769/10000),MOD(INT($W769/100),100),MOD($W769,100)),""),$W769),IF(ISNUMBER(--SUBSTITUTE(SUBSTITUTE(TRIM($W769),".","-"),"/","-")),IF(--SUBSTITUTE(SUBSTITUTE(TRIM($W769),".","-"),"/","-")&gt;=10000000,IFERROR(DATE(--LEFT(TRIM($W769),4),--MID(TRIM($W769),5,2),--RIGHT(TRIM($W769),2)),""),--SUBSTITUTE(SUBSTITUTE(TRIM($W769),".","-"),"/","-")),IFERROR(--LEFT(SUBSTITUTE(SUBSTITUTE(TRIM($W769),".","-"),"/","-"),10),""))))</f>
        <v/>
      </c>
      <c r="Y769" s="29">
        <f>IF($X769="","",INT($X769))</f>
        <v/>
      </c>
      <c r="Z769" s="30">
        <f>IF(OR($Y769="",$D$6=""),"",IF(INDEX($A:$U,ROW(),$D$6)="",0,IF(ISNUMBER(INDEX($A:$U,ROW(),$D$6)),INDEX($A:$U,ROW(),$D$6),IFERROR(--SUBSTITUTE(SUBSTITUTE(TRIM(INDEX($A:$U,ROW(),$D$6)),",",""),"원",""),0))))</f>
        <v/>
      </c>
      <c r="AA769" s="30">
        <f>IF(OR($Y769="",$E$6=""),"",IF(INDEX($A:$U,ROW(),$E$6)="",0,IF(ISNUMBER(INDEX($A:$U,ROW(),$E$6)),INDEX($A:$U,ROW(),$E$6),IFERROR(--SUBSTITUTE(SUBSTITUTE(TRIM(INDEX($A:$U,ROW(),$E$6)),",",""),"원",""),0))))</f>
        <v/>
      </c>
      <c r="AB769" s="30">
        <f>IF(OR($Y769="",$F$6=""),"",IF(INDEX($A:$U,ROW(),$F$6)="","",IF(ISNUMBER(INDEX($A:$U,ROW(),$F$6)),INDEX($A:$U,ROW(),$F$6),IFERROR(--SUBSTITUTE(SUBSTITUTE(TRIM(INDEX($A:$U,ROW(),$F$6)),",",""),"원",""),""))))</f>
        <v/>
      </c>
      <c r="AC769" s="2">
        <f>IF(OR($Y769="",$G$6=""),"",INDEX($A:$U,ROW(),$G$6)&amp;"")</f>
        <v/>
      </c>
      <c r="AD769" s="2">
        <f>IF($Y769="","",IF(OR(AND(설정!$B$5&lt;&gt;"",ISNUMBER(SEARCH(설정!$B$5,$AC769))),AND(설정!$B$6&lt;&gt;"",ISNUMBER(SEARCH(설정!$B$6,$AC769))),AND(설정!$B$7&lt;&gt;"",ISNUMBER(SEARCH(설정!$B$7,$AC769)))),"제외","포함"))</f>
        <v/>
      </c>
    </row>
    <row r="770">
      <c r="W770" s="2">
        <f>IF(OR($B$5="",$C$6="",ROW()&lt;$B$5),"",IF(INDEX($A:$U,ROW(),$C$6)="","",INDEX($A:$U,ROW(),$C$6)))</f>
        <v/>
      </c>
      <c r="X770" s="28">
        <f>IF($W770="","",IF(ISNUMBER($W770),IF($W770&gt;=10000000,IFERROR(DATE(INT($W770/10000),MOD(INT($W770/100),100),MOD($W770,100)),""),$W770),IF(ISNUMBER(--SUBSTITUTE(SUBSTITUTE(TRIM($W770),".","-"),"/","-")),IF(--SUBSTITUTE(SUBSTITUTE(TRIM($W770),".","-"),"/","-")&gt;=10000000,IFERROR(DATE(--LEFT(TRIM($W770),4),--MID(TRIM($W770),5,2),--RIGHT(TRIM($W770),2)),""),--SUBSTITUTE(SUBSTITUTE(TRIM($W770),".","-"),"/","-")),IFERROR(--LEFT(SUBSTITUTE(SUBSTITUTE(TRIM($W770),".","-"),"/","-"),10),""))))</f>
        <v/>
      </c>
      <c r="Y770" s="29">
        <f>IF($X770="","",INT($X770))</f>
        <v/>
      </c>
      <c r="Z770" s="30">
        <f>IF(OR($Y770="",$D$6=""),"",IF(INDEX($A:$U,ROW(),$D$6)="",0,IF(ISNUMBER(INDEX($A:$U,ROW(),$D$6)),INDEX($A:$U,ROW(),$D$6),IFERROR(--SUBSTITUTE(SUBSTITUTE(TRIM(INDEX($A:$U,ROW(),$D$6)),",",""),"원",""),0))))</f>
        <v/>
      </c>
      <c r="AA770" s="30">
        <f>IF(OR($Y770="",$E$6=""),"",IF(INDEX($A:$U,ROW(),$E$6)="",0,IF(ISNUMBER(INDEX($A:$U,ROW(),$E$6)),INDEX($A:$U,ROW(),$E$6),IFERROR(--SUBSTITUTE(SUBSTITUTE(TRIM(INDEX($A:$U,ROW(),$E$6)),",",""),"원",""),0))))</f>
        <v/>
      </c>
      <c r="AB770" s="30">
        <f>IF(OR($Y770="",$F$6=""),"",IF(INDEX($A:$U,ROW(),$F$6)="","",IF(ISNUMBER(INDEX($A:$U,ROW(),$F$6)),INDEX($A:$U,ROW(),$F$6),IFERROR(--SUBSTITUTE(SUBSTITUTE(TRIM(INDEX($A:$U,ROW(),$F$6)),",",""),"원",""),""))))</f>
        <v/>
      </c>
      <c r="AC770" s="2">
        <f>IF(OR($Y770="",$G$6=""),"",INDEX($A:$U,ROW(),$G$6)&amp;"")</f>
        <v/>
      </c>
      <c r="AD770" s="2">
        <f>IF($Y770="","",IF(OR(AND(설정!$B$5&lt;&gt;"",ISNUMBER(SEARCH(설정!$B$5,$AC770))),AND(설정!$B$6&lt;&gt;"",ISNUMBER(SEARCH(설정!$B$6,$AC770))),AND(설정!$B$7&lt;&gt;"",ISNUMBER(SEARCH(설정!$B$7,$AC770)))),"제외","포함"))</f>
        <v/>
      </c>
    </row>
    <row r="771">
      <c r="W771" s="2">
        <f>IF(OR($B$5="",$C$6="",ROW()&lt;$B$5),"",IF(INDEX($A:$U,ROW(),$C$6)="","",INDEX($A:$U,ROW(),$C$6)))</f>
        <v/>
      </c>
      <c r="X771" s="28">
        <f>IF($W771="","",IF(ISNUMBER($W771),IF($W771&gt;=10000000,IFERROR(DATE(INT($W771/10000),MOD(INT($W771/100),100),MOD($W771,100)),""),$W771),IF(ISNUMBER(--SUBSTITUTE(SUBSTITUTE(TRIM($W771),".","-"),"/","-")),IF(--SUBSTITUTE(SUBSTITUTE(TRIM($W771),".","-"),"/","-")&gt;=10000000,IFERROR(DATE(--LEFT(TRIM($W771),4),--MID(TRIM($W771),5,2),--RIGHT(TRIM($W771),2)),""),--SUBSTITUTE(SUBSTITUTE(TRIM($W771),".","-"),"/","-")),IFERROR(--LEFT(SUBSTITUTE(SUBSTITUTE(TRIM($W771),".","-"),"/","-"),10),""))))</f>
        <v/>
      </c>
      <c r="Y771" s="29">
        <f>IF($X771="","",INT($X771))</f>
        <v/>
      </c>
      <c r="Z771" s="30">
        <f>IF(OR($Y771="",$D$6=""),"",IF(INDEX($A:$U,ROW(),$D$6)="",0,IF(ISNUMBER(INDEX($A:$U,ROW(),$D$6)),INDEX($A:$U,ROW(),$D$6),IFERROR(--SUBSTITUTE(SUBSTITUTE(TRIM(INDEX($A:$U,ROW(),$D$6)),",",""),"원",""),0))))</f>
        <v/>
      </c>
      <c r="AA771" s="30">
        <f>IF(OR($Y771="",$E$6=""),"",IF(INDEX($A:$U,ROW(),$E$6)="",0,IF(ISNUMBER(INDEX($A:$U,ROW(),$E$6)),INDEX($A:$U,ROW(),$E$6),IFERROR(--SUBSTITUTE(SUBSTITUTE(TRIM(INDEX($A:$U,ROW(),$E$6)),",",""),"원",""),0))))</f>
        <v/>
      </c>
      <c r="AB771" s="30">
        <f>IF(OR($Y771="",$F$6=""),"",IF(INDEX($A:$U,ROW(),$F$6)="","",IF(ISNUMBER(INDEX($A:$U,ROW(),$F$6)),INDEX($A:$U,ROW(),$F$6),IFERROR(--SUBSTITUTE(SUBSTITUTE(TRIM(INDEX($A:$U,ROW(),$F$6)),",",""),"원",""),""))))</f>
        <v/>
      </c>
      <c r="AC771" s="2">
        <f>IF(OR($Y771="",$G$6=""),"",INDEX($A:$U,ROW(),$G$6)&amp;"")</f>
        <v/>
      </c>
      <c r="AD771" s="2">
        <f>IF($Y771="","",IF(OR(AND(설정!$B$5&lt;&gt;"",ISNUMBER(SEARCH(설정!$B$5,$AC771))),AND(설정!$B$6&lt;&gt;"",ISNUMBER(SEARCH(설정!$B$6,$AC771))),AND(설정!$B$7&lt;&gt;"",ISNUMBER(SEARCH(설정!$B$7,$AC771)))),"제외","포함"))</f>
        <v/>
      </c>
    </row>
    <row r="772">
      <c r="W772" s="2">
        <f>IF(OR($B$5="",$C$6="",ROW()&lt;$B$5),"",IF(INDEX($A:$U,ROW(),$C$6)="","",INDEX($A:$U,ROW(),$C$6)))</f>
        <v/>
      </c>
      <c r="X772" s="28">
        <f>IF($W772="","",IF(ISNUMBER($W772),IF($W772&gt;=10000000,IFERROR(DATE(INT($W772/10000),MOD(INT($W772/100),100),MOD($W772,100)),""),$W772),IF(ISNUMBER(--SUBSTITUTE(SUBSTITUTE(TRIM($W772),".","-"),"/","-")),IF(--SUBSTITUTE(SUBSTITUTE(TRIM($W772),".","-"),"/","-")&gt;=10000000,IFERROR(DATE(--LEFT(TRIM($W772),4),--MID(TRIM($W772),5,2),--RIGHT(TRIM($W772),2)),""),--SUBSTITUTE(SUBSTITUTE(TRIM($W772),".","-"),"/","-")),IFERROR(--LEFT(SUBSTITUTE(SUBSTITUTE(TRIM($W772),".","-"),"/","-"),10),""))))</f>
        <v/>
      </c>
      <c r="Y772" s="29">
        <f>IF($X772="","",INT($X772))</f>
        <v/>
      </c>
      <c r="Z772" s="30">
        <f>IF(OR($Y772="",$D$6=""),"",IF(INDEX($A:$U,ROW(),$D$6)="",0,IF(ISNUMBER(INDEX($A:$U,ROW(),$D$6)),INDEX($A:$U,ROW(),$D$6),IFERROR(--SUBSTITUTE(SUBSTITUTE(TRIM(INDEX($A:$U,ROW(),$D$6)),",",""),"원",""),0))))</f>
        <v/>
      </c>
      <c r="AA772" s="30">
        <f>IF(OR($Y772="",$E$6=""),"",IF(INDEX($A:$U,ROW(),$E$6)="",0,IF(ISNUMBER(INDEX($A:$U,ROW(),$E$6)),INDEX($A:$U,ROW(),$E$6),IFERROR(--SUBSTITUTE(SUBSTITUTE(TRIM(INDEX($A:$U,ROW(),$E$6)),",",""),"원",""),0))))</f>
        <v/>
      </c>
      <c r="AB772" s="30">
        <f>IF(OR($Y772="",$F$6=""),"",IF(INDEX($A:$U,ROW(),$F$6)="","",IF(ISNUMBER(INDEX($A:$U,ROW(),$F$6)),INDEX($A:$U,ROW(),$F$6),IFERROR(--SUBSTITUTE(SUBSTITUTE(TRIM(INDEX($A:$U,ROW(),$F$6)),",",""),"원",""),""))))</f>
        <v/>
      </c>
      <c r="AC772" s="2">
        <f>IF(OR($Y772="",$G$6=""),"",INDEX($A:$U,ROW(),$G$6)&amp;"")</f>
        <v/>
      </c>
      <c r="AD772" s="2">
        <f>IF($Y772="","",IF(OR(AND(설정!$B$5&lt;&gt;"",ISNUMBER(SEARCH(설정!$B$5,$AC772))),AND(설정!$B$6&lt;&gt;"",ISNUMBER(SEARCH(설정!$B$6,$AC772))),AND(설정!$B$7&lt;&gt;"",ISNUMBER(SEARCH(설정!$B$7,$AC772)))),"제외","포함"))</f>
        <v/>
      </c>
    </row>
    <row r="773">
      <c r="W773" s="2">
        <f>IF(OR($B$5="",$C$6="",ROW()&lt;$B$5),"",IF(INDEX($A:$U,ROW(),$C$6)="","",INDEX($A:$U,ROW(),$C$6)))</f>
        <v/>
      </c>
      <c r="X773" s="28">
        <f>IF($W773="","",IF(ISNUMBER($W773),IF($W773&gt;=10000000,IFERROR(DATE(INT($W773/10000),MOD(INT($W773/100),100),MOD($W773,100)),""),$W773),IF(ISNUMBER(--SUBSTITUTE(SUBSTITUTE(TRIM($W773),".","-"),"/","-")),IF(--SUBSTITUTE(SUBSTITUTE(TRIM($W773),".","-"),"/","-")&gt;=10000000,IFERROR(DATE(--LEFT(TRIM($W773),4),--MID(TRIM($W773),5,2),--RIGHT(TRIM($W773),2)),""),--SUBSTITUTE(SUBSTITUTE(TRIM($W773),".","-"),"/","-")),IFERROR(--LEFT(SUBSTITUTE(SUBSTITUTE(TRIM($W773),".","-"),"/","-"),10),""))))</f>
        <v/>
      </c>
      <c r="Y773" s="29">
        <f>IF($X773="","",INT($X773))</f>
        <v/>
      </c>
      <c r="Z773" s="30">
        <f>IF(OR($Y773="",$D$6=""),"",IF(INDEX($A:$U,ROW(),$D$6)="",0,IF(ISNUMBER(INDEX($A:$U,ROW(),$D$6)),INDEX($A:$U,ROW(),$D$6),IFERROR(--SUBSTITUTE(SUBSTITUTE(TRIM(INDEX($A:$U,ROW(),$D$6)),",",""),"원",""),0))))</f>
        <v/>
      </c>
      <c r="AA773" s="30">
        <f>IF(OR($Y773="",$E$6=""),"",IF(INDEX($A:$U,ROW(),$E$6)="",0,IF(ISNUMBER(INDEX($A:$U,ROW(),$E$6)),INDEX($A:$U,ROW(),$E$6),IFERROR(--SUBSTITUTE(SUBSTITUTE(TRIM(INDEX($A:$U,ROW(),$E$6)),",",""),"원",""),0))))</f>
        <v/>
      </c>
      <c r="AB773" s="30">
        <f>IF(OR($Y773="",$F$6=""),"",IF(INDEX($A:$U,ROW(),$F$6)="","",IF(ISNUMBER(INDEX($A:$U,ROW(),$F$6)),INDEX($A:$U,ROW(),$F$6),IFERROR(--SUBSTITUTE(SUBSTITUTE(TRIM(INDEX($A:$U,ROW(),$F$6)),",",""),"원",""),""))))</f>
        <v/>
      </c>
      <c r="AC773" s="2">
        <f>IF(OR($Y773="",$G$6=""),"",INDEX($A:$U,ROW(),$G$6)&amp;"")</f>
        <v/>
      </c>
      <c r="AD773" s="2">
        <f>IF($Y773="","",IF(OR(AND(설정!$B$5&lt;&gt;"",ISNUMBER(SEARCH(설정!$B$5,$AC773))),AND(설정!$B$6&lt;&gt;"",ISNUMBER(SEARCH(설정!$B$6,$AC773))),AND(설정!$B$7&lt;&gt;"",ISNUMBER(SEARCH(설정!$B$7,$AC773)))),"제외","포함"))</f>
        <v/>
      </c>
    </row>
    <row r="774">
      <c r="W774" s="2">
        <f>IF(OR($B$5="",$C$6="",ROW()&lt;$B$5),"",IF(INDEX($A:$U,ROW(),$C$6)="","",INDEX($A:$U,ROW(),$C$6)))</f>
        <v/>
      </c>
      <c r="X774" s="28">
        <f>IF($W774="","",IF(ISNUMBER($W774),IF($W774&gt;=10000000,IFERROR(DATE(INT($W774/10000),MOD(INT($W774/100),100),MOD($W774,100)),""),$W774),IF(ISNUMBER(--SUBSTITUTE(SUBSTITUTE(TRIM($W774),".","-"),"/","-")),IF(--SUBSTITUTE(SUBSTITUTE(TRIM($W774),".","-"),"/","-")&gt;=10000000,IFERROR(DATE(--LEFT(TRIM($W774),4),--MID(TRIM($W774),5,2),--RIGHT(TRIM($W774),2)),""),--SUBSTITUTE(SUBSTITUTE(TRIM($W774),".","-"),"/","-")),IFERROR(--LEFT(SUBSTITUTE(SUBSTITUTE(TRIM($W774),".","-"),"/","-"),10),""))))</f>
        <v/>
      </c>
      <c r="Y774" s="29">
        <f>IF($X774="","",INT($X774))</f>
        <v/>
      </c>
      <c r="Z774" s="30">
        <f>IF(OR($Y774="",$D$6=""),"",IF(INDEX($A:$U,ROW(),$D$6)="",0,IF(ISNUMBER(INDEX($A:$U,ROW(),$D$6)),INDEX($A:$U,ROW(),$D$6),IFERROR(--SUBSTITUTE(SUBSTITUTE(TRIM(INDEX($A:$U,ROW(),$D$6)),",",""),"원",""),0))))</f>
        <v/>
      </c>
      <c r="AA774" s="30">
        <f>IF(OR($Y774="",$E$6=""),"",IF(INDEX($A:$U,ROW(),$E$6)="",0,IF(ISNUMBER(INDEX($A:$U,ROW(),$E$6)),INDEX($A:$U,ROW(),$E$6),IFERROR(--SUBSTITUTE(SUBSTITUTE(TRIM(INDEX($A:$U,ROW(),$E$6)),",",""),"원",""),0))))</f>
        <v/>
      </c>
      <c r="AB774" s="30">
        <f>IF(OR($Y774="",$F$6=""),"",IF(INDEX($A:$U,ROW(),$F$6)="","",IF(ISNUMBER(INDEX($A:$U,ROW(),$F$6)),INDEX($A:$U,ROW(),$F$6),IFERROR(--SUBSTITUTE(SUBSTITUTE(TRIM(INDEX($A:$U,ROW(),$F$6)),",",""),"원",""),""))))</f>
        <v/>
      </c>
      <c r="AC774" s="2">
        <f>IF(OR($Y774="",$G$6=""),"",INDEX($A:$U,ROW(),$G$6)&amp;"")</f>
        <v/>
      </c>
      <c r="AD774" s="2">
        <f>IF($Y774="","",IF(OR(AND(설정!$B$5&lt;&gt;"",ISNUMBER(SEARCH(설정!$B$5,$AC774))),AND(설정!$B$6&lt;&gt;"",ISNUMBER(SEARCH(설정!$B$6,$AC774))),AND(설정!$B$7&lt;&gt;"",ISNUMBER(SEARCH(설정!$B$7,$AC774)))),"제외","포함"))</f>
        <v/>
      </c>
    </row>
    <row r="775">
      <c r="W775" s="2">
        <f>IF(OR($B$5="",$C$6="",ROW()&lt;$B$5),"",IF(INDEX($A:$U,ROW(),$C$6)="","",INDEX($A:$U,ROW(),$C$6)))</f>
        <v/>
      </c>
      <c r="X775" s="28">
        <f>IF($W775="","",IF(ISNUMBER($W775),IF($W775&gt;=10000000,IFERROR(DATE(INT($W775/10000),MOD(INT($W775/100),100),MOD($W775,100)),""),$W775),IF(ISNUMBER(--SUBSTITUTE(SUBSTITUTE(TRIM($W775),".","-"),"/","-")),IF(--SUBSTITUTE(SUBSTITUTE(TRIM($W775),".","-"),"/","-")&gt;=10000000,IFERROR(DATE(--LEFT(TRIM($W775),4),--MID(TRIM($W775),5,2),--RIGHT(TRIM($W775),2)),""),--SUBSTITUTE(SUBSTITUTE(TRIM($W775),".","-"),"/","-")),IFERROR(--LEFT(SUBSTITUTE(SUBSTITUTE(TRIM($W775),".","-"),"/","-"),10),""))))</f>
        <v/>
      </c>
      <c r="Y775" s="29">
        <f>IF($X775="","",INT($X775))</f>
        <v/>
      </c>
      <c r="Z775" s="30">
        <f>IF(OR($Y775="",$D$6=""),"",IF(INDEX($A:$U,ROW(),$D$6)="",0,IF(ISNUMBER(INDEX($A:$U,ROW(),$D$6)),INDEX($A:$U,ROW(),$D$6),IFERROR(--SUBSTITUTE(SUBSTITUTE(TRIM(INDEX($A:$U,ROW(),$D$6)),",",""),"원",""),0))))</f>
        <v/>
      </c>
      <c r="AA775" s="30">
        <f>IF(OR($Y775="",$E$6=""),"",IF(INDEX($A:$U,ROW(),$E$6)="",0,IF(ISNUMBER(INDEX($A:$U,ROW(),$E$6)),INDEX($A:$U,ROW(),$E$6),IFERROR(--SUBSTITUTE(SUBSTITUTE(TRIM(INDEX($A:$U,ROW(),$E$6)),",",""),"원",""),0))))</f>
        <v/>
      </c>
      <c r="AB775" s="30">
        <f>IF(OR($Y775="",$F$6=""),"",IF(INDEX($A:$U,ROW(),$F$6)="","",IF(ISNUMBER(INDEX($A:$U,ROW(),$F$6)),INDEX($A:$U,ROW(),$F$6),IFERROR(--SUBSTITUTE(SUBSTITUTE(TRIM(INDEX($A:$U,ROW(),$F$6)),",",""),"원",""),""))))</f>
        <v/>
      </c>
      <c r="AC775" s="2">
        <f>IF(OR($Y775="",$G$6=""),"",INDEX($A:$U,ROW(),$G$6)&amp;"")</f>
        <v/>
      </c>
      <c r="AD775" s="2">
        <f>IF($Y775="","",IF(OR(AND(설정!$B$5&lt;&gt;"",ISNUMBER(SEARCH(설정!$B$5,$AC775))),AND(설정!$B$6&lt;&gt;"",ISNUMBER(SEARCH(설정!$B$6,$AC775))),AND(설정!$B$7&lt;&gt;"",ISNUMBER(SEARCH(설정!$B$7,$AC775)))),"제외","포함"))</f>
        <v/>
      </c>
    </row>
    <row r="776">
      <c r="W776" s="2">
        <f>IF(OR($B$5="",$C$6="",ROW()&lt;$B$5),"",IF(INDEX($A:$U,ROW(),$C$6)="","",INDEX($A:$U,ROW(),$C$6)))</f>
        <v/>
      </c>
      <c r="X776" s="28">
        <f>IF($W776="","",IF(ISNUMBER($W776),IF($W776&gt;=10000000,IFERROR(DATE(INT($W776/10000),MOD(INT($W776/100),100),MOD($W776,100)),""),$W776),IF(ISNUMBER(--SUBSTITUTE(SUBSTITUTE(TRIM($W776),".","-"),"/","-")),IF(--SUBSTITUTE(SUBSTITUTE(TRIM($W776),".","-"),"/","-")&gt;=10000000,IFERROR(DATE(--LEFT(TRIM($W776),4),--MID(TRIM($W776),5,2),--RIGHT(TRIM($W776),2)),""),--SUBSTITUTE(SUBSTITUTE(TRIM($W776),".","-"),"/","-")),IFERROR(--LEFT(SUBSTITUTE(SUBSTITUTE(TRIM($W776),".","-"),"/","-"),10),""))))</f>
        <v/>
      </c>
      <c r="Y776" s="29">
        <f>IF($X776="","",INT($X776))</f>
        <v/>
      </c>
      <c r="Z776" s="30">
        <f>IF(OR($Y776="",$D$6=""),"",IF(INDEX($A:$U,ROW(),$D$6)="",0,IF(ISNUMBER(INDEX($A:$U,ROW(),$D$6)),INDEX($A:$U,ROW(),$D$6),IFERROR(--SUBSTITUTE(SUBSTITUTE(TRIM(INDEX($A:$U,ROW(),$D$6)),",",""),"원",""),0))))</f>
        <v/>
      </c>
      <c r="AA776" s="30">
        <f>IF(OR($Y776="",$E$6=""),"",IF(INDEX($A:$U,ROW(),$E$6)="",0,IF(ISNUMBER(INDEX($A:$U,ROW(),$E$6)),INDEX($A:$U,ROW(),$E$6),IFERROR(--SUBSTITUTE(SUBSTITUTE(TRIM(INDEX($A:$U,ROW(),$E$6)),",",""),"원",""),0))))</f>
        <v/>
      </c>
      <c r="AB776" s="30">
        <f>IF(OR($Y776="",$F$6=""),"",IF(INDEX($A:$U,ROW(),$F$6)="","",IF(ISNUMBER(INDEX($A:$U,ROW(),$F$6)),INDEX($A:$U,ROW(),$F$6),IFERROR(--SUBSTITUTE(SUBSTITUTE(TRIM(INDEX($A:$U,ROW(),$F$6)),",",""),"원",""),""))))</f>
        <v/>
      </c>
      <c r="AC776" s="2">
        <f>IF(OR($Y776="",$G$6=""),"",INDEX($A:$U,ROW(),$G$6)&amp;"")</f>
        <v/>
      </c>
      <c r="AD776" s="2">
        <f>IF($Y776="","",IF(OR(AND(설정!$B$5&lt;&gt;"",ISNUMBER(SEARCH(설정!$B$5,$AC776))),AND(설정!$B$6&lt;&gt;"",ISNUMBER(SEARCH(설정!$B$6,$AC776))),AND(설정!$B$7&lt;&gt;"",ISNUMBER(SEARCH(설정!$B$7,$AC776)))),"제외","포함"))</f>
        <v/>
      </c>
    </row>
    <row r="777">
      <c r="W777" s="2">
        <f>IF(OR($B$5="",$C$6="",ROW()&lt;$B$5),"",IF(INDEX($A:$U,ROW(),$C$6)="","",INDEX($A:$U,ROW(),$C$6)))</f>
        <v/>
      </c>
      <c r="X777" s="28">
        <f>IF($W777="","",IF(ISNUMBER($W777),IF($W777&gt;=10000000,IFERROR(DATE(INT($W777/10000),MOD(INT($W777/100),100),MOD($W777,100)),""),$W777),IF(ISNUMBER(--SUBSTITUTE(SUBSTITUTE(TRIM($W777),".","-"),"/","-")),IF(--SUBSTITUTE(SUBSTITUTE(TRIM($W777),".","-"),"/","-")&gt;=10000000,IFERROR(DATE(--LEFT(TRIM($W777),4),--MID(TRIM($W777),5,2),--RIGHT(TRIM($W777),2)),""),--SUBSTITUTE(SUBSTITUTE(TRIM($W777),".","-"),"/","-")),IFERROR(--LEFT(SUBSTITUTE(SUBSTITUTE(TRIM($W777),".","-"),"/","-"),10),""))))</f>
        <v/>
      </c>
      <c r="Y777" s="29">
        <f>IF($X777="","",INT($X777))</f>
        <v/>
      </c>
      <c r="Z777" s="30">
        <f>IF(OR($Y777="",$D$6=""),"",IF(INDEX($A:$U,ROW(),$D$6)="",0,IF(ISNUMBER(INDEX($A:$U,ROW(),$D$6)),INDEX($A:$U,ROW(),$D$6),IFERROR(--SUBSTITUTE(SUBSTITUTE(TRIM(INDEX($A:$U,ROW(),$D$6)),",",""),"원",""),0))))</f>
        <v/>
      </c>
      <c r="AA777" s="30">
        <f>IF(OR($Y777="",$E$6=""),"",IF(INDEX($A:$U,ROW(),$E$6)="",0,IF(ISNUMBER(INDEX($A:$U,ROW(),$E$6)),INDEX($A:$U,ROW(),$E$6),IFERROR(--SUBSTITUTE(SUBSTITUTE(TRIM(INDEX($A:$U,ROW(),$E$6)),",",""),"원",""),0))))</f>
        <v/>
      </c>
      <c r="AB777" s="30">
        <f>IF(OR($Y777="",$F$6=""),"",IF(INDEX($A:$U,ROW(),$F$6)="","",IF(ISNUMBER(INDEX($A:$U,ROW(),$F$6)),INDEX($A:$U,ROW(),$F$6),IFERROR(--SUBSTITUTE(SUBSTITUTE(TRIM(INDEX($A:$U,ROW(),$F$6)),",",""),"원",""),""))))</f>
        <v/>
      </c>
      <c r="AC777" s="2">
        <f>IF(OR($Y777="",$G$6=""),"",INDEX($A:$U,ROW(),$G$6)&amp;"")</f>
        <v/>
      </c>
      <c r="AD777" s="2">
        <f>IF($Y777="","",IF(OR(AND(설정!$B$5&lt;&gt;"",ISNUMBER(SEARCH(설정!$B$5,$AC777))),AND(설정!$B$6&lt;&gt;"",ISNUMBER(SEARCH(설정!$B$6,$AC777))),AND(설정!$B$7&lt;&gt;"",ISNUMBER(SEARCH(설정!$B$7,$AC777)))),"제외","포함"))</f>
        <v/>
      </c>
    </row>
    <row r="778">
      <c r="W778" s="2">
        <f>IF(OR($B$5="",$C$6="",ROW()&lt;$B$5),"",IF(INDEX($A:$U,ROW(),$C$6)="","",INDEX($A:$U,ROW(),$C$6)))</f>
        <v/>
      </c>
      <c r="X778" s="28">
        <f>IF($W778="","",IF(ISNUMBER($W778),IF($W778&gt;=10000000,IFERROR(DATE(INT($W778/10000),MOD(INT($W778/100),100),MOD($W778,100)),""),$W778),IF(ISNUMBER(--SUBSTITUTE(SUBSTITUTE(TRIM($W778),".","-"),"/","-")),IF(--SUBSTITUTE(SUBSTITUTE(TRIM($W778),".","-"),"/","-")&gt;=10000000,IFERROR(DATE(--LEFT(TRIM($W778),4),--MID(TRIM($W778),5,2),--RIGHT(TRIM($W778),2)),""),--SUBSTITUTE(SUBSTITUTE(TRIM($W778),".","-"),"/","-")),IFERROR(--LEFT(SUBSTITUTE(SUBSTITUTE(TRIM($W778),".","-"),"/","-"),10),""))))</f>
        <v/>
      </c>
      <c r="Y778" s="29">
        <f>IF($X778="","",INT($X778))</f>
        <v/>
      </c>
      <c r="Z778" s="30">
        <f>IF(OR($Y778="",$D$6=""),"",IF(INDEX($A:$U,ROW(),$D$6)="",0,IF(ISNUMBER(INDEX($A:$U,ROW(),$D$6)),INDEX($A:$U,ROW(),$D$6),IFERROR(--SUBSTITUTE(SUBSTITUTE(TRIM(INDEX($A:$U,ROW(),$D$6)),",",""),"원",""),0))))</f>
        <v/>
      </c>
      <c r="AA778" s="30">
        <f>IF(OR($Y778="",$E$6=""),"",IF(INDEX($A:$U,ROW(),$E$6)="",0,IF(ISNUMBER(INDEX($A:$U,ROW(),$E$6)),INDEX($A:$U,ROW(),$E$6),IFERROR(--SUBSTITUTE(SUBSTITUTE(TRIM(INDEX($A:$U,ROW(),$E$6)),",",""),"원",""),0))))</f>
        <v/>
      </c>
      <c r="AB778" s="30">
        <f>IF(OR($Y778="",$F$6=""),"",IF(INDEX($A:$U,ROW(),$F$6)="","",IF(ISNUMBER(INDEX($A:$U,ROW(),$F$6)),INDEX($A:$U,ROW(),$F$6),IFERROR(--SUBSTITUTE(SUBSTITUTE(TRIM(INDEX($A:$U,ROW(),$F$6)),",",""),"원",""),""))))</f>
        <v/>
      </c>
      <c r="AC778" s="2">
        <f>IF(OR($Y778="",$G$6=""),"",INDEX($A:$U,ROW(),$G$6)&amp;"")</f>
        <v/>
      </c>
      <c r="AD778" s="2">
        <f>IF($Y778="","",IF(OR(AND(설정!$B$5&lt;&gt;"",ISNUMBER(SEARCH(설정!$B$5,$AC778))),AND(설정!$B$6&lt;&gt;"",ISNUMBER(SEARCH(설정!$B$6,$AC778))),AND(설정!$B$7&lt;&gt;"",ISNUMBER(SEARCH(설정!$B$7,$AC778)))),"제외","포함"))</f>
        <v/>
      </c>
    </row>
    <row r="779">
      <c r="W779" s="2">
        <f>IF(OR($B$5="",$C$6="",ROW()&lt;$B$5),"",IF(INDEX($A:$U,ROW(),$C$6)="","",INDEX($A:$U,ROW(),$C$6)))</f>
        <v/>
      </c>
      <c r="X779" s="28">
        <f>IF($W779="","",IF(ISNUMBER($W779),IF($W779&gt;=10000000,IFERROR(DATE(INT($W779/10000),MOD(INT($W779/100),100),MOD($W779,100)),""),$W779),IF(ISNUMBER(--SUBSTITUTE(SUBSTITUTE(TRIM($W779),".","-"),"/","-")),IF(--SUBSTITUTE(SUBSTITUTE(TRIM($W779),".","-"),"/","-")&gt;=10000000,IFERROR(DATE(--LEFT(TRIM($W779),4),--MID(TRIM($W779),5,2),--RIGHT(TRIM($W779),2)),""),--SUBSTITUTE(SUBSTITUTE(TRIM($W779),".","-"),"/","-")),IFERROR(--LEFT(SUBSTITUTE(SUBSTITUTE(TRIM($W779),".","-"),"/","-"),10),""))))</f>
        <v/>
      </c>
      <c r="Y779" s="29">
        <f>IF($X779="","",INT($X779))</f>
        <v/>
      </c>
      <c r="Z779" s="30">
        <f>IF(OR($Y779="",$D$6=""),"",IF(INDEX($A:$U,ROW(),$D$6)="",0,IF(ISNUMBER(INDEX($A:$U,ROW(),$D$6)),INDEX($A:$U,ROW(),$D$6),IFERROR(--SUBSTITUTE(SUBSTITUTE(TRIM(INDEX($A:$U,ROW(),$D$6)),",",""),"원",""),0))))</f>
        <v/>
      </c>
      <c r="AA779" s="30">
        <f>IF(OR($Y779="",$E$6=""),"",IF(INDEX($A:$U,ROW(),$E$6)="",0,IF(ISNUMBER(INDEX($A:$U,ROW(),$E$6)),INDEX($A:$U,ROW(),$E$6),IFERROR(--SUBSTITUTE(SUBSTITUTE(TRIM(INDEX($A:$U,ROW(),$E$6)),",",""),"원",""),0))))</f>
        <v/>
      </c>
      <c r="AB779" s="30">
        <f>IF(OR($Y779="",$F$6=""),"",IF(INDEX($A:$U,ROW(),$F$6)="","",IF(ISNUMBER(INDEX($A:$U,ROW(),$F$6)),INDEX($A:$U,ROW(),$F$6),IFERROR(--SUBSTITUTE(SUBSTITUTE(TRIM(INDEX($A:$U,ROW(),$F$6)),",",""),"원",""),""))))</f>
        <v/>
      </c>
      <c r="AC779" s="2">
        <f>IF(OR($Y779="",$G$6=""),"",INDEX($A:$U,ROW(),$G$6)&amp;"")</f>
        <v/>
      </c>
      <c r="AD779" s="2">
        <f>IF($Y779="","",IF(OR(AND(설정!$B$5&lt;&gt;"",ISNUMBER(SEARCH(설정!$B$5,$AC779))),AND(설정!$B$6&lt;&gt;"",ISNUMBER(SEARCH(설정!$B$6,$AC779))),AND(설정!$B$7&lt;&gt;"",ISNUMBER(SEARCH(설정!$B$7,$AC779)))),"제외","포함"))</f>
        <v/>
      </c>
    </row>
    <row r="780">
      <c r="W780" s="2">
        <f>IF(OR($B$5="",$C$6="",ROW()&lt;$B$5),"",IF(INDEX($A:$U,ROW(),$C$6)="","",INDEX($A:$U,ROW(),$C$6)))</f>
        <v/>
      </c>
      <c r="X780" s="28">
        <f>IF($W780="","",IF(ISNUMBER($W780),IF($W780&gt;=10000000,IFERROR(DATE(INT($W780/10000),MOD(INT($W780/100),100),MOD($W780,100)),""),$W780),IF(ISNUMBER(--SUBSTITUTE(SUBSTITUTE(TRIM($W780),".","-"),"/","-")),IF(--SUBSTITUTE(SUBSTITUTE(TRIM($W780),".","-"),"/","-")&gt;=10000000,IFERROR(DATE(--LEFT(TRIM($W780),4),--MID(TRIM($W780),5,2),--RIGHT(TRIM($W780),2)),""),--SUBSTITUTE(SUBSTITUTE(TRIM($W780),".","-"),"/","-")),IFERROR(--LEFT(SUBSTITUTE(SUBSTITUTE(TRIM($W780),".","-"),"/","-"),10),""))))</f>
        <v/>
      </c>
      <c r="Y780" s="29">
        <f>IF($X780="","",INT($X780))</f>
        <v/>
      </c>
      <c r="Z780" s="30">
        <f>IF(OR($Y780="",$D$6=""),"",IF(INDEX($A:$U,ROW(),$D$6)="",0,IF(ISNUMBER(INDEX($A:$U,ROW(),$D$6)),INDEX($A:$U,ROW(),$D$6),IFERROR(--SUBSTITUTE(SUBSTITUTE(TRIM(INDEX($A:$U,ROW(),$D$6)),",",""),"원",""),0))))</f>
        <v/>
      </c>
      <c r="AA780" s="30">
        <f>IF(OR($Y780="",$E$6=""),"",IF(INDEX($A:$U,ROW(),$E$6)="",0,IF(ISNUMBER(INDEX($A:$U,ROW(),$E$6)),INDEX($A:$U,ROW(),$E$6),IFERROR(--SUBSTITUTE(SUBSTITUTE(TRIM(INDEX($A:$U,ROW(),$E$6)),",",""),"원",""),0))))</f>
        <v/>
      </c>
      <c r="AB780" s="30">
        <f>IF(OR($Y780="",$F$6=""),"",IF(INDEX($A:$U,ROW(),$F$6)="","",IF(ISNUMBER(INDEX($A:$U,ROW(),$F$6)),INDEX($A:$U,ROW(),$F$6),IFERROR(--SUBSTITUTE(SUBSTITUTE(TRIM(INDEX($A:$U,ROW(),$F$6)),",",""),"원",""),""))))</f>
        <v/>
      </c>
      <c r="AC780" s="2">
        <f>IF(OR($Y780="",$G$6=""),"",INDEX($A:$U,ROW(),$G$6)&amp;"")</f>
        <v/>
      </c>
      <c r="AD780" s="2">
        <f>IF($Y780="","",IF(OR(AND(설정!$B$5&lt;&gt;"",ISNUMBER(SEARCH(설정!$B$5,$AC780))),AND(설정!$B$6&lt;&gt;"",ISNUMBER(SEARCH(설정!$B$6,$AC780))),AND(설정!$B$7&lt;&gt;"",ISNUMBER(SEARCH(설정!$B$7,$AC780)))),"제외","포함"))</f>
        <v/>
      </c>
    </row>
    <row r="781">
      <c r="W781" s="2">
        <f>IF(OR($B$5="",$C$6="",ROW()&lt;$B$5),"",IF(INDEX($A:$U,ROW(),$C$6)="","",INDEX($A:$U,ROW(),$C$6)))</f>
        <v/>
      </c>
      <c r="X781" s="28">
        <f>IF($W781="","",IF(ISNUMBER($W781),IF($W781&gt;=10000000,IFERROR(DATE(INT($W781/10000),MOD(INT($W781/100),100),MOD($W781,100)),""),$W781),IF(ISNUMBER(--SUBSTITUTE(SUBSTITUTE(TRIM($W781),".","-"),"/","-")),IF(--SUBSTITUTE(SUBSTITUTE(TRIM($W781),".","-"),"/","-")&gt;=10000000,IFERROR(DATE(--LEFT(TRIM($W781),4),--MID(TRIM($W781),5,2),--RIGHT(TRIM($W781),2)),""),--SUBSTITUTE(SUBSTITUTE(TRIM($W781),".","-"),"/","-")),IFERROR(--LEFT(SUBSTITUTE(SUBSTITUTE(TRIM($W781),".","-"),"/","-"),10),""))))</f>
        <v/>
      </c>
      <c r="Y781" s="29">
        <f>IF($X781="","",INT($X781))</f>
        <v/>
      </c>
      <c r="Z781" s="30">
        <f>IF(OR($Y781="",$D$6=""),"",IF(INDEX($A:$U,ROW(),$D$6)="",0,IF(ISNUMBER(INDEX($A:$U,ROW(),$D$6)),INDEX($A:$U,ROW(),$D$6),IFERROR(--SUBSTITUTE(SUBSTITUTE(TRIM(INDEX($A:$U,ROW(),$D$6)),",",""),"원",""),0))))</f>
        <v/>
      </c>
      <c r="AA781" s="30">
        <f>IF(OR($Y781="",$E$6=""),"",IF(INDEX($A:$U,ROW(),$E$6)="",0,IF(ISNUMBER(INDEX($A:$U,ROW(),$E$6)),INDEX($A:$U,ROW(),$E$6),IFERROR(--SUBSTITUTE(SUBSTITUTE(TRIM(INDEX($A:$U,ROW(),$E$6)),",",""),"원",""),0))))</f>
        <v/>
      </c>
      <c r="AB781" s="30">
        <f>IF(OR($Y781="",$F$6=""),"",IF(INDEX($A:$U,ROW(),$F$6)="","",IF(ISNUMBER(INDEX($A:$U,ROW(),$F$6)),INDEX($A:$U,ROW(),$F$6),IFERROR(--SUBSTITUTE(SUBSTITUTE(TRIM(INDEX($A:$U,ROW(),$F$6)),",",""),"원",""),""))))</f>
        <v/>
      </c>
      <c r="AC781" s="2">
        <f>IF(OR($Y781="",$G$6=""),"",INDEX($A:$U,ROW(),$G$6)&amp;"")</f>
        <v/>
      </c>
      <c r="AD781" s="2">
        <f>IF($Y781="","",IF(OR(AND(설정!$B$5&lt;&gt;"",ISNUMBER(SEARCH(설정!$B$5,$AC781))),AND(설정!$B$6&lt;&gt;"",ISNUMBER(SEARCH(설정!$B$6,$AC781))),AND(설정!$B$7&lt;&gt;"",ISNUMBER(SEARCH(설정!$B$7,$AC781)))),"제외","포함"))</f>
        <v/>
      </c>
    </row>
    <row r="782">
      <c r="W782" s="2">
        <f>IF(OR($B$5="",$C$6="",ROW()&lt;$B$5),"",IF(INDEX($A:$U,ROW(),$C$6)="","",INDEX($A:$U,ROW(),$C$6)))</f>
        <v/>
      </c>
      <c r="X782" s="28">
        <f>IF($W782="","",IF(ISNUMBER($W782),IF($W782&gt;=10000000,IFERROR(DATE(INT($W782/10000),MOD(INT($W782/100),100),MOD($W782,100)),""),$W782),IF(ISNUMBER(--SUBSTITUTE(SUBSTITUTE(TRIM($W782),".","-"),"/","-")),IF(--SUBSTITUTE(SUBSTITUTE(TRIM($W782),".","-"),"/","-")&gt;=10000000,IFERROR(DATE(--LEFT(TRIM($W782),4),--MID(TRIM($W782),5,2),--RIGHT(TRIM($W782),2)),""),--SUBSTITUTE(SUBSTITUTE(TRIM($W782),".","-"),"/","-")),IFERROR(--LEFT(SUBSTITUTE(SUBSTITUTE(TRIM($W782),".","-"),"/","-"),10),""))))</f>
        <v/>
      </c>
      <c r="Y782" s="29">
        <f>IF($X782="","",INT($X782))</f>
        <v/>
      </c>
      <c r="Z782" s="30">
        <f>IF(OR($Y782="",$D$6=""),"",IF(INDEX($A:$U,ROW(),$D$6)="",0,IF(ISNUMBER(INDEX($A:$U,ROW(),$D$6)),INDEX($A:$U,ROW(),$D$6),IFERROR(--SUBSTITUTE(SUBSTITUTE(TRIM(INDEX($A:$U,ROW(),$D$6)),",",""),"원",""),0))))</f>
        <v/>
      </c>
      <c r="AA782" s="30">
        <f>IF(OR($Y782="",$E$6=""),"",IF(INDEX($A:$U,ROW(),$E$6)="",0,IF(ISNUMBER(INDEX($A:$U,ROW(),$E$6)),INDEX($A:$U,ROW(),$E$6),IFERROR(--SUBSTITUTE(SUBSTITUTE(TRIM(INDEX($A:$U,ROW(),$E$6)),",",""),"원",""),0))))</f>
        <v/>
      </c>
      <c r="AB782" s="30">
        <f>IF(OR($Y782="",$F$6=""),"",IF(INDEX($A:$U,ROW(),$F$6)="","",IF(ISNUMBER(INDEX($A:$U,ROW(),$F$6)),INDEX($A:$U,ROW(),$F$6),IFERROR(--SUBSTITUTE(SUBSTITUTE(TRIM(INDEX($A:$U,ROW(),$F$6)),",",""),"원",""),""))))</f>
        <v/>
      </c>
      <c r="AC782" s="2">
        <f>IF(OR($Y782="",$G$6=""),"",INDEX($A:$U,ROW(),$G$6)&amp;"")</f>
        <v/>
      </c>
      <c r="AD782" s="2">
        <f>IF($Y782="","",IF(OR(AND(설정!$B$5&lt;&gt;"",ISNUMBER(SEARCH(설정!$B$5,$AC782))),AND(설정!$B$6&lt;&gt;"",ISNUMBER(SEARCH(설정!$B$6,$AC782))),AND(설정!$B$7&lt;&gt;"",ISNUMBER(SEARCH(설정!$B$7,$AC782)))),"제외","포함"))</f>
        <v/>
      </c>
    </row>
    <row r="783">
      <c r="W783" s="2">
        <f>IF(OR($B$5="",$C$6="",ROW()&lt;$B$5),"",IF(INDEX($A:$U,ROW(),$C$6)="","",INDEX($A:$U,ROW(),$C$6)))</f>
        <v/>
      </c>
      <c r="X783" s="28">
        <f>IF($W783="","",IF(ISNUMBER($W783),IF($W783&gt;=10000000,IFERROR(DATE(INT($W783/10000),MOD(INT($W783/100),100),MOD($W783,100)),""),$W783),IF(ISNUMBER(--SUBSTITUTE(SUBSTITUTE(TRIM($W783),".","-"),"/","-")),IF(--SUBSTITUTE(SUBSTITUTE(TRIM($W783),".","-"),"/","-")&gt;=10000000,IFERROR(DATE(--LEFT(TRIM($W783),4),--MID(TRIM($W783),5,2),--RIGHT(TRIM($W783),2)),""),--SUBSTITUTE(SUBSTITUTE(TRIM($W783),".","-"),"/","-")),IFERROR(--LEFT(SUBSTITUTE(SUBSTITUTE(TRIM($W783),".","-"),"/","-"),10),""))))</f>
        <v/>
      </c>
      <c r="Y783" s="29">
        <f>IF($X783="","",INT($X783))</f>
        <v/>
      </c>
      <c r="Z783" s="30">
        <f>IF(OR($Y783="",$D$6=""),"",IF(INDEX($A:$U,ROW(),$D$6)="",0,IF(ISNUMBER(INDEX($A:$U,ROW(),$D$6)),INDEX($A:$U,ROW(),$D$6),IFERROR(--SUBSTITUTE(SUBSTITUTE(TRIM(INDEX($A:$U,ROW(),$D$6)),",",""),"원",""),0))))</f>
        <v/>
      </c>
      <c r="AA783" s="30">
        <f>IF(OR($Y783="",$E$6=""),"",IF(INDEX($A:$U,ROW(),$E$6)="",0,IF(ISNUMBER(INDEX($A:$U,ROW(),$E$6)),INDEX($A:$U,ROW(),$E$6),IFERROR(--SUBSTITUTE(SUBSTITUTE(TRIM(INDEX($A:$U,ROW(),$E$6)),",",""),"원",""),0))))</f>
        <v/>
      </c>
      <c r="AB783" s="30">
        <f>IF(OR($Y783="",$F$6=""),"",IF(INDEX($A:$U,ROW(),$F$6)="","",IF(ISNUMBER(INDEX($A:$U,ROW(),$F$6)),INDEX($A:$U,ROW(),$F$6),IFERROR(--SUBSTITUTE(SUBSTITUTE(TRIM(INDEX($A:$U,ROW(),$F$6)),",",""),"원",""),""))))</f>
        <v/>
      </c>
      <c r="AC783" s="2">
        <f>IF(OR($Y783="",$G$6=""),"",INDEX($A:$U,ROW(),$G$6)&amp;"")</f>
        <v/>
      </c>
      <c r="AD783" s="2">
        <f>IF($Y783="","",IF(OR(AND(설정!$B$5&lt;&gt;"",ISNUMBER(SEARCH(설정!$B$5,$AC783))),AND(설정!$B$6&lt;&gt;"",ISNUMBER(SEARCH(설정!$B$6,$AC783))),AND(설정!$B$7&lt;&gt;"",ISNUMBER(SEARCH(설정!$B$7,$AC783)))),"제외","포함"))</f>
        <v/>
      </c>
    </row>
    <row r="784">
      <c r="W784" s="2">
        <f>IF(OR($B$5="",$C$6="",ROW()&lt;$B$5),"",IF(INDEX($A:$U,ROW(),$C$6)="","",INDEX($A:$U,ROW(),$C$6)))</f>
        <v/>
      </c>
      <c r="X784" s="28">
        <f>IF($W784="","",IF(ISNUMBER($W784),IF($W784&gt;=10000000,IFERROR(DATE(INT($W784/10000),MOD(INT($W784/100),100),MOD($W784,100)),""),$W784),IF(ISNUMBER(--SUBSTITUTE(SUBSTITUTE(TRIM($W784),".","-"),"/","-")),IF(--SUBSTITUTE(SUBSTITUTE(TRIM($W784),".","-"),"/","-")&gt;=10000000,IFERROR(DATE(--LEFT(TRIM($W784),4),--MID(TRIM($W784),5,2),--RIGHT(TRIM($W784),2)),""),--SUBSTITUTE(SUBSTITUTE(TRIM($W784),".","-"),"/","-")),IFERROR(--LEFT(SUBSTITUTE(SUBSTITUTE(TRIM($W784),".","-"),"/","-"),10),""))))</f>
        <v/>
      </c>
      <c r="Y784" s="29">
        <f>IF($X784="","",INT($X784))</f>
        <v/>
      </c>
      <c r="Z784" s="30">
        <f>IF(OR($Y784="",$D$6=""),"",IF(INDEX($A:$U,ROW(),$D$6)="",0,IF(ISNUMBER(INDEX($A:$U,ROW(),$D$6)),INDEX($A:$U,ROW(),$D$6),IFERROR(--SUBSTITUTE(SUBSTITUTE(TRIM(INDEX($A:$U,ROW(),$D$6)),",",""),"원",""),0))))</f>
        <v/>
      </c>
      <c r="AA784" s="30">
        <f>IF(OR($Y784="",$E$6=""),"",IF(INDEX($A:$U,ROW(),$E$6)="",0,IF(ISNUMBER(INDEX($A:$U,ROW(),$E$6)),INDEX($A:$U,ROW(),$E$6),IFERROR(--SUBSTITUTE(SUBSTITUTE(TRIM(INDEX($A:$U,ROW(),$E$6)),",",""),"원",""),0))))</f>
        <v/>
      </c>
      <c r="AB784" s="30">
        <f>IF(OR($Y784="",$F$6=""),"",IF(INDEX($A:$U,ROW(),$F$6)="","",IF(ISNUMBER(INDEX($A:$U,ROW(),$F$6)),INDEX($A:$U,ROW(),$F$6),IFERROR(--SUBSTITUTE(SUBSTITUTE(TRIM(INDEX($A:$U,ROW(),$F$6)),",",""),"원",""),""))))</f>
        <v/>
      </c>
      <c r="AC784" s="2">
        <f>IF(OR($Y784="",$G$6=""),"",INDEX($A:$U,ROW(),$G$6)&amp;"")</f>
        <v/>
      </c>
      <c r="AD784" s="2">
        <f>IF($Y784="","",IF(OR(AND(설정!$B$5&lt;&gt;"",ISNUMBER(SEARCH(설정!$B$5,$AC784))),AND(설정!$B$6&lt;&gt;"",ISNUMBER(SEARCH(설정!$B$6,$AC784))),AND(설정!$B$7&lt;&gt;"",ISNUMBER(SEARCH(설정!$B$7,$AC784)))),"제외","포함"))</f>
        <v/>
      </c>
    </row>
    <row r="785">
      <c r="W785" s="2">
        <f>IF(OR($B$5="",$C$6="",ROW()&lt;$B$5),"",IF(INDEX($A:$U,ROW(),$C$6)="","",INDEX($A:$U,ROW(),$C$6)))</f>
        <v/>
      </c>
      <c r="X785" s="28">
        <f>IF($W785="","",IF(ISNUMBER($W785),IF($W785&gt;=10000000,IFERROR(DATE(INT($W785/10000),MOD(INT($W785/100),100),MOD($W785,100)),""),$W785),IF(ISNUMBER(--SUBSTITUTE(SUBSTITUTE(TRIM($W785),".","-"),"/","-")),IF(--SUBSTITUTE(SUBSTITUTE(TRIM($W785),".","-"),"/","-")&gt;=10000000,IFERROR(DATE(--LEFT(TRIM($W785),4),--MID(TRIM($W785),5,2),--RIGHT(TRIM($W785),2)),""),--SUBSTITUTE(SUBSTITUTE(TRIM($W785),".","-"),"/","-")),IFERROR(--LEFT(SUBSTITUTE(SUBSTITUTE(TRIM($W785),".","-"),"/","-"),10),""))))</f>
        <v/>
      </c>
      <c r="Y785" s="29">
        <f>IF($X785="","",INT($X785))</f>
        <v/>
      </c>
      <c r="Z785" s="30">
        <f>IF(OR($Y785="",$D$6=""),"",IF(INDEX($A:$U,ROW(),$D$6)="",0,IF(ISNUMBER(INDEX($A:$U,ROW(),$D$6)),INDEX($A:$U,ROW(),$D$6),IFERROR(--SUBSTITUTE(SUBSTITUTE(TRIM(INDEX($A:$U,ROW(),$D$6)),",",""),"원",""),0))))</f>
        <v/>
      </c>
      <c r="AA785" s="30">
        <f>IF(OR($Y785="",$E$6=""),"",IF(INDEX($A:$U,ROW(),$E$6)="",0,IF(ISNUMBER(INDEX($A:$U,ROW(),$E$6)),INDEX($A:$U,ROW(),$E$6),IFERROR(--SUBSTITUTE(SUBSTITUTE(TRIM(INDEX($A:$U,ROW(),$E$6)),",",""),"원",""),0))))</f>
        <v/>
      </c>
      <c r="AB785" s="30">
        <f>IF(OR($Y785="",$F$6=""),"",IF(INDEX($A:$U,ROW(),$F$6)="","",IF(ISNUMBER(INDEX($A:$U,ROW(),$F$6)),INDEX($A:$U,ROW(),$F$6),IFERROR(--SUBSTITUTE(SUBSTITUTE(TRIM(INDEX($A:$U,ROW(),$F$6)),",",""),"원",""),""))))</f>
        <v/>
      </c>
      <c r="AC785" s="2">
        <f>IF(OR($Y785="",$G$6=""),"",INDEX($A:$U,ROW(),$G$6)&amp;"")</f>
        <v/>
      </c>
      <c r="AD785" s="2">
        <f>IF($Y785="","",IF(OR(AND(설정!$B$5&lt;&gt;"",ISNUMBER(SEARCH(설정!$B$5,$AC785))),AND(설정!$B$6&lt;&gt;"",ISNUMBER(SEARCH(설정!$B$6,$AC785))),AND(설정!$B$7&lt;&gt;"",ISNUMBER(SEARCH(설정!$B$7,$AC785)))),"제외","포함"))</f>
        <v/>
      </c>
    </row>
    <row r="786">
      <c r="W786" s="2">
        <f>IF(OR($B$5="",$C$6="",ROW()&lt;$B$5),"",IF(INDEX($A:$U,ROW(),$C$6)="","",INDEX($A:$U,ROW(),$C$6)))</f>
        <v/>
      </c>
      <c r="X786" s="28">
        <f>IF($W786="","",IF(ISNUMBER($W786),IF($W786&gt;=10000000,IFERROR(DATE(INT($W786/10000),MOD(INT($W786/100),100),MOD($W786,100)),""),$W786),IF(ISNUMBER(--SUBSTITUTE(SUBSTITUTE(TRIM($W786),".","-"),"/","-")),IF(--SUBSTITUTE(SUBSTITUTE(TRIM($W786),".","-"),"/","-")&gt;=10000000,IFERROR(DATE(--LEFT(TRIM($W786),4),--MID(TRIM($W786),5,2),--RIGHT(TRIM($W786),2)),""),--SUBSTITUTE(SUBSTITUTE(TRIM($W786),".","-"),"/","-")),IFERROR(--LEFT(SUBSTITUTE(SUBSTITUTE(TRIM($W786),".","-"),"/","-"),10),""))))</f>
        <v/>
      </c>
      <c r="Y786" s="29">
        <f>IF($X786="","",INT($X786))</f>
        <v/>
      </c>
      <c r="Z786" s="30">
        <f>IF(OR($Y786="",$D$6=""),"",IF(INDEX($A:$U,ROW(),$D$6)="",0,IF(ISNUMBER(INDEX($A:$U,ROW(),$D$6)),INDEX($A:$U,ROW(),$D$6),IFERROR(--SUBSTITUTE(SUBSTITUTE(TRIM(INDEX($A:$U,ROW(),$D$6)),",",""),"원",""),0))))</f>
        <v/>
      </c>
      <c r="AA786" s="30">
        <f>IF(OR($Y786="",$E$6=""),"",IF(INDEX($A:$U,ROW(),$E$6)="",0,IF(ISNUMBER(INDEX($A:$U,ROW(),$E$6)),INDEX($A:$U,ROW(),$E$6),IFERROR(--SUBSTITUTE(SUBSTITUTE(TRIM(INDEX($A:$U,ROW(),$E$6)),",",""),"원",""),0))))</f>
        <v/>
      </c>
      <c r="AB786" s="30">
        <f>IF(OR($Y786="",$F$6=""),"",IF(INDEX($A:$U,ROW(),$F$6)="","",IF(ISNUMBER(INDEX($A:$U,ROW(),$F$6)),INDEX($A:$U,ROW(),$F$6),IFERROR(--SUBSTITUTE(SUBSTITUTE(TRIM(INDEX($A:$U,ROW(),$F$6)),",",""),"원",""),""))))</f>
        <v/>
      </c>
      <c r="AC786" s="2">
        <f>IF(OR($Y786="",$G$6=""),"",INDEX($A:$U,ROW(),$G$6)&amp;"")</f>
        <v/>
      </c>
      <c r="AD786" s="2">
        <f>IF($Y786="","",IF(OR(AND(설정!$B$5&lt;&gt;"",ISNUMBER(SEARCH(설정!$B$5,$AC786))),AND(설정!$B$6&lt;&gt;"",ISNUMBER(SEARCH(설정!$B$6,$AC786))),AND(설정!$B$7&lt;&gt;"",ISNUMBER(SEARCH(설정!$B$7,$AC786)))),"제외","포함"))</f>
        <v/>
      </c>
    </row>
    <row r="787">
      <c r="W787" s="2">
        <f>IF(OR($B$5="",$C$6="",ROW()&lt;$B$5),"",IF(INDEX($A:$U,ROW(),$C$6)="","",INDEX($A:$U,ROW(),$C$6)))</f>
        <v/>
      </c>
      <c r="X787" s="28">
        <f>IF($W787="","",IF(ISNUMBER($W787),IF($W787&gt;=10000000,IFERROR(DATE(INT($W787/10000),MOD(INT($W787/100),100),MOD($W787,100)),""),$W787),IF(ISNUMBER(--SUBSTITUTE(SUBSTITUTE(TRIM($W787),".","-"),"/","-")),IF(--SUBSTITUTE(SUBSTITUTE(TRIM($W787),".","-"),"/","-")&gt;=10000000,IFERROR(DATE(--LEFT(TRIM($W787),4),--MID(TRIM($W787),5,2),--RIGHT(TRIM($W787),2)),""),--SUBSTITUTE(SUBSTITUTE(TRIM($W787),".","-"),"/","-")),IFERROR(--LEFT(SUBSTITUTE(SUBSTITUTE(TRIM($W787),".","-"),"/","-"),10),""))))</f>
        <v/>
      </c>
      <c r="Y787" s="29">
        <f>IF($X787="","",INT($X787))</f>
        <v/>
      </c>
      <c r="Z787" s="30">
        <f>IF(OR($Y787="",$D$6=""),"",IF(INDEX($A:$U,ROW(),$D$6)="",0,IF(ISNUMBER(INDEX($A:$U,ROW(),$D$6)),INDEX($A:$U,ROW(),$D$6),IFERROR(--SUBSTITUTE(SUBSTITUTE(TRIM(INDEX($A:$U,ROW(),$D$6)),",",""),"원",""),0))))</f>
        <v/>
      </c>
      <c r="AA787" s="30">
        <f>IF(OR($Y787="",$E$6=""),"",IF(INDEX($A:$U,ROW(),$E$6)="",0,IF(ISNUMBER(INDEX($A:$U,ROW(),$E$6)),INDEX($A:$U,ROW(),$E$6),IFERROR(--SUBSTITUTE(SUBSTITUTE(TRIM(INDEX($A:$U,ROW(),$E$6)),",",""),"원",""),0))))</f>
        <v/>
      </c>
      <c r="AB787" s="30">
        <f>IF(OR($Y787="",$F$6=""),"",IF(INDEX($A:$U,ROW(),$F$6)="","",IF(ISNUMBER(INDEX($A:$U,ROW(),$F$6)),INDEX($A:$U,ROW(),$F$6),IFERROR(--SUBSTITUTE(SUBSTITUTE(TRIM(INDEX($A:$U,ROW(),$F$6)),",",""),"원",""),""))))</f>
        <v/>
      </c>
      <c r="AC787" s="2">
        <f>IF(OR($Y787="",$G$6=""),"",INDEX($A:$U,ROW(),$G$6)&amp;"")</f>
        <v/>
      </c>
      <c r="AD787" s="2">
        <f>IF($Y787="","",IF(OR(AND(설정!$B$5&lt;&gt;"",ISNUMBER(SEARCH(설정!$B$5,$AC787))),AND(설정!$B$6&lt;&gt;"",ISNUMBER(SEARCH(설정!$B$6,$AC787))),AND(설정!$B$7&lt;&gt;"",ISNUMBER(SEARCH(설정!$B$7,$AC787)))),"제외","포함"))</f>
        <v/>
      </c>
    </row>
    <row r="788">
      <c r="W788" s="2">
        <f>IF(OR($B$5="",$C$6="",ROW()&lt;$B$5),"",IF(INDEX($A:$U,ROW(),$C$6)="","",INDEX($A:$U,ROW(),$C$6)))</f>
        <v/>
      </c>
      <c r="X788" s="28">
        <f>IF($W788="","",IF(ISNUMBER($W788),IF($W788&gt;=10000000,IFERROR(DATE(INT($W788/10000),MOD(INT($W788/100),100),MOD($W788,100)),""),$W788),IF(ISNUMBER(--SUBSTITUTE(SUBSTITUTE(TRIM($W788),".","-"),"/","-")),IF(--SUBSTITUTE(SUBSTITUTE(TRIM($W788),".","-"),"/","-")&gt;=10000000,IFERROR(DATE(--LEFT(TRIM($W788),4),--MID(TRIM($W788),5,2),--RIGHT(TRIM($W788),2)),""),--SUBSTITUTE(SUBSTITUTE(TRIM($W788),".","-"),"/","-")),IFERROR(--LEFT(SUBSTITUTE(SUBSTITUTE(TRIM($W788),".","-"),"/","-"),10),""))))</f>
        <v/>
      </c>
      <c r="Y788" s="29">
        <f>IF($X788="","",INT($X788))</f>
        <v/>
      </c>
      <c r="Z788" s="30">
        <f>IF(OR($Y788="",$D$6=""),"",IF(INDEX($A:$U,ROW(),$D$6)="",0,IF(ISNUMBER(INDEX($A:$U,ROW(),$D$6)),INDEX($A:$U,ROW(),$D$6),IFERROR(--SUBSTITUTE(SUBSTITUTE(TRIM(INDEX($A:$U,ROW(),$D$6)),",",""),"원",""),0))))</f>
        <v/>
      </c>
      <c r="AA788" s="30">
        <f>IF(OR($Y788="",$E$6=""),"",IF(INDEX($A:$U,ROW(),$E$6)="",0,IF(ISNUMBER(INDEX($A:$U,ROW(),$E$6)),INDEX($A:$U,ROW(),$E$6),IFERROR(--SUBSTITUTE(SUBSTITUTE(TRIM(INDEX($A:$U,ROW(),$E$6)),",",""),"원",""),0))))</f>
        <v/>
      </c>
      <c r="AB788" s="30">
        <f>IF(OR($Y788="",$F$6=""),"",IF(INDEX($A:$U,ROW(),$F$6)="","",IF(ISNUMBER(INDEX($A:$U,ROW(),$F$6)),INDEX($A:$U,ROW(),$F$6),IFERROR(--SUBSTITUTE(SUBSTITUTE(TRIM(INDEX($A:$U,ROW(),$F$6)),",",""),"원",""),""))))</f>
        <v/>
      </c>
      <c r="AC788" s="2">
        <f>IF(OR($Y788="",$G$6=""),"",INDEX($A:$U,ROW(),$G$6)&amp;"")</f>
        <v/>
      </c>
      <c r="AD788" s="2">
        <f>IF($Y788="","",IF(OR(AND(설정!$B$5&lt;&gt;"",ISNUMBER(SEARCH(설정!$B$5,$AC788))),AND(설정!$B$6&lt;&gt;"",ISNUMBER(SEARCH(설정!$B$6,$AC788))),AND(설정!$B$7&lt;&gt;"",ISNUMBER(SEARCH(설정!$B$7,$AC788)))),"제외","포함"))</f>
        <v/>
      </c>
    </row>
    <row r="789">
      <c r="W789" s="2">
        <f>IF(OR($B$5="",$C$6="",ROW()&lt;$B$5),"",IF(INDEX($A:$U,ROW(),$C$6)="","",INDEX($A:$U,ROW(),$C$6)))</f>
        <v/>
      </c>
      <c r="X789" s="28">
        <f>IF($W789="","",IF(ISNUMBER($W789),IF($W789&gt;=10000000,IFERROR(DATE(INT($W789/10000),MOD(INT($W789/100),100),MOD($W789,100)),""),$W789),IF(ISNUMBER(--SUBSTITUTE(SUBSTITUTE(TRIM($W789),".","-"),"/","-")),IF(--SUBSTITUTE(SUBSTITUTE(TRIM($W789),".","-"),"/","-")&gt;=10000000,IFERROR(DATE(--LEFT(TRIM($W789),4),--MID(TRIM($W789),5,2),--RIGHT(TRIM($W789),2)),""),--SUBSTITUTE(SUBSTITUTE(TRIM($W789),".","-"),"/","-")),IFERROR(--LEFT(SUBSTITUTE(SUBSTITUTE(TRIM($W789),".","-"),"/","-"),10),""))))</f>
        <v/>
      </c>
      <c r="Y789" s="29">
        <f>IF($X789="","",INT($X789))</f>
        <v/>
      </c>
      <c r="Z789" s="30">
        <f>IF(OR($Y789="",$D$6=""),"",IF(INDEX($A:$U,ROW(),$D$6)="",0,IF(ISNUMBER(INDEX($A:$U,ROW(),$D$6)),INDEX($A:$U,ROW(),$D$6),IFERROR(--SUBSTITUTE(SUBSTITUTE(TRIM(INDEX($A:$U,ROW(),$D$6)),",",""),"원",""),0))))</f>
        <v/>
      </c>
      <c r="AA789" s="30">
        <f>IF(OR($Y789="",$E$6=""),"",IF(INDEX($A:$U,ROW(),$E$6)="",0,IF(ISNUMBER(INDEX($A:$U,ROW(),$E$6)),INDEX($A:$U,ROW(),$E$6),IFERROR(--SUBSTITUTE(SUBSTITUTE(TRIM(INDEX($A:$U,ROW(),$E$6)),",",""),"원",""),0))))</f>
        <v/>
      </c>
      <c r="AB789" s="30">
        <f>IF(OR($Y789="",$F$6=""),"",IF(INDEX($A:$U,ROW(),$F$6)="","",IF(ISNUMBER(INDEX($A:$U,ROW(),$F$6)),INDEX($A:$U,ROW(),$F$6),IFERROR(--SUBSTITUTE(SUBSTITUTE(TRIM(INDEX($A:$U,ROW(),$F$6)),",",""),"원",""),""))))</f>
        <v/>
      </c>
      <c r="AC789" s="2">
        <f>IF(OR($Y789="",$G$6=""),"",INDEX($A:$U,ROW(),$G$6)&amp;"")</f>
        <v/>
      </c>
      <c r="AD789" s="2">
        <f>IF($Y789="","",IF(OR(AND(설정!$B$5&lt;&gt;"",ISNUMBER(SEARCH(설정!$B$5,$AC789))),AND(설정!$B$6&lt;&gt;"",ISNUMBER(SEARCH(설정!$B$6,$AC789))),AND(설정!$B$7&lt;&gt;"",ISNUMBER(SEARCH(설정!$B$7,$AC789)))),"제외","포함"))</f>
        <v/>
      </c>
    </row>
    <row r="790">
      <c r="W790" s="2">
        <f>IF(OR($B$5="",$C$6="",ROW()&lt;$B$5),"",IF(INDEX($A:$U,ROW(),$C$6)="","",INDEX($A:$U,ROW(),$C$6)))</f>
        <v/>
      </c>
      <c r="X790" s="28">
        <f>IF($W790="","",IF(ISNUMBER($W790),IF($W790&gt;=10000000,IFERROR(DATE(INT($W790/10000),MOD(INT($W790/100),100),MOD($W790,100)),""),$W790),IF(ISNUMBER(--SUBSTITUTE(SUBSTITUTE(TRIM($W790),".","-"),"/","-")),IF(--SUBSTITUTE(SUBSTITUTE(TRIM($W790),".","-"),"/","-")&gt;=10000000,IFERROR(DATE(--LEFT(TRIM($W790),4),--MID(TRIM($W790),5,2),--RIGHT(TRIM($W790),2)),""),--SUBSTITUTE(SUBSTITUTE(TRIM($W790),".","-"),"/","-")),IFERROR(--LEFT(SUBSTITUTE(SUBSTITUTE(TRIM($W790),".","-"),"/","-"),10),""))))</f>
        <v/>
      </c>
      <c r="Y790" s="29">
        <f>IF($X790="","",INT($X790))</f>
        <v/>
      </c>
      <c r="Z790" s="30">
        <f>IF(OR($Y790="",$D$6=""),"",IF(INDEX($A:$U,ROW(),$D$6)="",0,IF(ISNUMBER(INDEX($A:$U,ROW(),$D$6)),INDEX($A:$U,ROW(),$D$6),IFERROR(--SUBSTITUTE(SUBSTITUTE(TRIM(INDEX($A:$U,ROW(),$D$6)),",",""),"원",""),0))))</f>
        <v/>
      </c>
      <c r="AA790" s="30">
        <f>IF(OR($Y790="",$E$6=""),"",IF(INDEX($A:$U,ROW(),$E$6)="",0,IF(ISNUMBER(INDEX($A:$U,ROW(),$E$6)),INDEX($A:$U,ROW(),$E$6),IFERROR(--SUBSTITUTE(SUBSTITUTE(TRIM(INDEX($A:$U,ROW(),$E$6)),",",""),"원",""),0))))</f>
        <v/>
      </c>
      <c r="AB790" s="30">
        <f>IF(OR($Y790="",$F$6=""),"",IF(INDEX($A:$U,ROW(),$F$6)="","",IF(ISNUMBER(INDEX($A:$U,ROW(),$F$6)),INDEX($A:$U,ROW(),$F$6),IFERROR(--SUBSTITUTE(SUBSTITUTE(TRIM(INDEX($A:$U,ROW(),$F$6)),",",""),"원",""),""))))</f>
        <v/>
      </c>
      <c r="AC790" s="2">
        <f>IF(OR($Y790="",$G$6=""),"",INDEX($A:$U,ROW(),$G$6)&amp;"")</f>
        <v/>
      </c>
      <c r="AD790" s="2">
        <f>IF($Y790="","",IF(OR(AND(설정!$B$5&lt;&gt;"",ISNUMBER(SEARCH(설정!$B$5,$AC790))),AND(설정!$B$6&lt;&gt;"",ISNUMBER(SEARCH(설정!$B$6,$AC790))),AND(설정!$B$7&lt;&gt;"",ISNUMBER(SEARCH(설정!$B$7,$AC790)))),"제외","포함"))</f>
        <v/>
      </c>
    </row>
    <row r="791">
      <c r="W791" s="2">
        <f>IF(OR($B$5="",$C$6="",ROW()&lt;$B$5),"",IF(INDEX($A:$U,ROW(),$C$6)="","",INDEX($A:$U,ROW(),$C$6)))</f>
        <v/>
      </c>
      <c r="X791" s="28">
        <f>IF($W791="","",IF(ISNUMBER($W791),IF($W791&gt;=10000000,IFERROR(DATE(INT($W791/10000),MOD(INT($W791/100),100),MOD($W791,100)),""),$W791),IF(ISNUMBER(--SUBSTITUTE(SUBSTITUTE(TRIM($W791),".","-"),"/","-")),IF(--SUBSTITUTE(SUBSTITUTE(TRIM($W791),".","-"),"/","-")&gt;=10000000,IFERROR(DATE(--LEFT(TRIM($W791),4),--MID(TRIM($W791),5,2),--RIGHT(TRIM($W791),2)),""),--SUBSTITUTE(SUBSTITUTE(TRIM($W791),".","-"),"/","-")),IFERROR(--LEFT(SUBSTITUTE(SUBSTITUTE(TRIM($W791),".","-"),"/","-"),10),""))))</f>
        <v/>
      </c>
      <c r="Y791" s="29">
        <f>IF($X791="","",INT($X791))</f>
        <v/>
      </c>
      <c r="Z791" s="30">
        <f>IF(OR($Y791="",$D$6=""),"",IF(INDEX($A:$U,ROW(),$D$6)="",0,IF(ISNUMBER(INDEX($A:$U,ROW(),$D$6)),INDEX($A:$U,ROW(),$D$6),IFERROR(--SUBSTITUTE(SUBSTITUTE(TRIM(INDEX($A:$U,ROW(),$D$6)),",",""),"원",""),0))))</f>
        <v/>
      </c>
      <c r="AA791" s="30">
        <f>IF(OR($Y791="",$E$6=""),"",IF(INDEX($A:$U,ROW(),$E$6)="",0,IF(ISNUMBER(INDEX($A:$U,ROW(),$E$6)),INDEX($A:$U,ROW(),$E$6),IFERROR(--SUBSTITUTE(SUBSTITUTE(TRIM(INDEX($A:$U,ROW(),$E$6)),",",""),"원",""),0))))</f>
        <v/>
      </c>
      <c r="AB791" s="30">
        <f>IF(OR($Y791="",$F$6=""),"",IF(INDEX($A:$U,ROW(),$F$6)="","",IF(ISNUMBER(INDEX($A:$U,ROW(),$F$6)),INDEX($A:$U,ROW(),$F$6),IFERROR(--SUBSTITUTE(SUBSTITUTE(TRIM(INDEX($A:$U,ROW(),$F$6)),",",""),"원",""),""))))</f>
        <v/>
      </c>
      <c r="AC791" s="2">
        <f>IF(OR($Y791="",$G$6=""),"",INDEX($A:$U,ROW(),$G$6)&amp;"")</f>
        <v/>
      </c>
      <c r="AD791" s="2">
        <f>IF($Y791="","",IF(OR(AND(설정!$B$5&lt;&gt;"",ISNUMBER(SEARCH(설정!$B$5,$AC791))),AND(설정!$B$6&lt;&gt;"",ISNUMBER(SEARCH(설정!$B$6,$AC791))),AND(설정!$B$7&lt;&gt;"",ISNUMBER(SEARCH(설정!$B$7,$AC791)))),"제외","포함"))</f>
        <v/>
      </c>
    </row>
    <row r="792">
      <c r="W792" s="2">
        <f>IF(OR($B$5="",$C$6="",ROW()&lt;$B$5),"",IF(INDEX($A:$U,ROW(),$C$6)="","",INDEX($A:$U,ROW(),$C$6)))</f>
        <v/>
      </c>
      <c r="X792" s="28">
        <f>IF($W792="","",IF(ISNUMBER($W792),IF($W792&gt;=10000000,IFERROR(DATE(INT($W792/10000),MOD(INT($W792/100),100),MOD($W792,100)),""),$W792),IF(ISNUMBER(--SUBSTITUTE(SUBSTITUTE(TRIM($W792),".","-"),"/","-")),IF(--SUBSTITUTE(SUBSTITUTE(TRIM($W792),".","-"),"/","-")&gt;=10000000,IFERROR(DATE(--LEFT(TRIM($W792),4),--MID(TRIM($W792),5,2),--RIGHT(TRIM($W792),2)),""),--SUBSTITUTE(SUBSTITUTE(TRIM($W792),".","-"),"/","-")),IFERROR(--LEFT(SUBSTITUTE(SUBSTITUTE(TRIM($W792),".","-"),"/","-"),10),""))))</f>
        <v/>
      </c>
      <c r="Y792" s="29">
        <f>IF($X792="","",INT($X792))</f>
        <v/>
      </c>
      <c r="Z792" s="30">
        <f>IF(OR($Y792="",$D$6=""),"",IF(INDEX($A:$U,ROW(),$D$6)="",0,IF(ISNUMBER(INDEX($A:$U,ROW(),$D$6)),INDEX($A:$U,ROW(),$D$6),IFERROR(--SUBSTITUTE(SUBSTITUTE(TRIM(INDEX($A:$U,ROW(),$D$6)),",",""),"원",""),0))))</f>
        <v/>
      </c>
      <c r="AA792" s="30">
        <f>IF(OR($Y792="",$E$6=""),"",IF(INDEX($A:$U,ROW(),$E$6)="",0,IF(ISNUMBER(INDEX($A:$U,ROW(),$E$6)),INDEX($A:$U,ROW(),$E$6),IFERROR(--SUBSTITUTE(SUBSTITUTE(TRIM(INDEX($A:$U,ROW(),$E$6)),",",""),"원",""),0))))</f>
        <v/>
      </c>
      <c r="AB792" s="30">
        <f>IF(OR($Y792="",$F$6=""),"",IF(INDEX($A:$U,ROW(),$F$6)="","",IF(ISNUMBER(INDEX($A:$U,ROW(),$F$6)),INDEX($A:$U,ROW(),$F$6),IFERROR(--SUBSTITUTE(SUBSTITUTE(TRIM(INDEX($A:$U,ROW(),$F$6)),",",""),"원",""),""))))</f>
        <v/>
      </c>
      <c r="AC792" s="2">
        <f>IF(OR($Y792="",$G$6=""),"",INDEX($A:$U,ROW(),$G$6)&amp;"")</f>
        <v/>
      </c>
      <c r="AD792" s="2">
        <f>IF($Y792="","",IF(OR(AND(설정!$B$5&lt;&gt;"",ISNUMBER(SEARCH(설정!$B$5,$AC792))),AND(설정!$B$6&lt;&gt;"",ISNUMBER(SEARCH(설정!$B$6,$AC792))),AND(설정!$B$7&lt;&gt;"",ISNUMBER(SEARCH(설정!$B$7,$AC792)))),"제외","포함"))</f>
        <v/>
      </c>
    </row>
    <row r="793">
      <c r="W793" s="2">
        <f>IF(OR($B$5="",$C$6="",ROW()&lt;$B$5),"",IF(INDEX($A:$U,ROW(),$C$6)="","",INDEX($A:$U,ROW(),$C$6)))</f>
        <v/>
      </c>
      <c r="X793" s="28">
        <f>IF($W793="","",IF(ISNUMBER($W793),IF($W793&gt;=10000000,IFERROR(DATE(INT($W793/10000),MOD(INT($W793/100),100),MOD($W793,100)),""),$W793),IF(ISNUMBER(--SUBSTITUTE(SUBSTITUTE(TRIM($W793),".","-"),"/","-")),IF(--SUBSTITUTE(SUBSTITUTE(TRIM($W793),".","-"),"/","-")&gt;=10000000,IFERROR(DATE(--LEFT(TRIM($W793),4),--MID(TRIM($W793),5,2),--RIGHT(TRIM($W793),2)),""),--SUBSTITUTE(SUBSTITUTE(TRIM($W793),".","-"),"/","-")),IFERROR(--LEFT(SUBSTITUTE(SUBSTITUTE(TRIM($W793),".","-"),"/","-"),10),""))))</f>
        <v/>
      </c>
      <c r="Y793" s="29">
        <f>IF($X793="","",INT($X793))</f>
        <v/>
      </c>
      <c r="Z793" s="30">
        <f>IF(OR($Y793="",$D$6=""),"",IF(INDEX($A:$U,ROW(),$D$6)="",0,IF(ISNUMBER(INDEX($A:$U,ROW(),$D$6)),INDEX($A:$U,ROW(),$D$6),IFERROR(--SUBSTITUTE(SUBSTITUTE(TRIM(INDEX($A:$U,ROW(),$D$6)),",",""),"원",""),0))))</f>
        <v/>
      </c>
      <c r="AA793" s="30">
        <f>IF(OR($Y793="",$E$6=""),"",IF(INDEX($A:$U,ROW(),$E$6)="",0,IF(ISNUMBER(INDEX($A:$U,ROW(),$E$6)),INDEX($A:$U,ROW(),$E$6),IFERROR(--SUBSTITUTE(SUBSTITUTE(TRIM(INDEX($A:$U,ROW(),$E$6)),",",""),"원",""),0))))</f>
        <v/>
      </c>
      <c r="AB793" s="30">
        <f>IF(OR($Y793="",$F$6=""),"",IF(INDEX($A:$U,ROW(),$F$6)="","",IF(ISNUMBER(INDEX($A:$U,ROW(),$F$6)),INDEX($A:$U,ROW(),$F$6),IFERROR(--SUBSTITUTE(SUBSTITUTE(TRIM(INDEX($A:$U,ROW(),$F$6)),",",""),"원",""),""))))</f>
        <v/>
      </c>
      <c r="AC793" s="2">
        <f>IF(OR($Y793="",$G$6=""),"",INDEX($A:$U,ROW(),$G$6)&amp;"")</f>
        <v/>
      </c>
      <c r="AD793" s="2">
        <f>IF($Y793="","",IF(OR(AND(설정!$B$5&lt;&gt;"",ISNUMBER(SEARCH(설정!$B$5,$AC793))),AND(설정!$B$6&lt;&gt;"",ISNUMBER(SEARCH(설정!$B$6,$AC793))),AND(설정!$B$7&lt;&gt;"",ISNUMBER(SEARCH(설정!$B$7,$AC793)))),"제외","포함"))</f>
        <v/>
      </c>
    </row>
    <row r="794">
      <c r="W794" s="2">
        <f>IF(OR($B$5="",$C$6="",ROW()&lt;$B$5),"",IF(INDEX($A:$U,ROW(),$C$6)="","",INDEX($A:$U,ROW(),$C$6)))</f>
        <v/>
      </c>
      <c r="X794" s="28">
        <f>IF($W794="","",IF(ISNUMBER($W794),IF($W794&gt;=10000000,IFERROR(DATE(INT($W794/10000),MOD(INT($W794/100),100),MOD($W794,100)),""),$W794),IF(ISNUMBER(--SUBSTITUTE(SUBSTITUTE(TRIM($W794),".","-"),"/","-")),IF(--SUBSTITUTE(SUBSTITUTE(TRIM($W794),".","-"),"/","-")&gt;=10000000,IFERROR(DATE(--LEFT(TRIM($W794),4),--MID(TRIM($W794),5,2),--RIGHT(TRIM($W794),2)),""),--SUBSTITUTE(SUBSTITUTE(TRIM($W794),".","-"),"/","-")),IFERROR(--LEFT(SUBSTITUTE(SUBSTITUTE(TRIM($W794),".","-"),"/","-"),10),""))))</f>
        <v/>
      </c>
      <c r="Y794" s="29">
        <f>IF($X794="","",INT($X794))</f>
        <v/>
      </c>
      <c r="Z794" s="30">
        <f>IF(OR($Y794="",$D$6=""),"",IF(INDEX($A:$U,ROW(),$D$6)="",0,IF(ISNUMBER(INDEX($A:$U,ROW(),$D$6)),INDEX($A:$U,ROW(),$D$6),IFERROR(--SUBSTITUTE(SUBSTITUTE(TRIM(INDEX($A:$U,ROW(),$D$6)),",",""),"원",""),0))))</f>
        <v/>
      </c>
      <c r="AA794" s="30">
        <f>IF(OR($Y794="",$E$6=""),"",IF(INDEX($A:$U,ROW(),$E$6)="",0,IF(ISNUMBER(INDEX($A:$U,ROW(),$E$6)),INDEX($A:$U,ROW(),$E$6),IFERROR(--SUBSTITUTE(SUBSTITUTE(TRIM(INDEX($A:$U,ROW(),$E$6)),",",""),"원",""),0))))</f>
        <v/>
      </c>
      <c r="AB794" s="30">
        <f>IF(OR($Y794="",$F$6=""),"",IF(INDEX($A:$U,ROW(),$F$6)="","",IF(ISNUMBER(INDEX($A:$U,ROW(),$F$6)),INDEX($A:$U,ROW(),$F$6),IFERROR(--SUBSTITUTE(SUBSTITUTE(TRIM(INDEX($A:$U,ROW(),$F$6)),",",""),"원",""),""))))</f>
        <v/>
      </c>
      <c r="AC794" s="2">
        <f>IF(OR($Y794="",$G$6=""),"",INDEX($A:$U,ROW(),$G$6)&amp;"")</f>
        <v/>
      </c>
      <c r="AD794" s="2">
        <f>IF($Y794="","",IF(OR(AND(설정!$B$5&lt;&gt;"",ISNUMBER(SEARCH(설정!$B$5,$AC794))),AND(설정!$B$6&lt;&gt;"",ISNUMBER(SEARCH(설정!$B$6,$AC794))),AND(설정!$B$7&lt;&gt;"",ISNUMBER(SEARCH(설정!$B$7,$AC794)))),"제외","포함"))</f>
        <v/>
      </c>
    </row>
    <row r="795">
      <c r="W795" s="2">
        <f>IF(OR($B$5="",$C$6="",ROW()&lt;$B$5),"",IF(INDEX($A:$U,ROW(),$C$6)="","",INDEX($A:$U,ROW(),$C$6)))</f>
        <v/>
      </c>
      <c r="X795" s="28">
        <f>IF($W795="","",IF(ISNUMBER($W795),IF($W795&gt;=10000000,IFERROR(DATE(INT($W795/10000),MOD(INT($W795/100),100),MOD($W795,100)),""),$W795),IF(ISNUMBER(--SUBSTITUTE(SUBSTITUTE(TRIM($W795),".","-"),"/","-")),IF(--SUBSTITUTE(SUBSTITUTE(TRIM($W795),".","-"),"/","-")&gt;=10000000,IFERROR(DATE(--LEFT(TRIM($W795),4),--MID(TRIM($W795),5,2),--RIGHT(TRIM($W795),2)),""),--SUBSTITUTE(SUBSTITUTE(TRIM($W795),".","-"),"/","-")),IFERROR(--LEFT(SUBSTITUTE(SUBSTITUTE(TRIM($W795),".","-"),"/","-"),10),""))))</f>
        <v/>
      </c>
      <c r="Y795" s="29">
        <f>IF($X795="","",INT($X795))</f>
        <v/>
      </c>
      <c r="Z795" s="30">
        <f>IF(OR($Y795="",$D$6=""),"",IF(INDEX($A:$U,ROW(),$D$6)="",0,IF(ISNUMBER(INDEX($A:$U,ROW(),$D$6)),INDEX($A:$U,ROW(),$D$6),IFERROR(--SUBSTITUTE(SUBSTITUTE(TRIM(INDEX($A:$U,ROW(),$D$6)),",",""),"원",""),0))))</f>
        <v/>
      </c>
      <c r="AA795" s="30">
        <f>IF(OR($Y795="",$E$6=""),"",IF(INDEX($A:$U,ROW(),$E$6)="",0,IF(ISNUMBER(INDEX($A:$U,ROW(),$E$6)),INDEX($A:$U,ROW(),$E$6),IFERROR(--SUBSTITUTE(SUBSTITUTE(TRIM(INDEX($A:$U,ROW(),$E$6)),",",""),"원",""),0))))</f>
        <v/>
      </c>
      <c r="AB795" s="30">
        <f>IF(OR($Y795="",$F$6=""),"",IF(INDEX($A:$U,ROW(),$F$6)="","",IF(ISNUMBER(INDEX($A:$U,ROW(),$F$6)),INDEX($A:$U,ROW(),$F$6),IFERROR(--SUBSTITUTE(SUBSTITUTE(TRIM(INDEX($A:$U,ROW(),$F$6)),",",""),"원",""),""))))</f>
        <v/>
      </c>
      <c r="AC795" s="2">
        <f>IF(OR($Y795="",$G$6=""),"",INDEX($A:$U,ROW(),$G$6)&amp;"")</f>
        <v/>
      </c>
      <c r="AD795" s="2">
        <f>IF($Y795="","",IF(OR(AND(설정!$B$5&lt;&gt;"",ISNUMBER(SEARCH(설정!$B$5,$AC795))),AND(설정!$B$6&lt;&gt;"",ISNUMBER(SEARCH(설정!$B$6,$AC795))),AND(설정!$B$7&lt;&gt;"",ISNUMBER(SEARCH(설정!$B$7,$AC795)))),"제외","포함"))</f>
        <v/>
      </c>
    </row>
    <row r="796">
      <c r="W796" s="2">
        <f>IF(OR($B$5="",$C$6="",ROW()&lt;$B$5),"",IF(INDEX($A:$U,ROW(),$C$6)="","",INDEX($A:$U,ROW(),$C$6)))</f>
        <v/>
      </c>
      <c r="X796" s="28">
        <f>IF($W796="","",IF(ISNUMBER($W796),IF($W796&gt;=10000000,IFERROR(DATE(INT($W796/10000),MOD(INT($W796/100),100),MOD($W796,100)),""),$W796),IF(ISNUMBER(--SUBSTITUTE(SUBSTITUTE(TRIM($W796),".","-"),"/","-")),IF(--SUBSTITUTE(SUBSTITUTE(TRIM($W796),".","-"),"/","-")&gt;=10000000,IFERROR(DATE(--LEFT(TRIM($W796),4),--MID(TRIM($W796),5,2),--RIGHT(TRIM($W796),2)),""),--SUBSTITUTE(SUBSTITUTE(TRIM($W796),".","-"),"/","-")),IFERROR(--LEFT(SUBSTITUTE(SUBSTITUTE(TRIM($W796),".","-"),"/","-"),10),""))))</f>
        <v/>
      </c>
      <c r="Y796" s="29">
        <f>IF($X796="","",INT($X796))</f>
        <v/>
      </c>
      <c r="Z796" s="30">
        <f>IF(OR($Y796="",$D$6=""),"",IF(INDEX($A:$U,ROW(),$D$6)="",0,IF(ISNUMBER(INDEX($A:$U,ROW(),$D$6)),INDEX($A:$U,ROW(),$D$6),IFERROR(--SUBSTITUTE(SUBSTITUTE(TRIM(INDEX($A:$U,ROW(),$D$6)),",",""),"원",""),0))))</f>
        <v/>
      </c>
      <c r="AA796" s="30">
        <f>IF(OR($Y796="",$E$6=""),"",IF(INDEX($A:$U,ROW(),$E$6)="",0,IF(ISNUMBER(INDEX($A:$U,ROW(),$E$6)),INDEX($A:$U,ROW(),$E$6),IFERROR(--SUBSTITUTE(SUBSTITUTE(TRIM(INDEX($A:$U,ROW(),$E$6)),",",""),"원",""),0))))</f>
        <v/>
      </c>
      <c r="AB796" s="30">
        <f>IF(OR($Y796="",$F$6=""),"",IF(INDEX($A:$U,ROW(),$F$6)="","",IF(ISNUMBER(INDEX($A:$U,ROW(),$F$6)),INDEX($A:$U,ROW(),$F$6),IFERROR(--SUBSTITUTE(SUBSTITUTE(TRIM(INDEX($A:$U,ROW(),$F$6)),",",""),"원",""),""))))</f>
        <v/>
      </c>
      <c r="AC796" s="2">
        <f>IF(OR($Y796="",$G$6=""),"",INDEX($A:$U,ROW(),$G$6)&amp;"")</f>
        <v/>
      </c>
      <c r="AD796" s="2">
        <f>IF($Y796="","",IF(OR(AND(설정!$B$5&lt;&gt;"",ISNUMBER(SEARCH(설정!$B$5,$AC796))),AND(설정!$B$6&lt;&gt;"",ISNUMBER(SEARCH(설정!$B$6,$AC796))),AND(설정!$B$7&lt;&gt;"",ISNUMBER(SEARCH(설정!$B$7,$AC796)))),"제외","포함"))</f>
        <v/>
      </c>
    </row>
    <row r="797">
      <c r="W797" s="2">
        <f>IF(OR($B$5="",$C$6="",ROW()&lt;$B$5),"",IF(INDEX($A:$U,ROW(),$C$6)="","",INDEX($A:$U,ROW(),$C$6)))</f>
        <v/>
      </c>
      <c r="X797" s="28">
        <f>IF($W797="","",IF(ISNUMBER($W797),IF($W797&gt;=10000000,IFERROR(DATE(INT($W797/10000),MOD(INT($W797/100),100),MOD($W797,100)),""),$W797),IF(ISNUMBER(--SUBSTITUTE(SUBSTITUTE(TRIM($W797),".","-"),"/","-")),IF(--SUBSTITUTE(SUBSTITUTE(TRIM($W797),".","-"),"/","-")&gt;=10000000,IFERROR(DATE(--LEFT(TRIM($W797),4),--MID(TRIM($W797),5,2),--RIGHT(TRIM($W797),2)),""),--SUBSTITUTE(SUBSTITUTE(TRIM($W797),".","-"),"/","-")),IFERROR(--LEFT(SUBSTITUTE(SUBSTITUTE(TRIM($W797),".","-"),"/","-"),10),""))))</f>
        <v/>
      </c>
      <c r="Y797" s="29">
        <f>IF($X797="","",INT($X797))</f>
        <v/>
      </c>
      <c r="Z797" s="30">
        <f>IF(OR($Y797="",$D$6=""),"",IF(INDEX($A:$U,ROW(),$D$6)="",0,IF(ISNUMBER(INDEX($A:$U,ROW(),$D$6)),INDEX($A:$U,ROW(),$D$6),IFERROR(--SUBSTITUTE(SUBSTITUTE(TRIM(INDEX($A:$U,ROW(),$D$6)),",",""),"원",""),0))))</f>
        <v/>
      </c>
      <c r="AA797" s="30">
        <f>IF(OR($Y797="",$E$6=""),"",IF(INDEX($A:$U,ROW(),$E$6)="",0,IF(ISNUMBER(INDEX($A:$U,ROW(),$E$6)),INDEX($A:$U,ROW(),$E$6),IFERROR(--SUBSTITUTE(SUBSTITUTE(TRIM(INDEX($A:$U,ROW(),$E$6)),",",""),"원",""),0))))</f>
        <v/>
      </c>
      <c r="AB797" s="30">
        <f>IF(OR($Y797="",$F$6=""),"",IF(INDEX($A:$U,ROW(),$F$6)="","",IF(ISNUMBER(INDEX($A:$U,ROW(),$F$6)),INDEX($A:$U,ROW(),$F$6),IFERROR(--SUBSTITUTE(SUBSTITUTE(TRIM(INDEX($A:$U,ROW(),$F$6)),",",""),"원",""),""))))</f>
        <v/>
      </c>
      <c r="AC797" s="2">
        <f>IF(OR($Y797="",$G$6=""),"",INDEX($A:$U,ROW(),$G$6)&amp;"")</f>
        <v/>
      </c>
      <c r="AD797" s="2">
        <f>IF($Y797="","",IF(OR(AND(설정!$B$5&lt;&gt;"",ISNUMBER(SEARCH(설정!$B$5,$AC797))),AND(설정!$B$6&lt;&gt;"",ISNUMBER(SEARCH(설정!$B$6,$AC797))),AND(설정!$B$7&lt;&gt;"",ISNUMBER(SEARCH(설정!$B$7,$AC797)))),"제외","포함"))</f>
        <v/>
      </c>
    </row>
    <row r="798">
      <c r="W798" s="2">
        <f>IF(OR($B$5="",$C$6="",ROW()&lt;$B$5),"",IF(INDEX($A:$U,ROW(),$C$6)="","",INDEX($A:$U,ROW(),$C$6)))</f>
        <v/>
      </c>
      <c r="X798" s="28">
        <f>IF($W798="","",IF(ISNUMBER($W798),IF($W798&gt;=10000000,IFERROR(DATE(INT($W798/10000),MOD(INT($W798/100),100),MOD($W798,100)),""),$W798),IF(ISNUMBER(--SUBSTITUTE(SUBSTITUTE(TRIM($W798),".","-"),"/","-")),IF(--SUBSTITUTE(SUBSTITUTE(TRIM($W798),".","-"),"/","-")&gt;=10000000,IFERROR(DATE(--LEFT(TRIM($W798),4),--MID(TRIM($W798),5,2),--RIGHT(TRIM($W798),2)),""),--SUBSTITUTE(SUBSTITUTE(TRIM($W798),".","-"),"/","-")),IFERROR(--LEFT(SUBSTITUTE(SUBSTITUTE(TRIM($W798),".","-"),"/","-"),10),""))))</f>
        <v/>
      </c>
      <c r="Y798" s="29">
        <f>IF($X798="","",INT($X798))</f>
        <v/>
      </c>
      <c r="Z798" s="30">
        <f>IF(OR($Y798="",$D$6=""),"",IF(INDEX($A:$U,ROW(),$D$6)="",0,IF(ISNUMBER(INDEX($A:$U,ROW(),$D$6)),INDEX($A:$U,ROW(),$D$6),IFERROR(--SUBSTITUTE(SUBSTITUTE(TRIM(INDEX($A:$U,ROW(),$D$6)),",",""),"원",""),0))))</f>
        <v/>
      </c>
      <c r="AA798" s="30">
        <f>IF(OR($Y798="",$E$6=""),"",IF(INDEX($A:$U,ROW(),$E$6)="",0,IF(ISNUMBER(INDEX($A:$U,ROW(),$E$6)),INDEX($A:$U,ROW(),$E$6),IFERROR(--SUBSTITUTE(SUBSTITUTE(TRIM(INDEX($A:$U,ROW(),$E$6)),",",""),"원",""),0))))</f>
        <v/>
      </c>
      <c r="AB798" s="30">
        <f>IF(OR($Y798="",$F$6=""),"",IF(INDEX($A:$U,ROW(),$F$6)="","",IF(ISNUMBER(INDEX($A:$U,ROW(),$F$6)),INDEX($A:$U,ROW(),$F$6),IFERROR(--SUBSTITUTE(SUBSTITUTE(TRIM(INDEX($A:$U,ROW(),$F$6)),",",""),"원",""),""))))</f>
        <v/>
      </c>
      <c r="AC798" s="2">
        <f>IF(OR($Y798="",$G$6=""),"",INDEX($A:$U,ROW(),$G$6)&amp;"")</f>
        <v/>
      </c>
      <c r="AD798" s="2">
        <f>IF($Y798="","",IF(OR(AND(설정!$B$5&lt;&gt;"",ISNUMBER(SEARCH(설정!$B$5,$AC798))),AND(설정!$B$6&lt;&gt;"",ISNUMBER(SEARCH(설정!$B$6,$AC798))),AND(설정!$B$7&lt;&gt;"",ISNUMBER(SEARCH(설정!$B$7,$AC798)))),"제외","포함"))</f>
        <v/>
      </c>
    </row>
    <row r="799">
      <c r="W799" s="2">
        <f>IF(OR($B$5="",$C$6="",ROW()&lt;$B$5),"",IF(INDEX($A:$U,ROW(),$C$6)="","",INDEX($A:$U,ROW(),$C$6)))</f>
        <v/>
      </c>
      <c r="X799" s="28">
        <f>IF($W799="","",IF(ISNUMBER($W799),IF($W799&gt;=10000000,IFERROR(DATE(INT($W799/10000),MOD(INT($W799/100),100),MOD($W799,100)),""),$W799),IF(ISNUMBER(--SUBSTITUTE(SUBSTITUTE(TRIM($W799),".","-"),"/","-")),IF(--SUBSTITUTE(SUBSTITUTE(TRIM($W799),".","-"),"/","-")&gt;=10000000,IFERROR(DATE(--LEFT(TRIM($W799),4),--MID(TRIM($W799),5,2),--RIGHT(TRIM($W799),2)),""),--SUBSTITUTE(SUBSTITUTE(TRIM($W799),".","-"),"/","-")),IFERROR(--LEFT(SUBSTITUTE(SUBSTITUTE(TRIM($W799),".","-"),"/","-"),10),""))))</f>
        <v/>
      </c>
      <c r="Y799" s="29">
        <f>IF($X799="","",INT($X799))</f>
        <v/>
      </c>
      <c r="Z799" s="30">
        <f>IF(OR($Y799="",$D$6=""),"",IF(INDEX($A:$U,ROW(),$D$6)="",0,IF(ISNUMBER(INDEX($A:$U,ROW(),$D$6)),INDEX($A:$U,ROW(),$D$6),IFERROR(--SUBSTITUTE(SUBSTITUTE(TRIM(INDEX($A:$U,ROW(),$D$6)),",",""),"원",""),0))))</f>
        <v/>
      </c>
      <c r="AA799" s="30">
        <f>IF(OR($Y799="",$E$6=""),"",IF(INDEX($A:$U,ROW(),$E$6)="",0,IF(ISNUMBER(INDEX($A:$U,ROW(),$E$6)),INDEX($A:$U,ROW(),$E$6),IFERROR(--SUBSTITUTE(SUBSTITUTE(TRIM(INDEX($A:$U,ROW(),$E$6)),",",""),"원",""),0))))</f>
        <v/>
      </c>
      <c r="AB799" s="30">
        <f>IF(OR($Y799="",$F$6=""),"",IF(INDEX($A:$U,ROW(),$F$6)="","",IF(ISNUMBER(INDEX($A:$U,ROW(),$F$6)),INDEX($A:$U,ROW(),$F$6),IFERROR(--SUBSTITUTE(SUBSTITUTE(TRIM(INDEX($A:$U,ROW(),$F$6)),",",""),"원",""),""))))</f>
        <v/>
      </c>
      <c r="AC799" s="2">
        <f>IF(OR($Y799="",$G$6=""),"",INDEX($A:$U,ROW(),$G$6)&amp;"")</f>
        <v/>
      </c>
      <c r="AD799" s="2">
        <f>IF($Y799="","",IF(OR(AND(설정!$B$5&lt;&gt;"",ISNUMBER(SEARCH(설정!$B$5,$AC799))),AND(설정!$B$6&lt;&gt;"",ISNUMBER(SEARCH(설정!$B$6,$AC799))),AND(설정!$B$7&lt;&gt;"",ISNUMBER(SEARCH(설정!$B$7,$AC799)))),"제외","포함"))</f>
        <v/>
      </c>
    </row>
    <row r="800">
      <c r="W800" s="2">
        <f>IF(OR($B$5="",$C$6="",ROW()&lt;$B$5),"",IF(INDEX($A:$U,ROW(),$C$6)="","",INDEX($A:$U,ROW(),$C$6)))</f>
        <v/>
      </c>
      <c r="X800" s="28">
        <f>IF($W800="","",IF(ISNUMBER($W800),IF($W800&gt;=10000000,IFERROR(DATE(INT($W800/10000),MOD(INT($W800/100),100),MOD($W800,100)),""),$W800),IF(ISNUMBER(--SUBSTITUTE(SUBSTITUTE(TRIM($W800),".","-"),"/","-")),IF(--SUBSTITUTE(SUBSTITUTE(TRIM($W800),".","-"),"/","-")&gt;=10000000,IFERROR(DATE(--LEFT(TRIM($W800),4),--MID(TRIM($W800),5,2),--RIGHT(TRIM($W800),2)),""),--SUBSTITUTE(SUBSTITUTE(TRIM($W800),".","-"),"/","-")),IFERROR(--LEFT(SUBSTITUTE(SUBSTITUTE(TRIM($W800),".","-"),"/","-"),10),""))))</f>
        <v/>
      </c>
      <c r="Y800" s="29">
        <f>IF($X800="","",INT($X800))</f>
        <v/>
      </c>
      <c r="Z800" s="30">
        <f>IF(OR($Y800="",$D$6=""),"",IF(INDEX($A:$U,ROW(),$D$6)="",0,IF(ISNUMBER(INDEX($A:$U,ROW(),$D$6)),INDEX($A:$U,ROW(),$D$6),IFERROR(--SUBSTITUTE(SUBSTITUTE(TRIM(INDEX($A:$U,ROW(),$D$6)),",",""),"원",""),0))))</f>
        <v/>
      </c>
      <c r="AA800" s="30">
        <f>IF(OR($Y800="",$E$6=""),"",IF(INDEX($A:$U,ROW(),$E$6)="",0,IF(ISNUMBER(INDEX($A:$U,ROW(),$E$6)),INDEX($A:$U,ROW(),$E$6),IFERROR(--SUBSTITUTE(SUBSTITUTE(TRIM(INDEX($A:$U,ROW(),$E$6)),",",""),"원",""),0))))</f>
        <v/>
      </c>
      <c r="AB800" s="30">
        <f>IF(OR($Y800="",$F$6=""),"",IF(INDEX($A:$U,ROW(),$F$6)="","",IF(ISNUMBER(INDEX($A:$U,ROW(),$F$6)),INDEX($A:$U,ROW(),$F$6),IFERROR(--SUBSTITUTE(SUBSTITUTE(TRIM(INDEX($A:$U,ROW(),$F$6)),",",""),"원",""),""))))</f>
        <v/>
      </c>
      <c r="AC800" s="2">
        <f>IF(OR($Y800="",$G$6=""),"",INDEX($A:$U,ROW(),$G$6)&amp;"")</f>
        <v/>
      </c>
      <c r="AD800" s="2">
        <f>IF($Y800="","",IF(OR(AND(설정!$B$5&lt;&gt;"",ISNUMBER(SEARCH(설정!$B$5,$AC800))),AND(설정!$B$6&lt;&gt;"",ISNUMBER(SEARCH(설정!$B$6,$AC800))),AND(설정!$B$7&lt;&gt;"",ISNUMBER(SEARCH(설정!$B$7,$AC800)))),"제외","포함"))</f>
        <v/>
      </c>
    </row>
    <row r="801">
      <c r="W801" s="2">
        <f>IF(OR($B$5="",$C$6="",ROW()&lt;$B$5),"",IF(INDEX($A:$U,ROW(),$C$6)="","",INDEX($A:$U,ROW(),$C$6)))</f>
        <v/>
      </c>
      <c r="X801" s="28">
        <f>IF($W801="","",IF(ISNUMBER($W801),IF($W801&gt;=10000000,IFERROR(DATE(INT($W801/10000),MOD(INT($W801/100),100),MOD($W801,100)),""),$W801),IF(ISNUMBER(--SUBSTITUTE(SUBSTITUTE(TRIM($W801),".","-"),"/","-")),IF(--SUBSTITUTE(SUBSTITUTE(TRIM($W801),".","-"),"/","-")&gt;=10000000,IFERROR(DATE(--LEFT(TRIM($W801),4),--MID(TRIM($W801),5,2),--RIGHT(TRIM($W801),2)),""),--SUBSTITUTE(SUBSTITUTE(TRIM($W801),".","-"),"/","-")),IFERROR(--LEFT(SUBSTITUTE(SUBSTITUTE(TRIM($W801),".","-"),"/","-"),10),""))))</f>
        <v/>
      </c>
      <c r="Y801" s="29">
        <f>IF($X801="","",INT($X801))</f>
        <v/>
      </c>
      <c r="Z801" s="30">
        <f>IF(OR($Y801="",$D$6=""),"",IF(INDEX($A:$U,ROW(),$D$6)="",0,IF(ISNUMBER(INDEX($A:$U,ROW(),$D$6)),INDEX($A:$U,ROW(),$D$6),IFERROR(--SUBSTITUTE(SUBSTITUTE(TRIM(INDEX($A:$U,ROW(),$D$6)),",",""),"원",""),0))))</f>
        <v/>
      </c>
      <c r="AA801" s="30">
        <f>IF(OR($Y801="",$E$6=""),"",IF(INDEX($A:$U,ROW(),$E$6)="",0,IF(ISNUMBER(INDEX($A:$U,ROW(),$E$6)),INDEX($A:$U,ROW(),$E$6),IFERROR(--SUBSTITUTE(SUBSTITUTE(TRIM(INDEX($A:$U,ROW(),$E$6)),",",""),"원",""),0))))</f>
        <v/>
      </c>
      <c r="AB801" s="30">
        <f>IF(OR($Y801="",$F$6=""),"",IF(INDEX($A:$U,ROW(),$F$6)="","",IF(ISNUMBER(INDEX($A:$U,ROW(),$F$6)),INDEX($A:$U,ROW(),$F$6),IFERROR(--SUBSTITUTE(SUBSTITUTE(TRIM(INDEX($A:$U,ROW(),$F$6)),",",""),"원",""),""))))</f>
        <v/>
      </c>
      <c r="AC801" s="2">
        <f>IF(OR($Y801="",$G$6=""),"",INDEX($A:$U,ROW(),$G$6)&amp;"")</f>
        <v/>
      </c>
      <c r="AD801" s="2">
        <f>IF($Y801="","",IF(OR(AND(설정!$B$5&lt;&gt;"",ISNUMBER(SEARCH(설정!$B$5,$AC801))),AND(설정!$B$6&lt;&gt;"",ISNUMBER(SEARCH(설정!$B$6,$AC801))),AND(설정!$B$7&lt;&gt;"",ISNUMBER(SEARCH(설정!$B$7,$AC801)))),"제외","포함"))</f>
        <v/>
      </c>
    </row>
    <row r="802">
      <c r="W802" s="2">
        <f>IF(OR($B$5="",$C$6="",ROW()&lt;$B$5),"",IF(INDEX($A:$U,ROW(),$C$6)="","",INDEX($A:$U,ROW(),$C$6)))</f>
        <v/>
      </c>
      <c r="X802" s="28">
        <f>IF($W802="","",IF(ISNUMBER($W802),IF($W802&gt;=10000000,IFERROR(DATE(INT($W802/10000),MOD(INT($W802/100),100),MOD($W802,100)),""),$W802),IF(ISNUMBER(--SUBSTITUTE(SUBSTITUTE(TRIM($W802),".","-"),"/","-")),IF(--SUBSTITUTE(SUBSTITUTE(TRIM($W802),".","-"),"/","-")&gt;=10000000,IFERROR(DATE(--LEFT(TRIM($W802),4),--MID(TRIM($W802),5,2),--RIGHT(TRIM($W802),2)),""),--SUBSTITUTE(SUBSTITUTE(TRIM($W802),".","-"),"/","-")),IFERROR(--LEFT(SUBSTITUTE(SUBSTITUTE(TRIM($W802),".","-"),"/","-"),10),""))))</f>
        <v/>
      </c>
      <c r="Y802" s="29">
        <f>IF($X802="","",INT($X802))</f>
        <v/>
      </c>
      <c r="Z802" s="30">
        <f>IF(OR($Y802="",$D$6=""),"",IF(INDEX($A:$U,ROW(),$D$6)="",0,IF(ISNUMBER(INDEX($A:$U,ROW(),$D$6)),INDEX($A:$U,ROW(),$D$6),IFERROR(--SUBSTITUTE(SUBSTITUTE(TRIM(INDEX($A:$U,ROW(),$D$6)),",",""),"원",""),0))))</f>
        <v/>
      </c>
      <c r="AA802" s="30">
        <f>IF(OR($Y802="",$E$6=""),"",IF(INDEX($A:$U,ROW(),$E$6)="",0,IF(ISNUMBER(INDEX($A:$U,ROW(),$E$6)),INDEX($A:$U,ROW(),$E$6),IFERROR(--SUBSTITUTE(SUBSTITUTE(TRIM(INDEX($A:$U,ROW(),$E$6)),",",""),"원",""),0))))</f>
        <v/>
      </c>
      <c r="AB802" s="30">
        <f>IF(OR($Y802="",$F$6=""),"",IF(INDEX($A:$U,ROW(),$F$6)="","",IF(ISNUMBER(INDEX($A:$U,ROW(),$F$6)),INDEX($A:$U,ROW(),$F$6),IFERROR(--SUBSTITUTE(SUBSTITUTE(TRIM(INDEX($A:$U,ROW(),$F$6)),",",""),"원",""),""))))</f>
        <v/>
      </c>
      <c r="AC802" s="2">
        <f>IF(OR($Y802="",$G$6=""),"",INDEX($A:$U,ROW(),$G$6)&amp;"")</f>
        <v/>
      </c>
      <c r="AD802" s="2">
        <f>IF($Y802="","",IF(OR(AND(설정!$B$5&lt;&gt;"",ISNUMBER(SEARCH(설정!$B$5,$AC802))),AND(설정!$B$6&lt;&gt;"",ISNUMBER(SEARCH(설정!$B$6,$AC802))),AND(설정!$B$7&lt;&gt;"",ISNUMBER(SEARCH(설정!$B$7,$AC802)))),"제외","포함"))</f>
        <v/>
      </c>
    </row>
    <row r="803">
      <c r="W803" s="2">
        <f>IF(OR($B$5="",$C$6="",ROW()&lt;$B$5),"",IF(INDEX($A:$U,ROW(),$C$6)="","",INDEX($A:$U,ROW(),$C$6)))</f>
        <v/>
      </c>
      <c r="X803" s="28">
        <f>IF($W803="","",IF(ISNUMBER($W803),IF($W803&gt;=10000000,IFERROR(DATE(INT($W803/10000),MOD(INT($W803/100),100),MOD($W803,100)),""),$W803),IF(ISNUMBER(--SUBSTITUTE(SUBSTITUTE(TRIM($W803),".","-"),"/","-")),IF(--SUBSTITUTE(SUBSTITUTE(TRIM($W803),".","-"),"/","-")&gt;=10000000,IFERROR(DATE(--LEFT(TRIM($W803),4),--MID(TRIM($W803),5,2),--RIGHT(TRIM($W803),2)),""),--SUBSTITUTE(SUBSTITUTE(TRIM($W803),".","-"),"/","-")),IFERROR(--LEFT(SUBSTITUTE(SUBSTITUTE(TRIM($W803),".","-"),"/","-"),10),""))))</f>
        <v/>
      </c>
      <c r="Y803" s="29">
        <f>IF($X803="","",INT($X803))</f>
        <v/>
      </c>
      <c r="Z803" s="30">
        <f>IF(OR($Y803="",$D$6=""),"",IF(INDEX($A:$U,ROW(),$D$6)="",0,IF(ISNUMBER(INDEX($A:$U,ROW(),$D$6)),INDEX($A:$U,ROW(),$D$6),IFERROR(--SUBSTITUTE(SUBSTITUTE(TRIM(INDEX($A:$U,ROW(),$D$6)),",",""),"원",""),0))))</f>
        <v/>
      </c>
      <c r="AA803" s="30">
        <f>IF(OR($Y803="",$E$6=""),"",IF(INDEX($A:$U,ROW(),$E$6)="",0,IF(ISNUMBER(INDEX($A:$U,ROW(),$E$6)),INDEX($A:$U,ROW(),$E$6),IFERROR(--SUBSTITUTE(SUBSTITUTE(TRIM(INDEX($A:$U,ROW(),$E$6)),",",""),"원",""),0))))</f>
        <v/>
      </c>
      <c r="AB803" s="30">
        <f>IF(OR($Y803="",$F$6=""),"",IF(INDEX($A:$U,ROW(),$F$6)="","",IF(ISNUMBER(INDEX($A:$U,ROW(),$F$6)),INDEX($A:$U,ROW(),$F$6),IFERROR(--SUBSTITUTE(SUBSTITUTE(TRIM(INDEX($A:$U,ROW(),$F$6)),",",""),"원",""),""))))</f>
        <v/>
      </c>
      <c r="AC803" s="2">
        <f>IF(OR($Y803="",$G$6=""),"",INDEX($A:$U,ROW(),$G$6)&amp;"")</f>
        <v/>
      </c>
      <c r="AD803" s="2">
        <f>IF($Y803="","",IF(OR(AND(설정!$B$5&lt;&gt;"",ISNUMBER(SEARCH(설정!$B$5,$AC803))),AND(설정!$B$6&lt;&gt;"",ISNUMBER(SEARCH(설정!$B$6,$AC803))),AND(설정!$B$7&lt;&gt;"",ISNUMBER(SEARCH(설정!$B$7,$AC803)))),"제외","포함"))</f>
        <v/>
      </c>
    </row>
    <row r="804">
      <c r="W804" s="2">
        <f>IF(OR($B$5="",$C$6="",ROW()&lt;$B$5),"",IF(INDEX($A:$U,ROW(),$C$6)="","",INDEX($A:$U,ROW(),$C$6)))</f>
        <v/>
      </c>
      <c r="X804" s="28">
        <f>IF($W804="","",IF(ISNUMBER($W804),IF($W804&gt;=10000000,IFERROR(DATE(INT($W804/10000),MOD(INT($W804/100),100),MOD($W804,100)),""),$W804),IF(ISNUMBER(--SUBSTITUTE(SUBSTITUTE(TRIM($W804),".","-"),"/","-")),IF(--SUBSTITUTE(SUBSTITUTE(TRIM($W804),".","-"),"/","-")&gt;=10000000,IFERROR(DATE(--LEFT(TRIM($W804),4),--MID(TRIM($W804),5,2),--RIGHT(TRIM($W804),2)),""),--SUBSTITUTE(SUBSTITUTE(TRIM($W804),".","-"),"/","-")),IFERROR(--LEFT(SUBSTITUTE(SUBSTITUTE(TRIM($W804),".","-"),"/","-"),10),""))))</f>
        <v/>
      </c>
      <c r="Y804" s="29">
        <f>IF($X804="","",INT($X804))</f>
        <v/>
      </c>
      <c r="Z804" s="30">
        <f>IF(OR($Y804="",$D$6=""),"",IF(INDEX($A:$U,ROW(),$D$6)="",0,IF(ISNUMBER(INDEX($A:$U,ROW(),$D$6)),INDEX($A:$U,ROW(),$D$6),IFERROR(--SUBSTITUTE(SUBSTITUTE(TRIM(INDEX($A:$U,ROW(),$D$6)),",",""),"원",""),0))))</f>
        <v/>
      </c>
      <c r="AA804" s="30">
        <f>IF(OR($Y804="",$E$6=""),"",IF(INDEX($A:$U,ROW(),$E$6)="",0,IF(ISNUMBER(INDEX($A:$U,ROW(),$E$6)),INDEX($A:$U,ROW(),$E$6),IFERROR(--SUBSTITUTE(SUBSTITUTE(TRIM(INDEX($A:$U,ROW(),$E$6)),",",""),"원",""),0))))</f>
        <v/>
      </c>
      <c r="AB804" s="30">
        <f>IF(OR($Y804="",$F$6=""),"",IF(INDEX($A:$U,ROW(),$F$6)="","",IF(ISNUMBER(INDEX($A:$U,ROW(),$F$6)),INDEX($A:$U,ROW(),$F$6),IFERROR(--SUBSTITUTE(SUBSTITUTE(TRIM(INDEX($A:$U,ROW(),$F$6)),",",""),"원",""),""))))</f>
        <v/>
      </c>
      <c r="AC804" s="2">
        <f>IF(OR($Y804="",$G$6=""),"",INDEX($A:$U,ROW(),$G$6)&amp;"")</f>
        <v/>
      </c>
      <c r="AD804" s="2">
        <f>IF($Y804="","",IF(OR(AND(설정!$B$5&lt;&gt;"",ISNUMBER(SEARCH(설정!$B$5,$AC804))),AND(설정!$B$6&lt;&gt;"",ISNUMBER(SEARCH(설정!$B$6,$AC804))),AND(설정!$B$7&lt;&gt;"",ISNUMBER(SEARCH(설정!$B$7,$AC804)))),"제외","포함"))</f>
        <v/>
      </c>
    </row>
    <row r="805">
      <c r="W805" s="2">
        <f>IF(OR($B$5="",$C$6="",ROW()&lt;$B$5),"",IF(INDEX($A:$U,ROW(),$C$6)="","",INDEX($A:$U,ROW(),$C$6)))</f>
        <v/>
      </c>
      <c r="X805" s="28">
        <f>IF($W805="","",IF(ISNUMBER($W805),IF($W805&gt;=10000000,IFERROR(DATE(INT($W805/10000),MOD(INT($W805/100),100),MOD($W805,100)),""),$W805),IF(ISNUMBER(--SUBSTITUTE(SUBSTITUTE(TRIM($W805),".","-"),"/","-")),IF(--SUBSTITUTE(SUBSTITUTE(TRIM($W805),".","-"),"/","-")&gt;=10000000,IFERROR(DATE(--LEFT(TRIM($W805),4),--MID(TRIM($W805),5,2),--RIGHT(TRIM($W805),2)),""),--SUBSTITUTE(SUBSTITUTE(TRIM($W805),".","-"),"/","-")),IFERROR(--LEFT(SUBSTITUTE(SUBSTITUTE(TRIM($W805),".","-"),"/","-"),10),""))))</f>
        <v/>
      </c>
      <c r="Y805" s="29">
        <f>IF($X805="","",INT($X805))</f>
        <v/>
      </c>
      <c r="Z805" s="30">
        <f>IF(OR($Y805="",$D$6=""),"",IF(INDEX($A:$U,ROW(),$D$6)="",0,IF(ISNUMBER(INDEX($A:$U,ROW(),$D$6)),INDEX($A:$U,ROW(),$D$6),IFERROR(--SUBSTITUTE(SUBSTITUTE(TRIM(INDEX($A:$U,ROW(),$D$6)),",",""),"원",""),0))))</f>
        <v/>
      </c>
      <c r="AA805" s="30">
        <f>IF(OR($Y805="",$E$6=""),"",IF(INDEX($A:$U,ROW(),$E$6)="",0,IF(ISNUMBER(INDEX($A:$U,ROW(),$E$6)),INDEX($A:$U,ROW(),$E$6),IFERROR(--SUBSTITUTE(SUBSTITUTE(TRIM(INDEX($A:$U,ROW(),$E$6)),",",""),"원",""),0))))</f>
        <v/>
      </c>
      <c r="AB805" s="30">
        <f>IF(OR($Y805="",$F$6=""),"",IF(INDEX($A:$U,ROW(),$F$6)="","",IF(ISNUMBER(INDEX($A:$U,ROW(),$F$6)),INDEX($A:$U,ROW(),$F$6),IFERROR(--SUBSTITUTE(SUBSTITUTE(TRIM(INDEX($A:$U,ROW(),$F$6)),",",""),"원",""),""))))</f>
        <v/>
      </c>
      <c r="AC805" s="2">
        <f>IF(OR($Y805="",$G$6=""),"",INDEX($A:$U,ROW(),$G$6)&amp;"")</f>
        <v/>
      </c>
      <c r="AD805" s="2">
        <f>IF($Y805="","",IF(OR(AND(설정!$B$5&lt;&gt;"",ISNUMBER(SEARCH(설정!$B$5,$AC805))),AND(설정!$B$6&lt;&gt;"",ISNUMBER(SEARCH(설정!$B$6,$AC805))),AND(설정!$B$7&lt;&gt;"",ISNUMBER(SEARCH(설정!$B$7,$AC805)))),"제외","포함"))</f>
        <v/>
      </c>
    </row>
    <row r="806">
      <c r="W806" s="2">
        <f>IF(OR($B$5="",$C$6="",ROW()&lt;$B$5),"",IF(INDEX($A:$U,ROW(),$C$6)="","",INDEX($A:$U,ROW(),$C$6)))</f>
        <v/>
      </c>
      <c r="X806" s="28">
        <f>IF($W806="","",IF(ISNUMBER($W806),IF($W806&gt;=10000000,IFERROR(DATE(INT($W806/10000),MOD(INT($W806/100),100),MOD($W806,100)),""),$W806),IF(ISNUMBER(--SUBSTITUTE(SUBSTITUTE(TRIM($W806),".","-"),"/","-")),IF(--SUBSTITUTE(SUBSTITUTE(TRIM($W806),".","-"),"/","-")&gt;=10000000,IFERROR(DATE(--LEFT(TRIM($W806),4),--MID(TRIM($W806),5,2),--RIGHT(TRIM($W806),2)),""),--SUBSTITUTE(SUBSTITUTE(TRIM($W806),".","-"),"/","-")),IFERROR(--LEFT(SUBSTITUTE(SUBSTITUTE(TRIM($W806),".","-"),"/","-"),10),""))))</f>
        <v/>
      </c>
      <c r="Y806" s="29">
        <f>IF($X806="","",INT($X806))</f>
        <v/>
      </c>
      <c r="Z806" s="30">
        <f>IF(OR($Y806="",$D$6=""),"",IF(INDEX($A:$U,ROW(),$D$6)="",0,IF(ISNUMBER(INDEX($A:$U,ROW(),$D$6)),INDEX($A:$U,ROW(),$D$6),IFERROR(--SUBSTITUTE(SUBSTITUTE(TRIM(INDEX($A:$U,ROW(),$D$6)),",",""),"원",""),0))))</f>
        <v/>
      </c>
      <c r="AA806" s="30">
        <f>IF(OR($Y806="",$E$6=""),"",IF(INDEX($A:$U,ROW(),$E$6)="",0,IF(ISNUMBER(INDEX($A:$U,ROW(),$E$6)),INDEX($A:$U,ROW(),$E$6),IFERROR(--SUBSTITUTE(SUBSTITUTE(TRIM(INDEX($A:$U,ROW(),$E$6)),",",""),"원",""),0))))</f>
        <v/>
      </c>
      <c r="AB806" s="30">
        <f>IF(OR($Y806="",$F$6=""),"",IF(INDEX($A:$U,ROW(),$F$6)="","",IF(ISNUMBER(INDEX($A:$U,ROW(),$F$6)),INDEX($A:$U,ROW(),$F$6),IFERROR(--SUBSTITUTE(SUBSTITUTE(TRIM(INDEX($A:$U,ROW(),$F$6)),",",""),"원",""),""))))</f>
        <v/>
      </c>
      <c r="AC806" s="2">
        <f>IF(OR($Y806="",$G$6=""),"",INDEX($A:$U,ROW(),$G$6)&amp;"")</f>
        <v/>
      </c>
      <c r="AD806" s="2">
        <f>IF($Y806="","",IF(OR(AND(설정!$B$5&lt;&gt;"",ISNUMBER(SEARCH(설정!$B$5,$AC806))),AND(설정!$B$6&lt;&gt;"",ISNUMBER(SEARCH(설정!$B$6,$AC806))),AND(설정!$B$7&lt;&gt;"",ISNUMBER(SEARCH(설정!$B$7,$AC806)))),"제외","포함"))</f>
        <v/>
      </c>
    </row>
    <row r="807">
      <c r="W807" s="2">
        <f>IF(OR($B$5="",$C$6="",ROW()&lt;$B$5),"",IF(INDEX($A:$U,ROW(),$C$6)="","",INDEX($A:$U,ROW(),$C$6)))</f>
        <v/>
      </c>
      <c r="X807" s="28">
        <f>IF($W807="","",IF(ISNUMBER($W807),IF($W807&gt;=10000000,IFERROR(DATE(INT($W807/10000),MOD(INT($W807/100),100),MOD($W807,100)),""),$W807),IF(ISNUMBER(--SUBSTITUTE(SUBSTITUTE(TRIM($W807),".","-"),"/","-")),IF(--SUBSTITUTE(SUBSTITUTE(TRIM($W807),".","-"),"/","-")&gt;=10000000,IFERROR(DATE(--LEFT(TRIM($W807),4),--MID(TRIM($W807),5,2),--RIGHT(TRIM($W807),2)),""),--SUBSTITUTE(SUBSTITUTE(TRIM($W807),".","-"),"/","-")),IFERROR(--LEFT(SUBSTITUTE(SUBSTITUTE(TRIM($W807),".","-"),"/","-"),10),""))))</f>
        <v/>
      </c>
      <c r="Y807" s="29">
        <f>IF($X807="","",INT($X807))</f>
        <v/>
      </c>
      <c r="Z807" s="30">
        <f>IF(OR($Y807="",$D$6=""),"",IF(INDEX($A:$U,ROW(),$D$6)="",0,IF(ISNUMBER(INDEX($A:$U,ROW(),$D$6)),INDEX($A:$U,ROW(),$D$6),IFERROR(--SUBSTITUTE(SUBSTITUTE(TRIM(INDEX($A:$U,ROW(),$D$6)),",",""),"원",""),0))))</f>
        <v/>
      </c>
      <c r="AA807" s="30">
        <f>IF(OR($Y807="",$E$6=""),"",IF(INDEX($A:$U,ROW(),$E$6)="",0,IF(ISNUMBER(INDEX($A:$U,ROW(),$E$6)),INDEX($A:$U,ROW(),$E$6),IFERROR(--SUBSTITUTE(SUBSTITUTE(TRIM(INDEX($A:$U,ROW(),$E$6)),",",""),"원",""),0))))</f>
        <v/>
      </c>
      <c r="AB807" s="30">
        <f>IF(OR($Y807="",$F$6=""),"",IF(INDEX($A:$U,ROW(),$F$6)="","",IF(ISNUMBER(INDEX($A:$U,ROW(),$F$6)),INDEX($A:$U,ROW(),$F$6),IFERROR(--SUBSTITUTE(SUBSTITUTE(TRIM(INDEX($A:$U,ROW(),$F$6)),",",""),"원",""),""))))</f>
        <v/>
      </c>
      <c r="AC807" s="2">
        <f>IF(OR($Y807="",$G$6=""),"",INDEX($A:$U,ROW(),$G$6)&amp;"")</f>
        <v/>
      </c>
      <c r="AD807" s="2">
        <f>IF($Y807="","",IF(OR(AND(설정!$B$5&lt;&gt;"",ISNUMBER(SEARCH(설정!$B$5,$AC807))),AND(설정!$B$6&lt;&gt;"",ISNUMBER(SEARCH(설정!$B$6,$AC807))),AND(설정!$B$7&lt;&gt;"",ISNUMBER(SEARCH(설정!$B$7,$AC807)))),"제외","포함"))</f>
        <v/>
      </c>
    </row>
    <row r="808">
      <c r="W808" s="2">
        <f>IF(OR($B$5="",$C$6="",ROW()&lt;$B$5),"",IF(INDEX($A:$U,ROW(),$C$6)="","",INDEX($A:$U,ROW(),$C$6)))</f>
        <v/>
      </c>
      <c r="X808" s="28">
        <f>IF($W808="","",IF(ISNUMBER($W808),IF($W808&gt;=10000000,IFERROR(DATE(INT($W808/10000),MOD(INT($W808/100),100),MOD($W808,100)),""),$W808),IF(ISNUMBER(--SUBSTITUTE(SUBSTITUTE(TRIM($W808),".","-"),"/","-")),IF(--SUBSTITUTE(SUBSTITUTE(TRIM($W808),".","-"),"/","-")&gt;=10000000,IFERROR(DATE(--LEFT(TRIM($W808),4),--MID(TRIM($W808),5,2),--RIGHT(TRIM($W808),2)),""),--SUBSTITUTE(SUBSTITUTE(TRIM($W808),".","-"),"/","-")),IFERROR(--LEFT(SUBSTITUTE(SUBSTITUTE(TRIM($W808),".","-"),"/","-"),10),""))))</f>
        <v/>
      </c>
      <c r="Y808" s="29">
        <f>IF($X808="","",INT($X808))</f>
        <v/>
      </c>
      <c r="Z808" s="30">
        <f>IF(OR($Y808="",$D$6=""),"",IF(INDEX($A:$U,ROW(),$D$6)="",0,IF(ISNUMBER(INDEX($A:$U,ROW(),$D$6)),INDEX($A:$U,ROW(),$D$6),IFERROR(--SUBSTITUTE(SUBSTITUTE(TRIM(INDEX($A:$U,ROW(),$D$6)),",",""),"원",""),0))))</f>
        <v/>
      </c>
      <c r="AA808" s="30">
        <f>IF(OR($Y808="",$E$6=""),"",IF(INDEX($A:$U,ROW(),$E$6)="",0,IF(ISNUMBER(INDEX($A:$U,ROW(),$E$6)),INDEX($A:$U,ROW(),$E$6),IFERROR(--SUBSTITUTE(SUBSTITUTE(TRIM(INDEX($A:$U,ROW(),$E$6)),",",""),"원",""),0))))</f>
        <v/>
      </c>
      <c r="AB808" s="30">
        <f>IF(OR($Y808="",$F$6=""),"",IF(INDEX($A:$U,ROW(),$F$6)="","",IF(ISNUMBER(INDEX($A:$U,ROW(),$F$6)),INDEX($A:$U,ROW(),$F$6),IFERROR(--SUBSTITUTE(SUBSTITUTE(TRIM(INDEX($A:$U,ROW(),$F$6)),",",""),"원",""),""))))</f>
        <v/>
      </c>
      <c r="AC808" s="2">
        <f>IF(OR($Y808="",$G$6=""),"",INDEX($A:$U,ROW(),$G$6)&amp;"")</f>
        <v/>
      </c>
      <c r="AD808" s="2">
        <f>IF($Y808="","",IF(OR(AND(설정!$B$5&lt;&gt;"",ISNUMBER(SEARCH(설정!$B$5,$AC808))),AND(설정!$B$6&lt;&gt;"",ISNUMBER(SEARCH(설정!$B$6,$AC808))),AND(설정!$B$7&lt;&gt;"",ISNUMBER(SEARCH(설정!$B$7,$AC808)))),"제외","포함"))</f>
        <v/>
      </c>
    </row>
    <row r="809">
      <c r="W809" s="2">
        <f>IF(OR($B$5="",$C$6="",ROW()&lt;$B$5),"",IF(INDEX($A:$U,ROW(),$C$6)="","",INDEX($A:$U,ROW(),$C$6)))</f>
        <v/>
      </c>
      <c r="X809" s="28">
        <f>IF($W809="","",IF(ISNUMBER($W809),IF($W809&gt;=10000000,IFERROR(DATE(INT($W809/10000),MOD(INT($W809/100),100),MOD($W809,100)),""),$W809),IF(ISNUMBER(--SUBSTITUTE(SUBSTITUTE(TRIM($W809),".","-"),"/","-")),IF(--SUBSTITUTE(SUBSTITUTE(TRIM($W809),".","-"),"/","-")&gt;=10000000,IFERROR(DATE(--LEFT(TRIM($W809),4),--MID(TRIM($W809),5,2),--RIGHT(TRIM($W809),2)),""),--SUBSTITUTE(SUBSTITUTE(TRIM($W809),".","-"),"/","-")),IFERROR(--LEFT(SUBSTITUTE(SUBSTITUTE(TRIM($W809),".","-"),"/","-"),10),""))))</f>
        <v/>
      </c>
      <c r="Y809" s="29">
        <f>IF($X809="","",INT($X809))</f>
        <v/>
      </c>
      <c r="Z809" s="30">
        <f>IF(OR($Y809="",$D$6=""),"",IF(INDEX($A:$U,ROW(),$D$6)="",0,IF(ISNUMBER(INDEX($A:$U,ROW(),$D$6)),INDEX($A:$U,ROW(),$D$6),IFERROR(--SUBSTITUTE(SUBSTITUTE(TRIM(INDEX($A:$U,ROW(),$D$6)),",",""),"원",""),0))))</f>
        <v/>
      </c>
      <c r="AA809" s="30">
        <f>IF(OR($Y809="",$E$6=""),"",IF(INDEX($A:$U,ROW(),$E$6)="",0,IF(ISNUMBER(INDEX($A:$U,ROW(),$E$6)),INDEX($A:$U,ROW(),$E$6),IFERROR(--SUBSTITUTE(SUBSTITUTE(TRIM(INDEX($A:$U,ROW(),$E$6)),",",""),"원",""),0))))</f>
        <v/>
      </c>
      <c r="AB809" s="30">
        <f>IF(OR($Y809="",$F$6=""),"",IF(INDEX($A:$U,ROW(),$F$6)="","",IF(ISNUMBER(INDEX($A:$U,ROW(),$F$6)),INDEX($A:$U,ROW(),$F$6),IFERROR(--SUBSTITUTE(SUBSTITUTE(TRIM(INDEX($A:$U,ROW(),$F$6)),",",""),"원",""),""))))</f>
        <v/>
      </c>
      <c r="AC809" s="2">
        <f>IF(OR($Y809="",$G$6=""),"",INDEX($A:$U,ROW(),$G$6)&amp;"")</f>
        <v/>
      </c>
      <c r="AD809" s="2">
        <f>IF($Y809="","",IF(OR(AND(설정!$B$5&lt;&gt;"",ISNUMBER(SEARCH(설정!$B$5,$AC809))),AND(설정!$B$6&lt;&gt;"",ISNUMBER(SEARCH(설정!$B$6,$AC809))),AND(설정!$B$7&lt;&gt;"",ISNUMBER(SEARCH(설정!$B$7,$AC809)))),"제외","포함"))</f>
        <v/>
      </c>
    </row>
    <row r="810">
      <c r="W810" s="2">
        <f>IF(OR($B$5="",$C$6="",ROW()&lt;$B$5),"",IF(INDEX($A:$U,ROW(),$C$6)="","",INDEX($A:$U,ROW(),$C$6)))</f>
        <v/>
      </c>
      <c r="X810" s="28">
        <f>IF($W810="","",IF(ISNUMBER($W810),IF($W810&gt;=10000000,IFERROR(DATE(INT($W810/10000),MOD(INT($W810/100),100),MOD($W810,100)),""),$W810),IF(ISNUMBER(--SUBSTITUTE(SUBSTITUTE(TRIM($W810),".","-"),"/","-")),IF(--SUBSTITUTE(SUBSTITUTE(TRIM($W810),".","-"),"/","-")&gt;=10000000,IFERROR(DATE(--LEFT(TRIM($W810),4),--MID(TRIM($W810),5,2),--RIGHT(TRIM($W810),2)),""),--SUBSTITUTE(SUBSTITUTE(TRIM($W810),".","-"),"/","-")),IFERROR(--LEFT(SUBSTITUTE(SUBSTITUTE(TRIM($W810),".","-"),"/","-"),10),""))))</f>
        <v/>
      </c>
      <c r="Y810" s="29">
        <f>IF($X810="","",INT($X810))</f>
        <v/>
      </c>
      <c r="Z810" s="30">
        <f>IF(OR($Y810="",$D$6=""),"",IF(INDEX($A:$U,ROW(),$D$6)="",0,IF(ISNUMBER(INDEX($A:$U,ROW(),$D$6)),INDEX($A:$U,ROW(),$D$6),IFERROR(--SUBSTITUTE(SUBSTITUTE(TRIM(INDEX($A:$U,ROW(),$D$6)),",",""),"원",""),0))))</f>
        <v/>
      </c>
      <c r="AA810" s="30">
        <f>IF(OR($Y810="",$E$6=""),"",IF(INDEX($A:$U,ROW(),$E$6)="",0,IF(ISNUMBER(INDEX($A:$U,ROW(),$E$6)),INDEX($A:$U,ROW(),$E$6),IFERROR(--SUBSTITUTE(SUBSTITUTE(TRIM(INDEX($A:$U,ROW(),$E$6)),",",""),"원",""),0))))</f>
        <v/>
      </c>
      <c r="AB810" s="30">
        <f>IF(OR($Y810="",$F$6=""),"",IF(INDEX($A:$U,ROW(),$F$6)="","",IF(ISNUMBER(INDEX($A:$U,ROW(),$F$6)),INDEX($A:$U,ROW(),$F$6),IFERROR(--SUBSTITUTE(SUBSTITUTE(TRIM(INDEX($A:$U,ROW(),$F$6)),",",""),"원",""),""))))</f>
        <v/>
      </c>
      <c r="AC810" s="2">
        <f>IF(OR($Y810="",$G$6=""),"",INDEX($A:$U,ROW(),$G$6)&amp;"")</f>
        <v/>
      </c>
      <c r="AD810" s="2">
        <f>IF($Y810="","",IF(OR(AND(설정!$B$5&lt;&gt;"",ISNUMBER(SEARCH(설정!$B$5,$AC810))),AND(설정!$B$6&lt;&gt;"",ISNUMBER(SEARCH(설정!$B$6,$AC810))),AND(설정!$B$7&lt;&gt;"",ISNUMBER(SEARCH(설정!$B$7,$AC810)))),"제외","포함"))</f>
        <v/>
      </c>
    </row>
    <row r="811">
      <c r="W811" s="2">
        <f>IF(OR($B$5="",$C$6="",ROW()&lt;$B$5),"",IF(INDEX($A:$U,ROW(),$C$6)="","",INDEX($A:$U,ROW(),$C$6)))</f>
        <v/>
      </c>
      <c r="X811" s="28">
        <f>IF($W811="","",IF(ISNUMBER($W811),IF($W811&gt;=10000000,IFERROR(DATE(INT($W811/10000),MOD(INT($W811/100),100),MOD($W811,100)),""),$W811),IF(ISNUMBER(--SUBSTITUTE(SUBSTITUTE(TRIM($W811),".","-"),"/","-")),IF(--SUBSTITUTE(SUBSTITUTE(TRIM($W811),".","-"),"/","-")&gt;=10000000,IFERROR(DATE(--LEFT(TRIM($W811),4),--MID(TRIM($W811),5,2),--RIGHT(TRIM($W811),2)),""),--SUBSTITUTE(SUBSTITUTE(TRIM($W811),".","-"),"/","-")),IFERROR(--LEFT(SUBSTITUTE(SUBSTITUTE(TRIM($W811),".","-"),"/","-"),10),""))))</f>
        <v/>
      </c>
      <c r="Y811" s="29">
        <f>IF($X811="","",INT($X811))</f>
        <v/>
      </c>
      <c r="Z811" s="30">
        <f>IF(OR($Y811="",$D$6=""),"",IF(INDEX($A:$U,ROW(),$D$6)="",0,IF(ISNUMBER(INDEX($A:$U,ROW(),$D$6)),INDEX($A:$U,ROW(),$D$6),IFERROR(--SUBSTITUTE(SUBSTITUTE(TRIM(INDEX($A:$U,ROW(),$D$6)),",",""),"원",""),0))))</f>
        <v/>
      </c>
      <c r="AA811" s="30">
        <f>IF(OR($Y811="",$E$6=""),"",IF(INDEX($A:$U,ROW(),$E$6)="",0,IF(ISNUMBER(INDEX($A:$U,ROW(),$E$6)),INDEX($A:$U,ROW(),$E$6),IFERROR(--SUBSTITUTE(SUBSTITUTE(TRIM(INDEX($A:$U,ROW(),$E$6)),",",""),"원",""),0))))</f>
        <v/>
      </c>
      <c r="AB811" s="30">
        <f>IF(OR($Y811="",$F$6=""),"",IF(INDEX($A:$U,ROW(),$F$6)="","",IF(ISNUMBER(INDEX($A:$U,ROW(),$F$6)),INDEX($A:$U,ROW(),$F$6),IFERROR(--SUBSTITUTE(SUBSTITUTE(TRIM(INDEX($A:$U,ROW(),$F$6)),",",""),"원",""),""))))</f>
        <v/>
      </c>
      <c r="AC811" s="2">
        <f>IF(OR($Y811="",$G$6=""),"",INDEX($A:$U,ROW(),$G$6)&amp;"")</f>
        <v/>
      </c>
      <c r="AD811" s="2">
        <f>IF($Y811="","",IF(OR(AND(설정!$B$5&lt;&gt;"",ISNUMBER(SEARCH(설정!$B$5,$AC811))),AND(설정!$B$6&lt;&gt;"",ISNUMBER(SEARCH(설정!$B$6,$AC811))),AND(설정!$B$7&lt;&gt;"",ISNUMBER(SEARCH(설정!$B$7,$AC811)))),"제외","포함"))</f>
        <v/>
      </c>
    </row>
    <row r="812">
      <c r="W812" s="2">
        <f>IF(OR($B$5="",$C$6="",ROW()&lt;$B$5),"",IF(INDEX($A:$U,ROW(),$C$6)="","",INDEX($A:$U,ROW(),$C$6)))</f>
        <v/>
      </c>
      <c r="X812" s="28">
        <f>IF($W812="","",IF(ISNUMBER($W812),IF($W812&gt;=10000000,IFERROR(DATE(INT($W812/10000),MOD(INT($W812/100),100),MOD($W812,100)),""),$W812),IF(ISNUMBER(--SUBSTITUTE(SUBSTITUTE(TRIM($W812),".","-"),"/","-")),IF(--SUBSTITUTE(SUBSTITUTE(TRIM($W812),".","-"),"/","-")&gt;=10000000,IFERROR(DATE(--LEFT(TRIM($W812),4),--MID(TRIM($W812),5,2),--RIGHT(TRIM($W812),2)),""),--SUBSTITUTE(SUBSTITUTE(TRIM($W812),".","-"),"/","-")),IFERROR(--LEFT(SUBSTITUTE(SUBSTITUTE(TRIM($W812),".","-"),"/","-"),10),""))))</f>
        <v/>
      </c>
      <c r="Y812" s="29">
        <f>IF($X812="","",INT($X812))</f>
        <v/>
      </c>
      <c r="Z812" s="30">
        <f>IF(OR($Y812="",$D$6=""),"",IF(INDEX($A:$U,ROW(),$D$6)="",0,IF(ISNUMBER(INDEX($A:$U,ROW(),$D$6)),INDEX($A:$U,ROW(),$D$6),IFERROR(--SUBSTITUTE(SUBSTITUTE(TRIM(INDEX($A:$U,ROW(),$D$6)),",",""),"원",""),0))))</f>
        <v/>
      </c>
      <c r="AA812" s="30">
        <f>IF(OR($Y812="",$E$6=""),"",IF(INDEX($A:$U,ROW(),$E$6)="",0,IF(ISNUMBER(INDEX($A:$U,ROW(),$E$6)),INDEX($A:$U,ROW(),$E$6),IFERROR(--SUBSTITUTE(SUBSTITUTE(TRIM(INDEX($A:$U,ROW(),$E$6)),",",""),"원",""),0))))</f>
        <v/>
      </c>
      <c r="AB812" s="30">
        <f>IF(OR($Y812="",$F$6=""),"",IF(INDEX($A:$U,ROW(),$F$6)="","",IF(ISNUMBER(INDEX($A:$U,ROW(),$F$6)),INDEX($A:$U,ROW(),$F$6),IFERROR(--SUBSTITUTE(SUBSTITUTE(TRIM(INDEX($A:$U,ROW(),$F$6)),",",""),"원",""),""))))</f>
        <v/>
      </c>
      <c r="AC812" s="2">
        <f>IF(OR($Y812="",$G$6=""),"",INDEX($A:$U,ROW(),$G$6)&amp;"")</f>
        <v/>
      </c>
      <c r="AD812" s="2">
        <f>IF($Y812="","",IF(OR(AND(설정!$B$5&lt;&gt;"",ISNUMBER(SEARCH(설정!$B$5,$AC812))),AND(설정!$B$6&lt;&gt;"",ISNUMBER(SEARCH(설정!$B$6,$AC812))),AND(설정!$B$7&lt;&gt;"",ISNUMBER(SEARCH(설정!$B$7,$AC812)))),"제외","포함"))</f>
        <v/>
      </c>
    </row>
    <row r="813">
      <c r="W813" s="2">
        <f>IF(OR($B$5="",$C$6="",ROW()&lt;$B$5),"",IF(INDEX($A:$U,ROW(),$C$6)="","",INDEX($A:$U,ROW(),$C$6)))</f>
        <v/>
      </c>
      <c r="X813" s="28">
        <f>IF($W813="","",IF(ISNUMBER($W813),IF($W813&gt;=10000000,IFERROR(DATE(INT($W813/10000),MOD(INT($W813/100),100),MOD($W813,100)),""),$W813),IF(ISNUMBER(--SUBSTITUTE(SUBSTITUTE(TRIM($W813),".","-"),"/","-")),IF(--SUBSTITUTE(SUBSTITUTE(TRIM($W813),".","-"),"/","-")&gt;=10000000,IFERROR(DATE(--LEFT(TRIM($W813),4),--MID(TRIM($W813),5,2),--RIGHT(TRIM($W813),2)),""),--SUBSTITUTE(SUBSTITUTE(TRIM($W813),".","-"),"/","-")),IFERROR(--LEFT(SUBSTITUTE(SUBSTITUTE(TRIM($W813),".","-"),"/","-"),10),""))))</f>
        <v/>
      </c>
      <c r="Y813" s="29">
        <f>IF($X813="","",INT($X813))</f>
        <v/>
      </c>
      <c r="Z813" s="30">
        <f>IF(OR($Y813="",$D$6=""),"",IF(INDEX($A:$U,ROW(),$D$6)="",0,IF(ISNUMBER(INDEX($A:$U,ROW(),$D$6)),INDEX($A:$U,ROW(),$D$6),IFERROR(--SUBSTITUTE(SUBSTITUTE(TRIM(INDEX($A:$U,ROW(),$D$6)),",",""),"원",""),0))))</f>
        <v/>
      </c>
      <c r="AA813" s="30">
        <f>IF(OR($Y813="",$E$6=""),"",IF(INDEX($A:$U,ROW(),$E$6)="",0,IF(ISNUMBER(INDEX($A:$U,ROW(),$E$6)),INDEX($A:$U,ROW(),$E$6),IFERROR(--SUBSTITUTE(SUBSTITUTE(TRIM(INDEX($A:$U,ROW(),$E$6)),",",""),"원",""),0))))</f>
        <v/>
      </c>
      <c r="AB813" s="30">
        <f>IF(OR($Y813="",$F$6=""),"",IF(INDEX($A:$U,ROW(),$F$6)="","",IF(ISNUMBER(INDEX($A:$U,ROW(),$F$6)),INDEX($A:$U,ROW(),$F$6),IFERROR(--SUBSTITUTE(SUBSTITUTE(TRIM(INDEX($A:$U,ROW(),$F$6)),",",""),"원",""),""))))</f>
        <v/>
      </c>
      <c r="AC813" s="2">
        <f>IF(OR($Y813="",$G$6=""),"",INDEX($A:$U,ROW(),$G$6)&amp;"")</f>
        <v/>
      </c>
      <c r="AD813" s="2">
        <f>IF($Y813="","",IF(OR(AND(설정!$B$5&lt;&gt;"",ISNUMBER(SEARCH(설정!$B$5,$AC813))),AND(설정!$B$6&lt;&gt;"",ISNUMBER(SEARCH(설정!$B$6,$AC813))),AND(설정!$B$7&lt;&gt;"",ISNUMBER(SEARCH(설정!$B$7,$AC813)))),"제외","포함"))</f>
        <v/>
      </c>
    </row>
    <row r="814">
      <c r="W814" s="2">
        <f>IF(OR($B$5="",$C$6="",ROW()&lt;$B$5),"",IF(INDEX($A:$U,ROW(),$C$6)="","",INDEX($A:$U,ROW(),$C$6)))</f>
        <v/>
      </c>
      <c r="X814" s="28">
        <f>IF($W814="","",IF(ISNUMBER($W814),IF($W814&gt;=10000000,IFERROR(DATE(INT($W814/10000),MOD(INT($W814/100),100),MOD($W814,100)),""),$W814),IF(ISNUMBER(--SUBSTITUTE(SUBSTITUTE(TRIM($W814),".","-"),"/","-")),IF(--SUBSTITUTE(SUBSTITUTE(TRIM($W814),".","-"),"/","-")&gt;=10000000,IFERROR(DATE(--LEFT(TRIM($W814),4),--MID(TRIM($W814),5,2),--RIGHT(TRIM($W814),2)),""),--SUBSTITUTE(SUBSTITUTE(TRIM($W814),".","-"),"/","-")),IFERROR(--LEFT(SUBSTITUTE(SUBSTITUTE(TRIM($W814),".","-"),"/","-"),10),""))))</f>
        <v/>
      </c>
      <c r="Y814" s="29">
        <f>IF($X814="","",INT($X814))</f>
        <v/>
      </c>
      <c r="Z814" s="30">
        <f>IF(OR($Y814="",$D$6=""),"",IF(INDEX($A:$U,ROW(),$D$6)="",0,IF(ISNUMBER(INDEX($A:$U,ROW(),$D$6)),INDEX($A:$U,ROW(),$D$6),IFERROR(--SUBSTITUTE(SUBSTITUTE(TRIM(INDEX($A:$U,ROW(),$D$6)),",",""),"원",""),0))))</f>
        <v/>
      </c>
      <c r="AA814" s="30">
        <f>IF(OR($Y814="",$E$6=""),"",IF(INDEX($A:$U,ROW(),$E$6)="",0,IF(ISNUMBER(INDEX($A:$U,ROW(),$E$6)),INDEX($A:$U,ROW(),$E$6),IFERROR(--SUBSTITUTE(SUBSTITUTE(TRIM(INDEX($A:$U,ROW(),$E$6)),",",""),"원",""),0))))</f>
        <v/>
      </c>
      <c r="AB814" s="30">
        <f>IF(OR($Y814="",$F$6=""),"",IF(INDEX($A:$U,ROW(),$F$6)="","",IF(ISNUMBER(INDEX($A:$U,ROW(),$F$6)),INDEX($A:$U,ROW(),$F$6),IFERROR(--SUBSTITUTE(SUBSTITUTE(TRIM(INDEX($A:$U,ROW(),$F$6)),",",""),"원",""),""))))</f>
        <v/>
      </c>
      <c r="AC814" s="2">
        <f>IF(OR($Y814="",$G$6=""),"",INDEX($A:$U,ROW(),$G$6)&amp;"")</f>
        <v/>
      </c>
      <c r="AD814" s="2">
        <f>IF($Y814="","",IF(OR(AND(설정!$B$5&lt;&gt;"",ISNUMBER(SEARCH(설정!$B$5,$AC814))),AND(설정!$B$6&lt;&gt;"",ISNUMBER(SEARCH(설정!$B$6,$AC814))),AND(설정!$B$7&lt;&gt;"",ISNUMBER(SEARCH(설정!$B$7,$AC814)))),"제외","포함"))</f>
        <v/>
      </c>
    </row>
    <row r="815">
      <c r="W815" s="2">
        <f>IF(OR($B$5="",$C$6="",ROW()&lt;$B$5),"",IF(INDEX($A:$U,ROW(),$C$6)="","",INDEX($A:$U,ROW(),$C$6)))</f>
        <v/>
      </c>
      <c r="X815" s="28">
        <f>IF($W815="","",IF(ISNUMBER($W815),IF($W815&gt;=10000000,IFERROR(DATE(INT($W815/10000),MOD(INT($W815/100),100),MOD($W815,100)),""),$W815),IF(ISNUMBER(--SUBSTITUTE(SUBSTITUTE(TRIM($W815),".","-"),"/","-")),IF(--SUBSTITUTE(SUBSTITUTE(TRIM($W815),".","-"),"/","-")&gt;=10000000,IFERROR(DATE(--LEFT(TRIM($W815),4),--MID(TRIM($W815),5,2),--RIGHT(TRIM($W815),2)),""),--SUBSTITUTE(SUBSTITUTE(TRIM($W815),".","-"),"/","-")),IFERROR(--LEFT(SUBSTITUTE(SUBSTITUTE(TRIM($W815),".","-"),"/","-"),10),""))))</f>
        <v/>
      </c>
      <c r="Y815" s="29">
        <f>IF($X815="","",INT($X815))</f>
        <v/>
      </c>
      <c r="Z815" s="30">
        <f>IF(OR($Y815="",$D$6=""),"",IF(INDEX($A:$U,ROW(),$D$6)="",0,IF(ISNUMBER(INDEX($A:$U,ROW(),$D$6)),INDEX($A:$U,ROW(),$D$6),IFERROR(--SUBSTITUTE(SUBSTITUTE(TRIM(INDEX($A:$U,ROW(),$D$6)),",",""),"원",""),0))))</f>
        <v/>
      </c>
      <c r="AA815" s="30">
        <f>IF(OR($Y815="",$E$6=""),"",IF(INDEX($A:$U,ROW(),$E$6)="",0,IF(ISNUMBER(INDEX($A:$U,ROW(),$E$6)),INDEX($A:$U,ROW(),$E$6),IFERROR(--SUBSTITUTE(SUBSTITUTE(TRIM(INDEX($A:$U,ROW(),$E$6)),",",""),"원",""),0))))</f>
        <v/>
      </c>
      <c r="AB815" s="30">
        <f>IF(OR($Y815="",$F$6=""),"",IF(INDEX($A:$U,ROW(),$F$6)="","",IF(ISNUMBER(INDEX($A:$U,ROW(),$F$6)),INDEX($A:$U,ROW(),$F$6),IFERROR(--SUBSTITUTE(SUBSTITUTE(TRIM(INDEX($A:$U,ROW(),$F$6)),",",""),"원",""),""))))</f>
        <v/>
      </c>
      <c r="AC815" s="2">
        <f>IF(OR($Y815="",$G$6=""),"",INDEX($A:$U,ROW(),$G$6)&amp;"")</f>
        <v/>
      </c>
      <c r="AD815" s="2">
        <f>IF($Y815="","",IF(OR(AND(설정!$B$5&lt;&gt;"",ISNUMBER(SEARCH(설정!$B$5,$AC815))),AND(설정!$B$6&lt;&gt;"",ISNUMBER(SEARCH(설정!$B$6,$AC815))),AND(설정!$B$7&lt;&gt;"",ISNUMBER(SEARCH(설정!$B$7,$AC815)))),"제외","포함"))</f>
        <v/>
      </c>
    </row>
    <row r="816">
      <c r="W816" s="2">
        <f>IF(OR($B$5="",$C$6="",ROW()&lt;$B$5),"",IF(INDEX($A:$U,ROW(),$C$6)="","",INDEX($A:$U,ROW(),$C$6)))</f>
        <v/>
      </c>
      <c r="X816" s="28">
        <f>IF($W816="","",IF(ISNUMBER($W816),IF($W816&gt;=10000000,IFERROR(DATE(INT($W816/10000),MOD(INT($W816/100),100),MOD($W816,100)),""),$W816),IF(ISNUMBER(--SUBSTITUTE(SUBSTITUTE(TRIM($W816),".","-"),"/","-")),IF(--SUBSTITUTE(SUBSTITUTE(TRIM($W816),".","-"),"/","-")&gt;=10000000,IFERROR(DATE(--LEFT(TRIM($W816),4),--MID(TRIM($W816),5,2),--RIGHT(TRIM($W816),2)),""),--SUBSTITUTE(SUBSTITUTE(TRIM($W816),".","-"),"/","-")),IFERROR(--LEFT(SUBSTITUTE(SUBSTITUTE(TRIM($W816),".","-"),"/","-"),10),""))))</f>
        <v/>
      </c>
      <c r="Y816" s="29">
        <f>IF($X816="","",INT($X816))</f>
        <v/>
      </c>
      <c r="Z816" s="30">
        <f>IF(OR($Y816="",$D$6=""),"",IF(INDEX($A:$U,ROW(),$D$6)="",0,IF(ISNUMBER(INDEX($A:$U,ROW(),$D$6)),INDEX($A:$U,ROW(),$D$6),IFERROR(--SUBSTITUTE(SUBSTITUTE(TRIM(INDEX($A:$U,ROW(),$D$6)),",",""),"원",""),0))))</f>
        <v/>
      </c>
      <c r="AA816" s="30">
        <f>IF(OR($Y816="",$E$6=""),"",IF(INDEX($A:$U,ROW(),$E$6)="",0,IF(ISNUMBER(INDEX($A:$U,ROW(),$E$6)),INDEX($A:$U,ROW(),$E$6),IFERROR(--SUBSTITUTE(SUBSTITUTE(TRIM(INDEX($A:$U,ROW(),$E$6)),",",""),"원",""),0))))</f>
        <v/>
      </c>
      <c r="AB816" s="30">
        <f>IF(OR($Y816="",$F$6=""),"",IF(INDEX($A:$U,ROW(),$F$6)="","",IF(ISNUMBER(INDEX($A:$U,ROW(),$F$6)),INDEX($A:$U,ROW(),$F$6),IFERROR(--SUBSTITUTE(SUBSTITUTE(TRIM(INDEX($A:$U,ROW(),$F$6)),",",""),"원",""),""))))</f>
        <v/>
      </c>
      <c r="AC816" s="2">
        <f>IF(OR($Y816="",$G$6=""),"",INDEX($A:$U,ROW(),$G$6)&amp;"")</f>
        <v/>
      </c>
      <c r="AD816" s="2">
        <f>IF($Y816="","",IF(OR(AND(설정!$B$5&lt;&gt;"",ISNUMBER(SEARCH(설정!$B$5,$AC816))),AND(설정!$B$6&lt;&gt;"",ISNUMBER(SEARCH(설정!$B$6,$AC816))),AND(설정!$B$7&lt;&gt;"",ISNUMBER(SEARCH(설정!$B$7,$AC816)))),"제외","포함"))</f>
        <v/>
      </c>
    </row>
    <row r="817">
      <c r="W817" s="2">
        <f>IF(OR($B$5="",$C$6="",ROW()&lt;$B$5),"",IF(INDEX($A:$U,ROW(),$C$6)="","",INDEX($A:$U,ROW(),$C$6)))</f>
        <v/>
      </c>
      <c r="X817" s="28">
        <f>IF($W817="","",IF(ISNUMBER($W817),IF($W817&gt;=10000000,IFERROR(DATE(INT($W817/10000),MOD(INT($W817/100),100),MOD($W817,100)),""),$W817),IF(ISNUMBER(--SUBSTITUTE(SUBSTITUTE(TRIM($W817),".","-"),"/","-")),IF(--SUBSTITUTE(SUBSTITUTE(TRIM($W817),".","-"),"/","-")&gt;=10000000,IFERROR(DATE(--LEFT(TRIM($W817),4),--MID(TRIM($W817),5,2),--RIGHT(TRIM($W817),2)),""),--SUBSTITUTE(SUBSTITUTE(TRIM($W817),".","-"),"/","-")),IFERROR(--LEFT(SUBSTITUTE(SUBSTITUTE(TRIM($W817),".","-"),"/","-"),10),""))))</f>
        <v/>
      </c>
      <c r="Y817" s="29">
        <f>IF($X817="","",INT($X817))</f>
        <v/>
      </c>
      <c r="Z817" s="30">
        <f>IF(OR($Y817="",$D$6=""),"",IF(INDEX($A:$U,ROW(),$D$6)="",0,IF(ISNUMBER(INDEX($A:$U,ROW(),$D$6)),INDEX($A:$U,ROW(),$D$6),IFERROR(--SUBSTITUTE(SUBSTITUTE(TRIM(INDEX($A:$U,ROW(),$D$6)),",",""),"원",""),0))))</f>
        <v/>
      </c>
      <c r="AA817" s="30">
        <f>IF(OR($Y817="",$E$6=""),"",IF(INDEX($A:$U,ROW(),$E$6)="",0,IF(ISNUMBER(INDEX($A:$U,ROW(),$E$6)),INDEX($A:$U,ROW(),$E$6),IFERROR(--SUBSTITUTE(SUBSTITUTE(TRIM(INDEX($A:$U,ROW(),$E$6)),",",""),"원",""),0))))</f>
        <v/>
      </c>
      <c r="AB817" s="30">
        <f>IF(OR($Y817="",$F$6=""),"",IF(INDEX($A:$U,ROW(),$F$6)="","",IF(ISNUMBER(INDEX($A:$U,ROW(),$F$6)),INDEX($A:$U,ROW(),$F$6),IFERROR(--SUBSTITUTE(SUBSTITUTE(TRIM(INDEX($A:$U,ROW(),$F$6)),",",""),"원",""),""))))</f>
        <v/>
      </c>
      <c r="AC817" s="2">
        <f>IF(OR($Y817="",$G$6=""),"",INDEX($A:$U,ROW(),$G$6)&amp;"")</f>
        <v/>
      </c>
      <c r="AD817" s="2">
        <f>IF($Y817="","",IF(OR(AND(설정!$B$5&lt;&gt;"",ISNUMBER(SEARCH(설정!$B$5,$AC817))),AND(설정!$B$6&lt;&gt;"",ISNUMBER(SEARCH(설정!$B$6,$AC817))),AND(설정!$B$7&lt;&gt;"",ISNUMBER(SEARCH(설정!$B$7,$AC817)))),"제외","포함"))</f>
        <v/>
      </c>
    </row>
    <row r="818">
      <c r="W818" s="2">
        <f>IF(OR($B$5="",$C$6="",ROW()&lt;$B$5),"",IF(INDEX($A:$U,ROW(),$C$6)="","",INDEX($A:$U,ROW(),$C$6)))</f>
        <v/>
      </c>
      <c r="X818" s="28">
        <f>IF($W818="","",IF(ISNUMBER($W818),IF($W818&gt;=10000000,IFERROR(DATE(INT($W818/10000),MOD(INT($W818/100),100),MOD($W818,100)),""),$W818),IF(ISNUMBER(--SUBSTITUTE(SUBSTITUTE(TRIM($W818),".","-"),"/","-")),IF(--SUBSTITUTE(SUBSTITUTE(TRIM($W818),".","-"),"/","-")&gt;=10000000,IFERROR(DATE(--LEFT(TRIM($W818),4),--MID(TRIM($W818),5,2),--RIGHT(TRIM($W818),2)),""),--SUBSTITUTE(SUBSTITUTE(TRIM($W818),".","-"),"/","-")),IFERROR(--LEFT(SUBSTITUTE(SUBSTITUTE(TRIM($W818),".","-"),"/","-"),10),""))))</f>
        <v/>
      </c>
      <c r="Y818" s="29">
        <f>IF($X818="","",INT($X818))</f>
        <v/>
      </c>
      <c r="Z818" s="30">
        <f>IF(OR($Y818="",$D$6=""),"",IF(INDEX($A:$U,ROW(),$D$6)="",0,IF(ISNUMBER(INDEX($A:$U,ROW(),$D$6)),INDEX($A:$U,ROW(),$D$6),IFERROR(--SUBSTITUTE(SUBSTITUTE(TRIM(INDEX($A:$U,ROW(),$D$6)),",",""),"원",""),0))))</f>
        <v/>
      </c>
      <c r="AA818" s="30">
        <f>IF(OR($Y818="",$E$6=""),"",IF(INDEX($A:$U,ROW(),$E$6)="",0,IF(ISNUMBER(INDEX($A:$U,ROW(),$E$6)),INDEX($A:$U,ROW(),$E$6),IFERROR(--SUBSTITUTE(SUBSTITUTE(TRIM(INDEX($A:$U,ROW(),$E$6)),",",""),"원",""),0))))</f>
        <v/>
      </c>
      <c r="AB818" s="30">
        <f>IF(OR($Y818="",$F$6=""),"",IF(INDEX($A:$U,ROW(),$F$6)="","",IF(ISNUMBER(INDEX($A:$U,ROW(),$F$6)),INDEX($A:$U,ROW(),$F$6),IFERROR(--SUBSTITUTE(SUBSTITUTE(TRIM(INDEX($A:$U,ROW(),$F$6)),",",""),"원",""),""))))</f>
        <v/>
      </c>
      <c r="AC818" s="2">
        <f>IF(OR($Y818="",$G$6=""),"",INDEX($A:$U,ROW(),$G$6)&amp;"")</f>
        <v/>
      </c>
      <c r="AD818" s="2">
        <f>IF($Y818="","",IF(OR(AND(설정!$B$5&lt;&gt;"",ISNUMBER(SEARCH(설정!$B$5,$AC818))),AND(설정!$B$6&lt;&gt;"",ISNUMBER(SEARCH(설정!$B$6,$AC818))),AND(설정!$B$7&lt;&gt;"",ISNUMBER(SEARCH(설정!$B$7,$AC818)))),"제외","포함"))</f>
        <v/>
      </c>
    </row>
    <row r="819">
      <c r="W819" s="2">
        <f>IF(OR($B$5="",$C$6="",ROW()&lt;$B$5),"",IF(INDEX($A:$U,ROW(),$C$6)="","",INDEX($A:$U,ROW(),$C$6)))</f>
        <v/>
      </c>
      <c r="X819" s="28">
        <f>IF($W819="","",IF(ISNUMBER($W819),IF($W819&gt;=10000000,IFERROR(DATE(INT($W819/10000),MOD(INT($W819/100),100),MOD($W819,100)),""),$W819),IF(ISNUMBER(--SUBSTITUTE(SUBSTITUTE(TRIM($W819),".","-"),"/","-")),IF(--SUBSTITUTE(SUBSTITUTE(TRIM($W819),".","-"),"/","-")&gt;=10000000,IFERROR(DATE(--LEFT(TRIM($W819),4),--MID(TRIM($W819),5,2),--RIGHT(TRIM($W819),2)),""),--SUBSTITUTE(SUBSTITUTE(TRIM($W819),".","-"),"/","-")),IFERROR(--LEFT(SUBSTITUTE(SUBSTITUTE(TRIM($W819),".","-"),"/","-"),10),""))))</f>
        <v/>
      </c>
      <c r="Y819" s="29">
        <f>IF($X819="","",INT($X819))</f>
        <v/>
      </c>
      <c r="Z819" s="30">
        <f>IF(OR($Y819="",$D$6=""),"",IF(INDEX($A:$U,ROW(),$D$6)="",0,IF(ISNUMBER(INDEX($A:$U,ROW(),$D$6)),INDEX($A:$U,ROW(),$D$6),IFERROR(--SUBSTITUTE(SUBSTITUTE(TRIM(INDEX($A:$U,ROW(),$D$6)),",",""),"원",""),0))))</f>
        <v/>
      </c>
      <c r="AA819" s="30">
        <f>IF(OR($Y819="",$E$6=""),"",IF(INDEX($A:$U,ROW(),$E$6)="",0,IF(ISNUMBER(INDEX($A:$U,ROW(),$E$6)),INDEX($A:$U,ROW(),$E$6),IFERROR(--SUBSTITUTE(SUBSTITUTE(TRIM(INDEX($A:$U,ROW(),$E$6)),",",""),"원",""),0))))</f>
        <v/>
      </c>
      <c r="AB819" s="30">
        <f>IF(OR($Y819="",$F$6=""),"",IF(INDEX($A:$U,ROW(),$F$6)="","",IF(ISNUMBER(INDEX($A:$U,ROW(),$F$6)),INDEX($A:$U,ROW(),$F$6),IFERROR(--SUBSTITUTE(SUBSTITUTE(TRIM(INDEX($A:$U,ROW(),$F$6)),",",""),"원",""),""))))</f>
        <v/>
      </c>
      <c r="AC819" s="2">
        <f>IF(OR($Y819="",$G$6=""),"",INDEX($A:$U,ROW(),$G$6)&amp;"")</f>
        <v/>
      </c>
      <c r="AD819" s="2">
        <f>IF($Y819="","",IF(OR(AND(설정!$B$5&lt;&gt;"",ISNUMBER(SEARCH(설정!$B$5,$AC819))),AND(설정!$B$6&lt;&gt;"",ISNUMBER(SEARCH(설정!$B$6,$AC819))),AND(설정!$B$7&lt;&gt;"",ISNUMBER(SEARCH(설정!$B$7,$AC819)))),"제외","포함"))</f>
        <v/>
      </c>
    </row>
    <row r="820">
      <c r="W820" s="2">
        <f>IF(OR($B$5="",$C$6="",ROW()&lt;$B$5),"",IF(INDEX($A:$U,ROW(),$C$6)="","",INDEX($A:$U,ROW(),$C$6)))</f>
        <v/>
      </c>
      <c r="X820" s="28">
        <f>IF($W820="","",IF(ISNUMBER($W820),IF($W820&gt;=10000000,IFERROR(DATE(INT($W820/10000),MOD(INT($W820/100),100),MOD($W820,100)),""),$W820),IF(ISNUMBER(--SUBSTITUTE(SUBSTITUTE(TRIM($W820),".","-"),"/","-")),IF(--SUBSTITUTE(SUBSTITUTE(TRIM($W820),".","-"),"/","-")&gt;=10000000,IFERROR(DATE(--LEFT(TRIM($W820),4),--MID(TRIM($W820),5,2),--RIGHT(TRIM($W820),2)),""),--SUBSTITUTE(SUBSTITUTE(TRIM($W820),".","-"),"/","-")),IFERROR(--LEFT(SUBSTITUTE(SUBSTITUTE(TRIM($W820),".","-"),"/","-"),10),""))))</f>
        <v/>
      </c>
      <c r="Y820" s="29">
        <f>IF($X820="","",INT($X820))</f>
        <v/>
      </c>
      <c r="Z820" s="30">
        <f>IF(OR($Y820="",$D$6=""),"",IF(INDEX($A:$U,ROW(),$D$6)="",0,IF(ISNUMBER(INDEX($A:$U,ROW(),$D$6)),INDEX($A:$U,ROW(),$D$6),IFERROR(--SUBSTITUTE(SUBSTITUTE(TRIM(INDEX($A:$U,ROW(),$D$6)),",",""),"원",""),0))))</f>
        <v/>
      </c>
      <c r="AA820" s="30">
        <f>IF(OR($Y820="",$E$6=""),"",IF(INDEX($A:$U,ROW(),$E$6)="",0,IF(ISNUMBER(INDEX($A:$U,ROW(),$E$6)),INDEX($A:$U,ROW(),$E$6),IFERROR(--SUBSTITUTE(SUBSTITUTE(TRIM(INDEX($A:$U,ROW(),$E$6)),",",""),"원",""),0))))</f>
        <v/>
      </c>
      <c r="AB820" s="30">
        <f>IF(OR($Y820="",$F$6=""),"",IF(INDEX($A:$U,ROW(),$F$6)="","",IF(ISNUMBER(INDEX($A:$U,ROW(),$F$6)),INDEX($A:$U,ROW(),$F$6),IFERROR(--SUBSTITUTE(SUBSTITUTE(TRIM(INDEX($A:$U,ROW(),$F$6)),",",""),"원",""),""))))</f>
        <v/>
      </c>
      <c r="AC820" s="2">
        <f>IF(OR($Y820="",$G$6=""),"",INDEX($A:$U,ROW(),$G$6)&amp;"")</f>
        <v/>
      </c>
      <c r="AD820" s="2">
        <f>IF($Y820="","",IF(OR(AND(설정!$B$5&lt;&gt;"",ISNUMBER(SEARCH(설정!$B$5,$AC820))),AND(설정!$B$6&lt;&gt;"",ISNUMBER(SEARCH(설정!$B$6,$AC820))),AND(설정!$B$7&lt;&gt;"",ISNUMBER(SEARCH(설정!$B$7,$AC820)))),"제외","포함"))</f>
        <v/>
      </c>
    </row>
    <row r="821">
      <c r="W821" s="2">
        <f>IF(OR($B$5="",$C$6="",ROW()&lt;$B$5),"",IF(INDEX($A:$U,ROW(),$C$6)="","",INDEX($A:$U,ROW(),$C$6)))</f>
        <v/>
      </c>
      <c r="X821" s="28">
        <f>IF($W821="","",IF(ISNUMBER($W821),IF($W821&gt;=10000000,IFERROR(DATE(INT($W821/10000),MOD(INT($W821/100),100),MOD($W821,100)),""),$W821),IF(ISNUMBER(--SUBSTITUTE(SUBSTITUTE(TRIM($W821),".","-"),"/","-")),IF(--SUBSTITUTE(SUBSTITUTE(TRIM($W821),".","-"),"/","-")&gt;=10000000,IFERROR(DATE(--LEFT(TRIM($W821),4),--MID(TRIM($W821),5,2),--RIGHT(TRIM($W821),2)),""),--SUBSTITUTE(SUBSTITUTE(TRIM($W821),".","-"),"/","-")),IFERROR(--LEFT(SUBSTITUTE(SUBSTITUTE(TRIM($W821),".","-"),"/","-"),10),""))))</f>
        <v/>
      </c>
      <c r="Y821" s="29">
        <f>IF($X821="","",INT($X821))</f>
        <v/>
      </c>
      <c r="Z821" s="30">
        <f>IF(OR($Y821="",$D$6=""),"",IF(INDEX($A:$U,ROW(),$D$6)="",0,IF(ISNUMBER(INDEX($A:$U,ROW(),$D$6)),INDEX($A:$U,ROW(),$D$6),IFERROR(--SUBSTITUTE(SUBSTITUTE(TRIM(INDEX($A:$U,ROW(),$D$6)),",",""),"원",""),0))))</f>
        <v/>
      </c>
      <c r="AA821" s="30">
        <f>IF(OR($Y821="",$E$6=""),"",IF(INDEX($A:$U,ROW(),$E$6)="",0,IF(ISNUMBER(INDEX($A:$U,ROW(),$E$6)),INDEX($A:$U,ROW(),$E$6),IFERROR(--SUBSTITUTE(SUBSTITUTE(TRIM(INDEX($A:$U,ROW(),$E$6)),",",""),"원",""),0))))</f>
        <v/>
      </c>
      <c r="AB821" s="30">
        <f>IF(OR($Y821="",$F$6=""),"",IF(INDEX($A:$U,ROW(),$F$6)="","",IF(ISNUMBER(INDEX($A:$U,ROW(),$F$6)),INDEX($A:$U,ROW(),$F$6),IFERROR(--SUBSTITUTE(SUBSTITUTE(TRIM(INDEX($A:$U,ROW(),$F$6)),",",""),"원",""),""))))</f>
        <v/>
      </c>
      <c r="AC821" s="2">
        <f>IF(OR($Y821="",$G$6=""),"",INDEX($A:$U,ROW(),$G$6)&amp;"")</f>
        <v/>
      </c>
      <c r="AD821" s="2">
        <f>IF($Y821="","",IF(OR(AND(설정!$B$5&lt;&gt;"",ISNUMBER(SEARCH(설정!$B$5,$AC821))),AND(설정!$B$6&lt;&gt;"",ISNUMBER(SEARCH(설정!$B$6,$AC821))),AND(설정!$B$7&lt;&gt;"",ISNUMBER(SEARCH(설정!$B$7,$AC821)))),"제외","포함"))</f>
        <v/>
      </c>
    </row>
    <row r="822">
      <c r="W822" s="2">
        <f>IF(OR($B$5="",$C$6="",ROW()&lt;$B$5),"",IF(INDEX($A:$U,ROW(),$C$6)="","",INDEX($A:$U,ROW(),$C$6)))</f>
        <v/>
      </c>
      <c r="X822" s="28">
        <f>IF($W822="","",IF(ISNUMBER($W822),IF($W822&gt;=10000000,IFERROR(DATE(INT($W822/10000),MOD(INT($W822/100),100),MOD($W822,100)),""),$W822),IF(ISNUMBER(--SUBSTITUTE(SUBSTITUTE(TRIM($W822),".","-"),"/","-")),IF(--SUBSTITUTE(SUBSTITUTE(TRIM($W822),".","-"),"/","-")&gt;=10000000,IFERROR(DATE(--LEFT(TRIM($W822),4),--MID(TRIM($W822),5,2),--RIGHT(TRIM($W822),2)),""),--SUBSTITUTE(SUBSTITUTE(TRIM($W822),".","-"),"/","-")),IFERROR(--LEFT(SUBSTITUTE(SUBSTITUTE(TRIM($W822),".","-"),"/","-"),10),""))))</f>
        <v/>
      </c>
      <c r="Y822" s="29">
        <f>IF($X822="","",INT($X822))</f>
        <v/>
      </c>
      <c r="Z822" s="30">
        <f>IF(OR($Y822="",$D$6=""),"",IF(INDEX($A:$U,ROW(),$D$6)="",0,IF(ISNUMBER(INDEX($A:$U,ROW(),$D$6)),INDEX($A:$U,ROW(),$D$6),IFERROR(--SUBSTITUTE(SUBSTITUTE(TRIM(INDEX($A:$U,ROW(),$D$6)),",",""),"원",""),0))))</f>
        <v/>
      </c>
      <c r="AA822" s="30">
        <f>IF(OR($Y822="",$E$6=""),"",IF(INDEX($A:$U,ROW(),$E$6)="",0,IF(ISNUMBER(INDEX($A:$U,ROW(),$E$6)),INDEX($A:$U,ROW(),$E$6),IFERROR(--SUBSTITUTE(SUBSTITUTE(TRIM(INDEX($A:$U,ROW(),$E$6)),",",""),"원",""),0))))</f>
        <v/>
      </c>
      <c r="AB822" s="30">
        <f>IF(OR($Y822="",$F$6=""),"",IF(INDEX($A:$U,ROW(),$F$6)="","",IF(ISNUMBER(INDEX($A:$U,ROW(),$F$6)),INDEX($A:$U,ROW(),$F$6),IFERROR(--SUBSTITUTE(SUBSTITUTE(TRIM(INDEX($A:$U,ROW(),$F$6)),",",""),"원",""),""))))</f>
        <v/>
      </c>
      <c r="AC822" s="2">
        <f>IF(OR($Y822="",$G$6=""),"",INDEX($A:$U,ROW(),$G$6)&amp;"")</f>
        <v/>
      </c>
      <c r="AD822" s="2">
        <f>IF($Y822="","",IF(OR(AND(설정!$B$5&lt;&gt;"",ISNUMBER(SEARCH(설정!$B$5,$AC822))),AND(설정!$B$6&lt;&gt;"",ISNUMBER(SEARCH(설정!$B$6,$AC822))),AND(설정!$B$7&lt;&gt;"",ISNUMBER(SEARCH(설정!$B$7,$AC822)))),"제외","포함"))</f>
        <v/>
      </c>
    </row>
    <row r="823">
      <c r="W823" s="2">
        <f>IF(OR($B$5="",$C$6="",ROW()&lt;$B$5),"",IF(INDEX($A:$U,ROW(),$C$6)="","",INDEX($A:$U,ROW(),$C$6)))</f>
        <v/>
      </c>
      <c r="X823" s="28">
        <f>IF($W823="","",IF(ISNUMBER($W823),IF($W823&gt;=10000000,IFERROR(DATE(INT($W823/10000),MOD(INT($W823/100),100),MOD($W823,100)),""),$W823),IF(ISNUMBER(--SUBSTITUTE(SUBSTITUTE(TRIM($W823),".","-"),"/","-")),IF(--SUBSTITUTE(SUBSTITUTE(TRIM($W823),".","-"),"/","-")&gt;=10000000,IFERROR(DATE(--LEFT(TRIM($W823),4),--MID(TRIM($W823),5,2),--RIGHT(TRIM($W823),2)),""),--SUBSTITUTE(SUBSTITUTE(TRIM($W823),".","-"),"/","-")),IFERROR(--LEFT(SUBSTITUTE(SUBSTITUTE(TRIM($W823),".","-"),"/","-"),10),""))))</f>
        <v/>
      </c>
      <c r="Y823" s="29">
        <f>IF($X823="","",INT($X823))</f>
        <v/>
      </c>
      <c r="Z823" s="30">
        <f>IF(OR($Y823="",$D$6=""),"",IF(INDEX($A:$U,ROW(),$D$6)="",0,IF(ISNUMBER(INDEX($A:$U,ROW(),$D$6)),INDEX($A:$U,ROW(),$D$6),IFERROR(--SUBSTITUTE(SUBSTITUTE(TRIM(INDEX($A:$U,ROW(),$D$6)),",",""),"원",""),0))))</f>
        <v/>
      </c>
      <c r="AA823" s="30">
        <f>IF(OR($Y823="",$E$6=""),"",IF(INDEX($A:$U,ROW(),$E$6)="",0,IF(ISNUMBER(INDEX($A:$U,ROW(),$E$6)),INDEX($A:$U,ROW(),$E$6),IFERROR(--SUBSTITUTE(SUBSTITUTE(TRIM(INDEX($A:$U,ROW(),$E$6)),",",""),"원",""),0))))</f>
        <v/>
      </c>
      <c r="AB823" s="30">
        <f>IF(OR($Y823="",$F$6=""),"",IF(INDEX($A:$U,ROW(),$F$6)="","",IF(ISNUMBER(INDEX($A:$U,ROW(),$F$6)),INDEX($A:$U,ROW(),$F$6),IFERROR(--SUBSTITUTE(SUBSTITUTE(TRIM(INDEX($A:$U,ROW(),$F$6)),",",""),"원",""),""))))</f>
        <v/>
      </c>
      <c r="AC823" s="2">
        <f>IF(OR($Y823="",$G$6=""),"",INDEX($A:$U,ROW(),$G$6)&amp;"")</f>
        <v/>
      </c>
      <c r="AD823" s="2">
        <f>IF($Y823="","",IF(OR(AND(설정!$B$5&lt;&gt;"",ISNUMBER(SEARCH(설정!$B$5,$AC823))),AND(설정!$B$6&lt;&gt;"",ISNUMBER(SEARCH(설정!$B$6,$AC823))),AND(설정!$B$7&lt;&gt;"",ISNUMBER(SEARCH(설정!$B$7,$AC823)))),"제외","포함"))</f>
        <v/>
      </c>
    </row>
    <row r="824">
      <c r="W824" s="2">
        <f>IF(OR($B$5="",$C$6="",ROW()&lt;$B$5),"",IF(INDEX($A:$U,ROW(),$C$6)="","",INDEX($A:$U,ROW(),$C$6)))</f>
        <v/>
      </c>
      <c r="X824" s="28">
        <f>IF($W824="","",IF(ISNUMBER($W824),IF($W824&gt;=10000000,IFERROR(DATE(INT($W824/10000),MOD(INT($W824/100),100),MOD($W824,100)),""),$W824),IF(ISNUMBER(--SUBSTITUTE(SUBSTITUTE(TRIM($W824),".","-"),"/","-")),IF(--SUBSTITUTE(SUBSTITUTE(TRIM($W824),".","-"),"/","-")&gt;=10000000,IFERROR(DATE(--LEFT(TRIM($W824),4),--MID(TRIM($W824),5,2),--RIGHT(TRIM($W824),2)),""),--SUBSTITUTE(SUBSTITUTE(TRIM($W824),".","-"),"/","-")),IFERROR(--LEFT(SUBSTITUTE(SUBSTITUTE(TRIM($W824),".","-"),"/","-"),10),""))))</f>
        <v/>
      </c>
      <c r="Y824" s="29">
        <f>IF($X824="","",INT($X824))</f>
        <v/>
      </c>
      <c r="Z824" s="30">
        <f>IF(OR($Y824="",$D$6=""),"",IF(INDEX($A:$U,ROW(),$D$6)="",0,IF(ISNUMBER(INDEX($A:$U,ROW(),$D$6)),INDEX($A:$U,ROW(),$D$6),IFERROR(--SUBSTITUTE(SUBSTITUTE(TRIM(INDEX($A:$U,ROW(),$D$6)),",",""),"원",""),0))))</f>
        <v/>
      </c>
      <c r="AA824" s="30">
        <f>IF(OR($Y824="",$E$6=""),"",IF(INDEX($A:$U,ROW(),$E$6)="",0,IF(ISNUMBER(INDEX($A:$U,ROW(),$E$6)),INDEX($A:$U,ROW(),$E$6),IFERROR(--SUBSTITUTE(SUBSTITUTE(TRIM(INDEX($A:$U,ROW(),$E$6)),",",""),"원",""),0))))</f>
        <v/>
      </c>
      <c r="AB824" s="30">
        <f>IF(OR($Y824="",$F$6=""),"",IF(INDEX($A:$U,ROW(),$F$6)="","",IF(ISNUMBER(INDEX($A:$U,ROW(),$F$6)),INDEX($A:$U,ROW(),$F$6),IFERROR(--SUBSTITUTE(SUBSTITUTE(TRIM(INDEX($A:$U,ROW(),$F$6)),",",""),"원",""),""))))</f>
        <v/>
      </c>
      <c r="AC824" s="2">
        <f>IF(OR($Y824="",$G$6=""),"",INDEX($A:$U,ROW(),$G$6)&amp;"")</f>
        <v/>
      </c>
      <c r="AD824" s="2">
        <f>IF($Y824="","",IF(OR(AND(설정!$B$5&lt;&gt;"",ISNUMBER(SEARCH(설정!$B$5,$AC824))),AND(설정!$B$6&lt;&gt;"",ISNUMBER(SEARCH(설정!$B$6,$AC824))),AND(설정!$B$7&lt;&gt;"",ISNUMBER(SEARCH(설정!$B$7,$AC824)))),"제외","포함"))</f>
        <v/>
      </c>
    </row>
    <row r="825">
      <c r="W825" s="2">
        <f>IF(OR($B$5="",$C$6="",ROW()&lt;$B$5),"",IF(INDEX($A:$U,ROW(),$C$6)="","",INDEX($A:$U,ROW(),$C$6)))</f>
        <v/>
      </c>
      <c r="X825" s="28">
        <f>IF($W825="","",IF(ISNUMBER($W825),IF($W825&gt;=10000000,IFERROR(DATE(INT($W825/10000),MOD(INT($W825/100),100),MOD($W825,100)),""),$W825),IF(ISNUMBER(--SUBSTITUTE(SUBSTITUTE(TRIM($W825),".","-"),"/","-")),IF(--SUBSTITUTE(SUBSTITUTE(TRIM($W825),".","-"),"/","-")&gt;=10000000,IFERROR(DATE(--LEFT(TRIM($W825),4),--MID(TRIM($W825),5,2),--RIGHT(TRIM($W825),2)),""),--SUBSTITUTE(SUBSTITUTE(TRIM($W825),".","-"),"/","-")),IFERROR(--LEFT(SUBSTITUTE(SUBSTITUTE(TRIM($W825),".","-"),"/","-"),10),""))))</f>
        <v/>
      </c>
      <c r="Y825" s="29">
        <f>IF($X825="","",INT($X825))</f>
        <v/>
      </c>
      <c r="Z825" s="30">
        <f>IF(OR($Y825="",$D$6=""),"",IF(INDEX($A:$U,ROW(),$D$6)="",0,IF(ISNUMBER(INDEX($A:$U,ROW(),$D$6)),INDEX($A:$U,ROW(),$D$6),IFERROR(--SUBSTITUTE(SUBSTITUTE(TRIM(INDEX($A:$U,ROW(),$D$6)),",",""),"원",""),0))))</f>
        <v/>
      </c>
      <c r="AA825" s="30">
        <f>IF(OR($Y825="",$E$6=""),"",IF(INDEX($A:$U,ROW(),$E$6)="",0,IF(ISNUMBER(INDEX($A:$U,ROW(),$E$6)),INDEX($A:$U,ROW(),$E$6),IFERROR(--SUBSTITUTE(SUBSTITUTE(TRIM(INDEX($A:$U,ROW(),$E$6)),",",""),"원",""),0))))</f>
        <v/>
      </c>
      <c r="AB825" s="30">
        <f>IF(OR($Y825="",$F$6=""),"",IF(INDEX($A:$U,ROW(),$F$6)="","",IF(ISNUMBER(INDEX($A:$U,ROW(),$F$6)),INDEX($A:$U,ROW(),$F$6),IFERROR(--SUBSTITUTE(SUBSTITUTE(TRIM(INDEX($A:$U,ROW(),$F$6)),",",""),"원",""),""))))</f>
        <v/>
      </c>
      <c r="AC825" s="2">
        <f>IF(OR($Y825="",$G$6=""),"",INDEX($A:$U,ROW(),$G$6)&amp;"")</f>
        <v/>
      </c>
      <c r="AD825" s="2">
        <f>IF($Y825="","",IF(OR(AND(설정!$B$5&lt;&gt;"",ISNUMBER(SEARCH(설정!$B$5,$AC825))),AND(설정!$B$6&lt;&gt;"",ISNUMBER(SEARCH(설정!$B$6,$AC825))),AND(설정!$B$7&lt;&gt;"",ISNUMBER(SEARCH(설정!$B$7,$AC825)))),"제외","포함"))</f>
        <v/>
      </c>
    </row>
    <row r="826">
      <c r="W826" s="2">
        <f>IF(OR($B$5="",$C$6="",ROW()&lt;$B$5),"",IF(INDEX($A:$U,ROW(),$C$6)="","",INDEX($A:$U,ROW(),$C$6)))</f>
        <v/>
      </c>
      <c r="X826" s="28">
        <f>IF($W826="","",IF(ISNUMBER($W826),IF($W826&gt;=10000000,IFERROR(DATE(INT($W826/10000),MOD(INT($W826/100),100),MOD($W826,100)),""),$W826),IF(ISNUMBER(--SUBSTITUTE(SUBSTITUTE(TRIM($W826),".","-"),"/","-")),IF(--SUBSTITUTE(SUBSTITUTE(TRIM($W826),".","-"),"/","-")&gt;=10000000,IFERROR(DATE(--LEFT(TRIM($W826),4),--MID(TRIM($W826),5,2),--RIGHT(TRIM($W826),2)),""),--SUBSTITUTE(SUBSTITUTE(TRIM($W826),".","-"),"/","-")),IFERROR(--LEFT(SUBSTITUTE(SUBSTITUTE(TRIM($W826),".","-"),"/","-"),10),""))))</f>
        <v/>
      </c>
      <c r="Y826" s="29">
        <f>IF($X826="","",INT($X826))</f>
        <v/>
      </c>
      <c r="Z826" s="30">
        <f>IF(OR($Y826="",$D$6=""),"",IF(INDEX($A:$U,ROW(),$D$6)="",0,IF(ISNUMBER(INDEX($A:$U,ROW(),$D$6)),INDEX($A:$U,ROW(),$D$6),IFERROR(--SUBSTITUTE(SUBSTITUTE(TRIM(INDEX($A:$U,ROW(),$D$6)),",",""),"원",""),0))))</f>
        <v/>
      </c>
      <c r="AA826" s="30">
        <f>IF(OR($Y826="",$E$6=""),"",IF(INDEX($A:$U,ROW(),$E$6)="",0,IF(ISNUMBER(INDEX($A:$U,ROW(),$E$6)),INDEX($A:$U,ROW(),$E$6),IFERROR(--SUBSTITUTE(SUBSTITUTE(TRIM(INDEX($A:$U,ROW(),$E$6)),",",""),"원",""),0))))</f>
        <v/>
      </c>
      <c r="AB826" s="30">
        <f>IF(OR($Y826="",$F$6=""),"",IF(INDEX($A:$U,ROW(),$F$6)="","",IF(ISNUMBER(INDEX($A:$U,ROW(),$F$6)),INDEX($A:$U,ROW(),$F$6),IFERROR(--SUBSTITUTE(SUBSTITUTE(TRIM(INDEX($A:$U,ROW(),$F$6)),",",""),"원",""),""))))</f>
        <v/>
      </c>
      <c r="AC826" s="2">
        <f>IF(OR($Y826="",$G$6=""),"",INDEX($A:$U,ROW(),$G$6)&amp;"")</f>
        <v/>
      </c>
      <c r="AD826" s="2">
        <f>IF($Y826="","",IF(OR(AND(설정!$B$5&lt;&gt;"",ISNUMBER(SEARCH(설정!$B$5,$AC826))),AND(설정!$B$6&lt;&gt;"",ISNUMBER(SEARCH(설정!$B$6,$AC826))),AND(설정!$B$7&lt;&gt;"",ISNUMBER(SEARCH(설정!$B$7,$AC826)))),"제외","포함"))</f>
        <v/>
      </c>
    </row>
    <row r="827">
      <c r="W827" s="2">
        <f>IF(OR($B$5="",$C$6="",ROW()&lt;$B$5),"",IF(INDEX($A:$U,ROW(),$C$6)="","",INDEX($A:$U,ROW(),$C$6)))</f>
        <v/>
      </c>
      <c r="X827" s="28">
        <f>IF($W827="","",IF(ISNUMBER($W827),IF($W827&gt;=10000000,IFERROR(DATE(INT($W827/10000),MOD(INT($W827/100),100),MOD($W827,100)),""),$W827),IF(ISNUMBER(--SUBSTITUTE(SUBSTITUTE(TRIM($W827),".","-"),"/","-")),IF(--SUBSTITUTE(SUBSTITUTE(TRIM($W827),".","-"),"/","-")&gt;=10000000,IFERROR(DATE(--LEFT(TRIM($W827),4),--MID(TRIM($W827),5,2),--RIGHT(TRIM($W827),2)),""),--SUBSTITUTE(SUBSTITUTE(TRIM($W827),".","-"),"/","-")),IFERROR(--LEFT(SUBSTITUTE(SUBSTITUTE(TRIM($W827),".","-"),"/","-"),10),""))))</f>
        <v/>
      </c>
      <c r="Y827" s="29">
        <f>IF($X827="","",INT($X827))</f>
        <v/>
      </c>
      <c r="Z827" s="30">
        <f>IF(OR($Y827="",$D$6=""),"",IF(INDEX($A:$U,ROW(),$D$6)="",0,IF(ISNUMBER(INDEX($A:$U,ROW(),$D$6)),INDEX($A:$U,ROW(),$D$6),IFERROR(--SUBSTITUTE(SUBSTITUTE(TRIM(INDEX($A:$U,ROW(),$D$6)),",",""),"원",""),0))))</f>
        <v/>
      </c>
      <c r="AA827" s="30">
        <f>IF(OR($Y827="",$E$6=""),"",IF(INDEX($A:$U,ROW(),$E$6)="",0,IF(ISNUMBER(INDEX($A:$U,ROW(),$E$6)),INDEX($A:$U,ROW(),$E$6),IFERROR(--SUBSTITUTE(SUBSTITUTE(TRIM(INDEX($A:$U,ROW(),$E$6)),",",""),"원",""),0))))</f>
        <v/>
      </c>
      <c r="AB827" s="30">
        <f>IF(OR($Y827="",$F$6=""),"",IF(INDEX($A:$U,ROW(),$F$6)="","",IF(ISNUMBER(INDEX($A:$U,ROW(),$F$6)),INDEX($A:$U,ROW(),$F$6),IFERROR(--SUBSTITUTE(SUBSTITUTE(TRIM(INDEX($A:$U,ROW(),$F$6)),",",""),"원",""),""))))</f>
        <v/>
      </c>
      <c r="AC827" s="2">
        <f>IF(OR($Y827="",$G$6=""),"",INDEX($A:$U,ROW(),$G$6)&amp;"")</f>
        <v/>
      </c>
      <c r="AD827" s="2">
        <f>IF($Y827="","",IF(OR(AND(설정!$B$5&lt;&gt;"",ISNUMBER(SEARCH(설정!$B$5,$AC827))),AND(설정!$B$6&lt;&gt;"",ISNUMBER(SEARCH(설정!$B$6,$AC827))),AND(설정!$B$7&lt;&gt;"",ISNUMBER(SEARCH(설정!$B$7,$AC827)))),"제외","포함"))</f>
        <v/>
      </c>
    </row>
    <row r="828">
      <c r="W828" s="2">
        <f>IF(OR($B$5="",$C$6="",ROW()&lt;$B$5),"",IF(INDEX($A:$U,ROW(),$C$6)="","",INDEX($A:$U,ROW(),$C$6)))</f>
        <v/>
      </c>
      <c r="X828" s="28">
        <f>IF($W828="","",IF(ISNUMBER($W828),IF($W828&gt;=10000000,IFERROR(DATE(INT($W828/10000),MOD(INT($W828/100),100),MOD($W828,100)),""),$W828),IF(ISNUMBER(--SUBSTITUTE(SUBSTITUTE(TRIM($W828),".","-"),"/","-")),IF(--SUBSTITUTE(SUBSTITUTE(TRIM($W828),".","-"),"/","-")&gt;=10000000,IFERROR(DATE(--LEFT(TRIM($W828),4),--MID(TRIM($W828),5,2),--RIGHT(TRIM($W828),2)),""),--SUBSTITUTE(SUBSTITUTE(TRIM($W828),".","-"),"/","-")),IFERROR(--LEFT(SUBSTITUTE(SUBSTITUTE(TRIM($W828),".","-"),"/","-"),10),""))))</f>
        <v/>
      </c>
      <c r="Y828" s="29">
        <f>IF($X828="","",INT($X828))</f>
        <v/>
      </c>
      <c r="Z828" s="30">
        <f>IF(OR($Y828="",$D$6=""),"",IF(INDEX($A:$U,ROW(),$D$6)="",0,IF(ISNUMBER(INDEX($A:$U,ROW(),$D$6)),INDEX($A:$U,ROW(),$D$6),IFERROR(--SUBSTITUTE(SUBSTITUTE(TRIM(INDEX($A:$U,ROW(),$D$6)),",",""),"원",""),0))))</f>
        <v/>
      </c>
      <c r="AA828" s="30">
        <f>IF(OR($Y828="",$E$6=""),"",IF(INDEX($A:$U,ROW(),$E$6)="",0,IF(ISNUMBER(INDEX($A:$U,ROW(),$E$6)),INDEX($A:$U,ROW(),$E$6),IFERROR(--SUBSTITUTE(SUBSTITUTE(TRIM(INDEX($A:$U,ROW(),$E$6)),",",""),"원",""),0))))</f>
        <v/>
      </c>
      <c r="AB828" s="30">
        <f>IF(OR($Y828="",$F$6=""),"",IF(INDEX($A:$U,ROW(),$F$6)="","",IF(ISNUMBER(INDEX($A:$U,ROW(),$F$6)),INDEX($A:$U,ROW(),$F$6),IFERROR(--SUBSTITUTE(SUBSTITUTE(TRIM(INDEX($A:$U,ROW(),$F$6)),",",""),"원",""),""))))</f>
        <v/>
      </c>
      <c r="AC828" s="2">
        <f>IF(OR($Y828="",$G$6=""),"",INDEX($A:$U,ROW(),$G$6)&amp;"")</f>
        <v/>
      </c>
      <c r="AD828" s="2">
        <f>IF($Y828="","",IF(OR(AND(설정!$B$5&lt;&gt;"",ISNUMBER(SEARCH(설정!$B$5,$AC828))),AND(설정!$B$6&lt;&gt;"",ISNUMBER(SEARCH(설정!$B$6,$AC828))),AND(설정!$B$7&lt;&gt;"",ISNUMBER(SEARCH(설정!$B$7,$AC828)))),"제외","포함"))</f>
        <v/>
      </c>
    </row>
    <row r="829">
      <c r="W829" s="2">
        <f>IF(OR($B$5="",$C$6="",ROW()&lt;$B$5),"",IF(INDEX($A:$U,ROW(),$C$6)="","",INDEX($A:$U,ROW(),$C$6)))</f>
        <v/>
      </c>
      <c r="X829" s="28">
        <f>IF($W829="","",IF(ISNUMBER($W829),IF($W829&gt;=10000000,IFERROR(DATE(INT($W829/10000),MOD(INT($W829/100),100),MOD($W829,100)),""),$W829),IF(ISNUMBER(--SUBSTITUTE(SUBSTITUTE(TRIM($W829),".","-"),"/","-")),IF(--SUBSTITUTE(SUBSTITUTE(TRIM($W829),".","-"),"/","-")&gt;=10000000,IFERROR(DATE(--LEFT(TRIM($W829),4),--MID(TRIM($W829),5,2),--RIGHT(TRIM($W829),2)),""),--SUBSTITUTE(SUBSTITUTE(TRIM($W829),".","-"),"/","-")),IFERROR(--LEFT(SUBSTITUTE(SUBSTITUTE(TRIM($W829),".","-"),"/","-"),10),""))))</f>
        <v/>
      </c>
      <c r="Y829" s="29">
        <f>IF($X829="","",INT($X829))</f>
        <v/>
      </c>
      <c r="Z829" s="30">
        <f>IF(OR($Y829="",$D$6=""),"",IF(INDEX($A:$U,ROW(),$D$6)="",0,IF(ISNUMBER(INDEX($A:$U,ROW(),$D$6)),INDEX($A:$U,ROW(),$D$6),IFERROR(--SUBSTITUTE(SUBSTITUTE(TRIM(INDEX($A:$U,ROW(),$D$6)),",",""),"원",""),0))))</f>
        <v/>
      </c>
      <c r="AA829" s="30">
        <f>IF(OR($Y829="",$E$6=""),"",IF(INDEX($A:$U,ROW(),$E$6)="",0,IF(ISNUMBER(INDEX($A:$U,ROW(),$E$6)),INDEX($A:$U,ROW(),$E$6),IFERROR(--SUBSTITUTE(SUBSTITUTE(TRIM(INDEX($A:$U,ROW(),$E$6)),",",""),"원",""),0))))</f>
        <v/>
      </c>
      <c r="AB829" s="30">
        <f>IF(OR($Y829="",$F$6=""),"",IF(INDEX($A:$U,ROW(),$F$6)="","",IF(ISNUMBER(INDEX($A:$U,ROW(),$F$6)),INDEX($A:$U,ROW(),$F$6),IFERROR(--SUBSTITUTE(SUBSTITUTE(TRIM(INDEX($A:$U,ROW(),$F$6)),",",""),"원",""),""))))</f>
        <v/>
      </c>
      <c r="AC829" s="2">
        <f>IF(OR($Y829="",$G$6=""),"",INDEX($A:$U,ROW(),$G$6)&amp;"")</f>
        <v/>
      </c>
      <c r="AD829" s="2">
        <f>IF($Y829="","",IF(OR(AND(설정!$B$5&lt;&gt;"",ISNUMBER(SEARCH(설정!$B$5,$AC829))),AND(설정!$B$6&lt;&gt;"",ISNUMBER(SEARCH(설정!$B$6,$AC829))),AND(설정!$B$7&lt;&gt;"",ISNUMBER(SEARCH(설정!$B$7,$AC829)))),"제외","포함"))</f>
        <v/>
      </c>
    </row>
    <row r="830">
      <c r="W830" s="2">
        <f>IF(OR($B$5="",$C$6="",ROW()&lt;$B$5),"",IF(INDEX($A:$U,ROW(),$C$6)="","",INDEX($A:$U,ROW(),$C$6)))</f>
        <v/>
      </c>
      <c r="X830" s="28">
        <f>IF($W830="","",IF(ISNUMBER($W830),IF($W830&gt;=10000000,IFERROR(DATE(INT($W830/10000),MOD(INT($W830/100),100),MOD($W830,100)),""),$W830),IF(ISNUMBER(--SUBSTITUTE(SUBSTITUTE(TRIM($W830),".","-"),"/","-")),IF(--SUBSTITUTE(SUBSTITUTE(TRIM($W830),".","-"),"/","-")&gt;=10000000,IFERROR(DATE(--LEFT(TRIM($W830),4),--MID(TRIM($W830),5,2),--RIGHT(TRIM($W830),2)),""),--SUBSTITUTE(SUBSTITUTE(TRIM($W830),".","-"),"/","-")),IFERROR(--LEFT(SUBSTITUTE(SUBSTITUTE(TRIM($W830),".","-"),"/","-"),10),""))))</f>
        <v/>
      </c>
      <c r="Y830" s="29">
        <f>IF($X830="","",INT($X830))</f>
        <v/>
      </c>
      <c r="Z830" s="30">
        <f>IF(OR($Y830="",$D$6=""),"",IF(INDEX($A:$U,ROW(),$D$6)="",0,IF(ISNUMBER(INDEX($A:$U,ROW(),$D$6)),INDEX($A:$U,ROW(),$D$6),IFERROR(--SUBSTITUTE(SUBSTITUTE(TRIM(INDEX($A:$U,ROW(),$D$6)),",",""),"원",""),0))))</f>
        <v/>
      </c>
      <c r="AA830" s="30">
        <f>IF(OR($Y830="",$E$6=""),"",IF(INDEX($A:$U,ROW(),$E$6)="",0,IF(ISNUMBER(INDEX($A:$U,ROW(),$E$6)),INDEX($A:$U,ROW(),$E$6),IFERROR(--SUBSTITUTE(SUBSTITUTE(TRIM(INDEX($A:$U,ROW(),$E$6)),",",""),"원",""),0))))</f>
        <v/>
      </c>
      <c r="AB830" s="30">
        <f>IF(OR($Y830="",$F$6=""),"",IF(INDEX($A:$U,ROW(),$F$6)="","",IF(ISNUMBER(INDEX($A:$U,ROW(),$F$6)),INDEX($A:$U,ROW(),$F$6),IFERROR(--SUBSTITUTE(SUBSTITUTE(TRIM(INDEX($A:$U,ROW(),$F$6)),",",""),"원",""),""))))</f>
        <v/>
      </c>
      <c r="AC830" s="2">
        <f>IF(OR($Y830="",$G$6=""),"",INDEX($A:$U,ROW(),$G$6)&amp;"")</f>
        <v/>
      </c>
      <c r="AD830" s="2">
        <f>IF($Y830="","",IF(OR(AND(설정!$B$5&lt;&gt;"",ISNUMBER(SEARCH(설정!$B$5,$AC830))),AND(설정!$B$6&lt;&gt;"",ISNUMBER(SEARCH(설정!$B$6,$AC830))),AND(설정!$B$7&lt;&gt;"",ISNUMBER(SEARCH(설정!$B$7,$AC830)))),"제외","포함"))</f>
        <v/>
      </c>
    </row>
    <row r="831">
      <c r="W831" s="2">
        <f>IF(OR($B$5="",$C$6="",ROW()&lt;$B$5),"",IF(INDEX($A:$U,ROW(),$C$6)="","",INDEX($A:$U,ROW(),$C$6)))</f>
        <v/>
      </c>
      <c r="X831" s="28">
        <f>IF($W831="","",IF(ISNUMBER($W831),IF($W831&gt;=10000000,IFERROR(DATE(INT($W831/10000),MOD(INT($W831/100),100),MOD($W831,100)),""),$W831),IF(ISNUMBER(--SUBSTITUTE(SUBSTITUTE(TRIM($W831),".","-"),"/","-")),IF(--SUBSTITUTE(SUBSTITUTE(TRIM($W831),".","-"),"/","-")&gt;=10000000,IFERROR(DATE(--LEFT(TRIM($W831),4),--MID(TRIM($W831),5,2),--RIGHT(TRIM($W831),2)),""),--SUBSTITUTE(SUBSTITUTE(TRIM($W831),".","-"),"/","-")),IFERROR(--LEFT(SUBSTITUTE(SUBSTITUTE(TRIM($W831),".","-"),"/","-"),10),""))))</f>
        <v/>
      </c>
      <c r="Y831" s="29">
        <f>IF($X831="","",INT($X831))</f>
        <v/>
      </c>
      <c r="Z831" s="30">
        <f>IF(OR($Y831="",$D$6=""),"",IF(INDEX($A:$U,ROW(),$D$6)="",0,IF(ISNUMBER(INDEX($A:$U,ROW(),$D$6)),INDEX($A:$U,ROW(),$D$6),IFERROR(--SUBSTITUTE(SUBSTITUTE(TRIM(INDEX($A:$U,ROW(),$D$6)),",",""),"원",""),0))))</f>
        <v/>
      </c>
      <c r="AA831" s="30">
        <f>IF(OR($Y831="",$E$6=""),"",IF(INDEX($A:$U,ROW(),$E$6)="",0,IF(ISNUMBER(INDEX($A:$U,ROW(),$E$6)),INDEX($A:$U,ROW(),$E$6),IFERROR(--SUBSTITUTE(SUBSTITUTE(TRIM(INDEX($A:$U,ROW(),$E$6)),",",""),"원",""),0))))</f>
        <v/>
      </c>
      <c r="AB831" s="30">
        <f>IF(OR($Y831="",$F$6=""),"",IF(INDEX($A:$U,ROW(),$F$6)="","",IF(ISNUMBER(INDEX($A:$U,ROW(),$F$6)),INDEX($A:$U,ROW(),$F$6),IFERROR(--SUBSTITUTE(SUBSTITUTE(TRIM(INDEX($A:$U,ROW(),$F$6)),",",""),"원",""),""))))</f>
        <v/>
      </c>
      <c r="AC831" s="2">
        <f>IF(OR($Y831="",$G$6=""),"",INDEX($A:$U,ROW(),$G$6)&amp;"")</f>
        <v/>
      </c>
      <c r="AD831" s="2">
        <f>IF($Y831="","",IF(OR(AND(설정!$B$5&lt;&gt;"",ISNUMBER(SEARCH(설정!$B$5,$AC831))),AND(설정!$B$6&lt;&gt;"",ISNUMBER(SEARCH(설정!$B$6,$AC831))),AND(설정!$B$7&lt;&gt;"",ISNUMBER(SEARCH(설정!$B$7,$AC831)))),"제외","포함"))</f>
        <v/>
      </c>
    </row>
    <row r="832">
      <c r="W832" s="2">
        <f>IF(OR($B$5="",$C$6="",ROW()&lt;$B$5),"",IF(INDEX($A:$U,ROW(),$C$6)="","",INDEX($A:$U,ROW(),$C$6)))</f>
        <v/>
      </c>
      <c r="X832" s="28">
        <f>IF($W832="","",IF(ISNUMBER($W832),IF($W832&gt;=10000000,IFERROR(DATE(INT($W832/10000),MOD(INT($W832/100),100),MOD($W832,100)),""),$W832),IF(ISNUMBER(--SUBSTITUTE(SUBSTITUTE(TRIM($W832),".","-"),"/","-")),IF(--SUBSTITUTE(SUBSTITUTE(TRIM($W832),".","-"),"/","-")&gt;=10000000,IFERROR(DATE(--LEFT(TRIM($W832),4),--MID(TRIM($W832),5,2),--RIGHT(TRIM($W832),2)),""),--SUBSTITUTE(SUBSTITUTE(TRIM($W832),".","-"),"/","-")),IFERROR(--LEFT(SUBSTITUTE(SUBSTITUTE(TRIM($W832),".","-"),"/","-"),10),""))))</f>
        <v/>
      </c>
      <c r="Y832" s="29">
        <f>IF($X832="","",INT($X832))</f>
        <v/>
      </c>
      <c r="Z832" s="30">
        <f>IF(OR($Y832="",$D$6=""),"",IF(INDEX($A:$U,ROW(),$D$6)="",0,IF(ISNUMBER(INDEX($A:$U,ROW(),$D$6)),INDEX($A:$U,ROW(),$D$6),IFERROR(--SUBSTITUTE(SUBSTITUTE(TRIM(INDEX($A:$U,ROW(),$D$6)),",",""),"원",""),0))))</f>
        <v/>
      </c>
      <c r="AA832" s="30">
        <f>IF(OR($Y832="",$E$6=""),"",IF(INDEX($A:$U,ROW(),$E$6)="",0,IF(ISNUMBER(INDEX($A:$U,ROW(),$E$6)),INDEX($A:$U,ROW(),$E$6),IFERROR(--SUBSTITUTE(SUBSTITUTE(TRIM(INDEX($A:$U,ROW(),$E$6)),",",""),"원",""),0))))</f>
        <v/>
      </c>
      <c r="AB832" s="30">
        <f>IF(OR($Y832="",$F$6=""),"",IF(INDEX($A:$U,ROW(),$F$6)="","",IF(ISNUMBER(INDEX($A:$U,ROW(),$F$6)),INDEX($A:$U,ROW(),$F$6),IFERROR(--SUBSTITUTE(SUBSTITUTE(TRIM(INDEX($A:$U,ROW(),$F$6)),",",""),"원",""),""))))</f>
        <v/>
      </c>
      <c r="AC832" s="2">
        <f>IF(OR($Y832="",$G$6=""),"",INDEX($A:$U,ROW(),$G$6)&amp;"")</f>
        <v/>
      </c>
      <c r="AD832" s="2">
        <f>IF($Y832="","",IF(OR(AND(설정!$B$5&lt;&gt;"",ISNUMBER(SEARCH(설정!$B$5,$AC832))),AND(설정!$B$6&lt;&gt;"",ISNUMBER(SEARCH(설정!$B$6,$AC832))),AND(설정!$B$7&lt;&gt;"",ISNUMBER(SEARCH(설정!$B$7,$AC832)))),"제외","포함"))</f>
        <v/>
      </c>
    </row>
    <row r="833">
      <c r="W833" s="2">
        <f>IF(OR($B$5="",$C$6="",ROW()&lt;$B$5),"",IF(INDEX($A:$U,ROW(),$C$6)="","",INDEX($A:$U,ROW(),$C$6)))</f>
        <v/>
      </c>
      <c r="X833" s="28">
        <f>IF($W833="","",IF(ISNUMBER($W833),IF($W833&gt;=10000000,IFERROR(DATE(INT($W833/10000),MOD(INT($W833/100),100),MOD($W833,100)),""),$W833),IF(ISNUMBER(--SUBSTITUTE(SUBSTITUTE(TRIM($W833),".","-"),"/","-")),IF(--SUBSTITUTE(SUBSTITUTE(TRIM($W833),".","-"),"/","-")&gt;=10000000,IFERROR(DATE(--LEFT(TRIM($W833),4),--MID(TRIM($W833),5,2),--RIGHT(TRIM($W833),2)),""),--SUBSTITUTE(SUBSTITUTE(TRIM($W833),".","-"),"/","-")),IFERROR(--LEFT(SUBSTITUTE(SUBSTITUTE(TRIM($W833),".","-"),"/","-"),10),""))))</f>
        <v/>
      </c>
      <c r="Y833" s="29">
        <f>IF($X833="","",INT($X833))</f>
        <v/>
      </c>
      <c r="Z833" s="30">
        <f>IF(OR($Y833="",$D$6=""),"",IF(INDEX($A:$U,ROW(),$D$6)="",0,IF(ISNUMBER(INDEX($A:$U,ROW(),$D$6)),INDEX($A:$U,ROW(),$D$6),IFERROR(--SUBSTITUTE(SUBSTITUTE(TRIM(INDEX($A:$U,ROW(),$D$6)),",",""),"원",""),0))))</f>
        <v/>
      </c>
      <c r="AA833" s="30">
        <f>IF(OR($Y833="",$E$6=""),"",IF(INDEX($A:$U,ROW(),$E$6)="",0,IF(ISNUMBER(INDEX($A:$U,ROW(),$E$6)),INDEX($A:$U,ROW(),$E$6),IFERROR(--SUBSTITUTE(SUBSTITUTE(TRIM(INDEX($A:$U,ROW(),$E$6)),",",""),"원",""),0))))</f>
        <v/>
      </c>
      <c r="AB833" s="30">
        <f>IF(OR($Y833="",$F$6=""),"",IF(INDEX($A:$U,ROW(),$F$6)="","",IF(ISNUMBER(INDEX($A:$U,ROW(),$F$6)),INDEX($A:$U,ROW(),$F$6),IFERROR(--SUBSTITUTE(SUBSTITUTE(TRIM(INDEX($A:$U,ROW(),$F$6)),",",""),"원",""),""))))</f>
        <v/>
      </c>
      <c r="AC833" s="2">
        <f>IF(OR($Y833="",$G$6=""),"",INDEX($A:$U,ROW(),$G$6)&amp;"")</f>
        <v/>
      </c>
      <c r="AD833" s="2">
        <f>IF($Y833="","",IF(OR(AND(설정!$B$5&lt;&gt;"",ISNUMBER(SEARCH(설정!$B$5,$AC833))),AND(설정!$B$6&lt;&gt;"",ISNUMBER(SEARCH(설정!$B$6,$AC833))),AND(설정!$B$7&lt;&gt;"",ISNUMBER(SEARCH(설정!$B$7,$AC833)))),"제외","포함"))</f>
        <v/>
      </c>
    </row>
    <row r="834">
      <c r="W834" s="2">
        <f>IF(OR($B$5="",$C$6="",ROW()&lt;$B$5),"",IF(INDEX($A:$U,ROW(),$C$6)="","",INDEX($A:$U,ROW(),$C$6)))</f>
        <v/>
      </c>
      <c r="X834" s="28">
        <f>IF($W834="","",IF(ISNUMBER($W834),IF($W834&gt;=10000000,IFERROR(DATE(INT($W834/10000),MOD(INT($W834/100),100),MOD($W834,100)),""),$W834),IF(ISNUMBER(--SUBSTITUTE(SUBSTITUTE(TRIM($W834),".","-"),"/","-")),IF(--SUBSTITUTE(SUBSTITUTE(TRIM($W834),".","-"),"/","-")&gt;=10000000,IFERROR(DATE(--LEFT(TRIM($W834),4),--MID(TRIM($W834),5,2),--RIGHT(TRIM($W834),2)),""),--SUBSTITUTE(SUBSTITUTE(TRIM($W834),".","-"),"/","-")),IFERROR(--LEFT(SUBSTITUTE(SUBSTITUTE(TRIM($W834),".","-"),"/","-"),10),""))))</f>
        <v/>
      </c>
      <c r="Y834" s="29">
        <f>IF($X834="","",INT($X834))</f>
        <v/>
      </c>
      <c r="Z834" s="30">
        <f>IF(OR($Y834="",$D$6=""),"",IF(INDEX($A:$U,ROW(),$D$6)="",0,IF(ISNUMBER(INDEX($A:$U,ROW(),$D$6)),INDEX($A:$U,ROW(),$D$6),IFERROR(--SUBSTITUTE(SUBSTITUTE(TRIM(INDEX($A:$U,ROW(),$D$6)),",",""),"원",""),0))))</f>
        <v/>
      </c>
      <c r="AA834" s="30">
        <f>IF(OR($Y834="",$E$6=""),"",IF(INDEX($A:$U,ROW(),$E$6)="",0,IF(ISNUMBER(INDEX($A:$U,ROW(),$E$6)),INDEX($A:$U,ROW(),$E$6),IFERROR(--SUBSTITUTE(SUBSTITUTE(TRIM(INDEX($A:$U,ROW(),$E$6)),",",""),"원",""),0))))</f>
        <v/>
      </c>
      <c r="AB834" s="30">
        <f>IF(OR($Y834="",$F$6=""),"",IF(INDEX($A:$U,ROW(),$F$6)="","",IF(ISNUMBER(INDEX($A:$U,ROW(),$F$6)),INDEX($A:$U,ROW(),$F$6),IFERROR(--SUBSTITUTE(SUBSTITUTE(TRIM(INDEX($A:$U,ROW(),$F$6)),",",""),"원",""),""))))</f>
        <v/>
      </c>
      <c r="AC834" s="2">
        <f>IF(OR($Y834="",$G$6=""),"",INDEX($A:$U,ROW(),$G$6)&amp;"")</f>
        <v/>
      </c>
      <c r="AD834" s="2">
        <f>IF($Y834="","",IF(OR(AND(설정!$B$5&lt;&gt;"",ISNUMBER(SEARCH(설정!$B$5,$AC834))),AND(설정!$B$6&lt;&gt;"",ISNUMBER(SEARCH(설정!$B$6,$AC834))),AND(설정!$B$7&lt;&gt;"",ISNUMBER(SEARCH(설정!$B$7,$AC834)))),"제외","포함"))</f>
        <v/>
      </c>
    </row>
    <row r="835">
      <c r="W835" s="2">
        <f>IF(OR($B$5="",$C$6="",ROW()&lt;$B$5),"",IF(INDEX($A:$U,ROW(),$C$6)="","",INDEX($A:$U,ROW(),$C$6)))</f>
        <v/>
      </c>
      <c r="X835" s="28">
        <f>IF($W835="","",IF(ISNUMBER($W835),IF($W835&gt;=10000000,IFERROR(DATE(INT($W835/10000),MOD(INT($W835/100),100),MOD($W835,100)),""),$W835),IF(ISNUMBER(--SUBSTITUTE(SUBSTITUTE(TRIM($W835),".","-"),"/","-")),IF(--SUBSTITUTE(SUBSTITUTE(TRIM($W835),".","-"),"/","-")&gt;=10000000,IFERROR(DATE(--LEFT(TRIM($W835),4),--MID(TRIM($W835),5,2),--RIGHT(TRIM($W835),2)),""),--SUBSTITUTE(SUBSTITUTE(TRIM($W835),".","-"),"/","-")),IFERROR(--LEFT(SUBSTITUTE(SUBSTITUTE(TRIM($W835),".","-"),"/","-"),10),""))))</f>
        <v/>
      </c>
      <c r="Y835" s="29">
        <f>IF($X835="","",INT($X835))</f>
        <v/>
      </c>
      <c r="Z835" s="30">
        <f>IF(OR($Y835="",$D$6=""),"",IF(INDEX($A:$U,ROW(),$D$6)="",0,IF(ISNUMBER(INDEX($A:$U,ROW(),$D$6)),INDEX($A:$U,ROW(),$D$6),IFERROR(--SUBSTITUTE(SUBSTITUTE(TRIM(INDEX($A:$U,ROW(),$D$6)),",",""),"원",""),0))))</f>
        <v/>
      </c>
      <c r="AA835" s="30">
        <f>IF(OR($Y835="",$E$6=""),"",IF(INDEX($A:$U,ROW(),$E$6)="",0,IF(ISNUMBER(INDEX($A:$U,ROW(),$E$6)),INDEX($A:$U,ROW(),$E$6),IFERROR(--SUBSTITUTE(SUBSTITUTE(TRIM(INDEX($A:$U,ROW(),$E$6)),",",""),"원",""),0))))</f>
        <v/>
      </c>
      <c r="AB835" s="30">
        <f>IF(OR($Y835="",$F$6=""),"",IF(INDEX($A:$U,ROW(),$F$6)="","",IF(ISNUMBER(INDEX($A:$U,ROW(),$F$6)),INDEX($A:$U,ROW(),$F$6),IFERROR(--SUBSTITUTE(SUBSTITUTE(TRIM(INDEX($A:$U,ROW(),$F$6)),",",""),"원",""),""))))</f>
        <v/>
      </c>
      <c r="AC835" s="2">
        <f>IF(OR($Y835="",$G$6=""),"",INDEX($A:$U,ROW(),$G$6)&amp;"")</f>
        <v/>
      </c>
      <c r="AD835" s="2">
        <f>IF($Y835="","",IF(OR(AND(설정!$B$5&lt;&gt;"",ISNUMBER(SEARCH(설정!$B$5,$AC835))),AND(설정!$B$6&lt;&gt;"",ISNUMBER(SEARCH(설정!$B$6,$AC835))),AND(설정!$B$7&lt;&gt;"",ISNUMBER(SEARCH(설정!$B$7,$AC835)))),"제외","포함"))</f>
        <v/>
      </c>
    </row>
    <row r="836">
      <c r="W836" s="2">
        <f>IF(OR($B$5="",$C$6="",ROW()&lt;$B$5),"",IF(INDEX($A:$U,ROW(),$C$6)="","",INDEX($A:$U,ROW(),$C$6)))</f>
        <v/>
      </c>
      <c r="X836" s="28">
        <f>IF($W836="","",IF(ISNUMBER($W836),IF($W836&gt;=10000000,IFERROR(DATE(INT($W836/10000),MOD(INT($W836/100),100),MOD($W836,100)),""),$W836),IF(ISNUMBER(--SUBSTITUTE(SUBSTITUTE(TRIM($W836),".","-"),"/","-")),IF(--SUBSTITUTE(SUBSTITUTE(TRIM($W836),".","-"),"/","-")&gt;=10000000,IFERROR(DATE(--LEFT(TRIM($W836),4),--MID(TRIM($W836),5,2),--RIGHT(TRIM($W836),2)),""),--SUBSTITUTE(SUBSTITUTE(TRIM($W836),".","-"),"/","-")),IFERROR(--LEFT(SUBSTITUTE(SUBSTITUTE(TRIM($W836),".","-"),"/","-"),10),""))))</f>
        <v/>
      </c>
      <c r="Y836" s="29">
        <f>IF($X836="","",INT($X836))</f>
        <v/>
      </c>
      <c r="Z836" s="30">
        <f>IF(OR($Y836="",$D$6=""),"",IF(INDEX($A:$U,ROW(),$D$6)="",0,IF(ISNUMBER(INDEX($A:$U,ROW(),$D$6)),INDEX($A:$U,ROW(),$D$6),IFERROR(--SUBSTITUTE(SUBSTITUTE(TRIM(INDEX($A:$U,ROW(),$D$6)),",",""),"원",""),0))))</f>
        <v/>
      </c>
      <c r="AA836" s="30">
        <f>IF(OR($Y836="",$E$6=""),"",IF(INDEX($A:$U,ROW(),$E$6)="",0,IF(ISNUMBER(INDEX($A:$U,ROW(),$E$6)),INDEX($A:$U,ROW(),$E$6),IFERROR(--SUBSTITUTE(SUBSTITUTE(TRIM(INDEX($A:$U,ROW(),$E$6)),",",""),"원",""),0))))</f>
        <v/>
      </c>
      <c r="AB836" s="30">
        <f>IF(OR($Y836="",$F$6=""),"",IF(INDEX($A:$U,ROW(),$F$6)="","",IF(ISNUMBER(INDEX($A:$U,ROW(),$F$6)),INDEX($A:$U,ROW(),$F$6),IFERROR(--SUBSTITUTE(SUBSTITUTE(TRIM(INDEX($A:$U,ROW(),$F$6)),",",""),"원",""),""))))</f>
        <v/>
      </c>
      <c r="AC836" s="2">
        <f>IF(OR($Y836="",$G$6=""),"",INDEX($A:$U,ROW(),$G$6)&amp;"")</f>
        <v/>
      </c>
      <c r="AD836" s="2">
        <f>IF($Y836="","",IF(OR(AND(설정!$B$5&lt;&gt;"",ISNUMBER(SEARCH(설정!$B$5,$AC836))),AND(설정!$B$6&lt;&gt;"",ISNUMBER(SEARCH(설정!$B$6,$AC836))),AND(설정!$B$7&lt;&gt;"",ISNUMBER(SEARCH(설정!$B$7,$AC836)))),"제외","포함"))</f>
        <v/>
      </c>
    </row>
    <row r="837">
      <c r="W837" s="2">
        <f>IF(OR($B$5="",$C$6="",ROW()&lt;$B$5),"",IF(INDEX($A:$U,ROW(),$C$6)="","",INDEX($A:$U,ROW(),$C$6)))</f>
        <v/>
      </c>
      <c r="X837" s="28">
        <f>IF($W837="","",IF(ISNUMBER($W837),IF($W837&gt;=10000000,IFERROR(DATE(INT($W837/10000),MOD(INT($W837/100),100),MOD($W837,100)),""),$W837),IF(ISNUMBER(--SUBSTITUTE(SUBSTITUTE(TRIM($W837),".","-"),"/","-")),IF(--SUBSTITUTE(SUBSTITUTE(TRIM($W837),".","-"),"/","-")&gt;=10000000,IFERROR(DATE(--LEFT(TRIM($W837),4),--MID(TRIM($W837),5,2),--RIGHT(TRIM($W837),2)),""),--SUBSTITUTE(SUBSTITUTE(TRIM($W837),".","-"),"/","-")),IFERROR(--LEFT(SUBSTITUTE(SUBSTITUTE(TRIM($W837),".","-"),"/","-"),10),""))))</f>
        <v/>
      </c>
      <c r="Y837" s="29">
        <f>IF($X837="","",INT($X837))</f>
        <v/>
      </c>
      <c r="Z837" s="30">
        <f>IF(OR($Y837="",$D$6=""),"",IF(INDEX($A:$U,ROW(),$D$6)="",0,IF(ISNUMBER(INDEX($A:$U,ROW(),$D$6)),INDEX($A:$U,ROW(),$D$6),IFERROR(--SUBSTITUTE(SUBSTITUTE(TRIM(INDEX($A:$U,ROW(),$D$6)),",",""),"원",""),0))))</f>
        <v/>
      </c>
      <c r="AA837" s="30">
        <f>IF(OR($Y837="",$E$6=""),"",IF(INDEX($A:$U,ROW(),$E$6)="",0,IF(ISNUMBER(INDEX($A:$U,ROW(),$E$6)),INDEX($A:$U,ROW(),$E$6),IFERROR(--SUBSTITUTE(SUBSTITUTE(TRIM(INDEX($A:$U,ROW(),$E$6)),",",""),"원",""),0))))</f>
        <v/>
      </c>
      <c r="AB837" s="30">
        <f>IF(OR($Y837="",$F$6=""),"",IF(INDEX($A:$U,ROW(),$F$6)="","",IF(ISNUMBER(INDEX($A:$U,ROW(),$F$6)),INDEX($A:$U,ROW(),$F$6),IFERROR(--SUBSTITUTE(SUBSTITUTE(TRIM(INDEX($A:$U,ROW(),$F$6)),",",""),"원",""),""))))</f>
        <v/>
      </c>
      <c r="AC837" s="2">
        <f>IF(OR($Y837="",$G$6=""),"",INDEX($A:$U,ROW(),$G$6)&amp;"")</f>
        <v/>
      </c>
      <c r="AD837" s="2">
        <f>IF($Y837="","",IF(OR(AND(설정!$B$5&lt;&gt;"",ISNUMBER(SEARCH(설정!$B$5,$AC837))),AND(설정!$B$6&lt;&gt;"",ISNUMBER(SEARCH(설정!$B$6,$AC837))),AND(설정!$B$7&lt;&gt;"",ISNUMBER(SEARCH(설정!$B$7,$AC837)))),"제외","포함"))</f>
        <v/>
      </c>
    </row>
    <row r="838">
      <c r="W838" s="2">
        <f>IF(OR($B$5="",$C$6="",ROW()&lt;$B$5),"",IF(INDEX($A:$U,ROW(),$C$6)="","",INDEX($A:$U,ROW(),$C$6)))</f>
        <v/>
      </c>
      <c r="X838" s="28">
        <f>IF($W838="","",IF(ISNUMBER($W838),IF($W838&gt;=10000000,IFERROR(DATE(INT($W838/10000),MOD(INT($W838/100),100),MOD($W838,100)),""),$W838),IF(ISNUMBER(--SUBSTITUTE(SUBSTITUTE(TRIM($W838),".","-"),"/","-")),IF(--SUBSTITUTE(SUBSTITUTE(TRIM($W838),".","-"),"/","-")&gt;=10000000,IFERROR(DATE(--LEFT(TRIM($W838),4),--MID(TRIM($W838),5,2),--RIGHT(TRIM($W838),2)),""),--SUBSTITUTE(SUBSTITUTE(TRIM($W838),".","-"),"/","-")),IFERROR(--LEFT(SUBSTITUTE(SUBSTITUTE(TRIM($W838),".","-"),"/","-"),10),""))))</f>
        <v/>
      </c>
      <c r="Y838" s="29">
        <f>IF($X838="","",INT($X838))</f>
        <v/>
      </c>
      <c r="Z838" s="30">
        <f>IF(OR($Y838="",$D$6=""),"",IF(INDEX($A:$U,ROW(),$D$6)="",0,IF(ISNUMBER(INDEX($A:$U,ROW(),$D$6)),INDEX($A:$U,ROW(),$D$6),IFERROR(--SUBSTITUTE(SUBSTITUTE(TRIM(INDEX($A:$U,ROW(),$D$6)),",",""),"원",""),0))))</f>
        <v/>
      </c>
      <c r="AA838" s="30">
        <f>IF(OR($Y838="",$E$6=""),"",IF(INDEX($A:$U,ROW(),$E$6)="",0,IF(ISNUMBER(INDEX($A:$U,ROW(),$E$6)),INDEX($A:$U,ROW(),$E$6),IFERROR(--SUBSTITUTE(SUBSTITUTE(TRIM(INDEX($A:$U,ROW(),$E$6)),",",""),"원",""),0))))</f>
        <v/>
      </c>
      <c r="AB838" s="30">
        <f>IF(OR($Y838="",$F$6=""),"",IF(INDEX($A:$U,ROW(),$F$6)="","",IF(ISNUMBER(INDEX($A:$U,ROW(),$F$6)),INDEX($A:$U,ROW(),$F$6),IFERROR(--SUBSTITUTE(SUBSTITUTE(TRIM(INDEX($A:$U,ROW(),$F$6)),",",""),"원",""),""))))</f>
        <v/>
      </c>
      <c r="AC838" s="2">
        <f>IF(OR($Y838="",$G$6=""),"",INDEX($A:$U,ROW(),$G$6)&amp;"")</f>
        <v/>
      </c>
      <c r="AD838" s="2">
        <f>IF($Y838="","",IF(OR(AND(설정!$B$5&lt;&gt;"",ISNUMBER(SEARCH(설정!$B$5,$AC838))),AND(설정!$B$6&lt;&gt;"",ISNUMBER(SEARCH(설정!$B$6,$AC838))),AND(설정!$B$7&lt;&gt;"",ISNUMBER(SEARCH(설정!$B$7,$AC838)))),"제외","포함"))</f>
        <v/>
      </c>
    </row>
    <row r="839">
      <c r="W839" s="2">
        <f>IF(OR($B$5="",$C$6="",ROW()&lt;$B$5),"",IF(INDEX($A:$U,ROW(),$C$6)="","",INDEX($A:$U,ROW(),$C$6)))</f>
        <v/>
      </c>
      <c r="X839" s="28">
        <f>IF($W839="","",IF(ISNUMBER($W839),IF($W839&gt;=10000000,IFERROR(DATE(INT($W839/10000),MOD(INT($W839/100),100),MOD($W839,100)),""),$W839),IF(ISNUMBER(--SUBSTITUTE(SUBSTITUTE(TRIM($W839),".","-"),"/","-")),IF(--SUBSTITUTE(SUBSTITUTE(TRIM($W839),".","-"),"/","-")&gt;=10000000,IFERROR(DATE(--LEFT(TRIM($W839),4),--MID(TRIM($W839),5,2),--RIGHT(TRIM($W839),2)),""),--SUBSTITUTE(SUBSTITUTE(TRIM($W839),".","-"),"/","-")),IFERROR(--LEFT(SUBSTITUTE(SUBSTITUTE(TRIM($W839),".","-"),"/","-"),10),""))))</f>
        <v/>
      </c>
      <c r="Y839" s="29">
        <f>IF($X839="","",INT($X839))</f>
        <v/>
      </c>
      <c r="Z839" s="30">
        <f>IF(OR($Y839="",$D$6=""),"",IF(INDEX($A:$U,ROW(),$D$6)="",0,IF(ISNUMBER(INDEX($A:$U,ROW(),$D$6)),INDEX($A:$U,ROW(),$D$6),IFERROR(--SUBSTITUTE(SUBSTITUTE(TRIM(INDEX($A:$U,ROW(),$D$6)),",",""),"원",""),0))))</f>
        <v/>
      </c>
      <c r="AA839" s="30">
        <f>IF(OR($Y839="",$E$6=""),"",IF(INDEX($A:$U,ROW(),$E$6)="",0,IF(ISNUMBER(INDEX($A:$U,ROW(),$E$6)),INDEX($A:$U,ROW(),$E$6),IFERROR(--SUBSTITUTE(SUBSTITUTE(TRIM(INDEX($A:$U,ROW(),$E$6)),",",""),"원",""),0))))</f>
        <v/>
      </c>
      <c r="AB839" s="30">
        <f>IF(OR($Y839="",$F$6=""),"",IF(INDEX($A:$U,ROW(),$F$6)="","",IF(ISNUMBER(INDEX($A:$U,ROW(),$F$6)),INDEX($A:$U,ROW(),$F$6),IFERROR(--SUBSTITUTE(SUBSTITUTE(TRIM(INDEX($A:$U,ROW(),$F$6)),",",""),"원",""),""))))</f>
        <v/>
      </c>
      <c r="AC839" s="2">
        <f>IF(OR($Y839="",$G$6=""),"",INDEX($A:$U,ROW(),$G$6)&amp;"")</f>
        <v/>
      </c>
      <c r="AD839" s="2">
        <f>IF($Y839="","",IF(OR(AND(설정!$B$5&lt;&gt;"",ISNUMBER(SEARCH(설정!$B$5,$AC839))),AND(설정!$B$6&lt;&gt;"",ISNUMBER(SEARCH(설정!$B$6,$AC839))),AND(설정!$B$7&lt;&gt;"",ISNUMBER(SEARCH(설정!$B$7,$AC839)))),"제외","포함"))</f>
        <v/>
      </c>
    </row>
    <row r="840">
      <c r="W840" s="2">
        <f>IF(OR($B$5="",$C$6="",ROW()&lt;$B$5),"",IF(INDEX($A:$U,ROW(),$C$6)="","",INDEX($A:$U,ROW(),$C$6)))</f>
        <v/>
      </c>
      <c r="X840" s="28">
        <f>IF($W840="","",IF(ISNUMBER($W840),IF($W840&gt;=10000000,IFERROR(DATE(INT($W840/10000),MOD(INT($W840/100),100),MOD($W840,100)),""),$W840),IF(ISNUMBER(--SUBSTITUTE(SUBSTITUTE(TRIM($W840),".","-"),"/","-")),IF(--SUBSTITUTE(SUBSTITUTE(TRIM($W840),".","-"),"/","-")&gt;=10000000,IFERROR(DATE(--LEFT(TRIM($W840),4),--MID(TRIM($W840),5,2),--RIGHT(TRIM($W840),2)),""),--SUBSTITUTE(SUBSTITUTE(TRIM($W840),".","-"),"/","-")),IFERROR(--LEFT(SUBSTITUTE(SUBSTITUTE(TRIM($W840),".","-"),"/","-"),10),""))))</f>
        <v/>
      </c>
      <c r="Y840" s="29">
        <f>IF($X840="","",INT($X840))</f>
        <v/>
      </c>
      <c r="Z840" s="30">
        <f>IF(OR($Y840="",$D$6=""),"",IF(INDEX($A:$U,ROW(),$D$6)="",0,IF(ISNUMBER(INDEX($A:$U,ROW(),$D$6)),INDEX($A:$U,ROW(),$D$6),IFERROR(--SUBSTITUTE(SUBSTITUTE(TRIM(INDEX($A:$U,ROW(),$D$6)),",",""),"원",""),0))))</f>
        <v/>
      </c>
      <c r="AA840" s="30">
        <f>IF(OR($Y840="",$E$6=""),"",IF(INDEX($A:$U,ROW(),$E$6)="",0,IF(ISNUMBER(INDEX($A:$U,ROW(),$E$6)),INDEX($A:$U,ROW(),$E$6),IFERROR(--SUBSTITUTE(SUBSTITUTE(TRIM(INDEX($A:$U,ROW(),$E$6)),",",""),"원",""),0))))</f>
        <v/>
      </c>
      <c r="AB840" s="30">
        <f>IF(OR($Y840="",$F$6=""),"",IF(INDEX($A:$U,ROW(),$F$6)="","",IF(ISNUMBER(INDEX($A:$U,ROW(),$F$6)),INDEX($A:$U,ROW(),$F$6),IFERROR(--SUBSTITUTE(SUBSTITUTE(TRIM(INDEX($A:$U,ROW(),$F$6)),",",""),"원",""),""))))</f>
        <v/>
      </c>
      <c r="AC840" s="2">
        <f>IF(OR($Y840="",$G$6=""),"",INDEX($A:$U,ROW(),$G$6)&amp;"")</f>
        <v/>
      </c>
      <c r="AD840" s="2">
        <f>IF($Y840="","",IF(OR(AND(설정!$B$5&lt;&gt;"",ISNUMBER(SEARCH(설정!$B$5,$AC840))),AND(설정!$B$6&lt;&gt;"",ISNUMBER(SEARCH(설정!$B$6,$AC840))),AND(설정!$B$7&lt;&gt;"",ISNUMBER(SEARCH(설정!$B$7,$AC840)))),"제외","포함"))</f>
        <v/>
      </c>
    </row>
    <row r="841">
      <c r="W841" s="2">
        <f>IF(OR($B$5="",$C$6="",ROW()&lt;$B$5),"",IF(INDEX($A:$U,ROW(),$C$6)="","",INDEX($A:$U,ROW(),$C$6)))</f>
        <v/>
      </c>
      <c r="X841" s="28">
        <f>IF($W841="","",IF(ISNUMBER($W841),IF($W841&gt;=10000000,IFERROR(DATE(INT($W841/10000),MOD(INT($W841/100),100),MOD($W841,100)),""),$W841),IF(ISNUMBER(--SUBSTITUTE(SUBSTITUTE(TRIM($W841),".","-"),"/","-")),IF(--SUBSTITUTE(SUBSTITUTE(TRIM($W841),".","-"),"/","-")&gt;=10000000,IFERROR(DATE(--LEFT(TRIM($W841),4),--MID(TRIM($W841),5,2),--RIGHT(TRIM($W841),2)),""),--SUBSTITUTE(SUBSTITUTE(TRIM($W841),".","-"),"/","-")),IFERROR(--LEFT(SUBSTITUTE(SUBSTITUTE(TRIM($W841),".","-"),"/","-"),10),""))))</f>
        <v/>
      </c>
      <c r="Y841" s="29">
        <f>IF($X841="","",INT($X841))</f>
        <v/>
      </c>
      <c r="Z841" s="30">
        <f>IF(OR($Y841="",$D$6=""),"",IF(INDEX($A:$U,ROW(),$D$6)="",0,IF(ISNUMBER(INDEX($A:$U,ROW(),$D$6)),INDEX($A:$U,ROW(),$D$6),IFERROR(--SUBSTITUTE(SUBSTITUTE(TRIM(INDEX($A:$U,ROW(),$D$6)),",",""),"원",""),0))))</f>
        <v/>
      </c>
      <c r="AA841" s="30">
        <f>IF(OR($Y841="",$E$6=""),"",IF(INDEX($A:$U,ROW(),$E$6)="",0,IF(ISNUMBER(INDEX($A:$U,ROW(),$E$6)),INDEX($A:$U,ROW(),$E$6),IFERROR(--SUBSTITUTE(SUBSTITUTE(TRIM(INDEX($A:$U,ROW(),$E$6)),",",""),"원",""),0))))</f>
        <v/>
      </c>
      <c r="AB841" s="30">
        <f>IF(OR($Y841="",$F$6=""),"",IF(INDEX($A:$U,ROW(),$F$6)="","",IF(ISNUMBER(INDEX($A:$U,ROW(),$F$6)),INDEX($A:$U,ROW(),$F$6),IFERROR(--SUBSTITUTE(SUBSTITUTE(TRIM(INDEX($A:$U,ROW(),$F$6)),",",""),"원",""),""))))</f>
        <v/>
      </c>
      <c r="AC841" s="2">
        <f>IF(OR($Y841="",$G$6=""),"",INDEX($A:$U,ROW(),$G$6)&amp;"")</f>
        <v/>
      </c>
      <c r="AD841" s="2">
        <f>IF($Y841="","",IF(OR(AND(설정!$B$5&lt;&gt;"",ISNUMBER(SEARCH(설정!$B$5,$AC841))),AND(설정!$B$6&lt;&gt;"",ISNUMBER(SEARCH(설정!$B$6,$AC841))),AND(설정!$B$7&lt;&gt;"",ISNUMBER(SEARCH(설정!$B$7,$AC841)))),"제외","포함"))</f>
        <v/>
      </c>
    </row>
    <row r="842">
      <c r="W842" s="2">
        <f>IF(OR($B$5="",$C$6="",ROW()&lt;$B$5),"",IF(INDEX($A:$U,ROW(),$C$6)="","",INDEX($A:$U,ROW(),$C$6)))</f>
        <v/>
      </c>
      <c r="X842" s="28">
        <f>IF($W842="","",IF(ISNUMBER($W842),IF($W842&gt;=10000000,IFERROR(DATE(INT($W842/10000),MOD(INT($W842/100),100),MOD($W842,100)),""),$W842),IF(ISNUMBER(--SUBSTITUTE(SUBSTITUTE(TRIM($W842),".","-"),"/","-")),IF(--SUBSTITUTE(SUBSTITUTE(TRIM($W842),".","-"),"/","-")&gt;=10000000,IFERROR(DATE(--LEFT(TRIM($W842),4),--MID(TRIM($W842),5,2),--RIGHT(TRIM($W842),2)),""),--SUBSTITUTE(SUBSTITUTE(TRIM($W842),".","-"),"/","-")),IFERROR(--LEFT(SUBSTITUTE(SUBSTITUTE(TRIM($W842),".","-"),"/","-"),10),""))))</f>
        <v/>
      </c>
      <c r="Y842" s="29">
        <f>IF($X842="","",INT($X842))</f>
        <v/>
      </c>
      <c r="Z842" s="30">
        <f>IF(OR($Y842="",$D$6=""),"",IF(INDEX($A:$U,ROW(),$D$6)="",0,IF(ISNUMBER(INDEX($A:$U,ROW(),$D$6)),INDEX($A:$U,ROW(),$D$6),IFERROR(--SUBSTITUTE(SUBSTITUTE(TRIM(INDEX($A:$U,ROW(),$D$6)),",",""),"원",""),0))))</f>
        <v/>
      </c>
      <c r="AA842" s="30">
        <f>IF(OR($Y842="",$E$6=""),"",IF(INDEX($A:$U,ROW(),$E$6)="",0,IF(ISNUMBER(INDEX($A:$U,ROW(),$E$6)),INDEX($A:$U,ROW(),$E$6),IFERROR(--SUBSTITUTE(SUBSTITUTE(TRIM(INDEX($A:$U,ROW(),$E$6)),",",""),"원",""),0))))</f>
        <v/>
      </c>
      <c r="AB842" s="30">
        <f>IF(OR($Y842="",$F$6=""),"",IF(INDEX($A:$U,ROW(),$F$6)="","",IF(ISNUMBER(INDEX($A:$U,ROW(),$F$6)),INDEX($A:$U,ROW(),$F$6),IFERROR(--SUBSTITUTE(SUBSTITUTE(TRIM(INDEX($A:$U,ROW(),$F$6)),",",""),"원",""),""))))</f>
        <v/>
      </c>
      <c r="AC842" s="2">
        <f>IF(OR($Y842="",$G$6=""),"",INDEX($A:$U,ROW(),$G$6)&amp;"")</f>
        <v/>
      </c>
      <c r="AD842" s="2">
        <f>IF($Y842="","",IF(OR(AND(설정!$B$5&lt;&gt;"",ISNUMBER(SEARCH(설정!$B$5,$AC842))),AND(설정!$B$6&lt;&gt;"",ISNUMBER(SEARCH(설정!$B$6,$AC842))),AND(설정!$B$7&lt;&gt;"",ISNUMBER(SEARCH(설정!$B$7,$AC842)))),"제외","포함"))</f>
        <v/>
      </c>
    </row>
    <row r="843">
      <c r="W843" s="2">
        <f>IF(OR($B$5="",$C$6="",ROW()&lt;$B$5),"",IF(INDEX($A:$U,ROW(),$C$6)="","",INDEX($A:$U,ROW(),$C$6)))</f>
        <v/>
      </c>
      <c r="X843" s="28">
        <f>IF($W843="","",IF(ISNUMBER($W843),IF($W843&gt;=10000000,IFERROR(DATE(INT($W843/10000),MOD(INT($W843/100),100),MOD($W843,100)),""),$W843),IF(ISNUMBER(--SUBSTITUTE(SUBSTITUTE(TRIM($W843),".","-"),"/","-")),IF(--SUBSTITUTE(SUBSTITUTE(TRIM($W843),".","-"),"/","-")&gt;=10000000,IFERROR(DATE(--LEFT(TRIM($W843),4),--MID(TRIM($W843),5,2),--RIGHT(TRIM($W843),2)),""),--SUBSTITUTE(SUBSTITUTE(TRIM($W843),".","-"),"/","-")),IFERROR(--LEFT(SUBSTITUTE(SUBSTITUTE(TRIM($W843),".","-"),"/","-"),10),""))))</f>
        <v/>
      </c>
      <c r="Y843" s="29">
        <f>IF($X843="","",INT($X843))</f>
        <v/>
      </c>
      <c r="Z843" s="30">
        <f>IF(OR($Y843="",$D$6=""),"",IF(INDEX($A:$U,ROW(),$D$6)="",0,IF(ISNUMBER(INDEX($A:$U,ROW(),$D$6)),INDEX($A:$U,ROW(),$D$6),IFERROR(--SUBSTITUTE(SUBSTITUTE(TRIM(INDEX($A:$U,ROW(),$D$6)),",",""),"원",""),0))))</f>
        <v/>
      </c>
      <c r="AA843" s="30">
        <f>IF(OR($Y843="",$E$6=""),"",IF(INDEX($A:$U,ROW(),$E$6)="",0,IF(ISNUMBER(INDEX($A:$U,ROW(),$E$6)),INDEX($A:$U,ROW(),$E$6),IFERROR(--SUBSTITUTE(SUBSTITUTE(TRIM(INDEX($A:$U,ROW(),$E$6)),",",""),"원",""),0))))</f>
        <v/>
      </c>
      <c r="AB843" s="30">
        <f>IF(OR($Y843="",$F$6=""),"",IF(INDEX($A:$U,ROW(),$F$6)="","",IF(ISNUMBER(INDEX($A:$U,ROW(),$F$6)),INDEX($A:$U,ROW(),$F$6),IFERROR(--SUBSTITUTE(SUBSTITUTE(TRIM(INDEX($A:$U,ROW(),$F$6)),",",""),"원",""),""))))</f>
        <v/>
      </c>
      <c r="AC843" s="2">
        <f>IF(OR($Y843="",$G$6=""),"",INDEX($A:$U,ROW(),$G$6)&amp;"")</f>
        <v/>
      </c>
      <c r="AD843" s="2">
        <f>IF($Y843="","",IF(OR(AND(설정!$B$5&lt;&gt;"",ISNUMBER(SEARCH(설정!$B$5,$AC843))),AND(설정!$B$6&lt;&gt;"",ISNUMBER(SEARCH(설정!$B$6,$AC843))),AND(설정!$B$7&lt;&gt;"",ISNUMBER(SEARCH(설정!$B$7,$AC843)))),"제외","포함"))</f>
        <v/>
      </c>
    </row>
    <row r="844">
      <c r="W844" s="2">
        <f>IF(OR($B$5="",$C$6="",ROW()&lt;$B$5),"",IF(INDEX($A:$U,ROW(),$C$6)="","",INDEX($A:$U,ROW(),$C$6)))</f>
        <v/>
      </c>
      <c r="X844" s="28">
        <f>IF($W844="","",IF(ISNUMBER($W844),IF($W844&gt;=10000000,IFERROR(DATE(INT($W844/10000),MOD(INT($W844/100),100),MOD($W844,100)),""),$W844),IF(ISNUMBER(--SUBSTITUTE(SUBSTITUTE(TRIM($W844),".","-"),"/","-")),IF(--SUBSTITUTE(SUBSTITUTE(TRIM($W844),".","-"),"/","-")&gt;=10000000,IFERROR(DATE(--LEFT(TRIM($W844),4),--MID(TRIM($W844),5,2),--RIGHT(TRIM($W844),2)),""),--SUBSTITUTE(SUBSTITUTE(TRIM($W844),".","-"),"/","-")),IFERROR(--LEFT(SUBSTITUTE(SUBSTITUTE(TRIM($W844),".","-"),"/","-"),10),""))))</f>
        <v/>
      </c>
      <c r="Y844" s="29">
        <f>IF($X844="","",INT($X844))</f>
        <v/>
      </c>
      <c r="Z844" s="30">
        <f>IF(OR($Y844="",$D$6=""),"",IF(INDEX($A:$U,ROW(),$D$6)="",0,IF(ISNUMBER(INDEX($A:$U,ROW(),$D$6)),INDEX($A:$U,ROW(),$D$6),IFERROR(--SUBSTITUTE(SUBSTITUTE(TRIM(INDEX($A:$U,ROW(),$D$6)),",",""),"원",""),0))))</f>
        <v/>
      </c>
      <c r="AA844" s="30">
        <f>IF(OR($Y844="",$E$6=""),"",IF(INDEX($A:$U,ROW(),$E$6)="",0,IF(ISNUMBER(INDEX($A:$U,ROW(),$E$6)),INDEX($A:$U,ROW(),$E$6),IFERROR(--SUBSTITUTE(SUBSTITUTE(TRIM(INDEX($A:$U,ROW(),$E$6)),",",""),"원",""),0))))</f>
        <v/>
      </c>
      <c r="AB844" s="30">
        <f>IF(OR($Y844="",$F$6=""),"",IF(INDEX($A:$U,ROW(),$F$6)="","",IF(ISNUMBER(INDEX($A:$U,ROW(),$F$6)),INDEX($A:$U,ROW(),$F$6),IFERROR(--SUBSTITUTE(SUBSTITUTE(TRIM(INDEX($A:$U,ROW(),$F$6)),",",""),"원",""),""))))</f>
        <v/>
      </c>
      <c r="AC844" s="2">
        <f>IF(OR($Y844="",$G$6=""),"",INDEX($A:$U,ROW(),$G$6)&amp;"")</f>
        <v/>
      </c>
      <c r="AD844" s="2">
        <f>IF($Y844="","",IF(OR(AND(설정!$B$5&lt;&gt;"",ISNUMBER(SEARCH(설정!$B$5,$AC844))),AND(설정!$B$6&lt;&gt;"",ISNUMBER(SEARCH(설정!$B$6,$AC844))),AND(설정!$B$7&lt;&gt;"",ISNUMBER(SEARCH(설정!$B$7,$AC844)))),"제외","포함"))</f>
        <v/>
      </c>
    </row>
    <row r="845">
      <c r="W845" s="2">
        <f>IF(OR($B$5="",$C$6="",ROW()&lt;$B$5),"",IF(INDEX($A:$U,ROW(),$C$6)="","",INDEX($A:$U,ROW(),$C$6)))</f>
        <v/>
      </c>
      <c r="X845" s="28">
        <f>IF($W845="","",IF(ISNUMBER($W845),IF($W845&gt;=10000000,IFERROR(DATE(INT($W845/10000),MOD(INT($W845/100),100),MOD($W845,100)),""),$W845),IF(ISNUMBER(--SUBSTITUTE(SUBSTITUTE(TRIM($W845),".","-"),"/","-")),IF(--SUBSTITUTE(SUBSTITUTE(TRIM($W845),".","-"),"/","-")&gt;=10000000,IFERROR(DATE(--LEFT(TRIM($W845),4),--MID(TRIM($W845),5,2),--RIGHT(TRIM($W845),2)),""),--SUBSTITUTE(SUBSTITUTE(TRIM($W845),".","-"),"/","-")),IFERROR(--LEFT(SUBSTITUTE(SUBSTITUTE(TRIM($W845),".","-"),"/","-"),10),""))))</f>
        <v/>
      </c>
      <c r="Y845" s="29">
        <f>IF($X845="","",INT($X845))</f>
        <v/>
      </c>
      <c r="Z845" s="30">
        <f>IF(OR($Y845="",$D$6=""),"",IF(INDEX($A:$U,ROW(),$D$6)="",0,IF(ISNUMBER(INDEX($A:$U,ROW(),$D$6)),INDEX($A:$U,ROW(),$D$6),IFERROR(--SUBSTITUTE(SUBSTITUTE(TRIM(INDEX($A:$U,ROW(),$D$6)),",",""),"원",""),0))))</f>
        <v/>
      </c>
      <c r="AA845" s="30">
        <f>IF(OR($Y845="",$E$6=""),"",IF(INDEX($A:$U,ROW(),$E$6)="",0,IF(ISNUMBER(INDEX($A:$U,ROW(),$E$6)),INDEX($A:$U,ROW(),$E$6),IFERROR(--SUBSTITUTE(SUBSTITUTE(TRIM(INDEX($A:$U,ROW(),$E$6)),",",""),"원",""),0))))</f>
        <v/>
      </c>
      <c r="AB845" s="30">
        <f>IF(OR($Y845="",$F$6=""),"",IF(INDEX($A:$U,ROW(),$F$6)="","",IF(ISNUMBER(INDEX($A:$U,ROW(),$F$6)),INDEX($A:$U,ROW(),$F$6),IFERROR(--SUBSTITUTE(SUBSTITUTE(TRIM(INDEX($A:$U,ROW(),$F$6)),",",""),"원",""),""))))</f>
        <v/>
      </c>
      <c r="AC845" s="2">
        <f>IF(OR($Y845="",$G$6=""),"",INDEX($A:$U,ROW(),$G$6)&amp;"")</f>
        <v/>
      </c>
      <c r="AD845" s="2">
        <f>IF($Y845="","",IF(OR(AND(설정!$B$5&lt;&gt;"",ISNUMBER(SEARCH(설정!$B$5,$AC845))),AND(설정!$B$6&lt;&gt;"",ISNUMBER(SEARCH(설정!$B$6,$AC845))),AND(설정!$B$7&lt;&gt;"",ISNUMBER(SEARCH(설정!$B$7,$AC845)))),"제외","포함"))</f>
        <v/>
      </c>
    </row>
    <row r="846">
      <c r="W846" s="2">
        <f>IF(OR($B$5="",$C$6="",ROW()&lt;$B$5),"",IF(INDEX($A:$U,ROW(),$C$6)="","",INDEX($A:$U,ROW(),$C$6)))</f>
        <v/>
      </c>
      <c r="X846" s="28">
        <f>IF($W846="","",IF(ISNUMBER($W846),IF($W846&gt;=10000000,IFERROR(DATE(INT($W846/10000),MOD(INT($W846/100),100),MOD($W846,100)),""),$W846),IF(ISNUMBER(--SUBSTITUTE(SUBSTITUTE(TRIM($W846),".","-"),"/","-")),IF(--SUBSTITUTE(SUBSTITUTE(TRIM($W846),".","-"),"/","-")&gt;=10000000,IFERROR(DATE(--LEFT(TRIM($W846),4),--MID(TRIM($W846),5,2),--RIGHT(TRIM($W846),2)),""),--SUBSTITUTE(SUBSTITUTE(TRIM($W846),".","-"),"/","-")),IFERROR(--LEFT(SUBSTITUTE(SUBSTITUTE(TRIM($W846),".","-"),"/","-"),10),""))))</f>
        <v/>
      </c>
      <c r="Y846" s="29">
        <f>IF($X846="","",INT($X846))</f>
        <v/>
      </c>
      <c r="Z846" s="30">
        <f>IF(OR($Y846="",$D$6=""),"",IF(INDEX($A:$U,ROW(),$D$6)="",0,IF(ISNUMBER(INDEX($A:$U,ROW(),$D$6)),INDEX($A:$U,ROW(),$D$6),IFERROR(--SUBSTITUTE(SUBSTITUTE(TRIM(INDEX($A:$U,ROW(),$D$6)),",",""),"원",""),0))))</f>
        <v/>
      </c>
      <c r="AA846" s="30">
        <f>IF(OR($Y846="",$E$6=""),"",IF(INDEX($A:$U,ROW(),$E$6)="",0,IF(ISNUMBER(INDEX($A:$U,ROW(),$E$6)),INDEX($A:$U,ROW(),$E$6),IFERROR(--SUBSTITUTE(SUBSTITUTE(TRIM(INDEX($A:$U,ROW(),$E$6)),",",""),"원",""),0))))</f>
        <v/>
      </c>
      <c r="AB846" s="30">
        <f>IF(OR($Y846="",$F$6=""),"",IF(INDEX($A:$U,ROW(),$F$6)="","",IF(ISNUMBER(INDEX($A:$U,ROW(),$F$6)),INDEX($A:$U,ROW(),$F$6),IFERROR(--SUBSTITUTE(SUBSTITUTE(TRIM(INDEX($A:$U,ROW(),$F$6)),",",""),"원",""),""))))</f>
        <v/>
      </c>
      <c r="AC846" s="2">
        <f>IF(OR($Y846="",$G$6=""),"",INDEX($A:$U,ROW(),$G$6)&amp;"")</f>
        <v/>
      </c>
      <c r="AD846" s="2">
        <f>IF($Y846="","",IF(OR(AND(설정!$B$5&lt;&gt;"",ISNUMBER(SEARCH(설정!$B$5,$AC846))),AND(설정!$B$6&lt;&gt;"",ISNUMBER(SEARCH(설정!$B$6,$AC846))),AND(설정!$B$7&lt;&gt;"",ISNUMBER(SEARCH(설정!$B$7,$AC846)))),"제외","포함"))</f>
        <v/>
      </c>
    </row>
    <row r="847">
      <c r="W847" s="2">
        <f>IF(OR($B$5="",$C$6="",ROW()&lt;$B$5),"",IF(INDEX($A:$U,ROW(),$C$6)="","",INDEX($A:$U,ROW(),$C$6)))</f>
        <v/>
      </c>
      <c r="X847" s="28">
        <f>IF($W847="","",IF(ISNUMBER($W847),IF($W847&gt;=10000000,IFERROR(DATE(INT($W847/10000),MOD(INT($W847/100),100),MOD($W847,100)),""),$W847),IF(ISNUMBER(--SUBSTITUTE(SUBSTITUTE(TRIM($W847),".","-"),"/","-")),IF(--SUBSTITUTE(SUBSTITUTE(TRIM($W847),".","-"),"/","-")&gt;=10000000,IFERROR(DATE(--LEFT(TRIM($W847),4),--MID(TRIM($W847),5,2),--RIGHT(TRIM($W847),2)),""),--SUBSTITUTE(SUBSTITUTE(TRIM($W847),".","-"),"/","-")),IFERROR(--LEFT(SUBSTITUTE(SUBSTITUTE(TRIM($W847),".","-"),"/","-"),10),""))))</f>
        <v/>
      </c>
      <c r="Y847" s="29">
        <f>IF($X847="","",INT($X847))</f>
        <v/>
      </c>
      <c r="Z847" s="30">
        <f>IF(OR($Y847="",$D$6=""),"",IF(INDEX($A:$U,ROW(),$D$6)="",0,IF(ISNUMBER(INDEX($A:$U,ROW(),$D$6)),INDEX($A:$U,ROW(),$D$6),IFERROR(--SUBSTITUTE(SUBSTITUTE(TRIM(INDEX($A:$U,ROW(),$D$6)),",",""),"원",""),0))))</f>
        <v/>
      </c>
      <c r="AA847" s="30">
        <f>IF(OR($Y847="",$E$6=""),"",IF(INDEX($A:$U,ROW(),$E$6)="",0,IF(ISNUMBER(INDEX($A:$U,ROW(),$E$6)),INDEX($A:$U,ROW(),$E$6),IFERROR(--SUBSTITUTE(SUBSTITUTE(TRIM(INDEX($A:$U,ROW(),$E$6)),",",""),"원",""),0))))</f>
        <v/>
      </c>
      <c r="AB847" s="30">
        <f>IF(OR($Y847="",$F$6=""),"",IF(INDEX($A:$U,ROW(),$F$6)="","",IF(ISNUMBER(INDEX($A:$U,ROW(),$F$6)),INDEX($A:$U,ROW(),$F$6),IFERROR(--SUBSTITUTE(SUBSTITUTE(TRIM(INDEX($A:$U,ROW(),$F$6)),",",""),"원",""),""))))</f>
        <v/>
      </c>
      <c r="AC847" s="2">
        <f>IF(OR($Y847="",$G$6=""),"",INDEX($A:$U,ROW(),$G$6)&amp;"")</f>
        <v/>
      </c>
      <c r="AD847" s="2">
        <f>IF($Y847="","",IF(OR(AND(설정!$B$5&lt;&gt;"",ISNUMBER(SEARCH(설정!$B$5,$AC847))),AND(설정!$B$6&lt;&gt;"",ISNUMBER(SEARCH(설정!$B$6,$AC847))),AND(설정!$B$7&lt;&gt;"",ISNUMBER(SEARCH(설정!$B$7,$AC847)))),"제외","포함"))</f>
        <v/>
      </c>
    </row>
    <row r="848">
      <c r="W848" s="2">
        <f>IF(OR($B$5="",$C$6="",ROW()&lt;$B$5),"",IF(INDEX($A:$U,ROW(),$C$6)="","",INDEX($A:$U,ROW(),$C$6)))</f>
        <v/>
      </c>
      <c r="X848" s="28">
        <f>IF($W848="","",IF(ISNUMBER($W848),IF($W848&gt;=10000000,IFERROR(DATE(INT($W848/10000),MOD(INT($W848/100),100),MOD($W848,100)),""),$W848),IF(ISNUMBER(--SUBSTITUTE(SUBSTITUTE(TRIM($W848),".","-"),"/","-")),IF(--SUBSTITUTE(SUBSTITUTE(TRIM($W848),".","-"),"/","-")&gt;=10000000,IFERROR(DATE(--LEFT(TRIM($W848),4),--MID(TRIM($W848),5,2),--RIGHT(TRIM($W848),2)),""),--SUBSTITUTE(SUBSTITUTE(TRIM($W848),".","-"),"/","-")),IFERROR(--LEFT(SUBSTITUTE(SUBSTITUTE(TRIM($W848),".","-"),"/","-"),10),""))))</f>
        <v/>
      </c>
      <c r="Y848" s="29">
        <f>IF($X848="","",INT($X848))</f>
        <v/>
      </c>
      <c r="Z848" s="30">
        <f>IF(OR($Y848="",$D$6=""),"",IF(INDEX($A:$U,ROW(),$D$6)="",0,IF(ISNUMBER(INDEX($A:$U,ROW(),$D$6)),INDEX($A:$U,ROW(),$D$6),IFERROR(--SUBSTITUTE(SUBSTITUTE(TRIM(INDEX($A:$U,ROW(),$D$6)),",",""),"원",""),0))))</f>
        <v/>
      </c>
      <c r="AA848" s="30">
        <f>IF(OR($Y848="",$E$6=""),"",IF(INDEX($A:$U,ROW(),$E$6)="",0,IF(ISNUMBER(INDEX($A:$U,ROW(),$E$6)),INDEX($A:$U,ROW(),$E$6),IFERROR(--SUBSTITUTE(SUBSTITUTE(TRIM(INDEX($A:$U,ROW(),$E$6)),",",""),"원",""),0))))</f>
        <v/>
      </c>
      <c r="AB848" s="30">
        <f>IF(OR($Y848="",$F$6=""),"",IF(INDEX($A:$U,ROW(),$F$6)="","",IF(ISNUMBER(INDEX($A:$U,ROW(),$F$6)),INDEX($A:$U,ROW(),$F$6),IFERROR(--SUBSTITUTE(SUBSTITUTE(TRIM(INDEX($A:$U,ROW(),$F$6)),",",""),"원",""),""))))</f>
        <v/>
      </c>
      <c r="AC848" s="2">
        <f>IF(OR($Y848="",$G$6=""),"",INDEX($A:$U,ROW(),$G$6)&amp;"")</f>
        <v/>
      </c>
      <c r="AD848" s="2">
        <f>IF($Y848="","",IF(OR(AND(설정!$B$5&lt;&gt;"",ISNUMBER(SEARCH(설정!$B$5,$AC848))),AND(설정!$B$6&lt;&gt;"",ISNUMBER(SEARCH(설정!$B$6,$AC848))),AND(설정!$B$7&lt;&gt;"",ISNUMBER(SEARCH(설정!$B$7,$AC848)))),"제외","포함"))</f>
        <v/>
      </c>
    </row>
    <row r="849">
      <c r="W849" s="2">
        <f>IF(OR($B$5="",$C$6="",ROW()&lt;$B$5),"",IF(INDEX($A:$U,ROW(),$C$6)="","",INDEX($A:$U,ROW(),$C$6)))</f>
        <v/>
      </c>
      <c r="X849" s="28">
        <f>IF($W849="","",IF(ISNUMBER($W849),IF($W849&gt;=10000000,IFERROR(DATE(INT($W849/10000),MOD(INT($W849/100),100),MOD($W849,100)),""),$W849),IF(ISNUMBER(--SUBSTITUTE(SUBSTITUTE(TRIM($W849),".","-"),"/","-")),IF(--SUBSTITUTE(SUBSTITUTE(TRIM($W849),".","-"),"/","-")&gt;=10000000,IFERROR(DATE(--LEFT(TRIM($W849),4),--MID(TRIM($W849),5,2),--RIGHT(TRIM($W849),2)),""),--SUBSTITUTE(SUBSTITUTE(TRIM($W849),".","-"),"/","-")),IFERROR(--LEFT(SUBSTITUTE(SUBSTITUTE(TRIM($W849),".","-"),"/","-"),10),""))))</f>
        <v/>
      </c>
      <c r="Y849" s="29">
        <f>IF($X849="","",INT($X849))</f>
        <v/>
      </c>
      <c r="Z849" s="30">
        <f>IF(OR($Y849="",$D$6=""),"",IF(INDEX($A:$U,ROW(),$D$6)="",0,IF(ISNUMBER(INDEX($A:$U,ROW(),$D$6)),INDEX($A:$U,ROW(),$D$6),IFERROR(--SUBSTITUTE(SUBSTITUTE(TRIM(INDEX($A:$U,ROW(),$D$6)),",",""),"원",""),0))))</f>
        <v/>
      </c>
      <c r="AA849" s="30">
        <f>IF(OR($Y849="",$E$6=""),"",IF(INDEX($A:$U,ROW(),$E$6)="",0,IF(ISNUMBER(INDEX($A:$U,ROW(),$E$6)),INDEX($A:$U,ROW(),$E$6),IFERROR(--SUBSTITUTE(SUBSTITUTE(TRIM(INDEX($A:$U,ROW(),$E$6)),",",""),"원",""),0))))</f>
        <v/>
      </c>
      <c r="AB849" s="30">
        <f>IF(OR($Y849="",$F$6=""),"",IF(INDEX($A:$U,ROW(),$F$6)="","",IF(ISNUMBER(INDEX($A:$U,ROW(),$F$6)),INDEX($A:$U,ROW(),$F$6),IFERROR(--SUBSTITUTE(SUBSTITUTE(TRIM(INDEX($A:$U,ROW(),$F$6)),",",""),"원",""),""))))</f>
        <v/>
      </c>
      <c r="AC849" s="2">
        <f>IF(OR($Y849="",$G$6=""),"",INDEX($A:$U,ROW(),$G$6)&amp;"")</f>
        <v/>
      </c>
      <c r="AD849" s="2">
        <f>IF($Y849="","",IF(OR(AND(설정!$B$5&lt;&gt;"",ISNUMBER(SEARCH(설정!$B$5,$AC849))),AND(설정!$B$6&lt;&gt;"",ISNUMBER(SEARCH(설정!$B$6,$AC849))),AND(설정!$B$7&lt;&gt;"",ISNUMBER(SEARCH(설정!$B$7,$AC849)))),"제외","포함"))</f>
        <v/>
      </c>
    </row>
    <row r="850">
      <c r="W850" s="2">
        <f>IF(OR($B$5="",$C$6="",ROW()&lt;$B$5),"",IF(INDEX($A:$U,ROW(),$C$6)="","",INDEX($A:$U,ROW(),$C$6)))</f>
        <v/>
      </c>
      <c r="X850" s="28">
        <f>IF($W850="","",IF(ISNUMBER($W850),IF($W850&gt;=10000000,IFERROR(DATE(INT($W850/10000),MOD(INT($W850/100),100),MOD($W850,100)),""),$W850),IF(ISNUMBER(--SUBSTITUTE(SUBSTITUTE(TRIM($W850),".","-"),"/","-")),IF(--SUBSTITUTE(SUBSTITUTE(TRIM($W850),".","-"),"/","-")&gt;=10000000,IFERROR(DATE(--LEFT(TRIM($W850),4),--MID(TRIM($W850),5,2),--RIGHT(TRIM($W850),2)),""),--SUBSTITUTE(SUBSTITUTE(TRIM($W850),".","-"),"/","-")),IFERROR(--LEFT(SUBSTITUTE(SUBSTITUTE(TRIM($W850),".","-"),"/","-"),10),""))))</f>
        <v/>
      </c>
      <c r="Y850" s="29">
        <f>IF($X850="","",INT($X850))</f>
        <v/>
      </c>
      <c r="Z850" s="30">
        <f>IF(OR($Y850="",$D$6=""),"",IF(INDEX($A:$U,ROW(),$D$6)="",0,IF(ISNUMBER(INDEX($A:$U,ROW(),$D$6)),INDEX($A:$U,ROW(),$D$6),IFERROR(--SUBSTITUTE(SUBSTITUTE(TRIM(INDEX($A:$U,ROW(),$D$6)),",",""),"원",""),0))))</f>
        <v/>
      </c>
      <c r="AA850" s="30">
        <f>IF(OR($Y850="",$E$6=""),"",IF(INDEX($A:$U,ROW(),$E$6)="",0,IF(ISNUMBER(INDEX($A:$U,ROW(),$E$6)),INDEX($A:$U,ROW(),$E$6),IFERROR(--SUBSTITUTE(SUBSTITUTE(TRIM(INDEX($A:$U,ROW(),$E$6)),",",""),"원",""),0))))</f>
        <v/>
      </c>
      <c r="AB850" s="30">
        <f>IF(OR($Y850="",$F$6=""),"",IF(INDEX($A:$U,ROW(),$F$6)="","",IF(ISNUMBER(INDEX($A:$U,ROW(),$F$6)),INDEX($A:$U,ROW(),$F$6),IFERROR(--SUBSTITUTE(SUBSTITUTE(TRIM(INDEX($A:$U,ROW(),$F$6)),",",""),"원",""),""))))</f>
        <v/>
      </c>
      <c r="AC850" s="2">
        <f>IF(OR($Y850="",$G$6=""),"",INDEX($A:$U,ROW(),$G$6)&amp;"")</f>
        <v/>
      </c>
      <c r="AD850" s="2">
        <f>IF($Y850="","",IF(OR(AND(설정!$B$5&lt;&gt;"",ISNUMBER(SEARCH(설정!$B$5,$AC850))),AND(설정!$B$6&lt;&gt;"",ISNUMBER(SEARCH(설정!$B$6,$AC850))),AND(설정!$B$7&lt;&gt;"",ISNUMBER(SEARCH(설정!$B$7,$AC850)))),"제외","포함"))</f>
        <v/>
      </c>
    </row>
    <row r="851">
      <c r="W851" s="2">
        <f>IF(OR($B$5="",$C$6="",ROW()&lt;$B$5),"",IF(INDEX($A:$U,ROW(),$C$6)="","",INDEX($A:$U,ROW(),$C$6)))</f>
        <v/>
      </c>
      <c r="X851" s="28">
        <f>IF($W851="","",IF(ISNUMBER($W851),IF($W851&gt;=10000000,IFERROR(DATE(INT($W851/10000),MOD(INT($W851/100),100),MOD($W851,100)),""),$W851),IF(ISNUMBER(--SUBSTITUTE(SUBSTITUTE(TRIM($W851),".","-"),"/","-")),IF(--SUBSTITUTE(SUBSTITUTE(TRIM($W851),".","-"),"/","-")&gt;=10000000,IFERROR(DATE(--LEFT(TRIM($W851),4),--MID(TRIM($W851),5,2),--RIGHT(TRIM($W851),2)),""),--SUBSTITUTE(SUBSTITUTE(TRIM($W851),".","-"),"/","-")),IFERROR(--LEFT(SUBSTITUTE(SUBSTITUTE(TRIM($W851),".","-"),"/","-"),10),""))))</f>
        <v/>
      </c>
      <c r="Y851" s="29">
        <f>IF($X851="","",INT($X851))</f>
        <v/>
      </c>
      <c r="Z851" s="30">
        <f>IF(OR($Y851="",$D$6=""),"",IF(INDEX($A:$U,ROW(),$D$6)="",0,IF(ISNUMBER(INDEX($A:$U,ROW(),$D$6)),INDEX($A:$U,ROW(),$D$6),IFERROR(--SUBSTITUTE(SUBSTITUTE(TRIM(INDEX($A:$U,ROW(),$D$6)),",",""),"원",""),0))))</f>
        <v/>
      </c>
      <c r="AA851" s="30">
        <f>IF(OR($Y851="",$E$6=""),"",IF(INDEX($A:$U,ROW(),$E$6)="",0,IF(ISNUMBER(INDEX($A:$U,ROW(),$E$6)),INDEX($A:$U,ROW(),$E$6),IFERROR(--SUBSTITUTE(SUBSTITUTE(TRIM(INDEX($A:$U,ROW(),$E$6)),",",""),"원",""),0))))</f>
        <v/>
      </c>
      <c r="AB851" s="30">
        <f>IF(OR($Y851="",$F$6=""),"",IF(INDEX($A:$U,ROW(),$F$6)="","",IF(ISNUMBER(INDEX($A:$U,ROW(),$F$6)),INDEX($A:$U,ROW(),$F$6),IFERROR(--SUBSTITUTE(SUBSTITUTE(TRIM(INDEX($A:$U,ROW(),$F$6)),",",""),"원",""),""))))</f>
        <v/>
      </c>
      <c r="AC851" s="2">
        <f>IF(OR($Y851="",$G$6=""),"",INDEX($A:$U,ROW(),$G$6)&amp;"")</f>
        <v/>
      </c>
      <c r="AD851" s="2">
        <f>IF($Y851="","",IF(OR(AND(설정!$B$5&lt;&gt;"",ISNUMBER(SEARCH(설정!$B$5,$AC851))),AND(설정!$B$6&lt;&gt;"",ISNUMBER(SEARCH(설정!$B$6,$AC851))),AND(설정!$B$7&lt;&gt;"",ISNUMBER(SEARCH(설정!$B$7,$AC851)))),"제외","포함"))</f>
        <v/>
      </c>
    </row>
    <row r="852">
      <c r="W852" s="2">
        <f>IF(OR($B$5="",$C$6="",ROW()&lt;$B$5),"",IF(INDEX($A:$U,ROW(),$C$6)="","",INDEX($A:$U,ROW(),$C$6)))</f>
        <v/>
      </c>
      <c r="X852" s="28">
        <f>IF($W852="","",IF(ISNUMBER($W852),IF($W852&gt;=10000000,IFERROR(DATE(INT($W852/10000),MOD(INT($W852/100),100),MOD($W852,100)),""),$W852),IF(ISNUMBER(--SUBSTITUTE(SUBSTITUTE(TRIM($W852),".","-"),"/","-")),IF(--SUBSTITUTE(SUBSTITUTE(TRIM($W852),".","-"),"/","-")&gt;=10000000,IFERROR(DATE(--LEFT(TRIM($W852),4),--MID(TRIM($W852),5,2),--RIGHT(TRIM($W852),2)),""),--SUBSTITUTE(SUBSTITUTE(TRIM($W852),".","-"),"/","-")),IFERROR(--LEFT(SUBSTITUTE(SUBSTITUTE(TRIM($W852),".","-"),"/","-"),10),""))))</f>
        <v/>
      </c>
      <c r="Y852" s="29">
        <f>IF($X852="","",INT($X852))</f>
        <v/>
      </c>
      <c r="Z852" s="30">
        <f>IF(OR($Y852="",$D$6=""),"",IF(INDEX($A:$U,ROW(),$D$6)="",0,IF(ISNUMBER(INDEX($A:$U,ROW(),$D$6)),INDEX($A:$U,ROW(),$D$6),IFERROR(--SUBSTITUTE(SUBSTITUTE(TRIM(INDEX($A:$U,ROW(),$D$6)),",",""),"원",""),0))))</f>
        <v/>
      </c>
      <c r="AA852" s="30">
        <f>IF(OR($Y852="",$E$6=""),"",IF(INDEX($A:$U,ROW(),$E$6)="",0,IF(ISNUMBER(INDEX($A:$U,ROW(),$E$6)),INDEX($A:$U,ROW(),$E$6),IFERROR(--SUBSTITUTE(SUBSTITUTE(TRIM(INDEX($A:$U,ROW(),$E$6)),",",""),"원",""),0))))</f>
        <v/>
      </c>
      <c r="AB852" s="30">
        <f>IF(OR($Y852="",$F$6=""),"",IF(INDEX($A:$U,ROW(),$F$6)="","",IF(ISNUMBER(INDEX($A:$U,ROW(),$F$6)),INDEX($A:$U,ROW(),$F$6),IFERROR(--SUBSTITUTE(SUBSTITUTE(TRIM(INDEX($A:$U,ROW(),$F$6)),",",""),"원",""),""))))</f>
        <v/>
      </c>
      <c r="AC852" s="2">
        <f>IF(OR($Y852="",$G$6=""),"",INDEX($A:$U,ROW(),$G$6)&amp;"")</f>
        <v/>
      </c>
      <c r="AD852" s="2">
        <f>IF($Y852="","",IF(OR(AND(설정!$B$5&lt;&gt;"",ISNUMBER(SEARCH(설정!$B$5,$AC852))),AND(설정!$B$6&lt;&gt;"",ISNUMBER(SEARCH(설정!$B$6,$AC852))),AND(설정!$B$7&lt;&gt;"",ISNUMBER(SEARCH(설정!$B$7,$AC852)))),"제외","포함"))</f>
        <v/>
      </c>
    </row>
    <row r="853">
      <c r="W853" s="2">
        <f>IF(OR($B$5="",$C$6="",ROW()&lt;$B$5),"",IF(INDEX($A:$U,ROW(),$C$6)="","",INDEX($A:$U,ROW(),$C$6)))</f>
        <v/>
      </c>
      <c r="X853" s="28">
        <f>IF($W853="","",IF(ISNUMBER($W853),IF($W853&gt;=10000000,IFERROR(DATE(INT($W853/10000),MOD(INT($W853/100),100),MOD($W853,100)),""),$W853),IF(ISNUMBER(--SUBSTITUTE(SUBSTITUTE(TRIM($W853),".","-"),"/","-")),IF(--SUBSTITUTE(SUBSTITUTE(TRIM($W853),".","-"),"/","-")&gt;=10000000,IFERROR(DATE(--LEFT(TRIM($W853),4),--MID(TRIM($W853),5,2),--RIGHT(TRIM($W853),2)),""),--SUBSTITUTE(SUBSTITUTE(TRIM($W853),".","-"),"/","-")),IFERROR(--LEFT(SUBSTITUTE(SUBSTITUTE(TRIM($W853),".","-"),"/","-"),10),""))))</f>
        <v/>
      </c>
      <c r="Y853" s="29">
        <f>IF($X853="","",INT($X853))</f>
        <v/>
      </c>
      <c r="Z853" s="30">
        <f>IF(OR($Y853="",$D$6=""),"",IF(INDEX($A:$U,ROW(),$D$6)="",0,IF(ISNUMBER(INDEX($A:$U,ROW(),$D$6)),INDEX($A:$U,ROW(),$D$6),IFERROR(--SUBSTITUTE(SUBSTITUTE(TRIM(INDEX($A:$U,ROW(),$D$6)),",",""),"원",""),0))))</f>
        <v/>
      </c>
      <c r="AA853" s="30">
        <f>IF(OR($Y853="",$E$6=""),"",IF(INDEX($A:$U,ROW(),$E$6)="",0,IF(ISNUMBER(INDEX($A:$U,ROW(),$E$6)),INDEX($A:$U,ROW(),$E$6),IFERROR(--SUBSTITUTE(SUBSTITUTE(TRIM(INDEX($A:$U,ROW(),$E$6)),",",""),"원",""),0))))</f>
        <v/>
      </c>
      <c r="AB853" s="30">
        <f>IF(OR($Y853="",$F$6=""),"",IF(INDEX($A:$U,ROW(),$F$6)="","",IF(ISNUMBER(INDEX($A:$U,ROW(),$F$6)),INDEX($A:$U,ROW(),$F$6),IFERROR(--SUBSTITUTE(SUBSTITUTE(TRIM(INDEX($A:$U,ROW(),$F$6)),",",""),"원",""),""))))</f>
        <v/>
      </c>
      <c r="AC853" s="2">
        <f>IF(OR($Y853="",$G$6=""),"",INDEX($A:$U,ROW(),$G$6)&amp;"")</f>
        <v/>
      </c>
      <c r="AD853" s="2">
        <f>IF($Y853="","",IF(OR(AND(설정!$B$5&lt;&gt;"",ISNUMBER(SEARCH(설정!$B$5,$AC853))),AND(설정!$B$6&lt;&gt;"",ISNUMBER(SEARCH(설정!$B$6,$AC853))),AND(설정!$B$7&lt;&gt;"",ISNUMBER(SEARCH(설정!$B$7,$AC853)))),"제외","포함"))</f>
        <v/>
      </c>
    </row>
    <row r="854">
      <c r="W854" s="2">
        <f>IF(OR($B$5="",$C$6="",ROW()&lt;$B$5),"",IF(INDEX($A:$U,ROW(),$C$6)="","",INDEX($A:$U,ROW(),$C$6)))</f>
        <v/>
      </c>
      <c r="X854" s="28">
        <f>IF($W854="","",IF(ISNUMBER($W854),IF($W854&gt;=10000000,IFERROR(DATE(INT($W854/10000),MOD(INT($W854/100),100),MOD($W854,100)),""),$W854),IF(ISNUMBER(--SUBSTITUTE(SUBSTITUTE(TRIM($W854),".","-"),"/","-")),IF(--SUBSTITUTE(SUBSTITUTE(TRIM($W854),".","-"),"/","-")&gt;=10000000,IFERROR(DATE(--LEFT(TRIM($W854),4),--MID(TRIM($W854),5,2),--RIGHT(TRIM($W854),2)),""),--SUBSTITUTE(SUBSTITUTE(TRIM($W854),".","-"),"/","-")),IFERROR(--LEFT(SUBSTITUTE(SUBSTITUTE(TRIM($W854),".","-"),"/","-"),10),""))))</f>
        <v/>
      </c>
      <c r="Y854" s="29">
        <f>IF($X854="","",INT($X854))</f>
        <v/>
      </c>
      <c r="Z854" s="30">
        <f>IF(OR($Y854="",$D$6=""),"",IF(INDEX($A:$U,ROW(),$D$6)="",0,IF(ISNUMBER(INDEX($A:$U,ROW(),$D$6)),INDEX($A:$U,ROW(),$D$6),IFERROR(--SUBSTITUTE(SUBSTITUTE(TRIM(INDEX($A:$U,ROW(),$D$6)),",",""),"원",""),0))))</f>
        <v/>
      </c>
      <c r="AA854" s="30">
        <f>IF(OR($Y854="",$E$6=""),"",IF(INDEX($A:$U,ROW(),$E$6)="",0,IF(ISNUMBER(INDEX($A:$U,ROW(),$E$6)),INDEX($A:$U,ROW(),$E$6),IFERROR(--SUBSTITUTE(SUBSTITUTE(TRIM(INDEX($A:$U,ROW(),$E$6)),",",""),"원",""),0))))</f>
        <v/>
      </c>
      <c r="AB854" s="30">
        <f>IF(OR($Y854="",$F$6=""),"",IF(INDEX($A:$U,ROW(),$F$6)="","",IF(ISNUMBER(INDEX($A:$U,ROW(),$F$6)),INDEX($A:$U,ROW(),$F$6),IFERROR(--SUBSTITUTE(SUBSTITUTE(TRIM(INDEX($A:$U,ROW(),$F$6)),",",""),"원",""),""))))</f>
        <v/>
      </c>
      <c r="AC854" s="2">
        <f>IF(OR($Y854="",$G$6=""),"",INDEX($A:$U,ROW(),$G$6)&amp;"")</f>
        <v/>
      </c>
      <c r="AD854" s="2">
        <f>IF($Y854="","",IF(OR(AND(설정!$B$5&lt;&gt;"",ISNUMBER(SEARCH(설정!$B$5,$AC854))),AND(설정!$B$6&lt;&gt;"",ISNUMBER(SEARCH(설정!$B$6,$AC854))),AND(설정!$B$7&lt;&gt;"",ISNUMBER(SEARCH(설정!$B$7,$AC854)))),"제외","포함"))</f>
        <v/>
      </c>
    </row>
    <row r="855">
      <c r="W855" s="2">
        <f>IF(OR($B$5="",$C$6="",ROW()&lt;$B$5),"",IF(INDEX($A:$U,ROW(),$C$6)="","",INDEX($A:$U,ROW(),$C$6)))</f>
        <v/>
      </c>
      <c r="X855" s="28">
        <f>IF($W855="","",IF(ISNUMBER($W855),IF($W855&gt;=10000000,IFERROR(DATE(INT($W855/10000),MOD(INT($W855/100),100),MOD($W855,100)),""),$W855),IF(ISNUMBER(--SUBSTITUTE(SUBSTITUTE(TRIM($W855),".","-"),"/","-")),IF(--SUBSTITUTE(SUBSTITUTE(TRIM($W855),".","-"),"/","-")&gt;=10000000,IFERROR(DATE(--LEFT(TRIM($W855),4),--MID(TRIM($W855),5,2),--RIGHT(TRIM($W855),2)),""),--SUBSTITUTE(SUBSTITUTE(TRIM($W855),".","-"),"/","-")),IFERROR(--LEFT(SUBSTITUTE(SUBSTITUTE(TRIM($W855),".","-"),"/","-"),10),""))))</f>
        <v/>
      </c>
      <c r="Y855" s="29">
        <f>IF($X855="","",INT($X855))</f>
        <v/>
      </c>
      <c r="Z855" s="30">
        <f>IF(OR($Y855="",$D$6=""),"",IF(INDEX($A:$U,ROW(),$D$6)="",0,IF(ISNUMBER(INDEX($A:$U,ROW(),$D$6)),INDEX($A:$U,ROW(),$D$6),IFERROR(--SUBSTITUTE(SUBSTITUTE(TRIM(INDEX($A:$U,ROW(),$D$6)),",",""),"원",""),0))))</f>
        <v/>
      </c>
      <c r="AA855" s="30">
        <f>IF(OR($Y855="",$E$6=""),"",IF(INDEX($A:$U,ROW(),$E$6)="",0,IF(ISNUMBER(INDEX($A:$U,ROW(),$E$6)),INDEX($A:$U,ROW(),$E$6),IFERROR(--SUBSTITUTE(SUBSTITUTE(TRIM(INDEX($A:$U,ROW(),$E$6)),",",""),"원",""),0))))</f>
        <v/>
      </c>
      <c r="AB855" s="30">
        <f>IF(OR($Y855="",$F$6=""),"",IF(INDEX($A:$U,ROW(),$F$6)="","",IF(ISNUMBER(INDEX($A:$U,ROW(),$F$6)),INDEX($A:$U,ROW(),$F$6),IFERROR(--SUBSTITUTE(SUBSTITUTE(TRIM(INDEX($A:$U,ROW(),$F$6)),",",""),"원",""),""))))</f>
        <v/>
      </c>
      <c r="AC855" s="2">
        <f>IF(OR($Y855="",$G$6=""),"",INDEX($A:$U,ROW(),$G$6)&amp;"")</f>
        <v/>
      </c>
      <c r="AD855" s="2">
        <f>IF($Y855="","",IF(OR(AND(설정!$B$5&lt;&gt;"",ISNUMBER(SEARCH(설정!$B$5,$AC855))),AND(설정!$B$6&lt;&gt;"",ISNUMBER(SEARCH(설정!$B$6,$AC855))),AND(설정!$B$7&lt;&gt;"",ISNUMBER(SEARCH(설정!$B$7,$AC855)))),"제외","포함"))</f>
        <v/>
      </c>
    </row>
    <row r="856">
      <c r="W856" s="2">
        <f>IF(OR($B$5="",$C$6="",ROW()&lt;$B$5),"",IF(INDEX($A:$U,ROW(),$C$6)="","",INDEX($A:$U,ROW(),$C$6)))</f>
        <v/>
      </c>
      <c r="X856" s="28">
        <f>IF($W856="","",IF(ISNUMBER($W856),IF($W856&gt;=10000000,IFERROR(DATE(INT($W856/10000),MOD(INT($W856/100),100),MOD($W856,100)),""),$W856),IF(ISNUMBER(--SUBSTITUTE(SUBSTITUTE(TRIM($W856),".","-"),"/","-")),IF(--SUBSTITUTE(SUBSTITUTE(TRIM($W856),".","-"),"/","-")&gt;=10000000,IFERROR(DATE(--LEFT(TRIM($W856),4),--MID(TRIM($W856),5,2),--RIGHT(TRIM($W856),2)),""),--SUBSTITUTE(SUBSTITUTE(TRIM($W856),".","-"),"/","-")),IFERROR(--LEFT(SUBSTITUTE(SUBSTITUTE(TRIM($W856),".","-"),"/","-"),10),""))))</f>
        <v/>
      </c>
      <c r="Y856" s="29">
        <f>IF($X856="","",INT($X856))</f>
        <v/>
      </c>
      <c r="Z856" s="30">
        <f>IF(OR($Y856="",$D$6=""),"",IF(INDEX($A:$U,ROW(),$D$6)="",0,IF(ISNUMBER(INDEX($A:$U,ROW(),$D$6)),INDEX($A:$U,ROW(),$D$6),IFERROR(--SUBSTITUTE(SUBSTITUTE(TRIM(INDEX($A:$U,ROW(),$D$6)),",",""),"원",""),0))))</f>
        <v/>
      </c>
      <c r="AA856" s="30">
        <f>IF(OR($Y856="",$E$6=""),"",IF(INDEX($A:$U,ROW(),$E$6)="",0,IF(ISNUMBER(INDEX($A:$U,ROW(),$E$6)),INDEX($A:$U,ROW(),$E$6),IFERROR(--SUBSTITUTE(SUBSTITUTE(TRIM(INDEX($A:$U,ROW(),$E$6)),",",""),"원",""),0))))</f>
        <v/>
      </c>
      <c r="AB856" s="30">
        <f>IF(OR($Y856="",$F$6=""),"",IF(INDEX($A:$U,ROW(),$F$6)="","",IF(ISNUMBER(INDEX($A:$U,ROW(),$F$6)),INDEX($A:$U,ROW(),$F$6),IFERROR(--SUBSTITUTE(SUBSTITUTE(TRIM(INDEX($A:$U,ROW(),$F$6)),",",""),"원",""),""))))</f>
        <v/>
      </c>
      <c r="AC856" s="2">
        <f>IF(OR($Y856="",$G$6=""),"",INDEX($A:$U,ROW(),$G$6)&amp;"")</f>
        <v/>
      </c>
      <c r="AD856" s="2">
        <f>IF($Y856="","",IF(OR(AND(설정!$B$5&lt;&gt;"",ISNUMBER(SEARCH(설정!$B$5,$AC856))),AND(설정!$B$6&lt;&gt;"",ISNUMBER(SEARCH(설정!$B$6,$AC856))),AND(설정!$B$7&lt;&gt;"",ISNUMBER(SEARCH(설정!$B$7,$AC856)))),"제외","포함"))</f>
        <v/>
      </c>
    </row>
    <row r="857">
      <c r="W857" s="2">
        <f>IF(OR($B$5="",$C$6="",ROW()&lt;$B$5),"",IF(INDEX($A:$U,ROW(),$C$6)="","",INDEX($A:$U,ROW(),$C$6)))</f>
        <v/>
      </c>
      <c r="X857" s="28">
        <f>IF($W857="","",IF(ISNUMBER($W857),IF($W857&gt;=10000000,IFERROR(DATE(INT($W857/10000),MOD(INT($W857/100),100),MOD($W857,100)),""),$W857),IF(ISNUMBER(--SUBSTITUTE(SUBSTITUTE(TRIM($W857),".","-"),"/","-")),IF(--SUBSTITUTE(SUBSTITUTE(TRIM($W857),".","-"),"/","-")&gt;=10000000,IFERROR(DATE(--LEFT(TRIM($W857),4),--MID(TRIM($W857),5,2),--RIGHT(TRIM($W857),2)),""),--SUBSTITUTE(SUBSTITUTE(TRIM($W857),".","-"),"/","-")),IFERROR(--LEFT(SUBSTITUTE(SUBSTITUTE(TRIM($W857),".","-"),"/","-"),10),""))))</f>
        <v/>
      </c>
      <c r="Y857" s="29">
        <f>IF($X857="","",INT($X857))</f>
        <v/>
      </c>
      <c r="Z857" s="30">
        <f>IF(OR($Y857="",$D$6=""),"",IF(INDEX($A:$U,ROW(),$D$6)="",0,IF(ISNUMBER(INDEX($A:$U,ROW(),$D$6)),INDEX($A:$U,ROW(),$D$6),IFERROR(--SUBSTITUTE(SUBSTITUTE(TRIM(INDEX($A:$U,ROW(),$D$6)),",",""),"원",""),0))))</f>
        <v/>
      </c>
      <c r="AA857" s="30">
        <f>IF(OR($Y857="",$E$6=""),"",IF(INDEX($A:$U,ROW(),$E$6)="",0,IF(ISNUMBER(INDEX($A:$U,ROW(),$E$6)),INDEX($A:$U,ROW(),$E$6),IFERROR(--SUBSTITUTE(SUBSTITUTE(TRIM(INDEX($A:$U,ROW(),$E$6)),",",""),"원",""),0))))</f>
        <v/>
      </c>
      <c r="AB857" s="30">
        <f>IF(OR($Y857="",$F$6=""),"",IF(INDEX($A:$U,ROW(),$F$6)="","",IF(ISNUMBER(INDEX($A:$U,ROW(),$F$6)),INDEX($A:$U,ROW(),$F$6),IFERROR(--SUBSTITUTE(SUBSTITUTE(TRIM(INDEX($A:$U,ROW(),$F$6)),",",""),"원",""),""))))</f>
        <v/>
      </c>
      <c r="AC857" s="2">
        <f>IF(OR($Y857="",$G$6=""),"",INDEX($A:$U,ROW(),$G$6)&amp;"")</f>
        <v/>
      </c>
      <c r="AD857" s="2">
        <f>IF($Y857="","",IF(OR(AND(설정!$B$5&lt;&gt;"",ISNUMBER(SEARCH(설정!$B$5,$AC857))),AND(설정!$B$6&lt;&gt;"",ISNUMBER(SEARCH(설정!$B$6,$AC857))),AND(설정!$B$7&lt;&gt;"",ISNUMBER(SEARCH(설정!$B$7,$AC857)))),"제외","포함"))</f>
        <v/>
      </c>
    </row>
    <row r="858">
      <c r="W858" s="2">
        <f>IF(OR($B$5="",$C$6="",ROW()&lt;$B$5),"",IF(INDEX($A:$U,ROW(),$C$6)="","",INDEX($A:$U,ROW(),$C$6)))</f>
        <v/>
      </c>
      <c r="X858" s="28">
        <f>IF($W858="","",IF(ISNUMBER($W858),IF($W858&gt;=10000000,IFERROR(DATE(INT($W858/10000),MOD(INT($W858/100),100),MOD($W858,100)),""),$W858),IF(ISNUMBER(--SUBSTITUTE(SUBSTITUTE(TRIM($W858),".","-"),"/","-")),IF(--SUBSTITUTE(SUBSTITUTE(TRIM($W858),".","-"),"/","-")&gt;=10000000,IFERROR(DATE(--LEFT(TRIM($W858),4),--MID(TRIM($W858),5,2),--RIGHT(TRIM($W858),2)),""),--SUBSTITUTE(SUBSTITUTE(TRIM($W858),".","-"),"/","-")),IFERROR(--LEFT(SUBSTITUTE(SUBSTITUTE(TRIM($W858),".","-"),"/","-"),10),""))))</f>
        <v/>
      </c>
      <c r="Y858" s="29">
        <f>IF($X858="","",INT($X858))</f>
        <v/>
      </c>
      <c r="Z858" s="30">
        <f>IF(OR($Y858="",$D$6=""),"",IF(INDEX($A:$U,ROW(),$D$6)="",0,IF(ISNUMBER(INDEX($A:$U,ROW(),$D$6)),INDEX($A:$U,ROW(),$D$6),IFERROR(--SUBSTITUTE(SUBSTITUTE(TRIM(INDEX($A:$U,ROW(),$D$6)),",",""),"원",""),0))))</f>
        <v/>
      </c>
      <c r="AA858" s="30">
        <f>IF(OR($Y858="",$E$6=""),"",IF(INDEX($A:$U,ROW(),$E$6)="",0,IF(ISNUMBER(INDEX($A:$U,ROW(),$E$6)),INDEX($A:$U,ROW(),$E$6),IFERROR(--SUBSTITUTE(SUBSTITUTE(TRIM(INDEX($A:$U,ROW(),$E$6)),",",""),"원",""),0))))</f>
        <v/>
      </c>
      <c r="AB858" s="30">
        <f>IF(OR($Y858="",$F$6=""),"",IF(INDEX($A:$U,ROW(),$F$6)="","",IF(ISNUMBER(INDEX($A:$U,ROW(),$F$6)),INDEX($A:$U,ROW(),$F$6),IFERROR(--SUBSTITUTE(SUBSTITUTE(TRIM(INDEX($A:$U,ROW(),$F$6)),",",""),"원",""),""))))</f>
        <v/>
      </c>
      <c r="AC858" s="2">
        <f>IF(OR($Y858="",$G$6=""),"",INDEX($A:$U,ROW(),$G$6)&amp;"")</f>
        <v/>
      </c>
      <c r="AD858" s="2">
        <f>IF($Y858="","",IF(OR(AND(설정!$B$5&lt;&gt;"",ISNUMBER(SEARCH(설정!$B$5,$AC858))),AND(설정!$B$6&lt;&gt;"",ISNUMBER(SEARCH(설정!$B$6,$AC858))),AND(설정!$B$7&lt;&gt;"",ISNUMBER(SEARCH(설정!$B$7,$AC858)))),"제외","포함"))</f>
        <v/>
      </c>
    </row>
    <row r="859">
      <c r="W859" s="2">
        <f>IF(OR($B$5="",$C$6="",ROW()&lt;$B$5),"",IF(INDEX($A:$U,ROW(),$C$6)="","",INDEX($A:$U,ROW(),$C$6)))</f>
        <v/>
      </c>
      <c r="X859" s="28">
        <f>IF($W859="","",IF(ISNUMBER($W859),IF($W859&gt;=10000000,IFERROR(DATE(INT($W859/10000),MOD(INT($W859/100),100),MOD($W859,100)),""),$W859),IF(ISNUMBER(--SUBSTITUTE(SUBSTITUTE(TRIM($W859),".","-"),"/","-")),IF(--SUBSTITUTE(SUBSTITUTE(TRIM($W859),".","-"),"/","-")&gt;=10000000,IFERROR(DATE(--LEFT(TRIM($W859),4),--MID(TRIM($W859),5,2),--RIGHT(TRIM($W859),2)),""),--SUBSTITUTE(SUBSTITUTE(TRIM($W859),".","-"),"/","-")),IFERROR(--LEFT(SUBSTITUTE(SUBSTITUTE(TRIM($W859),".","-"),"/","-"),10),""))))</f>
        <v/>
      </c>
      <c r="Y859" s="29">
        <f>IF($X859="","",INT($X859))</f>
        <v/>
      </c>
      <c r="Z859" s="30">
        <f>IF(OR($Y859="",$D$6=""),"",IF(INDEX($A:$U,ROW(),$D$6)="",0,IF(ISNUMBER(INDEX($A:$U,ROW(),$D$6)),INDEX($A:$U,ROW(),$D$6),IFERROR(--SUBSTITUTE(SUBSTITUTE(TRIM(INDEX($A:$U,ROW(),$D$6)),",",""),"원",""),0))))</f>
        <v/>
      </c>
      <c r="AA859" s="30">
        <f>IF(OR($Y859="",$E$6=""),"",IF(INDEX($A:$U,ROW(),$E$6)="",0,IF(ISNUMBER(INDEX($A:$U,ROW(),$E$6)),INDEX($A:$U,ROW(),$E$6),IFERROR(--SUBSTITUTE(SUBSTITUTE(TRIM(INDEX($A:$U,ROW(),$E$6)),",",""),"원",""),0))))</f>
        <v/>
      </c>
      <c r="AB859" s="30">
        <f>IF(OR($Y859="",$F$6=""),"",IF(INDEX($A:$U,ROW(),$F$6)="","",IF(ISNUMBER(INDEX($A:$U,ROW(),$F$6)),INDEX($A:$U,ROW(),$F$6),IFERROR(--SUBSTITUTE(SUBSTITUTE(TRIM(INDEX($A:$U,ROW(),$F$6)),",",""),"원",""),""))))</f>
        <v/>
      </c>
      <c r="AC859" s="2">
        <f>IF(OR($Y859="",$G$6=""),"",INDEX($A:$U,ROW(),$G$6)&amp;"")</f>
        <v/>
      </c>
      <c r="AD859" s="2">
        <f>IF($Y859="","",IF(OR(AND(설정!$B$5&lt;&gt;"",ISNUMBER(SEARCH(설정!$B$5,$AC859))),AND(설정!$B$6&lt;&gt;"",ISNUMBER(SEARCH(설정!$B$6,$AC859))),AND(설정!$B$7&lt;&gt;"",ISNUMBER(SEARCH(설정!$B$7,$AC859)))),"제외","포함"))</f>
        <v/>
      </c>
    </row>
    <row r="860">
      <c r="W860" s="2">
        <f>IF(OR($B$5="",$C$6="",ROW()&lt;$B$5),"",IF(INDEX($A:$U,ROW(),$C$6)="","",INDEX($A:$U,ROW(),$C$6)))</f>
        <v/>
      </c>
      <c r="X860" s="28">
        <f>IF($W860="","",IF(ISNUMBER($W860),IF($W860&gt;=10000000,IFERROR(DATE(INT($W860/10000),MOD(INT($W860/100),100),MOD($W860,100)),""),$W860),IF(ISNUMBER(--SUBSTITUTE(SUBSTITUTE(TRIM($W860),".","-"),"/","-")),IF(--SUBSTITUTE(SUBSTITUTE(TRIM($W860),".","-"),"/","-")&gt;=10000000,IFERROR(DATE(--LEFT(TRIM($W860),4),--MID(TRIM($W860),5,2),--RIGHT(TRIM($W860),2)),""),--SUBSTITUTE(SUBSTITUTE(TRIM($W860),".","-"),"/","-")),IFERROR(--LEFT(SUBSTITUTE(SUBSTITUTE(TRIM($W860),".","-"),"/","-"),10),""))))</f>
        <v/>
      </c>
      <c r="Y860" s="29">
        <f>IF($X860="","",INT($X860))</f>
        <v/>
      </c>
      <c r="Z860" s="30">
        <f>IF(OR($Y860="",$D$6=""),"",IF(INDEX($A:$U,ROW(),$D$6)="",0,IF(ISNUMBER(INDEX($A:$U,ROW(),$D$6)),INDEX($A:$U,ROW(),$D$6),IFERROR(--SUBSTITUTE(SUBSTITUTE(TRIM(INDEX($A:$U,ROW(),$D$6)),",",""),"원",""),0))))</f>
        <v/>
      </c>
      <c r="AA860" s="30">
        <f>IF(OR($Y860="",$E$6=""),"",IF(INDEX($A:$U,ROW(),$E$6)="",0,IF(ISNUMBER(INDEX($A:$U,ROW(),$E$6)),INDEX($A:$U,ROW(),$E$6),IFERROR(--SUBSTITUTE(SUBSTITUTE(TRIM(INDEX($A:$U,ROW(),$E$6)),",",""),"원",""),0))))</f>
        <v/>
      </c>
      <c r="AB860" s="30">
        <f>IF(OR($Y860="",$F$6=""),"",IF(INDEX($A:$U,ROW(),$F$6)="","",IF(ISNUMBER(INDEX($A:$U,ROW(),$F$6)),INDEX($A:$U,ROW(),$F$6),IFERROR(--SUBSTITUTE(SUBSTITUTE(TRIM(INDEX($A:$U,ROW(),$F$6)),",",""),"원",""),""))))</f>
        <v/>
      </c>
      <c r="AC860" s="2">
        <f>IF(OR($Y860="",$G$6=""),"",INDEX($A:$U,ROW(),$G$6)&amp;"")</f>
        <v/>
      </c>
      <c r="AD860" s="2">
        <f>IF($Y860="","",IF(OR(AND(설정!$B$5&lt;&gt;"",ISNUMBER(SEARCH(설정!$B$5,$AC860))),AND(설정!$B$6&lt;&gt;"",ISNUMBER(SEARCH(설정!$B$6,$AC860))),AND(설정!$B$7&lt;&gt;"",ISNUMBER(SEARCH(설정!$B$7,$AC860)))),"제외","포함"))</f>
        <v/>
      </c>
    </row>
    <row r="861">
      <c r="W861" s="2">
        <f>IF(OR($B$5="",$C$6="",ROW()&lt;$B$5),"",IF(INDEX($A:$U,ROW(),$C$6)="","",INDEX($A:$U,ROW(),$C$6)))</f>
        <v/>
      </c>
      <c r="X861" s="28">
        <f>IF($W861="","",IF(ISNUMBER($W861),IF($W861&gt;=10000000,IFERROR(DATE(INT($W861/10000),MOD(INT($W861/100),100),MOD($W861,100)),""),$W861),IF(ISNUMBER(--SUBSTITUTE(SUBSTITUTE(TRIM($W861),".","-"),"/","-")),IF(--SUBSTITUTE(SUBSTITUTE(TRIM($W861),".","-"),"/","-")&gt;=10000000,IFERROR(DATE(--LEFT(TRIM($W861),4),--MID(TRIM($W861),5,2),--RIGHT(TRIM($W861),2)),""),--SUBSTITUTE(SUBSTITUTE(TRIM($W861),".","-"),"/","-")),IFERROR(--LEFT(SUBSTITUTE(SUBSTITUTE(TRIM($W861),".","-"),"/","-"),10),""))))</f>
        <v/>
      </c>
      <c r="Y861" s="29">
        <f>IF($X861="","",INT($X861))</f>
        <v/>
      </c>
      <c r="Z861" s="30">
        <f>IF(OR($Y861="",$D$6=""),"",IF(INDEX($A:$U,ROW(),$D$6)="",0,IF(ISNUMBER(INDEX($A:$U,ROW(),$D$6)),INDEX($A:$U,ROW(),$D$6),IFERROR(--SUBSTITUTE(SUBSTITUTE(TRIM(INDEX($A:$U,ROW(),$D$6)),",",""),"원",""),0))))</f>
        <v/>
      </c>
      <c r="AA861" s="30">
        <f>IF(OR($Y861="",$E$6=""),"",IF(INDEX($A:$U,ROW(),$E$6)="",0,IF(ISNUMBER(INDEX($A:$U,ROW(),$E$6)),INDEX($A:$U,ROW(),$E$6),IFERROR(--SUBSTITUTE(SUBSTITUTE(TRIM(INDEX($A:$U,ROW(),$E$6)),",",""),"원",""),0))))</f>
        <v/>
      </c>
      <c r="AB861" s="30">
        <f>IF(OR($Y861="",$F$6=""),"",IF(INDEX($A:$U,ROW(),$F$6)="","",IF(ISNUMBER(INDEX($A:$U,ROW(),$F$6)),INDEX($A:$U,ROW(),$F$6),IFERROR(--SUBSTITUTE(SUBSTITUTE(TRIM(INDEX($A:$U,ROW(),$F$6)),",",""),"원",""),""))))</f>
        <v/>
      </c>
      <c r="AC861" s="2">
        <f>IF(OR($Y861="",$G$6=""),"",INDEX($A:$U,ROW(),$G$6)&amp;"")</f>
        <v/>
      </c>
      <c r="AD861" s="2">
        <f>IF($Y861="","",IF(OR(AND(설정!$B$5&lt;&gt;"",ISNUMBER(SEARCH(설정!$B$5,$AC861))),AND(설정!$B$6&lt;&gt;"",ISNUMBER(SEARCH(설정!$B$6,$AC861))),AND(설정!$B$7&lt;&gt;"",ISNUMBER(SEARCH(설정!$B$7,$AC861)))),"제외","포함"))</f>
        <v/>
      </c>
    </row>
    <row r="862">
      <c r="W862" s="2">
        <f>IF(OR($B$5="",$C$6="",ROW()&lt;$B$5),"",IF(INDEX($A:$U,ROW(),$C$6)="","",INDEX($A:$U,ROW(),$C$6)))</f>
        <v/>
      </c>
      <c r="X862" s="28">
        <f>IF($W862="","",IF(ISNUMBER($W862),IF($W862&gt;=10000000,IFERROR(DATE(INT($W862/10000),MOD(INT($W862/100),100),MOD($W862,100)),""),$W862),IF(ISNUMBER(--SUBSTITUTE(SUBSTITUTE(TRIM($W862),".","-"),"/","-")),IF(--SUBSTITUTE(SUBSTITUTE(TRIM($W862),".","-"),"/","-")&gt;=10000000,IFERROR(DATE(--LEFT(TRIM($W862),4),--MID(TRIM($W862),5,2),--RIGHT(TRIM($W862),2)),""),--SUBSTITUTE(SUBSTITUTE(TRIM($W862),".","-"),"/","-")),IFERROR(--LEFT(SUBSTITUTE(SUBSTITUTE(TRIM($W862),".","-"),"/","-"),10),""))))</f>
        <v/>
      </c>
      <c r="Y862" s="29">
        <f>IF($X862="","",INT($X862))</f>
        <v/>
      </c>
      <c r="Z862" s="30">
        <f>IF(OR($Y862="",$D$6=""),"",IF(INDEX($A:$U,ROW(),$D$6)="",0,IF(ISNUMBER(INDEX($A:$U,ROW(),$D$6)),INDEX($A:$U,ROW(),$D$6),IFERROR(--SUBSTITUTE(SUBSTITUTE(TRIM(INDEX($A:$U,ROW(),$D$6)),",",""),"원",""),0))))</f>
        <v/>
      </c>
      <c r="AA862" s="30">
        <f>IF(OR($Y862="",$E$6=""),"",IF(INDEX($A:$U,ROW(),$E$6)="",0,IF(ISNUMBER(INDEX($A:$U,ROW(),$E$6)),INDEX($A:$U,ROW(),$E$6),IFERROR(--SUBSTITUTE(SUBSTITUTE(TRIM(INDEX($A:$U,ROW(),$E$6)),",",""),"원",""),0))))</f>
        <v/>
      </c>
      <c r="AB862" s="30">
        <f>IF(OR($Y862="",$F$6=""),"",IF(INDEX($A:$U,ROW(),$F$6)="","",IF(ISNUMBER(INDEX($A:$U,ROW(),$F$6)),INDEX($A:$U,ROW(),$F$6),IFERROR(--SUBSTITUTE(SUBSTITUTE(TRIM(INDEX($A:$U,ROW(),$F$6)),",",""),"원",""),""))))</f>
        <v/>
      </c>
      <c r="AC862" s="2">
        <f>IF(OR($Y862="",$G$6=""),"",INDEX($A:$U,ROW(),$G$6)&amp;"")</f>
        <v/>
      </c>
      <c r="AD862" s="2">
        <f>IF($Y862="","",IF(OR(AND(설정!$B$5&lt;&gt;"",ISNUMBER(SEARCH(설정!$B$5,$AC862))),AND(설정!$B$6&lt;&gt;"",ISNUMBER(SEARCH(설정!$B$6,$AC862))),AND(설정!$B$7&lt;&gt;"",ISNUMBER(SEARCH(설정!$B$7,$AC862)))),"제외","포함"))</f>
        <v/>
      </c>
    </row>
    <row r="863">
      <c r="W863" s="2">
        <f>IF(OR($B$5="",$C$6="",ROW()&lt;$B$5),"",IF(INDEX($A:$U,ROW(),$C$6)="","",INDEX($A:$U,ROW(),$C$6)))</f>
        <v/>
      </c>
      <c r="X863" s="28">
        <f>IF($W863="","",IF(ISNUMBER($W863),IF($W863&gt;=10000000,IFERROR(DATE(INT($W863/10000),MOD(INT($W863/100),100),MOD($W863,100)),""),$W863),IF(ISNUMBER(--SUBSTITUTE(SUBSTITUTE(TRIM($W863),".","-"),"/","-")),IF(--SUBSTITUTE(SUBSTITUTE(TRIM($W863),".","-"),"/","-")&gt;=10000000,IFERROR(DATE(--LEFT(TRIM($W863),4),--MID(TRIM($W863),5,2),--RIGHT(TRIM($W863),2)),""),--SUBSTITUTE(SUBSTITUTE(TRIM($W863),".","-"),"/","-")),IFERROR(--LEFT(SUBSTITUTE(SUBSTITUTE(TRIM($W863),".","-"),"/","-"),10),""))))</f>
        <v/>
      </c>
      <c r="Y863" s="29">
        <f>IF($X863="","",INT($X863))</f>
        <v/>
      </c>
      <c r="Z863" s="30">
        <f>IF(OR($Y863="",$D$6=""),"",IF(INDEX($A:$U,ROW(),$D$6)="",0,IF(ISNUMBER(INDEX($A:$U,ROW(),$D$6)),INDEX($A:$U,ROW(),$D$6),IFERROR(--SUBSTITUTE(SUBSTITUTE(TRIM(INDEX($A:$U,ROW(),$D$6)),",",""),"원",""),0))))</f>
        <v/>
      </c>
      <c r="AA863" s="30">
        <f>IF(OR($Y863="",$E$6=""),"",IF(INDEX($A:$U,ROW(),$E$6)="",0,IF(ISNUMBER(INDEX($A:$U,ROW(),$E$6)),INDEX($A:$U,ROW(),$E$6),IFERROR(--SUBSTITUTE(SUBSTITUTE(TRIM(INDEX($A:$U,ROW(),$E$6)),",",""),"원",""),0))))</f>
        <v/>
      </c>
      <c r="AB863" s="30">
        <f>IF(OR($Y863="",$F$6=""),"",IF(INDEX($A:$U,ROW(),$F$6)="","",IF(ISNUMBER(INDEX($A:$U,ROW(),$F$6)),INDEX($A:$U,ROW(),$F$6),IFERROR(--SUBSTITUTE(SUBSTITUTE(TRIM(INDEX($A:$U,ROW(),$F$6)),",",""),"원",""),""))))</f>
        <v/>
      </c>
      <c r="AC863" s="2">
        <f>IF(OR($Y863="",$G$6=""),"",INDEX($A:$U,ROW(),$G$6)&amp;"")</f>
        <v/>
      </c>
      <c r="AD863" s="2">
        <f>IF($Y863="","",IF(OR(AND(설정!$B$5&lt;&gt;"",ISNUMBER(SEARCH(설정!$B$5,$AC863))),AND(설정!$B$6&lt;&gt;"",ISNUMBER(SEARCH(설정!$B$6,$AC863))),AND(설정!$B$7&lt;&gt;"",ISNUMBER(SEARCH(설정!$B$7,$AC863)))),"제외","포함"))</f>
        <v/>
      </c>
    </row>
    <row r="864">
      <c r="W864" s="2">
        <f>IF(OR($B$5="",$C$6="",ROW()&lt;$B$5),"",IF(INDEX($A:$U,ROW(),$C$6)="","",INDEX($A:$U,ROW(),$C$6)))</f>
        <v/>
      </c>
      <c r="X864" s="28">
        <f>IF($W864="","",IF(ISNUMBER($W864),IF($W864&gt;=10000000,IFERROR(DATE(INT($W864/10000),MOD(INT($W864/100),100),MOD($W864,100)),""),$W864),IF(ISNUMBER(--SUBSTITUTE(SUBSTITUTE(TRIM($W864),".","-"),"/","-")),IF(--SUBSTITUTE(SUBSTITUTE(TRIM($W864),".","-"),"/","-")&gt;=10000000,IFERROR(DATE(--LEFT(TRIM($W864),4),--MID(TRIM($W864),5,2),--RIGHT(TRIM($W864),2)),""),--SUBSTITUTE(SUBSTITUTE(TRIM($W864),".","-"),"/","-")),IFERROR(--LEFT(SUBSTITUTE(SUBSTITUTE(TRIM($W864),".","-"),"/","-"),10),""))))</f>
        <v/>
      </c>
      <c r="Y864" s="29">
        <f>IF($X864="","",INT($X864))</f>
        <v/>
      </c>
      <c r="Z864" s="30">
        <f>IF(OR($Y864="",$D$6=""),"",IF(INDEX($A:$U,ROW(),$D$6)="",0,IF(ISNUMBER(INDEX($A:$U,ROW(),$D$6)),INDEX($A:$U,ROW(),$D$6),IFERROR(--SUBSTITUTE(SUBSTITUTE(TRIM(INDEX($A:$U,ROW(),$D$6)),",",""),"원",""),0))))</f>
        <v/>
      </c>
      <c r="AA864" s="30">
        <f>IF(OR($Y864="",$E$6=""),"",IF(INDEX($A:$U,ROW(),$E$6)="",0,IF(ISNUMBER(INDEX($A:$U,ROW(),$E$6)),INDEX($A:$U,ROW(),$E$6),IFERROR(--SUBSTITUTE(SUBSTITUTE(TRIM(INDEX($A:$U,ROW(),$E$6)),",",""),"원",""),0))))</f>
        <v/>
      </c>
      <c r="AB864" s="30">
        <f>IF(OR($Y864="",$F$6=""),"",IF(INDEX($A:$U,ROW(),$F$6)="","",IF(ISNUMBER(INDEX($A:$U,ROW(),$F$6)),INDEX($A:$U,ROW(),$F$6),IFERROR(--SUBSTITUTE(SUBSTITUTE(TRIM(INDEX($A:$U,ROW(),$F$6)),",",""),"원",""),""))))</f>
        <v/>
      </c>
      <c r="AC864" s="2">
        <f>IF(OR($Y864="",$G$6=""),"",INDEX($A:$U,ROW(),$G$6)&amp;"")</f>
        <v/>
      </c>
      <c r="AD864" s="2">
        <f>IF($Y864="","",IF(OR(AND(설정!$B$5&lt;&gt;"",ISNUMBER(SEARCH(설정!$B$5,$AC864))),AND(설정!$B$6&lt;&gt;"",ISNUMBER(SEARCH(설정!$B$6,$AC864))),AND(설정!$B$7&lt;&gt;"",ISNUMBER(SEARCH(설정!$B$7,$AC864)))),"제외","포함"))</f>
        <v/>
      </c>
    </row>
    <row r="865">
      <c r="W865" s="2">
        <f>IF(OR($B$5="",$C$6="",ROW()&lt;$B$5),"",IF(INDEX($A:$U,ROW(),$C$6)="","",INDEX($A:$U,ROW(),$C$6)))</f>
        <v/>
      </c>
      <c r="X865" s="28">
        <f>IF($W865="","",IF(ISNUMBER($W865),IF($W865&gt;=10000000,IFERROR(DATE(INT($W865/10000),MOD(INT($W865/100),100),MOD($W865,100)),""),$W865),IF(ISNUMBER(--SUBSTITUTE(SUBSTITUTE(TRIM($W865),".","-"),"/","-")),IF(--SUBSTITUTE(SUBSTITUTE(TRIM($W865),".","-"),"/","-")&gt;=10000000,IFERROR(DATE(--LEFT(TRIM($W865),4),--MID(TRIM($W865),5,2),--RIGHT(TRIM($W865),2)),""),--SUBSTITUTE(SUBSTITUTE(TRIM($W865),".","-"),"/","-")),IFERROR(--LEFT(SUBSTITUTE(SUBSTITUTE(TRIM($W865),".","-"),"/","-"),10),""))))</f>
        <v/>
      </c>
      <c r="Y865" s="29">
        <f>IF($X865="","",INT($X865))</f>
        <v/>
      </c>
      <c r="Z865" s="30">
        <f>IF(OR($Y865="",$D$6=""),"",IF(INDEX($A:$U,ROW(),$D$6)="",0,IF(ISNUMBER(INDEX($A:$U,ROW(),$D$6)),INDEX($A:$U,ROW(),$D$6),IFERROR(--SUBSTITUTE(SUBSTITUTE(TRIM(INDEX($A:$U,ROW(),$D$6)),",",""),"원",""),0))))</f>
        <v/>
      </c>
      <c r="AA865" s="30">
        <f>IF(OR($Y865="",$E$6=""),"",IF(INDEX($A:$U,ROW(),$E$6)="",0,IF(ISNUMBER(INDEX($A:$U,ROW(),$E$6)),INDEX($A:$U,ROW(),$E$6),IFERROR(--SUBSTITUTE(SUBSTITUTE(TRIM(INDEX($A:$U,ROW(),$E$6)),",",""),"원",""),0))))</f>
        <v/>
      </c>
      <c r="AB865" s="30">
        <f>IF(OR($Y865="",$F$6=""),"",IF(INDEX($A:$U,ROW(),$F$6)="","",IF(ISNUMBER(INDEX($A:$U,ROW(),$F$6)),INDEX($A:$U,ROW(),$F$6),IFERROR(--SUBSTITUTE(SUBSTITUTE(TRIM(INDEX($A:$U,ROW(),$F$6)),",",""),"원",""),""))))</f>
        <v/>
      </c>
      <c r="AC865" s="2">
        <f>IF(OR($Y865="",$G$6=""),"",INDEX($A:$U,ROW(),$G$6)&amp;"")</f>
        <v/>
      </c>
      <c r="AD865" s="2">
        <f>IF($Y865="","",IF(OR(AND(설정!$B$5&lt;&gt;"",ISNUMBER(SEARCH(설정!$B$5,$AC865))),AND(설정!$B$6&lt;&gt;"",ISNUMBER(SEARCH(설정!$B$6,$AC865))),AND(설정!$B$7&lt;&gt;"",ISNUMBER(SEARCH(설정!$B$7,$AC865)))),"제외","포함"))</f>
        <v/>
      </c>
    </row>
    <row r="866">
      <c r="W866" s="2">
        <f>IF(OR($B$5="",$C$6="",ROW()&lt;$B$5),"",IF(INDEX($A:$U,ROW(),$C$6)="","",INDEX($A:$U,ROW(),$C$6)))</f>
        <v/>
      </c>
      <c r="X866" s="28">
        <f>IF($W866="","",IF(ISNUMBER($W866),IF($W866&gt;=10000000,IFERROR(DATE(INT($W866/10000),MOD(INT($W866/100),100),MOD($W866,100)),""),$W866),IF(ISNUMBER(--SUBSTITUTE(SUBSTITUTE(TRIM($W866),".","-"),"/","-")),IF(--SUBSTITUTE(SUBSTITUTE(TRIM($W866),".","-"),"/","-")&gt;=10000000,IFERROR(DATE(--LEFT(TRIM($W866),4),--MID(TRIM($W866),5,2),--RIGHT(TRIM($W866),2)),""),--SUBSTITUTE(SUBSTITUTE(TRIM($W866),".","-"),"/","-")),IFERROR(--LEFT(SUBSTITUTE(SUBSTITUTE(TRIM($W866),".","-"),"/","-"),10),""))))</f>
        <v/>
      </c>
      <c r="Y866" s="29">
        <f>IF($X866="","",INT($X866))</f>
        <v/>
      </c>
      <c r="Z866" s="30">
        <f>IF(OR($Y866="",$D$6=""),"",IF(INDEX($A:$U,ROW(),$D$6)="",0,IF(ISNUMBER(INDEX($A:$U,ROW(),$D$6)),INDEX($A:$U,ROW(),$D$6),IFERROR(--SUBSTITUTE(SUBSTITUTE(TRIM(INDEX($A:$U,ROW(),$D$6)),",",""),"원",""),0))))</f>
        <v/>
      </c>
      <c r="AA866" s="30">
        <f>IF(OR($Y866="",$E$6=""),"",IF(INDEX($A:$U,ROW(),$E$6)="",0,IF(ISNUMBER(INDEX($A:$U,ROW(),$E$6)),INDEX($A:$U,ROW(),$E$6),IFERROR(--SUBSTITUTE(SUBSTITUTE(TRIM(INDEX($A:$U,ROW(),$E$6)),",",""),"원",""),0))))</f>
        <v/>
      </c>
      <c r="AB866" s="30">
        <f>IF(OR($Y866="",$F$6=""),"",IF(INDEX($A:$U,ROW(),$F$6)="","",IF(ISNUMBER(INDEX($A:$U,ROW(),$F$6)),INDEX($A:$U,ROW(),$F$6),IFERROR(--SUBSTITUTE(SUBSTITUTE(TRIM(INDEX($A:$U,ROW(),$F$6)),",",""),"원",""),""))))</f>
        <v/>
      </c>
      <c r="AC866" s="2">
        <f>IF(OR($Y866="",$G$6=""),"",INDEX($A:$U,ROW(),$G$6)&amp;"")</f>
        <v/>
      </c>
      <c r="AD866" s="2">
        <f>IF($Y866="","",IF(OR(AND(설정!$B$5&lt;&gt;"",ISNUMBER(SEARCH(설정!$B$5,$AC866))),AND(설정!$B$6&lt;&gt;"",ISNUMBER(SEARCH(설정!$B$6,$AC866))),AND(설정!$B$7&lt;&gt;"",ISNUMBER(SEARCH(설정!$B$7,$AC866)))),"제외","포함"))</f>
        <v/>
      </c>
    </row>
    <row r="867">
      <c r="W867" s="2">
        <f>IF(OR($B$5="",$C$6="",ROW()&lt;$B$5),"",IF(INDEX($A:$U,ROW(),$C$6)="","",INDEX($A:$U,ROW(),$C$6)))</f>
        <v/>
      </c>
      <c r="X867" s="28">
        <f>IF($W867="","",IF(ISNUMBER($W867),IF($W867&gt;=10000000,IFERROR(DATE(INT($W867/10000),MOD(INT($W867/100),100),MOD($W867,100)),""),$W867),IF(ISNUMBER(--SUBSTITUTE(SUBSTITUTE(TRIM($W867),".","-"),"/","-")),IF(--SUBSTITUTE(SUBSTITUTE(TRIM($W867),".","-"),"/","-")&gt;=10000000,IFERROR(DATE(--LEFT(TRIM($W867),4),--MID(TRIM($W867),5,2),--RIGHT(TRIM($W867),2)),""),--SUBSTITUTE(SUBSTITUTE(TRIM($W867),".","-"),"/","-")),IFERROR(--LEFT(SUBSTITUTE(SUBSTITUTE(TRIM($W867),".","-"),"/","-"),10),""))))</f>
        <v/>
      </c>
      <c r="Y867" s="29">
        <f>IF($X867="","",INT($X867))</f>
        <v/>
      </c>
      <c r="Z867" s="30">
        <f>IF(OR($Y867="",$D$6=""),"",IF(INDEX($A:$U,ROW(),$D$6)="",0,IF(ISNUMBER(INDEX($A:$U,ROW(),$D$6)),INDEX($A:$U,ROW(),$D$6),IFERROR(--SUBSTITUTE(SUBSTITUTE(TRIM(INDEX($A:$U,ROW(),$D$6)),",",""),"원",""),0))))</f>
        <v/>
      </c>
      <c r="AA867" s="30">
        <f>IF(OR($Y867="",$E$6=""),"",IF(INDEX($A:$U,ROW(),$E$6)="",0,IF(ISNUMBER(INDEX($A:$U,ROW(),$E$6)),INDEX($A:$U,ROW(),$E$6),IFERROR(--SUBSTITUTE(SUBSTITUTE(TRIM(INDEX($A:$U,ROW(),$E$6)),",",""),"원",""),0))))</f>
        <v/>
      </c>
      <c r="AB867" s="30">
        <f>IF(OR($Y867="",$F$6=""),"",IF(INDEX($A:$U,ROW(),$F$6)="","",IF(ISNUMBER(INDEX($A:$U,ROW(),$F$6)),INDEX($A:$U,ROW(),$F$6),IFERROR(--SUBSTITUTE(SUBSTITUTE(TRIM(INDEX($A:$U,ROW(),$F$6)),",",""),"원",""),""))))</f>
        <v/>
      </c>
      <c r="AC867" s="2">
        <f>IF(OR($Y867="",$G$6=""),"",INDEX($A:$U,ROW(),$G$6)&amp;"")</f>
        <v/>
      </c>
      <c r="AD867" s="2">
        <f>IF($Y867="","",IF(OR(AND(설정!$B$5&lt;&gt;"",ISNUMBER(SEARCH(설정!$B$5,$AC867))),AND(설정!$B$6&lt;&gt;"",ISNUMBER(SEARCH(설정!$B$6,$AC867))),AND(설정!$B$7&lt;&gt;"",ISNUMBER(SEARCH(설정!$B$7,$AC867)))),"제외","포함"))</f>
        <v/>
      </c>
    </row>
    <row r="868">
      <c r="W868" s="2">
        <f>IF(OR($B$5="",$C$6="",ROW()&lt;$B$5),"",IF(INDEX($A:$U,ROW(),$C$6)="","",INDEX($A:$U,ROW(),$C$6)))</f>
        <v/>
      </c>
      <c r="X868" s="28">
        <f>IF($W868="","",IF(ISNUMBER($W868),IF($W868&gt;=10000000,IFERROR(DATE(INT($W868/10000),MOD(INT($W868/100),100),MOD($W868,100)),""),$W868),IF(ISNUMBER(--SUBSTITUTE(SUBSTITUTE(TRIM($W868),".","-"),"/","-")),IF(--SUBSTITUTE(SUBSTITUTE(TRIM($W868),".","-"),"/","-")&gt;=10000000,IFERROR(DATE(--LEFT(TRIM($W868),4),--MID(TRIM($W868),5,2),--RIGHT(TRIM($W868),2)),""),--SUBSTITUTE(SUBSTITUTE(TRIM($W868),".","-"),"/","-")),IFERROR(--LEFT(SUBSTITUTE(SUBSTITUTE(TRIM($W868),".","-"),"/","-"),10),""))))</f>
        <v/>
      </c>
      <c r="Y868" s="29">
        <f>IF($X868="","",INT($X868))</f>
        <v/>
      </c>
      <c r="Z868" s="30">
        <f>IF(OR($Y868="",$D$6=""),"",IF(INDEX($A:$U,ROW(),$D$6)="",0,IF(ISNUMBER(INDEX($A:$U,ROW(),$D$6)),INDEX($A:$U,ROW(),$D$6),IFERROR(--SUBSTITUTE(SUBSTITUTE(TRIM(INDEX($A:$U,ROW(),$D$6)),",",""),"원",""),0))))</f>
        <v/>
      </c>
      <c r="AA868" s="30">
        <f>IF(OR($Y868="",$E$6=""),"",IF(INDEX($A:$U,ROW(),$E$6)="",0,IF(ISNUMBER(INDEX($A:$U,ROW(),$E$6)),INDEX($A:$U,ROW(),$E$6),IFERROR(--SUBSTITUTE(SUBSTITUTE(TRIM(INDEX($A:$U,ROW(),$E$6)),",",""),"원",""),0))))</f>
        <v/>
      </c>
      <c r="AB868" s="30">
        <f>IF(OR($Y868="",$F$6=""),"",IF(INDEX($A:$U,ROW(),$F$6)="","",IF(ISNUMBER(INDEX($A:$U,ROW(),$F$6)),INDEX($A:$U,ROW(),$F$6),IFERROR(--SUBSTITUTE(SUBSTITUTE(TRIM(INDEX($A:$U,ROW(),$F$6)),",",""),"원",""),""))))</f>
        <v/>
      </c>
      <c r="AC868" s="2">
        <f>IF(OR($Y868="",$G$6=""),"",INDEX($A:$U,ROW(),$G$6)&amp;"")</f>
        <v/>
      </c>
      <c r="AD868" s="2">
        <f>IF($Y868="","",IF(OR(AND(설정!$B$5&lt;&gt;"",ISNUMBER(SEARCH(설정!$B$5,$AC868))),AND(설정!$B$6&lt;&gt;"",ISNUMBER(SEARCH(설정!$B$6,$AC868))),AND(설정!$B$7&lt;&gt;"",ISNUMBER(SEARCH(설정!$B$7,$AC868)))),"제외","포함"))</f>
        <v/>
      </c>
    </row>
    <row r="869">
      <c r="W869" s="2">
        <f>IF(OR($B$5="",$C$6="",ROW()&lt;$B$5),"",IF(INDEX($A:$U,ROW(),$C$6)="","",INDEX($A:$U,ROW(),$C$6)))</f>
        <v/>
      </c>
      <c r="X869" s="28">
        <f>IF($W869="","",IF(ISNUMBER($W869),IF($W869&gt;=10000000,IFERROR(DATE(INT($W869/10000),MOD(INT($W869/100),100),MOD($W869,100)),""),$W869),IF(ISNUMBER(--SUBSTITUTE(SUBSTITUTE(TRIM($W869),".","-"),"/","-")),IF(--SUBSTITUTE(SUBSTITUTE(TRIM($W869),".","-"),"/","-")&gt;=10000000,IFERROR(DATE(--LEFT(TRIM($W869),4),--MID(TRIM($W869),5,2),--RIGHT(TRIM($W869),2)),""),--SUBSTITUTE(SUBSTITUTE(TRIM($W869),".","-"),"/","-")),IFERROR(--LEFT(SUBSTITUTE(SUBSTITUTE(TRIM($W869),".","-"),"/","-"),10),""))))</f>
        <v/>
      </c>
      <c r="Y869" s="29">
        <f>IF($X869="","",INT($X869))</f>
        <v/>
      </c>
      <c r="Z869" s="30">
        <f>IF(OR($Y869="",$D$6=""),"",IF(INDEX($A:$U,ROW(),$D$6)="",0,IF(ISNUMBER(INDEX($A:$U,ROW(),$D$6)),INDEX($A:$U,ROW(),$D$6),IFERROR(--SUBSTITUTE(SUBSTITUTE(TRIM(INDEX($A:$U,ROW(),$D$6)),",",""),"원",""),0))))</f>
        <v/>
      </c>
      <c r="AA869" s="30">
        <f>IF(OR($Y869="",$E$6=""),"",IF(INDEX($A:$U,ROW(),$E$6)="",0,IF(ISNUMBER(INDEX($A:$U,ROW(),$E$6)),INDEX($A:$U,ROW(),$E$6),IFERROR(--SUBSTITUTE(SUBSTITUTE(TRIM(INDEX($A:$U,ROW(),$E$6)),",",""),"원",""),0))))</f>
        <v/>
      </c>
      <c r="AB869" s="30">
        <f>IF(OR($Y869="",$F$6=""),"",IF(INDEX($A:$U,ROW(),$F$6)="","",IF(ISNUMBER(INDEX($A:$U,ROW(),$F$6)),INDEX($A:$U,ROW(),$F$6),IFERROR(--SUBSTITUTE(SUBSTITUTE(TRIM(INDEX($A:$U,ROW(),$F$6)),",",""),"원",""),""))))</f>
        <v/>
      </c>
      <c r="AC869" s="2">
        <f>IF(OR($Y869="",$G$6=""),"",INDEX($A:$U,ROW(),$G$6)&amp;"")</f>
        <v/>
      </c>
      <c r="AD869" s="2">
        <f>IF($Y869="","",IF(OR(AND(설정!$B$5&lt;&gt;"",ISNUMBER(SEARCH(설정!$B$5,$AC869))),AND(설정!$B$6&lt;&gt;"",ISNUMBER(SEARCH(설정!$B$6,$AC869))),AND(설정!$B$7&lt;&gt;"",ISNUMBER(SEARCH(설정!$B$7,$AC869)))),"제외","포함"))</f>
        <v/>
      </c>
    </row>
    <row r="870">
      <c r="W870" s="2">
        <f>IF(OR($B$5="",$C$6="",ROW()&lt;$B$5),"",IF(INDEX($A:$U,ROW(),$C$6)="","",INDEX($A:$U,ROW(),$C$6)))</f>
        <v/>
      </c>
      <c r="X870" s="28">
        <f>IF($W870="","",IF(ISNUMBER($W870),IF($W870&gt;=10000000,IFERROR(DATE(INT($W870/10000),MOD(INT($W870/100),100),MOD($W870,100)),""),$W870),IF(ISNUMBER(--SUBSTITUTE(SUBSTITUTE(TRIM($W870),".","-"),"/","-")),IF(--SUBSTITUTE(SUBSTITUTE(TRIM($W870),".","-"),"/","-")&gt;=10000000,IFERROR(DATE(--LEFT(TRIM($W870),4),--MID(TRIM($W870),5,2),--RIGHT(TRIM($W870),2)),""),--SUBSTITUTE(SUBSTITUTE(TRIM($W870),".","-"),"/","-")),IFERROR(--LEFT(SUBSTITUTE(SUBSTITUTE(TRIM($W870),".","-"),"/","-"),10),""))))</f>
        <v/>
      </c>
      <c r="Y870" s="29">
        <f>IF($X870="","",INT($X870))</f>
        <v/>
      </c>
      <c r="Z870" s="30">
        <f>IF(OR($Y870="",$D$6=""),"",IF(INDEX($A:$U,ROW(),$D$6)="",0,IF(ISNUMBER(INDEX($A:$U,ROW(),$D$6)),INDEX($A:$U,ROW(),$D$6),IFERROR(--SUBSTITUTE(SUBSTITUTE(TRIM(INDEX($A:$U,ROW(),$D$6)),",",""),"원",""),0))))</f>
        <v/>
      </c>
      <c r="AA870" s="30">
        <f>IF(OR($Y870="",$E$6=""),"",IF(INDEX($A:$U,ROW(),$E$6)="",0,IF(ISNUMBER(INDEX($A:$U,ROW(),$E$6)),INDEX($A:$U,ROW(),$E$6),IFERROR(--SUBSTITUTE(SUBSTITUTE(TRIM(INDEX($A:$U,ROW(),$E$6)),",",""),"원",""),0))))</f>
        <v/>
      </c>
      <c r="AB870" s="30">
        <f>IF(OR($Y870="",$F$6=""),"",IF(INDEX($A:$U,ROW(),$F$6)="","",IF(ISNUMBER(INDEX($A:$U,ROW(),$F$6)),INDEX($A:$U,ROW(),$F$6),IFERROR(--SUBSTITUTE(SUBSTITUTE(TRIM(INDEX($A:$U,ROW(),$F$6)),",",""),"원",""),""))))</f>
        <v/>
      </c>
      <c r="AC870" s="2">
        <f>IF(OR($Y870="",$G$6=""),"",INDEX($A:$U,ROW(),$G$6)&amp;"")</f>
        <v/>
      </c>
      <c r="AD870" s="2">
        <f>IF($Y870="","",IF(OR(AND(설정!$B$5&lt;&gt;"",ISNUMBER(SEARCH(설정!$B$5,$AC870))),AND(설정!$B$6&lt;&gt;"",ISNUMBER(SEARCH(설정!$B$6,$AC870))),AND(설정!$B$7&lt;&gt;"",ISNUMBER(SEARCH(설정!$B$7,$AC870)))),"제외","포함"))</f>
        <v/>
      </c>
    </row>
    <row r="871">
      <c r="W871" s="2">
        <f>IF(OR($B$5="",$C$6="",ROW()&lt;$B$5),"",IF(INDEX($A:$U,ROW(),$C$6)="","",INDEX($A:$U,ROW(),$C$6)))</f>
        <v/>
      </c>
      <c r="X871" s="28">
        <f>IF($W871="","",IF(ISNUMBER($W871),IF($W871&gt;=10000000,IFERROR(DATE(INT($W871/10000),MOD(INT($W871/100),100),MOD($W871,100)),""),$W871),IF(ISNUMBER(--SUBSTITUTE(SUBSTITUTE(TRIM($W871),".","-"),"/","-")),IF(--SUBSTITUTE(SUBSTITUTE(TRIM($W871),".","-"),"/","-")&gt;=10000000,IFERROR(DATE(--LEFT(TRIM($W871),4),--MID(TRIM($W871),5,2),--RIGHT(TRIM($W871),2)),""),--SUBSTITUTE(SUBSTITUTE(TRIM($W871),".","-"),"/","-")),IFERROR(--LEFT(SUBSTITUTE(SUBSTITUTE(TRIM($W871),".","-"),"/","-"),10),""))))</f>
        <v/>
      </c>
      <c r="Y871" s="29">
        <f>IF($X871="","",INT($X871))</f>
        <v/>
      </c>
      <c r="Z871" s="30">
        <f>IF(OR($Y871="",$D$6=""),"",IF(INDEX($A:$U,ROW(),$D$6)="",0,IF(ISNUMBER(INDEX($A:$U,ROW(),$D$6)),INDEX($A:$U,ROW(),$D$6),IFERROR(--SUBSTITUTE(SUBSTITUTE(TRIM(INDEX($A:$U,ROW(),$D$6)),",",""),"원",""),0))))</f>
        <v/>
      </c>
      <c r="AA871" s="30">
        <f>IF(OR($Y871="",$E$6=""),"",IF(INDEX($A:$U,ROW(),$E$6)="",0,IF(ISNUMBER(INDEX($A:$U,ROW(),$E$6)),INDEX($A:$U,ROW(),$E$6),IFERROR(--SUBSTITUTE(SUBSTITUTE(TRIM(INDEX($A:$U,ROW(),$E$6)),",",""),"원",""),0))))</f>
        <v/>
      </c>
      <c r="AB871" s="30">
        <f>IF(OR($Y871="",$F$6=""),"",IF(INDEX($A:$U,ROW(),$F$6)="","",IF(ISNUMBER(INDEX($A:$U,ROW(),$F$6)),INDEX($A:$U,ROW(),$F$6),IFERROR(--SUBSTITUTE(SUBSTITUTE(TRIM(INDEX($A:$U,ROW(),$F$6)),",",""),"원",""),""))))</f>
        <v/>
      </c>
      <c r="AC871" s="2">
        <f>IF(OR($Y871="",$G$6=""),"",INDEX($A:$U,ROW(),$G$6)&amp;"")</f>
        <v/>
      </c>
      <c r="AD871" s="2">
        <f>IF($Y871="","",IF(OR(AND(설정!$B$5&lt;&gt;"",ISNUMBER(SEARCH(설정!$B$5,$AC871))),AND(설정!$B$6&lt;&gt;"",ISNUMBER(SEARCH(설정!$B$6,$AC871))),AND(설정!$B$7&lt;&gt;"",ISNUMBER(SEARCH(설정!$B$7,$AC871)))),"제외","포함"))</f>
        <v/>
      </c>
    </row>
    <row r="872">
      <c r="W872" s="2">
        <f>IF(OR($B$5="",$C$6="",ROW()&lt;$B$5),"",IF(INDEX($A:$U,ROW(),$C$6)="","",INDEX($A:$U,ROW(),$C$6)))</f>
        <v/>
      </c>
      <c r="X872" s="28">
        <f>IF($W872="","",IF(ISNUMBER($W872),IF($W872&gt;=10000000,IFERROR(DATE(INT($W872/10000),MOD(INT($W872/100),100),MOD($W872,100)),""),$W872),IF(ISNUMBER(--SUBSTITUTE(SUBSTITUTE(TRIM($W872),".","-"),"/","-")),IF(--SUBSTITUTE(SUBSTITUTE(TRIM($W872),".","-"),"/","-")&gt;=10000000,IFERROR(DATE(--LEFT(TRIM($W872),4),--MID(TRIM($W872),5,2),--RIGHT(TRIM($W872),2)),""),--SUBSTITUTE(SUBSTITUTE(TRIM($W872),".","-"),"/","-")),IFERROR(--LEFT(SUBSTITUTE(SUBSTITUTE(TRIM($W872),".","-"),"/","-"),10),""))))</f>
        <v/>
      </c>
      <c r="Y872" s="29">
        <f>IF($X872="","",INT($X872))</f>
        <v/>
      </c>
      <c r="Z872" s="30">
        <f>IF(OR($Y872="",$D$6=""),"",IF(INDEX($A:$U,ROW(),$D$6)="",0,IF(ISNUMBER(INDEX($A:$U,ROW(),$D$6)),INDEX($A:$U,ROW(),$D$6),IFERROR(--SUBSTITUTE(SUBSTITUTE(TRIM(INDEX($A:$U,ROW(),$D$6)),",",""),"원",""),0))))</f>
        <v/>
      </c>
      <c r="AA872" s="30">
        <f>IF(OR($Y872="",$E$6=""),"",IF(INDEX($A:$U,ROW(),$E$6)="",0,IF(ISNUMBER(INDEX($A:$U,ROW(),$E$6)),INDEX($A:$U,ROW(),$E$6),IFERROR(--SUBSTITUTE(SUBSTITUTE(TRIM(INDEX($A:$U,ROW(),$E$6)),",",""),"원",""),0))))</f>
        <v/>
      </c>
      <c r="AB872" s="30">
        <f>IF(OR($Y872="",$F$6=""),"",IF(INDEX($A:$U,ROW(),$F$6)="","",IF(ISNUMBER(INDEX($A:$U,ROW(),$F$6)),INDEX($A:$U,ROW(),$F$6),IFERROR(--SUBSTITUTE(SUBSTITUTE(TRIM(INDEX($A:$U,ROW(),$F$6)),",",""),"원",""),""))))</f>
        <v/>
      </c>
      <c r="AC872" s="2">
        <f>IF(OR($Y872="",$G$6=""),"",INDEX($A:$U,ROW(),$G$6)&amp;"")</f>
        <v/>
      </c>
      <c r="AD872" s="2">
        <f>IF($Y872="","",IF(OR(AND(설정!$B$5&lt;&gt;"",ISNUMBER(SEARCH(설정!$B$5,$AC872))),AND(설정!$B$6&lt;&gt;"",ISNUMBER(SEARCH(설정!$B$6,$AC872))),AND(설정!$B$7&lt;&gt;"",ISNUMBER(SEARCH(설정!$B$7,$AC872)))),"제외","포함"))</f>
        <v/>
      </c>
    </row>
    <row r="873">
      <c r="W873" s="2">
        <f>IF(OR($B$5="",$C$6="",ROW()&lt;$B$5),"",IF(INDEX($A:$U,ROW(),$C$6)="","",INDEX($A:$U,ROW(),$C$6)))</f>
        <v/>
      </c>
      <c r="X873" s="28">
        <f>IF($W873="","",IF(ISNUMBER($W873),IF($W873&gt;=10000000,IFERROR(DATE(INT($W873/10000),MOD(INT($W873/100),100),MOD($W873,100)),""),$W873),IF(ISNUMBER(--SUBSTITUTE(SUBSTITUTE(TRIM($W873),".","-"),"/","-")),IF(--SUBSTITUTE(SUBSTITUTE(TRIM($W873),".","-"),"/","-")&gt;=10000000,IFERROR(DATE(--LEFT(TRIM($W873),4),--MID(TRIM($W873),5,2),--RIGHT(TRIM($W873),2)),""),--SUBSTITUTE(SUBSTITUTE(TRIM($W873),".","-"),"/","-")),IFERROR(--LEFT(SUBSTITUTE(SUBSTITUTE(TRIM($W873),".","-"),"/","-"),10),""))))</f>
        <v/>
      </c>
      <c r="Y873" s="29">
        <f>IF($X873="","",INT($X873))</f>
        <v/>
      </c>
      <c r="Z873" s="30">
        <f>IF(OR($Y873="",$D$6=""),"",IF(INDEX($A:$U,ROW(),$D$6)="",0,IF(ISNUMBER(INDEX($A:$U,ROW(),$D$6)),INDEX($A:$U,ROW(),$D$6),IFERROR(--SUBSTITUTE(SUBSTITUTE(TRIM(INDEX($A:$U,ROW(),$D$6)),",",""),"원",""),0))))</f>
        <v/>
      </c>
      <c r="AA873" s="30">
        <f>IF(OR($Y873="",$E$6=""),"",IF(INDEX($A:$U,ROW(),$E$6)="",0,IF(ISNUMBER(INDEX($A:$U,ROW(),$E$6)),INDEX($A:$U,ROW(),$E$6),IFERROR(--SUBSTITUTE(SUBSTITUTE(TRIM(INDEX($A:$U,ROW(),$E$6)),",",""),"원",""),0))))</f>
        <v/>
      </c>
      <c r="AB873" s="30">
        <f>IF(OR($Y873="",$F$6=""),"",IF(INDEX($A:$U,ROW(),$F$6)="","",IF(ISNUMBER(INDEX($A:$U,ROW(),$F$6)),INDEX($A:$U,ROW(),$F$6),IFERROR(--SUBSTITUTE(SUBSTITUTE(TRIM(INDEX($A:$U,ROW(),$F$6)),",",""),"원",""),""))))</f>
        <v/>
      </c>
      <c r="AC873" s="2">
        <f>IF(OR($Y873="",$G$6=""),"",INDEX($A:$U,ROW(),$G$6)&amp;"")</f>
        <v/>
      </c>
      <c r="AD873" s="2">
        <f>IF($Y873="","",IF(OR(AND(설정!$B$5&lt;&gt;"",ISNUMBER(SEARCH(설정!$B$5,$AC873))),AND(설정!$B$6&lt;&gt;"",ISNUMBER(SEARCH(설정!$B$6,$AC873))),AND(설정!$B$7&lt;&gt;"",ISNUMBER(SEARCH(설정!$B$7,$AC873)))),"제외","포함"))</f>
        <v/>
      </c>
    </row>
    <row r="874">
      <c r="W874" s="2">
        <f>IF(OR($B$5="",$C$6="",ROW()&lt;$B$5),"",IF(INDEX($A:$U,ROW(),$C$6)="","",INDEX($A:$U,ROW(),$C$6)))</f>
        <v/>
      </c>
      <c r="X874" s="28">
        <f>IF($W874="","",IF(ISNUMBER($W874),IF($W874&gt;=10000000,IFERROR(DATE(INT($W874/10000),MOD(INT($W874/100),100),MOD($W874,100)),""),$W874),IF(ISNUMBER(--SUBSTITUTE(SUBSTITUTE(TRIM($W874),".","-"),"/","-")),IF(--SUBSTITUTE(SUBSTITUTE(TRIM($W874),".","-"),"/","-")&gt;=10000000,IFERROR(DATE(--LEFT(TRIM($W874),4),--MID(TRIM($W874),5,2),--RIGHT(TRIM($W874),2)),""),--SUBSTITUTE(SUBSTITUTE(TRIM($W874),".","-"),"/","-")),IFERROR(--LEFT(SUBSTITUTE(SUBSTITUTE(TRIM($W874),".","-"),"/","-"),10),""))))</f>
        <v/>
      </c>
      <c r="Y874" s="29">
        <f>IF($X874="","",INT($X874))</f>
        <v/>
      </c>
      <c r="Z874" s="30">
        <f>IF(OR($Y874="",$D$6=""),"",IF(INDEX($A:$U,ROW(),$D$6)="",0,IF(ISNUMBER(INDEX($A:$U,ROW(),$D$6)),INDEX($A:$U,ROW(),$D$6),IFERROR(--SUBSTITUTE(SUBSTITUTE(TRIM(INDEX($A:$U,ROW(),$D$6)),",",""),"원",""),0))))</f>
        <v/>
      </c>
      <c r="AA874" s="30">
        <f>IF(OR($Y874="",$E$6=""),"",IF(INDEX($A:$U,ROW(),$E$6)="",0,IF(ISNUMBER(INDEX($A:$U,ROW(),$E$6)),INDEX($A:$U,ROW(),$E$6),IFERROR(--SUBSTITUTE(SUBSTITUTE(TRIM(INDEX($A:$U,ROW(),$E$6)),",",""),"원",""),0))))</f>
        <v/>
      </c>
      <c r="AB874" s="30">
        <f>IF(OR($Y874="",$F$6=""),"",IF(INDEX($A:$U,ROW(),$F$6)="","",IF(ISNUMBER(INDEX($A:$U,ROW(),$F$6)),INDEX($A:$U,ROW(),$F$6),IFERROR(--SUBSTITUTE(SUBSTITUTE(TRIM(INDEX($A:$U,ROW(),$F$6)),",",""),"원",""),""))))</f>
        <v/>
      </c>
      <c r="AC874" s="2">
        <f>IF(OR($Y874="",$G$6=""),"",INDEX($A:$U,ROW(),$G$6)&amp;"")</f>
        <v/>
      </c>
      <c r="AD874" s="2">
        <f>IF($Y874="","",IF(OR(AND(설정!$B$5&lt;&gt;"",ISNUMBER(SEARCH(설정!$B$5,$AC874))),AND(설정!$B$6&lt;&gt;"",ISNUMBER(SEARCH(설정!$B$6,$AC874))),AND(설정!$B$7&lt;&gt;"",ISNUMBER(SEARCH(설정!$B$7,$AC874)))),"제외","포함"))</f>
        <v/>
      </c>
    </row>
    <row r="875">
      <c r="W875" s="2">
        <f>IF(OR($B$5="",$C$6="",ROW()&lt;$B$5),"",IF(INDEX($A:$U,ROW(),$C$6)="","",INDEX($A:$U,ROW(),$C$6)))</f>
        <v/>
      </c>
      <c r="X875" s="28">
        <f>IF($W875="","",IF(ISNUMBER($W875),IF($W875&gt;=10000000,IFERROR(DATE(INT($W875/10000),MOD(INT($W875/100),100),MOD($W875,100)),""),$W875),IF(ISNUMBER(--SUBSTITUTE(SUBSTITUTE(TRIM($W875),".","-"),"/","-")),IF(--SUBSTITUTE(SUBSTITUTE(TRIM($W875),".","-"),"/","-")&gt;=10000000,IFERROR(DATE(--LEFT(TRIM($W875),4),--MID(TRIM($W875),5,2),--RIGHT(TRIM($W875),2)),""),--SUBSTITUTE(SUBSTITUTE(TRIM($W875),".","-"),"/","-")),IFERROR(--LEFT(SUBSTITUTE(SUBSTITUTE(TRIM($W875),".","-"),"/","-"),10),""))))</f>
        <v/>
      </c>
      <c r="Y875" s="29">
        <f>IF($X875="","",INT($X875))</f>
        <v/>
      </c>
      <c r="Z875" s="30">
        <f>IF(OR($Y875="",$D$6=""),"",IF(INDEX($A:$U,ROW(),$D$6)="",0,IF(ISNUMBER(INDEX($A:$U,ROW(),$D$6)),INDEX($A:$U,ROW(),$D$6),IFERROR(--SUBSTITUTE(SUBSTITUTE(TRIM(INDEX($A:$U,ROW(),$D$6)),",",""),"원",""),0))))</f>
        <v/>
      </c>
      <c r="AA875" s="30">
        <f>IF(OR($Y875="",$E$6=""),"",IF(INDEX($A:$U,ROW(),$E$6)="",0,IF(ISNUMBER(INDEX($A:$U,ROW(),$E$6)),INDEX($A:$U,ROW(),$E$6),IFERROR(--SUBSTITUTE(SUBSTITUTE(TRIM(INDEX($A:$U,ROW(),$E$6)),",",""),"원",""),0))))</f>
        <v/>
      </c>
      <c r="AB875" s="30">
        <f>IF(OR($Y875="",$F$6=""),"",IF(INDEX($A:$U,ROW(),$F$6)="","",IF(ISNUMBER(INDEX($A:$U,ROW(),$F$6)),INDEX($A:$U,ROW(),$F$6),IFERROR(--SUBSTITUTE(SUBSTITUTE(TRIM(INDEX($A:$U,ROW(),$F$6)),",",""),"원",""),""))))</f>
        <v/>
      </c>
      <c r="AC875" s="2">
        <f>IF(OR($Y875="",$G$6=""),"",INDEX($A:$U,ROW(),$G$6)&amp;"")</f>
        <v/>
      </c>
      <c r="AD875" s="2">
        <f>IF($Y875="","",IF(OR(AND(설정!$B$5&lt;&gt;"",ISNUMBER(SEARCH(설정!$B$5,$AC875))),AND(설정!$B$6&lt;&gt;"",ISNUMBER(SEARCH(설정!$B$6,$AC875))),AND(설정!$B$7&lt;&gt;"",ISNUMBER(SEARCH(설정!$B$7,$AC875)))),"제외","포함"))</f>
        <v/>
      </c>
    </row>
    <row r="876">
      <c r="W876" s="2">
        <f>IF(OR($B$5="",$C$6="",ROW()&lt;$B$5),"",IF(INDEX($A:$U,ROW(),$C$6)="","",INDEX($A:$U,ROW(),$C$6)))</f>
        <v/>
      </c>
      <c r="X876" s="28">
        <f>IF($W876="","",IF(ISNUMBER($W876),IF($W876&gt;=10000000,IFERROR(DATE(INT($W876/10000),MOD(INT($W876/100),100),MOD($W876,100)),""),$W876),IF(ISNUMBER(--SUBSTITUTE(SUBSTITUTE(TRIM($W876),".","-"),"/","-")),IF(--SUBSTITUTE(SUBSTITUTE(TRIM($W876),".","-"),"/","-")&gt;=10000000,IFERROR(DATE(--LEFT(TRIM($W876),4),--MID(TRIM($W876),5,2),--RIGHT(TRIM($W876),2)),""),--SUBSTITUTE(SUBSTITUTE(TRIM($W876),".","-"),"/","-")),IFERROR(--LEFT(SUBSTITUTE(SUBSTITUTE(TRIM($W876),".","-"),"/","-"),10),""))))</f>
        <v/>
      </c>
      <c r="Y876" s="29">
        <f>IF($X876="","",INT($X876))</f>
        <v/>
      </c>
      <c r="Z876" s="30">
        <f>IF(OR($Y876="",$D$6=""),"",IF(INDEX($A:$U,ROW(),$D$6)="",0,IF(ISNUMBER(INDEX($A:$U,ROW(),$D$6)),INDEX($A:$U,ROW(),$D$6),IFERROR(--SUBSTITUTE(SUBSTITUTE(TRIM(INDEX($A:$U,ROW(),$D$6)),",",""),"원",""),0))))</f>
        <v/>
      </c>
      <c r="AA876" s="30">
        <f>IF(OR($Y876="",$E$6=""),"",IF(INDEX($A:$U,ROW(),$E$6)="",0,IF(ISNUMBER(INDEX($A:$U,ROW(),$E$6)),INDEX($A:$U,ROW(),$E$6),IFERROR(--SUBSTITUTE(SUBSTITUTE(TRIM(INDEX($A:$U,ROW(),$E$6)),",",""),"원",""),0))))</f>
        <v/>
      </c>
      <c r="AB876" s="30">
        <f>IF(OR($Y876="",$F$6=""),"",IF(INDEX($A:$U,ROW(),$F$6)="","",IF(ISNUMBER(INDEX($A:$U,ROW(),$F$6)),INDEX($A:$U,ROW(),$F$6),IFERROR(--SUBSTITUTE(SUBSTITUTE(TRIM(INDEX($A:$U,ROW(),$F$6)),",",""),"원",""),""))))</f>
        <v/>
      </c>
      <c r="AC876" s="2">
        <f>IF(OR($Y876="",$G$6=""),"",INDEX($A:$U,ROW(),$G$6)&amp;"")</f>
        <v/>
      </c>
      <c r="AD876" s="2">
        <f>IF($Y876="","",IF(OR(AND(설정!$B$5&lt;&gt;"",ISNUMBER(SEARCH(설정!$B$5,$AC876))),AND(설정!$B$6&lt;&gt;"",ISNUMBER(SEARCH(설정!$B$6,$AC876))),AND(설정!$B$7&lt;&gt;"",ISNUMBER(SEARCH(설정!$B$7,$AC876)))),"제외","포함"))</f>
        <v/>
      </c>
    </row>
    <row r="877">
      <c r="W877" s="2">
        <f>IF(OR($B$5="",$C$6="",ROW()&lt;$B$5),"",IF(INDEX($A:$U,ROW(),$C$6)="","",INDEX($A:$U,ROW(),$C$6)))</f>
        <v/>
      </c>
      <c r="X877" s="28">
        <f>IF($W877="","",IF(ISNUMBER($W877),IF($W877&gt;=10000000,IFERROR(DATE(INT($W877/10000),MOD(INT($W877/100),100),MOD($W877,100)),""),$W877),IF(ISNUMBER(--SUBSTITUTE(SUBSTITUTE(TRIM($W877),".","-"),"/","-")),IF(--SUBSTITUTE(SUBSTITUTE(TRIM($W877),".","-"),"/","-")&gt;=10000000,IFERROR(DATE(--LEFT(TRIM($W877),4),--MID(TRIM($W877),5,2),--RIGHT(TRIM($W877),2)),""),--SUBSTITUTE(SUBSTITUTE(TRIM($W877),".","-"),"/","-")),IFERROR(--LEFT(SUBSTITUTE(SUBSTITUTE(TRIM($W877),".","-"),"/","-"),10),""))))</f>
        <v/>
      </c>
      <c r="Y877" s="29">
        <f>IF($X877="","",INT($X877))</f>
        <v/>
      </c>
      <c r="Z877" s="30">
        <f>IF(OR($Y877="",$D$6=""),"",IF(INDEX($A:$U,ROW(),$D$6)="",0,IF(ISNUMBER(INDEX($A:$U,ROW(),$D$6)),INDEX($A:$U,ROW(),$D$6),IFERROR(--SUBSTITUTE(SUBSTITUTE(TRIM(INDEX($A:$U,ROW(),$D$6)),",",""),"원",""),0))))</f>
        <v/>
      </c>
      <c r="AA877" s="30">
        <f>IF(OR($Y877="",$E$6=""),"",IF(INDEX($A:$U,ROW(),$E$6)="",0,IF(ISNUMBER(INDEX($A:$U,ROW(),$E$6)),INDEX($A:$U,ROW(),$E$6),IFERROR(--SUBSTITUTE(SUBSTITUTE(TRIM(INDEX($A:$U,ROW(),$E$6)),",",""),"원",""),0))))</f>
        <v/>
      </c>
      <c r="AB877" s="30">
        <f>IF(OR($Y877="",$F$6=""),"",IF(INDEX($A:$U,ROW(),$F$6)="","",IF(ISNUMBER(INDEX($A:$U,ROW(),$F$6)),INDEX($A:$U,ROW(),$F$6),IFERROR(--SUBSTITUTE(SUBSTITUTE(TRIM(INDEX($A:$U,ROW(),$F$6)),",",""),"원",""),""))))</f>
        <v/>
      </c>
      <c r="AC877" s="2">
        <f>IF(OR($Y877="",$G$6=""),"",INDEX($A:$U,ROW(),$G$6)&amp;"")</f>
        <v/>
      </c>
      <c r="AD877" s="2">
        <f>IF($Y877="","",IF(OR(AND(설정!$B$5&lt;&gt;"",ISNUMBER(SEARCH(설정!$B$5,$AC877))),AND(설정!$B$6&lt;&gt;"",ISNUMBER(SEARCH(설정!$B$6,$AC877))),AND(설정!$B$7&lt;&gt;"",ISNUMBER(SEARCH(설정!$B$7,$AC877)))),"제외","포함"))</f>
        <v/>
      </c>
    </row>
    <row r="878">
      <c r="W878" s="2">
        <f>IF(OR($B$5="",$C$6="",ROW()&lt;$B$5),"",IF(INDEX($A:$U,ROW(),$C$6)="","",INDEX($A:$U,ROW(),$C$6)))</f>
        <v/>
      </c>
      <c r="X878" s="28">
        <f>IF($W878="","",IF(ISNUMBER($W878),IF($W878&gt;=10000000,IFERROR(DATE(INT($W878/10000),MOD(INT($W878/100),100),MOD($W878,100)),""),$W878),IF(ISNUMBER(--SUBSTITUTE(SUBSTITUTE(TRIM($W878),".","-"),"/","-")),IF(--SUBSTITUTE(SUBSTITUTE(TRIM($W878),".","-"),"/","-")&gt;=10000000,IFERROR(DATE(--LEFT(TRIM($W878),4),--MID(TRIM($W878),5,2),--RIGHT(TRIM($W878),2)),""),--SUBSTITUTE(SUBSTITUTE(TRIM($W878),".","-"),"/","-")),IFERROR(--LEFT(SUBSTITUTE(SUBSTITUTE(TRIM($W878),".","-"),"/","-"),10),""))))</f>
        <v/>
      </c>
      <c r="Y878" s="29">
        <f>IF($X878="","",INT($X878))</f>
        <v/>
      </c>
      <c r="Z878" s="30">
        <f>IF(OR($Y878="",$D$6=""),"",IF(INDEX($A:$U,ROW(),$D$6)="",0,IF(ISNUMBER(INDEX($A:$U,ROW(),$D$6)),INDEX($A:$U,ROW(),$D$6),IFERROR(--SUBSTITUTE(SUBSTITUTE(TRIM(INDEX($A:$U,ROW(),$D$6)),",",""),"원",""),0))))</f>
        <v/>
      </c>
      <c r="AA878" s="30">
        <f>IF(OR($Y878="",$E$6=""),"",IF(INDEX($A:$U,ROW(),$E$6)="",0,IF(ISNUMBER(INDEX($A:$U,ROW(),$E$6)),INDEX($A:$U,ROW(),$E$6),IFERROR(--SUBSTITUTE(SUBSTITUTE(TRIM(INDEX($A:$U,ROW(),$E$6)),",",""),"원",""),0))))</f>
        <v/>
      </c>
      <c r="AB878" s="30">
        <f>IF(OR($Y878="",$F$6=""),"",IF(INDEX($A:$U,ROW(),$F$6)="","",IF(ISNUMBER(INDEX($A:$U,ROW(),$F$6)),INDEX($A:$U,ROW(),$F$6),IFERROR(--SUBSTITUTE(SUBSTITUTE(TRIM(INDEX($A:$U,ROW(),$F$6)),",",""),"원",""),""))))</f>
        <v/>
      </c>
      <c r="AC878" s="2">
        <f>IF(OR($Y878="",$G$6=""),"",INDEX($A:$U,ROW(),$G$6)&amp;"")</f>
        <v/>
      </c>
      <c r="AD878" s="2">
        <f>IF($Y878="","",IF(OR(AND(설정!$B$5&lt;&gt;"",ISNUMBER(SEARCH(설정!$B$5,$AC878))),AND(설정!$B$6&lt;&gt;"",ISNUMBER(SEARCH(설정!$B$6,$AC878))),AND(설정!$B$7&lt;&gt;"",ISNUMBER(SEARCH(설정!$B$7,$AC878)))),"제외","포함"))</f>
        <v/>
      </c>
    </row>
    <row r="879">
      <c r="W879" s="2">
        <f>IF(OR($B$5="",$C$6="",ROW()&lt;$B$5),"",IF(INDEX($A:$U,ROW(),$C$6)="","",INDEX($A:$U,ROW(),$C$6)))</f>
        <v/>
      </c>
      <c r="X879" s="28">
        <f>IF($W879="","",IF(ISNUMBER($W879),IF($W879&gt;=10000000,IFERROR(DATE(INT($W879/10000),MOD(INT($W879/100),100),MOD($W879,100)),""),$W879),IF(ISNUMBER(--SUBSTITUTE(SUBSTITUTE(TRIM($W879),".","-"),"/","-")),IF(--SUBSTITUTE(SUBSTITUTE(TRIM($W879),".","-"),"/","-")&gt;=10000000,IFERROR(DATE(--LEFT(TRIM($W879),4),--MID(TRIM($W879),5,2),--RIGHT(TRIM($W879),2)),""),--SUBSTITUTE(SUBSTITUTE(TRIM($W879),".","-"),"/","-")),IFERROR(--LEFT(SUBSTITUTE(SUBSTITUTE(TRIM($W879),".","-"),"/","-"),10),""))))</f>
        <v/>
      </c>
      <c r="Y879" s="29">
        <f>IF($X879="","",INT($X879))</f>
        <v/>
      </c>
      <c r="Z879" s="30">
        <f>IF(OR($Y879="",$D$6=""),"",IF(INDEX($A:$U,ROW(),$D$6)="",0,IF(ISNUMBER(INDEX($A:$U,ROW(),$D$6)),INDEX($A:$U,ROW(),$D$6),IFERROR(--SUBSTITUTE(SUBSTITUTE(TRIM(INDEX($A:$U,ROW(),$D$6)),",",""),"원",""),0))))</f>
        <v/>
      </c>
      <c r="AA879" s="30">
        <f>IF(OR($Y879="",$E$6=""),"",IF(INDEX($A:$U,ROW(),$E$6)="",0,IF(ISNUMBER(INDEX($A:$U,ROW(),$E$6)),INDEX($A:$U,ROW(),$E$6),IFERROR(--SUBSTITUTE(SUBSTITUTE(TRIM(INDEX($A:$U,ROW(),$E$6)),",",""),"원",""),0))))</f>
        <v/>
      </c>
      <c r="AB879" s="30">
        <f>IF(OR($Y879="",$F$6=""),"",IF(INDEX($A:$U,ROW(),$F$6)="","",IF(ISNUMBER(INDEX($A:$U,ROW(),$F$6)),INDEX($A:$U,ROW(),$F$6),IFERROR(--SUBSTITUTE(SUBSTITUTE(TRIM(INDEX($A:$U,ROW(),$F$6)),",",""),"원",""),""))))</f>
        <v/>
      </c>
      <c r="AC879" s="2">
        <f>IF(OR($Y879="",$G$6=""),"",INDEX($A:$U,ROW(),$G$6)&amp;"")</f>
        <v/>
      </c>
      <c r="AD879" s="2">
        <f>IF($Y879="","",IF(OR(AND(설정!$B$5&lt;&gt;"",ISNUMBER(SEARCH(설정!$B$5,$AC879))),AND(설정!$B$6&lt;&gt;"",ISNUMBER(SEARCH(설정!$B$6,$AC879))),AND(설정!$B$7&lt;&gt;"",ISNUMBER(SEARCH(설정!$B$7,$AC879)))),"제외","포함"))</f>
        <v/>
      </c>
    </row>
    <row r="880">
      <c r="W880" s="2">
        <f>IF(OR($B$5="",$C$6="",ROW()&lt;$B$5),"",IF(INDEX($A:$U,ROW(),$C$6)="","",INDEX($A:$U,ROW(),$C$6)))</f>
        <v/>
      </c>
      <c r="X880" s="28">
        <f>IF($W880="","",IF(ISNUMBER($W880),IF($W880&gt;=10000000,IFERROR(DATE(INT($W880/10000),MOD(INT($W880/100),100),MOD($W880,100)),""),$W880),IF(ISNUMBER(--SUBSTITUTE(SUBSTITUTE(TRIM($W880),".","-"),"/","-")),IF(--SUBSTITUTE(SUBSTITUTE(TRIM($W880),".","-"),"/","-")&gt;=10000000,IFERROR(DATE(--LEFT(TRIM($W880),4),--MID(TRIM($W880),5,2),--RIGHT(TRIM($W880),2)),""),--SUBSTITUTE(SUBSTITUTE(TRIM($W880),".","-"),"/","-")),IFERROR(--LEFT(SUBSTITUTE(SUBSTITUTE(TRIM($W880),".","-"),"/","-"),10),""))))</f>
        <v/>
      </c>
      <c r="Y880" s="29">
        <f>IF($X880="","",INT($X880))</f>
        <v/>
      </c>
      <c r="Z880" s="30">
        <f>IF(OR($Y880="",$D$6=""),"",IF(INDEX($A:$U,ROW(),$D$6)="",0,IF(ISNUMBER(INDEX($A:$U,ROW(),$D$6)),INDEX($A:$U,ROW(),$D$6),IFERROR(--SUBSTITUTE(SUBSTITUTE(TRIM(INDEX($A:$U,ROW(),$D$6)),",",""),"원",""),0))))</f>
        <v/>
      </c>
      <c r="AA880" s="30">
        <f>IF(OR($Y880="",$E$6=""),"",IF(INDEX($A:$U,ROW(),$E$6)="",0,IF(ISNUMBER(INDEX($A:$U,ROW(),$E$6)),INDEX($A:$U,ROW(),$E$6),IFERROR(--SUBSTITUTE(SUBSTITUTE(TRIM(INDEX($A:$U,ROW(),$E$6)),",",""),"원",""),0))))</f>
        <v/>
      </c>
      <c r="AB880" s="30">
        <f>IF(OR($Y880="",$F$6=""),"",IF(INDEX($A:$U,ROW(),$F$6)="","",IF(ISNUMBER(INDEX($A:$U,ROW(),$F$6)),INDEX($A:$U,ROW(),$F$6),IFERROR(--SUBSTITUTE(SUBSTITUTE(TRIM(INDEX($A:$U,ROW(),$F$6)),",",""),"원",""),""))))</f>
        <v/>
      </c>
      <c r="AC880" s="2">
        <f>IF(OR($Y880="",$G$6=""),"",INDEX($A:$U,ROW(),$G$6)&amp;"")</f>
        <v/>
      </c>
      <c r="AD880" s="2">
        <f>IF($Y880="","",IF(OR(AND(설정!$B$5&lt;&gt;"",ISNUMBER(SEARCH(설정!$B$5,$AC880))),AND(설정!$B$6&lt;&gt;"",ISNUMBER(SEARCH(설정!$B$6,$AC880))),AND(설정!$B$7&lt;&gt;"",ISNUMBER(SEARCH(설정!$B$7,$AC880)))),"제외","포함"))</f>
        <v/>
      </c>
    </row>
    <row r="881">
      <c r="W881" s="2">
        <f>IF(OR($B$5="",$C$6="",ROW()&lt;$B$5),"",IF(INDEX($A:$U,ROW(),$C$6)="","",INDEX($A:$U,ROW(),$C$6)))</f>
        <v/>
      </c>
      <c r="X881" s="28">
        <f>IF($W881="","",IF(ISNUMBER($W881),IF($W881&gt;=10000000,IFERROR(DATE(INT($W881/10000),MOD(INT($W881/100),100),MOD($W881,100)),""),$W881),IF(ISNUMBER(--SUBSTITUTE(SUBSTITUTE(TRIM($W881),".","-"),"/","-")),IF(--SUBSTITUTE(SUBSTITUTE(TRIM($W881),".","-"),"/","-")&gt;=10000000,IFERROR(DATE(--LEFT(TRIM($W881),4),--MID(TRIM($W881),5,2),--RIGHT(TRIM($W881),2)),""),--SUBSTITUTE(SUBSTITUTE(TRIM($W881),".","-"),"/","-")),IFERROR(--LEFT(SUBSTITUTE(SUBSTITUTE(TRIM($W881),".","-"),"/","-"),10),""))))</f>
        <v/>
      </c>
      <c r="Y881" s="29">
        <f>IF($X881="","",INT($X881))</f>
        <v/>
      </c>
      <c r="Z881" s="30">
        <f>IF(OR($Y881="",$D$6=""),"",IF(INDEX($A:$U,ROW(),$D$6)="",0,IF(ISNUMBER(INDEX($A:$U,ROW(),$D$6)),INDEX($A:$U,ROW(),$D$6),IFERROR(--SUBSTITUTE(SUBSTITUTE(TRIM(INDEX($A:$U,ROW(),$D$6)),",",""),"원",""),0))))</f>
        <v/>
      </c>
      <c r="AA881" s="30">
        <f>IF(OR($Y881="",$E$6=""),"",IF(INDEX($A:$U,ROW(),$E$6)="",0,IF(ISNUMBER(INDEX($A:$U,ROW(),$E$6)),INDEX($A:$U,ROW(),$E$6),IFERROR(--SUBSTITUTE(SUBSTITUTE(TRIM(INDEX($A:$U,ROW(),$E$6)),",",""),"원",""),0))))</f>
        <v/>
      </c>
      <c r="AB881" s="30">
        <f>IF(OR($Y881="",$F$6=""),"",IF(INDEX($A:$U,ROW(),$F$6)="","",IF(ISNUMBER(INDEX($A:$U,ROW(),$F$6)),INDEX($A:$U,ROW(),$F$6),IFERROR(--SUBSTITUTE(SUBSTITUTE(TRIM(INDEX($A:$U,ROW(),$F$6)),",",""),"원",""),""))))</f>
        <v/>
      </c>
      <c r="AC881" s="2">
        <f>IF(OR($Y881="",$G$6=""),"",INDEX($A:$U,ROW(),$G$6)&amp;"")</f>
        <v/>
      </c>
      <c r="AD881" s="2">
        <f>IF($Y881="","",IF(OR(AND(설정!$B$5&lt;&gt;"",ISNUMBER(SEARCH(설정!$B$5,$AC881))),AND(설정!$B$6&lt;&gt;"",ISNUMBER(SEARCH(설정!$B$6,$AC881))),AND(설정!$B$7&lt;&gt;"",ISNUMBER(SEARCH(설정!$B$7,$AC881)))),"제외","포함"))</f>
        <v/>
      </c>
    </row>
    <row r="882">
      <c r="W882" s="2">
        <f>IF(OR($B$5="",$C$6="",ROW()&lt;$B$5),"",IF(INDEX($A:$U,ROW(),$C$6)="","",INDEX($A:$U,ROW(),$C$6)))</f>
        <v/>
      </c>
      <c r="X882" s="28">
        <f>IF($W882="","",IF(ISNUMBER($W882),IF($W882&gt;=10000000,IFERROR(DATE(INT($W882/10000),MOD(INT($W882/100),100),MOD($W882,100)),""),$W882),IF(ISNUMBER(--SUBSTITUTE(SUBSTITUTE(TRIM($W882),".","-"),"/","-")),IF(--SUBSTITUTE(SUBSTITUTE(TRIM($W882),".","-"),"/","-")&gt;=10000000,IFERROR(DATE(--LEFT(TRIM($W882),4),--MID(TRIM($W882),5,2),--RIGHT(TRIM($W882),2)),""),--SUBSTITUTE(SUBSTITUTE(TRIM($W882),".","-"),"/","-")),IFERROR(--LEFT(SUBSTITUTE(SUBSTITUTE(TRIM($W882),".","-"),"/","-"),10),""))))</f>
        <v/>
      </c>
      <c r="Y882" s="29">
        <f>IF($X882="","",INT($X882))</f>
        <v/>
      </c>
      <c r="Z882" s="30">
        <f>IF(OR($Y882="",$D$6=""),"",IF(INDEX($A:$U,ROW(),$D$6)="",0,IF(ISNUMBER(INDEX($A:$U,ROW(),$D$6)),INDEX($A:$U,ROW(),$D$6),IFERROR(--SUBSTITUTE(SUBSTITUTE(TRIM(INDEX($A:$U,ROW(),$D$6)),",",""),"원",""),0))))</f>
        <v/>
      </c>
      <c r="AA882" s="30">
        <f>IF(OR($Y882="",$E$6=""),"",IF(INDEX($A:$U,ROW(),$E$6)="",0,IF(ISNUMBER(INDEX($A:$U,ROW(),$E$6)),INDEX($A:$U,ROW(),$E$6),IFERROR(--SUBSTITUTE(SUBSTITUTE(TRIM(INDEX($A:$U,ROW(),$E$6)),",",""),"원",""),0))))</f>
        <v/>
      </c>
      <c r="AB882" s="30">
        <f>IF(OR($Y882="",$F$6=""),"",IF(INDEX($A:$U,ROW(),$F$6)="","",IF(ISNUMBER(INDEX($A:$U,ROW(),$F$6)),INDEX($A:$U,ROW(),$F$6),IFERROR(--SUBSTITUTE(SUBSTITUTE(TRIM(INDEX($A:$U,ROW(),$F$6)),",",""),"원",""),""))))</f>
        <v/>
      </c>
      <c r="AC882" s="2">
        <f>IF(OR($Y882="",$G$6=""),"",INDEX($A:$U,ROW(),$G$6)&amp;"")</f>
        <v/>
      </c>
      <c r="AD882" s="2">
        <f>IF($Y882="","",IF(OR(AND(설정!$B$5&lt;&gt;"",ISNUMBER(SEARCH(설정!$B$5,$AC882))),AND(설정!$B$6&lt;&gt;"",ISNUMBER(SEARCH(설정!$B$6,$AC882))),AND(설정!$B$7&lt;&gt;"",ISNUMBER(SEARCH(설정!$B$7,$AC882)))),"제외","포함"))</f>
        <v/>
      </c>
    </row>
    <row r="883">
      <c r="W883" s="2">
        <f>IF(OR($B$5="",$C$6="",ROW()&lt;$B$5),"",IF(INDEX($A:$U,ROW(),$C$6)="","",INDEX($A:$U,ROW(),$C$6)))</f>
        <v/>
      </c>
      <c r="X883" s="28">
        <f>IF($W883="","",IF(ISNUMBER($W883),IF($W883&gt;=10000000,IFERROR(DATE(INT($W883/10000),MOD(INT($W883/100),100),MOD($W883,100)),""),$W883),IF(ISNUMBER(--SUBSTITUTE(SUBSTITUTE(TRIM($W883),".","-"),"/","-")),IF(--SUBSTITUTE(SUBSTITUTE(TRIM($W883),".","-"),"/","-")&gt;=10000000,IFERROR(DATE(--LEFT(TRIM($W883),4),--MID(TRIM($W883),5,2),--RIGHT(TRIM($W883),2)),""),--SUBSTITUTE(SUBSTITUTE(TRIM($W883),".","-"),"/","-")),IFERROR(--LEFT(SUBSTITUTE(SUBSTITUTE(TRIM($W883),".","-"),"/","-"),10),""))))</f>
        <v/>
      </c>
      <c r="Y883" s="29">
        <f>IF($X883="","",INT($X883))</f>
        <v/>
      </c>
      <c r="Z883" s="30">
        <f>IF(OR($Y883="",$D$6=""),"",IF(INDEX($A:$U,ROW(),$D$6)="",0,IF(ISNUMBER(INDEX($A:$U,ROW(),$D$6)),INDEX($A:$U,ROW(),$D$6),IFERROR(--SUBSTITUTE(SUBSTITUTE(TRIM(INDEX($A:$U,ROW(),$D$6)),",",""),"원",""),0))))</f>
        <v/>
      </c>
      <c r="AA883" s="30">
        <f>IF(OR($Y883="",$E$6=""),"",IF(INDEX($A:$U,ROW(),$E$6)="",0,IF(ISNUMBER(INDEX($A:$U,ROW(),$E$6)),INDEX($A:$U,ROW(),$E$6),IFERROR(--SUBSTITUTE(SUBSTITUTE(TRIM(INDEX($A:$U,ROW(),$E$6)),",",""),"원",""),0))))</f>
        <v/>
      </c>
      <c r="AB883" s="30">
        <f>IF(OR($Y883="",$F$6=""),"",IF(INDEX($A:$U,ROW(),$F$6)="","",IF(ISNUMBER(INDEX($A:$U,ROW(),$F$6)),INDEX($A:$U,ROW(),$F$6),IFERROR(--SUBSTITUTE(SUBSTITUTE(TRIM(INDEX($A:$U,ROW(),$F$6)),",",""),"원",""),""))))</f>
        <v/>
      </c>
      <c r="AC883" s="2">
        <f>IF(OR($Y883="",$G$6=""),"",INDEX($A:$U,ROW(),$G$6)&amp;"")</f>
        <v/>
      </c>
      <c r="AD883" s="2">
        <f>IF($Y883="","",IF(OR(AND(설정!$B$5&lt;&gt;"",ISNUMBER(SEARCH(설정!$B$5,$AC883))),AND(설정!$B$6&lt;&gt;"",ISNUMBER(SEARCH(설정!$B$6,$AC883))),AND(설정!$B$7&lt;&gt;"",ISNUMBER(SEARCH(설정!$B$7,$AC883)))),"제외","포함"))</f>
        <v/>
      </c>
    </row>
    <row r="884">
      <c r="W884" s="2">
        <f>IF(OR($B$5="",$C$6="",ROW()&lt;$B$5),"",IF(INDEX($A:$U,ROW(),$C$6)="","",INDEX($A:$U,ROW(),$C$6)))</f>
        <v/>
      </c>
      <c r="X884" s="28">
        <f>IF($W884="","",IF(ISNUMBER($W884),IF($W884&gt;=10000000,IFERROR(DATE(INT($W884/10000),MOD(INT($W884/100),100),MOD($W884,100)),""),$W884),IF(ISNUMBER(--SUBSTITUTE(SUBSTITUTE(TRIM($W884),".","-"),"/","-")),IF(--SUBSTITUTE(SUBSTITUTE(TRIM($W884),".","-"),"/","-")&gt;=10000000,IFERROR(DATE(--LEFT(TRIM($W884),4),--MID(TRIM($W884),5,2),--RIGHT(TRIM($W884),2)),""),--SUBSTITUTE(SUBSTITUTE(TRIM($W884),".","-"),"/","-")),IFERROR(--LEFT(SUBSTITUTE(SUBSTITUTE(TRIM($W884),".","-"),"/","-"),10),""))))</f>
        <v/>
      </c>
      <c r="Y884" s="29">
        <f>IF($X884="","",INT($X884))</f>
        <v/>
      </c>
      <c r="Z884" s="30">
        <f>IF(OR($Y884="",$D$6=""),"",IF(INDEX($A:$U,ROW(),$D$6)="",0,IF(ISNUMBER(INDEX($A:$U,ROW(),$D$6)),INDEX($A:$U,ROW(),$D$6),IFERROR(--SUBSTITUTE(SUBSTITUTE(TRIM(INDEX($A:$U,ROW(),$D$6)),",",""),"원",""),0))))</f>
        <v/>
      </c>
      <c r="AA884" s="30">
        <f>IF(OR($Y884="",$E$6=""),"",IF(INDEX($A:$U,ROW(),$E$6)="",0,IF(ISNUMBER(INDEX($A:$U,ROW(),$E$6)),INDEX($A:$U,ROW(),$E$6),IFERROR(--SUBSTITUTE(SUBSTITUTE(TRIM(INDEX($A:$U,ROW(),$E$6)),",",""),"원",""),0))))</f>
        <v/>
      </c>
      <c r="AB884" s="30">
        <f>IF(OR($Y884="",$F$6=""),"",IF(INDEX($A:$U,ROW(),$F$6)="","",IF(ISNUMBER(INDEX($A:$U,ROW(),$F$6)),INDEX($A:$U,ROW(),$F$6),IFERROR(--SUBSTITUTE(SUBSTITUTE(TRIM(INDEX($A:$U,ROW(),$F$6)),",",""),"원",""),""))))</f>
        <v/>
      </c>
      <c r="AC884" s="2">
        <f>IF(OR($Y884="",$G$6=""),"",INDEX($A:$U,ROW(),$G$6)&amp;"")</f>
        <v/>
      </c>
      <c r="AD884" s="2">
        <f>IF($Y884="","",IF(OR(AND(설정!$B$5&lt;&gt;"",ISNUMBER(SEARCH(설정!$B$5,$AC884))),AND(설정!$B$6&lt;&gt;"",ISNUMBER(SEARCH(설정!$B$6,$AC884))),AND(설정!$B$7&lt;&gt;"",ISNUMBER(SEARCH(설정!$B$7,$AC884)))),"제외","포함"))</f>
        <v/>
      </c>
    </row>
    <row r="885">
      <c r="W885" s="2">
        <f>IF(OR($B$5="",$C$6="",ROW()&lt;$B$5),"",IF(INDEX($A:$U,ROW(),$C$6)="","",INDEX($A:$U,ROW(),$C$6)))</f>
        <v/>
      </c>
      <c r="X885" s="28">
        <f>IF($W885="","",IF(ISNUMBER($W885),IF($W885&gt;=10000000,IFERROR(DATE(INT($W885/10000),MOD(INT($W885/100),100),MOD($W885,100)),""),$W885),IF(ISNUMBER(--SUBSTITUTE(SUBSTITUTE(TRIM($W885),".","-"),"/","-")),IF(--SUBSTITUTE(SUBSTITUTE(TRIM($W885),".","-"),"/","-")&gt;=10000000,IFERROR(DATE(--LEFT(TRIM($W885),4),--MID(TRIM($W885),5,2),--RIGHT(TRIM($W885),2)),""),--SUBSTITUTE(SUBSTITUTE(TRIM($W885),".","-"),"/","-")),IFERROR(--LEFT(SUBSTITUTE(SUBSTITUTE(TRIM($W885),".","-"),"/","-"),10),""))))</f>
        <v/>
      </c>
      <c r="Y885" s="29">
        <f>IF($X885="","",INT($X885))</f>
        <v/>
      </c>
      <c r="Z885" s="30">
        <f>IF(OR($Y885="",$D$6=""),"",IF(INDEX($A:$U,ROW(),$D$6)="",0,IF(ISNUMBER(INDEX($A:$U,ROW(),$D$6)),INDEX($A:$U,ROW(),$D$6),IFERROR(--SUBSTITUTE(SUBSTITUTE(TRIM(INDEX($A:$U,ROW(),$D$6)),",",""),"원",""),0))))</f>
        <v/>
      </c>
      <c r="AA885" s="30">
        <f>IF(OR($Y885="",$E$6=""),"",IF(INDEX($A:$U,ROW(),$E$6)="",0,IF(ISNUMBER(INDEX($A:$U,ROW(),$E$6)),INDEX($A:$U,ROW(),$E$6),IFERROR(--SUBSTITUTE(SUBSTITUTE(TRIM(INDEX($A:$U,ROW(),$E$6)),",",""),"원",""),0))))</f>
        <v/>
      </c>
      <c r="AB885" s="30">
        <f>IF(OR($Y885="",$F$6=""),"",IF(INDEX($A:$U,ROW(),$F$6)="","",IF(ISNUMBER(INDEX($A:$U,ROW(),$F$6)),INDEX($A:$U,ROW(),$F$6),IFERROR(--SUBSTITUTE(SUBSTITUTE(TRIM(INDEX($A:$U,ROW(),$F$6)),",",""),"원",""),""))))</f>
        <v/>
      </c>
      <c r="AC885" s="2">
        <f>IF(OR($Y885="",$G$6=""),"",INDEX($A:$U,ROW(),$G$6)&amp;"")</f>
        <v/>
      </c>
      <c r="AD885" s="2">
        <f>IF($Y885="","",IF(OR(AND(설정!$B$5&lt;&gt;"",ISNUMBER(SEARCH(설정!$B$5,$AC885))),AND(설정!$B$6&lt;&gt;"",ISNUMBER(SEARCH(설정!$B$6,$AC885))),AND(설정!$B$7&lt;&gt;"",ISNUMBER(SEARCH(설정!$B$7,$AC885)))),"제외","포함"))</f>
        <v/>
      </c>
    </row>
    <row r="886">
      <c r="W886" s="2">
        <f>IF(OR($B$5="",$C$6="",ROW()&lt;$B$5),"",IF(INDEX($A:$U,ROW(),$C$6)="","",INDEX($A:$U,ROW(),$C$6)))</f>
        <v/>
      </c>
      <c r="X886" s="28">
        <f>IF($W886="","",IF(ISNUMBER($W886),IF($W886&gt;=10000000,IFERROR(DATE(INT($W886/10000),MOD(INT($W886/100),100),MOD($W886,100)),""),$W886),IF(ISNUMBER(--SUBSTITUTE(SUBSTITUTE(TRIM($W886),".","-"),"/","-")),IF(--SUBSTITUTE(SUBSTITUTE(TRIM($W886),".","-"),"/","-")&gt;=10000000,IFERROR(DATE(--LEFT(TRIM($W886),4),--MID(TRIM($W886),5,2),--RIGHT(TRIM($W886),2)),""),--SUBSTITUTE(SUBSTITUTE(TRIM($W886),".","-"),"/","-")),IFERROR(--LEFT(SUBSTITUTE(SUBSTITUTE(TRIM($W886),".","-"),"/","-"),10),""))))</f>
        <v/>
      </c>
      <c r="Y886" s="29">
        <f>IF($X886="","",INT($X886))</f>
        <v/>
      </c>
      <c r="Z886" s="30">
        <f>IF(OR($Y886="",$D$6=""),"",IF(INDEX($A:$U,ROW(),$D$6)="",0,IF(ISNUMBER(INDEX($A:$U,ROW(),$D$6)),INDEX($A:$U,ROW(),$D$6),IFERROR(--SUBSTITUTE(SUBSTITUTE(TRIM(INDEX($A:$U,ROW(),$D$6)),",",""),"원",""),0))))</f>
        <v/>
      </c>
      <c r="AA886" s="30">
        <f>IF(OR($Y886="",$E$6=""),"",IF(INDEX($A:$U,ROW(),$E$6)="",0,IF(ISNUMBER(INDEX($A:$U,ROW(),$E$6)),INDEX($A:$U,ROW(),$E$6),IFERROR(--SUBSTITUTE(SUBSTITUTE(TRIM(INDEX($A:$U,ROW(),$E$6)),",",""),"원",""),0))))</f>
        <v/>
      </c>
      <c r="AB886" s="30">
        <f>IF(OR($Y886="",$F$6=""),"",IF(INDEX($A:$U,ROW(),$F$6)="","",IF(ISNUMBER(INDEX($A:$U,ROW(),$F$6)),INDEX($A:$U,ROW(),$F$6),IFERROR(--SUBSTITUTE(SUBSTITUTE(TRIM(INDEX($A:$U,ROW(),$F$6)),",",""),"원",""),""))))</f>
        <v/>
      </c>
      <c r="AC886" s="2">
        <f>IF(OR($Y886="",$G$6=""),"",INDEX($A:$U,ROW(),$G$6)&amp;"")</f>
        <v/>
      </c>
      <c r="AD886" s="2">
        <f>IF($Y886="","",IF(OR(AND(설정!$B$5&lt;&gt;"",ISNUMBER(SEARCH(설정!$B$5,$AC886))),AND(설정!$B$6&lt;&gt;"",ISNUMBER(SEARCH(설정!$B$6,$AC886))),AND(설정!$B$7&lt;&gt;"",ISNUMBER(SEARCH(설정!$B$7,$AC886)))),"제외","포함"))</f>
        <v/>
      </c>
    </row>
    <row r="887">
      <c r="W887" s="2">
        <f>IF(OR($B$5="",$C$6="",ROW()&lt;$B$5),"",IF(INDEX($A:$U,ROW(),$C$6)="","",INDEX($A:$U,ROW(),$C$6)))</f>
        <v/>
      </c>
      <c r="X887" s="28">
        <f>IF($W887="","",IF(ISNUMBER($W887),IF($W887&gt;=10000000,IFERROR(DATE(INT($W887/10000),MOD(INT($W887/100),100),MOD($W887,100)),""),$W887),IF(ISNUMBER(--SUBSTITUTE(SUBSTITUTE(TRIM($W887),".","-"),"/","-")),IF(--SUBSTITUTE(SUBSTITUTE(TRIM($W887),".","-"),"/","-")&gt;=10000000,IFERROR(DATE(--LEFT(TRIM($W887),4),--MID(TRIM($W887),5,2),--RIGHT(TRIM($W887),2)),""),--SUBSTITUTE(SUBSTITUTE(TRIM($W887),".","-"),"/","-")),IFERROR(--LEFT(SUBSTITUTE(SUBSTITUTE(TRIM($W887),".","-"),"/","-"),10),""))))</f>
        <v/>
      </c>
      <c r="Y887" s="29">
        <f>IF($X887="","",INT($X887))</f>
        <v/>
      </c>
      <c r="Z887" s="30">
        <f>IF(OR($Y887="",$D$6=""),"",IF(INDEX($A:$U,ROW(),$D$6)="",0,IF(ISNUMBER(INDEX($A:$U,ROW(),$D$6)),INDEX($A:$U,ROW(),$D$6),IFERROR(--SUBSTITUTE(SUBSTITUTE(TRIM(INDEX($A:$U,ROW(),$D$6)),",",""),"원",""),0))))</f>
        <v/>
      </c>
      <c r="AA887" s="30">
        <f>IF(OR($Y887="",$E$6=""),"",IF(INDEX($A:$U,ROW(),$E$6)="",0,IF(ISNUMBER(INDEX($A:$U,ROW(),$E$6)),INDEX($A:$U,ROW(),$E$6),IFERROR(--SUBSTITUTE(SUBSTITUTE(TRIM(INDEX($A:$U,ROW(),$E$6)),",",""),"원",""),0))))</f>
        <v/>
      </c>
      <c r="AB887" s="30">
        <f>IF(OR($Y887="",$F$6=""),"",IF(INDEX($A:$U,ROW(),$F$6)="","",IF(ISNUMBER(INDEX($A:$U,ROW(),$F$6)),INDEX($A:$U,ROW(),$F$6),IFERROR(--SUBSTITUTE(SUBSTITUTE(TRIM(INDEX($A:$U,ROW(),$F$6)),",",""),"원",""),""))))</f>
        <v/>
      </c>
      <c r="AC887" s="2">
        <f>IF(OR($Y887="",$G$6=""),"",INDEX($A:$U,ROW(),$G$6)&amp;"")</f>
        <v/>
      </c>
      <c r="AD887" s="2">
        <f>IF($Y887="","",IF(OR(AND(설정!$B$5&lt;&gt;"",ISNUMBER(SEARCH(설정!$B$5,$AC887))),AND(설정!$B$6&lt;&gt;"",ISNUMBER(SEARCH(설정!$B$6,$AC887))),AND(설정!$B$7&lt;&gt;"",ISNUMBER(SEARCH(설정!$B$7,$AC887)))),"제외","포함"))</f>
        <v/>
      </c>
    </row>
    <row r="888">
      <c r="W888" s="2">
        <f>IF(OR($B$5="",$C$6="",ROW()&lt;$B$5),"",IF(INDEX($A:$U,ROW(),$C$6)="","",INDEX($A:$U,ROW(),$C$6)))</f>
        <v/>
      </c>
      <c r="X888" s="28">
        <f>IF($W888="","",IF(ISNUMBER($W888),IF($W888&gt;=10000000,IFERROR(DATE(INT($W888/10000),MOD(INT($W888/100),100),MOD($W888,100)),""),$W888),IF(ISNUMBER(--SUBSTITUTE(SUBSTITUTE(TRIM($W888),".","-"),"/","-")),IF(--SUBSTITUTE(SUBSTITUTE(TRIM($W888),".","-"),"/","-")&gt;=10000000,IFERROR(DATE(--LEFT(TRIM($W888),4),--MID(TRIM($W888),5,2),--RIGHT(TRIM($W888),2)),""),--SUBSTITUTE(SUBSTITUTE(TRIM($W888),".","-"),"/","-")),IFERROR(--LEFT(SUBSTITUTE(SUBSTITUTE(TRIM($W888),".","-"),"/","-"),10),""))))</f>
        <v/>
      </c>
      <c r="Y888" s="29">
        <f>IF($X888="","",INT($X888))</f>
        <v/>
      </c>
      <c r="Z888" s="30">
        <f>IF(OR($Y888="",$D$6=""),"",IF(INDEX($A:$U,ROW(),$D$6)="",0,IF(ISNUMBER(INDEX($A:$U,ROW(),$D$6)),INDEX($A:$U,ROW(),$D$6),IFERROR(--SUBSTITUTE(SUBSTITUTE(TRIM(INDEX($A:$U,ROW(),$D$6)),",",""),"원",""),0))))</f>
        <v/>
      </c>
      <c r="AA888" s="30">
        <f>IF(OR($Y888="",$E$6=""),"",IF(INDEX($A:$U,ROW(),$E$6)="",0,IF(ISNUMBER(INDEX($A:$U,ROW(),$E$6)),INDEX($A:$U,ROW(),$E$6),IFERROR(--SUBSTITUTE(SUBSTITUTE(TRIM(INDEX($A:$U,ROW(),$E$6)),",",""),"원",""),0))))</f>
        <v/>
      </c>
      <c r="AB888" s="30">
        <f>IF(OR($Y888="",$F$6=""),"",IF(INDEX($A:$U,ROW(),$F$6)="","",IF(ISNUMBER(INDEX($A:$U,ROW(),$F$6)),INDEX($A:$U,ROW(),$F$6),IFERROR(--SUBSTITUTE(SUBSTITUTE(TRIM(INDEX($A:$U,ROW(),$F$6)),",",""),"원",""),""))))</f>
        <v/>
      </c>
      <c r="AC888" s="2">
        <f>IF(OR($Y888="",$G$6=""),"",INDEX($A:$U,ROW(),$G$6)&amp;"")</f>
        <v/>
      </c>
      <c r="AD888" s="2">
        <f>IF($Y888="","",IF(OR(AND(설정!$B$5&lt;&gt;"",ISNUMBER(SEARCH(설정!$B$5,$AC888))),AND(설정!$B$6&lt;&gt;"",ISNUMBER(SEARCH(설정!$B$6,$AC888))),AND(설정!$B$7&lt;&gt;"",ISNUMBER(SEARCH(설정!$B$7,$AC888)))),"제외","포함"))</f>
        <v/>
      </c>
    </row>
    <row r="889">
      <c r="W889" s="2">
        <f>IF(OR($B$5="",$C$6="",ROW()&lt;$B$5),"",IF(INDEX($A:$U,ROW(),$C$6)="","",INDEX($A:$U,ROW(),$C$6)))</f>
        <v/>
      </c>
      <c r="X889" s="28">
        <f>IF($W889="","",IF(ISNUMBER($W889),IF($W889&gt;=10000000,IFERROR(DATE(INT($W889/10000),MOD(INT($W889/100),100),MOD($W889,100)),""),$W889),IF(ISNUMBER(--SUBSTITUTE(SUBSTITUTE(TRIM($W889),".","-"),"/","-")),IF(--SUBSTITUTE(SUBSTITUTE(TRIM($W889),".","-"),"/","-")&gt;=10000000,IFERROR(DATE(--LEFT(TRIM($W889),4),--MID(TRIM($W889),5,2),--RIGHT(TRIM($W889),2)),""),--SUBSTITUTE(SUBSTITUTE(TRIM($W889),".","-"),"/","-")),IFERROR(--LEFT(SUBSTITUTE(SUBSTITUTE(TRIM($W889),".","-"),"/","-"),10),""))))</f>
        <v/>
      </c>
      <c r="Y889" s="29">
        <f>IF($X889="","",INT($X889))</f>
        <v/>
      </c>
      <c r="Z889" s="30">
        <f>IF(OR($Y889="",$D$6=""),"",IF(INDEX($A:$U,ROW(),$D$6)="",0,IF(ISNUMBER(INDEX($A:$U,ROW(),$D$6)),INDEX($A:$U,ROW(),$D$6),IFERROR(--SUBSTITUTE(SUBSTITUTE(TRIM(INDEX($A:$U,ROW(),$D$6)),",",""),"원",""),0))))</f>
        <v/>
      </c>
      <c r="AA889" s="30">
        <f>IF(OR($Y889="",$E$6=""),"",IF(INDEX($A:$U,ROW(),$E$6)="",0,IF(ISNUMBER(INDEX($A:$U,ROW(),$E$6)),INDEX($A:$U,ROW(),$E$6),IFERROR(--SUBSTITUTE(SUBSTITUTE(TRIM(INDEX($A:$U,ROW(),$E$6)),",",""),"원",""),0))))</f>
        <v/>
      </c>
      <c r="AB889" s="30">
        <f>IF(OR($Y889="",$F$6=""),"",IF(INDEX($A:$U,ROW(),$F$6)="","",IF(ISNUMBER(INDEX($A:$U,ROW(),$F$6)),INDEX($A:$U,ROW(),$F$6),IFERROR(--SUBSTITUTE(SUBSTITUTE(TRIM(INDEX($A:$U,ROW(),$F$6)),",",""),"원",""),""))))</f>
        <v/>
      </c>
      <c r="AC889" s="2">
        <f>IF(OR($Y889="",$G$6=""),"",INDEX($A:$U,ROW(),$G$6)&amp;"")</f>
        <v/>
      </c>
      <c r="AD889" s="2">
        <f>IF($Y889="","",IF(OR(AND(설정!$B$5&lt;&gt;"",ISNUMBER(SEARCH(설정!$B$5,$AC889))),AND(설정!$B$6&lt;&gt;"",ISNUMBER(SEARCH(설정!$B$6,$AC889))),AND(설정!$B$7&lt;&gt;"",ISNUMBER(SEARCH(설정!$B$7,$AC889)))),"제외","포함"))</f>
        <v/>
      </c>
    </row>
    <row r="890">
      <c r="W890" s="2">
        <f>IF(OR($B$5="",$C$6="",ROW()&lt;$B$5),"",IF(INDEX($A:$U,ROW(),$C$6)="","",INDEX($A:$U,ROW(),$C$6)))</f>
        <v/>
      </c>
      <c r="X890" s="28">
        <f>IF($W890="","",IF(ISNUMBER($W890),IF($W890&gt;=10000000,IFERROR(DATE(INT($W890/10000),MOD(INT($W890/100),100),MOD($W890,100)),""),$W890),IF(ISNUMBER(--SUBSTITUTE(SUBSTITUTE(TRIM($W890),".","-"),"/","-")),IF(--SUBSTITUTE(SUBSTITUTE(TRIM($W890),".","-"),"/","-")&gt;=10000000,IFERROR(DATE(--LEFT(TRIM($W890),4),--MID(TRIM($W890),5,2),--RIGHT(TRIM($W890),2)),""),--SUBSTITUTE(SUBSTITUTE(TRIM($W890),".","-"),"/","-")),IFERROR(--LEFT(SUBSTITUTE(SUBSTITUTE(TRIM($W890),".","-"),"/","-"),10),""))))</f>
        <v/>
      </c>
      <c r="Y890" s="29">
        <f>IF($X890="","",INT($X890))</f>
        <v/>
      </c>
      <c r="Z890" s="30">
        <f>IF(OR($Y890="",$D$6=""),"",IF(INDEX($A:$U,ROW(),$D$6)="",0,IF(ISNUMBER(INDEX($A:$U,ROW(),$D$6)),INDEX($A:$U,ROW(),$D$6),IFERROR(--SUBSTITUTE(SUBSTITUTE(TRIM(INDEX($A:$U,ROW(),$D$6)),",",""),"원",""),0))))</f>
        <v/>
      </c>
      <c r="AA890" s="30">
        <f>IF(OR($Y890="",$E$6=""),"",IF(INDEX($A:$U,ROW(),$E$6)="",0,IF(ISNUMBER(INDEX($A:$U,ROW(),$E$6)),INDEX($A:$U,ROW(),$E$6),IFERROR(--SUBSTITUTE(SUBSTITUTE(TRIM(INDEX($A:$U,ROW(),$E$6)),",",""),"원",""),0))))</f>
        <v/>
      </c>
      <c r="AB890" s="30">
        <f>IF(OR($Y890="",$F$6=""),"",IF(INDEX($A:$U,ROW(),$F$6)="","",IF(ISNUMBER(INDEX($A:$U,ROW(),$F$6)),INDEX($A:$U,ROW(),$F$6),IFERROR(--SUBSTITUTE(SUBSTITUTE(TRIM(INDEX($A:$U,ROW(),$F$6)),",",""),"원",""),""))))</f>
        <v/>
      </c>
      <c r="AC890" s="2">
        <f>IF(OR($Y890="",$G$6=""),"",INDEX($A:$U,ROW(),$G$6)&amp;"")</f>
        <v/>
      </c>
      <c r="AD890" s="2">
        <f>IF($Y890="","",IF(OR(AND(설정!$B$5&lt;&gt;"",ISNUMBER(SEARCH(설정!$B$5,$AC890))),AND(설정!$B$6&lt;&gt;"",ISNUMBER(SEARCH(설정!$B$6,$AC890))),AND(설정!$B$7&lt;&gt;"",ISNUMBER(SEARCH(설정!$B$7,$AC890)))),"제외","포함"))</f>
        <v/>
      </c>
    </row>
    <row r="891">
      <c r="W891" s="2">
        <f>IF(OR($B$5="",$C$6="",ROW()&lt;$B$5),"",IF(INDEX($A:$U,ROW(),$C$6)="","",INDEX($A:$U,ROW(),$C$6)))</f>
        <v/>
      </c>
      <c r="X891" s="28">
        <f>IF($W891="","",IF(ISNUMBER($W891),IF($W891&gt;=10000000,IFERROR(DATE(INT($W891/10000),MOD(INT($W891/100),100),MOD($W891,100)),""),$W891),IF(ISNUMBER(--SUBSTITUTE(SUBSTITUTE(TRIM($W891),".","-"),"/","-")),IF(--SUBSTITUTE(SUBSTITUTE(TRIM($W891),".","-"),"/","-")&gt;=10000000,IFERROR(DATE(--LEFT(TRIM($W891),4),--MID(TRIM($W891),5,2),--RIGHT(TRIM($W891),2)),""),--SUBSTITUTE(SUBSTITUTE(TRIM($W891),".","-"),"/","-")),IFERROR(--LEFT(SUBSTITUTE(SUBSTITUTE(TRIM($W891),".","-"),"/","-"),10),""))))</f>
        <v/>
      </c>
      <c r="Y891" s="29">
        <f>IF($X891="","",INT($X891))</f>
        <v/>
      </c>
      <c r="Z891" s="30">
        <f>IF(OR($Y891="",$D$6=""),"",IF(INDEX($A:$U,ROW(),$D$6)="",0,IF(ISNUMBER(INDEX($A:$U,ROW(),$D$6)),INDEX($A:$U,ROW(),$D$6),IFERROR(--SUBSTITUTE(SUBSTITUTE(TRIM(INDEX($A:$U,ROW(),$D$6)),",",""),"원",""),0))))</f>
        <v/>
      </c>
      <c r="AA891" s="30">
        <f>IF(OR($Y891="",$E$6=""),"",IF(INDEX($A:$U,ROW(),$E$6)="",0,IF(ISNUMBER(INDEX($A:$U,ROW(),$E$6)),INDEX($A:$U,ROW(),$E$6),IFERROR(--SUBSTITUTE(SUBSTITUTE(TRIM(INDEX($A:$U,ROW(),$E$6)),",",""),"원",""),0))))</f>
        <v/>
      </c>
      <c r="AB891" s="30">
        <f>IF(OR($Y891="",$F$6=""),"",IF(INDEX($A:$U,ROW(),$F$6)="","",IF(ISNUMBER(INDEX($A:$U,ROW(),$F$6)),INDEX($A:$U,ROW(),$F$6),IFERROR(--SUBSTITUTE(SUBSTITUTE(TRIM(INDEX($A:$U,ROW(),$F$6)),",",""),"원",""),""))))</f>
        <v/>
      </c>
      <c r="AC891" s="2">
        <f>IF(OR($Y891="",$G$6=""),"",INDEX($A:$U,ROW(),$G$6)&amp;"")</f>
        <v/>
      </c>
      <c r="AD891" s="2">
        <f>IF($Y891="","",IF(OR(AND(설정!$B$5&lt;&gt;"",ISNUMBER(SEARCH(설정!$B$5,$AC891))),AND(설정!$B$6&lt;&gt;"",ISNUMBER(SEARCH(설정!$B$6,$AC891))),AND(설정!$B$7&lt;&gt;"",ISNUMBER(SEARCH(설정!$B$7,$AC891)))),"제외","포함"))</f>
        <v/>
      </c>
    </row>
    <row r="892">
      <c r="W892" s="2">
        <f>IF(OR($B$5="",$C$6="",ROW()&lt;$B$5),"",IF(INDEX($A:$U,ROW(),$C$6)="","",INDEX($A:$U,ROW(),$C$6)))</f>
        <v/>
      </c>
      <c r="X892" s="28">
        <f>IF($W892="","",IF(ISNUMBER($W892),IF($W892&gt;=10000000,IFERROR(DATE(INT($W892/10000),MOD(INT($W892/100),100),MOD($W892,100)),""),$W892),IF(ISNUMBER(--SUBSTITUTE(SUBSTITUTE(TRIM($W892),".","-"),"/","-")),IF(--SUBSTITUTE(SUBSTITUTE(TRIM($W892),".","-"),"/","-")&gt;=10000000,IFERROR(DATE(--LEFT(TRIM($W892),4),--MID(TRIM($W892),5,2),--RIGHT(TRIM($W892),2)),""),--SUBSTITUTE(SUBSTITUTE(TRIM($W892),".","-"),"/","-")),IFERROR(--LEFT(SUBSTITUTE(SUBSTITUTE(TRIM($W892),".","-"),"/","-"),10),""))))</f>
        <v/>
      </c>
      <c r="Y892" s="29">
        <f>IF($X892="","",INT($X892))</f>
        <v/>
      </c>
      <c r="Z892" s="30">
        <f>IF(OR($Y892="",$D$6=""),"",IF(INDEX($A:$U,ROW(),$D$6)="",0,IF(ISNUMBER(INDEX($A:$U,ROW(),$D$6)),INDEX($A:$U,ROW(),$D$6),IFERROR(--SUBSTITUTE(SUBSTITUTE(TRIM(INDEX($A:$U,ROW(),$D$6)),",",""),"원",""),0))))</f>
        <v/>
      </c>
      <c r="AA892" s="30">
        <f>IF(OR($Y892="",$E$6=""),"",IF(INDEX($A:$U,ROW(),$E$6)="",0,IF(ISNUMBER(INDEX($A:$U,ROW(),$E$6)),INDEX($A:$U,ROW(),$E$6),IFERROR(--SUBSTITUTE(SUBSTITUTE(TRIM(INDEX($A:$U,ROW(),$E$6)),",",""),"원",""),0))))</f>
        <v/>
      </c>
      <c r="AB892" s="30">
        <f>IF(OR($Y892="",$F$6=""),"",IF(INDEX($A:$U,ROW(),$F$6)="","",IF(ISNUMBER(INDEX($A:$U,ROW(),$F$6)),INDEX($A:$U,ROW(),$F$6),IFERROR(--SUBSTITUTE(SUBSTITUTE(TRIM(INDEX($A:$U,ROW(),$F$6)),",",""),"원",""),""))))</f>
        <v/>
      </c>
      <c r="AC892" s="2">
        <f>IF(OR($Y892="",$G$6=""),"",INDEX($A:$U,ROW(),$G$6)&amp;"")</f>
        <v/>
      </c>
      <c r="AD892" s="2">
        <f>IF($Y892="","",IF(OR(AND(설정!$B$5&lt;&gt;"",ISNUMBER(SEARCH(설정!$B$5,$AC892))),AND(설정!$B$6&lt;&gt;"",ISNUMBER(SEARCH(설정!$B$6,$AC892))),AND(설정!$B$7&lt;&gt;"",ISNUMBER(SEARCH(설정!$B$7,$AC892)))),"제외","포함"))</f>
        <v/>
      </c>
    </row>
    <row r="893">
      <c r="W893" s="2">
        <f>IF(OR($B$5="",$C$6="",ROW()&lt;$B$5),"",IF(INDEX($A:$U,ROW(),$C$6)="","",INDEX($A:$U,ROW(),$C$6)))</f>
        <v/>
      </c>
      <c r="X893" s="28">
        <f>IF($W893="","",IF(ISNUMBER($W893),IF($W893&gt;=10000000,IFERROR(DATE(INT($W893/10000),MOD(INT($W893/100),100),MOD($W893,100)),""),$W893),IF(ISNUMBER(--SUBSTITUTE(SUBSTITUTE(TRIM($W893),".","-"),"/","-")),IF(--SUBSTITUTE(SUBSTITUTE(TRIM($W893),".","-"),"/","-")&gt;=10000000,IFERROR(DATE(--LEFT(TRIM($W893),4),--MID(TRIM($W893),5,2),--RIGHT(TRIM($W893),2)),""),--SUBSTITUTE(SUBSTITUTE(TRIM($W893),".","-"),"/","-")),IFERROR(--LEFT(SUBSTITUTE(SUBSTITUTE(TRIM($W893),".","-"),"/","-"),10),""))))</f>
        <v/>
      </c>
      <c r="Y893" s="29">
        <f>IF($X893="","",INT($X893))</f>
        <v/>
      </c>
      <c r="Z893" s="30">
        <f>IF(OR($Y893="",$D$6=""),"",IF(INDEX($A:$U,ROW(),$D$6)="",0,IF(ISNUMBER(INDEX($A:$U,ROW(),$D$6)),INDEX($A:$U,ROW(),$D$6),IFERROR(--SUBSTITUTE(SUBSTITUTE(TRIM(INDEX($A:$U,ROW(),$D$6)),",",""),"원",""),0))))</f>
        <v/>
      </c>
      <c r="AA893" s="30">
        <f>IF(OR($Y893="",$E$6=""),"",IF(INDEX($A:$U,ROW(),$E$6)="",0,IF(ISNUMBER(INDEX($A:$U,ROW(),$E$6)),INDEX($A:$U,ROW(),$E$6),IFERROR(--SUBSTITUTE(SUBSTITUTE(TRIM(INDEX($A:$U,ROW(),$E$6)),",",""),"원",""),0))))</f>
        <v/>
      </c>
      <c r="AB893" s="30">
        <f>IF(OR($Y893="",$F$6=""),"",IF(INDEX($A:$U,ROW(),$F$6)="","",IF(ISNUMBER(INDEX($A:$U,ROW(),$F$6)),INDEX($A:$U,ROW(),$F$6),IFERROR(--SUBSTITUTE(SUBSTITUTE(TRIM(INDEX($A:$U,ROW(),$F$6)),",",""),"원",""),""))))</f>
        <v/>
      </c>
      <c r="AC893" s="2">
        <f>IF(OR($Y893="",$G$6=""),"",INDEX($A:$U,ROW(),$G$6)&amp;"")</f>
        <v/>
      </c>
      <c r="AD893" s="2">
        <f>IF($Y893="","",IF(OR(AND(설정!$B$5&lt;&gt;"",ISNUMBER(SEARCH(설정!$B$5,$AC893))),AND(설정!$B$6&lt;&gt;"",ISNUMBER(SEARCH(설정!$B$6,$AC893))),AND(설정!$B$7&lt;&gt;"",ISNUMBER(SEARCH(설정!$B$7,$AC893)))),"제외","포함"))</f>
        <v/>
      </c>
    </row>
    <row r="894">
      <c r="W894" s="2">
        <f>IF(OR($B$5="",$C$6="",ROW()&lt;$B$5),"",IF(INDEX($A:$U,ROW(),$C$6)="","",INDEX($A:$U,ROW(),$C$6)))</f>
        <v/>
      </c>
      <c r="X894" s="28">
        <f>IF($W894="","",IF(ISNUMBER($W894),IF($W894&gt;=10000000,IFERROR(DATE(INT($W894/10000),MOD(INT($W894/100),100),MOD($W894,100)),""),$W894),IF(ISNUMBER(--SUBSTITUTE(SUBSTITUTE(TRIM($W894),".","-"),"/","-")),IF(--SUBSTITUTE(SUBSTITUTE(TRIM($W894),".","-"),"/","-")&gt;=10000000,IFERROR(DATE(--LEFT(TRIM($W894),4),--MID(TRIM($W894),5,2),--RIGHT(TRIM($W894),2)),""),--SUBSTITUTE(SUBSTITUTE(TRIM($W894),".","-"),"/","-")),IFERROR(--LEFT(SUBSTITUTE(SUBSTITUTE(TRIM($W894),".","-"),"/","-"),10),""))))</f>
        <v/>
      </c>
      <c r="Y894" s="29">
        <f>IF($X894="","",INT($X894))</f>
        <v/>
      </c>
      <c r="Z894" s="30">
        <f>IF(OR($Y894="",$D$6=""),"",IF(INDEX($A:$U,ROW(),$D$6)="",0,IF(ISNUMBER(INDEX($A:$U,ROW(),$D$6)),INDEX($A:$U,ROW(),$D$6),IFERROR(--SUBSTITUTE(SUBSTITUTE(TRIM(INDEX($A:$U,ROW(),$D$6)),",",""),"원",""),0))))</f>
        <v/>
      </c>
      <c r="AA894" s="30">
        <f>IF(OR($Y894="",$E$6=""),"",IF(INDEX($A:$U,ROW(),$E$6)="",0,IF(ISNUMBER(INDEX($A:$U,ROW(),$E$6)),INDEX($A:$U,ROW(),$E$6),IFERROR(--SUBSTITUTE(SUBSTITUTE(TRIM(INDEX($A:$U,ROW(),$E$6)),",",""),"원",""),0))))</f>
        <v/>
      </c>
      <c r="AB894" s="30">
        <f>IF(OR($Y894="",$F$6=""),"",IF(INDEX($A:$U,ROW(),$F$6)="","",IF(ISNUMBER(INDEX($A:$U,ROW(),$F$6)),INDEX($A:$U,ROW(),$F$6),IFERROR(--SUBSTITUTE(SUBSTITUTE(TRIM(INDEX($A:$U,ROW(),$F$6)),",",""),"원",""),""))))</f>
        <v/>
      </c>
      <c r="AC894" s="2">
        <f>IF(OR($Y894="",$G$6=""),"",INDEX($A:$U,ROW(),$G$6)&amp;"")</f>
        <v/>
      </c>
      <c r="AD894" s="2">
        <f>IF($Y894="","",IF(OR(AND(설정!$B$5&lt;&gt;"",ISNUMBER(SEARCH(설정!$B$5,$AC894))),AND(설정!$B$6&lt;&gt;"",ISNUMBER(SEARCH(설정!$B$6,$AC894))),AND(설정!$B$7&lt;&gt;"",ISNUMBER(SEARCH(설정!$B$7,$AC894)))),"제외","포함"))</f>
        <v/>
      </c>
    </row>
    <row r="895">
      <c r="W895" s="2">
        <f>IF(OR($B$5="",$C$6="",ROW()&lt;$B$5),"",IF(INDEX($A:$U,ROW(),$C$6)="","",INDEX($A:$U,ROW(),$C$6)))</f>
        <v/>
      </c>
      <c r="X895" s="28">
        <f>IF($W895="","",IF(ISNUMBER($W895),IF($W895&gt;=10000000,IFERROR(DATE(INT($W895/10000),MOD(INT($W895/100),100),MOD($W895,100)),""),$W895),IF(ISNUMBER(--SUBSTITUTE(SUBSTITUTE(TRIM($W895),".","-"),"/","-")),IF(--SUBSTITUTE(SUBSTITUTE(TRIM($W895),".","-"),"/","-")&gt;=10000000,IFERROR(DATE(--LEFT(TRIM($W895),4),--MID(TRIM($W895),5,2),--RIGHT(TRIM($W895),2)),""),--SUBSTITUTE(SUBSTITUTE(TRIM($W895),".","-"),"/","-")),IFERROR(--LEFT(SUBSTITUTE(SUBSTITUTE(TRIM($W895),".","-"),"/","-"),10),""))))</f>
        <v/>
      </c>
      <c r="Y895" s="29">
        <f>IF($X895="","",INT($X895))</f>
        <v/>
      </c>
      <c r="Z895" s="30">
        <f>IF(OR($Y895="",$D$6=""),"",IF(INDEX($A:$U,ROW(),$D$6)="",0,IF(ISNUMBER(INDEX($A:$U,ROW(),$D$6)),INDEX($A:$U,ROW(),$D$6),IFERROR(--SUBSTITUTE(SUBSTITUTE(TRIM(INDEX($A:$U,ROW(),$D$6)),",",""),"원",""),0))))</f>
        <v/>
      </c>
      <c r="AA895" s="30">
        <f>IF(OR($Y895="",$E$6=""),"",IF(INDEX($A:$U,ROW(),$E$6)="",0,IF(ISNUMBER(INDEX($A:$U,ROW(),$E$6)),INDEX($A:$U,ROW(),$E$6),IFERROR(--SUBSTITUTE(SUBSTITUTE(TRIM(INDEX($A:$U,ROW(),$E$6)),",",""),"원",""),0))))</f>
        <v/>
      </c>
      <c r="AB895" s="30">
        <f>IF(OR($Y895="",$F$6=""),"",IF(INDEX($A:$U,ROW(),$F$6)="","",IF(ISNUMBER(INDEX($A:$U,ROW(),$F$6)),INDEX($A:$U,ROW(),$F$6),IFERROR(--SUBSTITUTE(SUBSTITUTE(TRIM(INDEX($A:$U,ROW(),$F$6)),",",""),"원",""),""))))</f>
        <v/>
      </c>
      <c r="AC895" s="2">
        <f>IF(OR($Y895="",$G$6=""),"",INDEX($A:$U,ROW(),$G$6)&amp;"")</f>
        <v/>
      </c>
      <c r="AD895" s="2">
        <f>IF($Y895="","",IF(OR(AND(설정!$B$5&lt;&gt;"",ISNUMBER(SEARCH(설정!$B$5,$AC895))),AND(설정!$B$6&lt;&gt;"",ISNUMBER(SEARCH(설정!$B$6,$AC895))),AND(설정!$B$7&lt;&gt;"",ISNUMBER(SEARCH(설정!$B$7,$AC895)))),"제외","포함"))</f>
        <v/>
      </c>
    </row>
    <row r="896">
      <c r="W896" s="2">
        <f>IF(OR($B$5="",$C$6="",ROW()&lt;$B$5),"",IF(INDEX($A:$U,ROW(),$C$6)="","",INDEX($A:$U,ROW(),$C$6)))</f>
        <v/>
      </c>
      <c r="X896" s="28">
        <f>IF($W896="","",IF(ISNUMBER($W896),IF($W896&gt;=10000000,IFERROR(DATE(INT($W896/10000),MOD(INT($W896/100),100),MOD($W896,100)),""),$W896),IF(ISNUMBER(--SUBSTITUTE(SUBSTITUTE(TRIM($W896),".","-"),"/","-")),IF(--SUBSTITUTE(SUBSTITUTE(TRIM($W896),".","-"),"/","-")&gt;=10000000,IFERROR(DATE(--LEFT(TRIM($W896),4),--MID(TRIM($W896),5,2),--RIGHT(TRIM($W896),2)),""),--SUBSTITUTE(SUBSTITUTE(TRIM($W896),".","-"),"/","-")),IFERROR(--LEFT(SUBSTITUTE(SUBSTITUTE(TRIM($W896),".","-"),"/","-"),10),""))))</f>
        <v/>
      </c>
      <c r="Y896" s="29">
        <f>IF($X896="","",INT($X896))</f>
        <v/>
      </c>
      <c r="Z896" s="30">
        <f>IF(OR($Y896="",$D$6=""),"",IF(INDEX($A:$U,ROW(),$D$6)="",0,IF(ISNUMBER(INDEX($A:$U,ROW(),$D$6)),INDEX($A:$U,ROW(),$D$6),IFERROR(--SUBSTITUTE(SUBSTITUTE(TRIM(INDEX($A:$U,ROW(),$D$6)),",",""),"원",""),0))))</f>
        <v/>
      </c>
      <c r="AA896" s="30">
        <f>IF(OR($Y896="",$E$6=""),"",IF(INDEX($A:$U,ROW(),$E$6)="",0,IF(ISNUMBER(INDEX($A:$U,ROW(),$E$6)),INDEX($A:$U,ROW(),$E$6),IFERROR(--SUBSTITUTE(SUBSTITUTE(TRIM(INDEX($A:$U,ROW(),$E$6)),",",""),"원",""),0))))</f>
        <v/>
      </c>
      <c r="AB896" s="30">
        <f>IF(OR($Y896="",$F$6=""),"",IF(INDEX($A:$U,ROW(),$F$6)="","",IF(ISNUMBER(INDEX($A:$U,ROW(),$F$6)),INDEX($A:$U,ROW(),$F$6),IFERROR(--SUBSTITUTE(SUBSTITUTE(TRIM(INDEX($A:$U,ROW(),$F$6)),",",""),"원",""),""))))</f>
        <v/>
      </c>
      <c r="AC896" s="2">
        <f>IF(OR($Y896="",$G$6=""),"",INDEX($A:$U,ROW(),$G$6)&amp;"")</f>
        <v/>
      </c>
      <c r="AD896" s="2">
        <f>IF($Y896="","",IF(OR(AND(설정!$B$5&lt;&gt;"",ISNUMBER(SEARCH(설정!$B$5,$AC896))),AND(설정!$B$6&lt;&gt;"",ISNUMBER(SEARCH(설정!$B$6,$AC896))),AND(설정!$B$7&lt;&gt;"",ISNUMBER(SEARCH(설정!$B$7,$AC896)))),"제외","포함"))</f>
        <v/>
      </c>
    </row>
    <row r="897">
      <c r="W897" s="2">
        <f>IF(OR($B$5="",$C$6="",ROW()&lt;$B$5),"",IF(INDEX($A:$U,ROW(),$C$6)="","",INDEX($A:$U,ROW(),$C$6)))</f>
        <v/>
      </c>
      <c r="X897" s="28">
        <f>IF($W897="","",IF(ISNUMBER($W897),IF($W897&gt;=10000000,IFERROR(DATE(INT($W897/10000),MOD(INT($W897/100),100),MOD($W897,100)),""),$W897),IF(ISNUMBER(--SUBSTITUTE(SUBSTITUTE(TRIM($W897),".","-"),"/","-")),IF(--SUBSTITUTE(SUBSTITUTE(TRIM($W897),".","-"),"/","-")&gt;=10000000,IFERROR(DATE(--LEFT(TRIM($W897),4),--MID(TRIM($W897),5,2),--RIGHT(TRIM($W897),2)),""),--SUBSTITUTE(SUBSTITUTE(TRIM($W897),".","-"),"/","-")),IFERROR(--LEFT(SUBSTITUTE(SUBSTITUTE(TRIM($W897),".","-"),"/","-"),10),""))))</f>
        <v/>
      </c>
      <c r="Y897" s="29">
        <f>IF($X897="","",INT($X897))</f>
        <v/>
      </c>
      <c r="Z897" s="30">
        <f>IF(OR($Y897="",$D$6=""),"",IF(INDEX($A:$U,ROW(),$D$6)="",0,IF(ISNUMBER(INDEX($A:$U,ROW(),$D$6)),INDEX($A:$U,ROW(),$D$6),IFERROR(--SUBSTITUTE(SUBSTITUTE(TRIM(INDEX($A:$U,ROW(),$D$6)),",",""),"원",""),0))))</f>
        <v/>
      </c>
      <c r="AA897" s="30">
        <f>IF(OR($Y897="",$E$6=""),"",IF(INDEX($A:$U,ROW(),$E$6)="",0,IF(ISNUMBER(INDEX($A:$U,ROW(),$E$6)),INDEX($A:$U,ROW(),$E$6),IFERROR(--SUBSTITUTE(SUBSTITUTE(TRIM(INDEX($A:$U,ROW(),$E$6)),",",""),"원",""),0))))</f>
        <v/>
      </c>
      <c r="AB897" s="30">
        <f>IF(OR($Y897="",$F$6=""),"",IF(INDEX($A:$U,ROW(),$F$6)="","",IF(ISNUMBER(INDEX($A:$U,ROW(),$F$6)),INDEX($A:$U,ROW(),$F$6),IFERROR(--SUBSTITUTE(SUBSTITUTE(TRIM(INDEX($A:$U,ROW(),$F$6)),",",""),"원",""),""))))</f>
        <v/>
      </c>
      <c r="AC897" s="2">
        <f>IF(OR($Y897="",$G$6=""),"",INDEX($A:$U,ROW(),$G$6)&amp;"")</f>
        <v/>
      </c>
      <c r="AD897" s="2">
        <f>IF($Y897="","",IF(OR(AND(설정!$B$5&lt;&gt;"",ISNUMBER(SEARCH(설정!$B$5,$AC897))),AND(설정!$B$6&lt;&gt;"",ISNUMBER(SEARCH(설정!$B$6,$AC897))),AND(설정!$B$7&lt;&gt;"",ISNUMBER(SEARCH(설정!$B$7,$AC897)))),"제외","포함"))</f>
        <v/>
      </c>
    </row>
    <row r="898">
      <c r="W898" s="2">
        <f>IF(OR($B$5="",$C$6="",ROW()&lt;$B$5),"",IF(INDEX($A:$U,ROW(),$C$6)="","",INDEX($A:$U,ROW(),$C$6)))</f>
        <v/>
      </c>
      <c r="X898" s="28">
        <f>IF($W898="","",IF(ISNUMBER($W898),IF($W898&gt;=10000000,IFERROR(DATE(INT($W898/10000),MOD(INT($W898/100),100),MOD($W898,100)),""),$W898),IF(ISNUMBER(--SUBSTITUTE(SUBSTITUTE(TRIM($W898),".","-"),"/","-")),IF(--SUBSTITUTE(SUBSTITUTE(TRIM($W898),".","-"),"/","-")&gt;=10000000,IFERROR(DATE(--LEFT(TRIM($W898),4),--MID(TRIM($W898),5,2),--RIGHT(TRIM($W898),2)),""),--SUBSTITUTE(SUBSTITUTE(TRIM($W898),".","-"),"/","-")),IFERROR(--LEFT(SUBSTITUTE(SUBSTITUTE(TRIM($W898),".","-"),"/","-"),10),""))))</f>
        <v/>
      </c>
      <c r="Y898" s="29">
        <f>IF($X898="","",INT($X898))</f>
        <v/>
      </c>
      <c r="Z898" s="30">
        <f>IF(OR($Y898="",$D$6=""),"",IF(INDEX($A:$U,ROW(),$D$6)="",0,IF(ISNUMBER(INDEX($A:$U,ROW(),$D$6)),INDEX($A:$U,ROW(),$D$6),IFERROR(--SUBSTITUTE(SUBSTITUTE(TRIM(INDEX($A:$U,ROW(),$D$6)),",",""),"원",""),0))))</f>
        <v/>
      </c>
      <c r="AA898" s="30">
        <f>IF(OR($Y898="",$E$6=""),"",IF(INDEX($A:$U,ROW(),$E$6)="",0,IF(ISNUMBER(INDEX($A:$U,ROW(),$E$6)),INDEX($A:$U,ROW(),$E$6),IFERROR(--SUBSTITUTE(SUBSTITUTE(TRIM(INDEX($A:$U,ROW(),$E$6)),",",""),"원",""),0))))</f>
        <v/>
      </c>
      <c r="AB898" s="30">
        <f>IF(OR($Y898="",$F$6=""),"",IF(INDEX($A:$U,ROW(),$F$6)="","",IF(ISNUMBER(INDEX($A:$U,ROW(),$F$6)),INDEX($A:$U,ROW(),$F$6),IFERROR(--SUBSTITUTE(SUBSTITUTE(TRIM(INDEX($A:$U,ROW(),$F$6)),",",""),"원",""),""))))</f>
        <v/>
      </c>
      <c r="AC898" s="2">
        <f>IF(OR($Y898="",$G$6=""),"",INDEX($A:$U,ROW(),$G$6)&amp;"")</f>
        <v/>
      </c>
      <c r="AD898" s="2">
        <f>IF($Y898="","",IF(OR(AND(설정!$B$5&lt;&gt;"",ISNUMBER(SEARCH(설정!$B$5,$AC898))),AND(설정!$B$6&lt;&gt;"",ISNUMBER(SEARCH(설정!$B$6,$AC898))),AND(설정!$B$7&lt;&gt;"",ISNUMBER(SEARCH(설정!$B$7,$AC898)))),"제외","포함"))</f>
        <v/>
      </c>
    </row>
    <row r="899">
      <c r="W899" s="2">
        <f>IF(OR($B$5="",$C$6="",ROW()&lt;$B$5),"",IF(INDEX($A:$U,ROW(),$C$6)="","",INDEX($A:$U,ROW(),$C$6)))</f>
        <v/>
      </c>
      <c r="X899" s="28">
        <f>IF($W899="","",IF(ISNUMBER($W899),IF($W899&gt;=10000000,IFERROR(DATE(INT($W899/10000),MOD(INT($W899/100),100),MOD($W899,100)),""),$W899),IF(ISNUMBER(--SUBSTITUTE(SUBSTITUTE(TRIM($W899),".","-"),"/","-")),IF(--SUBSTITUTE(SUBSTITUTE(TRIM($W899),".","-"),"/","-")&gt;=10000000,IFERROR(DATE(--LEFT(TRIM($W899),4),--MID(TRIM($W899),5,2),--RIGHT(TRIM($W899),2)),""),--SUBSTITUTE(SUBSTITUTE(TRIM($W899),".","-"),"/","-")),IFERROR(--LEFT(SUBSTITUTE(SUBSTITUTE(TRIM($W899),".","-"),"/","-"),10),""))))</f>
        <v/>
      </c>
      <c r="Y899" s="29">
        <f>IF($X899="","",INT($X899))</f>
        <v/>
      </c>
      <c r="Z899" s="30">
        <f>IF(OR($Y899="",$D$6=""),"",IF(INDEX($A:$U,ROW(),$D$6)="",0,IF(ISNUMBER(INDEX($A:$U,ROW(),$D$6)),INDEX($A:$U,ROW(),$D$6),IFERROR(--SUBSTITUTE(SUBSTITUTE(TRIM(INDEX($A:$U,ROW(),$D$6)),",",""),"원",""),0))))</f>
        <v/>
      </c>
      <c r="AA899" s="30">
        <f>IF(OR($Y899="",$E$6=""),"",IF(INDEX($A:$U,ROW(),$E$6)="",0,IF(ISNUMBER(INDEX($A:$U,ROW(),$E$6)),INDEX($A:$U,ROW(),$E$6),IFERROR(--SUBSTITUTE(SUBSTITUTE(TRIM(INDEX($A:$U,ROW(),$E$6)),",",""),"원",""),0))))</f>
        <v/>
      </c>
      <c r="AB899" s="30">
        <f>IF(OR($Y899="",$F$6=""),"",IF(INDEX($A:$U,ROW(),$F$6)="","",IF(ISNUMBER(INDEX($A:$U,ROW(),$F$6)),INDEX($A:$U,ROW(),$F$6),IFERROR(--SUBSTITUTE(SUBSTITUTE(TRIM(INDEX($A:$U,ROW(),$F$6)),",",""),"원",""),""))))</f>
        <v/>
      </c>
      <c r="AC899" s="2">
        <f>IF(OR($Y899="",$G$6=""),"",INDEX($A:$U,ROW(),$G$6)&amp;"")</f>
        <v/>
      </c>
      <c r="AD899" s="2">
        <f>IF($Y899="","",IF(OR(AND(설정!$B$5&lt;&gt;"",ISNUMBER(SEARCH(설정!$B$5,$AC899))),AND(설정!$B$6&lt;&gt;"",ISNUMBER(SEARCH(설정!$B$6,$AC899))),AND(설정!$B$7&lt;&gt;"",ISNUMBER(SEARCH(설정!$B$7,$AC899)))),"제외","포함"))</f>
        <v/>
      </c>
    </row>
    <row r="900">
      <c r="W900" s="2">
        <f>IF(OR($B$5="",$C$6="",ROW()&lt;$B$5),"",IF(INDEX($A:$U,ROW(),$C$6)="","",INDEX($A:$U,ROW(),$C$6)))</f>
        <v/>
      </c>
      <c r="X900" s="28">
        <f>IF($W900="","",IF(ISNUMBER($W900),IF($W900&gt;=10000000,IFERROR(DATE(INT($W900/10000),MOD(INT($W900/100),100),MOD($W900,100)),""),$W900),IF(ISNUMBER(--SUBSTITUTE(SUBSTITUTE(TRIM($W900),".","-"),"/","-")),IF(--SUBSTITUTE(SUBSTITUTE(TRIM($W900),".","-"),"/","-")&gt;=10000000,IFERROR(DATE(--LEFT(TRIM($W900),4),--MID(TRIM($W900),5,2),--RIGHT(TRIM($W900),2)),""),--SUBSTITUTE(SUBSTITUTE(TRIM($W900),".","-"),"/","-")),IFERROR(--LEFT(SUBSTITUTE(SUBSTITUTE(TRIM($W900),".","-"),"/","-"),10),""))))</f>
        <v/>
      </c>
      <c r="Y900" s="29">
        <f>IF($X900="","",INT($X900))</f>
        <v/>
      </c>
      <c r="Z900" s="30">
        <f>IF(OR($Y900="",$D$6=""),"",IF(INDEX($A:$U,ROW(),$D$6)="",0,IF(ISNUMBER(INDEX($A:$U,ROW(),$D$6)),INDEX($A:$U,ROW(),$D$6),IFERROR(--SUBSTITUTE(SUBSTITUTE(TRIM(INDEX($A:$U,ROW(),$D$6)),",",""),"원",""),0))))</f>
        <v/>
      </c>
      <c r="AA900" s="30">
        <f>IF(OR($Y900="",$E$6=""),"",IF(INDEX($A:$U,ROW(),$E$6)="",0,IF(ISNUMBER(INDEX($A:$U,ROW(),$E$6)),INDEX($A:$U,ROW(),$E$6),IFERROR(--SUBSTITUTE(SUBSTITUTE(TRIM(INDEX($A:$U,ROW(),$E$6)),",",""),"원",""),0))))</f>
        <v/>
      </c>
      <c r="AB900" s="30">
        <f>IF(OR($Y900="",$F$6=""),"",IF(INDEX($A:$U,ROW(),$F$6)="","",IF(ISNUMBER(INDEX($A:$U,ROW(),$F$6)),INDEX($A:$U,ROW(),$F$6),IFERROR(--SUBSTITUTE(SUBSTITUTE(TRIM(INDEX($A:$U,ROW(),$F$6)),",",""),"원",""),""))))</f>
        <v/>
      </c>
      <c r="AC900" s="2">
        <f>IF(OR($Y900="",$G$6=""),"",INDEX($A:$U,ROW(),$G$6)&amp;"")</f>
        <v/>
      </c>
      <c r="AD900" s="2">
        <f>IF($Y900="","",IF(OR(AND(설정!$B$5&lt;&gt;"",ISNUMBER(SEARCH(설정!$B$5,$AC900))),AND(설정!$B$6&lt;&gt;"",ISNUMBER(SEARCH(설정!$B$6,$AC900))),AND(설정!$B$7&lt;&gt;"",ISNUMBER(SEARCH(설정!$B$7,$AC900)))),"제외","포함"))</f>
        <v/>
      </c>
    </row>
    <row r="901">
      <c r="W901" s="2">
        <f>IF(OR($B$5="",$C$6="",ROW()&lt;$B$5),"",IF(INDEX($A:$U,ROW(),$C$6)="","",INDEX($A:$U,ROW(),$C$6)))</f>
        <v/>
      </c>
      <c r="X901" s="28">
        <f>IF($W901="","",IF(ISNUMBER($W901),IF($W901&gt;=10000000,IFERROR(DATE(INT($W901/10000),MOD(INT($W901/100),100),MOD($W901,100)),""),$W901),IF(ISNUMBER(--SUBSTITUTE(SUBSTITUTE(TRIM($W901),".","-"),"/","-")),IF(--SUBSTITUTE(SUBSTITUTE(TRIM($W901),".","-"),"/","-")&gt;=10000000,IFERROR(DATE(--LEFT(TRIM($W901),4),--MID(TRIM($W901),5,2),--RIGHT(TRIM($W901),2)),""),--SUBSTITUTE(SUBSTITUTE(TRIM($W901),".","-"),"/","-")),IFERROR(--LEFT(SUBSTITUTE(SUBSTITUTE(TRIM($W901),".","-"),"/","-"),10),""))))</f>
        <v/>
      </c>
      <c r="Y901" s="29">
        <f>IF($X901="","",INT($X901))</f>
        <v/>
      </c>
      <c r="Z901" s="30">
        <f>IF(OR($Y901="",$D$6=""),"",IF(INDEX($A:$U,ROW(),$D$6)="",0,IF(ISNUMBER(INDEX($A:$U,ROW(),$D$6)),INDEX($A:$U,ROW(),$D$6),IFERROR(--SUBSTITUTE(SUBSTITUTE(TRIM(INDEX($A:$U,ROW(),$D$6)),",",""),"원",""),0))))</f>
        <v/>
      </c>
      <c r="AA901" s="30">
        <f>IF(OR($Y901="",$E$6=""),"",IF(INDEX($A:$U,ROW(),$E$6)="",0,IF(ISNUMBER(INDEX($A:$U,ROW(),$E$6)),INDEX($A:$U,ROW(),$E$6),IFERROR(--SUBSTITUTE(SUBSTITUTE(TRIM(INDEX($A:$U,ROW(),$E$6)),",",""),"원",""),0))))</f>
        <v/>
      </c>
      <c r="AB901" s="30">
        <f>IF(OR($Y901="",$F$6=""),"",IF(INDEX($A:$U,ROW(),$F$6)="","",IF(ISNUMBER(INDEX($A:$U,ROW(),$F$6)),INDEX($A:$U,ROW(),$F$6),IFERROR(--SUBSTITUTE(SUBSTITUTE(TRIM(INDEX($A:$U,ROW(),$F$6)),",",""),"원",""),""))))</f>
        <v/>
      </c>
      <c r="AC901" s="2">
        <f>IF(OR($Y901="",$G$6=""),"",INDEX($A:$U,ROW(),$G$6)&amp;"")</f>
        <v/>
      </c>
      <c r="AD901" s="2">
        <f>IF($Y901="","",IF(OR(AND(설정!$B$5&lt;&gt;"",ISNUMBER(SEARCH(설정!$B$5,$AC901))),AND(설정!$B$6&lt;&gt;"",ISNUMBER(SEARCH(설정!$B$6,$AC901))),AND(설정!$B$7&lt;&gt;"",ISNUMBER(SEARCH(설정!$B$7,$AC901)))),"제외","포함"))</f>
        <v/>
      </c>
    </row>
    <row r="902">
      <c r="W902" s="2">
        <f>IF(OR($B$5="",$C$6="",ROW()&lt;$B$5),"",IF(INDEX($A:$U,ROW(),$C$6)="","",INDEX($A:$U,ROW(),$C$6)))</f>
        <v/>
      </c>
      <c r="X902" s="28">
        <f>IF($W902="","",IF(ISNUMBER($W902),IF($W902&gt;=10000000,IFERROR(DATE(INT($W902/10000),MOD(INT($W902/100),100),MOD($W902,100)),""),$W902),IF(ISNUMBER(--SUBSTITUTE(SUBSTITUTE(TRIM($W902),".","-"),"/","-")),IF(--SUBSTITUTE(SUBSTITUTE(TRIM($W902),".","-"),"/","-")&gt;=10000000,IFERROR(DATE(--LEFT(TRIM($W902),4),--MID(TRIM($W902),5,2),--RIGHT(TRIM($W902),2)),""),--SUBSTITUTE(SUBSTITUTE(TRIM($W902),".","-"),"/","-")),IFERROR(--LEFT(SUBSTITUTE(SUBSTITUTE(TRIM($W902),".","-"),"/","-"),10),""))))</f>
        <v/>
      </c>
      <c r="Y902" s="29">
        <f>IF($X902="","",INT($X902))</f>
        <v/>
      </c>
      <c r="Z902" s="30">
        <f>IF(OR($Y902="",$D$6=""),"",IF(INDEX($A:$U,ROW(),$D$6)="",0,IF(ISNUMBER(INDEX($A:$U,ROW(),$D$6)),INDEX($A:$U,ROW(),$D$6),IFERROR(--SUBSTITUTE(SUBSTITUTE(TRIM(INDEX($A:$U,ROW(),$D$6)),",",""),"원",""),0))))</f>
        <v/>
      </c>
      <c r="AA902" s="30">
        <f>IF(OR($Y902="",$E$6=""),"",IF(INDEX($A:$U,ROW(),$E$6)="",0,IF(ISNUMBER(INDEX($A:$U,ROW(),$E$6)),INDEX($A:$U,ROW(),$E$6),IFERROR(--SUBSTITUTE(SUBSTITUTE(TRIM(INDEX($A:$U,ROW(),$E$6)),",",""),"원",""),0))))</f>
        <v/>
      </c>
      <c r="AB902" s="30">
        <f>IF(OR($Y902="",$F$6=""),"",IF(INDEX($A:$U,ROW(),$F$6)="","",IF(ISNUMBER(INDEX($A:$U,ROW(),$F$6)),INDEX($A:$U,ROW(),$F$6),IFERROR(--SUBSTITUTE(SUBSTITUTE(TRIM(INDEX($A:$U,ROW(),$F$6)),",",""),"원",""),""))))</f>
        <v/>
      </c>
      <c r="AC902" s="2">
        <f>IF(OR($Y902="",$G$6=""),"",INDEX($A:$U,ROW(),$G$6)&amp;"")</f>
        <v/>
      </c>
      <c r="AD902" s="2">
        <f>IF($Y902="","",IF(OR(AND(설정!$B$5&lt;&gt;"",ISNUMBER(SEARCH(설정!$B$5,$AC902))),AND(설정!$B$6&lt;&gt;"",ISNUMBER(SEARCH(설정!$B$6,$AC902))),AND(설정!$B$7&lt;&gt;"",ISNUMBER(SEARCH(설정!$B$7,$AC902)))),"제외","포함"))</f>
        <v/>
      </c>
    </row>
    <row r="903">
      <c r="W903" s="2">
        <f>IF(OR($B$5="",$C$6="",ROW()&lt;$B$5),"",IF(INDEX($A:$U,ROW(),$C$6)="","",INDEX($A:$U,ROW(),$C$6)))</f>
        <v/>
      </c>
      <c r="X903" s="28">
        <f>IF($W903="","",IF(ISNUMBER($W903),IF($W903&gt;=10000000,IFERROR(DATE(INT($W903/10000),MOD(INT($W903/100),100),MOD($W903,100)),""),$W903),IF(ISNUMBER(--SUBSTITUTE(SUBSTITUTE(TRIM($W903),".","-"),"/","-")),IF(--SUBSTITUTE(SUBSTITUTE(TRIM($W903),".","-"),"/","-")&gt;=10000000,IFERROR(DATE(--LEFT(TRIM($W903),4),--MID(TRIM($W903),5,2),--RIGHT(TRIM($W903),2)),""),--SUBSTITUTE(SUBSTITUTE(TRIM($W903),".","-"),"/","-")),IFERROR(--LEFT(SUBSTITUTE(SUBSTITUTE(TRIM($W903),".","-"),"/","-"),10),""))))</f>
        <v/>
      </c>
      <c r="Y903" s="29">
        <f>IF($X903="","",INT($X903))</f>
        <v/>
      </c>
      <c r="Z903" s="30">
        <f>IF(OR($Y903="",$D$6=""),"",IF(INDEX($A:$U,ROW(),$D$6)="",0,IF(ISNUMBER(INDEX($A:$U,ROW(),$D$6)),INDEX($A:$U,ROW(),$D$6),IFERROR(--SUBSTITUTE(SUBSTITUTE(TRIM(INDEX($A:$U,ROW(),$D$6)),",",""),"원",""),0))))</f>
        <v/>
      </c>
      <c r="AA903" s="30">
        <f>IF(OR($Y903="",$E$6=""),"",IF(INDEX($A:$U,ROW(),$E$6)="",0,IF(ISNUMBER(INDEX($A:$U,ROW(),$E$6)),INDEX($A:$U,ROW(),$E$6),IFERROR(--SUBSTITUTE(SUBSTITUTE(TRIM(INDEX($A:$U,ROW(),$E$6)),",",""),"원",""),0))))</f>
        <v/>
      </c>
      <c r="AB903" s="30">
        <f>IF(OR($Y903="",$F$6=""),"",IF(INDEX($A:$U,ROW(),$F$6)="","",IF(ISNUMBER(INDEX($A:$U,ROW(),$F$6)),INDEX($A:$U,ROW(),$F$6),IFERROR(--SUBSTITUTE(SUBSTITUTE(TRIM(INDEX($A:$U,ROW(),$F$6)),",",""),"원",""),""))))</f>
        <v/>
      </c>
      <c r="AC903" s="2">
        <f>IF(OR($Y903="",$G$6=""),"",INDEX($A:$U,ROW(),$G$6)&amp;"")</f>
        <v/>
      </c>
      <c r="AD903" s="2">
        <f>IF($Y903="","",IF(OR(AND(설정!$B$5&lt;&gt;"",ISNUMBER(SEARCH(설정!$B$5,$AC903))),AND(설정!$B$6&lt;&gt;"",ISNUMBER(SEARCH(설정!$B$6,$AC903))),AND(설정!$B$7&lt;&gt;"",ISNUMBER(SEARCH(설정!$B$7,$AC903)))),"제외","포함"))</f>
        <v/>
      </c>
    </row>
    <row r="904">
      <c r="W904" s="2">
        <f>IF(OR($B$5="",$C$6="",ROW()&lt;$B$5),"",IF(INDEX($A:$U,ROW(),$C$6)="","",INDEX($A:$U,ROW(),$C$6)))</f>
        <v/>
      </c>
      <c r="X904" s="28">
        <f>IF($W904="","",IF(ISNUMBER($W904),IF($W904&gt;=10000000,IFERROR(DATE(INT($W904/10000),MOD(INT($W904/100),100),MOD($W904,100)),""),$W904),IF(ISNUMBER(--SUBSTITUTE(SUBSTITUTE(TRIM($W904),".","-"),"/","-")),IF(--SUBSTITUTE(SUBSTITUTE(TRIM($W904),".","-"),"/","-")&gt;=10000000,IFERROR(DATE(--LEFT(TRIM($W904),4),--MID(TRIM($W904),5,2),--RIGHT(TRIM($W904),2)),""),--SUBSTITUTE(SUBSTITUTE(TRIM($W904),".","-"),"/","-")),IFERROR(--LEFT(SUBSTITUTE(SUBSTITUTE(TRIM($W904),".","-"),"/","-"),10),""))))</f>
        <v/>
      </c>
      <c r="Y904" s="29">
        <f>IF($X904="","",INT($X904))</f>
        <v/>
      </c>
      <c r="Z904" s="30">
        <f>IF(OR($Y904="",$D$6=""),"",IF(INDEX($A:$U,ROW(),$D$6)="",0,IF(ISNUMBER(INDEX($A:$U,ROW(),$D$6)),INDEX($A:$U,ROW(),$D$6),IFERROR(--SUBSTITUTE(SUBSTITUTE(TRIM(INDEX($A:$U,ROW(),$D$6)),",",""),"원",""),0))))</f>
        <v/>
      </c>
      <c r="AA904" s="30">
        <f>IF(OR($Y904="",$E$6=""),"",IF(INDEX($A:$U,ROW(),$E$6)="",0,IF(ISNUMBER(INDEX($A:$U,ROW(),$E$6)),INDEX($A:$U,ROW(),$E$6),IFERROR(--SUBSTITUTE(SUBSTITUTE(TRIM(INDEX($A:$U,ROW(),$E$6)),",",""),"원",""),0))))</f>
        <v/>
      </c>
      <c r="AB904" s="30">
        <f>IF(OR($Y904="",$F$6=""),"",IF(INDEX($A:$U,ROW(),$F$6)="","",IF(ISNUMBER(INDEX($A:$U,ROW(),$F$6)),INDEX($A:$U,ROW(),$F$6),IFERROR(--SUBSTITUTE(SUBSTITUTE(TRIM(INDEX($A:$U,ROW(),$F$6)),",",""),"원",""),""))))</f>
        <v/>
      </c>
      <c r="AC904" s="2">
        <f>IF(OR($Y904="",$G$6=""),"",INDEX($A:$U,ROW(),$G$6)&amp;"")</f>
        <v/>
      </c>
      <c r="AD904" s="2">
        <f>IF($Y904="","",IF(OR(AND(설정!$B$5&lt;&gt;"",ISNUMBER(SEARCH(설정!$B$5,$AC904))),AND(설정!$B$6&lt;&gt;"",ISNUMBER(SEARCH(설정!$B$6,$AC904))),AND(설정!$B$7&lt;&gt;"",ISNUMBER(SEARCH(설정!$B$7,$AC904)))),"제외","포함"))</f>
        <v/>
      </c>
    </row>
    <row r="905">
      <c r="W905" s="2">
        <f>IF(OR($B$5="",$C$6="",ROW()&lt;$B$5),"",IF(INDEX($A:$U,ROW(),$C$6)="","",INDEX($A:$U,ROW(),$C$6)))</f>
        <v/>
      </c>
      <c r="X905" s="28">
        <f>IF($W905="","",IF(ISNUMBER($W905),IF($W905&gt;=10000000,IFERROR(DATE(INT($W905/10000),MOD(INT($W905/100),100),MOD($W905,100)),""),$W905),IF(ISNUMBER(--SUBSTITUTE(SUBSTITUTE(TRIM($W905),".","-"),"/","-")),IF(--SUBSTITUTE(SUBSTITUTE(TRIM($W905),".","-"),"/","-")&gt;=10000000,IFERROR(DATE(--LEFT(TRIM($W905),4),--MID(TRIM($W905),5,2),--RIGHT(TRIM($W905),2)),""),--SUBSTITUTE(SUBSTITUTE(TRIM($W905),".","-"),"/","-")),IFERROR(--LEFT(SUBSTITUTE(SUBSTITUTE(TRIM($W905),".","-"),"/","-"),10),""))))</f>
        <v/>
      </c>
      <c r="Y905" s="29">
        <f>IF($X905="","",INT($X905))</f>
        <v/>
      </c>
      <c r="Z905" s="30">
        <f>IF(OR($Y905="",$D$6=""),"",IF(INDEX($A:$U,ROW(),$D$6)="",0,IF(ISNUMBER(INDEX($A:$U,ROW(),$D$6)),INDEX($A:$U,ROW(),$D$6),IFERROR(--SUBSTITUTE(SUBSTITUTE(TRIM(INDEX($A:$U,ROW(),$D$6)),",",""),"원",""),0))))</f>
        <v/>
      </c>
      <c r="AA905" s="30">
        <f>IF(OR($Y905="",$E$6=""),"",IF(INDEX($A:$U,ROW(),$E$6)="",0,IF(ISNUMBER(INDEX($A:$U,ROW(),$E$6)),INDEX($A:$U,ROW(),$E$6),IFERROR(--SUBSTITUTE(SUBSTITUTE(TRIM(INDEX($A:$U,ROW(),$E$6)),",",""),"원",""),0))))</f>
        <v/>
      </c>
      <c r="AB905" s="30">
        <f>IF(OR($Y905="",$F$6=""),"",IF(INDEX($A:$U,ROW(),$F$6)="","",IF(ISNUMBER(INDEX($A:$U,ROW(),$F$6)),INDEX($A:$U,ROW(),$F$6),IFERROR(--SUBSTITUTE(SUBSTITUTE(TRIM(INDEX($A:$U,ROW(),$F$6)),",",""),"원",""),""))))</f>
        <v/>
      </c>
      <c r="AC905" s="2">
        <f>IF(OR($Y905="",$G$6=""),"",INDEX($A:$U,ROW(),$G$6)&amp;"")</f>
        <v/>
      </c>
      <c r="AD905" s="2">
        <f>IF($Y905="","",IF(OR(AND(설정!$B$5&lt;&gt;"",ISNUMBER(SEARCH(설정!$B$5,$AC905))),AND(설정!$B$6&lt;&gt;"",ISNUMBER(SEARCH(설정!$B$6,$AC905))),AND(설정!$B$7&lt;&gt;"",ISNUMBER(SEARCH(설정!$B$7,$AC905)))),"제외","포함"))</f>
        <v/>
      </c>
    </row>
    <row r="906">
      <c r="W906" s="2">
        <f>IF(OR($B$5="",$C$6="",ROW()&lt;$B$5),"",IF(INDEX($A:$U,ROW(),$C$6)="","",INDEX($A:$U,ROW(),$C$6)))</f>
        <v/>
      </c>
      <c r="X906" s="28">
        <f>IF($W906="","",IF(ISNUMBER($W906),IF($W906&gt;=10000000,IFERROR(DATE(INT($W906/10000),MOD(INT($W906/100),100),MOD($W906,100)),""),$W906),IF(ISNUMBER(--SUBSTITUTE(SUBSTITUTE(TRIM($W906),".","-"),"/","-")),IF(--SUBSTITUTE(SUBSTITUTE(TRIM($W906),".","-"),"/","-")&gt;=10000000,IFERROR(DATE(--LEFT(TRIM($W906),4),--MID(TRIM($W906),5,2),--RIGHT(TRIM($W906),2)),""),--SUBSTITUTE(SUBSTITUTE(TRIM($W906),".","-"),"/","-")),IFERROR(--LEFT(SUBSTITUTE(SUBSTITUTE(TRIM($W906),".","-"),"/","-"),10),""))))</f>
        <v/>
      </c>
      <c r="Y906" s="29">
        <f>IF($X906="","",INT($X906))</f>
        <v/>
      </c>
      <c r="Z906" s="30">
        <f>IF(OR($Y906="",$D$6=""),"",IF(INDEX($A:$U,ROW(),$D$6)="",0,IF(ISNUMBER(INDEX($A:$U,ROW(),$D$6)),INDEX($A:$U,ROW(),$D$6),IFERROR(--SUBSTITUTE(SUBSTITUTE(TRIM(INDEX($A:$U,ROW(),$D$6)),",",""),"원",""),0))))</f>
        <v/>
      </c>
      <c r="AA906" s="30">
        <f>IF(OR($Y906="",$E$6=""),"",IF(INDEX($A:$U,ROW(),$E$6)="",0,IF(ISNUMBER(INDEX($A:$U,ROW(),$E$6)),INDEX($A:$U,ROW(),$E$6),IFERROR(--SUBSTITUTE(SUBSTITUTE(TRIM(INDEX($A:$U,ROW(),$E$6)),",",""),"원",""),0))))</f>
        <v/>
      </c>
      <c r="AB906" s="30">
        <f>IF(OR($Y906="",$F$6=""),"",IF(INDEX($A:$U,ROW(),$F$6)="","",IF(ISNUMBER(INDEX($A:$U,ROW(),$F$6)),INDEX($A:$U,ROW(),$F$6),IFERROR(--SUBSTITUTE(SUBSTITUTE(TRIM(INDEX($A:$U,ROW(),$F$6)),",",""),"원",""),""))))</f>
        <v/>
      </c>
      <c r="AC906" s="2">
        <f>IF(OR($Y906="",$G$6=""),"",INDEX($A:$U,ROW(),$G$6)&amp;"")</f>
        <v/>
      </c>
      <c r="AD906" s="2">
        <f>IF($Y906="","",IF(OR(AND(설정!$B$5&lt;&gt;"",ISNUMBER(SEARCH(설정!$B$5,$AC906))),AND(설정!$B$6&lt;&gt;"",ISNUMBER(SEARCH(설정!$B$6,$AC906))),AND(설정!$B$7&lt;&gt;"",ISNUMBER(SEARCH(설정!$B$7,$AC906)))),"제외","포함"))</f>
        <v/>
      </c>
    </row>
    <row r="907">
      <c r="W907" s="2">
        <f>IF(OR($B$5="",$C$6="",ROW()&lt;$B$5),"",IF(INDEX($A:$U,ROW(),$C$6)="","",INDEX($A:$U,ROW(),$C$6)))</f>
        <v/>
      </c>
      <c r="X907" s="28">
        <f>IF($W907="","",IF(ISNUMBER($W907),IF($W907&gt;=10000000,IFERROR(DATE(INT($W907/10000),MOD(INT($W907/100),100),MOD($W907,100)),""),$W907),IF(ISNUMBER(--SUBSTITUTE(SUBSTITUTE(TRIM($W907),".","-"),"/","-")),IF(--SUBSTITUTE(SUBSTITUTE(TRIM($W907),".","-"),"/","-")&gt;=10000000,IFERROR(DATE(--LEFT(TRIM($W907),4),--MID(TRIM($W907),5,2),--RIGHT(TRIM($W907),2)),""),--SUBSTITUTE(SUBSTITUTE(TRIM($W907),".","-"),"/","-")),IFERROR(--LEFT(SUBSTITUTE(SUBSTITUTE(TRIM($W907),".","-"),"/","-"),10),""))))</f>
        <v/>
      </c>
      <c r="Y907" s="29">
        <f>IF($X907="","",INT($X907))</f>
        <v/>
      </c>
      <c r="Z907" s="30">
        <f>IF(OR($Y907="",$D$6=""),"",IF(INDEX($A:$U,ROW(),$D$6)="",0,IF(ISNUMBER(INDEX($A:$U,ROW(),$D$6)),INDEX($A:$U,ROW(),$D$6),IFERROR(--SUBSTITUTE(SUBSTITUTE(TRIM(INDEX($A:$U,ROW(),$D$6)),",",""),"원",""),0))))</f>
        <v/>
      </c>
      <c r="AA907" s="30">
        <f>IF(OR($Y907="",$E$6=""),"",IF(INDEX($A:$U,ROW(),$E$6)="",0,IF(ISNUMBER(INDEX($A:$U,ROW(),$E$6)),INDEX($A:$U,ROW(),$E$6),IFERROR(--SUBSTITUTE(SUBSTITUTE(TRIM(INDEX($A:$U,ROW(),$E$6)),",",""),"원",""),0))))</f>
        <v/>
      </c>
      <c r="AB907" s="30">
        <f>IF(OR($Y907="",$F$6=""),"",IF(INDEX($A:$U,ROW(),$F$6)="","",IF(ISNUMBER(INDEX($A:$U,ROW(),$F$6)),INDEX($A:$U,ROW(),$F$6),IFERROR(--SUBSTITUTE(SUBSTITUTE(TRIM(INDEX($A:$U,ROW(),$F$6)),",",""),"원",""),""))))</f>
        <v/>
      </c>
      <c r="AC907" s="2">
        <f>IF(OR($Y907="",$G$6=""),"",INDEX($A:$U,ROW(),$G$6)&amp;"")</f>
        <v/>
      </c>
      <c r="AD907" s="2">
        <f>IF($Y907="","",IF(OR(AND(설정!$B$5&lt;&gt;"",ISNUMBER(SEARCH(설정!$B$5,$AC907))),AND(설정!$B$6&lt;&gt;"",ISNUMBER(SEARCH(설정!$B$6,$AC907))),AND(설정!$B$7&lt;&gt;"",ISNUMBER(SEARCH(설정!$B$7,$AC907)))),"제외","포함"))</f>
        <v/>
      </c>
    </row>
    <row r="908">
      <c r="W908" s="2">
        <f>IF(OR($B$5="",$C$6="",ROW()&lt;$B$5),"",IF(INDEX($A:$U,ROW(),$C$6)="","",INDEX($A:$U,ROW(),$C$6)))</f>
        <v/>
      </c>
      <c r="X908" s="28">
        <f>IF($W908="","",IF(ISNUMBER($W908),IF($W908&gt;=10000000,IFERROR(DATE(INT($W908/10000),MOD(INT($W908/100),100),MOD($W908,100)),""),$W908),IF(ISNUMBER(--SUBSTITUTE(SUBSTITUTE(TRIM($W908),".","-"),"/","-")),IF(--SUBSTITUTE(SUBSTITUTE(TRIM($W908),".","-"),"/","-")&gt;=10000000,IFERROR(DATE(--LEFT(TRIM($W908),4),--MID(TRIM($W908),5,2),--RIGHT(TRIM($W908),2)),""),--SUBSTITUTE(SUBSTITUTE(TRIM($W908),".","-"),"/","-")),IFERROR(--LEFT(SUBSTITUTE(SUBSTITUTE(TRIM($W908),".","-"),"/","-"),10),""))))</f>
        <v/>
      </c>
      <c r="Y908" s="29">
        <f>IF($X908="","",INT($X908))</f>
        <v/>
      </c>
      <c r="Z908" s="30">
        <f>IF(OR($Y908="",$D$6=""),"",IF(INDEX($A:$U,ROW(),$D$6)="",0,IF(ISNUMBER(INDEX($A:$U,ROW(),$D$6)),INDEX($A:$U,ROW(),$D$6),IFERROR(--SUBSTITUTE(SUBSTITUTE(TRIM(INDEX($A:$U,ROW(),$D$6)),",",""),"원",""),0))))</f>
        <v/>
      </c>
      <c r="AA908" s="30">
        <f>IF(OR($Y908="",$E$6=""),"",IF(INDEX($A:$U,ROW(),$E$6)="",0,IF(ISNUMBER(INDEX($A:$U,ROW(),$E$6)),INDEX($A:$U,ROW(),$E$6),IFERROR(--SUBSTITUTE(SUBSTITUTE(TRIM(INDEX($A:$U,ROW(),$E$6)),",",""),"원",""),0))))</f>
        <v/>
      </c>
      <c r="AB908" s="30">
        <f>IF(OR($Y908="",$F$6=""),"",IF(INDEX($A:$U,ROW(),$F$6)="","",IF(ISNUMBER(INDEX($A:$U,ROW(),$F$6)),INDEX($A:$U,ROW(),$F$6),IFERROR(--SUBSTITUTE(SUBSTITUTE(TRIM(INDEX($A:$U,ROW(),$F$6)),",",""),"원",""),""))))</f>
        <v/>
      </c>
      <c r="AC908" s="2">
        <f>IF(OR($Y908="",$G$6=""),"",INDEX($A:$U,ROW(),$G$6)&amp;"")</f>
        <v/>
      </c>
      <c r="AD908" s="2">
        <f>IF($Y908="","",IF(OR(AND(설정!$B$5&lt;&gt;"",ISNUMBER(SEARCH(설정!$B$5,$AC908))),AND(설정!$B$6&lt;&gt;"",ISNUMBER(SEARCH(설정!$B$6,$AC908))),AND(설정!$B$7&lt;&gt;"",ISNUMBER(SEARCH(설정!$B$7,$AC908)))),"제외","포함"))</f>
        <v/>
      </c>
    </row>
    <row r="909">
      <c r="W909" s="2">
        <f>IF(OR($B$5="",$C$6="",ROW()&lt;$B$5),"",IF(INDEX($A:$U,ROW(),$C$6)="","",INDEX($A:$U,ROW(),$C$6)))</f>
        <v/>
      </c>
      <c r="X909" s="28">
        <f>IF($W909="","",IF(ISNUMBER($W909),IF($W909&gt;=10000000,IFERROR(DATE(INT($W909/10000),MOD(INT($W909/100),100),MOD($W909,100)),""),$W909),IF(ISNUMBER(--SUBSTITUTE(SUBSTITUTE(TRIM($W909),".","-"),"/","-")),IF(--SUBSTITUTE(SUBSTITUTE(TRIM($W909),".","-"),"/","-")&gt;=10000000,IFERROR(DATE(--LEFT(TRIM($W909),4),--MID(TRIM($W909),5,2),--RIGHT(TRIM($W909),2)),""),--SUBSTITUTE(SUBSTITUTE(TRIM($W909),".","-"),"/","-")),IFERROR(--LEFT(SUBSTITUTE(SUBSTITUTE(TRIM($W909),".","-"),"/","-"),10),""))))</f>
        <v/>
      </c>
      <c r="Y909" s="29">
        <f>IF($X909="","",INT($X909))</f>
        <v/>
      </c>
      <c r="Z909" s="30">
        <f>IF(OR($Y909="",$D$6=""),"",IF(INDEX($A:$U,ROW(),$D$6)="",0,IF(ISNUMBER(INDEX($A:$U,ROW(),$D$6)),INDEX($A:$U,ROW(),$D$6),IFERROR(--SUBSTITUTE(SUBSTITUTE(TRIM(INDEX($A:$U,ROW(),$D$6)),",",""),"원",""),0))))</f>
        <v/>
      </c>
      <c r="AA909" s="30">
        <f>IF(OR($Y909="",$E$6=""),"",IF(INDEX($A:$U,ROW(),$E$6)="",0,IF(ISNUMBER(INDEX($A:$U,ROW(),$E$6)),INDEX($A:$U,ROW(),$E$6),IFERROR(--SUBSTITUTE(SUBSTITUTE(TRIM(INDEX($A:$U,ROW(),$E$6)),",",""),"원",""),0))))</f>
        <v/>
      </c>
      <c r="AB909" s="30">
        <f>IF(OR($Y909="",$F$6=""),"",IF(INDEX($A:$U,ROW(),$F$6)="","",IF(ISNUMBER(INDEX($A:$U,ROW(),$F$6)),INDEX($A:$U,ROW(),$F$6),IFERROR(--SUBSTITUTE(SUBSTITUTE(TRIM(INDEX($A:$U,ROW(),$F$6)),",",""),"원",""),""))))</f>
        <v/>
      </c>
      <c r="AC909" s="2">
        <f>IF(OR($Y909="",$G$6=""),"",INDEX($A:$U,ROW(),$G$6)&amp;"")</f>
        <v/>
      </c>
      <c r="AD909" s="2">
        <f>IF($Y909="","",IF(OR(AND(설정!$B$5&lt;&gt;"",ISNUMBER(SEARCH(설정!$B$5,$AC909))),AND(설정!$B$6&lt;&gt;"",ISNUMBER(SEARCH(설정!$B$6,$AC909))),AND(설정!$B$7&lt;&gt;"",ISNUMBER(SEARCH(설정!$B$7,$AC909)))),"제외","포함"))</f>
        <v/>
      </c>
    </row>
    <row r="910">
      <c r="W910" s="2">
        <f>IF(OR($B$5="",$C$6="",ROW()&lt;$B$5),"",IF(INDEX($A:$U,ROW(),$C$6)="","",INDEX($A:$U,ROW(),$C$6)))</f>
        <v/>
      </c>
      <c r="X910" s="28">
        <f>IF($W910="","",IF(ISNUMBER($W910),IF($W910&gt;=10000000,IFERROR(DATE(INT($W910/10000),MOD(INT($W910/100),100),MOD($W910,100)),""),$W910),IF(ISNUMBER(--SUBSTITUTE(SUBSTITUTE(TRIM($W910),".","-"),"/","-")),IF(--SUBSTITUTE(SUBSTITUTE(TRIM($W910),".","-"),"/","-")&gt;=10000000,IFERROR(DATE(--LEFT(TRIM($W910),4),--MID(TRIM($W910),5,2),--RIGHT(TRIM($W910),2)),""),--SUBSTITUTE(SUBSTITUTE(TRIM($W910),".","-"),"/","-")),IFERROR(--LEFT(SUBSTITUTE(SUBSTITUTE(TRIM($W910),".","-"),"/","-"),10),""))))</f>
        <v/>
      </c>
      <c r="Y910" s="29">
        <f>IF($X910="","",INT($X910))</f>
        <v/>
      </c>
      <c r="Z910" s="30">
        <f>IF(OR($Y910="",$D$6=""),"",IF(INDEX($A:$U,ROW(),$D$6)="",0,IF(ISNUMBER(INDEX($A:$U,ROW(),$D$6)),INDEX($A:$U,ROW(),$D$6),IFERROR(--SUBSTITUTE(SUBSTITUTE(TRIM(INDEX($A:$U,ROW(),$D$6)),",",""),"원",""),0))))</f>
        <v/>
      </c>
      <c r="AA910" s="30">
        <f>IF(OR($Y910="",$E$6=""),"",IF(INDEX($A:$U,ROW(),$E$6)="",0,IF(ISNUMBER(INDEX($A:$U,ROW(),$E$6)),INDEX($A:$U,ROW(),$E$6),IFERROR(--SUBSTITUTE(SUBSTITUTE(TRIM(INDEX($A:$U,ROW(),$E$6)),",",""),"원",""),0))))</f>
        <v/>
      </c>
      <c r="AB910" s="30">
        <f>IF(OR($Y910="",$F$6=""),"",IF(INDEX($A:$U,ROW(),$F$6)="","",IF(ISNUMBER(INDEX($A:$U,ROW(),$F$6)),INDEX($A:$U,ROW(),$F$6),IFERROR(--SUBSTITUTE(SUBSTITUTE(TRIM(INDEX($A:$U,ROW(),$F$6)),",",""),"원",""),""))))</f>
        <v/>
      </c>
      <c r="AC910" s="2">
        <f>IF(OR($Y910="",$G$6=""),"",INDEX($A:$U,ROW(),$G$6)&amp;"")</f>
        <v/>
      </c>
      <c r="AD910" s="2">
        <f>IF($Y910="","",IF(OR(AND(설정!$B$5&lt;&gt;"",ISNUMBER(SEARCH(설정!$B$5,$AC910))),AND(설정!$B$6&lt;&gt;"",ISNUMBER(SEARCH(설정!$B$6,$AC910))),AND(설정!$B$7&lt;&gt;"",ISNUMBER(SEARCH(설정!$B$7,$AC910)))),"제외","포함"))</f>
        <v/>
      </c>
    </row>
    <row r="911">
      <c r="W911" s="2">
        <f>IF(OR($B$5="",$C$6="",ROW()&lt;$B$5),"",IF(INDEX($A:$U,ROW(),$C$6)="","",INDEX($A:$U,ROW(),$C$6)))</f>
        <v/>
      </c>
      <c r="X911" s="28">
        <f>IF($W911="","",IF(ISNUMBER($W911),IF($W911&gt;=10000000,IFERROR(DATE(INT($W911/10000),MOD(INT($W911/100),100),MOD($W911,100)),""),$W911),IF(ISNUMBER(--SUBSTITUTE(SUBSTITUTE(TRIM($W911),".","-"),"/","-")),IF(--SUBSTITUTE(SUBSTITUTE(TRIM($W911),".","-"),"/","-")&gt;=10000000,IFERROR(DATE(--LEFT(TRIM($W911),4),--MID(TRIM($W911),5,2),--RIGHT(TRIM($W911),2)),""),--SUBSTITUTE(SUBSTITUTE(TRIM($W911),".","-"),"/","-")),IFERROR(--LEFT(SUBSTITUTE(SUBSTITUTE(TRIM($W911),".","-"),"/","-"),10),""))))</f>
        <v/>
      </c>
      <c r="Y911" s="29">
        <f>IF($X911="","",INT($X911))</f>
        <v/>
      </c>
      <c r="Z911" s="30">
        <f>IF(OR($Y911="",$D$6=""),"",IF(INDEX($A:$U,ROW(),$D$6)="",0,IF(ISNUMBER(INDEX($A:$U,ROW(),$D$6)),INDEX($A:$U,ROW(),$D$6),IFERROR(--SUBSTITUTE(SUBSTITUTE(TRIM(INDEX($A:$U,ROW(),$D$6)),",",""),"원",""),0))))</f>
        <v/>
      </c>
      <c r="AA911" s="30">
        <f>IF(OR($Y911="",$E$6=""),"",IF(INDEX($A:$U,ROW(),$E$6)="",0,IF(ISNUMBER(INDEX($A:$U,ROW(),$E$6)),INDEX($A:$U,ROW(),$E$6),IFERROR(--SUBSTITUTE(SUBSTITUTE(TRIM(INDEX($A:$U,ROW(),$E$6)),",",""),"원",""),0))))</f>
        <v/>
      </c>
      <c r="AB911" s="30">
        <f>IF(OR($Y911="",$F$6=""),"",IF(INDEX($A:$U,ROW(),$F$6)="","",IF(ISNUMBER(INDEX($A:$U,ROW(),$F$6)),INDEX($A:$U,ROW(),$F$6),IFERROR(--SUBSTITUTE(SUBSTITUTE(TRIM(INDEX($A:$U,ROW(),$F$6)),",",""),"원",""),""))))</f>
        <v/>
      </c>
      <c r="AC911" s="2">
        <f>IF(OR($Y911="",$G$6=""),"",INDEX($A:$U,ROW(),$G$6)&amp;"")</f>
        <v/>
      </c>
      <c r="AD911" s="2">
        <f>IF($Y911="","",IF(OR(AND(설정!$B$5&lt;&gt;"",ISNUMBER(SEARCH(설정!$B$5,$AC911))),AND(설정!$B$6&lt;&gt;"",ISNUMBER(SEARCH(설정!$B$6,$AC911))),AND(설정!$B$7&lt;&gt;"",ISNUMBER(SEARCH(설정!$B$7,$AC911)))),"제외","포함"))</f>
        <v/>
      </c>
    </row>
    <row r="912">
      <c r="W912" s="2">
        <f>IF(OR($B$5="",$C$6="",ROW()&lt;$B$5),"",IF(INDEX($A:$U,ROW(),$C$6)="","",INDEX($A:$U,ROW(),$C$6)))</f>
        <v/>
      </c>
      <c r="X912" s="28">
        <f>IF($W912="","",IF(ISNUMBER($W912),IF($W912&gt;=10000000,IFERROR(DATE(INT($W912/10000),MOD(INT($W912/100),100),MOD($W912,100)),""),$W912),IF(ISNUMBER(--SUBSTITUTE(SUBSTITUTE(TRIM($W912),".","-"),"/","-")),IF(--SUBSTITUTE(SUBSTITUTE(TRIM($W912),".","-"),"/","-")&gt;=10000000,IFERROR(DATE(--LEFT(TRIM($W912),4),--MID(TRIM($W912),5,2),--RIGHT(TRIM($W912),2)),""),--SUBSTITUTE(SUBSTITUTE(TRIM($W912),".","-"),"/","-")),IFERROR(--LEFT(SUBSTITUTE(SUBSTITUTE(TRIM($W912),".","-"),"/","-"),10),""))))</f>
        <v/>
      </c>
      <c r="Y912" s="29">
        <f>IF($X912="","",INT($X912))</f>
        <v/>
      </c>
      <c r="Z912" s="30">
        <f>IF(OR($Y912="",$D$6=""),"",IF(INDEX($A:$U,ROW(),$D$6)="",0,IF(ISNUMBER(INDEX($A:$U,ROW(),$D$6)),INDEX($A:$U,ROW(),$D$6),IFERROR(--SUBSTITUTE(SUBSTITUTE(TRIM(INDEX($A:$U,ROW(),$D$6)),",",""),"원",""),0))))</f>
        <v/>
      </c>
      <c r="AA912" s="30">
        <f>IF(OR($Y912="",$E$6=""),"",IF(INDEX($A:$U,ROW(),$E$6)="",0,IF(ISNUMBER(INDEX($A:$U,ROW(),$E$6)),INDEX($A:$U,ROW(),$E$6),IFERROR(--SUBSTITUTE(SUBSTITUTE(TRIM(INDEX($A:$U,ROW(),$E$6)),",",""),"원",""),0))))</f>
        <v/>
      </c>
      <c r="AB912" s="30">
        <f>IF(OR($Y912="",$F$6=""),"",IF(INDEX($A:$U,ROW(),$F$6)="","",IF(ISNUMBER(INDEX($A:$U,ROW(),$F$6)),INDEX($A:$U,ROW(),$F$6),IFERROR(--SUBSTITUTE(SUBSTITUTE(TRIM(INDEX($A:$U,ROW(),$F$6)),",",""),"원",""),""))))</f>
        <v/>
      </c>
      <c r="AC912" s="2">
        <f>IF(OR($Y912="",$G$6=""),"",INDEX($A:$U,ROW(),$G$6)&amp;"")</f>
        <v/>
      </c>
      <c r="AD912" s="2">
        <f>IF($Y912="","",IF(OR(AND(설정!$B$5&lt;&gt;"",ISNUMBER(SEARCH(설정!$B$5,$AC912))),AND(설정!$B$6&lt;&gt;"",ISNUMBER(SEARCH(설정!$B$6,$AC912))),AND(설정!$B$7&lt;&gt;"",ISNUMBER(SEARCH(설정!$B$7,$AC912)))),"제외","포함"))</f>
        <v/>
      </c>
    </row>
    <row r="913">
      <c r="W913" s="2">
        <f>IF(OR($B$5="",$C$6="",ROW()&lt;$B$5),"",IF(INDEX($A:$U,ROW(),$C$6)="","",INDEX($A:$U,ROW(),$C$6)))</f>
        <v/>
      </c>
      <c r="X913" s="28">
        <f>IF($W913="","",IF(ISNUMBER($W913),IF($W913&gt;=10000000,IFERROR(DATE(INT($W913/10000),MOD(INT($W913/100),100),MOD($W913,100)),""),$W913),IF(ISNUMBER(--SUBSTITUTE(SUBSTITUTE(TRIM($W913),".","-"),"/","-")),IF(--SUBSTITUTE(SUBSTITUTE(TRIM($W913),".","-"),"/","-")&gt;=10000000,IFERROR(DATE(--LEFT(TRIM($W913),4),--MID(TRIM($W913),5,2),--RIGHT(TRIM($W913),2)),""),--SUBSTITUTE(SUBSTITUTE(TRIM($W913),".","-"),"/","-")),IFERROR(--LEFT(SUBSTITUTE(SUBSTITUTE(TRIM($W913),".","-"),"/","-"),10),""))))</f>
        <v/>
      </c>
      <c r="Y913" s="29">
        <f>IF($X913="","",INT($X913))</f>
        <v/>
      </c>
      <c r="Z913" s="30">
        <f>IF(OR($Y913="",$D$6=""),"",IF(INDEX($A:$U,ROW(),$D$6)="",0,IF(ISNUMBER(INDEX($A:$U,ROW(),$D$6)),INDEX($A:$U,ROW(),$D$6),IFERROR(--SUBSTITUTE(SUBSTITUTE(TRIM(INDEX($A:$U,ROW(),$D$6)),",",""),"원",""),0))))</f>
        <v/>
      </c>
      <c r="AA913" s="30">
        <f>IF(OR($Y913="",$E$6=""),"",IF(INDEX($A:$U,ROW(),$E$6)="",0,IF(ISNUMBER(INDEX($A:$U,ROW(),$E$6)),INDEX($A:$U,ROW(),$E$6),IFERROR(--SUBSTITUTE(SUBSTITUTE(TRIM(INDEX($A:$U,ROW(),$E$6)),",",""),"원",""),0))))</f>
        <v/>
      </c>
      <c r="AB913" s="30">
        <f>IF(OR($Y913="",$F$6=""),"",IF(INDEX($A:$U,ROW(),$F$6)="","",IF(ISNUMBER(INDEX($A:$U,ROW(),$F$6)),INDEX($A:$U,ROW(),$F$6),IFERROR(--SUBSTITUTE(SUBSTITUTE(TRIM(INDEX($A:$U,ROW(),$F$6)),",",""),"원",""),""))))</f>
        <v/>
      </c>
      <c r="AC913" s="2">
        <f>IF(OR($Y913="",$G$6=""),"",INDEX($A:$U,ROW(),$G$6)&amp;"")</f>
        <v/>
      </c>
      <c r="AD913" s="2">
        <f>IF($Y913="","",IF(OR(AND(설정!$B$5&lt;&gt;"",ISNUMBER(SEARCH(설정!$B$5,$AC913))),AND(설정!$B$6&lt;&gt;"",ISNUMBER(SEARCH(설정!$B$6,$AC913))),AND(설정!$B$7&lt;&gt;"",ISNUMBER(SEARCH(설정!$B$7,$AC913)))),"제외","포함"))</f>
        <v/>
      </c>
    </row>
    <row r="914">
      <c r="W914" s="2">
        <f>IF(OR($B$5="",$C$6="",ROW()&lt;$B$5),"",IF(INDEX($A:$U,ROW(),$C$6)="","",INDEX($A:$U,ROW(),$C$6)))</f>
        <v/>
      </c>
      <c r="X914" s="28">
        <f>IF($W914="","",IF(ISNUMBER($W914),IF($W914&gt;=10000000,IFERROR(DATE(INT($W914/10000),MOD(INT($W914/100),100),MOD($W914,100)),""),$W914),IF(ISNUMBER(--SUBSTITUTE(SUBSTITUTE(TRIM($W914),".","-"),"/","-")),IF(--SUBSTITUTE(SUBSTITUTE(TRIM($W914),".","-"),"/","-")&gt;=10000000,IFERROR(DATE(--LEFT(TRIM($W914),4),--MID(TRIM($W914),5,2),--RIGHT(TRIM($W914),2)),""),--SUBSTITUTE(SUBSTITUTE(TRIM($W914),".","-"),"/","-")),IFERROR(--LEFT(SUBSTITUTE(SUBSTITUTE(TRIM($W914),".","-"),"/","-"),10),""))))</f>
        <v/>
      </c>
      <c r="Y914" s="29">
        <f>IF($X914="","",INT($X914))</f>
        <v/>
      </c>
      <c r="Z914" s="30">
        <f>IF(OR($Y914="",$D$6=""),"",IF(INDEX($A:$U,ROW(),$D$6)="",0,IF(ISNUMBER(INDEX($A:$U,ROW(),$D$6)),INDEX($A:$U,ROW(),$D$6),IFERROR(--SUBSTITUTE(SUBSTITUTE(TRIM(INDEX($A:$U,ROW(),$D$6)),",",""),"원",""),0))))</f>
        <v/>
      </c>
      <c r="AA914" s="30">
        <f>IF(OR($Y914="",$E$6=""),"",IF(INDEX($A:$U,ROW(),$E$6)="",0,IF(ISNUMBER(INDEX($A:$U,ROW(),$E$6)),INDEX($A:$U,ROW(),$E$6),IFERROR(--SUBSTITUTE(SUBSTITUTE(TRIM(INDEX($A:$U,ROW(),$E$6)),",",""),"원",""),0))))</f>
        <v/>
      </c>
      <c r="AB914" s="30">
        <f>IF(OR($Y914="",$F$6=""),"",IF(INDEX($A:$U,ROW(),$F$6)="","",IF(ISNUMBER(INDEX($A:$U,ROW(),$F$6)),INDEX($A:$U,ROW(),$F$6),IFERROR(--SUBSTITUTE(SUBSTITUTE(TRIM(INDEX($A:$U,ROW(),$F$6)),",",""),"원",""),""))))</f>
        <v/>
      </c>
      <c r="AC914" s="2">
        <f>IF(OR($Y914="",$G$6=""),"",INDEX($A:$U,ROW(),$G$6)&amp;"")</f>
        <v/>
      </c>
      <c r="AD914" s="2">
        <f>IF($Y914="","",IF(OR(AND(설정!$B$5&lt;&gt;"",ISNUMBER(SEARCH(설정!$B$5,$AC914))),AND(설정!$B$6&lt;&gt;"",ISNUMBER(SEARCH(설정!$B$6,$AC914))),AND(설정!$B$7&lt;&gt;"",ISNUMBER(SEARCH(설정!$B$7,$AC914)))),"제외","포함"))</f>
        <v/>
      </c>
    </row>
    <row r="915">
      <c r="W915" s="2">
        <f>IF(OR($B$5="",$C$6="",ROW()&lt;$B$5),"",IF(INDEX($A:$U,ROW(),$C$6)="","",INDEX($A:$U,ROW(),$C$6)))</f>
        <v/>
      </c>
      <c r="X915" s="28">
        <f>IF($W915="","",IF(ISNUMBER($W915),IF($W915&gt;=10000000,IFERROR(DATE(INT($W915/10000),MOD(INT($W915/100),100),MOD($W915,100)),""),$W915),IF(ISNUMBER(--SUBSTITUTE(SUBSTITUTE(TRIM($W915),".","-"),"/","-")),IF(--SUBSTITUTE(SUBSTITUTE(TRIM($W915),".","-"),"/","-")&gt;=10000000,IFERROR(DATE(--LEFT(TRIM($W915),4),--MID(TRIM($W915),5,2),--RIGHT(TRIM($W915),2)),""),--SUBSTITUTE(SUBSTITUTE(TRIM($W915),".","-"),"/","-")),IFERROR(--LEFT(SUBSTITUTE(SUBSTITUTE(TRIM($W915),".","-"),"/","-"),10),""))))</f>
        <v/>
      </c>
      <c r="Y915" s="29">
        <f>IF($X915="","",INT($X915))</f>
        <v/>
      </c>
      <c r="Z915" s="30">
        <f>IF(OR($Y915="",$D$6=""),"",IF(INDEX($A:$U,ROW(),$D$6)="",0,IF(ISNUMBER(INDEX($A:$U,ROW(),$D$6)),INDEX($A:$U,ROW(),$D$6),IFERROR(--SUBSTITUTE(SUBSTITUTE(TRIM(INDEX($A:$U,ROW(),$D$6)),",",""),"원",""),0))))</f>
        <v/>
      </c>
      <c r="AA915" s="30">
        <f>IF(OR($Y915="",$E$6=""),"",IF(INDEX($A:$U,ROW(),$E$6)="",0,IF(ISNUMBER(INDEX($A:$U,ROW(),$E$6)),INDEX($A:$U,ROW(),$E$6),IFERROR(--SUBSTITUTE(SUBSTITUTE(TRIM(INDEX($A:$U,ROW(),$E$6)),",",""),"원",""),0))))</f>
        <v/>
      </c>
      <c r="AB915" s="30">
        <f>IF(OR($Y915="",$F$6=""),"",IF(INDEX($A:$U,ROW(),$F$6)="","",IF(ISNUMBER(INDEX($A:$U,ROW(),$F$6)),INDEX($A:$U,ROW(),$F$6),IFERROR(--SUBSTITUTE(SUBSTITUTE(TRIM(INDEX($A:$U,ROW(),$F$6)),",",""),"원",""),""))))</f>
        <v/>
      </c>
      <c r="AC915" s="2">
        <f>IF(OR($Y915="",$G$6=""),"",INDEX($A:$U,ROW(),$G$6)&amp;"")</f>
        <v/>
      </c>
      <c r="AD915" s="2">
        <f>IF($Y915="","",IF(OR(AND(설정!$B$5&lt;&gt;"",ISNUMBER(SEARCH(설정!$B$5,$AC915))),AND(설정!$B$6&lt;&gt;"",ISNUMBER(SEARCH(설정!$B$6,$AC915))),AND(설정!$B$7&lt;&gt;"",ISNUMBER(SEARCH(설정!$B$7,$AC915)))),"제외","포함"))</f>
        <v/>
      </c>
    </row>
    <row r="916">
      <c r="W916" s="2">
        <f>IF(OR($B$5="",$C$6="",ROW()&lt;$B$5),"",IF(INDEX($A:$U,ROW(),$C$6)="","",INDEX($A:$U,ROW(),$C$6)))</f>
        <v/>
      </c>
      <c r="X916" s="28">
        <f>IF($W916="","",IF(ISNUMBER($W916),IF($W916&gt;=10000000,IFERROR(DATE(INT($W916/10000),MOD(INT($W916/100),100),MOD($W916,100)),""),$W916),IF(ISNUMBER(--SUBSTITUTE(SUBSTITUTE(TRIM($W916),".","-"),"/","-")),IF(--SUBSTITUTE(SUBSTITUTE(TRIM($W916),".","-"),"/","-")&gt;=10000000,IFERROR(DATE(--LEFT(TRIM($W916),4),--MID(TRIM($W916),5,2),--RIGHT(TRIM($W916),2)),""),--SUBSTITUTE(SUBSTITUTE(TRIM($W916),".","-"),"/","-")),IFERROR(--LEFT(SUBSTITUTE(SUBSTITUTE(TRIM($W916),".","-"),"/","-"),10),""))))</f>
        <v/>
      </c>
      <c r="Y916" s="29">
        <f>IF($X916="","",INT($X916))</f>
        <v/>
      </c>
      <c r="Z916" s="30">
        <f>IF(OR($Y916="",$D$6=""),"",IF(INDEX($A:$U,ROW(),$D$6)="",0,IF(ISNUMBER(INDEX($A:$U,ROW(),$D$6)),INDEX($A:$U,ROW(),$D$6),IFERROR(--SUBSTITUTE(SUBSTITUTE(TRIM(INDEX($A:$U,ROW(),$D$6)),",",""),"원",""),0))))</f>
        <v/>
      </c>
      <c r="AA916" s="30">
        <f>IF(OR($Y916="",$E$6=""),"",IF(INDEX($A:$U,ROW(),$E$6)="",0,IF(ISNUMBER(INDEX($A:$U,ROW(),$E$6)),INDEX($A:$U,ROW(),$E$6),IFERROR(--SUBSTITUTE(SUBSTITUTE(TRIM(INDEX($A:$U,ROW(),$E$6)),",",""),"원",""),0))))</f>
        <v/>
      </c>
      <c r="AB916" s="30">
        <f>IF(OR($Y916="",$F$6=""),"",IF(INDEX($A:$U,ROW(),$F$6)="","",IF(ISNUMBER(INDEX($A:$U,ROW(),$F$6)),INDEX($A:$U,ROW(),$F$6),IFERROR(--SUBSTITUTE(SUBSTITUTE(TRIM(INDEX($A:$U,ROW(),$F$6)),",",""),"원",""),""))))</f>
        <v/>
      </c>
      <c r="AC916" s="2">
        <f>IF(OR($Y916="",$G$6=""),"",INDEX($A:$U,ROW(),$G$6)&amp;"")</f>
        <v/>
      </c>
      <c r="AD916" s="2">
        <f>IF($Y916="","",IF(OR(AND(설정!$B$5&lt;&gt;"",ISNUMBER(SEARCH(설정!$B$5,$AC916))),AND(설정!$B$6&lt;&gt;"",ISNUMBER(SEARCH(설정!$B$6,$AC916))),AND(설정!$B$7&lt;&gt;"",ISNUMBER(SEARCH(설정!$B$7,$AC916)))),"제외","포함"))</f>
        <v/>
      </c>
    </row>
    <row r="917">
      <c r="W917" s="2">
        <f>IF(OR($B$5="",$C$6="",ROW()&lt;$B$5),"",IF(INDEX($A:$U,ROW(),$C$6)="","",INDEX($A:$U,ROW(),$C$6)))</f>
        <v/>
      </c>
      <c r="X917" s="28">
        <f>IF($W917="","",IF(ISNUMBER($W917),IF($W917&gt;=10000000,IFERROR(DATE(INT($W917/10000),MOD(INT($W917/100),100),MOD($W917,100)),""),$W917),IF(ISNUMBER(--SUBSTITUTE(SUBSTITUTE(TRIM($W917),".","-"),"/","-")),IF(--SUBSTITUTE(SUBSTITUTE(TRIM($W917),".","-"),"/","-")&gt;=10000000,IFERROR(DATE(--LEFT(TRIM($W917),4),--MID(TRIM($W917),5,2),--RIGHT(TRIM($W917),2)),""),--SUBSTITUTE(SUBSTITUTE(TRIM($W917),".","-"),"/","-")),IFERROR(--LEFT(SUBSTITUTE(SUBSTITUTE(TRIM($W917),".","-"),"/","-"),10),""))))</f>
        <v/>
      </c>
      <c r="Y917" s="29">
        <f>IF($X917="","",INT($X917))</f>
        <v/>
      </c>
      <c r="Z917" s="30">
        <f>IF(OR($Y917="",$D$6=""),"",IF(INDEX($A:$U,ROW(),$D$6)="",0,IF(ISNUMBER(INDEX($A:$U,ROW(),$D$6)),INDEX($A:$U,ROW(),$D$6),IFERROR(--SUBSTITUTE(SUBSTITUTE(TRIM(INDEX($A:$U,ROW(),$D$6)),",",""),"원",""),0))))</f>
        <v/>
      </c>
      <c r="AA917" s="30">
        <f>IF(OR($Y917="",$E$6=""),"",IF(INDEX($A:$U,ROW(),$E$6)="",0,IF(ISNUMBER(INDEX($A:$U,ROW(),$E$6)),INDEX($A:$U,ROW(),$E$6),IFERROR(--SUBSTITUTE(SUBSTITUTE(TRIM(INDEX($A:$U,ROW(),$E$6)),",",""),"원",""),0))))</f>
        <v/>
      </c>
      <c r="AB917" s="30">
        <f>IF(OR($Y917="",$F$6=""),"",IF(INDEX($A:$U,ROW(),$F$6)="","",IF(ISNUMBER(INDEX($A:$U,ROW(),$F$6)),INDEX($A:$U,ROW(),$F$6),IFERROR(--SUBSTITUTE(SUBSTITUTE(TRIM(INDEX($A:$U,ROW(),$F$6)),",",""),"원",""),""))))</f>
        <v/>
      </c>
      <c r="AC917" s="2">
        <f>IF(OR($Y917="",$G$6=""),"",INDEX($A:$U,ROW(),$G$6)&amp;"")</f>
        <v/>
      </c>
      <c r="AD917" s="2">
        <f>IF($Y917="","",IF(OR(AND(설정!$B$5&lt;&gt;"",ISNUMBER(SEARCH(설정!$B$5,$AC917))),AND(설정!$B$6&lt;&gt;"",ISNUMBER(SEARCH(설정!$B$6,$AC917))),AND(설정!$B$7&lt;&gt;"",ISNUMBER(SEARCH(설정!$B$7,$AC917)))),"제외","포함"))</f>
        <v/>
      </c>
    </row>
    <row r="918">
      <c r="W918" s="2">
        <f>IF(OR($B$5="",$C$6="",ROW()&lt;$B$5),"",IF(INDEX($A:$U,ROW(),$C$6)="","",INDEX($A:$U,ROW(),$C$6)))</f>
        <v/>
      </c>
      <c r="X918" s="28">
        <f>IF($W918="","",IF(ISNUMBER($W918),IF($W918&gt;=10000000,IFERROR(DATE(INT($W918/10000),MOD(INT($W918/100),100),MOD($W918,100)),""),$W918),IF(ISNUMBER(--SUBSTITUTE(SUBSTITUTE(TRIM($W918),".","-"),"/","-")),IF(--SUBSTITUTE(SUBSTITUTE(TRIM($W918),".","-"),"/","-")&gt;=10000000,IFERROR(DATE(--LEFT(TRIM($W918),4),--MID(TRIM($W918),5,2),--RIGHT(TRIM($W918),2)),""),--SUBSTITUTE(SUBSTITUTE(TRIM($W918),".","-"),"/","-")),IFERROR(--LEFT(SUBSTITUTE(SUBSTITUTE(TRIM($W918),".","-"),"/","-"),10),""))))</f>
        <v/>
      </c>
      <c r="Y918" s="29">
        <f>IF($X918="","",INT($X918))</f>
        <v/>
      </c>
      <c r="Z918" s="30">
        <f>IF(OR($Y918="",$D$6=""),"",IF(INDEX($A:$U,ROW(),$D$6)="",0,IF(ISNUMBER(INDEX($A:$U,ROW(),$D$6)),INDEX($A:$U,ROW(),$D$6),IFERROR(--SUBSTITUTE(SUBSTITUTE(TRIM(INDEX($A:$U,ROW(),$D$6)),",",""),"원",""),0))))</f>
        <v/>
      </c>
      <c r="AA918" s="30">
        <f>IF(OR($Y918="",$E$6=""),"",IF(INDEX($A:$U,ROW(),$E$6)="",0,IF(ISNUMBER(INDEX($A:$U,ROW(),$E$6)),INDEX($A:$U,ROW(),$E$6),IFERROR(--SUBSTITUTE(SUBSTITUTE(TRIM(INDEX($A:$U,ROW(),$E$6)),",",""),"원",""),0))))</f>
        <v/>
      </c>
      <c r="AB918" s="30">
        <f>IF(OR($Y918="",$F$6=""),"",IF(INDEX($A:$U,ROW(),$F$6)="","",IF(ISNUMBER(INDEX($A:$U,ROW(),$F$6)),INDEX($A:$U,ROW(),$F$6),IFERROR(--SUBSTITUTE(SUBSTITUTE(TRIM(INDEX($A:$U,ROW(),$F$6)),",",""),"원",""),""))))</f>
        <v/>
      </c>
      <c r="AC918" s="2">
        <f>IF(OR($Y918="",$G$6=""),"",INDEX($A:$U,ROW(),$G$6)&amp;"")</f>
        <v/>
      </c>
      <c r="AD918" s="2">
        <f>IF($Y918="","",IF(OR(AND(설정!$B$5&lt;&gt;"",ISNUMBER(SEARCH(설정!$B$5,$AC918))),AND(설정!$B$6&lt;&gt;"",ISNUMBER(SEARCH(설정!$B$6,$AC918))),AND(설정!$B$7&lt;&gt;"",ISNUMBER(SEARCH(설정!$B$7,$AC918)))),"제외","포함"))</f>
        <v/>
      </c>
    </row>
    <row r="919">
      <c r="W919" s="2">
        <f>IF(OR($B$5="",$C$6="",ROW()&lt;$B$5),"",IF(INDEX($A:$U,ROW(),$C$6)="","",INDEX($A:$U,ROW(),$C$6)))</f>
        <v/>
      </c>
      <c r="X919" s="28">
        <f>IF($W919="","",IF(ISNUMBER($W919),IF($W919&gt;=10000000,IFERROR(DATE(INT($W919/10000),MOD(INT($W919/100),100),MOD($W919,100)),""),$W919),IF(ISNUMBER(--SUBSTITUTE(SUBSTITUTE(TRIM($W919),".","-"),"/","-")),IF(--SUBSTITUTE(SUBSTITUTE(TRIM($W919),".","-"),"/","-")&gt;=10000000,IFERROR(DATE(--LEFT(TRIM($W919),4),--MID(TRIM($W919),5,2),--RIGHT(TRIM($W919),2)),""),--SUBSTITUTE(SUBSTITUTE(TRIM($W919),".","-"),"/","-")),IFERROR(--LEFT(SUBSTITUTE(SUBSTITUTE(TRIM($W919),".","-"),"/","-"),10),""))))</f>
        <v/>
      </c>
      <c r="Y919" s="29">
        <f>IF($X919="","",INT($X919))</f>
        <v/>
      </c>
      <c r="Z919" s="30">
        <f>IF(OR($Y919="",$D$6=""),"",IF(INDEX($A:$U,ROW(),$D$6)="",0,IF(ISNUMBER(INDEX($A:$U,ROW(),$D$6)),INDEX($A:$U,ROW(),$D$6),IFERROR(--SUBSTITUTE(SUBSTITUTE(TRIM(INDEX($A:$U,ROW(),$D$6)),",",""),"원",""),0))))</f>
        <v/>
      </c>
      <c r="AA919" s="30">
        <f>IF(OR($Y919="",$E$6=""),"",IF(INDEX($A:$U,ROW(),$E$6)="",0,IF(ISNUMBER(INDEX($A:$U,ROW(),$E$6)),INDEX($A:$U,ROW(),$E$6),IFERROR(--SUBSTITUTE(SUBSTITUTE(TRIM(INDEX($A:$U,ROW(),$E$6)),",",""),"원",""),0))))</f>
        <v/>
      </c>
      <c r="AB919" s="30">
        <f>IF(OR($Y919="",$F$6=""),"",IF(INDEX($A:$U,ROW(),$F$6)="","",IF(ISNUMBER(INDEX($A:$U,ROW(),$F$6)),INDEX($A:$U,ROW(),$F$6),IFERROR(--SUBSTITUTE(SUBSTITUTE(TRIM(INDEX($A:$U,ROW(),$F$6)),",",""),"원",""),""))))</f>
        <v/>
      </c>
      <c r="AC919" s="2">
        <f>IF(OR($Y919="",$G$6=""),"",INDEX($A:$U,ROW(),$G$6)&amp;"")</f>
        <v/>
      </c>
      <c r="AD919" s="2">
        <f>IF($Y919="","",IF(OR(AND(설정!$B$5&lt;&gt;"",ISNUMBER(SEARCH(설정!$B$5,$AC919))),AND(설정!$B$6&lt;&gt;"",ISNUMBER(SEARCH(설정!$B$6,$AC919))),AND(설정!$B$7&lt;&gt;"",ISNUMBER(SEARCH(설정!$B$7,$AC919)))),"제외","포함"))</f>
        <v/>
      </c>
    </row>
    <row r="920">
      <c r="W920" s="2">
        <f>IF(OR($B$5="",$C$6="",ROW()&lt;$B$5),"",IF(INDEX($A:$U,ROW(),$C$6)="","",INDEX($A:$U,ROW(),$C$6)))</f>
        <v/>
      </c>
      <c r="X920" s="28">
        <f>IF($W920="","",IF(ISNUMBER($W920),IF($W920&gt;=10000000,IFERROR(DATE(INT($W920/10000),MOD(INT($W920/100),100),MOD($W920,100)),""),$W920),IF(ISNUMBER(--SUBSTITUTE(SUBSTITUTE(TRIM($W920),".","-"),"/","-")),IF(--SUBSTITUTE(SUBSTITUTE(TRIM($W920),".","-"),"/","-")&gt;=10000000,IFERROR(DATE(--LEFT(TRIM($W920),4),--MID(TRIM($W920),5,2),--RIGHT(TRIM($W920),2)),""),--SUBSTITUTE(SUBSTITUTE(TRIM($W920),".","-"),"/","-")),IFERROR(--LEFT(SUBSTITUTE(SUBSTITUTE(TRIM($W920),".","-"),"/","-"),10),""))))</f>
        <v/>
      </c>
      <c r="Y920" s="29">
        <f>IF($X920="","",INT($X920))</f>
        <v/>
      </c>
      <c r="Z920" s="30">
        <f>IF(OR($Y920="",$D$6=""),"",IF(INDEX($A:$U,ROW(),$D$6)="",0,IF(ISNUMBER(INDEX($A:$U,ROW(),$D$6)),INDEX($A:$U,ROW(),$D$6),IFERROR(--SUBSTITUTE(SUBSTITUTE(TRIM(INDEX($A:$U,ROW(),$D$6)),",",""),"원",""),0))))</f>
        <v/>
      </c>
      <c r="AA920" s="30">
        <f>IF(OR($Y920="",$E$6=""),"",IF(INDEX($A:$U,ROW(),$E$6)="",0,IF(ISNUMBER(INDEX($A:$U,ROW(),$E$6)),INDEX($A:$U,ROW(),$E$6),IFERROR(--SUBSTITUTE(SUBSTITUTE(TRIM(INDEX($A:$U,ROW(),$E$6)),",",""),"원",""),0))))</f>
        <v/>
      </c>
      <c r="AB920" s="30">
        <f>IF(OR($Y920="",$F$6=""),"",IF(INDEX($A:$U,ROW(),$F$6)="","",IF(ISNUMBER(INDEX($A:$U,ROW(),$F$6)),INDEX($A:$U,ROW(),$F$6),IFERROR(--SUBSTITUTE(SUBSTITUTE(TRIM(INDEX($A:$U,ROW(),$F$6)),",",""),"원",""),""))))</f>
        <v/>
      </c>
      <c r="AC920" s="2">
        <f>IF(OR($Y920="",$G$6=""),"",INDEX($A:$U,ROW(),$G$6)&amp;"")</f>
        <v/>
      </c>
      <c r="AD920" s="2">
        <f>IF($Y920="","",IF(OR(AND(설정!$B$5&lt;&gt;"",ISNUMBER(SEARCH(설정!$B$5,$AC920))),AND(설정!$B$6&lt;&gt;"",ISNUMBER(SEARCH(설정!$B$6,$AC920))),AND(설정!$B$7&lt;&gt;"",ISNUMBER(SEARCH(설정!$B$7,$AC920)))),"제외","포함"))</f>
        <v/>
      </c>
    </row>
    <row r="921">
      <c r="W921" s="2">
        <f>IF(OR($B$5="",$C$6="",ROW()&lt;$B$5),"",IF(INDEX($A:$U,ROW(),$C$6)="","",INDEX($A:$U,ROW(),$C$6)))</f>
        <v/>
      </c>
      <c r="X921" s="28">
        <f>IF($W921="","",IF(ISNUMBER($W921),IF($W921&gt;=10000000,IFERROR(DATE(INT($W921/10000),MOD(INT($W921/100),100),MOD($W921,100)),""),$W921),IF(ISNUMBER(--SUBSTITUTE(SUBSTITUTE(TRIM($W921),".","-"),"/","-")),IF(--SUBSTITUTE(SUBSTITUTE(TRIM($W921),".","-"),"/","-")&gt;=10000000,IFERROR(DATE(--LEFT(TRIM($W921),4),--MID(TRIM($W921),5,2),--RIGHT(TRIM($W921),2)),""),--SUBSTITUTE(SUBSTITUTE(TRIM($W921),".","-"),"/","-")),IFERROR(--LEFT(SUBSTITUTE(SUBSTITUTE(TRIM($W921),".","-"),"/","-"),10),""))))</f>
        <v/>
      </c>
      <c r="Y921" s="29">
        <f>IF($X921="","",INT($X921))</f>
        <v/>
      </c>
      <c r="Z921" s="30">
        <f>IF(OR($Y921="",$D$6=""),"",IF(INDEX($A:$U,ROW(),$D$6)="",0,IF(ISNUMBER(INDEX($A:$U,ROW(),$D$6)),INDEX($A:$U,ROW(),$D$6),IFERROR(--SUBSTITUTE(SUBSTITUTE(TRIM(INDEX($A:$U,ROW(),$D$6)),",",""),"원",""),0))))</f>
        <v/>
      </c>
      <c r="AA921" s="30">
        <f>IF(OR($Y921="",$E$6=""),"",IF(INDEX($A:$U,ROW(),$E$6)="",0,IF(ISNUMBER(INDEX($A:$U,ROW(),$E$6)),INDEX($A:$U,ROW(),$E$6),IFERROR(--SUBSTITUTE(SUBSTITUTE(TRIM(INDEX($A:$U,ROW(),$E$6)),",",""),"원",""),0))))</f>
        <v/>
      </c>
      <c r="AB921" s="30">
        <f>IF(OR($Y921="",$F$6=""),"",IF(INDEX($A:$U,ROW(),$F$6)="","",IF(ISNUMBER(INDEX($A:$U,ROW(),$F$6)),INDEX($A:$U,ROW(),$F$6),IFERROR(--SUBSTITUTE(SUBSTITUTE(TRIM(INDEX($A:$U,ROW(),$F$6)),",",""),"원",""),""))))</f>
        <v/>
      </c>
      <c r="AC921" s="2">
        <f>IF(OR($Y921="",$G$6=""),"",INDEX($A:$U,ROW(),$G$6)&amp;"")</f>
        <v/>
      </c>
      <c r="AD921" s="2">
        <f>IF($Y921="","",IF(OR(AND(설정!$B$5&lt;&gt;"",ISNUMBER(SEARCH(설정!$B$5,$AC921))),AND(설정!$B$6&lt;&gt;"",ISNUMBER(SEARCH(설정!$B$6,$AC921))),AND(설정!$B$7&lt;&gt;"",ISNUMBER(SEARCH(설정!$B$7,$AC921)))),"제외","포함"))</f>
        <v/>
      </c>
    </row>
    <row r="922">
      <c r="W922" s="2">
        <f>IF(OR($B$5="",$C$6="",ROW()&lt;$B$5),"",IF(INDEX($A:$U,ROW(),$C$6)="","",INDEX($A:$U,ROW(),$C$6)))</f>
        <v/>
      </c>
      <c r="X922" s="28">
        <f>IF($W922="","",IF(ISNUMBER($W922),IF($W922&gt;=10000000,IFERROR(DATE(INT($W922/10000),MOD(INT($W922/100),100),MOD($W922,100)),""),$W922),IF(ISNUMBER(--SUBSTITUTE(SUBSTITUTE(TRIM($W922),".","-"),"/","-")),IF(--SUBSTITUTE(SUBSTITUTE(TRIM($W922),".","-"),"/","-")&gt;=10000000,IFERROR(DATE(--LEFT(TRIM($W922),4),--MID(TRIM($W922),5,2),--RIGHT(TRIM($W922),2)),""),--SUBSTITUTE(SUBSTITUTE(TRIM($W922),".","-"),"/","-")),IFERROR(--LEFT(SUBSTITUTE(SUBSTITUTE(TRIM($W922),".","-"),"/","-"),10),""))))</f>
        <v/>
      </c>
      <c r="Y922" s="29">
        <f>IF($X922="","",INT($X922))</f>
        <v/>
      </c>
      <c r="Z922" s="30">
        <f>IF(OR($Y922="",$D$6=""),"",IF(INDEX($A:$U,ROW(),$D$6)="",0,IF(ISNUMBER(INDEX($A:$U,ROW(),$D$6)),INDEX($A:$U,ROW(),$D$6),IFERROR(--SUBSTITUTE(SUBSTITUTE(TRIM(INDEX($A:$U,ROW(),$D$6)),",",""),"원",""),0))))</f>
        <v/>
      </c>
      <c r="AA922" s="30">
        <f>IF(OR($Y922="",$E$6=""),"",IF(INDEX($A:$U,ROW(),$E$6)="",0,IF(ISNUMBER(INDEX($A:$U,ROW(),$E$6)),INDEX($A:$U,ROW(),$E$6),IFERROR(--SUBSTITUTE(SUBSTITUTE(TRIM(INDEX($A:$U,ROW(),$E$6)),",",""),"원",""),0))))</f>
        <v/>
      </c>
      <c r="AB922" s="30">
        <f>IF(OR($Y922="",$F$6=""),"",IF(INDEX($A:$U,ROW(),$F$6)="","",IF(ISNUMBER(INDEX($A:$U,ROW(),$F$6)),INDEX($A:$U,ROW(),$F$6),IFERROR(--SUBSTITUTE(SUBSTITUTE(TRIM(INDEX($A:$U,ROW(),$F$6)),",",""),"원",""),""))))</f>
        <v/>
      </c>
      <c r="AC922" s="2">
        <f>IF(OR($Y922="",$G$6=""),"",INDEX($A:$U,ROW(),$G$6)&amp;"")</f>
        <v/>
      </c>
      <c r="AD922" s="2">
        <f>IF($Y922="","",IF(OR(AND(설정!$B$5&lt;&gt;"",ISNUMBER(SEARCH(설정!$B$5,$AC922))),AND(설정!$B$6&lt;&gt;"",ISNUMBER(SEARCH(설정!$B$6,$AC922))),AND(설정!$B$7&lt;&gt;"",ISNUMBER(SEARCH(설정!$B$7,$AC922)))),"제외","포함"))</f>
        <v/>
      </c>
    </row>
    <row r="923">
      <c r="W923" s="2">
        <f>IF(OR($B$5="",$C$6="",ROW()&lt;$B$5),"",IF(INDEX($A:$U,ROW(),$C$6)="","",INDEX($A:$U,ROW(),$C$6)))</f>
        <v/>
      </c>
      <c r="X923" s="28">
        <f>IF($W923="","",IF(ISNUMBER($W923),IF($W923&gt;=10000000,IFERROR(DATE(INT($W923/10000),MOD(INT($W923/100),100),MOD($W923,100)),""),$W923),IF(ISNUMBER(--SUBSTITUTE(SUBSTITUTE(TRIM($W923),".","-"),"/","-")),IF(--SUBSTITUTE(SUBSTITUTE(TRIM($W923),".","-"),"/","-")&gt;=10000000,IFERROR(DATE(--LEFT(TRIM($W923),4),--MID(TRIM($W923),5,2),--RIGHT(TRIM($W923),2)),""),--SUBSTITUTE(SUBSTITUTE(TRIM($W923),".","-"),"/","-")),IFERROR(--LEFT(SUBSTITUTE(SUBSTITUTE(TRIM($W923),".","-"),"/","-"),10),""))))</f>
        <v/>
      </c>
      <c r="Y923" s="29">
        <f>IF($X923="","",INT($X923))</f>
        <v/>
      </c>
      <c r="Z923" s="30">
        <f>IF(OR($Y923="",$D$6=""),"",IF(INDEX($A:$U,ROW(),$D$6)="",0,IF(ISNUMBER(INDEX($A:$U,ROW(),$D$6)),INDEX($A:$U,ROW(),$D$6),IFERROR(--SUBSTITUTE(SUBSTITUTE(TRIM(INDEX($A:$U,ROW(),$D$6)),",",""),"원",""),0))))</f>
        <v/>
      </c>
      <c r="AA923" s="30">
        <f>IF(OR($Y923="",$E$6=""),"",IF(INDEX($A:$U,ROW(),$E$6)="",0,IF(ISNUMBER(INDEX($A:$U,ROW(),$E$6)),INDEX($A:$U,ROW(),$E$6),IFERROR(--SUBSTITUTE(SUBSTITUTE(TRIM(INDEX($A:$U,ROW(),$E$6)),",",""),"원",""),0))))</f>
        <v/>
      </c>
      <c r="AB923" s="30">
        <f>IF(OR($Y923="",$F$6=""),"",IF(INDEX($A:$U,ROW(),$F$6)="","",IF(ISNUMBER(INDEX($A:$U,ROW(),$F$6)),INDEX($A:$U,ROW(),$F$6),IFERROR(--SUBSTITUTE(SUBSTITUTE(TRIM(INDEX($A:$U,ROW(),$F$6)),",",""),"원",""),""))))</f>
        <v/>
      </c>
      <c r="AC923" s="2">
        <f>IF(OR($Y923="",$G$6=""),"",INDEX($A:$U,ROW(),$G$6)&amp;"")</f>
        <v/>
      </c>
      <c r="AD923" s="2">
        <f>IF($Y923="","",IF(OR(AND(설정!$B$5&lt;&gt;"",ISNUMBER(SEARCH(설정!$B$5,$AC923))),AND(설정!$B$6&lt;&gt;"",ISNUMBER(SEARCH(설정!$B$6,$AC923))),AND(설정!$B$7&lt;&gt;"",ISNUMBER(SEARCH(설정!$B$7,$AC923)))),"제외","포함"))</f>
        <v/>
      </c>
    </row>
    <row r="924">
      <c r="W924" s="2">
        <f>IF(OR($B$5="",$C$6="",ROW()&lt;$B$5),"",IF(INDEX($A:$U,ROW(),$C$6)="","",INDEX($A:$U,ROW(),$C$6)))</f>
        <v/>
      </c>
      <c r="X924" s="28">
        <f>IF($W924="","",IF(ISNUMBER($W924),IF($W924&gt;=10000000,IFERROR(DATE(INT($W924/10000),MOD(INT($W924/100),100),MOD($W924,100)),""),$W924),IF(ISNUMBER(--SUBSTITUTE(SUBSTITUTE(TRIM($W924),".","-"),"/","-")),IF(--SUBSTITUTE(SUBSTITUTE(TRIM($W924),".","-"),"/","-")&gt;=10000000,IFERROR(DATE(--LEFT(TRIM($W924),4),--MID(TRIM($W924),5,2),--RIGHT(TRIM($W924),2)),""),--SUBSTITUTE(SUBSTITUTE(TRIM($W924),".","-"),"/","-")),IFERROR(--LEFT(SUBSTITUTE(SUBSTITUTE(TRIM($W924),".","-"),"/","-"),10),""))))</f>
        <v/>
      </c>
      <c r="Y924" s="29">
        <f>IF($X924="","",INT($X924))</f>
        <v/>
      </c>
      <c r="Z924" s="30">
        <f>IF(OR($Y924="",$D$6=""),"",IF(INDEX($A:$U,ROW(),$D$6)="",0,IF(ISNUMBER(INDEX($A:$U,ROW(),$D$6)),INDEX($A:$U,ROW(),$D$6),IFERROR(--SUBSTITUTE(SUBSTITUTE(TRIM(INDEX($A:$U,ROW(),$D$6)),",",""),"원",""),0))))</f>
        <v/>
      </c>
      <c r="AA924" s="30">
        <f>IF(OR($Y924="",$E$6=""),"",IF(INDEX($A:$U,ROW(),$E$6)="",0,IF(ISNUMBER(INDEX($A:$U,ROW(),$E$6)),INDEX($A:$U,ROW(),$E$6),IFERROR(--SUBSTITUTE(SUBSTITUTE(TRIM(INDEX($A:$U,ROW(),$E$6)),",",""),"원",""),0))))</f>
        <v/>
      </c>
      <c r="AB924" s="30">
        <f>IF(OR($Y924="",$F$6=""),"",IF(INDEX($A:$U,ROW(),$F$6)="","",IF(ISNUMBER(INDEX($A:$U,ROW(),$F$6)),INDEX($A:$U,ROW(),$F$6),IFERROR(--SUBSTITUTE(SUBSTITUTE(TRIM(INDEX($A:$U,ROW(),$F$6)),",",""),"원",""),""))))</f>
        <v/>
      </c>
      <c r="AC924" s="2">
        <f>IF(OR($Y924="",$G$6=""),"",INDEX($A:$U,ROW(),$G$6)&amp;"")</f>
        <v/>
      </c>
      <c r="AD924" s="2">
        <f>IF($Y924="","",IF(OR(AND(설정!$B$5&lt;&gt;"",ISNUMBER(SEARCH(설정!$B$5,$AC924))),AND(설정!$B$6&lt;&gt;"",ISNUMBER(SEARCH(설정!$B$6,$AC924))),AND(설정!$B$7&lt;&gt;"",ISNUMBER(SEARCH(설정!$B$7,$AC924)))),"제외","포함"))</f>
        <v/>
      </c>
    </row>
    <row r="925">
      <c r="W925" s="2">
        <f>IF(OR($B$5="",$C$6="",ROW()&lt;$B$5),"",IF(INDEX($A:$U,ROW(),$C$6)="","",INDEX($A:$U,ROW(),$C$6)))</f>
        <v/>
      </c>
      <c r="X925" s="28">
        <f>IF($W925="","",IF(ISNUMBER($W925),IF($W925&gt;=10000000,IFERROR(DATE(INT($W925/10000),MOD(INT($W925/100),100),MOD($W925,100)),""),$W925),IF(ISNUMBER(--SUBSTITUTE(SUBSTITUTE(TRIM($W925),".","-"),"/","-")),IF(--SUBSTITUTE(SUBSTITUTE(TRIM($W925),".","-"),"/","-")&gt;=10000000,IFERROR(DATE(--LEFT(TRIM($W925),4),--MID(TRIM($W925),5,2),--RIGHT(TRIM($W925),2)),""),--SUBSTITUTE(SUBSTITUTE(TRIM($W925),".","-"),"/","-")),IFERROR(--LEFT(SUBSTITUTE(SUBSTITUTE(TRIM($W925),".","-"),"/","-"),10),""))))</f>
        <v/>
      </c>
      <c r="Y925" s="29">
        <f>IF($X925="","",INT($X925))</f>
        <v/>
      </c>
      <c r="Z925" s="30">
        <f>IF(OR($Y925="",$D$6=""),"",IF(INDEX($A:$U,ROW(),$D$6)="",0,IF(ISNUMBER(INDEX($A:$U,ROW(),$D$6)),INDEX($A:$U,ROW(),$D$6),IFERROR(--SUBSTITUTE(SUBSTITUTE(TRIM(INDEX($A:$U,ROW(),$D$6)),",",""),"원",""),0))))</f>
        <v/>
      </c>
      <c r="AA925" s="30">
        <f>IF(OR($Y925="",$E$6=""),"",IF(INDEX($A:$U,ROW(),$E$6)="",0,IF(ISNUMBER(INDEX($A:$U,ROW(),$E$6)),INDEX($A:$U,ROW(),$E$6),IFERROR(--SUBSTITUTE(SUBSTITUTE(TRIM(INDEX($A:$U,ROW(),$E$6)),",",""),"원",""),0))))</f>
        <v/>
      </c>
      <c r="AB925" s="30">
        <f>IF(OR($Y925="",$F$6=""),"",IF(INDEX($A:$U,ROW(),$F$6)="","",IF(ISNUMBER(INDEX($A:$U,ROW(),$F$6)),INDEX($A:$U,ROW(),$F$6),IFERROR(--SUBSTITUTE(SUBSTITUTE(TRIM(INDEX($A:$U,ROW(),$F$6)),",",""),"원",""),""))))</f>
        <v/>
      </c>
      <c r="AC925" s="2">
        <f>IF(OR($Y925="",$G$6=""),"",INDEX($A:$U,ROW(),$G$6)&amp;"")</f>
        <v/>
      </c>
      <c r="AD925" s="2">
        <f>IF($Y925="","",IF(OR(AND(설정!$B$5&lt;&gt;"",ISNUMBER(SEARCH(설정!$B$5,$AC925))),AND(설정!$B$6&lt;&gt;"",ISNUMBER(SEARCH(설정!$B$6,$AC925))),AND(설정!$B$7&lt;&gt;"",ISNUMBER(SEARCH(설정!$B$7,$AC925)))),"제외","포함"))</f>
        <v/>
      </c>
    </row>
    <row r="926">
      <c r="W926" s="2">
        <f>IF(OR($B$5="",$C$6="",ROW()&lt;$B$5),"",IF(INDEX($A:$U,ROW(),$C$6)="","",INDEX($A:$U,ROW(),$C$6)))</f>
        <v/>
      </c>
      <c r="X926" s="28">
        <f>IF($W926="","",IF(ISNUMBER($W926),IF($W926&gt;=10000000,IFERROR(DATE(INT($W926/10000),MOD(INT($W926/100),100),MOD($W926,100)),""),$W926),IF(ISNUMBER(--SUBSTITUTE(SUBSTITUTE(TRIM($W926),".","-"),"/","-")),IF(--SUBSTITUTE(SUBSTITUTE(TRIM($W926),".","-"),"/","-")&gt;=10000000,IFERROR(DATE(--LEFT(TRIM($W926),4),--MID(TRIM($W926),5,2),--RIGHT(TRIM($W926),2)),""),--SUBSTITUTE(SUBSTITUTE(TRIM($W926),".","-"),"/","-")),IFERROR(--LEFT(SUBSTITUTE(SUBSTITUTE(TRIM($W926),".","-"),"/","-"),10),""))))</f>
        <v/>
      </c>
      <c r="Y926" s="29">
        <f>IF($X926="","",INT($X926))</f>
        <v/>
      </c>
      <c r="Z926" s="30">
        <f>IF(OR($Y926="",$D$6=""),"",IF(INDEX($A:$U,ROW(),$D$6)="",0,IF(ISNUMBER(INDEX($A:$U,ROW(),$D$6)),INDEX($A:$U,ROW(),$D$6),IFERROR(--SUBSTITUTE(SUBSTITUTE(TRIM(INDEX($A:$U,ROW(),$D$6)),",",""),"원",""),0))))</f>
        <v/>
      </c>
      <c r="AA926" s="30">
        <f>IF(OR($Y926="",$E$6=""),"",IF(INDEX($A:$U,ROW(),$E$6)="",0,IF(ISNUMBER(INDEX($A:$U,ROW(),$E$6)),INDEX($A:$U,ROW(),$E$6),IFERROR(--SUBSTITUTE(SUBSTITUTE(TRIM(INDEX($A:$U,ROW(),$E$6)),",",""),"원",""),0))))</f>
        <v/>
      </c>
      <c r="AB926" s="30">
        <f>IF(OR($Y926="",$F$6=""),"",IF(INDEX($A:$U,ROW(),$F$6)="","",IF(ISNUMBER(INDEX($A:$U,ROW(),$F$6)),INDEX($A:$U,ROW(),$F$6),IFERROR(--SUBSTITUTE(SUBSTITUTE(TRIM(INDEX($A:$U,ROW(),$F$6)),",",""),"원",""),""))))</f>
        <v/>
      </c>
      <c r="AC926" s="2">
        <f>IF(OR($Y926="",$G$6=""),"",INDEX($A:$U,ROW(),$G$6)&amp;"")</f>
        <v/>
      </c>
      <c r="AD926" s="2">
        <f>IF($Y926="","",IF(OR(AND(설정!$B$5&lt;&gt;"",ISNUMBER(SEARCH(설정!$B$5,$AC926))),AND(설정!$B$6&lt;&gt;"",ISNUMBER(SEARCH(설정!$B$6,$AC926))),AND(설정!$B$7&lt;&gt;"",ISNUMBER(SEARCH(설정!$B$7,$AC926)))),"제외","포함"))</f>
        <v/>
      </c>
    </row>
    <row r="927">
      <c r="W927" s="2">
        <f>IF(OR($B$5="",$C$6="",ROW()&lt;$B$5),"",IF(INDEX($A:$U,ROW(),$C$6)="","",INDEX($A:$U,ROW(),$C$6)))</f>
        <v/>
      </c>
      <c r="X927" s="28">
        <f>IF($W927="","",IF(ISNUMBER($W927),IF($W927&gt;=10000000,IFERROR(DATE(INT($W927/10000),MOD(INT($W927/100),100),MOD($W927,100)),""),$W927),IF(ISNUMBER(--SUBSTITUTE(SUBSTITUTE(TRIM($W927),".","-"),"/","-")),IF(--SUBSTITUTE(SUBSTITUTE(TRIM($W927),".","-"),"/","-")&gt;=10000000,IFERROR(DATE(--LEFT(TRIM($W927),4),--MID(TRIM($W927),5,2),--RIGHT(TRIM($W927),2)),""),--SUBSTITUTE(SUBSTITUTE(TRIM($W927),".","-"),"/","-")),IFERROR(--LEFT(SUBSTITUTE(SUBSTITUTE(TRIM($W927),".","-"),"/","-"),10),""))))</f>
        <v/>
      </c>
      <c r="Y927" s="29">
        <f>IF($X927="","",INT($X927))</f>
        <v/>
      </c>
      <c r="Z927" s="30">
        <f>IF(OR($Y927="",$D$6=""),"",IF(INDEX($A:$U,ROW(),$D$6)="",0,IF(ISNUMBER(INDEX($A:$U,ROW(),$D$6)),INDEX($A:$U,ROW(),$D$6),IFERROR(--SUBSTITUTE(SUBSTITUTE(TRIM(INDEX($A:$U,ROW(),$D$6)),",",""),"원",""),0))))</f>
        <v/>
      </c>
      <c r="AA927" s="30">
        <f>IF(OR($Y927="",$E$6=""),"",IF(INDEX($A:$U,ROW(),$E$6)="",0,IF(ISNUMBER(INDEX($A:$U,ROW(),$E$6)),INDEX($A:$U,ROW(),$E$6),IFERROR(--SUBSTITUTE(SUBSTITUTE(TRIM(INDEX($A:$U,ROW(),$E$6)),",",""),"원",""),0))))</f>
        <v/>
      </c>
      <c r="AB927" s="30">
        <f>IF(OR($Y927="",$F$6=""),"",IF(INDEX($A:$U,ROW(),$F$6)="","",IF(ISNUMBER(INDEX($A:$U,ROW(),$F$6)),INDEX($A:$U,ROW(),$F$6),IFERROR(--SUBSTITUTE(SUBSTITUTE(TRIM(INDEX($A:$U,ROW(),$F$6)),",",""),"원",""),""))))</f>
        <v/>
      </c>
      <c r="AC927" s="2">
        <f>IF(OR($Y927="",$G$6=""),"",INDEX($A:$U,ROW(),$G$6)&amp;"")</f>
        <v/>
      </c>
      <c r="AD927" s="2">
        <f>IF($Y927="","",IF(OR(AND(설정!$B$5&lt;&gt;"",ISNUMBER(SEARCH(설정!$B$5,$AC927))),AND(설정!$B$6&lt;&gt;"",ISNUMBER(SEARCH(설정!$B$6,$AC927))),AND(설정!$B$7&lt;&gt;"",ISNUMBER(SEARCH(설정!$B$7,$AC927)))),"제외","포함"))</f>
        <v/>
      </c>
    </row>
    <row r="928">
      <c r="W928" s="2">
        <f>IF(OR($B$5="",$C$6="",ROW()&lt;$B$5),"",IF(INDEX($A:$U,ROW(),$C$6)="","",INDEX($A:$U,ROW(),$C$6)))</f>
        <v/>
      </c>
      <c r="X928" s="28">
        <f>IF($W928="","",IF(ISNUMBER($W928),IF($W928&gt;=10000000,IFERROR(DATE(INT($W928/10000),MOD(INT($W928/100),100),MOD($W928,100)),""),$W928),IF(ISNUMBER(--SUBSTITUTE(SUBSTITUTE(TRIM($W928),".","-"),"/","-")),IF(--SUBSTITUTE(SUBSTITUTE(TRIM($W928),".","-"),"/","-")&gt;=10000000,IFERROR(DATE(--LEFT(TRIM($W928),4),--MID(TRIM($W928),5,2),--RIGHT(TRIM($W928),2)),""),--SUBSTITUTE(SUBSTITUTE(TRIM($W928),".","-"),"/","-")),IFERROR(--LEFT(SUBSTITUTE(SUBSTITUTE(TRIM($W928),".","-"),"/","-"),10),""))))</f>
        <v/>
      </c>
      <c r="Y928" s="29">
        <f>IF($X928="","",INT($X928))</f>
        <v/>
      </c>
      <c r="Z928" s="30">
        <f>IF(OR($Y928="",$D$6=""),"",IF(INDEX($A:$U,ROW(),$D$6)="",0,IF(ISNUMBER(INDEX($A:$U,ROW(),$D$6)),INDEX($A:$U,ROW(),$D$6),IFERROR(--SUBSTITUTE(SUBSTITUTE(TRIM(INDEX($A:$U,ROW(),$D$6)),",",""),"원",""),0))))</f>
        <v/>
      </c>
      <c r="AA928" s="30">
        <f>IF(OR($Y928="",$E$6=""),"",IF(INDEX($A:$U,ROW(),$E$6)="",0,IF(ISNUMBER(INDEX($A:$U,ROW(),$E$6)),INDEX($A:$U,ROW(),$E$6),IFERROR(--SUBSTITUTE(SUBSTITUTE(TRIM(INDEX($A:$U,ROW(),$E$6)),",",""),"원",""),0))))</f>
        <v/>
      </c>
      <c r="AB928" s="30">
        <f>IF(OR($Y928="",$F$6=""),"",IF(INDEX($A:$U,ROW(),$F$6)="","",IF(ISNUMBER(INDEX($A:$U,ROW(),$F$6)),INDEX($A:$U,ROW(),$F$6),IFERROR(--SUBSTITUTE(SUBSTITUTE(TRIM(INDEX($A:$U,ROW(),$F$6)),",",""),"원",""),""))))</f>
        <v/>
      </c>
      <c r="AC928" s="2">
        <f>IF(OR($Y928="",$G$6=""),"",INDEX($A:$U,ROW(),$G$6)&amp;"")</f>
        <v/>
      </c>
      <c r="AD928" s="2">
        <f>IF($Y928="","",IF(OR(AND(설정!$B$5&lt;&gt;"",ISNUMBER(SEARCH(설정!$B$5,$AC928))),AND(설정!$B$6&lt;&gt;"",ISNUMBER(SEARCH(설정!$B$6,$AC928))),AND(설정!$B$7&lt;&gt;"",ISNUMBER(SEARCH(설정!$B$7,$AC928)))),"제외","포함"))</f>
        <v/>
      </c>
    </row>
    <row r="929">
      <c r="W929" s="2">
        <f>IF(OR($B$5="",$C$6="",ROW()&lt;$B$5),"",IF(INDEX($A:$U,ROW(),$C$6)="","",INDEX($A:$U,ROW(),$C$6)))</f>
        <v/>
      </c>
      <c r="X929" s="28">
        <f>IF($W929="","",IF(ISNUMBER($W929),IF($W929&gt;=10000000,IFERROR(DATE(INT($W929/10000),MOD(INT($W929/100),100),MOD($W929,100)),""),$W929),IF(ISNUMBER(--SUBSTITUTE(SUBSTITUTE(TRIM($W929),".","-"),"/","-")),IF(--SUBSTITUTE(SUBSTITUTE(TRIM($W929),".","-"),"/","-")&gt;=10000000,IFERROR(DATE(--LEFT(TRIM($W929),4),--MID(TRIM($W929),5,2),--RIGHT(TRIM($W929),2)),""),--SUBSTITUTE(SUBSTITUTE(TRIM($W929),".","-"),"/","-")),IFERROR(--LEFT(SUBSTITUTE(SUBSTITUTE(TRIM($W929),".","-"),"/","-"),10),""))))</f>
        <v/>
      </c>
      <c r="Y929" s="29">
        <f>IF($X929="","",INT($X929))</f>
        <v/>
      </c>
      <c r="Z929" s="30">
        <f>IF(OR($Y929="",$D$6=""),"",IF(INDEX($A:$U,ROW(),$D$6)="",0,IF(ISNUMBER(INDEX($A:$U,ROW(),$D$6)),INDEX($A:$U,ROW(),$D$6),IFERROR(--SUBSTITUTE(SUBSTITUTE(TRIM(INDEX($A:$U,ROW(),$D$6)),",",""),"원",""),0))))</f>
        <v/>
      </c>
      <c r="AA929" s="30">
        <f>IF(OR($Y929="",$E$6=""),"",IF(INDEX($A:$U,ROW(),$E$6)="",0,IF(ISNUMBER(INDEX($A:$U,ROW(),$E$6)),INDEX($A:$U,ROW(),$E$6),IFERROR(--SUBSTITUTE(SUBSTITUTE(TRIM(INDEX($A:$U,ROW(),$E$6)),",",""),"원",""),0))))</f>
        <v/>
      </c>
      <c r="AB929" s="30">
        <f>IF(OR($Y929="",$F$6=""),"",IF(INDEX($A:$U,ROW(),$F$6)="","",IF(ISNUMBER(INDEX($A:$U,ROW(),$F$6)),INDEX($A:$U,ROW(),$F$6),IFERROR(--SUBSTITUTE(SUBSTITUTE(TRIM(INDEX($A:$U,ROW(),$F$6)),",",""),"원",""),""))))</f>
        <v/>
      </c>
      <c r="AC929" s="2">
        <f>IF(OR($Y929="",$G$6=""),"",INDEX($A:$U,ROW(),$G$6)&amp;"")</f>
        <v/>
      </c>
      <c r="AD929" s="2">
        <f>IF($Y929="","",IF(OR(AND(설정!$B$5&lt;&gt;"",ISNUMBER(SEARCH(설정!$B$5,$AC929))),AND(설정!$B$6&lt;&gt;"",ISNUMBER(SEARCH(설정!$B$6,$AC929))),AND(설정!$B$7&lt;&gt;"",ISNUMBER(SEARCH(설정!$B$7,$AC929)))),"제외","포함"))</f>
        <v/>
      </c>
    </row>
    <row r="930">
      <c r="W930" s="2">
        <f>IF(OR($B$5="",$C$6="",ROW()&lt;$B$5),"",IF(INDEX($A:$U,ROW(),$C$6)="","",INDEX($A:$U,ROW(),$C$6)))</f>
        <v/>
      </c>
      <c r="X930" s="28">
        <f>IF($W930="","",IF(ISNUMBER($W930),IF($W930&gt;=10000000,IFERROR(DATE(INT($W930/10000),MOD(INT($W930/100),100),MOD($W930,100)),""),$W930),IF(ISNUMBER(--SUBSTITUTE(SUBSTITUTE(TRIM($W930),".","-"),"/","-")),IF(--SUBSTITUTE(SUBSTITUTE(TRIM($W930),".","-"),"/","-")&gt;=10000000,IFERROR(DATE(--LEFT(TRIM($W930),4),--MID(TRIM($W930),5,2),--RIGHT(TRIM($W930),2)),""),--SUBSTITUTE(SUBSTITUTE(TRIM($W930),".","-"),"/","-")),IFERROR(--LEFT(SUBSTITUTE(SUBSTITUTE(TRIM($W930),".","-"),"/","-"),10),""))))</f>
        <v/>
      </c>
      <c r="Y930" s="29">
        <f>IF($X930="","",INT($X930))</f>
        <v/>
      </c>
      <c r="Z930" s="30">
        <f>IF(OR($Y930="",$D$6=""),"",IF(INDEX($A:$U,ROW(),$D$6)="",0,IF(ISNUMBER(INDEX($A:$U,ROW(),$D$6)),INDEX($A:$U,ROW(),$D$6),IFERROR(--SUBSTITUTE(SUBSTITUTE(TRIM(INDEX($A:$U,ROW(),$D$6)),",",""),"원",""),0))))</f>
        <v/>
      </c>
      <c r="AA930" s="30">
        <f>IF(OR($Y930="",$E$6=""),"",IF(INDEX($A:$U,ROW(),$E$6)="",0,IF(ISNUMBER(INDEX($A:$U,ROW(),$E$6)),INDEX($A:$U,ROW(),$E$6),IFERROR(--SUBSTITUTE(SUBSTITUTE(TRIM(INDEX($A:$U,ROW(),$E$6)),",",""),"원",""),0))))</f>
        <v/>
      </c>
      <c r="AB930" s="30">
        <f>IF(OR($Y930="",$F$6=""),"",IF(INDEX($A:$U,ROW(),$F$6)="","",IF(ISNUMBER(INDEX($A:$U,ROW(),$F$6)),INDEX($A:$U,ROW(),$F$6),IFERROR(--SUBSTITUTE(SUBSTITUTE(TRIM(INDEX($A:$U,ROW(),$F$6)),",",""),"원",""),""))))</f>
        <v/>
      </c>
      <c r="AC930" s="2">
        <f>IF(OR($Y930="",$G$6=""),"",INDEX($A:$U,ROW(),$G$6)&amp;"")</f>
        <v/>
      </c>
      <c r="AD930" s="2">
        <f>IF($Y930="","",IF(OR(AND(설정!$B$5&lt;&gt;"",ISNUMBER(SEARCH(설정!$B$5,$AC930))),AND(설정!$B$6&lt;&gt;"",ISNUMBER(SEARCH(설정!$B$6,$AC930))),AND(설정!$B$7&lt;&gt;"",ISNUMBER(SEARCH(설정!$B$7,$AC930)))),"제외","포함"))</f>
        <v/>
      </c>
    </row>
    <row r="931">
      <c r="W931" s="2">
        <f>IF(OR($B$5="",$C$6="",ROW()&lt;$B$5),"",IF(INDEX($A:$U,ROW(),$C$6)="","",INDEX($A:$U,ROW(),$C$6)))</f>
        <v/>
      </c>
      <c r="X931" s="28">
        <f>IF($W931="","",IF(ISNUMBER($W931),IF($W931&gt;=10000000,IFERROR(DATE(INT($W931/10000),MOD(INT($W931/100),100),MOD($W931,100)),""),$W931),IF(ISNUMBER(--SUBSTITUTE(SUBSTITUTE(TRIM($W931),".","-"),"/","-")),IF(--SUBSTITUTE(SUBSTITUTE(TRIM($W931),".","-"),"/","-")&gt;=10000000,IFERROR(DATE(--LEFT(TRIM($W931),4),--MID(TRIM($W931),5,2),--RIGHT(TRIM($W931),2)),""),--SUBSTITUTE(SUBSTITUTE(TRIM($W931),".","-"),"/","-")),IFERROR(--LEFT(SUBSTITUTE(SUBSTITUTE(TRIM($W931),".","-"),"/","-"),10),""))))</f>
        <v/>
      </c>
      <c r="Y931" s="29">
        <f>IF($X931="","",INT($X931))</f>
        <v/>
      </c>
      <c r="Z931" s="30">
        <f>IF(OR($Y931="",$D$6=""),"",IF(INDEX($A:$U,ROW(),$D$6)="",0,IF(ISNUMBER(INDEX($A:$U,ROW(),$D$6)),INDEX($A:$U,ROW(),$D$6),IFERROR(--SUBSTITUTE(SUBSTITUTE(TRIM(INDEX($A:$U,ROW(),$D$6)),",",""),"원",""),0))))</f>
        <v/>
      </c>
      <c r="AA931" s="30">
        <f>IF(OR($Y931="",$E$6=""),"",IF(INDEX($A:$U,ROW(),$E$6)="",0,IF(ISNUMBER(INDEX($A:$U,ROW(),$E$6)),INDEX($A:$U,ROW(),$E$6),IFERROR(--SUBSTITUTE(SUBSTITUTE(TRIM(INDEX($A:$U,ROW(),$E$6)),",",""),"원",""),0))))</f>
        <v/>
      </c>
      <c r="AB931" s="30">
        <f>IF(OR($Y931="",$F$6=""),"",IF(INDEX($A:$U,ROW(),$F$6)="","",IF(ISNUMBER(INDEX($A:$U,ROW(),$F$6)),INDEX($A:$U,ROW(),$F$6),IFERROR(--SUBSTITUTE(SUBSTITUTE(TRIM(INDEX($A:$U,ROW(),$F$6)),",",""),"원",""),""))))</f>
        <v/>
      </c>
      <c r="AC931" s="2">
        <f>IF(OR($Y931="",$G$6=""),"",INDEX($A:$U,ROW(),$G$6)&amp;"")</f>
        <v/>
      </c>
      <c r="AD931" s="2">
        <f>IF($Y931="","",IF(OR(AND(설정!$B$5&lt;&gt;"",ISNUMBER(SEARCH(설정!$B$5,$AC931))),AND(설정!$B$6&lt;&gt;"",ISNUMBER(SEARCH(설정!$B$6,$AC931))),AND(설정!$B$7&lt;&gt;"",ISNUMBER(SEARCH(설정!$B$7,$AC931)))),"제외","포함"))</f>
        <v/>
      </c>
    </row>
    <row r="932">
      <c r="W932" s="2">
        <f>IF(OR($B$5="",$C$6="",ROW()&lt;$B$5),"",IF(INDEX($A:$U,ROW(),$C$6)="","",INDEX($A:$U,ROW(),$C$6)))</f>
        <v/>
      </c>
      <c r="X932" s="28">
        <f>IF($W932="","",IF(ISNUMBER($W932),IF($W932&gt;=10000000,IFERROR(DATE(INT($W932/10000),MOD(INT($W932/100),100),MOD($W932,100)),""),$W932),IF(ISNUMBER(--SUBSTITUTE(SUBSTITUTE(TRIM($W932),".","-"),"/","-")),IF(--SUBSTITUTE(SUBSTITUTE(TRIM($W932),".","-"),"/","-")&gt;=10000000,IFERROR(DATE(--LEFT(TRIM($W932),4),--MID(TRIM($W932),5,2),--RIGHT(TRIM($W932),2)),""),--SUBSTITUTE(SUBSTITUTE(TRIM($W932),".","-"),"/","-")),IFERROR(--LEFT(SUBSTITUTE(SUBSTITUTE(TRIM($W932),".","-"),"/","-"),10),""))))</f>
        <v/>
      </c>
      <c r="Y932" s="29">
        <f>IF($X932="","",INT($X932))</f>
        <v/>
      </c>
      <c r="Z932" s="30">
        <f>IF(OR($Y932="",$D$6=""),"",IF(INDEX($A:$U,ROW(),$D$6)="",0,IF(ISNUMBER(INDEX($A:$U,ROW(),$D$6)),INDEX($A:$U,ROW(),$D$6),IFERROR(--SUBSTITUTE(SUBSTITUTE(TRIM(INDEX($A:$U,ROW(),$D$6)),",",""),"원",""),0))))</f>
        <v/>
      </c>
      <c r="AA932" s="30">
        <f>IF(OR($Y932="",$E$6=""),"",IF(INDEX($A:$U,ROW(),$E$6)="",0,IF(ISNUMBER(INDEX($A:$U,ROW(),$E$6)),INDEX($A:$U,ROW(),$E$6),IFERROR(--SUBSTITUTE(SUBSTITUTE(TRIM(INDEX($A:$U,ROW(),$E$6)),",",""),"원",""),0))))</f>
        <v/>
      </c>
      <c r="AB932" s="30">
        <f>IF(OR($Y932="",$F$6=""),"",IF(INDEX($A:$U,ROW(),$F$6)="","",IF(ISNUMBER(INDEX($A:$U,ROW(),$F$6)),INDEX($A:$U,ROW(),$F$6),IFERROR(--SUBSTITUTE(SUBSTITUTE(TRIM(INDEX($A:$U,ROW(),$F$6)),",",""),"원",""),""))))</f>
        <v/>
      </c>
      <c r="AC932" s="2">
        <f>IF(OR($Y932="",$G$6=""),"",INDEX($A:$U,ROW(),$G$6)&amp;"")</f>
        <v/>
      </c>
      <c r="AD932" s="2">
        <f>IF($Y932="","",IF(OR(AND(설정!$B$5&lt;&gt;"",ISNUMBER(SEARCH(설정!$B$5,$AC932))),AND(설정!$B$6&lt;&gt;"",ISNUMBER(SEARCH(설정!$B$6,$AC932))),AND(설정!$B$7&lt;&gt;"",ISNUMBER(SEARCH(설정!$B$7,$AC932)))),"제외","포함"))</f>
        <v/>
      </c>
    </row>
    <row r="933">
      <c r="W933" s="2">
        <f>IF(OR($B$5="",$C$6="",ROW()&lt;$B$5),"",IF(INDEX($A:$U,ROW(),$C$6)="","",INDEX($A:$U,ROW(),$C$6)))</f>
        <v/>
      </c>
      <c r="X933" s="28">
        <f>IF($W933="","",IF(ISNUMBER($W933),IF($W933&gt;=10000000,IFERROR(DATE(INT($W933/10000),MOD(INT($W933/100),100),MOD($W933,100)),""),$W933),IF(ISNUMBER(--SUBSTITUTE(SUBSTITUTE(TRIM($W933),".","-"),"/","-")),IF(--SUBSTITUTE(SUBSTITUTE(TRIM($W933),".","-"),"/","-")&gt;=10000000,IFERROR(DATE(--LEFT(TRIM($W933),4),--MID(TRIM($W933),5,2),--RIGHT(TRIM($W933),2)),""),--SUBSTITUTE(SUBSTITUTE(TRIM($W933),".","-"),"/","-")),IFERROR(--LEFT(SUBSTITUTE(SUBSTITUTE(TRIM($W933),".","-"),"/","-"),10),""))))</f>
        <v/>
      </c>
      <c r="Y933" s="29">
        <f>IF($X933="","",INT($X933))</f>
        <v/>
      </c>
      <c r="Z933" s="30">
        <f>IF(OR($Y933="",$D$6=""),"",IF(INDEX($A:$U,ROW(),$D$6)="",0,IF(ISNUMBER(INDEX($A:$U,ROW(),$D$6)),INDEX($A:$U,ROW(),$D$6),IFERROR(--SUBSTITUTE(SUBSTITUTE(TRIM(INDEX($A:$U,ROW(),$D$6)),",",""),"원",""),0))))</f>
        <v/>
      </c>
      <c r="AA933" s="30">
        <f>IF(OR($Y933="",$E$6=""),"",IF(INDEX($A:$U,ROW(),$E$6)="",0,IF(ISNUMBER(INDEX($A:$U,ROW(),$E$6)),INDEX($A:$U,ROW(),$E$6),IFERROR(--SUBSTITUTE(SUBSTITUTE(TRIM(INDEX($A:$U,ROW(),$E$6)),",",""),"원",""),0))))</f>
        <v/>
      </c>
      <c r="AB933" s="30">
        <f>IF(OR($Y933="",$F$6=""),"",IF(INDEX($A:$U,ROW(),$F$6)="","",IF(ISNUMBER(INDEX($A:$U,ROW(),$F$6)),INDEX($A:$U,ROW(),$F$6),IFERROR(--SUBSTITUTE(SUBSTITUTE(TRIM(INDEX($A:$U,ROW(),$F$6)),",",""),"원",""),""))))</f>
        <v/>
      </c>
      <c r="AC933" s="2">
        <f>IF(OR($Y933="",$G$6=""),"",INDEX($A:$U,ROW(),$G$6)&amp;"")</f>
        <v/>
      </c>
      <c r="AD933" s="2">
        <f>IF($Y933="","",IF(OR(AND(설정!$B$5&lt;&gt;"",ISNUMBER(SEARCH(설정!$B$5,$AC933))),AND(설정!$B$6&lt;&gt;"",ISNUMBER(SEARCH(설정!$B$6,$AC933))),AND(설정!$B$7&lt;&gt;"",ISNUMBER(SEARCH(설정!$B$7,$AC933)))),"제외","포함"))</f>
        <v/>
      </c>
    </row>
    <row r="934">
      <c r="W934" s="2">
        <f>IF(OR($B$5="",$C$6="",ROW()&lt;$B$5),"",IF(INDEX($A:$U,ROW(),$C$6)="","",INDEX($A:$U,ROW(),$C$6)))</f>
        <v/>
      </c>
      <c r="X934" s="28">
        <f>IF($W934="","",IF(ISNUMBER($W934),IF($W934&gt;=10000000,IFERROR(DATE(INT($W934/10000),MOD(INT($W934/100),100),MOD($W934,100)),""),$W934),IF(ISNUMBER(--SUBSTITUTE(SUBSTITUTE(TRIM($W934),".","-"),"/","-")),IF(--SUBSTITUTE(SUBSTITUTE(TRIM($W934),".","-"),"/","-")&gt;=10000000,IFERROR(DATE(--LEFT(TRIM($W934),4),--MID(TRIM($W934),5,2),--RIGHT(TRIM($W934),2)),""),--SUBSTITUTE(SUBSTITUTE(TRIM($W934),".","-"),"/","-")),IFERROR(--LEFT(SUBSTITUTE(SUBSTITUTE(TRIM($W934),".","-"),"/","-"),10),""))))</f>
        <v/>
      </c>
      <c r="Y934" s="29">
        <f>IF($X934="","",INT($X934))</f>
        <v/>
      </c>
      <c r="Z934" s="30">
        <f>IF(OR($Y934="",$D$6=""),"",IF(INDEX($A:$U,ROW(),$D$6)="",0,IF(ISNUMBER(INDEX($A:$U,ROW(),$D$6)),INDEX($A:$U,ROW(),$D$6),IFERROR(--SUBSTITUTE(SUBSTITUTE(TRIM(INDEX($A:$U,ROW(),$D$6)),",",""),"원",""),0))))</f>
        <v/>
      </c>
      <c r="AA934" s="30">
        <f>IF(OR($Y934="",$E$6=""),"",IF(INDEX($A:$U,ROW(),$E$6)="",0,IF(ISNUMBER(INDEX($A:$U,ROW(),$E$6)),INDEX($A:$U,ROW(),$E$6),IFERROR(--SUBSTITUTE(SUBSTITUTE(TRIM(INDEX($A:$U,ROW(),$E$6)),",",""),"원",""),0))))</f>
        <v/>
      </c>
      <c r="AB934" s="30">
        <f>IF(OR($Y934="",$F$6=""),"",IF(INDEX($A:$U,ROW(),$F$6)="","",IF(ISNUMBER(INDEX($A:$U,ROW(),$F$6)),INDEX($A:$U,ROW(),$F$6),IFERROR(--SUBSTITUTE(SUBSTITUTE(TRIM(INDEX($A:$U,ROW(),$F$6)),",",""),"원",""),""))))</f>
        <v/>
      </c>
      <c r="AC934" s="2">
        <f>IF(OR($Y934="",$G$6=""),"",INDEX($A:$U,ROW(),$G$6)&amp;"")</f>
        <v/>
      </c>
      <c r="AD934" s="2">
        <f>IF($Y934="","",IF(OR(AND(설정!$B$5&lt;&gt;"",ISNUMBER(SEARCH(설정!$B$5,$AC934))),AND(설정!$B$6&lt;&gt;"",ISNUMBER(SEARCH(설정!$B$6,$AC934))),AND(설정!$B$7&lt;&gt;"",ISNUMBER(SEARCH(설정!$B$7,$AC934)))),"제외","포함"))</f>
        <v/>
      </c>
    </row>
    <row r="935">
      <c r="W935" s="2">
        <f>IF(OR($B$5="",$C$6="",ROW()&lt;$B$5),"",IF(INDEX($A:$U,ROW(),$C$6)="","",INDEX($A:$U,ROW(),$C$6)))</f>
        <v/>
      </c>
      <c r="X935" s="28">
        <f>IF($W935="","",IF(ISNUMBER($W935),IF($W935&gt;=10000000,IFERROR(DATE(INT($W935/10000),MOD(INT($W935/100),100),MOD($W935,100)),""),$W935),IF(ISNUMBER(--SUBSTITUTE(SUBSTITUTE(TRIM($W935),".","-"),"/","-")),IF(--SUBSTITUTE(SUBSTITUTE(TRIM($W935),".","-"),"/","-")&gt;=10000000,IFERROR(DATE(--LEFT(TRIM($W935),4),--MID(TRIM($W935),5,2),--RIGHT(TRIM($W935),2)),""),--SUBSTITUTE(SUBSTITUTE(TRIM($W935),".","-"),"/","-")),IFERROR(--LEFT(SUBSTITUTE(SUBSTITUTE(TRIM($W935),".","-"),"/","-"),10),""))))</f>
        <v/>
      </c>
      <c r="Y935" s="29">
        <f>IF($X935="","",INT($X935))</f>
        <v/>
      </c>
      <c r="Z935" s="30">
        <f>IF(OR($Y935="",$D$6=""),"",IF(INDEX($A:$U,ROW(),$D$6)="",0,IF(ISNUMBER(INDEX($A:$U,ROW(),$D$6)),INDEX($A:$U,ROW(),$D$6),IFERROR(--SUBSTITUTE(SUBSTITUTE(TRIM(INDEX($A:$U,ROW(),$D$6)),",",""),"원",""),0))))</f>
        <v/>
      </c>
      <c r="AA935" s="30">
        <f>IF(OR($Y935="",$E$6=""),"",IF(INDEX($A:$U,ROW(),$E$6)="",0,IF(ISNUMBER(INDEX($A:$U,ROW(),$E$6)),INDEX($A:$U,ROW(),$E$6),IFERROR(--SUBSTITUTE(SUBSTITUTE(TRIM(INDEX($A:$U,ROW(),$E$6)),",",""),"원",""),0))))</f>
        <v/>
      </c>
      <c r="AB935" s="30">
        <f>IF(OR($Y935="",$F$6=""),"",IF(INDEX($A:$U,ROW(),$F$6)="","",IF(ISNUMBER(INDEX($A:$U,ROW(),$F$6)),INDEX($A:$U,ROW(),$F$6),IFERROR(--SUBSTITUTE(SUBSTITUTE(TRIM(INDEX($A:$U,ROW(),$F$6)),",",""),"원",""),""))))</f>
        <v/>
      </c>
      <c r="AC935" s="2">
        <f>IF(OR($Y935="",$G$6=""),"",INDEX($A:$U,ROW(),$G$6)&amp;"")</f>
        <v/>
      </c>
      <c r="AD935" s="2">
        <f>IF($Y935="","",IF(OR(AND(설정!$B$5&lt;&gt;"",ISNUMBER(SEARCH(설정!$B$5,$AC935))),AND(설정!$B$6&lt;&gt;"",ISNUMBER(SEARCH(설정!$B$6,$AC935))),AND(설정!$B$7&lt;&gt;"",ISNUMBER(SEARCH(설정!$B$7,$AC935)))),"제외","포함"))</f>
        <v/>
      </c>
    </row>
    <row r="936">
      <c r="W936" s="2">
        <f>IF(OR($B$5="",$C$6="",ROW()&lt;$B$5),"",IF(INDEX($A:$U,ROW(),$C$6)="","",INDEX($A:$U,ROW(),$C$6)))</f>
        <v/>
      </c>
      <c r="X936" s="28">
        <f>IF($W936="","",IF(ISNUMBER($W936),IF($W936&gt;=10000000,IFERROR(DATE(INT($W936/10000),MOD(INT($W936/100),100),MOD($W936,100)),""),$W936),IF(ISNUMBER(--SUBSTITUTE(SUBSTITUTE(TRIM($W936),".","-"),"/","-")),IF(--SUBSTITUTE(SUBSTITUTE(TRIM($W936),".","-"),"/","-")&gt;=10000000,IFERROR(DATE(--LEFT(TRIM($W936),4),--MID(TRIM($W936),5,2),--RIGHT(TRIM($W936),2)),""),--SUBSTITUTE(SUBSTITUTE(TRIM($W936),".","-"),"/","-")),IFERROR(--LEFT(SUBSTITUTE(SUBSTITUTE(TRIM($W936),".","-"),"/","-"),10),""))))</f>
        <v/>
      </c>
      <c r="Y936" s="29">
        <f>IF($X936="","",INT($X936))</f>
        <v/>
      </c>
      <c r="Z936" s="30">
        <f>IF(OR($Y936="",$D$6=""),"",IF(INDEX($A:$U,ROW(),$D$6)="",0,IF(ISNUMBER(INDEX($A:$U,ROW(),$D$6)),INDEX($A:$U,ROW(),$D$6),IFERROR(--SUBSTITUTE(SUBSTITUTE(TRIM(INDEX($A:$U,ROW(),$D$6)),",",""),"원",""),0))))</f>
        <v/>
      </c>
      <c r="AA936" s="30">
        <f>IF(OR($Y936="",$E$6=""),"",IF(INDEX($A:$U,ROW(),$E$6)="",0,IF(ISNUMBER(INDEX($A:$U,ROW(),$E$6)),INDEX($A:$U,ROW(),$E$6),IFERROR(--SUBSTITUTE(SUBSTITUTE(TRIM(INDEX($A:$U,ROW(),$E$6)),",",""),"원",""),0))))</f>
        <v/>
      </c>
      <c r="AB936" s="30">
        <f>IF(OR($Y936="",$F$6=""),"",IF(INDEX($A:$U,ROW(),$F$6)="","",IF(ISNUMBER(INDEX($A:$U,ROW(),$F$6)),INDEX($A:$U,ROW(),$F$6),IFERROR(--SUBSTITUTE(SUBSTITUTE(TRIM(INDEX($A:$U,ROW(),$F$6)),",",""),"원",""),""))))</f>
        <v/>
      </c>
      <c r="AC936" s="2">
        <f>IF(OR($Y936="",$G$6=""),"",INDEX($A:$U,ROW(),$G$6)&amp;"")</f>
        <v/>
      </c>
      <c r="AD936" s="2">
        <f>IF($Y936="","",IF(OR(AND(설정!$B$5&lt;&gt;"",ISNUMBER(SEARCH(설정!$B$5,$AC936))),AND(설정!$B$6&lt;&gt;"",ISNUMBER(SEARCH(설정!$B$6,$AC936))),AND(설정!$B$7&lt;&gt;"",ISNUMBER(SEARCH(설정!$B$7,$AC936)))),"제외","포함"))</f>
        <v/>
      </c>
    </row>
    <row r="937">
      <c r="W937" s="2">
        <f>IF(OR($B$5="",$C$6="",ROW()&lt;$B$5),"",IF(INDEX($A:$U,ROW(),$C$6)="","",INDEX($A:$U,ROW(),$C$6)))</f>
        <v/>
      </c>
      <c r="X937" s="28">
        <f>IF($W937="","",IF(ISNUMBER($W937),IF($W937&gt;=10000000,IFERROR(DATE(INT($W937/10000),MOD(INT($W937/100),100),MOD($W937,100)),""),$W937),IF(ISNUMBER(--SUBSTITUTE(SUBSTITUTE(TRIM($W937),".","-"),"/","-")),IF(--SUBSTITUTE(SUBSTITUTE(TRIM($W937),".","-"),"/","-")&gt;=10000000,IFERROR(DATE(--LEFT(TRIM($W937),4),--MID(TRIM($W937),5,2),--RIGHT(TRIM($W937),2)),""),--SUBSTITUTE(SUBSTITUTE(TRIM($W937),".","-"),"/","-")),IFERROR(--LEFT(SUBSTITUTE(SUBSTITUTE(TRIM($W937),".","-"),"/","-"),10),""))))</f>
        <v/>
      </c>
      <c r="Y937" s="29">
        <f>IF($X937="","",INT($X937))</f>
        <v/>
      </c>
      <c r="Z937" s="30">
        <f>IF(OR($Y937="",$D$6=""),"",IF(INDEX($A:$U,ROW(),$D$6)="",0,IF(ISNUMBER(INDEX($A:$U,ROW(),$D$6)),INDEX($A:$U,ROW(),$D$6),IFERROR(--SUBSTITUTE(SUBSTITUTE(TRIM(INDEX($A:$U,ROW(),$D$6)),",",""),"원",""),0))))</f>
        <v/>
      </c>
      <c r="AA937" s="30">
        <f>IF(OR($Y937="",$E$6=""),"",IF(INDEX($A:$U,ROW(),$E$6)="",0,IF(ISNUMBER(INDEX($A:$U,ROW(),$E$6)),INDEX($A:$U,ROW(),$E$6),IFERROR(--SUBSTITUTE(SUBSTITUTE(TRIM(INDEX($A:$U,ROW(),$E$6)),",",""),"원",""),0))))</f>
        <v/>
      </c>
      <c r="AB937" s="30">
        <f>IF(OR($Y937="",$F$6=""),"",IF(INDEX($A:$U,ROW(),$F$6)="","",IF(ISNUMBER(INDEX($A:$U,ROW(),$F$6)),INDEX($A:$U,ROW(),$F$6),IFERROR(--SUBSTITUTE(SUBSTITUTE(TRIM(INDEX($A:$U,ROW(),$F$6)),",",""),"원",""),""))))</f>
        <v/>
      </c>
      <c r="AC937" s="2">
        <f>IF(OR($Y937="",$G$6=""),"",INDEX($A:$U,ROW(),$G$6)&amp;"")</f>
        <v/>
      </c>
      <c r="AD937" s="2">
        <f>IF($Y937="","",IF(OR(AND(설정!$B$5&lt;&gt;"",ISNUMBER(SEARCH(설정!$B$5,$AC937))),AND(설정!$B$6&lt;&gt;"",ISNUMBER(SEARCH(설정!$B$6,$AC937))),AND(설정!$B$7&lt;&gt;"",ISNUMBER(SEARCH(설정!$B$7,$AC937)))),"제외","포함"))</f>
        <v/>
      </c>
    </row>
    <row r="938">
      <c r="W938" s="2">
        <f>IF(OR($B$5="",$C$6="",ROW()&lt;$B$5),"",IF(INDEX($A:$U,ROW(),$C$6)="","",INDEX($A:$U,ROW(),$C$6)))</f>
        <v/>
      </c>
      <c r="X938" s="28">
        <f>IF($W938="","",IF(ISNUMBER($W938),IF($W938&gt;=10000000,IFERROR(DATE(INT($W938/10000),MOD(INT($W938/100),100),MOD($W938,100)),""),$W938),IF(ISNUMBER(--SUBSTITUTE(SUBSTITUTE(TRIM($W938),".","-"),"/","-")),IF(--SUBSTITUTE(SUBSTITUTE(TRIM($W938),".","-"),"/","-")&gt;=10000000,IFERROR(DATE(--LEFT(TRIM($W938),4),--MID(TRIM($W938),5,2),--RIGHT(TRIM($W938),2)),""),--SUBSTITUTE(SUBSTITUTE(TRIM($W938),".","-"),"/","-")),IFERROR(--LEFT(SUBSTITUTE(SUBSTITUTE(TRIM($W938),".","-"),"/","-"),10),""))))</f>
        <v/>
      </c>
      <c r="Y938" s="29">
        <f>IF($X938="","",INT($X938))</f>
        <v/>
      </c>
      <c r="Z938" s="30">
        <f>IF(OR($Y938="",$D$6=""),"",IF(INDEX($A:$U,ROW(),$D$6)="",0,IF(ISNUMBER(INDEX($A:$U,ROW(),$D$6)),INDEX($A:$U,ROW(),$D$6),IFERROR(--SUBSTITUTE(SUBSTITUTE(TRIM(INDEX($A:$U,ROW(),$D$6)),",",""),"원",""),0))))</f>
        <v/>
      </c>
      <c r="AA938" s="30">
        <f>IF(OR($Y938="",$E$6=""),"",IF(INDEX($A:$U,ROW(),$E$6)="",0,IF(ISNUMBER(INDEX($A:$U,ROW(),$E$6)),INDEX($A:$U,ROW(),$E$6),IFERROR(--SUBSTITUTE(SUBSTITUTE(TRIM(INDEX($A:$U,ROW(),$E$6)),",",""),"원",""),0))))</f>
        <v/>
      </c>
      <c r="AB938" s="30">
        <f>IF(OR($Y938="",$F$6=""),"",IF(INDEX($A:$U,ROW(),$F$6)="","",IF(ISNUMBER(INDEX($A:$U,ROW(),$F$6)),INDEX($A:$U,ROW(),$F$6),IFERROR(--SUBSTITUTE(SUBSTITUTE(TRIM(INDEX($A:$U,ROW(),$F$6)),",",""),"원",""),""))))</f>
        <v/>
      </c>
      <c r="AC938" s="2">
        <f>IF(OR($Y938="",$G$6=""),"",INDEX($A:$U,ROW(),$G$6)&amp;"")</f>
        <v/>
      </c>
      <c r="AD938" s="2">
        <f>IF($Y938="","",IF(OR(AND(설정!$B$5&lt;&gt;"",ISNUMBER(SEARCH(설정!$B$5,$AC938))),AND(설정!$B$6&lt;&gt;"",ISNUMBER(SEARCH(설정!$B$6,$AC938))),AND(설정!$B$7&lt;&gt;"",ISNUMBER(SEARCH(설정!$B$7,$AC938)))),"제외","포함"))</f>
        <v/>
      </c>
    </row>
    <row r="939">
      <c r="W939" s="2">
        <f>IF(OR($B$5="",$C$6="",ROW()&lt;$B$5),"",IF(INDEX($A:$U,ROW(),$C$6)="","",INDEX($A:$U,ROW(),$C$6)))</f>
        <v/>
      </c>
      <c r="X939" s="28">
        <f>IF($W939="","",IF(ISNUMBER($W939),IF($W939&gt;=10000000,IFERROR(DATE(INT($W939/10000),MOD(INT($W939/100),100),MOD($W939,100)),""),$W939),IF(ISNUMBER(--SUBSTITUTE(SUBSTITUTE(TRIM($W939),".","-"),"/","-")),IF(--SUBSTITUTE(SUBSTITUTE(TRIM($W939),".","-"),"/","-")&gt;=10000000,IFERROR(DATE(--LEFT(TRIM($W939),4),--MID(TRIM($W939),5,2),--RIGHT(TRIM($W939),2)),""),--SUBSTITUTE(SUBSTITUTE(TRIM($W939),".","-"),"/","-")),IFERROR(--LEFT(SUBSTITUTE(SUBSTITUTE(TRIM($W939),".","-"),"/","-"),10),""))))</f>
        <v/>
      </c>
      <c r="Y939" s="29">
        <f>IF($X939="","",INT($X939))</f>
        <v/>
      </c>
      <c r="Z939" s="30">
        <f>IF(OR($Y939="",$D$6=""),"",IF(INDEX($A:$U,ROW(),$D$6)="",0,IF(ISNUMBER(INDEX($A:$U,ROW(),$D$6)),INDEX($A:$U,ROW(),$D$6),IFERROR(--SUBSTITUTE(SUBSTITUTE(TRIM(INDEX($A:$U,ROW(),$D$6)),",",""),"원",""),0))))</f>
        <v/>
      </c>
      <c r="AA939" s="30">
        <f>IF(OR($Y939="",$E$6=""),"",IF(INDEX($A:$U,ROW(),$E$6)="",0,IF(ISNUMBER(INDEX($A:$U,ROW(),$E$6)),INDEX($A:$U,ROW(),$E$6),IFERROR(--SUBSTITUTE(SUBSTITUTE(TRIM(INDEX($A:$U,ROW(),$E$6)),",",""),"원",""),0))))</f>
        <v/>
      </c>
      <c r="AB939" s="30">
        <f>IF(OR($Y939="",$F$6=""),"",IF(INDEX($A:$U,ROW(),$F$6)="","",IF(ISNUMBER(INDEX($A:$U,ROW(),$F$6)),INDEX($A:$U,ROW(),$F$6),IFERROR(--SUBSTITUTE(SUBSTITUTE(TRIM(INDEX($A:$U,ROW(),$F$6)),",",""),"원",""),""))))</f>
        <v/>
      </c>
      <c r="AC939" s="2">
        <f>IF(OR($Y939="",$G$6=""),"",INDEX($A:$U,ROW(),$G$6)&amp;"")</f>
        <v/>
      </c>
      <c r="AD939" s="2">
        <f>IF($Y939="","",IF(OR(AND(설정!$B$5&lt;&gt;"",ISNUMBER(SEARCH(설정!$B$5,$AC939))),AND(설정!$B$6&lt;&gt;"",ISNUMBER(SEARCH(설정!$B$6,$AC939))),AND(설정!$B$7&lt;&gt;"",ISNUMBER(SEARCH(설정!$B$7,$AC939)))),"제외","포함"))</f>
        <v/>
      </c>
    </row>
    <row r="940">
      <c r="W940" s="2">
        <f>IF(OR($B$5="",$C$6="",ROW()&lt;$B$5),"",IF(INDEX($A:$U,ROW(),$C$6)="","",INDEX($A:$U,ROW(),$C$6)))</f>
        <v/>
      </c>
      <c r="X940" s="28">
        <f>IF($W940="","",IF(ISNUMBER($W940),IF($W940&gt;=10000000,IFERROR(DATE(INT($W940/10000),MOD(INT($W940/100),100),MOD($W940,100)),""),$W940),IF(ISNUMBER(--SUBSTITUTE(SUBSTITUTE(TRIM($W940),".","-"),"/","-")),IF(--SUBSTITUTE(SUBSTITUTE(TRIM($W940),".","-"),"/","-")&gt;=10000000,IFERROR(DATE(--LEFT(TRIM($W940),4),--MID(TRIM($W940),5,2),--RIGHT(TRIM($W940),2)),""),--SUBSTITUTE(SUBSTITUTE(TRIM($W940),".","-"),"/","-")),IFERROR(--LEFT(SUBSTITUTE(SUBSTITUTE(TRIM($W940),".","-"),"/","-"),10),""))))</f>
        <v/>
      </c>
      <c r="Y940" s="29">
        <f>IF($X940="","",INT($X940))</f>
        <v/>
      </c>
      <c r="Z940" s="30">
        <f>IF(OR($Y940="",$D$6=""),"",IF(INDEX($A:$U,ROW(),$D$6)="",0,IF(ISNUMBER(INDEX($A:$U,ROW(),$D$6)),INDEX($A:$U,ROW(),$D$6),IFERROR(--SUBSTITUTE(SUBSTITUTE(TRIM(INDEX($A:$U,ROW(),$D$6)),",",""),"원",""),0))))</f>
        <v/>
      </c>
      <c r="AA940" s="30">
        <f>IF(OR($Y940="",$E$6=""),"",IF(INDEX($A:$U,ROW(),$E$6)="",0,IF(ISNUMBER(INDEX($A:$U,ROW(),$E$6)),INDEX($A:$U,ROW(),$E$6),IFERROR(--SUBSTITUTE(SUBSTITUTE(TRIM(INDEX($A:$U,ROW(),$E$6)),",",""),"원",""),0))))</f>
        <v/>
      </c>
      <c r="AB940" s="30">
        <f>IF(OR($Y940="",$F$6=""),"",IF(INDEX($A:$U,ROW(),$F$6)="","",IF(ISNUMBER(INDEX($A:$U,ROW(),$F$6)),INDEX($A:$U,ROW(),$F$6),IFERROR(--SUBSTITUTE(SUBSTITUTE(TRIM(INDEX($A:$U,ROW(),$F$6)),",",""),"원",""),""))))</f>
        <v/>
      </c>
      <c r="AC940" s="2">
        <f>IF(OR($Y940="",$G$6=""),"",INDEX($A:$U,ROW(),$G$6)&amp;"")</f>
        <v/>
      </c>
      <c r="AD940" s="2">
        <f>IF($Y940="","",IF(OR(AND(설정!$B$5&lt;&gt;"",ISNUMBER(SEARCH(설정!$B$5,$AC940))),AND(설정!$B$6&lt;&gt;"",ISNUMBER(SEARCH(설정!$B$6,$AC940))),AND(설정!$B$7&lt;&gt;"",ISNUMBER(SEARCH(설정!$B$7,$AC940)))),"제외","포함"))</f>
        <v/>
      </c>
    </row>
    <row r="941">
      <c r="W941" s="2">
        <f>IF(OR($B$5="",$C$6="",ROW()&lt;$B$5),"",IF(INDEX($A:$U,ROW(),$C$6)="","",INDEX($A:$U,ROW(),$C$6)))</f>
        <v/>
      </c>
      <c r="X941" s="28">
        <f>IF($W941="","",IF(ISNUMBER($W941),IF($W941&gt;=10000000,IFERROR(DATE(INT($W941/10000),MOD(INT($W941/100),100),MOD($W941,100)),""),$W941),IF(ISNUMBER(--SUBSTITUTE(SUBSTITUTE(TRIM($W941),".","-"),"/","-")),IF(--SUBSTITUTE(SUBSTITUTE(TRIM($W941),".","-"),"/","-")&gt;=10000000,IFERROR(DATE(--LEFT(TRIM($W941),4),--MID(TRIM($W941),5,2),--RIGHT(TRIM($W941),2)),""),--SUBSTITUTE(SUBSTITUTE(TRIM($W941),".","-"),"/","-")),IFERROR(--LEFT(SUBSTITUTE(SUBSTITUTE(TRIM($W941),".","-"),"/","-"),10),""))))</f>
        <v/>
      </c>
      <c r="Y941" s="29">
        <f>IF($X941="","",INT($X941))</f>
        <v/>
      </c>
      <c r="Z941" s="30">
        <f>IF(OR($Y941="",$D$6=""),"",IF(INDEX($A:$U,ROW(),$D$6)="",0,IF(ISNUMBER(INDEX($A:$U,ROW(),$D$6)),INDEX($A:$U,ROW(),$D$6),IFERROR(--SUBSTITUTE(SUBSTITUTE(TRIM(INDEX($A:$U,ROW(),$D$6)),",",""),"원",""),0))))</f>
        <v/>
      </c>
      <c r="AA941" s="30">
        <f>IF(OR($Y941="",$E$6=""),"",IF(INDEX($A:$U,ROW(),$E$6)="",0,IF(ISNUMBER(INDEX($A:$U,ROW(),$E$6)),INDEX($A:$U,ROW(),$E$6),IFERROR(--SUBSTITUTE(SUBSTITUTE(TRIM(INDEX($A:$U,ROW(),$E$6)),",",""),"원",""),0))))</f>
        <v/>
      </c>
      <c r="AB941" s="30">
        <f>IF(OR($Y941="",$F$6=""),"",IF(INDEX($A:$U,ROW(),$F$6)="","",IF(ISNUMBER(INDEX($A:$U,ROW(),$F$6)),INDEX($A:$U,ROW(),$F$6),IFERROR(--SUBSTITUTE(SUBSTITUTE(TRIM(INDEX($A:$U,ROW(),$F$6)),",",""),"원",""),""))))</f>
        <v/>
      </c>
      <c r="AC941" s="2">
        <f>IF(OR($Y941="",$G$6=""),"",INDEX($A:$U,ROW(),$G$6)&amp;"")</f>
        <v/>
      </c>
      <c r="AD941" s="2">
        <f>IF($Y941="","",IF(OR(AND(설정!$B$5&lt;&gt;"",ISNUMBER(SEARCH(설정!$B$5,$AC941))),AND(설정!$B$6&lt;&gt;"",ISNUMBER(SEARCH(설정!$B$6,$AC941))),AND(설정!$B$7&lt;&gt;"",ISNUMBER(SEARCH(설정!$B$7,$AC941)))),"제외","포함"))</f>
        <v/>
      </c>
    </row>
    <row r="942">
      <c r="W942" s="2">
        <f>IF(OR($B$5="",$C$6="",ROW()&lt;$B$5),"",IF(INDEX($A:$U,ROW(),$C$6)="","",INDEX($A:$U,ROW(),$C$6)))</f>
        <v/>
      </c>
      <c r="X942" s="28">
        <f>IF($W942="","",IF(ISNUMBER($W942),IF($W942&gt;=10000000,IFERROR(DATE(INT($W942/10000),MOD(INT($W942/100),100),MOD($W942,100)),""),$W942),IF(ISNUMBER(--SUBSTITUTE(SUBSTITUTE(TRIM($W942),".","-"),"/","-")),IF(--SUBSTITUTE(SUBSTITUTE(TRIM($W942),".","-"),"/","-")&gt;=10000000,IFERROR(DATE(--LEFT(TRIM($W942),4),--MID(TRIM($W942),5,2),--RIGHT(TRIM($W942),2)),""),--SUBSTITUTE(SUBSTITUTE(TRIM($W942),".","-"),"/","-")),IFERROR(--LEFT(SUBSTITUTE(SUBSTITUTE(TRIM($W942),".","-"),"/","-"),10),""))))</f>
        <v/>
      </c>
      <c r="Y942" s="29">
        <f>IF($X942="","",INT($X942))</f>
        <v/>
      </c>
      <c r="Z942" s="30">
        <f>IF(OR($Y942="",$D$6=""),"",IF(INDEX($A:$U,ROW(),$D$6)="",0,IF(ISNUMBER(INDEX($A:$U,ROW(),$D$6)),INDEX($A:$U,ROW(),$D$6),IFERROR(--SUBSTITUTE(SUBSTITUTE(TRIM(INDEX($A:$U,ROW(),$D$6)),",",""),"원",""),0))))</f>
        <v/>
      </c>
      <c r="AA942" s="30">
        <f>IF(OR($Y942="",$E$6=""),"",IF(INDEX($A:$U,ROW(),$E$6)="",0,IF(ISNUMBER(INDEX($A:$U,ROW(),$E$6)),INDEX($A:$U,ROW(),$E$6),IFERROR(--SUBSTITUTE(SUBSTITUTE(TRIM(INDEX($A:$U,ROW(),$E$6)),",",""),"원",""),0))))</f>
        <v/>
      </c>
      <c r="AB942" s="30">
        <f>IF(OR($Y942="",$F$6=""),"",IF(INDEX($A:$U,ROW(),$F$6)="","",IF(ISNUMBER(INDEX($A:$U,ROW(),$F$6)),INDEX($A:$U,ROW(),$F$6),IFERROR(--SUBSTITUTE(SUBSTITUTE(TRIM(INDEX($A:$U,ROW(),$F$6)),",",""),"원",""),""))))</f>
        <v/>
      </c>
      <c r="AC942" s="2">
        <f>IF(OR($Y942="",$G$6=""),"",INDEX($A:$U,ROW(),$G$6)&amp;"")</f>
        <v/>
      </c>
      <c r="AD942" s="2">
        <f>IF($Y942="","",IF(OR(AND(설정!$B$5&lt;&gt;"",ISNUMBER(SEARCH(설정!$B$5,$AC942))),AND(설정!$B$6&lt;&gt;"",ISNUMBER(SEARCH(설정!$B$6,$AC942))),AND(설정!$B$7&lt;&gt;"",ISNUMBER(SEARCH(설정!$B$7,$AC942)))),"제외","포함"))</f>
        <v/>
      </c>
    </row>
    <row r="943">
      <c r="W943" s="2">
        <f>IF(OR($B$5="",$C$6="",ROW()&lt;$B$5),"",IF(INDEX($A:$U,ROW(),$C$6)="","",INDEX($A:$U,ROW(),$C$6)))</f>
        <v/>
      </c>
      <c r="X943" s="28">
        <f>IF($W943="","",IF(ISNUMBER($W943),IF($W943&gt;=10000000,IFERROR(DATE(INT($W943/10000),MOD(INT($W943/100),100),MOD($W943,100)),""),$W943),IF(ISNUMBER(--SUBSTITUTE(SUBSTITUTE(TRIM($W943),".","-"),"/","-")),IF(--SUBSTITUTE(SUBSTITUTE(TRIM($W943),".","-"),"/","-")&gt;=10000000,IFERROR(DATE(--LEFT(TRIM($W943),4),--MID(TRIM($W943),5,2),--RIGHT(TRIM($W943),2)),""),--SUBSTITUTE(SUBSTITUTE(TRIM($W943),".","-"),"/","-")),IFERROR(--LEFT(SUBSTITUTE(SUBSTITUTE(TRIM($W943),".","-"),"/","-"),10),""))))</f>
        <v/>
      </c>
      <c r="Y943" s="29">
        <f>IF($X943="","",INT($X943))</f>
        <v/>
      </c>
      <c r="Z943" s="30">
        <f>IF(OR($Y943="",$D$6=""),"",IF(INDEX($A:$U,ROW(),$D$6)="",0,IF(ISNUMBER(INDEX($A:$U,ROW(),$D$6)),INDEX($A:$U,ROW(),$D$6),IFERROR(--SUBSTITUTE(SUBSTITUTE(TRIM(INDEX($A:$U,ROW(),$D$6)),",",""),"원",""),0))))</f>
        <v/>
      </c>
      <c r="AA943" s="30">
        <f>IF(OR($Y943="",$E$6=""),"",IF(INDEX($A:$U,ROW(),$E$6)="",0,IF(ISNUMBER(INDEX($A:$U,ROW(),$E$6)),INDEX($A:$U,ROW(),$E$6),IFERROR(--SUBSTITUTE(SUBSTITUTE(TRIM(INDEX($A:$U,ROW(),$E$6)),",",""),"원",""),0))))</f>
        <v/>
      </c>
      <c r="AB943" s="30">
        <f>IF(OR($Y943="",$F$6=""),"",IF(INDEX($A:$U,ROW(),$F$6)="","",IF(ISNUMBER(INDEX($A:$U,ROW(),$F$6)),INDEX($A:$U,ROW(),$F$6),IFERROR(--SUBSTITUTE(SUBSTITUTE(TRIM(INDEX($A:$U,ROW(),$F$6)),",",""),"원",""),""))))</f>
        <v/>
      </c>
      <c r="AC943" s="2">
        <f>IF(OR($Y943="",$G$6=""),"",INDEX($A:$U,ROW(),$G$6)&amp;"")</f>
        <v/>
      </c>
      <c r="AD943" s="2">
        <f>IF($Y943="","",IF(OR(AND(설정!$B$5&lt;&gt;"",ISNUMBER(SEARCH(설정!$B$5,$AC943))),AND(설정!$B$6&lt;&gt;"",ISNUMBER(SEARCH(설정!$B$6,$AC943))),AND(설정!$B$7&lt;&gt;"",ISNUMBER(SEARCH(설정!$B$7,$AC943)))),"제외","포함"))</f>
        <v/>
      </c>
    </row>
    <row r="944">
      <c r="W944" s="2">
        <f>IF(OR($B$5="",$C$6="",ROW()&lt;$B$5),"",IF(INDEX($A:$U,ROW(),$C$6)="","",INDEX($A:$U,ROW(),$C$6)))</f>
        <v/>
      </c>
      <c r="X944" s="28">
        <f>IF($W944="","",IF(ISNUMBER($W944),IF($W944&gt;=10000000,IFERROR(DATE(INT($W944/10000),MOD(INT($W944/100),100),MOD($W944,100)),""),$W944),IF(ISNUMBER(--SUBSTITUTE(SUBSTITUTE(TRIM($W944),".","-"),"/","-")),IF(--SUBSTITUTE(SUBSTITUTE(TRIM($W944),".","-"),"/","-")&gt;=10000000,IFERROR(DATE(--LEFT(TRIM($W944),4),--MID(TRIM($W944),5,2),--RIGHT(TRIM($W944),2)),""),--SUBSTITUTE(SUBSTITUTE(TRIM($W944),".","-"),"/","-")),IFERROR(--LEFT(SUBSTITUTE(SUBSTITUTE(TRIM($W944),".","-"),"/","-"),10),""))))</f>
        <v/>
      </c>
      <c r="Y944" s="29">
        <f>IF($X944="","",INT($X944))</f>
        <v/>
      </c>
      <c r="Z944" s="30">
        <f>IF(OR($Y944="",$D$6=""),"",IF(INDEX($A:$U,ROW(),$D$6)="",0,IF(ISNUMBER(INDEX($A:$U,ROW(),$D$6)),INDEX($A:$U,ROW(),$D$6),IFERROR(--SUBSTITUTE(SUBSTITUTE(TRIM(INDEX($A:$U,ROW(),$D$6)),",",""),"원",""),0))))</f>
        <v/>
      </c>
      <c r="AA944" s="30">
        <f>IF(OR($Y944="",$E$6=""),"",IF(INDEX($A:$U,ROW(),$E$6)="",0,IF(ISNUMBER(INDEX($A:$U,ROW(),$E$6)),INDEX($A:$U,ROW(),$E$6),IFERROR(--SUBSTITUTE(SUBSTITUTE(TRIM(INDEX($A:$U,ROW(),$E$6)),",",""),"원",""),0))))</f>
        <v/>
      </c>
      <c r="AB944" s="30">
        <f>IF(OR($Y944="",$F$6=""),"",IF(INDEX($A:$U,ROW(),$F$6)="","",IF(ISNUMBER(INDEX($A:$U,ROW(),$F$6)),INDEX($A:$U,ROW(),$F$6),IFERROR(--SUBSTITUTE(SUBSTITUTE(TRIM(INDEX($A:$U,ROW(),$F$6)),",",""),"원",""),""))))</f>
        <v/>
      </c>
      <c r="AC944" s="2">
        <f>IF(OR($Y944="",$G$6=""),"",INDEX($A:$U,ROW(),$G$6)&amp;"")</f>
        <v/>
      </c>
      <c r="AD944" s="2">
        <f>IF($Y944="","",IF(OR(AND(설정!$B$5&lt;&gt;"",ISNUMBER(SEARCH(설정!$B$5,$AC944))),AND(설정!$B$6&lt;&gt;"",ISNUMBER(SEARCH(설정!$B$6,$AC944))),AND(설정!$B$7&lt;&gt;"",ISNUMBER(SEARCH(설정!$B$7,$AC944)))),"제외","포함"))</f>
        <v/>
      </c>
    </row>
    <row r="945">
      <c r="W945" s="2">
        <f>IF(OR($B$5="",$C$6="",ROW()&lt;$B$5),"",IF(INDEX($A:$U,ROW(),$C$6)="","",INDEX($A:$U,ROW(),$C$6)))</f>
        <v/>
      </c>
      <c r="X945" s="28">
        <f>IF($W945="","",IF(ISNUMBER($W945),IF($W945&gt;=10000000,IFERROR(DATE(INT($W945/10000),MOD(INT($W945/100),100),MOD($W945,100)),""),$W945),IF(ISNUMBER(--SUBSTITUTE(SUBSTITUTE(TRIM($W945),".","-"),"/","-")),IF(--SUBSTITUTE(SUBSTITUTE(TRIM($W945),".","-"),"/","-")&gt;=10000000,IFERROR(DATE(--LEFT(TRIM($W945),4),--MID(TRIM($W945),5,2),--RIGHT(TRIM($W945),2)),""),--SUBSTITUTE(SUBSTITUTE(TRIM($W945),".","-"),"/","-")),IFERROR(--LEFT(SUBSTITUTE(SUBSTITUTE(TRIM($W945),".","-"),"/","-"),10),""))))</f>
        <v/>
      </c>
      <c r="Y945" s="29">
        <f>IF($X945="","",INT($X945))</f>
        <v/>
      </c>
      <c r="Z945" s="30">
        <f>IF(OR($Y945="",$D$6=""),"",IF(INDEX($A:$U,ROW(),$D$6)="",0,IF(ISNUMBER(INDEX($A:$U,ROW(),$D$6)),INDEX($A:$U,ROW(),$D$6),IFERROR(--SUBSTITUTE(SUBSTITUTE(TRIM(INDEX($A:$U,ROW(),$D$6)),",",""),"원",""),0))))</f>
        <v/>
      </c>
      <c r="AA945" s="30">
        <f>IF(OR($Y945="",$E$6=""),"",IF(INDEX($A:$U,ROW(),$E$6)="",0,IF(ISNUMBER(INDEX($A:$U,ROW(),$E$6)),INDEX($A:$U,ROW(),$E$6),IFERROR(--SUBSTITUTE(SUBSTITUTE(TRIM(INDEX($A:$U,ROW(),$E$6)),",",""),"원",""),0))))</f>
        <v/>
      </c>
      <c r="AB945" s="30">
        <f>IF(OR($Y945="",$F$6=""),"",IF(INDEX($A:$U,ROW(),$F$6)="","",IF(ISNUMBER(INDEX($A:$U,ROW(),$F$6)),INDEX($A:$U,ROW(),$F$6),IFERROR(--SUBSTITUTE(SUBSTITUTE(TRIM(INDEX($A:$U,ROW(),$F$6)),",",""),"원",""),""))))</f>
        <v/>
      </c>
      <c r="AC945" s="2">
        <f>IF(OR($Y945="",$G$6=""),"",INDEX($A:$U,ROW(),$G$6)&amp;"")</f>
        <v/>
      </c>
      <c r="AD945" s="2">
        <f>IF($Y945="","",IF(OR(AND(설정!$B$5&lt;&gt;"",ISNUMBER(SEARCH(설정!$B$5,$AC945))),AND(설정!$B$6&lt;&gt;"",ISNUMBER(SEARCH(설정!$B$6,$AC945))),AND(설정!$B$7&lt;&gt;"",ISNUMBER(SEARCH(설정!$B$7,$AC945)))),"제외","포함"))</f>
        <v/>
      </c>
    </row>
    <row r="946">
      <c r="W946" s="2">
        <f>IF(OR($B$5="",$C$6="",ROW()&lt;$B$5),"",IF(INDEX($A:$U,ROW(),$C$6)="","",INDEX($A:$U,ROW(),$C$6)))</f>
        <v/>
      </c>
      <c r="X946" s="28">
        <f>IF($W946="","",IF(ISNUMBER($W946),IF($W946&gt;=10000000,IFERROR(DATE(INT($W946/10000),MOD(INT($W946/100),100),MOD($W946,100)),""),$W946),IF(ISNUMBER(--SUBSTITUTE(SUBSTITUTE(TRIM($W946),".","-"),"/","-")),IF(--SUBSTITUTE(SUBSTITUTE(TRIM($W946),".","-"),"/","-")&gt;=10000000,IFERROR(DATE(--LEFT(TRIM($W946),4),--MID(TRIM($W946),5,2),--RIGHT(TRIM($W946),2)),""),--SUBSTITUTE(SUBSTITUTE(TRIM($W946),".","-"),"/","-")),IFERROR(--LEFT(SUBSTITUTE(SUBSTITUTE(TRIM($W946),".","-"),"/","-"),10),""))))</f>
        <v/>
      </c>
      <c r="Y946" s="29">
        <f>IF($X946="","",INT($X946))</f>
        <v/>
      </c>
      <c r="Z946" s="30">
        <f>IF(OR($Y946="",$D$6=""),"",IF(INDEX($A:$U,ROW(),$D$6)="",0,IF(ISNUMBER(INDEX($A:$U,ROW(),$D$6)),INDEX($A:$U,ROW(),$D$6),IFERROR(--SUBSTITUTE(SUBSTITUTE(TRIM(INDEX($A:$U,ROW(),$D$6)),",",""),"원",""),0))))</f>
        <v/>
      </c>
      <c r="AA946" s="30">
        <f>IF(OR($Y946="",$E$6=""),"",IF(INDEX($A:$U,ROW(),$E$6)="",0,IF(ISNUMBER(INDEX($A:$U,ROW(),$E$6)),INDEX($A:$U,ROW(),$E$6),IFERROR(--SUBSTITUTE(SUBSTITUTE(TRIM(INDEX($A:$U,ROW(),$E$6)),",",""),"원",""),0))))</f>
        <v/>
      </c>
      <c r="AB946" s="30">
        <f>IF(OR($Y946="",$F$6=""),"",IF(INDEX($A:$U,ROW(),$F$6)="","",IF(ISNUMBER(INDEX($A:$U,ROW(),$F$6)),INDEX($A:$U,ROW(),$F$6),IFERROR(--SUBSTITUTE(SUBSTITUTE(TRIM(INDEX($A:$U,ROW(),$F$6)),",",""),"원",""),""))))</f>
        <v/>
      </c>
      <c r="AC946" s="2">
        <f>IF(OR($Y946="",$G$6=""),"",INDEX($A:$U,ROW(),$G$6)&amp;"")</f>
        <v/>
      </c>
      <c r="AD946" s="2">
        <f>IF($Y946="","",IF(OR(AND(설정!$B$5&lt;&gt;"",ISNUMBER(SEARCH(설정!$B$5,$AC946))),AND(설정!$B$6&lt;&gt;"",ISNUMBER(SEARCH(설정!$B$6,$AC946))),AND(설정!$B$7&lt;&gt;"",ISNUMBER(SEARCH(설정!$B$7,$AC946)))),"제외","포함"))</f>
        <v/>
      </c>
    </row>
    <row r="947">
      <c r="W947" s="2">
        <f>IF(OR($B$5="",$C$6="",ROW()&lt;$B$5),"",IF(INDEX($A:$U,ROW(),$C$6)="","",INDEX($A:$U,ROW(),$C$6)))</f>
        <v/>
      </c>
      <c r="X947" s="28">
        <f>IF($W947="","",IF(ISNUMBER($W947),IF($W947&gt;=10000000,IFERROR(DATE(INT($W947/10000),MOD(INT($W947/100),100),MOD($W947,100)),""),$W947),IF(ISNUMBER(--SUBSTITUTE(SUBSTITUTE(TRIM($W947),".","-"),"/","-")),IF(--SUBSTITUTE(SUBSTITUTE(TRIM($W947),".","-"),"/","-")&gt;=10000000,IFERROR(DATE(--LEFT(TRIM($W947),4),--MID(TRIM($W947),5,2),--RIGHT(TRIM($W947),2)),""),--SUBSTITUTE(SUBSTITUTE(TRIM($W947),".","-"),"/","-")),IFERROR(--LEFT(SUBSTITUTE(SUBSTITUTE(TRIM($W947),".","-"),"/","-"),10),""))))</f>
        <v/>
      </c>
      <c r="Y947" s="29">
        <f>IF($X947="","",INT($X947))</f>
        <v/>
      </c>
      <c r="Z947" s="30">
        <f>IF(OR($Y947="",$D$6=""),"",IF(INDEX($A:$U,ROW(),$D$6)="",0,IF(ISNUMBER(INDEX($A:$U,ROW(),$D$6)),INDEX($A:$U,ROW(),$D$6),IFERROR(--SUBSTITUTE(SUBSTITUTE(TRIM(INDEX($A:$U,ROW(),$D$6)),",",""),"원",""),0))))</f>
        <v/>
      </c>
      <c r="AA947" s="30">
        <f>IF(OR($Y947="",$E$6=""),"",IF(INDEX($A:$U,ROW(),$E$6)="",0,IF(ISNUMBER(INDEX($A:$U,ROW(),$E$6)),INDEX($A:$U,ROW(),$E$6),IFERROR(--SUBSTITUTE(SUBSTITUTE(TRIM(INDEX($A:$U,ROW(),$E$6)),",",""),"원",""),0))))</f>
        <v/>
      </c>
      <c r="AB947" s="30">
        <f>IF(OR($Y947="",$F$6=""),"",IF(INDEX($A:$U,ROW(),$F$6)="","",IF(ISNUMBER(INDEX($A:$U,ROW(),$F$6)),INDEX($A:$U,ROW(),$F$6),IFERROR(--SUBSTITUTE(SUBSTITUTE(TRIM(INDEX($A:$U,ROW(),$F$6)),",",""),"원",""),""))))</f>
        <v/>
      </c>
      <c r="AC947" s="2">
        <f>IF(OR($Y947="",$G$6=""),"",INDEX($A:$U,ROW(),$G$6)&amp;"")</f>
        <v/>
      </c>
      <c r="AD947" s="2">
        <f>IF($Y947="","",IF(OR(AND(설정!$B$5&lt;&gt;"",ISNUMBER(SEARCH(설정!$B$5,$AC947))),AND(설정!$B$6&lt;&gt;"",ISNUMBER(SEARCH(설정!$B$6,$AC947))),AND(설정!$B$7&lt;&gt;"",ISNUMBER(SEARCH(설정!$B$7,$AC947)))),"제외","포함"))</f>
        <v/>
      </c>
    </row>
    <row r="948">
      <c r="W948" s="2">
        <f>IF(OR($B$5="",$C$6="",ROW()&lt;$B$5),"",IF(INDEX($A:$U,ROW(),$C$6)="","",INDEX($A:$U,ROW(),$C$6)))</f>
        <v/>
      </c>
      <c r="X948" s="28">
        <f>IF($W948="","",IF(ISNUMBER($W948),IF($W948&gt;=10000000,IFERROR(DATE(INT($W948/10000),MOD(INT($W948/100),100),MOD($W948,100)),""),$W948),IF(ISNUMBER(--SUBSTITUTE(SUBSTITUTE(TRIM($W948),".","-"),"/","-")),IF(--SUBSTITUTE(SUBSTITUTE(TRIM($W948),".","-"),"/","-")&gt;=10000000,IFERROR(DATE(--LEFT(TRIM($W948),4),--MID(TRIM($W948),5,2),--RIGHT(TRIM($W948),2)),""),--SUBSTITUTE(SUBSTITUTE(TRIM($W948),".","-"),"/","-")),IFERROR(--LEFT(SUBSTITUTE(SUBSTITUTE(TRIM($W948),".","-"),"/","-"),10),""))))</f>
        <v/>
      </c>
      <c r="Y948" s="29">
        <f>IF($X948="","",INT($X948))</f>
        <v/>
      </c>
      <c r="Z948" s="30">
        <f>IF(OR($Y948="",$D$6=""),"",IF(INDEX($A:$U,ROW(),$D$6)="",0,IF(ISNUMBER(INDEX($A:$U,ROW(),$D$6)),INDEX($A:$U,ROW(),$D$6),IFERROR(--SUBSTITUTE(SUBSTITUTE(TRIM(INDEX($A:$U,ROW(),$D$6)),",",""),"원",""),0))))</f>
        <v/>
      </c>
      <c r="AA948" s="30">
        <f>IF(OR($Y948="",$E$6=""),"",IF(INDEX($A:$U,ROW(),$E$6)="",0,IF(ISNUMBER(INDEX($A:$U,ROW(),$E$6)),INDEX($A:$U,ROW(),$E$6),IFERROR(--SUBSTITUTE(SUBSTITUTE(TRIM(INDEX($A:$U,ROW(),$E$6)),",",""),"원",""),0))))</f>
        <v/>
      </c>
      <c r="AB948" s="30">
        <f>IF(OR($Y948="",$F$6=""),"",IF(INDEX($A:$U,ROW(),$F$6)="","",IF(ISNUMBER(INDEX($A:$U,ROW(),$F$6)),INDEX($A:$U,ROW(),$F$6),IFERROR(--SUBSTITUTE(SUBSTITUTE(TRIM(INDEX($A:$U,ROW(),$F$6)),",",""),"원",""),""))))</f>
        <v/>
      </c>
      <c r="AC948" s="2">
        <f>IF(OR($Y948="",$G$6=""),"",INDEX($A:$U,ROW(),$G$6)&amp;"")</f>
        <v/>
      </c>
      <c r="AD948" s="2">
        <f>IF($Y948="","",IF(OR(AND(설정!$B$5&lt;&gt;"",ISNUMBER(SEARCH(설정!$B$5,$AC948))),AND(설정!$B$6&lt;&gt;"",ISNUMBER(SEARCH(설정!$B$6,$AC948))),AND(설정!$B$7&lt;&gt;"",ISNUMBER(SEARCH(설정!$B$7,$AC948)))),"제외","포함"))</f>
        <v/>
      </c>
    </row>
    <row r="949">
      <c r="W949" s="2">
        <f>IF(OR($B$5="",$C$6="",ROW()&lt;$B$5),"",IF(INDEX($A:$U,ROW(),$C$6)="","",INDEX($A:$U,ROW(),$C$6)))</f>
        <v/>
      </c>
      <c r="X949" s="28">
        <f>IF($W949="","",IF(ISNUMBER($W949),IF($W949&gt;=10000000,IFERROR(DATE(INT($W949/10000),MOD(INT($W949/100),100),MOD($W949,100)),""),$W949),IF(ISNUMBER(--SUBSTITUTE(SUBSTITUTE(TRIM($W949),".","-"),"/","-")),IF(--SUBSTITUTE(SUBSTITUTE(TRIM($W949),".","-"),"/","-")&gt;=10000000,IFERROR(DATE(--LEFT(TRIM($W949),4),--MID(TRIM($W949),5,2),--RIGHT(TRIM($W949),2)),""),--SUBSTITUTE(SUBSTITUTE(TRIM($W949),".","-"),"/","-")),IFERROR(--LEFT(SUBSTITUTE(SUBSTITUTE(TRIM($W949),".","-"),"/","-"),10),""))))</f>
        <v/>
      </c>
      <c r="Y949" s="29">
        <f>IF($X949="","",INT($X949))</f>
        <v/>
      </c>
      <c r="Z949" s="30">
        <f>IF(OR($Y949="",$D$6=""),"",IF(INDEX($A:$U,ROW(),$D$6)="",0,IF(ISNUMBER(INDEX($A:$U,ROW(),$D$6)),INDEX($A:$U,ROW(),$D$6),IFERROR(--SUBSTITUTE(SUBSTITUTE(TRIM(INDEX($A:$U,ROW(),$D$6)),",",""),"원",""),0))))</f>
        <v/>
      </c>
      <c r="AA949" s="30">
        <f>IF(OR($Y949="",$E$6=""),"",IF(INDEX($A:$U,ROW(),$E$6)="",0,IF(ISNUMBER(INDEX($A:$U,ROW(),$E$6)),INDEX($A:$U,ROW(),$E$6),IFERROR(--SUBSTITUTE(SUBSTITUTE(TRIM(INDEX($A:$U,ROW(),$E$6)),",",""),"원",""),0))))</f>
        <v/>
      </c>
      <c r="AB949" s="30">
        <f>IF(OR($Y949="",$F$6=""),"",IF(INDEX($A:$U,ROW(),$F$6)="","",IF(ISNUMBER(INDEX($A:$U,ROW(),$F$6)),INDEX($A:$U,ROW(),$F$6),IFERROR(--SUBSTITUTE(SUBSTITUTE(TRIM(INDEX($A:$U,ROW(),$F$6)),",",""),"원",""),""))))</f>
        <v/>
      </c>
      <c r="AC949" s="2">
        <f>IF(OR($Y949="",$G$6=""),"",INDEX($A:$U,ROW(),$G$6)&amp;"")</f>
        <v/>
      </c>
      <c r="AD949" s="2">
        <f>IF($Y949="","",IF(OR(AND(설정!$B$5&lt;&gt;"",ISNUMBER(SEARCH(설정!$B$5,$AC949))),AND(설정!$B$6&lt;&gt;"",ISNUMBER(SEARCH(설정!$B$6,$AC949))),AND(설정!$B$7&lt;&gt;"",ISNUMBER(SEARCH(설정!$B$7,$AC949)))),"제외","포함"))</f>
        <v/>
      </c>
    </row>
    <row r="950">
      <c r="W950" s="2">
        <f>IF(OR($B$5="",$C$6="",ROW()&lt;$B$5),"",IF(INDEX($A:$U,ROW(),$C$6)="","",INDEX($A:$U,ROW(),$C$6)))</f>
        <v/>
      </c>
      <c r="X950" s="28">
        <f>IF($W950="","",IF(ISNUMBER($W950),IF($W950&gt;=10000000,IFERROR(DATE(INT($W950/10000),MOD(INT($W950/100),100),MOD($W950,100)),""),$W950),IF(ISNUMBER(--SUBSTITUTE(SUBSTITUTE(TRIM($W950),".","-"),"/","-")),IF(--SUBSTITUTE(SUBSTITUTE(TRIM($W950),".","-"),"/","-")&gt;=10000000,IFERROR(DATE(--LEFT(TRIM($W950),4),--MID(TRIM($W950),5,2),--RIGHT(TRIM($W950),2)),""),--SUBSTITUTE(SUBSTITUTE(TRIM($W950),".","-"),"/","-")),IFERROR(--LEFT(SUBSTITUTE(SUBSTITUTE(TRIM($W950),".","-"),"/","-"),10),""))))</f>
        <v/>
      </c>
      <c r="Y950" s="29">
        <f>IF($X950="","",INT($X950))</f>
        <v/>
      </c>
      <c r="Z950" s="30">
        <f>IF(OR($Y950="",$D$6=""),"",IF(INDEX($A:$U,ROW(),$D$6)="",0,IF(ISNUMBER(INDEX($A:$U,ROW(),$D$6)),INDEX($A:$U,ROW(),$D$6),IFERROR(--SUBSTITUTE(SUBSTITUTE(TRIM(INDEX($A:$U,ROW(),$D$6)),",",""),"원",""),0))))</f>
        <v/>
      </c>
      <c r="AA950" s="30">
        <f>IF(OR($Y950="",$E$6=""),"",IF(INDEX($A:$U,ROW(),$E$6)="",0,IF(ISNUMBER(INDEX($A:$U,ROW(),$E$6)),INDEX($A:$U,ROW(),$E$6),IFERROR(--SUBSTITUTE(SUBSTITUTE(TRIM(INDEX($A:$U,ROW(),$E$6)),",",""),"원",""),0))))</f>
        <v/>
      </c>
      <c r="AB950" s="30">
        <f>IF(OR($Y950="",$F$6=""),"",IF(INDEX($A:$U,ROW(),$F$6)="","",IF(ISNUMBER(INDEX($A:$U,ROW(),$F$6)),INDEX($A:$U,ROW(),$F$6),IFERROR(--SUBSTITUTE(SUBSTITUTE(TRIM(INDEX($A:$U,ROW(),$F$6)),",",""),"원",""),""))))</f>
        <v/>
      </c>
      <c r="AC950" s="2">
        <f>IF(OR($Y950="",$G$6=""),"",INDEX($A:$U,ROW(),$G$6)&amp;"")</f>
        <v/>
      </c>
      <c r="AD950" s="2">
        <f>IF($Y950="","",IF(OR(AND(설정!$B$5&lt;&gt;"",ISNUMBER(SEARCH(설정!$B$5,$AC950))),AND(설정!$B$6&lt;&gt;"",ISNUMBER(SEARCH(설정!$B$6,$AC950))),AND(설정!$B$7&lt;&gt;"",ISNUMBER(SEARCH(설정!$B$7,$AC950)))),"제외","포함"))</f>
        <v/>
      </c>
    </row>
    <row r="951">
      <c r="W951" s="2">
        <f>IF(OR($B$5="",$C$6="",ROW()&lt;$B$5),"",IF(INDEX($A:$U,ROW(),$C$6)="","",INDEX($A:$U,ROW(),$C$6)))</f>
        <v/>
      </c>
      <c r="X951" s="28">
        <f>IF($W951="","",IF(ISNUMBER($W951),IF($W951&gt;=10000000,IFERROR(DATE(INT($W951/10000),MOD(INT($W951/100),100),MOD($W951,100)),""),$W951),IF(ISNUMBER(--SUBSTITUTE(SUBSTITUTE(TRIM($W951),".","-"),"/","-")),IF(--SUBSTITUTE(SUBSTITUTE(TRIM($W951),".","-"),"/","-")&gt;=10000000,IFERROR(DATE(--LEFT(TRIM($W951),4),--MID(TRIM($W951),5,2),--RIGHT(TRIM($W951),2)),""),--SUBSTITUTE(SUBSTITUTE(TRIM($W951),".","-"),"/","-")),IFERROR(--LEFT(SUBSTITUTE(SUBSTITUTE(TRIM($W951),".","-"),"/","-"),10),""))))</f>
        <v/>
      </c>
      <c r="Y951" s="29">
        <f>IF($X951="","",INT($X951))</f>
        <v/>
      </c>
      <c r="Z951" s="30">
        <f>IF(OR($Y951="",$D$6=""),"",IF(INDEX($A:$U,ROW(),$D$6)="",0,IF(ISNUMBER(INDEX($A:$U,ROW(),$D$6)),INDEX($A:$U,ROW(),$D$6),IFERROR(--SUBSTITUTE(SUBSTITUTE(TRIM(INDEX($A:$U,ROW(),$D$6)),",",""),"원",""),0))))</f>
        <v/>
      </c>
      <c r="AA951" s="30">
        <f>IF(OR($Y951="",$E$6=""),"",IF(INDEX($A:$U,ROW(),$E$6)="",0,IF(ISNUMBER(INDEX($A:$U,ROW(),$E$6)),INDEX($A:$U,ROW(),$E$6),IFERROR(--SUBSTITUTE(SUBSTITUTE(TRIM(INDEX($A:$U,ROW(),$E$6)),",",""),"원",""),0))))</f>
        <v/>
      </c>
      <c r="AB951" s="30">
        <f>IF(OR($Y951="",$F$6=""),"",IF(INDEX($A:$U,ROW(),$F$6)="","",IF(ISNUMBER(INDEX($A:$U,ROW(),$F$6)),INDEX($A:$U,ROW(),$F$6),IFERROR(--SUBSTITUTE(SUBSTITUTE(TRIM(INDEX($A:$U,ROW(),$F$6)),",",""),"원",""),""))))</f>
        <v/>
      </c>
      <c r="AC951" s="2">
        <f>IF(OR($Y951="",$G$6=""),"",INDEX($A:$U,ROW(),$G$6)&amp;"")</f>
        <v/>
      </c>
      <c r="AD951" s="2">
        <f>IF($Y951="","",IF(OR(AND(설정!$B$5&lt;&gt;"",ISNUMBER(SEARCH(설정!$B$5,$AC951))),AND(설정!$B$6&lt;&gt;"",ISNUMBER(SEARCH(설정!$B$6,$AC951))),AND(설정!$B$7&lt;&gt;"",ISNUMBER(SEARCH(설정!$B$7,$AC951)))),"제외","포함"))</f>
        <v/>
      </c>
    </row>
    <row r="952">
      <c r="W952" s="2">
        <f>IF(OR($B$5="",$C$6="",ROW()&lt;$B$5),"",IF(INDEX($A:$U,ROW(),$C$6)="","",INDEX($A:$U,ROW(),$C$6)))</f>
        <v/>
      </c>
      <c r="X952" s="28">
        <f>IF($W952="","",IF(ISNUMBER($W952),IF($W952&gt;=10000000,IFERROR(DATE(INT($W952/10000),MOD(INT($W952/100),100),MOD($W952,100)),""),$W952),IF(ISNUMBER(--SUBSTITUTE(SUBSTITUTE(TRIM($W952),".","-"),"/","-")),IF(--SUBSTITUTE(SUBSTITUTE(TRIM($W952),".","-"),"/","-")&gt;=10000000,IFERROR(DATE(--LEFT(TRIM($W952),4),--MID(TRIM($W952),5,2),--RIGHT(TRIM($W952),2)),""),--SUBSTITUTE(SUBSTITUTE(TRIM($W952),".","-"),"/","-")),IFERROR(--LEFT(SUBSTITUTE(SUBSTITUTE(TRIM($W952),".","-"),"/","-"),10),""))))</f>
        <v/>
      </c>
      <c r="Y952" s="29">
        <f>IF($X952="","",INT($X952))</f>
        <v/>
      </c>
      <c r="Z952" s="30">
        <f>IF(OR($Y952="",$D$6=""),"",IF(INDEX($A:$U,ROW(),$D$6)="",0,IF(ISNUMBER(INDEX($A:$U,ROW(),$D$6)),INDEX($A:$U,ROW(),$D$6),IFERROR(--SUBSTITUTE(SUBSTITUTE(TRIM(INDEX($A:$U,ROW(),$D$6)),",",""),"원",""),0))))</f>
        <v/>
      </c>
      <c r="AA952" s="30">
        <f>IF(OR($Y952="",$E$6=""),"",IF(INDEX($A:$U,ROW(),$E$6)="",0,IF(ISNUMBER(INDEX($A:$U,ROW(),$E$6)),INDEX($A:$U,ROW(),$E$6),IFERROR(--SUBSTITUTE(SUBSTITUTE(TRIM(INDEX($A:$U,ROW(),$E$6)),",",""),"원",""),0))))</f>
        <v/>
      </c>
      <c r="AB952" s="30">
        <f>IF(OR($Y952="",$F$6=""),"",IF(INDEX($A:$U,ROW(),$F$6)="","",IF(ISNUMBER(INDEX($A:$U,ROW(),$F$6)),INDEX($A:$U,ROW(),$F$6),IFERROR(--SUBSTITUTE(SUBSTITUTE(TRIM(INDEX($A:$U,ROW(),$F$6)),",",""),"원",""),""))))</f>
        <v/>
      </c>
      <c r="AC952" s="2">
        <f>IF(OR($Y952="",$G$6=""),"",INDEX($A:$U,ROW(),$G$6)&amp;"")</f>
        <v/>
      </c>
      <c r="AD952" s="2">
        <f>IF($Y952="","",IF(OR(AND(설정!$B$5&lt;&gt;"",ISNUMBER(SEARCH(설정!$B$5,$AC952))),AND(설정!$B$6&lt;&gt;"",ISNUMBER(SEARCH(설정!$B$6,$AC952))),AND(설정!$B$7&lt;&gt;"",ISNUMBER(SEARCH(설정!$B$7,$AC952)))),"제외","포함"))</f>
        <v/>
      </c>
    </row>
    <row r="953">
      <c r="W953" s="2">
        <f>IF(OR($B$5="",$C$6="",ROW()&lt;$B$5),"",IF(INDEX($A:$U,ROW(),$C$6)="","",INDEX($A:$U,ROW(),$C$6)))</f>
        <v/>
      </c>
      <c r="X953" s="28">
        <f>IF($W953="","",IF(ISNUMBER($W953),IF($W953&gt;=10000000,IFERROR(DATE(INT($W953/10000),MOD(INT($W953/100),100),MOD($W953,100)),""),$W953),IF(ISNUMBER(--SUBSTITUTE(SUBSTITUTE(TRIM($W953),".","-"),"/","-")),IF(--SUBSTITUTE(SUBSTITUTE(TRIM($W953),".","-"),"/","-")&gt;=10000000,IFERROR(DATE(--LEFT(TRIM($W953),4),--MID(TRIM($W953),5,2),--RIGHT(TRIM($W953),2)),""),--SUBSTITUTE(SUBSTITUTE(TRIM($W953),".","-"),"/","-")),IFERROR(--LEFT(SUBSTITUTE(SUBSTITUTE(TRIM($W953),".","-"),"/","-"),10),""))))</f>
        <v/>
      </c>
      <c r="Y953" s="29">
        <f>IF($X953="","",INT($X953))</f>
        <v/>
      </c>
      <c r="Z953" s="30">
        <f>IF(OR($Y953="",$D$6=""),"",IF(INDEX($A:$U,ROW(),$D$6)="",0,IF(ISNUMBER(INDEX($A:$U,ROW(),$D$6)),INDEX($A:$U,ROW(),$D$6),IFERROR(--SUBSTITUTE(SUBSTITUTE(TRIM(INDEX($A:$U,ROW(),$D$6)),",",""),"원",""),0))))</f>
        <v/>
      </c>
      <c r="AA953" s="30">
        <f>IF(OR($Y953="",$E$6=""),"",IF(INDEX($A:$U,ROW(),$E$6)="",0,IF(ISNUMBER(INDEX($A:$U,ROW(),$E$6)),INDEX($A:$U,ROW(),$E$6),IFERROR(--SUBSTITUTE(SUBSTITUTE(TRIM(INDEX($A:$U,ROW(),$E$6)),",",""),"원",""),0))))</f>
        <v/>
      </c>
      <c r="AB953" s="30">
        <f>IF(OR($Y953="",$F$6=""),"",IF(INDEX($A:$U,ROW(),$F$6)="","",IF(ISNUMBER(INDEX($A:$U,ROW(),$F$6)),INDEX($A:$U,ROW(),$F$6),IFERROR(--SUBSTITUTE(SUBSTITUTE(TRIM(INDEX($A:$U,ROW(),$F$6)),",",""),"원",""),""))))</f>
        <v/>
      </c>
      <c r="AC953" s="2">
        <f>IF(OR($Y953="",$G$6=""),"",INDEX($A:$U,ROW(),$G$6)&amp;"")</f>
        <v/>
      </c>
      <c r="AD953" s="2">
        <f>IF($Y953="","",IF(OR(AND(설정!$B$5&lt;&gt;"",ISNUMBER(SEARCH(설정!$B$5,$AC953))),AND(설정!$B$6&lt;&gt;"",ISNUMBER(SEARCH(설정!$B$6,$AC953))),AND(설정!$B$7&lt;&gt;"",ISNUMBER(SEARCH(설정!$B$7,$AC953)))),"제외","포함"))</f>
        <v/>
      </c>
    </row>
    <row r="954">
      <c r="W954" s="2">
        <f>IF(OR($B$5="",$C$6="",ROW()&lt;$B$5),"",IF(INDEX($A:$U,ROW(),$C$6)="","",INDEX($A:$U,ROW(),$C$6)))</f>
        <v/>
      </c>
      <c r="X954" s="28">
        <f>IF($W954="","",IF(ISNUMBER($W954),IF($W954&gt;=10000000,IFERROR(DATE(INT($W954/10000),MOD(INT($W954/100),100),MOD($W954,100)),""),$W954),IF(ISNUMBER(--SUBSTITUTE(SUBSTITUTE(TRIM($W954),".","-"),"/","-")),IF(--SUBSTITUTE(SUBSTITUTE(TRIM($W954),".","-"),"/","-")&gt;=10000000,IFERROR(DATE(--LEFT(TRIM($W954),4),--MID(TRIM($W954),5,2),--RIGHT(TRIM($W954),2)),""),--SUBSTITUTE(SUBSTITUTE(TRIM($W954),".","-"),"/","-")),IFERROR(--LEFT(SUBSTITUTE(SUBSTITUTE(TRIM($W954),".","-"),"/","-"),10),""))))</f>
        <v/>
      </c>
      <c r="Y954" s="29">
        <f>IF($X954="","",INT($X954))</f>
        <v/>
      </c>
      <c r="Z954" s="30">
        <f>IF(OR($Y954="",$D$6=""),"",IF(INDEX($A:$U,ROW(),$D$6)="",0,IF(ISNUMBER(INDEX($A:$U,ROW(),$D$6)),INDEX($A:$U,ROW(),$D$6),IFERROR(--SUBSTITUTE(SUBSTITUTE(TRIM(INDEX($A:$U,ROW(),$D$6)),",",""),"원",""),0))))</f>
        <v/>
      </c>
      <c r="AA954" s="30">
        <f>IF(OR($Y954="",$E$6=""),"",IF(INDEX($A:$U,ROW(),$E$6)="",0,IF(ISNUMBER(INDEX($A:$U,ROW(),$E$6)),INDEX($A:$U,ROW(),$E$6),IFERROR(--SUBSTITUTE(SUBSTITUTE(TRIM(INDEX($A:$U,ROW(),$E$6)),",",""),"원",""),0))))</f>
        <v/>
      </c>
      <c r="AB954" s="30">
        <f>IF(OR($Y954="",$F$6=""),"",IF(INDEX($A:$U,ROW(),$F$6)="","",IF(ISNUMBER(INDEX($A:$U,ROW(),$F$6)),INDEX($A:$U,ROW(),$F$6),IFERROR(--SUBSTITUTE(SUBSTITUTE(TRIM(INDEX($A:$U,ROW(),$F$6)),",",""),"원",""),""))))</f>
        <v/>
      </c>
      <c r="AC954" s="2">
        <f>IF(OR($Y954="",$G$6=""),"",INDEX($A:$U,ROW(),$G$6)&amp;"")</f>
        <v/>
      </c>
      <c r="AD954" s="2">
        <f>IF($Y954="","",IF(OR(AND(설정!$B$5&lt;&gt;"",ISNUMBER(SEARCH(설정!$B$5,$AC954))),AND(설정!$B$6&lt;&gt;"",ISNUMBER(SEARCH(설정!$B$6,$AC954))),AND(설정!$B$7&lt;&gt;"",ISNUMBER(SEARCH(설정!$B$7,$AC954)))),"제외","포함"))</f>
        <v/>
      </c>
    </row>
    <row r="955">
      <c r="W955" s="2">
        <f>IF(OR($B$5="",$C$6="",ROW()&lt;$B$5),"",IF(INDEX($A:$U,ROW(),$C$6)="","",INDEX($A:$U,ROW(),$C$6)))</f>
        <v/>
      </c>
      <c r="X955" s="28">
        <f>IF($W955="","",IF(ISNUMBER($W955),IF($W955&gt;=10000000,IFERROR(DATE(INT($W955/10000),MOD(INT($W955/100),100),MOD($W955,100)),""),$W955),IF(ISNUMBER(--SUBSTITUTE(SUBSTITUTE(TRIM($W955),".","-"),"/","-")),IF(--SUBSTITUTE(SUBSTITUTE(TRIM($W955),".","-"),"/","-")&gt;=10000000,IFERROR(DATE(--LEFT(TRIM($W955),4),--MID(TRIM($W955),5,2),--RIGHT(TRIM($W955),2)),""),--SUBSTITUTE(SUBSTITUTE(TRIM($W955),".","-"),"/","-")),IFERROR(--LEFT(SUBSTITUTE(SUBSTITUTE(TRIM($W955),".","-"),"/","-"),10),""))))</f>
        <v/>
      </c>
      <c r="Y955" s="29">
        <f>IF($X955="","",INT($X955))</f>
        <v/>
      </c>
      <c r="Z955" s="30">
        <f>IF(OR($Y955="",$D$6=""),"",IF(INDEX($A:$U,ROW(),$D$6)="",0,IF(ISNUMBER(INDEX($A:$U,ROW(),$D$6)),INDEX($A:$U,ROW(),$D$6),IFERROR(--SUBSTITUTE(SUBSTITUTE(TRIM(INDEX($A:$U,ROW(),$D$6)),",",""),"원",""),0))))</f>
        <v/>
      </c>
      <c r="AA955" s="30">
        <f>IF(OR($Y955="",$E$6=""),"",IF(INDEX($A:$U,ROW(),$E$6)="",0,IF(ISNUMBER(INDEX($A:$U,ROW(),$E$6)),INDEX($A:$U,ROW(),$E$6),IFERROR(--SUBSTITUTE(SUBSTITUTE(TRIM(INDEX($A:$U,ROW(),$E$6)),",",""),"원",""),0))))</f>
        <v/>
      </c>
      <c r="AB955" s="30">
        <f>IF(OR($Y955="",$F$6=""),"",IF(INDEX($A:$U,ROW(),$F$6)="","",IF(ISNUMBER(INDEX($A:$U,ROW(),$F$6)),INDEX($A:$U,ROW(),$F$6),IFERROR(--SUBSTITUTE(SUBSTITUTE(TRIM(INDEX($A:$U,ROW(),$F$6)),",",""),"원",""),""))))</f>
        <v/>
      </c>
      <c r="AC955" s="2">
        <f>IF(OR($Y955="",$G$6=""),"",INDEX($A:$U,ROW(),$G$6)&amp;"")</f>
        <v/>
      </c>
      <c r="AD955" s="2">
        <f>IF($Y955="","",IF(OR(AND(설정!$B$5&lt;&gt;"",ISNUMBER(SEARCH(설정!$B$5,$AC955))),AND(설정!$B$6&lt;&gt;"",ISNUMBER(SEARCH(설정!$B$6,$AC955))),AND(설정!$B$7&lt;&gt;"",ISNUMBER(SEARCH(설정!$B$7,$AC955)))),"제외","포함"))</f>
        <v/>
      </c>
    </row>
    <row r="956">
      <c r="W956" s="2">
        <f>IF(OR($B$5="",$C$6="",ROW()&lt;$B$5),"",IF(INDEX($A:$U,ROW(),$C$6)="","",INDEX($A:$U,ROW(),$C$6)))</f>
        <v/>
      </c>
      <c r="X956" s="28">
        <f>IF($W956="","",IF(ISNUMBER($W956),IF($W956&gt;=10000000,IFERROR(DATE(INT($W956/10000),MOD(INT($W956/100),100),MOD($W956,100)),""),$W956),IF(ISNUMBER(--SUBSTITUTE(SUBSTITUTE(TRIM($W956),".","-"),"/","-")),IF(--SUBSTITUTE(SUBSTITUTE(TRIM($W956),".","-"),"/","-")&gt;=10000000,IFERROR(DATE(--LEFT(TRIM($W956),4),--MID(TRIM($W956),5,2),--RIGHT(TRIM($W956),2)),""),--SUBSTITUTE(SUBSTITUTE(TRIM($W956),".","-"),"/","-")),IFERROR(--LEFT(SUBSTITUTE(SUBSTITUTE(TRIM($W956),".","-"),"/","-"),10),""))))</f>
        <v/>
      </c>
      <c r="Y956" s="29">
        <f>IF($X956="","",INT($X956))</f>
        <v/>
      </c>
      <c r="Z956" s="30">
        <f>IF(OR($Y956="",$D$6=""),"",IF(INDEX($A:$U,ROW(),$D$6)="",0,IF(ISNUMBER(INDEX($A:$U,ROW(),$D$6)),INDEX($A:$U,ROW(),$D$6),IFERROR(--SUBSTITUTE(SUBSTITUTE(TRIM(INDEX($A:$U,ROW(),$D$6)),",",""),"원",""),0))))</f>
        <v/>
      </c>
      <c r="AA956" s="30">
        <f>IF(OR($Y956="",$E$6=""),"",IF(INDEX($A:$U,ROW(),$E$6)="",0,IF(ISNUMBER(INDEX($A:$U,ROW(),$E$6)),INDEX($A:$U,ROW(),$E$6),IFERROR(--SUBSTITUTE(SUBSTITUTE(TRIM(INDEX($A:$U,ROW(),$E$6)),",",""),"원",""),0))))</f>
        <v/>
      </c>
      <c r="AB956" s="30">
        <f>IF(OR($Y956="",$F$6=""),"",IF(INDEX($A:$U,ROW(),$F$6)="","",IF(ISNUMBER(INDEX($A:$U,ROW(),$F$6)),INDEX($A:$U,ROW(),$F$6),IFERROR(--SUBSTITUTE(SUBSTITUTE(TRIM(INDEX($A:$U,ROW(),$F$6)),",",""),"원",""),""))))</f>
        <v/>
      </c>
      <c r="AC956" s="2">
        <f>IF(OR($Y956="",$G$6=""),"",INDEX($A:$U,ROW(),$G$6)&amp;"")</f>
        <v/>
      </c>
      <c r="AD956" s="2">
        <f>IF($Y956="","",IF(OR(AND(설정!$B$5&lt;&gt;"",ISNUMBER(SEARCH(설정!$B$5,$AC956))),AND(설정!$B$6&lt;&gt;"",ISNUMBER(SEARCH(설정!$B$6,$AC956))),AND(설정!$B$7&lt;&gt;"",ISNUMBER(SEARCH(설정!$B$7,$AC956)))),"제외","포함"))</f>
        <v/>
      </c>
    </row>
    <row r="957">
      <c r="W957" s="2">
        <f>IF(OR($B$5="",$C$6="",ROW()&lt;$B$5),"",IF(INDEX($A:$U,ROW(),$C$6)="","",INDEX($A:$U,ROW(),$C$6)))</f>
        <v/>
      </c>
      <c r="X957" s="28">
        <f>IF($W957="","",IF(ISNUMBER($W957),IF($W957&gt;=10000000,IFERROR(DATE(INT($W957/10000),MOD(INT($W957/100),100),MOD($W957,100)),""),$W957),IF(ISNUMBER(--SUBSTITUTE(SUBSTITUTE(TRIM($W957),".","-"),"/","-")),IF(--SUBSTITUTE(SUBSTITUTE(TRIM($W957),".","-"),"/","-")&gt;=10000000,IFERROR(DATE(--LEFT(TRIM($W957),4),--MID(TRIM($W957),5,2),--RIGHT(TRIM($W957),2)),""),--SUBSTITUTE(SUBSTITUTE(TRIM($W957),".","-"),"/","-")),IFERROR(--LEFT(SUBSTITUTE(SUBSTITUTE(TRIM($W957),".","-"),"/","-"),10),""))))</f>
        <v/>
      </c>
      <c r="Y957" s="29">
        <f>IF($X957="","",INT($X957))</f>
        <v/>
      </c>
      <c r="Z957" s="30">
        <f>IF(OR($Y957="",$D$6=""),"",IF(INDEX($A:$U,ROW(),$D$6)="",0,IF(ISNUMBER(INDEX($A:$U,ROW(),$D$6)),INDEX($A:$U,ROW(),$D$6),IFERROR(--SUBSTITUTE(SUBSTITUTE(TRIM(INDEX($A:$U,ROW(),$D$6)),",",""),"원",""),0))))</f>
        <v/>
      </c>
      <c r="AA957" s="30">
        <f>IF(OR($Y957="",$E$6=""),"",IF(INDEX($A:$U,ROW(),$E$6)="",0,IF(ISNUMBER(INDEX($A:$U,ROW(),$E$6)),INDEX($A:$U,ROW(),$E$6),IFERROR(--SUBSTITUTE(SUBSTITUTE(TRIM(INDEX($A:$U,ROW(),$E$6)),",",""),"원",""),0))))</f>
        <v/>
      </c>
      <c r="AB957" s="30">
        <f>IF(OR($Y957="",$F$6=""),"",IF(INDEX($A:$U,ROW(),$F$6)="","",IF(ISNUMBER(INDEX($A:$U,ROW(),$F$6)),INDEX($A:$U,ROW(),$F$6),IFERROR(--SUBSTITUTE(SUBSTITUTE(TRIM(INDEX($A:$U,ROW(),$F$6)),",",""),"원",""),""))))</f>
        <v/>
      </c>
      <c r="AC957" s="2">
        <f>IF(OR($Y957="",$G$6=""),"",INDEX($A:$U,ROW(),$G$6)&amp;"")</f>
        <v/>
      </c>
      <c r="AD957" s="2">
        <f>IF($Y957="","",IF(OR(AND(설정!$B$5&lt;&gt;"",ISNUMBER(SEARCH(설정!$B$5,$AC957))),AND(설정!$B$6&lt;&gt;"",ISNUMBER(SEARCH(설정!$B$6,$AC957))),AND(설정!$B$7&lt;&gt;"",ISNUMBER(SEARCH(설정!$B$7,$AC957)))),"제외","포함"))</f>
        <v/>
      </c>
    </row>
    <row r="958">
      <c r="W958" s="2">
        <f>IF(OR($B$5="",$C$6="",ROW()&lt;$B$5),"",IF(INDEX($A:$U,ROW(),$C$6)="","",INDEX($A:$U,ROW(),$C$6)))</f>
        <v/>
      </c>
      <c r="X958" s="28">
        <f>IF($W958="","",IF(ISNUMBER($W958),IF($W958&gt;=10000000,IFERROR(DATE(INT($W958/10000),MOD(INT($W958/100),100),MOD($W958,100)),""),$W958),IF(ISNUMBER(--SUBSTITUTE(SUBSTITUTE(TRIM($W958),".","-"),"/","-")),IF(--SUBSTITUTE(SUBSTITUTE(TRIM($W958),".","-"),"/","-")&gt;=10000000,IFERROR(DATE(--LEFT(TRIM($W958),4),--MID(TRIM($W958),5,2),--RIGHT(TRIM($W958),2)),""),--SUBSTITUTE(SUBSTITUTE(TRIM($W958),".","-"),"/","-")),IFERROR(--LEFT(SUBSTITUTE(SUBSTITUTE(TRIM($W958),".","-"),"/","-"),10),""))))</f>
        <v/>
      </c>
      <c r="Y958" s="29">
        <f>IF($X958="","",INT($X958))</f>
        <v/>
      </c>
      <c r="Z958" s="30">
        <f>IF(OR($Y958="",$D$6=""),"",IF(INDEX($A:$U,ROW(),$D$6)="",0,IF(ISNUMBER(INDEX($A:$U,ROW(),$D$6)),INDEX($A:$U,ROW(),$D$6),IFERROR(--SUBSTITUTE(SUBSTITUTE(TRIM(INDEX($A:$U,ROW(),$D$6)),",",""),"원",""),0))))</f>
        <v/>
      </c>
      <c r="AA958" s="30">
        <f>IF(OR($Y958="",$E$6=""),"",IF(INDEX($A:$U,ROW(),$E$6)="",0,IF(ISNUMBER(INDEX($A:$U,ROW(),$E$6)),INDEX($A:$U,ROW(),$E$6),IFERROR(--SUBSTITUTE(SUBSTITUTE(TRIM(INDEX($A:$U,ROW(),$E$6)),",",""),"원",""),0))))</f>
        <v/>
      </c>
      <c r="AB958" s="30">
        <f>IF(OR($Y958="",$F$6=""),"",IF(INDEX($A:$U,ROW(),$F$6)="","",IF(ISNUMBER(INDEX($A:$U,ROW(),$F$6)),INDEX($A:$U,ROW(),$F$6),IFERROR(--SUBSTITUTE(SUBSTITUTE(TRIM(INDEX($A:$U,ROW(),$F$6)),",",""),"원",""),""))))</f>
        <v/>
      </c>
      <c r="AC958" s="2">
        <f>IF(OR($Y958="",$G$6=""),"",INDEX($A:$U,ROW(),$G$6)&amp;"")</f>
        <v/>
      </c>
      <c r="AD958" s="2">
        <f>IF($Y958="","",IF(OR(AND(설정!$B$5&lt;&gt;"",ISNUMBER(SEARCH(설정!$B$5,$AC958))),AND(설정!$B$6&lt;&gt;"",ISNUMBER(SEARCH(설정!$B$6,$AC958))),AND(설정!$B$7&lt;&gt;"",ISNUMBER(SEARCH(설정!$B$7,$AC958)))),"제외","포함"))</f>
        <v/>
      </c>
    </row>
    <row r="959">
      <c r="W959" s="2">
        <f>IF(OR($B$5="",$C$6="",ROW()&lt;$B$5),"",IF(INDEX($A:$U,ROW(),$C$6)="","",INDEX($A:$U,ROW(),$C$6)))</f>
        <v/>
      </c>
      <c r="X959" s="28">
        <f>IF($W959="","",IF(ISNUMBER($W959),IF($W959&gt;=10000000,IFERROR(DATE(INT($W959/10000),MOD(INT($W959/100),100),MOD($W959,100)),""),$W959),IF(ISNUMBER(--SUBSTITUTE(SUBSTITUTE(TRIM($W959),".","-"),"/","-")),IF(--SUBSTITUTE(SUBSTITUTE(TRIM($W959),".","-"),"/","-")&gt;=10000000,IFERROR(DATE(--LEFT(TRIM($W959),4),--MID(TRIM($W959),5,2),--RIGHT(TRIM($W959),2)),""),--SUBSTITUTE(SUBSTITUTE(TRIM($W959),".","-"),"/","-")),IFERROR(--LEFT(SUBSTITUTE(SUBSTITUTE(TRIM($W959),".","-"),"/","-"),10),""))))</f>
        <v/>
      </c>
      <c r="Y959" s="29">
        <f>IF($X959="","",INT($X959))</f>
        <v/>
      </c>
      <c r="Z959" s="30">
        <f>IF(OR($Y959="",$D$6=""),"",IF(INDEX($A:$U,ROW(),$D$6)="",0,IF(ISNUMBER(INDEX($A:$U,ROW(),$D$6)),INDEX($A:$U,ROW(),$D$6),IFERROR(--SUBSTITUTE(SUBSTITUTE(TRIM(INDEX($A:$U,ROW(),$D$6)),",",""),"원",""),0))))</f>
        <v/>
      </c>
      <c r="AA959" s="30">
        <f>IF(OR($Y959="",$E$6=""),"",IF(INDEX($A:$U,ROW(),$E$6)="",0,IF(ISNUMBER(INDEX($A:$U,ROW(),$E$6)),INDEX($A:$U,ROW(),$E$6),IFERROR(--SUBSTITUTE(SUBSTITUTE(TRIM(INDEX($A:$U,ROW(),$E$6)),",",""),"원",""),0))))</f>
        <v/>
      </c>
      <c r="AB959" s="30">
        <f>IF(OR($Y959="",$F$6=""),"",IF(INDEX($A:$U,ROW(),$F$6)="","",IF(ISNUMBER(INDEX($A:$U,ROW(),$F$6)),INDEX($A:$U,ROW(),$F$6),IFERROR(--SUBSTITUTE(SUBSTITUTE(TRIM(INDEX($A:$U,ROW(),$F$6)),",",""),"원",""),""))))</f>
        <v/>
      </c>
      <c r="AC959" s="2">
        <f>IF(OR($Y959="",$G$6=""),"",INDEX($A:$U,ROW(),$G$6)&amp;"")</f>
        <v/>
      </c>
      <c r="AD959" s="2">
        <f>IF($Y959="","",IF(OR(AND(설정!$B$5&lt;&gt;"",ISNUMBER(SEARCH(설정!$B$5,$AC959))),AND(설정!$B$6&lt;&gt;"",ISNUMBER(SEARCH(설정!$B$6,$AC959))),AND(설정!$B$7&lt;&gt;"",ISNUMBER(SEARCH(설정!$B$7,$AC959)))),"제외","포함"))</f>
        <v/>
      </c>
    </row>
    <row r="960">
      <c r="W960" s="2">
        <f>IF(OR($B$5="",$C$6="",ROW()&lt;$B$5),"",IF(INDEX($A:$U,ROW(),$C$6)="","",INDEX($A:$U,ROW(),$C$6)))</f>
        <v/>
      </c>
      <c r="X960" s="28">
        <f>IF($W960="","",IF(ISNUMBER($W960),IF($W960&gt;=10000000,IFERROR(DATE(INT($W960/10000),MOD(INT($W960/100),100),MOD($W960,100)),""),$W960),IF(ISNUMBER(--SUBSTITUTE(SUBSTITUTE(TRIM($W960),".","-"),"/","-")),IF(--SUBSTITUTE(SUBSTITUTE(TRIM($W960),".","-"),"/","-")&gt;=10000000,IFERROR(DATE(--LEFT(TRIM($W960),4),--MID(TRIM($W960),5,2),--RIGHT(TRIM($W960),2)),""),--SUBSTITUTE(SUBSTITUTE(TRIM($W960),".","-"),"/","-")),IFERROR(--LEFT(SUBSTITUTE(SUBSTITUTE(TRIM($W960),".","-"),"/","-"),10),""))))</f>
        <v/>
      </c>
      <c r="Y960" s="29">
        <f>IF($X960="","",INT($X960))</f>
        <v/>
      </c>
      <c r="Z960" s="30">
        <f>IF(OR($Y960="",$D$6=""),"",IF(INDEX($A:$U,ROW(),$D$6)="",0,IF(ISNUMBER(INDEX($A:$U,ROW(),$D$6)),INDEX($A:$U,ROW(),$D$6),IFERROR(--SUBSTITUTE(SUBSTITUTE(TRIM(INDEX($A:$U,ROW(),$D$6)),",",""),"원",""),0))))</f>
        <v/>
      </c>
      <c r="AA960" s="30">
        <f>IF(OR($Y960="",$E$6=""),"",IF(INDEX($A:$U,ROW(),$E$6)="",0,IF(ISNUMBER(INDEX($A:$U,ROW(),$E$6)),INDEX($A:$U,ROW(),$E$6),IFERROR(--SUBSTITUTE(SUBSTITUTE(TRIM(INDEX($A:$U,ROW(),$E$6)),",",""),"원",""),0))))</f>
        <v/>
      </c>
      <c r="AB960" s="30">
        <f>IF(OR($Y960="",$F$6=""),"",IF(INDEX($A:$U,ROW(),$F$6)="","",IF(ISNUMBER(INDEX($A:$U,ROW(),$F$6)),INDEX($A:$U,ROW(),$F$6),IFERROR(--SUBSTITUTE(SUBSTITUTE(TRIM(INDEX($A:$U,ROW(),$F$6)),",",""),"원",""),""))))</f>
        <v/>
      </c>
      <c r="AC960" s="2">
        <f>IF(OR($Y960="",$G$6=""),"",INDEX($A:$U,ROW(),$G$6)&amp;"")</f>
        <v/>
      </c>
      <c r="AD960" s="2">
        <f>IF($Y960="","",IF(OR(AND(설정!$B$5&lt;&gt;"",ISNUMBER(SEARCH(설정!$B$5,$AC960))),AND(설정!$B$6&lt;&gt;"",ISNUMBER(SEARCH(설정!$B$6,$AC960))),AND(설정!$B$7&lt;&gt;"",ISNUMBER(SEARCH(설정!$B$7,$AC960)))),"제외","포함"))</f>
        <v/>
      </c>
    </row>
    <row r="961">
      <c r="W961" s="2">
        <f>IF(OR($B$5="",$C$6="",ROW()&lt;$B$5),"",IF(INDEX($A:$U,ROW(),$C$6)="","",INDEX($A:$U,ROW(),$C$6)))</f>
        <v/>
      </c>
      <c r="X961" s="28">
        <f>IF($W961="","",IF(ISNUMBER($W961),IF($W961&gt;=10000000,IFERROR(DATE(INT($W961/10000),MOD(INT($W961/100),100),MOD($W961,100)),""),$W961),IF(ISNUMBER(--SUBSTITUTE(SUBSTITUTE(TRIM($W961),".","-"),"/","-")),IF(--SUBSTITUTE(SUBSTITUTE(TRIM($W961),".","-"),"/","-")&gt;=10000000,IFERROR(DATE(--LEFT(TRIM($W961),4),--MID(TRIM($W961),5,2),--RIGHT(TRIM($W961),2)),""),--SUBSTITUTE(SUBSTITUTE(TRIM($W961),".","-"),"/","-")),IFERROR(--LEFT(SUBSTITUTE(SUBSTITUTE(TRIM($W961),".","-"),"/","-"),10),""))))</f>
        <v/>
      </c>
      <c r="Y961" s="29">
        <f>IF($X961="","",INT($X961))</f>
        <v/>
      </c>
      <c r="Z961" s="30">
        <f>IF(OR($Y961="",$D$6=""),"",IF(INDEX($A:$U,ROW(),$D$6)="",0,IF(ISNUMBER(INDEX($A:$U,ROW(),$D$6)),INDEX($A:$U,ROW(),$D$6),IFERROR(--SUBSTITUTE(SUBSTITUTE(TRIM(INDEX($A:$U,ROW(),$D$6)),",",""),"원",""),0))))</f>
        <v/>
      </c>
      <c r="AA961" s="30">
        <f>IF(OR($Y961="",$E$6=""),"",IF(INDEX($A:$U,ROW(),$E$6)="",0,IF(ISNUMBER(INDEX($A:$U,ROW(),$E$6)),INDEX($A:$U,ROW(),$E$6),IFERROR(--SUBSTITUTE(SUBSTITUTE(TRIM(INDEX($A:$U,ROW(),$E$6)),",",""),"원",""),0))))</f>
        <v/>
      </c>
      <c r="AB961" s="30">
        <f>IF(OR($Y961="",$F$6=""),"",IF(INDEX($A:$U,ROW(),$F$6)="","",IF(ISNUMBER(INDEX($A:$U,ROW(),$F$6)),INDEX($A:$U,ROW(),$F$6),IFERROR(--SUBSTITUTE(SUBSTITUTE(TRIM(INDEX($A:$U,ROW(),$F$6)),",",""),"원",""),""))))</f>
        <v/>
      </c>
      <c r="AC961" s="2">
        <f>IF(OR($Y961="",$G$6=""),"",INDEX($A:$U,ROW(),$G$6)&amp;"")</f>
        <v/>
      </c>
      <c r="AD961" s="2">
        <f>IF($Y961="","",IF(OR(AND(설정!$B$5&lt;&gt;"",ISNUMBER(SEARCH(설정!$B$5,$AC961))),AND(설정!$B$6&lt;&gt;"",ISNUMBER(SEARCH(설정!$B$6,$AC961))),AND(설정!$B$7&lt;&gt;"",ISNUMBER(SEARCH(설정!$B$7,$AC961)))),"제외","포함"))</f>
        <v/>
      </c>
    </row>
    <row r="962">
      <c r="W962" s="2">
        <f>IF(OR($B$5="",$C$6="",ROW()&lt;$B$5),"",IF(INDEX($A:$U,ROW(),$C$6)="","",INDEX($A:$U,ROW(),$C$6)))</f>
        <v/>
      </c>
      <c r="X962" s="28">
        <f>IF($W962="","",IF(ISNUMBER($W962),IF($W962&gt;=10000000,IFERROR(DATE(INT($W962/10000),MOD(INT($W962/100),100),MOD($W962,100)),""),$W962),IF(ISNUMBER(--SUBSTITUTE(SUBSTITUTE(TRIM($W962),".","-"),"/","-")),IF(--SUBSTITUTE(SUBSTITUTE(TRIM($W962),".","-"),"/","-")&gt;=10000000,IFERROR(DATE(--LEFT(TRIM($W962),4),--MID(TRIM($W962),5,2),--RIGHT(TRIM($W962),2)),""),--SUBSTITUTE(SUBSTITUTE(TRIM($W962),".","-"),"/","-")),IFERROR(--LEFT(SUBSTITUTE(SUBSTITUTE(TRIM($W962),".","-"),"/","-"),10),""))))</f>
        <v/>
      </c>
      <c r="Y962" s="29">
        <f>IF($X962="","",INT($X962))</f>
        <v/>
      </c>
      <c r="Z962" s="30">
        <f>IF(OR($Y962="",$D$6=""),"",IF(INDEX($A:$U,ROW(),$D$6)="",0,IF(ISNUMBER(INDEX($A:$U,ROW(),$D$6)),INDEX($A:$U,ROW(),$D$6),IFERROR(--SUBSTITUTE(SUBSTITUTE(TRIM(INDEX($A:$U,ROW(),$D$6)),",",""),"원",""),0))))</f>
        <v/>
      </c>
      <c r="AA962" s="30">
        <f>IF(OR($Y962="",$E$6=""),"",IF(INDEX($A:$U,ROW(),$E$6)="",0,IF(ISNUMBER(INDEX($A:$U,ROW(),$E$6)),INDEX($A:$U,ROW(),$E$6),IFERROR(--SUBSTITUTE(SUBSTITUTE(TRIM(INDEX($A:$U,ROW(),$E$6)),",",""),"원",""),0))))</f>
        <v/>
      </c>
      <c r="AB962" s="30">
        <f>IF(OR($Y962="",$F$6=""),"",IF(INDEX($A:$U,ROW(),$F$6)="","",IF(ISNUMBER(INDEX($A:$U,ROW(),$F$6)),INDEX($A:$U,ROW(),$F$6),IFERROR(--SUBSTITUTE(SUBSTITUTE(TRIM(INDEX($A:$U,ROW(),$F$6)),",",""),"원",""),""))))</f>
        <v/>
      </c>
      <c r="AC962" s="2">
        <f>IF(OR($Y962="",$G$6=""),"",INDEX($A:$U,ROW(),$G$6)&amp;"")</f>
        <v/>
      </c>
      <c r="AD962" s="2">
        <f>IF($Y962="","",IF(OR(AND(설정!$B$5&lt;&gt;"",ISNUMBER(SEARCH(설정!$B$5,$AC962))),AND(설정!$B$6&lt;&gt;"",ISNUMBER(SEARCH(설정!$B$6,$AC962))),AND(설정!$B$7&lt;&gt;"",ISNUMBER(SEARCH(설정!$B$7,$AC962)))),"제외","포함"))</f>
        <v/>
      </c>
    </row>
    <row r="963">
      <c r="W963" s="2">
        <f>IF(OR($B$5="",$C$6="",ROW()&lt;$B$5),"",IF(INDEX($A:$U,ROW(),$C$6)="","",INDEX($A:$U,ROW(),$C$6)))</f>
        <v/>
      </c>
      <c r="X963" s="28">
        <f>IF($W963="","",IF(ISNUMBER($W963),IF($W963&gt;=10000000,IFERROR(DATE(INT($W963/10000),MOD(INT($W963/100),100),MOD($W963,100)),""),$W963),IF(ISNUMBER(--SUBSTITUTE(SUBSTITUTE(TRIM($W963),".","-"),"/","-")),IF(--SUBSTITUTE(SUBSTITUTE(TRIM($W963),".","-"),"/","-")&gt;=10000000,IFERROR(DATE(--LEFT(TRIM($W963),4),--MID(TRIM($W963),5,2),--RIGHT(TRIM($W963),2)),""),--SUBSTITUTE(SUBSTITUTE(TRIM($W963),".","-"),"/","-")),IFERROR(--LEFT(SUBSTITUTE(SUBSTITUTE(TRIM($W963),".","-"),"/","-"),10),""))))</f>
        <v/>
      </c>
      <c r="Y963" s="29">
        <f>IF($X963="","",INT($X963))</f>
        <v/>
      </c>
      <c r="Z963" s="30">
        <f>IF(OR($Y963="",$D$6=""),"",IF(INDEX($A:$U,ROW(),$D$6)="",0,IF(ISNUMBER(INDEX($A:$U,ROW(),$D$6)),INDEX($A:$U,ROW(),$D$6),IFERROR(--SUBSTITUTE(SUBSTITUTE(TRIM(INDEX($A:$U,ROW(),$D$6)),",",""),"원",""),0))))</f>
        <v/>
      </c>
      <c r="AA963" s="30">
        <f>IF(OR($Y963="",$E$6=""),"",IF(INDEX($A:$U,ROW(),$E$6)="",0,IF(ISNUMBER(INDEX($A:$U,ROW(),$E$6)),INDEX($A:$U,ROW(),$E$6),IFERROR(--SUBSTITUTE(SUBSTITUTE(TRIM(INDEX($A:$U,ROW(),$E$6)),",",""),"원",""),0))))</f>
        <v/>
      </c>
      <c r="AB963" s="30">
        <f>IF(OR($Y963="",$F$6=""),"",IF(INDEX($A:$U,ROW(),$F$6)="","",IF(ISNUMBER(INDEX($A:$U,ROW(),$F$6)),INDEX($A:$U,ROW(),$F$6),IFERROR(--SUBSTITUTE(SUBSTITUTE(TRIM(INDEX($A:$U,ROW(),$F$6)),",",""),"원",""),""))))</f>
        <v/>
      </c>
      <c r="AC963" s="2">
        <f>IF(OR($Y963="",$G$6=""),"",INDEX($A:$U,ROW(),$G$6)&amp;"")</f>
        <v/>
      </c>
      <c r="AD963" s="2">
        <f>IF($Y963="","",IF(OR(AND(설정!$B$5&lt;&gt;"",ISNUMBER(SEARCH(설정!$B$5,$AC963))),AND(설정!$B$6&lt;&gt;"",ISNUMBER(SEARCH(설정!$B$6,$AC963))),AND(설정!$B$7&lt;&gt;"",ISNUMBER(SEARCH(설정!$B$7,$AC963)))),"제외","포함"))</f>
        <v/>
      </c>
    </row>
    <row r="964">
      <c r="W964" s="2">
        <f>IF(OR($B$5="",$C$6="",ROW()&lt;$B$5),"",IF(INDEX($A:$U,ROW(),$C$6)="","",INDEX($A:$U,ROW(),$C$6)))</f>
        <v/>
      </c>
      <c r="X964" s="28">
        <f>IF($W964="","",IF(ISNUMBER($W964),IF($W964&gt;=10000000,IFERROR(DATE(INT($W964/10000),MOD(INT($W964/100),100),MOD($W964,100)),""),$W964),IF(ISNUMBER(--SUBSTITUTE(SUBSTITUTE(TRIM($W964),".","-"),"/","-")),IF(--SUBSTITUTE(SUBSTITUTE(TRIM($W964),".","-"),"/","-")&gt;=10000000,IFERROR(DATE(--LEFT(TRIM($W964),4),--MID(TRIM($W964),5,2),--RIGHT(TRIM($W964),2)),""),--SUBSTITUTE(SUBSTITUTE(TRIM($W964),".","-"),"/","-")),IFERROR(--LEFT(SUBSTITUTE(SUBSTITUTE(TRIM($W964),".","-"),"/","-"),10),""))))</f>
        <v/>
      </c>
      <c r="Y964" s="29">
        <f>IF($X964="","",INT($X964))</f>
        <v/>
      </c>
      <c r="Z964" s="30">
        <f>IF(OR($Y964="",$D$6=""),"",IF(INDEX($A:$U,ROW(),$D$6)="",0,IF(ISNUMBER(INDEX($A:$U,ROW(),$D$6)),INDEX($A:$U,ROW(),$D$6),IFERROR(--SUBSTITUTE(SUBSTITUTE(TRIM(INDEX($A:$U,ROW(),$D$6)),",",""),"원",""),0))))</f>
        <v/>
      </c>
      <c r="AA964" s="30">
        <f>IF(OR($Y964="",$E$6=""),"",IF(INDEX($A:$U,ROW(),$E$6)="",0,IF(ISNUMBER(INDEX($A:$U,ROW(),$E$6)),INDEX($A:$U,ROW(),$E$6),IFERROR(--SUBSTITUTE(SUBSTITUTE(TRIM(INDEX($A:$U,ROW(),$E$6)),",",""),"원",""),0))))</f>
        <v/>
      </c>
      <c r="AB964" s="30">
        <f>IF(OR($Y964="",$F$6=""),"",IF(INDEX($A:$U,ROW(),$F$6)="","",IF(ISNUMBER(INDEX($A:$U,ROW(),$F$6)),INDEX($A:$U,ROW(),$F$6),IFERROR(--SUBSTITUTE(SUBSTITUTE(TRIM(INDEX($A:$U,ROW(),$F$6)),",",""),"원",""),""))))</f>
        <v/>
      </c>
      <c r="AC964" s="2">
        <f>IF(OR($Y964="",$G$6=""),"",INDEX($A:$U,ROW(),$G$6)&amp;"")</f>
        <v/>
      </c>
      <c r="AD964" s="2">
        <f>IF($Y964="","",IF(OR(AND(설정!$B$5&lt;&gt;"",ISNUMBER(SEARCH(설정!$B$5,$AC964))),AND(설정!$B$6&lt;&gt;"",ISNUMBER(SEARCH(설정!$B$6,$AC964))),AND(설정!$B$7&lt;&gt;"",ISNUMBER(SEARCH(설정!$B$7,$AC964)))),"제외","포함"))</f>
        <v/>
      </c>
    </row>
    <row r="965">
      <c r="W965" s="2">
        <f>IF(OR($B$5="",$C$6="",ROW()&lt;$B$5),"",IF(INDEX($A:$U,ROW(),$C$6)="","",INDEX($A:$U,ROW(),$C$6)))</f>
        <v/>
      </c>
      <c r="X965" s="28">
        <f>IF($W965="","",IF(ISNUMBER($W965),IF($W965&gt;=10000000,IFERROR(DATE(INT($W965/10000),MOD(INT($W965/100),100),MOD($W965,100)),""),$W965),IF(ISNUMBER(--SUBSTITUTE(SUBSTITUTE(TRIM($W965),".","-"),"/","-")),IF(--SUBSTITUTE(SUBSTITUTE(TRIM($W965),".","-"),"/","-")&gt;=10000000,IFERROR(DATE(--LEFT(TRIM($W965),4),--MID(TRIM($W965),5,2),--RIGHT(TRIM($W965),2)),""),--SUBSTITUTE(SUBSTITUTE(TRIM($W965),".","-"),"/","-")),IFERROR(--LEFT(SUBSTITUTE(SUBSTITUTE(TRIM($W965),".","-"),"/","-"),10),""))))</f>
        <v/>
      </c>
      <c r="Y965" s="29">
        <f>IF($X965="","",INT($X965))</f>
        <v/>
      </c>
      <c r="Z965" s="30">
        <f>IF(OR($Y965="",$D$6=""),"",IF(INDEX($A:$U,ROW(),$D$6)="",0,IF(ISNUMBER(INDEX($A:$U,ROW(),$D$6)),INDEX($A:$U,ROW(),$D$6),IFERROR(--SUBSTITUTE(SUBSTITUTE(TRIM(INDEX($A:$U,ROW(),$D$6)),",",""),"원",""),0))))</f>
        <v/>
      </c>
      <c r="AA965" s="30">
        <f>IF(OR($Y965="",$E$6=""),"",IF(INDEX($A:$U,ROW(),$E$6)="",0,IF(ISNUMBER(INDEX($A:$U,ROW(),$E$6)),INDEX($A:$U,ROW(),$E$6),IFERROR(--SUBSTITUTE(SUBSTITUTE(TRIM(INDEX($A:$U,ROW(),$E$6)),",",""),"원",""),0))))</f>
        <v/>
      </c>
      <c r="AB965" s="30">
        <f>IF(OR($Y965="",$F$6=""),"",IF(INDEX($A:$U,ROW(),$F$6)="","",IF(ISNUMBER(INDEX($A:$U,ROW(),$F$6)),INDEX($A:$U,ROW(),$F$6),IFERROR(--SUBSTITUTE(SUBSTITUTE(TRIM(INDEX($A:$U,ROW(),$F$6)),",",""),"원",""),""))))</f>
        <v/>
      </c>
      <c r="AC965" s="2">
        <f>IF(OR($Y965="",$G$6=""),"",INDEX($A:$U,ROW(),$G$6)&amp;"")</f>
        <v/>
      </c>
      <c r="AD965" s="2">
        <f>IF($Y965="","",IF(OR(AND(설정!$B$5&lt;&gt;"",ISNUMBER(SEARCH(설정!$B$5,$AC965))),AND(설정!$B$6&lt;&gt;"",ISNUMBER(SEARCH(설정!$B$6,$AC965))),AND(설정!$B$7&lt;&gt;"",ISNUMBER(SEARCH(설정!$B$7,$AC965)))),"제외","포함"))</f>
        <v/>
      </c>
    </row>
    <row r="966">
      <c r="W966" s="2">
        <f>IF(OR($B$5="",$C$6="",ROW()&lt;$B$5),"",IF(INDEX($A:$U,ROW(),$C$6)="","",INDEX($A:$U,ROW(),$C$6)))</f>
        <v/>
      </c>
      <c r="X966" s="28">
        <f>IF($W966="","",IF(ISNUMBER($W966),IF($W966&gt;=10000000,IFERROR(DATE(INT($W966/10000),MOD(INT($W966/100),100),MOD($W966,100)),""),$W966),IF(ISNUMBER(--SUBSTITUTE(SUBSTITUTE(TRIM($W966),".","-"),"/","-")),IF(--SUBSTITUTE(SUBSTITUTE(TRIM($W966),".","-"),"/","-")&gt;=10000000,IFERROR(DATE(--LEFT(TRIM($W966),4),--MID(TRIM($W966),5,2),--RIGHT(TRIM($W966),2)),""),--SUBSTITUTE(SUBSTITUTE(TRIM($W966),".","-"),"/","-")),IFERROR(--LEFT(SUBSTITUTE(SUBSTITUTE(TRIM($W966),".","-"),"/","-"),10),""))))</f>
        <v/>
      </c>
      <c r="Y966" s="29">
        <f>IF($X966="","",INT($X966))</f>
        <v/>
      </c>
      <c r="Z966" s="30">
        <f>IF(OR($Y966="",$D$6=""),"",IF(INDEX($A:$U,ROW(),$D$6)="",0,IF(ISNUMBER(INDEX($A:$U,ROW(),$D$6)),INDEX($A:$U,ROW(),$D$6),IFERROR(--SUBSTITUTE(SUBSTITUTE(TRIM(INDEX($A:$U,ROW(),$D$6)),",",""),"원",""),0))))</f>
        <v/>
      </c>
      <c r="AA966" s="30">
        <f>IF(OR($Y966="",$E$6=""),"",IF(INDEX($A:$U,ROW(),$E$6)="",0,IF(ISNUMBER(INDEX($A:$U,ROW(),$E$6)),INDEX($A:$U,ROW(),$E$6),IFERROR(--SUBSTITUTE(SUBSTITUTE(TRIM(INDEX($A:$U,ROW(),$E$6)),",",""),"원",""),0))))</f>
        <v/>
      </c>
      <c r="AB966" s="30">
        <f>IF(OR($Y966="",$F$6=""),"",IF(INDEX($A:$U,ROW(),$F$6)="","",IF(ISNUMBER(INDEX($A:$U,ROW(),$F$6)),INDEX($A:$U,ROW(),$F$6),IFERROR(--SUBSTITUTE(SUBSTITUTE(TRIM(INDEX($A:$U,ROW(),$F$6)),",",""),"원",""),""))))</f>
        <v/>
      </c>
      <c r="AC966" s="2">
        <f>IF(OR($Y966="",$G$6=""),"",INDEX($A:$U,ROW(),$G$6)&amp;"")</f>
        <v/>
      </c>
      <c r="AD966" s="2">
        <f>IF($Y966="","",IF(OR(AND(설정!$B$5&lt;&gt;"",ISNUMBER(SEARCH(설정!$B$5,$AC966))),AND(설정!$B$6&lt;&gt;"",ISNUMBER(SEARCH(설정!$B$6,$AC966))),AND(설정!$B$7&lt;&gt;"",ISNUMBER(SEARCH(설정!$B$7,$AC966)))),"제외","포함"))</f>
        <v/>
      </c>
    </row>
    <row r="967">
      <c r="W967" s="2">
        <f>IF(OR($B$5="",$C$6="",ROW()&lt;$B$5),"",IF(INDEX($A:$U,ROW(),$C$6)="","",INDEX($A:$U,ROW(),$C$6)))</f>
        <v/>
      </c>
      <c r="X967" s="28">
        <f>IF($W967="","",IF(ISNUMBER($W967),IF($W967&gt;=10000000,IFERROR(DATE(INT($W967/10000),MOD(INT($W967/100),100),MOD($W967,100)),""),$W967),IF(ISNUMBER(--SUBSTITUTE(SUBSTITUTE(TRIM($W967),".","-"),"/","-")),IF(--SUBSTITUTE(SUBSTITUTE(TRIM($W967),".","-"),"/","-")&gt;=10000000,IFERROR(DATE(--LEFT(TRIM($W967),4),--MID(TRIM($W967),5,2),--RIGHT(TRIM($W967),2)),""),--SUBSTITUTE(SUBSTITUTE(TRIM($W967),".","-"),"/","-")),IFERROR(--LEFT(SUBSTITUTE(SUBSTITUTE(TRIM($W967),".","-"),"/","-"),10),""))))</f>
        <v/>
      </c>
      <c r="Y967" s="29">
        <f>IF($X967="","",INT($X967))</f>
        <v/>
      </c>
      <c r="Z967" s="30">
        <f>IF(OR($Y967="",$D$6=""),"",IF(INDEX($A:$U,ROW(),$D$6)="",0,IF(ISNUMBER(INDEX($A:$U,ROW(),$D$6)),INDEX($A:$U,ROW(),$D$6),IFERROR(--SUBSTITUTE(SUBSTITUTE(TRIM(INDEX($A:$U,ROW(),$D$6)),",",""),"원",""),0))))</f>
        <v/>
      </c>
      <c r="AA967" s="30">
        <f>IF(OR($Y967="",$E$6=""),"",IF(INDEX($A:$U,ROW(),$E$6)="",0,IF(ISNUMBER(INDEX($A:$U,ROW(),$E$6)),INDEX($A:$U,ROW(),$E$6),IFERROR(--SUBSTITUTE(SUBSTITUTE(TRIM(INDEX($A:$U,ROW(),$E$6)),",",""),"원",""),0))))</f>
        <v/>
      </c>
      <c r="AB967" s="30">
        <f>IF(OR($Y967="",$F$6=""),"",IF(INDEX($A:$U,ROW(),$F$6)="","",IF(ISNUMBER(INDEX($A:$U,ROW(),$F$6)),INDEX($A:$U,ROW(),$F$6),IFERROR(--SUBSTITUTE(SUBSTITUTE(TRIM(INDEX($A:$U,ROW(),$F$6)),",",""),"원",""),""))))</f>
        <v/>
      </c>
      <c r="AC967" s="2">
        <f>IF(OR($Y967="",$G$6=""),"",INDEX($A:$U,ROW(),$G$6)&amp;"")</f>
        <v/>
      </c>
      <c r="AD967" s="2">
        <f>IF($Y967="","",IF(OR(AND(설정!$B$5&lt;&gt;"",ISNUMBER(SEARCH(설정!$B$5,$AC967))),AND(설정!$B$6&lt;&gt;"",ISNUMBER(SEARCH(설정!$B$6,$AC967))),AND(설정!$B$7&lt;&gt;"",ISNUMBER(SEARCH(설정!$B$7,$AC967)))),"제외","포함"))</f>
        <v/>
      </c>
    </row>
    <row r="968">
      <c r="W968" s="2">
        <f>IF(OR($B$5="",$C$6="",ROW()&lt;$B$5),"",IF(INDEX($A:$U,ROW(),$C$6)="","",INDEX($A:$U,ROW(),$C$6)))</f>
        <v/>
      </c>
      <c r="X968" s="28">
        <f>IF($W968="","",IF(ISNUMBER($W968),IF($W968&gt;=10000000,IFERROR(DATE(INT($W968/10000),MOD(INT($W968/100),100),MOD($W968,100)),""),$W968),IF(ISNUMBER(--SUBSTITUTE(SUBSTITUTE(TRIM($W968),".","-"),"/","-")),IF(--SUBSTITUTE(SUBSTITUTE(TRIM($W968),".","-"),"/","-")&gt;=10000000,IFERROR(DATE(--LEFT(TRIM($W968),4),--MID(TRIM($W968),5,2),--RIGHT(TRIM($W968),2)),""),--SUBSTITUTE(SUBSTITUTE(TRIM($W968),".","-"),"/","-")),IFERROR(--LEFT(SUBSTITUTE(SUBSTITUTE(TRIM($W968),".","-"),"/","-"),10),""))))</f>
        <v/>
      </c>
      <c r="Y968" s="29">
        <f>IF($X968="","",INT($X968))</f>
        <v/>
      </c>
      <c r="Z968" s="30">
        <f>IF(OR($Y968="",$D$6=""),"",IF(INDEX($A:$U,ROW(),$D$6)="",0,IF(ISNUMBER(INDEX($A:$U,ROW(),$D$6)),INDEX($A:$U,ROW(),$D$6),IFERROR(--SUBSTITUTE(SUBSTITUTE(TRIM(INDEX($A:$U,ROW(),$D$6)),",",""),"원",""),0))))</f>
        <v/>
      </c>
      <c r="AA968" s="30">
        <f>IF(OR($Y968="",$E$6=""),"",IF(INDEX($A:$U,ROW(),$E$6)="",0,IF(ISNUMBER(INDEX($A:$U,ROW(),$E$6)),INDEX($A:$U,ROW(),$E$6),IFERROR(--SUBSTITUTE(SUBSTITUTE(TRIM(INDEX($A:$U,ROW(),$E$6)),",",""),"원",""),0))))</f>
        <v/>
      </c>
      <c r="AB968" s="30">
        <f>IF(OR($Y968="",$F$6=""),"",IF(INDEX($A:$U,ROW(),$F$6)="","",IF(ISNUMBER(INDEX($A:$U,ROW(),$F$6)),INDEX($A:$U,ROW(),$F$6),IFERROR(--SUBSTITUTE(SUBSTITUTE(TRIM(INDEX($A:$U,ROW(),$F$6)),",",""),"원",""),""))))</f>
        <v/>
      </c>
      <c r="AC968" s="2">
        <f>IF(OR($Y968="",$G$6=""),"",INDEX($A:$U,ROW(),$G$6)&amp;"")</f>
        <v/>
      </c>
      <c r="AD968" s="2">
        <f>IF($Y968="","",IF(OR(AND(설정!$B$5&lt;&gt;"",ISNUMBER(SEARCH(설정!$B$5,$AC968))),AND(설정!$B$6&lt;&gt;"",ISNUMBER(SEARCH(설정!$B$6,$AC968))),AND(설정!$B$7&lt;&gt;"",ISNUMBER(SEARCH(설정!$B$7,$AC968)))),"제외","포함"))</f>
        <v/>
      </c>
    </row>
    <row r="969">
      <c r="W969" s="2">
        <f>IF(OR($B$5="",$C$6="",ROW()&lt;$B$5),"",IF(INDEX($A:$U,ROW(),$C$6)="","",INDEX($A:$U,ROW(),$C$6)))</f>
        <v/>
      </c>
      <c r="X969" s="28">
        <f>IF($W969="","",IF(ISNUMBER($W969),IF($W969&gt;=10000000,IFERROR(DATE(INT($W969/10000),MOD(INT($W969/100),100),MOD($W969,100)),""),$W969),IF(ISNUMBER(--SUBSTITUTE(SUBSTITUTE(TRIM($W969),".","-"),"/","-")),IF(--SUBSTITUTE(SUBSTITUTE(TRIM($W969),".","-"),"/","-")&gt;=10000000,IFERROR(DATE(--LEFT(TRIM($W969),4),--MID(TRIM($W969),5,2),--RIGHT(TRIM($W969),2)),""),--SUBSTITUTE(SUBSTITUTE(TRIM($W969),".","-"),"/","-")),IFERROR(--LEFT(SUBSTITUTE(SUBSTITUTE(TRIM($W969),".","-"),"/","-"),10),""))))</f>
        <v/>
      </c>
      <c r="Y969" s="29">
        <f>IF($X969="","",INT($X969))</f>
        <v/>
      </c>
      <c r="Z969" s="30">
        <f>IF(OR($Y969="",$D$6=""),"",IF(INDEX($A:$U,ROW(),$D$6)="",0,IF(ISNUMBER(INDEX($A:$U,ROW(),$D$6)),INDEX($A:$U,ROW(),$D$6),IFERROR(--SUBSTITUTE(SUBSTITUTE(TRIM(INDEX($A:$U,ROW(),$D$6)),",",""),"원",""),0))))</f>
        <v/>
      </c>
      <c r="AA969" s="30">
        <f>IF(OR($Y969="",$E$6=""),"",IF(INDEX($A:$U,ROW(),$E$6)="",0,IF(ISNUMBER(INDEX($A:$U,ROW(),$E$6)),INDEX($A:$U,ROW(),$E$6),IFERROR(--SUBSTITUTE(SUBSTITUTE(TRIM(INDEX($A:$U,ROW(),$E$6)),",",""),"원",""),0))))</f>
        <v/>
      </c>
      <c r="AB969" s="30">
        <f>IF(OR($Y969="",$F$6=""),"",IF(INDEX($A:$U,ROW(),$F$6)="","",IF(ISNUMBER(INDEX($A:$U,ROW(),$F$6)),INDEX($A:$U,ROW(),$F$6),IFERROR(--SUBSTITUTE(SUBSTITUTE(TRIM(INDEX($A:$U,ROW(),$F$6)),",",""),"원",""),""))))</f>
        <v/>
      </c>
      <c r="AC969" s="2">
        <f>IF(OR($Y969="",$G$6=""),"",INDEX($A:$U,ROW(),$G$6)&amp;"")</f>
        <v/>
      </c>
      <c r="AD969" s="2">
        <f>IF($Y969="","",IF(OR(AND(설정!$B$5&lt;&gt;"",ISNUMBER(SEARCH(설정!$B$5,$AC969))),AND(설정!$B$6&lt;&gt;"",ISNUMBER(SEARCH(설정!$B$6,$AC969))),AND(설정!$B$7&lt;&gt;"",ISNUMBER(SEARCH(설정!$B$7,$AC969)))),"제외","포함"))</f>
        <v/>
      </c>
    </row>
    <row r="970">
      <c r="W970" s="2">
        <f>IF(OR($B$5="",$C$6="",ROW()&lt;$B$5),"",IF(INDEX($A:$U,ROW(),$C$6)="","",INDEX($A:$U,ROW(),$C$6)))</f>
        <v/>
      </c>
      <c r="X970" s="28">
        <f>IF($W970="","",IF(ISNUMBER($W970),IF($W970&gt;=10000000,IFERROR(DATE(INT($W970/10000),MOD(INT($W970/100),100),MOD($W970,100)),""),$W970),IF(ISNUMBER(--SUBSTITUTE(SUBSTITUTE(TRIM($W970),".","-"),"/","-")),IF(--SUBSTITUTE(SUBSTITUTE(TRIM($W970),".","-"),"/","-")&gt;=10000000,IFERROR(DATE(--LEFT(TRIM($W970),4),--MID(TRIM($W970),5,2),--RIGHT(TRIM($W970),2)),""),--SUBSTITUTE(SUBSTITUTE(TRIM($W970),".","-"),"/","-")),IFERROR(--LEFT(SUBSTITUTE(SUBSTITUTE(TRIM($W970),".","-"),"/","-"),10),""))))</f>
        <v/>
      </c>
      <c r="Y970" s="29">
        <f>IF($X970="","",INT($X970))</f>
        <v/>
      </c>
      <c r="Z970" s="30">
        <f>IF(OR($Y970="",$D$6=""),"",IF(INDEX($A:$U,ROW(),$D$6)="",0,IF(ISNUMBER(INDEX($A:$U,ROW(),$D$6)),INDEX($A:$U,ROW(),$D$6),IFERROR(--SUBSTITUTE(SUBSTITUTE(TRIM(INDEX($A:$U,ROW(),$D$6)),",",""),"원",""),0))))</f>
        <v/>
      </c>
      <c r="AA970" s="30">
        <f>IF(OR($Y970="",$E$6=""),"",IF(INDEX($A:$U,ROW(),$E$6)="",0,IF(ISNUMBER(INDEX($A:$U,ROW(),$E$6)),INDEX($A:$U,ROW(),$E$6),IFERROR(--SUBSTITUTE(SUBSTITUTE(TRIM(INDEX($A:$U,ROW(),$E$6)),",",""),"원",""),0))))</f>
        <v/>
      </c>
      <c r="AB970" s="30">
        <f>IF(OR($Y970="",$F$6=""),"",IF(INDEX($A:$U,ROW(),$F$6)="","",IF(ISNUMBER(INDEX($A:$U,ROW(),$F$6)),INDEX($A:$U,ROW(),$F$6),IFERROR(--SUBSTITUTE(SUBSTITUTE(TRIM(INDEX($A:$U,ROW(),$F$6)),",",""),"원",""),""))))</f>
        <v/>
      </c>
      <c r="AC970" s="2">
        <f>IF(OR($Y970="",$G$6=""),"",INDEX($A:$U,ROW(),$G$6)&amp;"")</f>
        <v/>
      </c>
      <c r="AD970" s="2">
        <f>IF($Y970="","",IF(OR(AND(설정!$B$5&lt;&gt;"",ISNUMBER(SEARCH(설정!$B$5,$AC970))),AND(설정!$B$6&lt;&gt;"",ISNUMBER(SEARCH(설정!$B$6,$AC970))),AND(설정!$B$7&lt;&gt;"",ISNUMBER(SEARCH(설정!$B$7,$AC970)))),"제외","포함"))</f>
        <v/>
      </c>
    </row>
    <row r="971">
      <c r="W971" s="2">
        <f>IF(OR($B$5="",$C$6="",ROW()&lt;$B$5),"",IF(INDEX($A:$U,ROW(),$C$6)="","",INDEX($A:$U,ROW(),$C$6)))</f>
        <v/>
      </c>
      <c r="X971" s="28">
        <f>IF($W971="","",IF(ISNUMBER($W971),IF($W971&gt;=10000000,IFERROR(DATE(INT($W971/10000),MOD(INT($W971/100),100),MOD($W971,100)),""),$W971),IF(ISNUMBER(--SUBSTITUTE(SUBSTITUTE(TRIM($W971),".","-"),"/","-")),IF(--SUBSTITUTE(SUBSTITUTE(TRIM($W971),".","-"),"/","-")&gt;=10000000,IFERROR(DATE(--LEFT(TRIM($W971),4),--MID(TRIM($W971),5,2),--RIGHT(TRIM($W971),2)),""),--SUBSTITUTE(SUBSTITUTE(TRIM($W971),".","-"),"/","-")),IFERROR(--LEFT(SUBSTITUTE(SUBSTITUTE(TRIM($W971),".","-"),"/","-"),10),""))))</f>
        <v/>
      </c>
      <c r="Y971" s="29">
        <f>IF($X971="","",INT($X971))</f>
        <v/>
      </c>
      <c r="Z971" s="30">
        <f>IF(OR($Y971="",$D$6=""),"",IF(INDEX($A:$U,ROW(),$D$6)="",0,IF(ISNUMBER(INDEX($A:$U,ROW(),$D$6)),INDEX($A:$U,ROW(),$D$6),IFERROR(--SUBSTITUTE(SUBSTITUTE(TRIM(INDEX($A:$U,ROW(),$D$6)),",",""),"원",""),0))))</f>
        <v/>
      </c>
      <c r="AA971" s="30">
        <f>IF(OR($Y971="",$E$6=""),"",IF(INDEX($A:$U,ROW(),$E$6)="",0,IF(ISNUMBER(INDEX($A:$U,ROW(),$E$6)),INDEX($A:$U,ROW(),$E$6),IFERROR(--SUBSTITUTE(SUBSTITUTE(TRIM(INDEX($A:$U,ROW(),$E$6)),",",""),"원",""),0))))</f>
        <v/>
      </c>
      <c r="AB971" s="30">
        <f>IF(OR($Y971="",$F$6=""),"",IF(INDEX($A:$U,ROW(),$F$6)="","",IF(ISNUMBER(INDEX($A:$U,ROW(),$F$6)),INDEX($A:$U,ROW(),$F$6),IFERROR(--SUBSTITUTE(SUBSTITUTE(TRIM(INDEX($A:$U,ROW(),$F$6)),",",""),"원",""),""))))</f>
        <v/>
      </c>
      <c r="AC971" s="2">
        <f>IF(OR($Y971="",$G$6=""),"",INDEX($A:$U,ROW(),$G$6)&amp;"")</f>
        <v/>
      </c>
      <c r="AD971" s="2">
        <f>IF($Y971="","",IF(OR(AND(설정!$B$5&lt;&gt;"",ISNUMBER(SEARCH(설정!$B$5,$AC971))),AND(설정!$B$6&lt;&gt;"",ISNUMBER(SEARCH(설정!$B$6,$AC971))),AND(설정!$B$7&lt;&gt;"",ISNUMBER(SEARCH(설정!$B$7,$AC971)))),"제외","포함"))</f>
        <v/>
      </c>
    </row>
    <row r="972">
      <c r="W972" s="2">
        <f>IF(OR($B$5="",$C$6="",ROW()&lt;$B$5),"",IF(INDEX($A:$U,ROW(),$C$6)="","",INDEX($A:$U,ROW(),$C$6)))</f>
        <v/>
      </c>
      <c r="X972" s="28">
        <f>IF($W972="","",IF(ISNUMBER($W972),IF($W972&gt;=10000000,IFERROR(DATE(INT($W972/10000),MOD(INT($W972/100),100),MOD($W972,100)),""),$W972),IF(ISNUMBER(--SUBSTITUTE(SUBSTITUTE(TRIM($W972),".","-"),"/","-")),IF(--SUBSTITUTE(SUBSTITUTE(TRIM($W972),".","-"),"/","-")&gt;=10000000,IFERROR(DATE(--LEFT(TRIM($W972),4),--MID(TRIM($W972),5,2),--RIGHT(TRIM($W972),2)),""),--SUBSTITUTE(SUBSTITUTE(TRIM($W972),".","-"),"/","-")),IFERROR(--LEFT(SUBSTITUTE(SUBSTITUTE(TRIM($W972),".","-"),"/","-"),10),""))))</f>
        <v/>
      </c>
      <c r="Y972" s="29">
        <f>IF($X972="","",INT($X972))</f>
        <v/>
      </c>
      <c r="Z972" s="30">
        <f>IF(OR($Y972="",$D$6=""),"",IF(INDEX($A:$U,ROW(),$D$6)="",0,IF(ISNUMBER(INDEX($A:$U,ROW(),$D$6)),INDEX($A:$U,ROW(),$D$6),IFERROR(--SUBSTITUTE(SUBSTITUTE(TRIM(INDEX($A:$U,ROW(),$D$6)),",",""),"원",""),0))))</f>
        <v/>
      </c>
      <c r="AA972" s="30">
        <f>IF(OR($Y972="",$E$6=""),"",IF(INDEX($A:$U,ROW(),$E$6)="",0,IF(ISNUMBER(INDEX($A:$U,ROW(),$E$6)),INDEX($A:$U,ROW(),$E$6),IFERROR(--SUBSTITUTE(SUBSTITUTE(TRIM(INDEX($A:$U,ROW(),$E$6)),",",""),"원",""),0))))</f>
        <v/>
      </c>
      <c r="AB972" s="30">
        <f>IF(OR($Y972="",$F$6=""),"",IF(INDEX($A:$U,ROW(),$F$6)="","",IF(ISNUMBER(INDEX($A:$U,ROW(),$F$6)),INDEX($A:$U,ROW(),$F$6),IFERROR(--SUBSTITUTE(SUBSTITUTE(TRIM(INDEX($A:$U,ROW(),$F$6)),",",""),"원",""),""))))</f>
        <v/>
      </c>
      <c r="AC972" s="2">
        <f>IF(OR($Y972="",$G$6=""),"",INDEX($A:$U,ROW(),$G$6)&amp;"")</f>
        <v/>
      </c>
      <c r="AD972" s="2">
        <f>IF($Y972="","",IF(OR(AND(설정!$B$5&lt;&gt;"",ISNUMBER(SEARCH(설정!$B$5,$AC972))),AND(설정!$B$6&lt;&gt;"",ISNUMBER(SEARCH(설정!$B$6,$AC972))),AND(설정!$B$7&lt;&gt;"",ISNUMBER(SEARCH(설정!$B$7,$AC972)))),"제외","포함"))</f>
        <v/>
      </c>
    </row>
    <row r="973">
      <c r="W973" s="2">
        <f>IF(OR($B$5="",$C$6="",ROW()&lt;$B$5),"",IF(INDEX($A:$U,ROW(),$C$6)="","",INDEX($A:$U,ROW(),$C$6)))</f>
        <v/>
      </c>
      <c r="X973" s="28">
        <f>IF($W973="","",IF(ISNUMBER($W973),IF($W973&gt;=10000000,IFERROR(DATE(INT($W973/10000),MOD(INT($W973/100),100),MOD($W973,100)),""),$W973),IF(ISNUMBER(--SUBSTITUTE(SUBSTITUTE(TRIM($W973),".","-"),"/","-")),IF(--SUBSTITUTE(SUBSTITUTE(TRIM($W973),".","-"),"/","-")&gt;=10000000,IFERROR(DATE(--LEFT(TRIM($W973),4),--MID(TRIM($W973),5,2),--RIGHT(TRIM($W973),2)),""),--SUBSTITUTE(SUBSTITUTE(TRIM($W973),".","-"),"/","-")),IFERROR(--LEFT(SUBSTITUTE(SUBSTITUTE(TRIM($W973),".","-"),"/","-"),10),""))))</f>
        <v/>
      </c>
      <c r="Y973" s="29">
        <f>IF($X973="","",INT($X973))</f>
        <v/>
      </c>
      <c r="Z973" s="30">
        <f>IF(OR($Y973="",$D$6=""),"",IF(INDEX($A:$U,ROW(),$D$6)="",0,IF(ISNUMBER(INDEX($A:$U,ROW(),$D$6)),INDEX($A:$U,ROW(),$D$6),IFERROR(--SUBSTITUTE(SUBSTITUTE(TRIM(INDEX($A:$U,ROW(),$D$6)),",",""),"원",""),0))))</f>
        <v/>
      </c>
      <c r="AA973" s="30">
        <f>IF(OR($Y973="",$E$6=""),"",IF(INDEX($A:$U,ROW(),$E$6)="",0,IF(ISNUMBER(INDEX($A:$U,ROW(),$E$6)),INDEX($A:$U,ROW(),$E$6),IFERROR(--SUBSTITUTE(SUBSTITUTE(TRIM(INDEX($A:$U,ROW(),$E$6)),",",""),"원",""),0))))</f>
        <v/>
      </c>
      <c r="AB973" s="30">
        <f>IF(OR($Y973="",$F$6=""),"",IF(INDEX($A:$U,ROW(),$F$6)="","",IF(ISNUMBER(INDEX($A:$U,ROW(),$F$6)),INDEX($A:$U,ROW(),$F$6),IFERROR(--SUBSTITUTE(SUBSTITUTE(TRIM(INDEX($A:$U,ROW(),$F$6)),",",""),"원",""),""))))</f>
        <v/>
      </c>
      <c r="AC973" s="2">
        <f>IF(OR($Y973="",$G$6=""),"",INDEX($A:$U,ROW(),$G$6)&amp;"")</f>
        <v/>
      </c>
      <c r="AD973" s="2">
        <f>IF($Y973="","",IF(OR(AND(설정!$B$5&lt;&gt;"",ISNUMBER(SEARCH(설정!$B$5,$AC973))),AND(설정!$B$6&lt;&gt;"",ISNUMBER(SEARCH(설정!$B$6,$AC973))),AND(설정!$B$7&lt;&gt;"",ISNUMBER(SEARCH(설정!$B$7,$AC973)))),"제외","포함"))</f>
        <v/>
      </c>
    </row>
    <row r="974">
      <c r="W974" s="2">
        <f>IF(OR($B$5="",$C$6="",ROW()&lt;$B$5),"",IF(INDEX($A:$U,ROW(),$C$6)="","",INDEX($A:$U,ROW(),$C$6)))</f>
        <v/>
      </c>
      <c r="X974" s="28">
        <f>IF($W974="","",IF(ISNUMBER($W974),IF($W974&gt;=10000000,IFERROR(DATE(INT($W974/10000),MOD(INT($W974/100),100),MOD($W974,100)),""),$W974),IF(ISNUMBER(--SUBSTITUTE(SUBSTITUTE(TRIM($W974),".","-"),"/","-")),IF(--SUBSTITUTE(SUBSTITUTE(TRIM($W974),".","-"),"/","-")&gt;=10000000,IFERROR(DATE(--LEFT(TRIM($W974),4),--MID(TRIM($W974),5,2),--RIGHT(TRIM($W974),2)),""),--SUBSTITUTE(SUBSTITUTE(TRIM($W974),".","-"),"/","-")),IFERROR(--LEFT(SUBSTITUTE(SUBSTITUTE(TRIM($W974),".","-"),"/","-"),10),""))))</f>
        <v/>
      </c>
      <c r="Y974" s="29">
        <f>IF($X974="","",INT($X974))</f>
        <v/>
      </c>
      <c r="Z974" s="30">
        <f>IF(OR($Y974="",$D$6=""),"",IF(INDEX($A:$U,ROW(),$D$6)="",0,IF(ISNUMBER(INDEX($A:$U,ROW(),$D$6)),INDEX($A:$U,ROW(),$D$6),IFERROR(--SUBSTITUTE(SUBSTITUTE(TRIM(INDEX($A:$U,ROW(),$D$6)),",",""),"원",""),0))))</f>
        <v/>
      </c>
      <c r="AA974" s="30">
        <f>IF(OR($Y974="",$E$6=""),"",IF(INDEX($A:$U,ROW(),$E$6)="",0,IF(ISNUMBER(INDEX($A:$U,ROW(),$E$6)),INDEX($A:$U,ROW(),$E$6),IFERROR(--SUBSTITUTE(SUBSTITUTE(TRIM(INDEX($A:$U,ROW(),$E$6)),",",""),"원",""),0))))</f>
        <v/>
      </c>
      <c r="AB974" s="30">
        <f>IF(OR($Y974="",$F$6=""),"",IF(INDEX($A:$U,ROW(),$F$6)="","",IF(ISNUMBER(INDEX($A:$U,ROW(),$F$6)),INDEX($A:$U,ROW(),$F$6),IFERROR(--SUBSTITUTE(SUBSTITUTE(TRIM(INDEX($A:$U,ROW(),$F$6)),",",""),"원",""),""))))</f>
        <v/>
      </c>
      <c r="AC974" s="2">
        <f>IF(OR($Y974="",$G$6=""),"",INDEX($A:$U,ROW(),$G$6)&amp;"")</f>
        <v/>
      </c>
      <c r="AD974" s="2">
        <f>IF($Y974="","",IF(OR(AND(설정!$B$5&lt;&gt;"",ISNUMBER(SEARCH(설정!$B$5,$AC974))),AND(설정!$B$6&lt;&gt;"",ISNUMBER(SEARCH(설정!$B$6,$AC974))),AND(설정!$B$7&lt;&gt;"",ISNUMBER(SEARCH(설정!$B$7,$AC974)))),"제외","포함"))</f>
        <v/>
      </c>
    </row>
    <row r="975">
      <c r="W975" s="2">
        <f>IF(OR($B$5="",$C$6="",ROW()&lt;$B$5),"",IF(INDEX($A:$U,ROW(),$C$6)="","",INDEX($A:$U,ROW(),$C$6)))</f>
        <v/>
      </c>
      <c r="X975" s="28">
        <f>IF($W975="","",IF(ISNUMBER($W975),IF($W975&gt;=10000000,IFERROR(DATE(INT($W975/10000),MOD(INT($W975/100),100),MOD($W975,100)),""),$W975),IF(ISNUMBER(--SUBSTITUTE(SUBSTITUTE(TRIM($W975),".","-"),"/","-")),IF(--SUBSTITUTE(SUBSTITUTE(TRIM($W975),".","-"),"/","-")&gt;=10000000,IFERROR(DATE(--LEFT(TRIM($W975),4),--MID(TRIM($W975),5,2),--RIGHT(TRIM($W975),2)),""),--SUBSTITUTE(SUBSTITUTE(TRIM($W975),".","-"),"/","-")),IFERROR(--LEFT(SUBSTITUTE(SUBSTITUTE(TRIM($W975),".","-"),"/","-"),10),""))))</f>
        <v/>
      </c>
      <c r="Y975" s="29">
        <f>IF($X975="","",INT($X975))</f>
        <v/>
      </c>
      <c r="Z975" s="30">
        <f>IF(OR($Y975="",$D$6=""),"",IF(INDEX($A:$U,ROW(),$D$6)="",0,IF(ISNUMBER(INDEX($A:$U,ROW(),$D$6)),INDEX($A:$U,ROW(),$D$6),IFERROR(--SUBSTITUTE(SUBSTITUTE(TRIM(INDEX($A:$U,ROW(),$D$6)),",",""),"원",""),0))))</f>
        <v/>
      </c>
      <c r="AA975" s="30">
        <f>IF(OR($Y975="",$E$6=""),"",IF(INDEX($A:$U,ROW(),$E$6)="",0,IF(ISNUMBER(INDEX($A:$U,ROW(),$E$6)),INDEX($A:$U,ROW(),$E$6),IFERROR(--SUBSTITUTE(SUBSTITUTE(TRIM(INDEX($A:$U,ROW(),$E$6)),",",""),"원",""),0))))</f>
        <v/>
      </c>
      <c r="AB975" s="30">
        <f>IF(OR($Y975="",$F$6=""),"",IF(INDEX($A:$U,ROW(),$F$6)="","",IF(ISNUMBER(INDEX($A:$U,ROW(),$F$6)),INDEX($A:$U,ROW(),$F$6),IFERROR(--SUBSTITUTE(SUBSTITUTE(TRIM(INDEX($A:$U,ROW(),$F$6)),",",""),"원",""),""))))</f>
        <v/>
      </c>
      <c r="AC975" s="2">
        <f>IF(OR($Y975="",$G$6=""),"",INDEX($A:$U,ROW(),$G$6)&amp;"")</f>
        <v/>
      </c>
      <c r="AD975" s="2">
        <f>IF($Y975="","",IF(OR(AND(설정!$B$5&lt;&gt;"",ISNUMBER(SEARCH(설정!$B$5,$AC975))),AND(설정!$B$6&lt;&gt;"",ISNUMBER(SEARCH(설정!$B$6,$AC975))),AND(설정!$B$7&lt;&gt;"",ISNUMBER(SEARCH(설정!$B$7,$AC975)))),"제외","포함"))</f>
        <v/>
      </c>
    </row>
    <row r="976">
      <c r="W976" s="2">
        <f>IF(OR($B$5="",$C$6="",ROW()&lt;$B$5),"",IF(INDEX($A:$U,ROW(),$C$6)="","",INDEX($A:$U,ROW(),$C$6)))</f>
        <v/>
      </c>
      <c r="X976" s="28">
        <f>IF($W976="","",IF(ISNUMBER($W976),IF($W976&gt;=10000000,IFERROR(DATE(INT($W976/10000),MOD(INT($W976/100),100),MOD($W976,100)),""),$W976),IF(ISNUMBER(--SUBSTITUTE(SUBSTITUTE(TRIM($W976),".","-"),"/","-")),IF(--SUBSTITUTE(SUBSTITUTE(TRIM($W976),".","-"),"/","-")&gt;=10000000,IFERROR(DATE(--LEFT(TRIM($W976),4),--MID(TRIM($W976),5,2),--RIGHT(TRIM($W976),2)),""),--SUBSTITUTE(SUBSTITUTE(TRIM($W976),".","-"),"/","-")),IFERROR(--LEFT(SUBSTITUTE(SUBSTITUTE(TRIM($W976),".","-"),"/","-"),10),""))))</f>
        <v/>
      </c>
      <c r="Y976" s="29">
        <f>IF($X976="","",INT($X976))</f>
        <v/>
      </c>
      <c r="Z976" s="30">
        <f>IF(OR($Y976="",$D$6=""),"",IF(INDEX($A:$U,ROW(),$D$6)="",0,IF(ISNUMBER(INDEX($A:$U,ROW(),$D$6)),INDEX($A:$U,ROW(),$D$6),IFERROR(--SUBSTITUTE(SUBSTITUTE(TRIM(INDEX($A:$U,ROW(),$D$6)),",",""),"원",""),0))))</f>
        <v/>
      </c>
      <c r="AA976" s="30">
        <f>IF(OR($Y976="",$E$6=""),"",IF(INDEX($A:$U,ROW(),$E$6)="",0,IF(ISNUMBER(INDEX($A:$U,ROW(),$E$6)),INDEX($A:$U,ROW(),$E$6),IFERROR(--SUBSTITUTE(SUBSTITUTE(TRIM(INDEX($A:$U,ROW(),$E$6)),",",""),"원",""),0))))</f>
        <v/>
      </c>
      <c r="AB976" s="30">
        <f>IF(OR($Y976="",$F$6=""),"",IF(INDEX($A:$U,ROW(),$F$6)="","",IF(ISNUMBER(INDEX($A:$U,ROW(),$F$6)),INDEX($A:$U,ROW(),$F$6),IFERROR(--SUBSTITUTE(SUBSTITUTE(TRIM(INDEX($A:$U,ROW(),$F$6)),",",""),"원",""),""))))</f>
        <v/>
      </c>
      <c r="AC976" s="2">
        <f>IF(OR($Y976="",$G$6=""),"",INDEX($A:$U,ROW(),$G$6)&amp;"")</f>
        <v/>
      </c>
      <c r="AD976" s="2">
        <f>IF($Y976="","",IF(OR(AND(설정!$B$5&lt;&gt;"",ISNUMBER(SEARCH(설정!$B$5,$AC976))),AND(설정!$B$6&lt;&gt;"",ISNUMBER(SEARCH(설정!$B$6,$AC976))),AND(설정!$B$7&lt;&gt;"",ISNUMBER(SEARCH(설정!$B$7,$AC976)))),"제외","포함"))</f>
        <v/>
      </c>
    </row>
    <row r="977">
      <c r="W977" s="2">
        <f>IF(OR($B$5="",$C$6="",ROW()&lt;$B$5),"",IF(INDEX($A:$U,ROW(),$C$6)="","",INDEX($A:$U,ROW(),$C$6)))</f>
        <v/>
      </c>
      <c r="X977" s="28">
        <f>IF($W977="","",IF(ISNUMBER($W977),IF($W977&gt;=10000000,IFERROR(DATE(INT($W977/10000),MOD(INT($W977/100),100),MOD($W977,100)),""),$W977),IF(ISNUMBER(--SUBSTITUTE(SUBSTITUTE(TRIM($W977),".","-"),"/","-")),IF(--SUBSTITUTE(SUBSTITUTE(TRIM($W977),".","-"),"/","-")&gt;=10000000,IFERROR(DATE(--LEFT(TRIM($W977),4),--MID(TRIM($W977),5,2),--RIGHT(TRIM($W977),2)),""),--SUBSTITUTE(SUBSTITUTE(TRIM($W977),".","-"),"/","-")),IFERROR(--LEFT(SUBSTITUTE(SUBSTITUTE(TRIM($W977),".","-"),"/","-"),10),""))))</f>
        <v/>
      </c>
      <c r="Y977" s="29">
        <f>IF($X977="","",INT($X977))</f>
        <v/>
      </c>
      <c r="Z977" s="30">
        <f>IF(OR($Y977="",$D$6=""),"",IF(INDEX($A:$U,ROW(),$D$6)="",0,IF(ISNUMBER(INDEX($A:$U,ROW(),$D$6)),INDEX($A:$U,ROW(),$D$6),IFERROR(--SUBSTITUTE(SUBSTITUTE(TRIM(INDEX($A:$U,ROW(),$D$6)),",",""),"원",""),0))))</f>
        <v/>
      </c>
      <c r="AA977" s="30">
        <f>IF(OR($Y977="",$E$6=""),"",IF(INDEX($A:$U,ROW(),$E$6)="",0,IF(ISNUMBER(INDEX($A:$U,ROW(),$E$6)),INDEX($A:$U,ROW(),$E$6),IFERROR(--SUBSTITUTE(SUBSTITUTE(TRIM(INDEX($A:$U,ROW(),$E$6)),",",""),"원",""),0))))</f>
        <v/>
      </c>
      <c r="AB977" s="30">
        <f>IF(OR($Y977="",$F$6=""),"",IF(INDEX($A:$U,ROW(),$F$6)="","",IF(ISNUMBER(INDEX($A:$U,ROW(),$F$6)),INDEX($A:$U,ROW(),$F$6),IFERROR(--SUBSTITUTE(SUBSTITUTE(TRIM(INDEX($A:$U,ROW(),$F$6)),",",""),"원",""),""))))</f>
        <v/>
      </c>
      <c r="AC977" s="2">
        <f>IF(OR($Y977="",$G$6=""),"",INDEX($A:$U,ROW(),$G$6)&amp;"")</f>
        <v/>
      </c>
      <c r="AD977" s="2">
        <f>IF($Y977="","",IF(OR(AND(설정!$B$5&lt;&gt;"",ISNUMBER(SEARCH(설정!$B$5,$AC977))),AND(설정!$B$6&lt;&gt;"",ISNUMBER(SEARCH(설정!$B$6,$AC977))),AND(설정!$B$7&lt;&gt;"",ISNUMBER(SEARCH(설정!$B$7,$AC977)))),"제외","포함"))</f>
        <v/>
      </c>
    </row>
    <row r="978">
      <c r="W978" s="2">
        <f>IF(OR($B$5="",$C$6="",ROW()&lt;$B$5),"",IF(INDEX($A:$U,ROW(),$C$6)="","",INDEX($A:$U,ROW(),$C$6)))</f>
        <v/>
      </c>
      <c r="X978" s="28">
        <f>IF($W978="","",IF(ISNUMBER($W978),IF($W978&gt;=10000000,IFERROR(DATE(INT($W978/10000),MOD(INT($W978/100),100),MOD($W978,100)),""),$W978),IF(ISNUMBER(--SUBSTITUTE(SUBSTITUTE(TRIM($W978),".","-"),"/","-")),IF(--SUBSTITUTE(SUBSTITUTE(TRIM($W978),".","-"),"/","-")&gt;=10000000,IFERROR(DATE(--LEFT(TRIM($W978),4),--MID(TRIM($W978),5,2),--RIGHT(TRIM($W978),2)),""),--SUBSTITUTE(SUBSTITUTE(TRIM($W978),".","-"),"/","-")),IFERROR(--LEFT(SUBSTITUTE(SUBSTITUTE(TRIM($W978),".","-"),"/","-"),10),""))))</f>
        <v/>
      </c>
      <c r="Y978" s="29">
        <f>IF($X978="","",INT($X978))</f>
        <v/>
      </c>
      <c r="Z978" s="30">
        <f>IF(OR($Y978="",$D$6=""),"",IF(INDEX($A:$U,ROW(),$D$6)="",0,IF(ISNUMBER(INDEX($A:$U,ROW(),$D$6)),INDEX($A:$U,ROW(),$D$6),IFERROR(--SUBSTITUTE(SUBSTITUTE(TRIM(INDEX($A:$U,ROW(),$D$6)),",",""),"원",""),0))))</f>
        <v/>
      </c>
      <c r="AA978" s="30">
        <f>IF(OR($Y978="",$E$6=""),"",IF(INDEX($A:$U,ROW(),$E$6)="",0,IF(ISNUMBER(INDEX($A:$U,ROW(),$E$6)),INDEX($A:$U,ROW(),$E$6),IFERROR(--SUBSTITUTE(SUBSTITUTE(TRIM(INDEX($A:$U,ROW(),$E$6)),",",""),"원",""),0))))</f>
        <v/>
      </c>
      <c r="AB978" s="30">
        <f>IF(OR($Y978="",$F$6=""),"",IF(INDEX($A:$U,ROW(),$F$6)="","",IF(ISNUMBER(INDEX($A:$U,ROW(),$F$6)),INDEX($A:$U,ROW(),$F$6),IFERROR(--SUBSTITUTE(SUBSTITUTE(TRIM(INDEX($A:$U,ROW(),$F$6)),",",""),"원",""),""))))</f>
        <v/>
      </c>
      <c r="AC978" s="2">
        <f>IF(OR($Y978="",$G$6=""),"",INDEX($A:$U,ROW(),$G$6)&amp;"")</f>
        <v/>
      </c>
      <c r="AD978" s="2">
        <f>IF($Y978="","",IF(OR(AND(설정!$B$5&lt;&gt;"",ISNUMBER(SEARCH(설정!$B$5,$AC978))),AND(설정!$B$6&lt;&gt;"",ISNUMBER(SEARCH(설정!$B$6,$AC978))),AND(설정!$B$7&lt;&gt;"",ISNUMBER(SEARCH(설정!$B$7,$AC978)))),"제외","포함"))</f>
        <v/>
      </c>
    </row>
    <row r="979">
      <c r="W979" s="2">
        <f>IF(OR($B$5="",$C$6="",ROW()&lt;$B$5),"",IF(INDEX($A:$U,ROW(),$C$6)="","",INDEX($A:$U,ROW(),$C$6)))</f>
        <v/>
      </c>
      <c r="X979" s="28">
        <f>IF($W979="","",IF(ISNUMBER($W979),IF($W979&gt;=10000000,IFERROR(DATE(INT($W979/10000),MOD(INT($W979/100),100),MOD($W979,100)),""),$W979),IF(ISNUMBER(--SUBSTITUTE(SUBSTITUTE(TRIM($W979),".","-"),"/","-")),IF(--SUBSTITUTE(SUBSTITUTE(TRIM($W979),".","-"),"/","-")&gt;=10000000,IFERROR(DATE(--LEFT(TRIM($W979),4),--MID(TRIM($W979),5,2),--RIGHT(TRIM($W979),2)),""),--SUBSTITUTE(SUBSTITUTE(TRIM($W979),".","-"),"/","-")),IFERROR(--LEFT(SUBSTITUTE(SUBSTITUTE(TRIM($W979),".","-"),"/","-"),10),""))))</f>
        <v/>
      </c>
      <c r="Y979" s="29">
        <f>IF($X979="","",INT($X979))</f>
        <v/>
      </c>
      <c r="Z979" s="30">
        <f>IF(OR($Y979="",$D$6=""),"",IF(INDEX($A:$U,ROW(),$D$6)="",0,IF(ISNUMBER(INDEX($A:$U,ROW(),$D$6)),INDEX($A:$U,ROW(),$D$6),IFERROR(--SUBSTITUTE(SUBSTITUTE(TRIM(INDEX($A:$U,ROW(),$D$6)),",",""),"원",""),0))))</f>
        <v/>
      </c>
      <c r="AA979" s="30">
        <f>IF(OR($Y979="",$E$6=""),"",IF(INDEX($A:$U,ROW(),$E$6)="",0,IF(ISNUMBER(INDEX($A:$U,ROW(),$E$6)),INDEX($A:$U,ROW(),$E$6),IFERROR(--SUBSTITUTE(SUBSTITUTE(TRIM(INDEX($A:$U,ROW(),$E$6)),",",""),"원",""),0))))</f>
        <v/>
      </c>
      <c r="AB979" s="30">
        <f>IF(OR($Y979="",$F$6=""),"",IF(INDEX($A:$U,ROW(),$F$6)="","",IF(ISNUMBER(INDEX($A:$U,ROW(),$F$6)),INDEX($A:$U,ROW(),$F$6),IFERROR(--SUBSTITUTE(SUBSTITUTE(TRIM(INDEX($A:$U,ROW(),$F$6)),",",""),"원",""),""))))</f>
        <v/>
      </c>
      <c r="AC979" s="2">
        <f>IF(OR($Y979="",$G$6=""),"",INDEX($A:$U,ROW(),$G$6)&amp;"")</f>
        <v/>
      </c>
      <c r="AD979" s="2">
        <f>IF($Y979="","",IF(OR(AND(설정!$B$5&lt;&gt;"",ISNUMBER(SEARCH(설정!$B$5,$AC979))),AND(설정!$B$6&lt;&gt;"",ISNUMBER(SEARCH(설정!$B$6,$AC979))),AND(설정!$B$7&lt;&gt;"",ISNUMBER(SEARCH(설정!$B$7,$AC979)))),"제외","포함"))</f>
        <v/>
      </c>
    </row>
    <row r="980">
      <c r="W980" s="2">
        <f>IF(OR($B$5="",$C$6="",ROW()&lt;$B$5),"",IF(INDEX($A:$U,ROW(),$C$6)="","",INDEX($A:$U,ROW(),$C$6)))</f>
        <v/>
      </c>
      <c r="X980" s="28">
        <f>IF($W980="","",IF(ISNUMBER($W980),IF($W980&gt;=10000000,IFERROR(DATE(INT($W980/10000),MOD(INT($W980/100),100),MOD($W980,100)),""),$W980),IF(ISNUMBER(--SUBSTITUTE(SUBSTITUTE(TRIM($W980),".","-"),"/","-")),IF(--SUBSTITUTE(SUBSTITUTE(TRIM($W980),".","-"),"/","-")&gt;=10000000,IFERROR(DATE(--LEFT(TRIM($W980),4),--MID(TRIM($W980),5,2),--RIGHT(TRIM($W980),2)),""),--SUBSTITUTE(SUBSTITUTE(TRIM($W980),".","-"),"/","-")),IFERROR(--LEFT(SUBSTITUTE(SUBSTITUTE(TRIM($W980),".","-"),"/","-"),10),""))))</f>
        <v/>
      </c>
      <c r="Y980" s="29">
        <f>IF($X980="","",INT($X980))</f>
        <v/>
      </c>
      <c r="Z980" s="30">
        <f>IF(OR($Y980="",$D$6=""),"",IF(INDEX($A:$U,ROW(),$D$6)="",0,IF(ISNUMBER(INDEX($A:$U,ROW(),$D$6)),INDEX($A:$U,ROW(),$D$6),IFERROR(--SUBSTITUTE(SUBSTITUTE(TRIM(INDEX($A:$U,ROW(),$D$6)),",",""),"원",""),0))))</f>
        <v/>
      </c>
      <c r="AA980" s="30">
        <f>IF(OR($Y980="",$E$6=""),"",IF(INDEX($A:$U,ROW(),$E$6)="",0,IF(ISNUMBER(INDEX($A:$U,ROW(),$E$6)),INDEX($A:$U,ROW(),$E$6),IFERROR(--SUBSTITUTE(SUBSTITUTE(TRIM(INDEX($A:$U,ROW(),$E$6)),",",""),"원",""),0))))</f>
        <v/>
      </c>
      <c r="AB980" s="30">
        <f>IF(OR($Y980="",$F$6=""),"",IF(INDEX($A:$U,ROW(),$F$6)="","",IF(ISNUMBER(INDEX($A:$U,ROW(),$F$6)),INDEX($A:$U,ROW(),$F$6),IFERROR(--SUBSTITUTE(SUBSTITUTE(TRIM(INDEX($A:$U,ROW(),$F$6)),",",""),"원",""),""))))</f>
        <v/>
      </c>
      <c r="AC980" s="2">
        <f>IF(OR($Y980="",$G$6=""),"",INDEX($A:$U,ROW(),$G$6)&amp;"")</f>
        <v/>
      </c>
      <c r="AD980" s="2">
        <f>IF($Y980="","",IF(OR(AND(설정!$B$5&lt;&gt;"",ISNUMBER(SEARCH(설정!$B$5,$AC980))),AND(설정!$B$6&lt;&gt;"",ISNUMBER(SEARCH(설정!$B$6,$AC980))),AND(설정!$B$7&lt;&gt;"",ISNUMBER(SEARCH(설정!$B$7,$AC980)))),"제외","포함"))</f>
        <v/>
      </c>
    </row>
    <row r="981">
      <c r="W981" s="2">
        <f>IF(OR($B$5="",$C$6="",ROW()&lt;$B$5),"",IF(INDEX($A:$U,ROW(),$C$6)="","",INDEX($A:$U,ROW(),$C$6)))</f>
        <v/>
      </c>
      <c r="X981" s="28">
        <f>IF($W981="","",IF(ISNUMBER($W981),IF($W981&gt;=10000000,IFERROR(DATE(INT($W981/10000),MOD(INT($W981/100),100),MOD($W981,100)),""),$W981),IF(ISNUMBER(--SUBSTITUTE(SUBSTITUTE(TRIM($W981),".","-"),"/","-")),IF(--SUBSTITUTE(SUBSTITUTE(TRIM($W981),".","-"),"/","-")&gt;=10000000,IFERROR(DATE(--LEFT(TRIM($W981),4),--MID(TRIM($W981),5,2),--RIGHT(TRIM($W981),2)),""),--SUBSTITUTE(SUBSTITUTE(TRIM($W981),".","-"),"/","-")),IFERROR(--LEFT(SUBSTITUTE(SUBSTITUTE(TRIM($W981),".","-"),"/","-"),10),""))))</f>
        <v/>
      </c>
      <c r="Y981" s="29">
        <f>IF($X981="","",INT($X981))</f>
        <v/>
      </c>
      <c r="Z981" s="30">
        <f>IF(OR($Y981="",$D$6=""),"",IF(INDEX($A:$U,ROW(),$D$6)="",0,IF(ISNUMBER(INDEX($A:$U,ROW(),$D$6)),INDEX($A:$U,ROW(),$D$6),IFERROR(--SUBSTITUTE(SUBSTITUTE(TRIM(INDEX($A:$U,ROW(),$D$6)),",",""),"원",""),0))))</f>
        <v/>
      </c>
      <c r="AA981" s="30">
        <f>IF(OR($Y981="",$E$6=""),"",IF(INDEX($A:$U,ROW(),$E$6)="",0,IF(ISNUMBER(INDEX($A:$U,ROW(),$E$6)),INDEX($A:$U,ROW(),$E$6),IFERROR(--SUBSTITUTE(SUBSTITUTE(TRIM(INDEX($A:$U,ROW(),$E$6)),",",""),"원",""),0))))</f>
        <v/>
      </c>
      <c r="AB981" s="30">
        <f>IF(OR($Y981="",$F$6=""),"",IF(INDEX($A:$U,ROW(),$F$6)="","",IF(ISNUMBER(INDEX($A:$U,ROW(),$F$6)),INDEX($A:$U,ROW(),$F$6),IFERROR(--SUBSTITUTE(SUBSTITUTE(TRIM(INDEX($A:$U,ROW(),$F$6)),",",""),"원",""),""))))</f>
        <v/>
      </c>
      <c r="AC981" s="2">
        <f>IF(OR($Y981="",$G$6=""),"",INDEX($A:$U,ROW(),$G$6)&amp;"")</f>
        <v/>
      </c>
      <c r="AD981" s="2">
        <f>IF($Y981="","",IF(OR(AND(설정!$B$5&lt;&gt;"",ISNUMBER(SEARCH(설정!$B$5,$AC981))),AND(설정!$B$6&lt;&gt;"",ISNUMBER(SEARCH(설정!$B$6,$AC981))),AND(설정!$B$7&lt;&gt;"",ISNUMBER(SEARCH(설정!$B$7,$AC981)))),"제외","포함"))</f>
        <v/>
      </c>
    </row>
    <row r="982">
      <c r="W982" s="2">
        <f>IF(OR($B$5="",$C$6="",ROW()&lt;$B$5),"",IF(INDEX($A:$U,ROW(),$C$6)="","",INDEX($A:$U,ROW(),$C$6)))</f>
        <v/>
      </c>
      <c r="X982" s="28">
        <f>IF($W982="","",IF(ISNUMBER($W982),IF($W982&gt;=10000000,IFERROR(DATE(INT($W982/10000),MOD(INT($W982/100),100),MOD($W982,100)),""),$W982),IF(ISNUMBER(--SUBSTITUTE(SUBSTITUTE(TRIM($W982),".","-"),"/","-")),IF(--SUBSTITUTE(SUBSTITUTE(TRIM($W982),".","-"),"/","-")&gt;=10000000,IFERROR(DATE(--LEFT(TRIM($W982),4),--MID(TRIM($W982),5,2),--RIGHT(TRIM($W982),2)),""),--SUBSTITUTE(SUBSTITUTE(TRIM($W982),".","-"),"/","-")),IFERROR(--LEFT(SUBSTITUTE(SUBSTITUTE(TRIM($W982),".","-"),"/","-"),10),""))))</f>
        <v/>
      </c>
      <c r="Y982" s="29">
        <f>IF($X982="","",INT($X982))</f>
        <v/>
      </c>
      <c r="Z982" s="30">
        <f>IF(OR($Y982="",$D$6=""),"",IF(INDEX($A:$U,ROW(),$D$6)="",0,IF(ISNUMBER(INDEX($A:$U,ROW(),$D$6)),INDEX($A:$U,ROW(),$D$6),IFERROR(--SUBSTITUTE(SUBSTITUTE(TRIM(INDEX($A:$U,ROW(),$D$6)),",",""),"원",""),0))))</f>
        <v/>
      </c>
      <c r="AA982" s="30">
        <f>IF(OR($Y982="",$E$6=""),"",IF(INDEX($A:$U,ROW(),$E$6)="",0,IF(ISNUMBER(INDEX($A:$U,ROW(),$E$6)),INDEX($A:$U,ROW(),$E$6),IFERROR(--SUBSTITUTE(SUBSTITUTE(TRIM(INDEX($A:$U,ROW(),$E$6)),",",""),"원",""),0))))</f>
        <v/>
      </c>
      <c r="AB982" s="30">
        <f>IF(OR($Y982="",$F$6=""),"",IF(INDEX($A:$U,ROW(),$F$6)="","",IF(ISNUMBER(INDEX($A:$U,ROW(),$F$6)),INDEX($A:$U,ROW(),$F$6),IFERROR(--SUBSTITUTE(SUBSTITUTE(TRIM(INDEX($A:$U,ROW(),$F$6)),",",""),"원",""),""))))</f>
        <v/>
      </c>
      <c r="AC982" s="2">
        <f>IF(OR($Y982="",$G$6=""),"",INDEX($A:$U,ROW(),$G$6)&amp;"")</f>
        <v/>
      </c>
      <c r="AD982" s="2">
        <f>IF($Y982="","",IF(OR(AND(설정!$B$5&lt;&gt;"",ISNUMBER(SEARCH(설정!$B$5,$AC982))),AND(설정!$B$6&lt;&gt;"",ISNUMBER(SEARCH(설정!$B$6,$AC982))),AND(설정!$B$7&lt;&gt;"",ISNUMBER(SEARCH(설정!$B$7,$AC982)))),"제외","포함"))</f>
        <v/>
      </c>
    </row>
    <row r="983">
      <c r="W983" s="2">
        <f>IF(OR($B$5="",$C$6="",ROW()&lt;$B$5),"",IF(INDEX($A:$U,ROW(),$C$6)="","",INDEX($A:$U,ROW(),$C$6)))</f>
        <v/>
      </c>
      <c r="X983" s="28">
        <f>IF($W983="","",IF(ISNUMBER($W983),IF($W983&gt;=10000000,IFERROR(DATE(INT($W983/10000),MOD(INT($W983/100),100),MOD($W983,100)),""),$W983),IF(ISNUMBER(--SUBSTITUTE(SUBSTITUTE(TRIM($W983),".","-"),"/","-")),IF(--SUBSTITUTE(SUBSTITUTE(TRIM($W983),".","-"),"/","-")&gt;=10000000,IFERROR(DATE(--LEFT(TRIM($W983),4),--MID(TRIM($W983),5,2),--RIGHT(TRIM($W983),2)),""),--SUBSTITUTE(SUBSTITUTE(TRIM($W983),".","-"),"/","-")),IFERROR(--LEFT(SUBSTITUTE(SUBSTITUTE(TRIM($W983),".","-"),"/","-"),10),""))))</f>
        <v/>
      </c>
      <c r="Y983" s="29">
        <f>IF($X983="","",INT($X983))</f>
        <v/>
      </c>
      <c r="Z983" s="30">
        <f>IF(OR($Y983="",$D$6=""),"",IF(INDEX($A:$U,ROW(),$D$6)="",0,IF(ISNUMBER(INDEX($A:$U,ROW(),$D$6)),INDEX($A:$U,ROW(),$D$6),IFERROR(--SUBSTITUTE(SUBSTITUTE(TRIM(INDEX($A:$U,ROW(),$D$6)),",",""),"원",""),0))))</f>
        <v/>
      </c>
      <c r="AA983" s="30">
        <f>IF(OR($Y983="",$E$6=""),"",IF(INDEX($A:$U,ROW(),$E$6)="",0,IF(ISNUMBER(INDEX($A:$U,ROW(),$E$6)),INDEX($A:$U,ROW(),$E$6),IFERROR(--SUBSTITUTE(SUBSTITUTE(TRIM(INDEX($A:$U,ROW(),$E$6)),",",""),"원",""),0))))</f>
        <v/>
      </c>
      <c r="AB983" s="30">
        <f>IF(OR($Y983="",$F$6=""),"",IF(INDEX($A:$U,ROW(),$F$6)="","",IF(ISNUMBER(INDEX($A:$U,ROW(),$F$6)),INDEX($A:$U,ROW(),$F$6),IFERROR(--SUBSTITUTE(SUBSTITUTE(TRIM(INDEX($A:$U,ROW(),$F$6)),",",""),"원",""),""))))</f>
        <v/>
      </c>
      <c r="AC983" s="2">
        <f>IF(OR($Y983="",$G$6=""),"",INDEX($A:$U,ROW(),$G$6)&amp;"")</f>
        <v/>
      </c>
      <c r="AD983" s="2">
        <f>IF($Y983="","",IF(OR(AND(설정!$B$5&lt;&gt;"",ISNUMBER(SEARCH(설정!$B$5,$AC983))),AND(설정!$B$6&lt;&gt;"",ISNUMBER(SEARCH(설정!$B$6,$AC983))),AND(설정!$B$7&lt;&gt;"",ISNUMBER(SEARCH(설정!$B$7,$AC983)))),"제외","포함"))</f>
        <v/>
      </c>
    </row>
    <row r="984">
      <c r="W984" s="2">
        <f>IF(OR($B$5="",$C$6="",ROW()&lt;$B$5),"",IF(INDEX($A:$U,ROW(),$C$6)="","",INDEX($A:$U,ROW(),$C$6)))</f>
        <v/>
      </c>
      <c r="X984" s="28">
        <f>IF($W984="","",IF(ISNUMBER($W984),IF($W984&gt;=10000000,IFERROR(DATE(INT($W984/10000),MOD(INT($W984/100),100),MOD($W984,100)),""),$W984),IF(ISNUMBER(--SUBSTITUTE(SUBSTITUTE(TRIM($W984),".","-"),"/","-")),IF(--SUBSTITUTE(SUBSTITUTE(TRIM($W984),".","-"),"/","-")&gt;=10000000,IFERROR(DATE(--LEFT(TRIM($W984),4),--MID(TRIM($W984),5,2),--RIGHT(TRIM($W984),2)),""),--SUBSTITUTE(SUBSTITUTE(TRIM($W984),".","-"),"/","-")),IFERROR(--LEFT(SUBSTITUTE(SUBSTITUTE(TRIM($W984),".","-"),"/","-"),10),""))))</f>
        <v/>
      </c>
      <c r="Y984" s="29">
        <f>IF($X984="","",INT($X984))</f>
        <v/>
      </c>
      <c r="Z984" s="30">
        <f>IF(OR($Y984="",$D$6=""),"",IF(INDEX($A:$U,ROW(),$D$6)="",0,IF(ISNUMBER(INDEX($A:$U,ROW(),$D$6)),INDEX($A:$U,ROW(),$D$6),IFERROR(--SUBSTITUTE(SUBSTITUTE(TRIM(INDEX($A:$U,ROW(),$D$6)),",",""),"원",""),0))))</f>
        <v/>
      </c>
      <c r="AA984" s="30">
        <f>IF(OR($Y984="",$E$6=""),"",IF(INDEX($A:$U,ROW(),$E$6)="",0,IF(ISNUMBER(INDEX($A:$U,ROW(),$E$6)),INDEX($A:$U,ROW(),$E$6),IFERROR(--SUBSTITUTE(SUBSTITUTE(TRIM(INDEX($A:$U,ROW(),$E$6)),",",""),"원",""),0))))</f>
        <v/>
      </c>
      <c r="AB984" s="30">
        <f>IF(OR($Y984="",$F$6=""),"",IF(INDEX($A:$U,ROW(),$F$6)="","",IF(ISNUMBER(INDEX($A:$U,ROW(),$F$6)),INDEX($A:$U,ROW(),$F$6),IFERROR(--SUBSTITUTE(SUBSTITUTE(TRIM(INDEX($A:$U,ROW(),$F$6)),",",""),"원",""),""))))</f>
        <v/>
      </c>
      <c r="AC984" s="2">
        <f>IF(OR($Y984="",$G$6=""),"",INDEX($A:$U,ROW(),$G$6)&amp;"")</f>
        <v/>
      </c>
      <c r="AD984" s="2">
        <f>IF($Y984="","",IF(OR(AND(설정!$B$5&lt;&gt;"",ISNUMBER(SEARCH(설정!$B$5,$AC984))),AND(설정!$B$6&lt;&gt;"",ISNUMBER(SEARCH(설정!$B$6,$AC984))),AND(설정!$B$7&lt;&gt;"",ISNUMBER(SEARCH(설정!$B$7,$AC984)))),"제외","포함"))</f>
        <v/>
      </c>
    </row>
    <row r="985">
      <c r="W985" s="2">
        <f>IF(OR($B$5="",$C$6="",ROW()&lt;$B$5),"",IF(INDEX($A:$U,ROW(),$C$6)="","",INDEX($A:$U,ROW(),$C$6)))</f>
        <v/>
      </c>
      <c r="X985" s="28">
        <f>IF($W985="","",IF(ISNUMBER($W985),IF($W985&gt;=10000000,IFERROR(DATE(INT($W985/10000),MOD(INT($W985/100),100),MOD($W985,100)),""),$W985),IF(ISNUMBER(--SUBSTITUTE(SUBSTITUTE(TRIM($W985),".","-"),"/","-")),IF(--SUBSTITUTE(SUBSTITUTE(TRIM($W985),".","-"),"/","-")&gt;=10000000,IFERROR(DATE(--LEFT(TRIM($W985),4),--MID(TRIM($W985),5,2),--RIGHT(TRIM($W985),2)),""),--SUBSTITUTE(SUBSTITUTE(TRIM($W985),".","-"),"/","-")),IFERROR(--LEFT(SUBSTITUTE(SUBSTITUTE(TRIM($W985),".","-"),"/","-"),10),""))))</f>
        <v/>
      </c>
      <c r="Y985" s="29">
        <f>IF($X985="","",INT($X985))</f>
        <v/>
      </c>
      <c r="Z985" s="30">
        <f>IF(OR($Y985="",$D$6=""),"",IF(INDEX($A:$U,ROW(),$D$6)="",0,IF(ISNUMBER(INDEX($A:$U,ROW(),$D$6)),INDEX($A:$U,ROW(),$D$6),IFERROR(--SUBSTITUTE(SUBSTITUTE(TRIM(INDEX($A:$U,ROW(),$D$6)),",",""),"원",""),0))))</f>
        <v/>
      </c>
      <c r="AA985" s="30">
        <f>IF(OR($Y985="",$E$6=""),"",IF(INDEX($A:$U,ROW(),$E$6)="",0,IF(ISNUMBER(INDEX($A:$U,ROW(),$E$6)),INDEX($A:$U,ROW(),$E$6),IFERROR(--SUBSTITUTE(SUBSTITUTE(TRIM(INDEX($A:$U,ROW(),$E$6)),",",""),"원",""),0))))</f>
        <v/>
      </c>
      <c r="AB985" s="30">
        <f>IF(OR($Y985="",$F$6=""),"",IF(INDEX($A:$U,ROW(),$F$6)="","",IF(ISNUMBER(INDEX($A:$U,ROW(),$F$6)),INDEX($A:$U,ROW(),$F$6),IFERROR(--SUBSTITUTE(SUBSTITUTE(TRIM(INDEX($A:$U,ROW(),$F$6)),",",""),"원",""),""))))</f>
        <v/>
      </c>
      <c r="AC985" s="2">
        <f>IF(OR($Y985="",$G$6=""),"",INDEX($A:$U,ROW(),$G$6)&amp;"")</f>
        <v/>
      </c>
      <c r="AD985" s="2">
        <f>IF($Y985="","",IF(OR(AND(설정!$B$5&lt;&gt;"",ISNUMBER(SEARCH(설정!$B$5,$AC985))),AND(설정!$B$6&lt;&gt;"",ISNUMBER(SEARCH(설정!$B$6,$AC985))),AND(설정!$B$7&lt;&gt;"",ISNUMBER(SEARCH(설정!$B$7,$AC985)))),"제외","포함"))</f>
        <v/>
      </c>
    </row>
    <row r="986">
      <c r="W986" s="2">
        <f>IF(OR($B$5="",$C$6="",ROW()&lt;$B$5),"",IF(INDEX($A:$U,ROW(),$C$6)="","",INDEX($A:$U,ROW(),$C$6)))</f>
        <v/>
      </c>
      <c r="X986" s="28">
        <f>IF($W986="","",IF(ISNUMBER($W986),IF($W986&gt;=10000000,IFERROR(DATE(INT($W986/10000),MOD(INT($W986/100),100),MOD($W986,100)),""),$W986),IF(ISNUMBER(--SUBSTITUTE(SUBSTITUTE(TRIM($W986),".","-"),"/","-")),IF(--SUBSTITUTE(SUBSTITUTE(TRIM($W986),".","-"),"/","-")&gt;=10000000,IFERROR(DATE(--LEFT(TRIM($W986),4),--MID(TRIM($W986),5,2),--RIGHT(TRIM($W986),2)),""),--SUBSTITUTE(SUBSTITUTE(TRIM($W986),".","-"),"/","-")),IFERROR(--LEFT(SUBSTITUTE(SUBSTITUTE(TRIM($W986),".","-"),"/","-"),10),""))))</f>
        <v/>
      </c>
      <c r="Y986" s="29">
        <f>IF($X986="","",INT($X986))</f>
        <v/>
      </c>
      <c r="Z986" s="30">
        <f>IF(OR($Y986="",$D$6=""),"",IF(INDEX($A:$U,ROW(),$D$6)="",0,IF(ISNUMBER(INDEX($A:$U,ROW(),$D$6)),INDEX($A:$U,ROW(),$D$6),IFERROR(--SUBSTITUTE(SUBSTITUTE(TRIM(INDEX($A:$U,ROW(),$D$6)),",",""),"원",""),0))))</f>
        <v/>
      </c>
      <c r="AA986" s="30">
        <f>IF(OR($Y986="",$E$6=""),"",IF(INDEX($A:$U,ROW(),$E$6)="",0,IF(ISNUMBER(INDEX($A:$U,ROW(),$E$6)),INDEX($A:$U,ROW(),$E$6),IFERROR(--SUBSTITUTE(SUBSTITUTE(TRIM(INDEX($A:$U,ROW(),$E$6)),",",""),"원",""),0))))</f>
        <v/>
      </c>
      <c r="AB986" s="30">
        <f>IF(OR($Y986="",$F$6=""),"",IF(INDEX($A:$U,ROW(),$F$6)="","",IF(ISNUMBER(INDEX($A:$U,ROW(),$F$6)),INDEX($A:$U,ROW(),$F$6),IFERROR(--SUBSTITUTE(SUBSTITUTE(TRIM(INDEX($A:$U,ROW(),$F$6)),",",""),"원",""),""))))</f>
        <v/>
      </c>
      <c r="AC986" s="2">
        <f>IF(OR($Y986="",$G$6=""),"",INDEX($A:$U,ROW(),$G$6)&amp;"")</f>
        <v/>
      </c>
      <c r="AD986" s="2">
        <f>IF($Y986="","",IF(OR(AND(설정!$B$5&lt;&gt;"",ISNUMBER(SEARCH(설정!$B$5,$AC986))),AND(설정!$B$6&lt;&gt;"",ISNUMBER(SEARCH(설정!$B$6,$AC986))),AND(설정!$B$7&lt;&gt;"",ISNUMBER(SEARCH(설정!$B$7,$AC986)))),"제외","포함"))</f>
        <v/>
      </c>
    </row>
    <row r="987">
      <c r="W987" s="2">
        <f>IF(OR($B$5="",$C$6="",ROW()&lt;$B$5),"",IF(INDEX($A:$U,ROW(),$C$6)="","",INDEX($A:$U,ROW(),$C$6)))</f>
        <v/>
      </c>
      <c r="X987" s="28">
        <f>IF($W987="","",IF(ISNUMBER($W987),IF($W987&gt;=10000000,IFERROR(DATE(INT($W987/10000),MOD(INT($W987/100),100),MOD($W987,100)),""),$W987),IF(ISNUMBER(--SUBSTITUTE(SUBSTITUTE(TRIM($W987),".","-"),"/","-")),IF(--SUBSTITUTE(SUBSTITUTE(TRIM($W987),".","-"),"/","-")&gt;=10000000,IFERROR(DATE(--LEFT(TRIM($W987),4),--MID(TRIM($W987),5,2),--RIGHT(TRIM($W987),2)),""),--SUBSTITUTE(SUBSTITUTE(TRIM($W987),".","-"),"/","-")),IFERROR(--LEFT(SUBSTITUTE(SUBSTITUTE(TRIM($W987),".","-"),"/","-"),10),""))))</f>
        <v/>
      </c>
      <c r="Y987" s="29">
        <f>IF($X987="","",INT($X987))</f>
        <v/>
      </c>
      <c r="Z987" s="30">
        <f>IF(OR($Y987="",$D$6=""),"",IF(INDEX($A:$U,ROW(),$D$6)="",0,IF(ISNUMBER(INDEX($A:$U,ROW(),$D$6)),INDEX($A:$U,ROW(),$D$6),IFERROR(--SUBSTITUTE(SUBSTITUTE(TRIM(INDEX($A:$U,ROW(),$D$6)),",",""),"원",""),0))))</f>
        <v/>
      </c>
      <c r="AA987" s="30">
        <f>IF(OR($Y987="",$E$6=""),"",IF(INDEX($A:$U,ROW(),$E$6)="",0,IF(ISNUMBER(INDEX($A:$U,ROW(),$E$6)),INDEX($A:$U,ROW(),$E$6),IFERROR(--SUBSTITUTE(SUBSTITUTE(TRIM(INDEX($A:$U,ROW(),$E$6)),",",""),"원",""),0))))</f>
        <v/>
      </c>
      <c r="AB987" s="30">
        <f>IF(OR($Y987="",$F$6=""),"",IF(INDEX($A:$U,ROW(),$F$6)="","",IF(ISNUMBER(INDEX($A:$U,ROW(),$F$6)),INDEX($A:$U,ROW(),$F$6),IFERROR(--SUBSTITUTE(SUBSTITUTE(TRIM(INDEX($A:$U,ROW(),$F$6)),",",""),"원",""),""))))</f>
        <v/>
      </c>
      <c r="AC987" s="2">
        <f>IF(OR($Y987="",$G$6=""),"",INDEX($A:$U,ROW(),$G$6)&amp;"")</f>
        <v/>
      </c>
      <c r="AD987" s="2">
        <f>IF($Y987="","",IF(OR(AND(설정!$B$5&lt;&gt;"",ISNUMBER(SEARCH(설정!$B$5,$AC987))),AND(설정!$B$6&lt;&gt;"",ISNUMBER(SEARCH(설정!$B$6,$AC987))),AND(설정!$B$7&lt;&gt;"",ISNUMBER(SEARCH(설정!$B$7,$AC987)))),"제외","포함"))</f>
        <v/>
      </c>
    </row>
    <row r="988">
      <c r="W988" s="2">
        <f>IF(OR($B$5="",$C$6="",ROW()&lt;$B$5),"",IF(INDEX($A:$U,ROW(),$C$6)="","",INDEX($A:$U,ROW(),$C$6)))</f>
        <v/>
      </c>
      <c r="X988" s="28">
        <f>IF($W988="","",IF(ISNUMBER($W988),IF($W988&gt;=10000000,IFERROR(DATE(INT($W988/10000),MOD(INT($W988/100),100),MOD($W988,100)),""),$W988),IF(ISNUMBER(--SUBSTITUTE(SUBSTITUTE(TRIM($W988),".","-"),"/","-")),IF(--SUBSTITUTE(SUBSTITUTE(TRIM($W988),".","-"),"/","-")&gt;=10000000,IFERROR(DATE(--LEFT(TRIM($W988),4),--MID(TRIM($W988),5,2),--RIGHT(TRIM($W988),2)),""),--SUBSTITUTE(SUBSTITUTE(TRIM($W988),".","-"),"/","-")),IFERROR(--LEFT(SUBSTITUTE(SUBSTITUTE(TRIM($W988),".","-"),"/","-"),10),""))))</f>
        <v/>
      </c>
      <c r="Y988" s="29">
        <f>IF($X988="","",INT($X988))</f>
        <v/>
      </c>
      <c r="Z988" s="30">
        <f>IF(OR($Y988="",$D$6=""),"",IF(INDEX($A:$U,ROW(),$D$6)="",0,IF(ISNUMBER(INDEX($A:$U,ROW(),$D$6)),INDEX($A:$U,ROW(),$D$6),IFERROR(--SUBSTITUTE(SUBSTITUTE(TRIM(INDEX($A:$U,ROW(),$D$6)),",",""),"원",""),0))))</f>
        <v/>
      </c>
      <c r="AA988" s="30">
        <f>IF(OR($Y988="",$E$6=""),"",IF(INDEX($A:$U,ROW(),$E$6)="",0,IF(ISNUMBER(INDEX($A:$U,ROW(),$E$6)),INDEX($A:$U,ROW(),$E$6),IFERROR(--SUBSTITUTE(SUBSTITUTE(TRIM(INDEX($A:$U,ROW(),$E$6)),",",""),"원",""),0))))</f>
        <v/>
      </c>
      <c r="AB988" s="30">
        <f>IF(OR($Y988="",$F$6=""),"",IF(INDEX($A:$U,ROW(),$F$6)="","",IF(ISNUMBER(INDEX($A:$U,ROW(),$F$6)),INDEX($A:$U,ROW(),$F$6),IFERROR(--SUBSTITUTE(SUBSTITUTE(TRIM(INDEX($A:$U,ROW(),$F$6)),",",""),"원",""),""))))</f>
        <v/>
      </c>
      <c r="AC988" s="2">
        <f>IF(OR($Y988="",$G$6=""),"",INDEX($A:$U,ROW(),$G$6)&amp;"")</f>
        <v/>
      </c>
      <c r="AD988" s="2">
        <f>IF($Y988="","",IF(OR(AND(설정!$B$5&lt;&gt;"",ISNUMBER(SEARCH(설정!$B$5,$AC988))),AND(설정!$B$6&lt;&gt;"",ISNUMBER(SEARCH(설정!$B$6,$AC988))),AND(설정!$B$7&lt;&gt;"",ISNUMBER(SEARCH(설정!$B$7,$AC988)))),"제외","포함"))</f>
        <v/>
      </c>
    </row>
    <row r="989">
      <c r="W989" s="2">
        <f>IF(OR($B$5="",$C$6="",ROW()&lt;$B$5),"",IF(INDEX($A:$U,ROW(),$C$6)="","",INDEX($A:$U,ROW(),$C$6)))</f>
        <v/>
      </c>
      <c r="X989" s="28">
        <f>IF($W989="","",IF(ISNUMBER($W989),IF($W989&gt;=10000000,IFERROR(DATE(INT($W989/10000),MOD(INT($W989/100),100),MOD($W989,100)),""),$W989),IF(ISNUMBER(--SUBSTITUTE(SUBSTITUTE(TRIM($W989),".","-"),"/","-")),IF(--SUBSTITUTE(SUBSTITUTE(TRIM($W989),".","-"),"/","-")&gt;=10000000,IFERROR(DATE(--LEFT(TRIM($W989),4),--MID(TRIM($W989),5,2),--RIGHT(TRIM($W989),2)),""),--SUBSTITUTE(SUBSTITUTE(TRIM($W989),".","-"),"/","-")),IFERROR(--LEFT(SUBSTITUTE(SUBSTITUTE(TRIM($W989),".","-"),"/","-"),10),""))))</f>
        <v/>
      </c>
      <c r="Y989" s="29">
        <f>IF($X989="","",INT($X989))</f>
        <v/>
      </c>
      <c r="Z989" s="30">
        <f>IF(OR($Y989="",$D$6=""),"",IF(INDEX($A:$U,ROW(),$D$6)="",0,IF(ISNUMBER(INDEX($A:$U,ROW(),$D$6)),INDEX($A:$U,ROW(),$D$6),IFERROR(--SUBSTITUTE(SUBSTITUTE(TRIM(INDEX($A:$U,ROW(),$D$6)),",",""),"원",""),0))))</f>
        <v/>
      </c>
      <c r="AA989" s="30">
        <f>IF(OR($Y989="",$E$6=""),"",IF(INDEX($A:$U,ROW(),$E$6)="",0,IF(ISNUMBER(INDEX($A:$U,ROW(),$E$6)),INDEX($A:$U,ROW(),$E$6),IFERROR(--SUBSTITUTE(SUBSTITUTE(TRIM(INDEX($A:$U,ROW(),$E$6)),",",""),"원",""),0))))</f>
        <v/>
      </c>
      <c r="AB989" s="30">
        <f>IF(OR($Y989="",$F$6=""),"",IF(INDEX($A:$U,ROW(),$F$6)="","",IF(ISNUMBER(INDEX($A:$U,ROW(),$F$6)),INDEX($A:$U,ROW(),$F$6),IFERROR(--SUBSTITUTE(SUBSTITUTE(TRIM(INDEX($A:$U,ROW(),$F$6)),",",""),"원",""),""))))</f>
        <v/>
      </c>
      <c r="AC989" s="2">
        <f>IF(OR($Y989="",$G$6=""),"",INDEX($A:$U,ROW(),$G$6)&amp;"")</f>
        <v/>
      </c>
      <c r="AD989" s="2">
        <f>IF($Y989="","",IF(OR(AND(설정!$B$5&lt;&gt;"",ISNUMBER(SEARCH(설정!$B$5,$AC989))),AND(설정!$B$6&lt;&gt;"",ISNUMBER(SEARCH(설정!$B$6,$AC989))),AND(설정!$B$7&lt;&gt;"",ISNUMBER(SEARCH(설정!$B$7,$AC989)))),"제외","포함"))</f>
        <v/>
      </c>
    </row>
    <row r="990">
      <c r="W990" s="2">
        <f>IF(OR($B$5="",$C$6="",ROW()&lt;$B$5),"",IF(INDEX($A:$U,ROW(),$C$6)="","",INDEX($A:$U,ROW(),$C$6)))</f>
        <v/>
      </c>
      <c r="X990" s="28">
        <f>IF($W990="","",IF(ISNUMBER($W990),IF($W990&gt;=10000000,IFERROR(DATE(INT($W990/10000),MOD(INT($W990/100),100),MOD($W990,100)),""),$W990),IF(ISNUMBER(--SUBSTITUTE(SUBSTITUTE(TRIM($W990),".","-"),"/","-")),IF(--SUBSTITUTE(SUBSTITUTE(TRIM($W990),".","-"),"/","-")&gt;=10000000,IFERROR(DATE(--LEFT(TRIM($W990),4),--MID(TRIM($W990),5,2),--RIGHT(TRIM($W990),2)),""),--SUBSTITUTE(SUBSTITUTE(TRIM($W990),".","-"),"/","-")),IFERROR(--LEFT(SUBSTITUTE(SUBSTITUTE(TRIM($W990),".","-"),"/","-"),10),""))))</f>
        <v/>
      </c>
      <c r="Y990" s="29">
        <f>IF($X990="","",INT($X990))</f>
        <v/>
      </c>
      <c r="Z990" s="30">
        <f>IF(OR($Y990="",$D$6=""),"",IF(INDEX($A:$U,ROW(),$D$6)="",0,IF(ISNUMBER(INDEX($A:$U,ROW(),$D$6)),INDEX($A:$U,ROW(),$D$6),IFERROR(--SUBSTITUTE(SUBSTITUTE(TRIM(INDEX($A:$U,ROW(),$D$6)),",",""),"원",""),0))))</f>
        <v/>
      </c>
      <c r="AA990" s="30">
        <f>IF(OR($Y990="",$E$6=""),"",IF(INDEX($A:$U,ROW(),$E$6)="",0,IF(ISNUMBER(INDEX($A:$U,ROW(),$E$6)),INDEX($A:$U,ROW(),$E$6),IFERROR(--SUBSTITUTE(SUBSTITUTE(TRIM(INDEX($A:$U,ROW(),$E$6)),",",""),"원",""),0))))</f>
        <v/>
      </c>
      <c r="AB990" s="30">
        <f>IF(OR($Y990="",$F$6=""),"",IF(INDEX($A:$U,ROW(),$F$6)="","",IF(ISNUMBER(INDEX($A:$U,ROW(),$F$6)),INDEX($A:$U,ROW(),$F$6),IFERROR(--SUBSTITUTE(SUBSTITUTE(TRIM(INDEX($A:$U,ROW(),$F$6)),",",""),"원",""),""))))</f>
        <v/>
      </c>
      <c r="AC990" s="2">
        <f>IF(OR($Y990="",$G$6=""),"",INDEX($A:$U,ROW(),$G$6)&amp;"")</f>
        <v/>
      </c>
      <c r="AD990" s="2">
        <f>IF($Y990="","",IF(OR(AND(설정!$B$5&lt;&gt;"",ISNUMBER(SEARCH(설정!$B$5,$AC990))),AND(설정!$B$6&lt;&gt;"",ISNUMBER(SEARCH(설정!$B$6,$AC990))),AND(설정!$B$7&lt;&gt;"",ISNUMBER(SEARCH(설정!$B$7,$AC990)))),"제외","포함"))</f>
        <v/>
      </c>
    </row>
    <row r="991">
      <c r="W991" s="2">
        <f>IF(OR($B$5="",$C$6="",ROW()&lt;$B$5),"",IF(INDEX($A:$U,ROW(),$C$6)="","",INDEX($A:$U,ROW(),$C$6)))</f>
        <v/>
      </c>
      <c r="X991" s="28">
        <f>IF($W991="","",IF(ISNUMBER($W991),IF($W991&gt;=10000000,IFERROR(DATE(INT($W991/10000),MOD(INT($W991/100),100),MOD($W991,100)),""),$W991),IF(ISNUMBER(--SUBSTITUTE(SUBSTITUTE(TRIM($W991),".","-"),"/","-")),IF(--SUBSTITUTE(SUBSTITUTE(TRIM($W991),".","-"),"/","-")&gt;=10000000,IFERROR(DATE(--LEFT(TRIM($W991),4),--MID(TRIM($W991),5,2),--RIGHT(TRIM($W991),2)),""),--SUBSTITUTE(SUBSTITUTE(TRIM($W991),".","-"),"/","-")),IFERROR(--LEFT(SUBSTITUTE(SUBSTITUTE(TRIM($W991),".","-"),"/","-"),10),""))))</f>
        <v/>
      </c>
      <c r="Y991" s="29">
        <f>IF($X991="","",INT($X991))</f>
        <v/>
      </c>
      <c r="Z991" s="30">
        <f>IF(OR($Y991="",$D$6=""),"",IF(INDEX($A:$U,ROW(),$D$6)="",0,IF(ISNUMBER(INDEX($A:$U,ROW(),$D$6)),INDEX($A:$U,ROW(),$D$6),IFERROR(--SUBSTITUTE(SUBSTITUTE(TRIM(INDEX($A:$U,ROW(),$D$6)),",",""),"원",""),0))))</f>
        <v/>
      </c>
      <c r="AA991" s="30">
        <f>IF(OR($Y991="",$E$6=""),"",IF(INDEX($A:$U,ROW(),$E$6)="",0,IF(ISNUMBER(INDEX($A:$U,ROW(),$E$6)),INDEX($A:$U,ROW(),$E$6),IFERROR(--SUBSTITUTE(SUBSTITUTE(TRIM(INDEX($A:$U,ROW(),$E$6)),",",""),"원",""),0))))</f>
        <v/>
      </c>
      <c r="AB991" s="30">
        <f>IF(OR($Y991="",$F$6=""),"",IF(INDEX($A:$U,ROW(),$F$6)="","",IF(ISNUMBER(INDEX($A:$U,ROW(),$F$6)),INDEX($A:$U,ROW(),$F$6),IFERROR(--SUBSTITUTE(SUBSTITUTE(TRIM(INDEX($A:$U,ROW(),$F$6)),",",""),"원",""),""))))</f>
        <v/>
      </c>
      <c r="AC991" s="2">
        <f>IF(OR($Y991="",$G$6=""),"",INDEX($A:$U,ROW(),$G$6)&amp;"")</f>
        <v/>
      </c>
      <c r="AD991" s="2">
        <f>IF($Y991="","",IF(OR(AND(설정!$B$5&lt;&gt;"",ISNUMBER(SEARCH(설정!$B$5,$AC991))),AND(설정!$B$6&lt;&gt;"",ISNUMBER(SEARCH(설정!$B$6,$AC991))),AND(설정!$B$7&lt;&gt;"",ISNUMBER(SEARCH(설정!$B$7,$AC991)))),"제외","포함"))</f>
        <v/>
      </c>
    </row>
    <row r="992">
      <c r="W992" s="2">
        <f>IF(OR($B$5="",$C$6="",ROW()&lt;$B$5),"",IF(INDEX($A:$U,ROW(),$C$6)="","",INDEX($A:$U,ROW(),$C$6)))</f>
        <v/>
      </c>
      <c r="X992" s="28">
        <f>IF($W992="","",IF(ISNUMBER($W992),IF($W992&gt;=10000000,IFERROR(DATE(INT($W992/10000),MOD(INT($W992/100),100),MOD($W992,100)),""),$W992),IF(ISNUMBER(--SUBSTITUTE(SUBSTITUTE(TRIM($W992),".","-"),"/","-")),IF(--SUBSTITUTE(SUBSTITUTE(TRIM($W992),".","-"),"/","-")&gt;=10000000,IFERROR(DATE(--LEFT(TRIM($W992),4),--MID(TRIM($W992),5,2),--RIGHT(TRIM($W992),2)),""),--SUBSTITUTE(SUBSTITUTE(TRIM($W992),".","-"),"/","-")),IFERROR(--LEFT(SUBSTITUTE(SUBSTITUTE(TRIM($W992),".","-"),"/","-"),10),""))))</f>
        <v/>
      </c>
      <c r="Y992" s="29">
        <f>IF($X992="","",INT($X992))</f>
        <v/>
      </c>
      <c r="Z992" s="30">
        <f>IF(OR($Y992="",$D$6=""),"",IF(INDEX($A:$U,ROW(),$D$6)="",0,IF(ISNUMBER(INDEX($A:$U,ROW(),$D$6)),INDEX($A:$U,ROW(),$D$6),IFERROR(--SUBSTITUTE(SUBSTITUTE(TRIM(INDEX($A:$U,ROW(),$D$6)),",",""),"원",""),0))))</f>
        <v/>
      </c>
      <c r="AA992" s="30">
        <f>IF(OR($Y992="",$E$6=""),"",IF(INDEX($A:$U,ROW(),$E$6)="",0,IF(ISNUMBER(INDEX($A:$U,ROW(),$E$6)),INDEX($A:$U,ROW(),$E$6),IFERROR(--SUBSTITUTE(SUBSTITUTE(TRIM(INDEX($A:$U,ROW(),$E$6)),",",""),"원",""),0))))</f>
        <v/>
      </c>
      <c r="AB992" s="30">
        <f>IF(OR($Y992="",$F$6=""),"",IF(INDEX($A:$U,ROW(),$F$6)="","",IF(ISNUMBER(INDEX($A:$U,ROW(),$F$6)),INDEX($A:$U,ROW(),$F$6),IFERROR(--SUBSTITUTE(SUBSTITUTE(TRIM(INDEX($A:$U,ROW(),$F$6)),",",""),"원",""),""))))</f>
        <v/>
      </c>
      <c r="AC992" s="2">
        <f>IF(OR($Y992="",$G$6=""),"",INDEX($A:$U,ROW(),$G$6)&amp;"")</f>
        <v/>
      </c>
      <c r="AD992" s="2">
        <f>IF($Y992="","",IF(OR(AND(설정!$B$5&lt;&gt;"",ISNUMBER(SEARCH(설정!$B$5,$AC992))),AND(설정!$B$6&lt;&gt;"",ISNUMBER(SEARCH(설정!$B$6,$AC992))),AND(설정!$B$7&lt;&gt;"",ISNUMBER(SEARCH(설정!$B$7,$AC992)))),"제외","포함"))</f>
        <v/>
      </c>
    </row>
    <row r="993">
      <c r="W993" s="2">
        <f>IF(OR($B$5="",$C$6="",ROW()&lt;$B$5),"",IF(INDEX($A:$U,ROW(),$C$6)="","",INDEX($A:$U,ROW(),$C$6)))</f>
        <v/>
      </c>
      <c r="X993" s="28">
        <f>IF($W993="","",IF(ISNUMBER($W993),IF($W993&gt;=10000000,IFERROR(DATE(INT($W993/10000),MOD(INT($W993/100),100),MOD($W993,100)),""),$W993),IF(ISNUMBER(--SUBSTITUTE(SUBSTITUTE(TRIM($W993),".","-"),"/","-")),IF(--SUBSTITUTE(SUBSTITUTE(TRIM($W993),".","-"),"/","-")&gt;=10000000,IFERROR(DATE(--LEFT(TRIM($W993),4),--MID(TRIM($W993),5,2),--RIGHT(TRIM($W993),2)),""),--SUBSTITUTE(SUBSTITUTE(TRIM($W993),".","-"),"/","-")),IFERROR(--LEFT(SUBSTITUTE(SUBSTITUTE(TRIM($W993),".","-"),"/","-"),10),""))))</f>
        <v/>
      </c>
      <c r="Y993" s="29">
        <f>IF($X993="","",INT($X993))</f>
        <v/>
      </c>
      <c r="Z993" s="30">
        <f>IF(OR($Y993="",$D$6=""),"",IF(INDEX($A:$U,ROW(),$D$6)="",0,IF(ISNUMBER(INDEX($A:$U,ROW(),$D$6)),INDEX($A:$U,ROW(),$D$6),IFERROR(--SUBSTITUTE(SUBSTITUTE(TRIM(INDEX($A:$U,ROW(),$D$6)),",",""),"원",""),0))))</f>
        <v/>
      </c>
      <c r="AA993" s="30">
        <f>IF(OR($Y993="",$E$6=""),"",IF(INDEX($A:$U,ROW(),$E$6)="",0,IF(ISNUMBER(INDEX($A:$U,ROW(),$E$6)),INDEX($A:$U,ROW(),$E$6),IFERROR(--SUBSTITUTE(SUBSTITUTE(TRIM(INDEX($A:$U,ROW(),$E$6)),",",""),"원",""),0))))</f>
        <v/>
      </c>
      <c r="AB993" s="30">
        <f>IF(OR($Y993="",$F$6=""),"",IF(INDEX($A:$U,ROW(),$F$6)="","",IF(ISNUMBER(INDEX($A:$U,ROW(),$F$6)),INDEX($A:$U,ROW(),$F$6),IFERROR(--SUBSTITUTE(SUBSTITUTE(TRIM(INDEX($A:$U,ROW(),$F$6)),",",""),"원",""),""))))</f>
        <v/>
      </c>
      <c r="AC993" s="2">
        <f>IF(OR($Y993="",$G$6=""),"",INDEX($A:$U,ROW(),$G$6)&amp;"")</f>
        <v/>
      </c>
      <c r="AD993" s="2">
        <f>IF($Y993="","",IF(OR(AND(설정!$B$5&lt;&gt;"",ISNUMBER(SEARCH(설정!$B$5,$AC993))),AND(설정!$B$6&lt;&gt;"",ISNUMBER(SEARCH(설정!$B$6,$AC993))),AND(설정!$B$7&lt;&gt;"",ISNUMBER(SEARCH(설정!$B$7,$AC993)))),"제외","포함"))</f>
        <v/>
      </c>
    </row>
    <row r="994">
      <c r="W994" s="2">
        <f>IF(OR($B$5="",$C$6="",ROW()&lt;$B$5),"",IF(INDEX($A:$U,ROW(),$C$6)="","",INDEX($A:$U,ROW(),$C$6)))</f>
        <v/>
      </c>
      <c r="X994" s="28">
        <f>IF($W994="","",IF(ISNUMBER($W994),IF($W994&gt;=10000000,IFERROR(DATE(INT($W994/10000),MOD(INT($W994/100),100),MOD($W994,100)),""),$W994),IF(ISNUMBER(--SUBSTITUTE(SUBSTITUTE(TRIM($W994),".","-"),"/","-")),IF(--SUBSTITUTE(SUBSTITUTE(TRIM($W994),".","-"),"/","-")&gt;=10000000,IFERROR(DATE(--LEFT(TRIM($W994),4),--MID(TRIM($W994),5,2),--RIGHT(TRIM($W994),2)),""),--SUBSTITUTE(SUBSTITUTE(TRIM($W994),".","-"),"/","-")),IFERROR(--LEFT(SUBSTITUTE(SUBSTITUTE(TRIM($W994),".","-"),"/","-"),10),""))))</f>
        <v/>
      </c>
      <c r="Y994" s="29">
        <f>IF($X994="","",INT($X994))</f>
        <v/>
      </c>
      <c r="Z994" s="30">
        <f>IF(OR($Y994="",$D$6=""),"",IF(INDEX($A:$U,ROW(),$D$6)="",0,IF(ISNUMBER(INDEX($A:$U,ROW(),$D$6)),INDEX($A:$U,ROW(),$D$6),IFERROR(--SUBSTITUTE(SUBSTITUTE(TRIM(INDEX($A:$U,ROW(),$D$6)),",",""),"원",""),0))))</f>
        <v/>
      </c>
      <c r="AA994" s="30">
        <f>IF(OR($Y994="",$E$6=""),"",IF(INDEX($A:$U,ROW(),$E$6)="",0,IF(ISNUMBER(INDEX($A:$U,ROW(),$E$6)),INDEX($A:$U,ROW(),$E$6),IFERROR(--SUBSTITUTE(SUBSTITUTE(TRIM(INDEX($A:$U,ROW(),$E$6)),",",""),"원",""),0))))</f>
        <v/>
      </c>
      <c r="AB994" s="30">
        <f>IF(OR($Y994="",$F$6=""),"",IF(INDEX($A:$U,ROW(),$F$6)="","",IF(ISNUMBER(INDEX($A:$U,ROW(),$F$6)),INDEX($A:$U,ROW(),$F$6),IFERROR(--SUBSTITUTE(SUBSTITUTE(TRIM(INDEX($A:$U,ROW(),$F$6)),",",""),"원",""),""))))</f>
        <v/>
      </c>
      <c r="AC994" s="2">
        <f>IF(OR($Y994="",$G$6=""),"",INDEX($A:$U,ROW(),$G$6)&amp;"")</f>
        <v/>
      </c>
      <c r="AD994" s="2">
        <f>IF($Y994="","",IF(OR(AND(설정!$B$5&lt;&gt;"",ISNUMBER(SEARCH(설정!$B$5,$AC994))),AND(설정!$B$6&lt;&gt;"",ISNUMBER(SEARCH(설정!$B$6,$AC994))),AND(설정!$B$7&lt;&gt;"",ISNUMBER(SEARCH(설정!$B$7,$AC994)))),"제외","포함"))</f>
        <v/>
      </c>
    </row>
    <row r="995">
      <c r="W995" s="2">
        <f>IF(OR($B$5="",$C$6="",ROW()&lt;$B$5),"",IF(INDEX($A:$U,ROW(),$C$6)="","",INDEX($A:$U,ROW(),$C$6)))</f>
        <v/>
      </c>
      <c r="X995" s="28">
        <f>IF($W995="","",IF(ISNUMBER($W995),IF($W995&gt;=10000000,IFERROR(DATE(INT($W995/10000),MOD(INT($W995/100),100),MOD($W995,100)),""),$W995),IF(ISNUMBER(--SUBSTITUTE(SUBSTITUTE(TRIM($W995),".","-"),"/","-")),IF(--SUBSTITUTE(SUBSTITUTE(TRIM($W995),".","-"),"/","-")&gt;=10000000,IFERROR(DATE(--LEFT(TRIM($W995),4),--MID(TRIM($W995),5,2),--RIGHT(TRIM($W995),2)),""),--SUBSTITUTE(SUBSTITUTE(TRIM($W995),".","-"),"/","-")),IFERROR(--LEFT(SUBSTITUTE(SUBSTITUTE(TRIM($W995),".","-"),"/","-"),10),""))))</f>
        <v/>
      </c>
      <c r="Y995" s="29">
        <f>IF($X995="","",INT($X995))</f>
        <v/>
      </c>
      <c r="Z995" s="30">
        <f>IF(OR($Y995="",$D$6=""),"",IF(INDEX($A:$U,ROW(),$D$6)="",0,IF(ISNUMBER(INDEX($A:$U,ROW(),$D$6)),INDEX($A:$U,ROW(),$D$6),IFERROR(--SUBSTITUTE(SUBSTITUTE(TRIM(INDEX($A:$U,ROW(),$D$6)),",",""),"원",""),0))))</f>
        <v/>
      </c>
      <c r="AA995" s="30">
        <f>IF(OR($Y995="",$E$6=""),"",IF(INDEX($A:$U,ROW(),$E$6)="",0,IF(ISNUMBER(INDEX($A:$U,ROW(),$E$6)),INDEX($A:$U,ROW(),$E$6),IFERROR(--SUBSTITUTE(SUBSTITUTE(TRIM(INDEX($A:$U,ROW(),$E$6)),",",""),"원",""),0))))</f>
        <v/>
      </c>
      <c r="AB995" s="30">
        <f>IF(OR($Y995="",$F$6=""),"",IF(INDEX($A:$U,ROW(),$F$6)="","",IF(ISNUMBER(INDEX($A:$U,ROW(),$F$6)),INDEX($A:$U,ROW(),$F$6),IFERROR(--SUBSTITUTE(SUBSTITUTE(TRIM(INDEX($A:$U,ROW(),$F$6)),",",""),"원",""),""))))</f>
        <v/>
      </c>
      <c r="AC995" s="2">
        <f>IF(OR($Y995="",$G$6=""),"",INDEX($A:$U,ROW(),$G$6)&amp;"")</f>
        <v/>
      </c>
      <c r="AD995" s="2">
        <f>IF($Y995="","",IF(OR(AND(설정!$B$5&lt;&gt;"",ISNUMBER(SEARCH(설정!$B$5,$AC995))),AND(설정!$B$6&lt;&gt;"",ISNUMBER(SEARCH(설정!$B$6,$AC995))),AND(설정!$B$7&lt;&gt;"",ISNUMBER(SEARCH(설정!$B$7,$AC995)))),"제외","포함"))</f>
        <v/>
      </c>
    </row>
    <row r="996">
      <c r="W996" s="2">
        <f>IF(OR($B$5="",$C$6="",ROW()&lt;$B$5),"",IF(INDEX($A:$U,ROW(),$C$6)="","",INDEX($A:$U,ROW(),$C$6)))</f>
        <v/>
      </c>
      <c r="X996" s="28">
        <f>IF($W996="","",IF(ISNUMBER($W996),IF($W996&gt;=10000000,IFERROR(DATE(INT($W996/10000),MOD(INT($W996/100),100),MOD($W996,100)),""),$W996),IF(ISNUMBER(--SUBSTITUTE(SUBSTITUTE(TRIM($W996),".","-"),"/","-")),IF(--SUBSTITUTE(SUBSTITUTE(TRIM($W996),".","-"),"/","-")&gt;=10000000,IFERROR(DATE(--LEFT(TRIM($W996),4),--MID(TRIM($W996),5,2),--RIGHT(TRIM($W996),2)),""),--SUBSTITUTE(SUBSTITUTE(TRIM($W996),".","-"),"/","-")),IFERROR(--LEFT(SUBSTITUTE(SUBSTITUTE(TRIM($W996),".","-"),"/","-"),10),""))))</f>
        <v/>
      </c>
      <c r="Y996" s="29">
        <f>IF($X996="","",INT($X996))</f>
        <v/>
      </c>
      <c r="Z996" s="30">
        <f>IF(OR($Y996="",$D$6=""),"",IF(INDEX($A:$U,ROW(),$D$6)="",0,IF(ISNUMBER(INDEX($A:$U,ROW(),$D$6)),INDEX($A:$U,ROW(),$D$6),IFERROR(--SUBSTITUTE(SUBSTITUTE(TRIM(INDEX($A:$U,ROW(),$D$6)),",",""),"원",""),0))))</f>
        <v/>
      </c>
      <c r="AA996" s="30">
        <f>IF(OR($Y996="",$E$6=""),"",IF(INDEX($A:$U,ROW(),$E$6)="",0,IF(ISNUMBER(INDEX($A:$U,ROW(),$E$6)),INDEX($A:$U,ROW(),$E$6),IFERROR(--SUBSTITUTE(SUBSTITUTE(TRIM(INDEX($A:$U,ROW(),$E$6)),",",""),"원",""),0))))</f>
        <v/>
      </c>
      <c r="AB996" s="30">
        <f>IF(OR($Y996="",$F$6=""),"",IF(INDEX($A:$U,ROW(),$F$6)="","",IF(ISNUMBER(INDEX($A:$U,ROW(),$F$6)),INDEX($A:$U,ROW(),$F$6),IFERROR(--SUBSTITUTE(SUBSTITUTE(TRIM(INDEX($A:$U,ROW(),$F$6)),",",""),"원",""),""))))</f>
        <v/>
      </c>
      <c r="AC996" s="2">
        <f>IF(OR($Y996="",$G$6=""),"",INDEX($A:$U,ROW(),$G$6)&amp;"")</f>
        <v/>
      </c>
      <c r="AD996" s="2">
        <f>IF($Y996="","",IF(OR(AND(설정!$B$5&lt;&gt;"",ISNUMBER(SEARCH(설정!$B$5,$AC996))),AND(설정!$B$6&lt;&gt;"",ISNUMBER(SEARCH(설정!$B$6,$AC996))),AND(설정!$B$7&lt;&gt;"",ISNUMBER(SEARCH(설정!$B$7,$AC996)))),"제외","포함"))</f>
        <v/>
      </c>
    </row>
    <row r="997">
      <c r="W997" s="2">
        <f>IF(OR($B$5="",$C$6="",ROW()&lt;$B$5),"",IF(INDEX($A:$U,ROW(),$C$6)="","",INDEX($A:$U,ROW(),$C$6)))</f>
        <v/>
      </c>
      <c r="X997" s="28">
        <f>IF($W997="","",IF(ISNUMBER($W997),IF($W997&gt;=10000000,IFERROR(DATE(INT($W997/10000),MOD(INT($W997/100),100),MOD($W997,100)),""),$W997),IF(ISNUMBER(--SUBSTITUTE(SUBSTITUTE(TRIM($W997),".","-"),"/","-")),IF(--SUBSTITUTE(SUBSTITUTE(TRIM($W997),".","-"),"/","-")&gt;=10000000,IFERROR(DATE(--LEFT(TRIM($W997),4),--MID(TRIM($W997),5,2),--RIGHT(TRIM($W997),2)),""),--SUBSTITUTE(SUBSTITUTE(TRIM($W997),".","-"),"/","-")),IFERROR(--LEFT(SUBSTITUTE(SUBSTITUTE(TRIM($W997),".","-"),"/","-"),10),""))))</f>
        <v/>
      </c>
      <c r="Y997" s="29">
        <f>IF($X997="","",INT($X997))</f>
        <v/>
      </c>
      <c r="Z997" s="30">
        <f>IF(OR($Y997="",$D$6=""),"",IF(INDEX($A:$U,ROW(),$D$6)="",0,IF(ISNUMBER(INDEX($A:$U,ROW(),$D$6)),INDEX($A:$U,ROW(),$D$6),IFERROR(--SUBSTITUTE(SUBSTITUTE(TRIM(INDEX($A:$U,ROW(),$D$6)),",",""),"원",""),0))))</f>
        <v/>
      </c>
      <c r="AA997" s="30">
        <f>IF(OR($Y997="",$E$6=""),"",IF(INDEX($A:$U,ROW(),$E$6)="",0,IF(ISNUMBER(INDEX($A:$U,ROW(),$E$6)),INDEX($A:$U,ROW(),$E$6),IFERROR(--SUBSTITUTE(SUBSTITUTE(TRIM(INDEX($A:$U,ROW(),$E$6)),",",""),"원",""),0))))</f>
        <v/>
      </c>
      <c r="AB997" s="30">
        <f>IF(OR($Y997="",$F$6=""),"",IF(INDEX($A:$U,ROW(),$F$6)="","",IF(ISNUMBER(INDEX($A:$U,ROW(),$F$6)),INDEX($A:$U,ROW(),$F$6),IFERROR(--SUBSTITUTE(SUBSTITUTE(TRIM(INDEX($A:$U,ROW(),$F$6)),",",""),"원",""),""))))</f>
        <v/>
      </c>
      <c r="AC997" s="2">
        <f>IF(OR($Y997="",$G$6=""),"",INDEX($A:$U,ROW(),$G$6)&amp;"")</f>
        <v/>
      </c>
      <c r="AD997" s="2">
        <f>IF($Y997="","",IF(OR(AND(설정!$B$5&lt;&gt;"",ISNUMBER(SEARCH(설정!$B$5,$AC997))),AND(설정!$B$6&lt;&gt;"",ISNUMBER(SEARCH(설정!$B$6,$AC997))),AND(설정!$B$7&lt;&gt;"",ISNUMBER(SEARCH(설정!$B$7,$AC997)))),"제외","포함"))</f>
        <v/>
      </c>
    </row>
    <row r="998">
      <c r="W998" s="2">
        <f>IF(OR($B$5="",$C$6="",ROW()&lt;$B$5),"",IF(INDEX($A:$U,ROW(),$C$6)="","",INDEX($A:$U,ROW(),$C$6)))</f>
        <v/>
      </c>
      <c r="X998" s="28">
        <f>IF($W998="","",IF(ISNUMBER($W998),IF($W998&gt;=10000000,IFERROR(DATE(INT($W998/10000),MOD(INT($W998/100),100),MOD($W998,100)),""),$W998),IF(ISNUMBER(--SUBSTITUTE(SUBSTITUTE(TRIM($W998),".","-"),"/","-")),IF(--SUBSTITUTE(SUBSTITUTE(TRIM($W998),".","-"),"/","-")&gt;=10000000,IFERROR(DATE(--LEFT(TRIM($W998),4),--MID(TRIM($W998),5,2),--RIGHT(TRIM($W998),2)),""),--SUBSTITUTE(SUBSTITUTE(TRIM($W998),".","-"),"/","-")),IFERROR(--LEFT(SUBSTITUTE(SUBSTITUTE(TRIM($W998),".","-"),"/","-"),10),""))))</f>
        <v/>
      </c>
      <c r="Y998" s="29">
        <f>IF($X998="","",INT($X998))</f>
        <v/>
      </c>
      <c r="Z998" s="30">
        <f>IF(OR($Y998="",$D$6=""),"",IF(INDEX($A:$U,ROW(),$D$6)="",0,IF(ISNUMBER(INDEX($A:$U,ROW(),$D$6)),INDEX($A:$U,ROW(),$D$6),IFERROR(--SUBSTITUTE(SUBSTITUTE(TRIM(INDEX($A:$U,ROW(),$D$6)),",",""),"원",""),0))))</f>
        <v/>
      </c>
      <c r="AA998" s="30">
        <f>IF(OR($Y998="",$E$6=""),"",IF(INDEX($A:$U,ROW(),$E$6)="",0,IF(ISNUMBER(INDEX($A:$U,ROW(),$E$6)),INDEX($A:$U,ROW(),$E$6),IFERROR(--SUBSTITUTE(SUBSTITUTE(TRIM(INDEX($A:$U,ROW(),$E$6)),",",""),"원",""),0))))</f>
        <v/>
      </c>
      <c r="AB998" s="30">
        <f>IF(OR($Y998="",$F$6=""),"",IF(INDEX($A:$U,ROW(),$F$6)="","",IF(ISNUMBER(INDEX($A:$U,ROW(),$F$6)),INDEX($A:$U,ROW(),$F$6),IFERROR(--SUBSTITUTE(SUBSTITUTE(TRIM(INDEX($A:$U,ROW(),$F$6)),",",""),"원",""),""))))</f>
        <v/>
      </c>
      <c r="AC998" s="2">
        <f>IF(OR($Y998="",$G$6=""),"",INDEX($A:$U,ROW(),$G$6)&amp;"")</f>
        <v/>
      </c>
      <c r="AD998" s="2">
        <f>IF($Y998="","",IF(OR(AND(설정!$B$5&lt;&gt;"",ISNUMBER(SEARCH(설정!$B$5,$AC998))),AND(설정!$B$6&lt;&gt;"",ISNUMBER(SEARCH(설정!$B$6,$AC998))),AND(설정!$B$7&lt;&gt;"",ISNUMBER(SEARCH(설정!$B$7,$AC998)))),"제외","포함"))</f>
        <v/>
      </c>
    </row>
    <row r="999">
      <c r="W999" s="2">
        <f>IF(OR($B$5="",$C$6="",ROW()&lt;$B$5),"",IF(INDEX($A:$U,ROW(),$C$6)="","",INDEX($A:$U,ROW(),$C$6)))</f>
        <v/>
      </c>
      <c r="X999" s="28">
        <f>IF($W999="","",IF(ISNUMBER($W999),IF($W999&gt;=10000000,IFERROR(DATE(INT($W999/10000),MOD(INT($W999/100),100),MOD($W999,100)),""),$W999),IF(ISNUMBER(--SUBSTITUTE(SUBSTITUTE(TRIM($W999),".","-"),"/","-")),IF(--SUBSTITUTE(SUBSTITUTE(TRIM($W999),".","-"),"/","-")&gt;=10000000,IFERROR(DATE(--LEFT(TRIM($W999),4),--MID(TRIM($W999),5,2),--RIGHT(TRIM($W999),2)),""),--SUBSTITUTE(SUBSTITUTE(TRIM($W999),".","-"),"/","-")),IFERROR(--LEFT(SUBSTITUTE(SUBSTITUTE(TRIM($W999),".","-"),"/","-"),10),""))))</f>
        <v/>
      </c>
      <c r="Y999" s="29">
        <f>IF($X999="","",INT($X999))</f>
        <v/>
      </c>
      <c r="Z999" s="30">
        <f>IF(OR($Y999="",$D$6=""),"",IF(INDEX($A:$U,ROW(),$D$6)="",0,IF(ISNUMBER(INDEX($A:$U,ROW(),$D$6)),INDEX($A:$U,ROW(),$D$6),IFERROR(--SUBSTITUTE(SUBSTITUTE(TRIM(INDEX($A:$U,ROW(),$D$6)),",",""),"원",""),0))))</f>
        <v/>
      </c>
      <c r="AA999" s="30">
        <f>IF(OR($Y999="",$E$6=""),"",IF(INDEX($A:$U,ROW(),$E$6)="",0,IF(ISNUMBER(INDEX($A:$U,ROW(),$E$6)),INDEX($A:$U,ROW(),$E$6),IFERROR(--SUBSTITUTE(SUBSTITUTE(TRIM(INDEX($A:$U,ROW(),$E$6)),",",""),"원",""),0))))</f>
        <v/>
      </c>
      <c r="AB999" s="30">
        <f>IF(OR($Y999="",$F$6=""),"",IF(INDEX($A:$U,ROW(),$F$6)="","",IF(ISNUMBER(INDEX($A:$U,ROW(),$F$6)),INDEX($A:$U,ROW(),$F$6),IFERROR(--SUBSTITUTE(SUBSTITUTE(TRIM(INDEX($A:$U,ROW(),$F$6)),",",""),"원",""),""))))</f>
        <v/>
      </c>
      <c r="AC999" s="2">
        <f>IF(OR($Y999="",$G$6=""),"",INDEX($A:$U,ROW(),$G$6)&amp;"")</f>
        <v/>
      </c>
      <c r="AD999" s="2">
        <f>IF($Y999="","",IF(OR(AND(설정!$B$5&lt;&gt;"",ISNUMBER(SEARCH(설정!$B$5,$AC999))),AND(설정!$B$6&lt;&gt;"",ISNUMBER(SEARCH(설정!$B$6,$AC999))),AND(설정!$B$7&lt;&gt;"",ISNUMBER(SEARCH(설정!$B$7,$AC999)))),"제외","포함"))</f>
        <v/>
      </c>
    </row>
    <row r="1000">
      <c r="W1000" s="2">
        <f>IF(OR($B$5="",$C$6="",ROW()&lt;$B$5),"",IF(INDEX($A:$U,ROW(),$C$6)="","",INDEX($A:$U,ROW(),$C$6)))</f>
        <v/>
      </c>
      <c r="X1000" s="28">
        <f>IF($W1000="","",IF(ISNUMBER($W1000),IF($W1000&gt;=10000000,IFERROR(DATE(INT($W1000/10000),MOD(INT($W1000/100),100),MOD($W1000,100)),""),$W1000),IF(ISNUMBER(--SUBSTITUTE(SUBSTITUTE(TRIM($W1000),".","-"),"/","-")),IF(--SUBSTITUTE(SUBSTITUTE(TRIM($W1000),".","-"),"/","-")&gt;=10000000,IFERROR(DATE(--LEFT(TRIM($W1000),4),--MID(TRIM($W1000),5,2),--RIGHT(TRIM($W1000),2)),""),--SUBSTITUTE(SUBSTITUTE(TRIM($W1000),".","-"),"/","-")),IFERROR(--LEFT(SUBSTITUTE(SUBSTITUTE(TRIM($W1000),".","-"),"/","-"),10),""))))</f>
        <v/>
      </c>
      <c r="Y1000" s="29">
        <f>IF($X1000="","",INT($X1000))</f>
        <v/>
      </c>
      <c r="Z1000" s="30">
        <f>IF(OR($Y1000="",$D$6=""),"",IF(INDEX($A:$U,ROW(),$D$6)="",0,IF(ISNUMBER(INDEX($A:$U,ROW(),$D$6)),INDEX($A:$U,ROW(),$D$6),IFERROR(--SUBSTITUTE(SUBSTITUTE(TRIM(INDEX($A:$U,ROW(),$D$6)),",",""),"원",""),0))))</f>
        <v/>
      </c>
      <c r="AA1000" s="30">
        <f>IF(OR($Y1000="",$E$6=""),"",IF(INDEX($A:$U,ROW(),$E$6)="",0,IF(ISNUMBER(INDEX($A:$U,ROW(),$E$6)),INDEX($A:$U,ROW(),$E$6),IFERROR(--SUBSTITUTE(SUBSTITUTE(TRIM(INDEX($A:$U,ROW(),$E$6)),",",""),"원",""),0))))</f>
        <v/>
      </c>
      <c r="AB1000" s="30">
        <f>IF(OR($Y1000="",$F$6=""),"",IF(INDEX($A:$U,ROW(),$F$6)="","",IF(ISNUMBER(INDEX($A:$U,ROW(),$F$6)),INDEX($A:$U,ROW(),$F$6),IFERROR(--SUBSTITUTE(SUBSTITUTE(TRIM(INDEX($A:$U,ROW(),$F$6)),",",""),"원",""),""))))</f>
        <v/>
      </c>
      <c r="AC1000" s="2">
        <f>IF(OR($Y1000="",$G$6=""),"",INDEX($A:$U,ROW(),$G$6)&amp;"")</f>
        <v/>
      </c>
      <c r="AD1000" s="2">
        <f>IF($Y1000="","",IF(OR(AND(설정!$B$5&lt;&gt;"",ISNUMBER(SEARCH(설정!$B$5,$AC1000))),AND(설정!$B$6&lt;&gt;"",ISNUMBER(SEARCH(설정!$B$6,$AC1000))),AND(설정!$B$7&lt;&gt;"",ISNUMBER(SEARCH(설정!$B$7,$AC1000)))),"제외","포함"))</f>
        <v/>
      </c>
    </row>
    <row r="1001">
      <c r="W1001" s="2">
        <f>IF(OR($B$5="",$C$6="",ROW()&lt;$B$5),"",IF(INDEX($A:$U,ROW(),$C$6)="","",INDEX($A:$U,ROW(),$C$6)))</f>
        <v/>
      </c>
      <c r="X1001" s="28">
        <f>IF($W1001="","",IF(ISNUMBER($W1001),IF($W1001&gt;=10000000,IFERROR(DATE(INT($W1001/10000),MOD(INT($W1001/100),100),MOD($W1001,100)),""),$W1001),IF(ISNUMBER(--SUBSTITUTE(SUBSTITUTE(TRIM($W1001),".","-"),"/","-")),IF(--SUBSTITUTE(SUBSTITUTE(TRIM($W1001),".","-"),"/","-")&gt;=10000000,IFERROR(DATE(--LEFT(TRIM($W1001),4),--MID(TRIM($W1001),5,2),--RIGHT(TRIM($W1001),2)),""),--SUBSTITUTE(SUBSTITUTE(TRIM($W1001),".","-"),"/","-")),IFERROR(--LEFT(SUBSTITUTE(SUBSTITUTE(TRIM($W1001),".","-"),"/","-"),10),""))))</f>
        <v/>
      </c>
      <c r="Y1001" s="29">
        <f>IF($X1001="","",INT($X1001))</f>
        <v/>
      </c>
      <c r="Z1001" s="30">
        <f>IF(OR($Y1001="",$D$6=""),"",IF(INDEX($A:$U,ROW(),$D$6)="",0,IF(ISNUMBER(INDEX($A:$U,ROW(),$D$6)),INDEX($A:$U,ROW(),$D$6),IFERROR(--SUBSTITUTE(SUBSTITUTE(TRIM(INDEX($A:$U,ROW(),$D$6)),",",""),"원",""),0))))</f>
        <v/>
      </c>
      <c r="AA1001" s="30">
        <f>IF(OR($Y1001="",$E$6=""),"",IF(INDEX($A:$U,ROW(),$E$6)="",0,IF(ISNUMBER(INDEX($A:$U,ROW(),$E$6)),INDEX($A:$U,ROW(),$E$6),IFERROR(--SUBSTITUTE(SUBSTITUTE(TRIM(INDEX($A:$U,ROW(),$E$6)),",",""),"원",""),0))))</f>
        <v/>
      </c>
      <c r="AB1001" s="30">
        <f>IF(OR($Y1001="",$F$6=""),"",IF(INDEX($A:$U,ROW(),$F$6)="","",IF(ISNUMBER(INDEX($A:$U,ROW(),$F$6)),INDEX($A:$U,ROW(),$F$6),IFERROR(--SUBSTITUTE(SUBSTITUTE(TRIM(INDEX($A:$U,ROW(),$F$6)),",",""),"원",""),""))))</f>
        <v/>
      </c>
      <c r="AC1001" s="2">
        <f>IF(OR($Y1001="",$G$6=""),"",INDEX($A:$U,ROW(),$G$6)&amp;"")</f>
        <v/>
      </c>
      <c r="AD1001" s="2">
        <f>IF($Y1001="","",IF(OR(AND(설정!$B$5&lt;&gt;"",ISNUMBER(SEARCH(설정!$B$5,$AC1001))),AND(설정!$B$6&lt;&gt;"",ISNUMBER(SEARCH(설정!$B$6,$AC1001))),AND(설정!$B$7&lt;&gt;"",ISNUMBER(SEARCH(설정!$B$7,$AC1001)))),"제외","포함"))</f>
        <v/>
      </c>
    </row>
    <row r="1002">
      <c r="W1002" s="2">
        <f>IF(OR($B$5="",$C$6="",ROW()&lt;$B$5),"",IF(INDEX($A:$U,ROW(),$C$6)="","",INDEX($A:$U,ROW(),$C$6)))</f>
        <v/>
      </c>
      <c r="X1002" s="28">
        <f>IF($W1002="","",IF(ISNUMBER($W1002),IF($W1002&gt;=10000000,IFERROR(DATE(INT($W1002/10000),MOD(INT($W1002/100),100),MOD($W1002,100)),""),$W1002),IF(ISNUMBER(--SUBSTITUTE(SUBSTITUTE(TRIM($W1002),".","-"),"/","-")),IF(--SUBSTITUTE(SUBSTITUTE(TRIM($W1002),".","-"),"/","-")&gt;=10000000,IFERROR(DATE(--LEFT(TRIM($W1002),4),--MID(TRIM($W1002),5,2),--RIGHT(TRIM($W1002),2)),""),--SUBSTITUTE(SUBSTITUTE(TRIM($W1002),".","-"),"/","-")),IFERROR(--LEFT(SUBSTITUTE(SUBSTITUTE(TRIM($W1002),".","-"),"/","-"),10),""))))</f>
        <v/>
      </c>
      <c r="Y1002" s="29">
        <f>IF($X1002="","",INT($X1002))</f>
        <v/>
      </c>
      <c r="Z1002" s="30">
        <f>IF(OR($Y1002="",$D$6=""),"",IF(INDEX($A:$U,ROW(),$D$6)="",0,IF(ISNUMBER(INDEX($A:$U,ROW(),$D$6)),INDEX($A:$U,ROW(),$D$6),IFERROR(--SUBSTITUTE(SUBSTITUTE(TRIM(INDEX($A:$U,ROW(),$D$6)),",",""),"원",""),0))))</f>
        <v/>
      </c>
      <c r="AA1002" s="30">
        <f>IF(OR($Y1002="",$E$6=""),"",IF(INDEX($A:$U,ROW(),$E$6)="",0,IF(ISNUMBER(INDEX($A:$U,ROW(),$E$6)),INDEX($A:$U,ROW(),$E$6),IFERROR(--SUBSTITUTE(SUBSTITUTE(TRIM(INDEX($A:$U,ROW(),$E$6)),",",""),"원",""),0))))</f>
        <v/>
      </c>
      <c r="AB1002" s="30">
        <f>IF(OR($Y1002="",$F$6=""),"",IF(INDEX($A:$U,ROW(),$F$6)="","",IF(ISNUMBER(INDEX($A:$U,ROW(),$F$6)),INDEX($A:$U,ROW(),$F$6),IFERROR(--SUBSTITUTE(SUBSTITUTE(TRIM(INDEX($A:$U,ROW(),$F$6)),",",""),"원",""),""))))</f>
        <v/>
      </c>
      <c r="AC1002" s="2">
        <f>IF(OR($Y1002="",$G$6=""),"",INDEX($A:$U,ROW(),$G$6)&amp;"")</f>
        <v/>
      </c>
      <c r="AD1002" s="2">
        <f>IF($Y1002="","",IF(OR(AND(설정!$B$5&lt;&gt;"",ISNUMBER(SEARCH(설정!$B$5,$AC1002))),AND(설정!$B$6&lt;&gt;"",ISNUMBER(SEARCH(설정!$B$6,$AC1002))),AND(설정!$B$7&lt;&gt;"",ISNUMBER(SEARCH(설정!$B$7,$AC1002)))),"제외","포함"))</f>
        <v/>
      </c>
    </row>
    <row r="1003">
      <c r="W1003" s="2">
        <f>IF(OR($B$5="",$C$6="",ROW()&lt;$B$5),"",IF(INDEX($A:$U,ROW(),$C$6)="","",INDEX($A:$U,ROW(),$C$6)))</f>
        <v/>
      </c>
      <c r="X1003" s="28">
        <f>IF($W1003="","",IF(ISNUMBER($W1003),IF($W1003&gt;=10000000,IFERROR(DATE(INT($W1003/10000),MOD(INT($W1003/100),100),MOD($W1003,100)),""),$W1003),IF(ISNUMBER(--SUBSTITUTE(SUBSTITUTE(TRIM($W1003),".","-"),"/","-")),IF(--SUBSTITUTE(SUBSTITUTE(TRIM($W1003),".","-"),"/","-")&gt;=10000000,IFERROR(DATE(--LEFT(TRIM($W1003),4),--MID(TRIM($W1003),5,2),--RIGHT(TRIM($W1003),2)),""),--SUBSTITUTE(SUBSTITUTE(TRIM($W1003),".","-"),"/","-")),IFERROR(--LEFT(SUBSTITUTE(SUBSTITUTE(TRIM($W1003),".","-"),"/","-"),10),""))))</f>
        <v/>
      </c>
      <c r="Y1003" s="29">
        <f>IF($X1003="","",INT($X1003))</f>
        <v/>
      </c>
      <c r="Z1003" s="30">
        <f>IF(OR($Y1003="",$D$6=""),"",IF(INDEX($A:$U,ROW(),$D$6)="",0,IF(ISNUMBER(INDEX($A:$U,ROW(),$D$6)),INDEX($A:$U,ROW(),$D$6),IFERROR(--SUBSTITUTE(SUBSTITUTE(TRIM(INDEX($A:$U,ROW(),$D$6)),",",""),"원",""),0))))</f>
        <v/>
      </c>
      <c r="AA1003" s="30">
        <f>IF(OR($Y1003="",$E$6=""),"",IF(INDEX($A:$U,ROW(),$E$6)="",0,IF(ISNUMBER(INDEX($A:$U,ROW(),$E$6)),INDEX($A:$U,ROW(),$E$6),IFERROR(--SUBSTITUTE(SUBSTITUTE(TRIM(INDEX($A:$U,ROW(),$E$6)),",",""),"원",""),0))))</f>
        <v/>
      </c>
      <c r="AB1003" s="30">
        <f>IF(OR($Y1003="",$F$6=""),"",IF(INDEX($A:$U,ROW(),$F$6)="","",IF(ISNUMBER(INDEX($A:$U,ROW(),$F$6)),INDEX($A:$U,ROW(),$F$6),IFERROR(--SUBSTITUTE(SUBSTITUTE(TRIM(INDEX($A:$U,ROW(),$F$6)),",",""),"원",""),""))))</f>
        <v/>
      </c>
      <c r="AC1003" s="2">
        <f>IF(OR($Y1003="",$G$6=""),"",INDEX($A:$U,ROW(),$G$6)&amp;"")</f>
        <v/>
      </c>
      <c r="AD1003" s="2">
        <f>IF($Y1003="","",IF(OR(AND(설정!$B$5&lt;&gt;"",ISNUMBER(SEARCH(설정!$B$5,$AC1003))),AND(설정!$B$6&lt;&gt;"",ISNUMBER(SEARCH(설정!$B$6,$AC1003))),AND(설정!$B$7&lt;&gt;"",ISNUMBER(SEARCH(설정!$B$7,$AC1003)))),"제외","포함"))</f>
        <v/>
      </c>
    </row>
    <row r="1004">
      <c r="W1004" s="2">
        <f>IF(OR($B$5="",$C$6="",ROW()&lt;$B$5),"",IF(INDEX($A:$U,ROW(),$C$6)="","",INDEX($A:$U,ROW(),$C$6)))</f>
        <v/>
      </c>
      <c r="X1004" s="28">
        <f>IF($W1004="","",IF(ISNUMBER($W1004),IF($W1004&gt;=10000000,IFERROR(DATE(INT($W1004/10000),MOD(INT($W1004/100),100),MOD($W1004,100)),""),$W1004),IF(ISNUMBER(--SUBSTITUTE(SUBSTITUTE(TRIM($W1004),".","-"),"/","-")),IF(--SUBSTITUTE(SUBSTITUTE(TRIM($W1004),".","-"),"/","-")&gt;=10000000,IFERROR(DATE(--LEFT(TRIM($W1004),4),--MID(TRIM($W1004),5,2),--RIGHT(TRIM($W1004),2)),""),--SUBSTITUTE(SUBSTITUTE(TRIM($W1004),".","-"),"/","-")),IFERROR(--LEFT(SUBSTITUTE(SUBSTITUTE(TRIM($W1004),".","-"),"/","-"),10),""))))</f>
        <v/>
      </c>
      <c r="Y1004" s="29">
        <f>IF($X1004="","",INT($X1004))</f>
        <v/>
      </c>
      <c r="Z1004" s="30">
        <f>IF(OR($Y1004="",$D$6=""),"",IF(INDEX($A:$U,ROW(),$D$6)="",0,IF(ISNUMBER(INDEX($A:$U,ROW(),$D$6)),INDEX($A:$U,ROW(),$D$6),IFERROR(--SUBSTITUTE(SUBSTITUTE(TRIM(INDEX($A:$U,ROW(),$D$6)),",",""),"원",""),0))))</f>
        <v/>
      </c>
      <c r="AA1004" s="30">
        <f>IF(OR($Y1004="",$E$6=""),"",IF(INDEX($A:$U,ROW(),$E$6)="",0,IF(ISNUMBER(INDEX($A:$U,ROW(),$E$6)),INDEX($A:$U,ROW(),$E$6),IFERROR(--SUBSTITUTE(SUBSTITUTE(TRIM(INDEX($A:$U,ROW(),$E$6)),",",""),"원",""),0))))</f>
        <v/>
      </c>
      <c r="AB1004" s="30">
        <f>IF(OR($Y1004="",$F$6=""),"",IF(INDEX($A:$U,ROW(),$F$6)="","",IF(ISNUMBER(INDEX($A:$U,ROW(),$F$6)),INDEX($A:$U,ROW(),$F$6),IFERROR(--SUBSTITUTE(SUBSTITUTE(TRIM(INDEX($A:$U,ROW(),$F$6)),",",""),"원",""),""))))</f>
        <v/>
      </c>
      <c r="AC1004" s="2">
        <f>IF(OR($Y1004="",$G$6=""),"",INDEX($A:$U,ROW(),$G$6)&amp;"")</f>
        <v/>
      </c>
      <c r="AD1004" s="2">
        <f>IF($Y1004="","",IF(OR(AND(설정!$B$5&lt;&gt;"",ISNUMBER(SEARCH(설정!$B$5,$AC1004))),AND(설정!$B$6&lt;&gt;"",ISNUMBER(SEARCH(설정!$B$6,$AC1004))),AND(설정!$B$7&lt;&gt;"",ISNUMBER(SEARCH(설정!$B$7,$AC1004)))),"제외","포함"))</f>
        <v/>
      </c>
    </row>
    <row r="1005">
      <c r="W1005" s="2">
        <f>IF(OR($B$5="",$C$6="",ROW()&lt;$B$5),"",IF(INDEX($A:$U,ROW(),$C$6)="","",INDEX($A:$U,ROW(),$C$6)))</f>
        <v/>
      </c>
      <c r="X1005" s="28">
        <f>IF($W1005="","",IF(ISNUMBER($W1005),IF($W1005&gt;=10000000,IFERROR(DATE(INT($W1005/10000),MOD(INT($W1005/100),100),MOD($W1005,100)),""),$W1005),IF(ISNUMBER(--SUBSTITUTE(SUBSTITUTE(TRIM($W1005),".","-"),"/","-")),IF(--SUBSTITUTE(SUBSTITUTE(TRIM($W1005),".","-"),"/","-")&gt;=10000000,IFERROR(DATE(--LEFT(TRIM($W1005),4),--MID(TRIM($W1005),5,2),--RIGHT(TRIM($W1005),2)),""),--SUBSTITUTE(SUBSTITUTE(TRIM($W1005),".","-"),"/","-")),IFERROR(--LEFT(SUBSTITUTE(SUBSTITUTE(TRIM($W1005),".","-"),"/","-"),10),""))))</f>
        <v/>
      </c>
      <c r="Y1005" s="29">
        <f>IF($X1005="","",INT($X1005))</f>
        <v/>
      </c>
      <c r="Z1005" s="30">
        <f>IF(OR($Y1005="",$D$6=""),"",IF(INDEX($A:$U,ROW(),$D$6)="",0,IF(ISNUMBER(INDEX($A:$U,ROW(),$D$6)),INDEX($A:$U,ROW(),$D$6),IFERROR(--SUBSTITUTE(SUBSTITUTE(TRIM(INDEX($A:$U,ROW(),$D$6)),",",""),"원",""),0))))</f>
        <v/>
      </c>
      <c r="AA1005" s="30">
        <f>IF(OR($Y1005="",$E$6=""),"",IF(INDEX($A:$U,ROW(),$E$6)="",0,IF(ISNUMBER(INDEX($A:$U,ROW(),$E$6)),INDEX($A:$U,ROW(),$E$6),IFERROR(--SUBSTITUTE(SUBSTITUTE(TRIM(INDEX($A:$U,ROW(),$E$6)),",",""),"원",""),0))))</f>
        <v/>
      </c>
      <c r="AB1005" s="30">
        <f>IF(OR($Y1005="",$F$6=""),"",IF(INDEX($A:$U,ROW(),$F$6)="","",IF(ISNUMBER(INDEX($A:$U,ROW(),$F$6)),INDEX($A:$U,ROW(),$F$6),IFERROR(--SUBSTITUTE(SUBSTITUTE(TRIM(INDEX($A:$U,ROW(),$F$6)),",",""),"원",""),""))))</f>
        <v/>
      </c>
      <c r="AC1005" s="2">
        <f>IF(OR($Y1005="",$G$6=""),"",INDEX($A:$U,ROW(),$G$6)&amp;"")</f>
        <v/>
      </c>
      <c r="AD1005" s="2">
        <f>IF($Y1005="","",IF(OR(AND(설정!$B$5&lt;&gt;"",ISNUMBER(SEARCH(설정!$B$5,$AC1005))),AND(설정!$B$6&lt;&gt;"",ISNUMBER(SEARCH(설정!$B$6,$AC1005))),AND(설정!$B$7&lt;&gt;"",ISNUMBER(SEARCH(설정!$B$7,$AC1005)))),"제외","포함"))</f>
        <v/>
      </c>
    </row>
    <row r="1006">
      <c r="W1006" s="2">
        <f>IF(OR($B$5="",$C$6="",ROW()&lt;$B$5),"",IF(INDEX($A:$U,ROW(),$C$6)="","",INDEX($A:$U,ROW(),$C$6)))</f>
        <v/>
      </c>
      <c r="X1006" s="28">
        <f>IF($W1006="","",IF(ISNUMBER($W1006),IF($W1006&gt;=10000000,IFERROR(DATE(INT($W1006/10000),MOD(INT($W1006/100),100),MOD($W1006,100)),""),$W1006),IF(ISNUMBER(--SUBSTITUTE(SUBSTITUTE(TRIM($W1006),".","-"),"/","-")),IF(--SUBSTITUTE(SUBSTITUTE(TRIM($W1006),".","-"),"/","-")&gt;=10000000,IFERROR(DATE(--LEFT(TRIM($W1006),4),--MID(TRIM($W1006),5,2),--RIGHT(TRIM($W1006),2)),""),--SUBSTITUTE(SUBSTITUTE(TRIM($W1006),".","-"),"/","-")),IFERROR(--LEFT(SUBSTITUTE(SUBSTITUTE(TRIM($W1006),".","-"),"/","-"),10),""))))</f>
        <v/>
      </c>
      <c r="Y1006" s="29">
        <f>IF($X1006="","",INT($X1006))</f>
        <v/>
      </c>
      <c r="Z1006" s="30">
        <f>IF(OR($Y1006="",$D$6=""),"",IF(INDEX($A:$U,ROW(),$D$6)="",0,IF(ISNUMBER(INDEX($A:$U,ROW(),$D$6)),INDEX($A:$U,ROW(),$D$6),IFERROR(--SUBSTITUTE(SUBSTITUTE(TRIM(INDEX($A:$U,ROW(),$D$6)),",",""),"원",""),0))))</f>
        <v/>
      </c>
      <c r="AA1006" s="30">
        <f>IF(OR($Y1006="",$E$6=""),"",IF(INDEX($A:$U,ROW(),$E$6)="",0,IF(ISNUMBER(INDEX($A:$U,ROW(),$E$6)),INDEX($A:$U,ROW(),$E$6),IFERROR(--SUBSTITUTE(SUBSTITUTE(TRIM(INDEX($A:$U,ROW(),$E$6)),",",""),"원",""),0))))</f>
        <v/>
      </c>
      <c r="AB1006" s="30">
        <f>IF(OR($Y1006="",$F$6=""),"",IF(INDEX($A:$U,ROW(),$F$6)="","",IF(ISNUMBER(INDEX($A:$U,ROW(),$F$6)),INDEX($A:$U,ROW(),$F$6),IFERROR(--SUBSTITUTE(SUBSTITUTE(TRIM(INDEX($A:$U,ROW(),$F$6)),",",""),"원",""),""))))</f>
        <v/>
      </c>
      <c r="AC1006" s="2">
        <f>IF(OR($Y1006="",$G$6=""),"",INDEX($A:$U,ROW(),$G$6)&amp;"")</f>
        <v/>
      </c>
      <c r="AD1006" s="2">
        <f>IF($Y1006="","",IF(OR(AND(설정!$B$5&lt;&gt;"",ISNUMBER(SEARCH(설정!$B$5,$AC1006))),AND(설정!$B$6&lt;&gt;"",ISNUMBER(SEARCH(설정!$B$6,$AC1006))),AND(설정!$B$7&lt;&gt;"",ISNUMBER(SEARCH(설정!$B$7,$AC1006)))),"제외","포함"))</f>
        <v/>
      </c>
    </row>
    <row r="1007">
      <c r="W1007" s="2">
        <f>IF(OR($B$5="",$C$6="",ROW()&lt;$B$5),"",IF(INDEX($A:$U,ROW(),$C$6)="","",INDEX($A:$U,ROW(),$C$6)))</f>
        <v/>
      </c>
      <c r="X1007" s="28">
        <f>IF($W1007="","",IF(ISNUMBER($W1007),IF($W1007&gt;=10000000,IFERROR(DATE(INT($W1007/10000),MOD(INT($W1007/100),100),MOD($W1007,100)),""),$W1007),IF(ISNUMBER(--SUBSTITUTE(SUBSTITUTE(TRIM($W1007),".","-"),"/","-")),IF(--SUBSTITUTE(SUBSTITUTE(TRIM($W1007),".","-"),"/","-")&gt;=10000000,IFERROR(DATE(--LEFT(TRIM($W1007),4),--MID(TRIM($W1007),5,2),--RIGHT(TRIM($W1007),2)),""),--SUBSTITUTE(SUBSTITUTE(TRIM($W1007),".","-"),"/","-")),IFERROR(--LEFT(SUBSTITUTE(SUBSTITUTE(TRIM($W1007),".","-"),"/","-"),10),""))))</f>
        <v/>
      </c>
      <c r="Y1007" s="29">
        <f>IF($X1007="","",INT($X1007))</f>
        <v/>
      </c>
      <c r="Z1007" s="30">
        <f>IF(OR($Y1007="",$D$6=""),"",IF(INDEX($A:$U,ROW(),$D$6)="",0,IF(ISNUMBER(INDEX($A:$U,ROW(),$D$6)),INDEX($A:$U,ROW(),$D$6),IFERROR(--SUBSTITUTE(SUBSTITUTE(TRIM(INDEX($A:$U,ROW(),$D$6)),",",""),"원",""),0))))</f>
        <v/>
      </c>
      <c r="AA1007" s="30">
        <f>IF(OR($Y1007="",$E$6=""),"",IF(INDEX($A:$U,ROW(),$E$6)="",0,IF(ISNUMBER(INDEX($A:$U,ROW(),$E$6)),INDEX($A:$U,ROW(),$E$6),IFERROR(--SUBSTITUTE(SUBSTITUTE(TRIM(INDEX($A:$U,ROW(),$E$6)),",",""),"원",""),0))))</f>
        <v/>
      </c>
      <c r="AB1007" s="30">
        <f>IF(OR($Y1007="",$F$6=""),"",IF(INDEX($A:$U,ROW(),$F$6)="","",IF(ISNUMBER(INDEX($A:$U,ROW(),$F$6)),INDEX($A:$U,ROW(),$F$6),IFERROR(--SUBSTITUTE(SUBSTITUTE(TRIM(INDEX($A:$U,ROW(),$F$6)),",",""),"원",""),""))))</f>
        <v/>
      </c>
      <c r="AC1007" s="2">
        <f>IF(OR($Y1007="",$G$6=""),"",INDEX($A:$U,ROW(),$G$6)&amp;"")</f>
        <v/>
      </c>
      <c r="AD1007" s="2">
        <f>IF($Y1007="","",IF(OR(AND(설정!$B$5&lt;&gt;"",ISNUMBER(SEARCH(설정!$B$5,$AC1007))),AND(설정!$B$6&lt;&gt;"",ISNUMBER(SEARCH(설정!$B$6,$AC1007))),AND(설정!$B$7&lt;&gt;"",ISNUMBER(SEARCH(설정!$B$7,$AC1007)))),"제외","포함"))</f>
        <v/>
      </c>
    </row>
    <row r="1008">
      <c r="W1008" s="2">
        <f>IF(OR($B$5="",$C$6="",ROW()&lt;$B$5),"",IF(INDEX($A:$U,ROW(),$C$6)="","",INDEX($A:$U,ROW(),$C$6)))</f>
        <v/>
      </c>
      <c r="X1008" s="28">
        <f>IF($W1008="","",IF(ISNUMBER($W1008),IF($W1008&gt;=10000000,IFERROR(DATE(INT($W1008/10000),MOD(INT($W1008/100),100),MOD($W1008,100)),""),$W1008),IF(ISNUMBER(--SUBSTITUTE(SUBSTITUTE(TRIM($W1008),".","-"),"/","-")),IF(--SUBSTITUTE(SUBSTITUTE(TRIM($W1008),".","-"),"/","-")&gt;=10000000,IFERROR(DATE(--LEFT(TRIM($W1008),4),--MID(TRIM($W1008),5,2),--RIGHT(TRIM($W1008),2)),""),--SUBSTITUTE(SUBSTITUTE(TRIM($W1008),".","-"),"/","-")),IFERROR(--LEFT(SUBSTITUTE(SUBSTITUTE(TRIM($W1008),".","-"),"/","-"),10),""))))</f>
        <v/>
      </c>
      <c r="Y1008" s="29">
        <f>IF($X1008="","",INT($X1008))</f>
        <v/>
      </c>
      <c r="Z1008" s="30">
        <f>IF(OR($Y1008="",$D$6=""),"",IF(INDEX($A:$U,ROW(),$D$6)="",0,IF(ISNUMBER(INDEX($A:$U,ROW(),$D$6)),INDEX($A:$U,ROW(),$D$6),IFERROR(--SUBSTITUTE(SUBSTITUTE(TRIM(INDEX($A:$U,ROW(),$D$6)),",",""),"원",""),0))))</f>
        <v/>
      </c>
      <c r="AA1008" s="30">
        <f>IF(OR($Y1008="",$E$6=""),"",IF(INDEX($A:$U,ROW(),$E$6)="",0,IF(ISNUMBER(INDEX($A:$U,ROW(),$E$6)),INDEX($A:$U,ROW(),$E$6),IFERROR(--SUBSTITUTE(SUBSTITUTE(TRIM(INDEX($A:$U,ROW(),$E$6)),",",""),"원",""),0))))</f>
        <v/>
      </c>
      <c r="AB1008" s="30">
        <f>IF(OR($Y1008="",$F$6=""),"",IF(INDEX($A:$U,ROW(),$F$6)="","",IF(ISNUMBER(INDEX($A:$U,ROW(),$F$6)),INDEX($A:$U,ROW(),$F$6),IFERROR(--SUBSTITUTE(SUBSTITUTE(TRIM(INDEX($A:$U,ROW(),$F$6)),",",""),"원",""),""))))</f>
        <v/>
      </c>
      <c r="AC1008" s="2">
        <f>IF(OR($Y1008="",$G$6=""),"",INDEX($A:$U,ROW(),$G$6)&amp;"")</f>
        <v/>
      </c>
      <c r="AD1008" s="2">
        <f>IF($Y1008="","",IF(OR(AND(설정!$B$5&lt;&gt;"",ISNUMBER(SEARCH(설정!$B$5,$AC1008))),AND(설정!$B$6&lt;&gt;"",ISNUMBER(SEARCH(설정!$B$6,$AC1008))),AND(설정!$B$7&lt;&gt;"",ISNUMBER(SEARCH(설정!$B$7,$AC1008)))),"제외","포함"))</f>
        <v/>
      </c>
    </row>
    <row r="1009">
      <c r="W1009" s="2">
        <f>IF(OR($B$5="",$C$6="",ROW()&lt;$B$5),"",IF(INDEX($A:$U,ROW(),$C$6)="","",INDEX($A:$U,ROW(),$C$6)))</f>
        <v/>
      </c>
      <c r="X1009" s="28">
        <f>IF($W1009="","",IF(ISNUMBER($W1009),IF($W1009&gt;=10000000,IFERROR(DATE(INT($W1009/10000),MOD(INT($W1009/100),100),MOD($W1009,100)),""),$W1009),IF(ISNUMBER(--SUBSTITUTE(SUBSTITUTE(TRIM($W1009),".","-"),"/","-")),IF(--SUBSTITUTE(SUBSTITUTE(TRIM($W1009),".","-"),"/","-")&gt;=10000000,IFERROR(DATE(--LEFT(TRIM($W1009),4),--MID(TRIM($W1009),5,2),--RIGHT(TRIM($W1009),2)),""),--SUBSTITUTE(SUBSTITUTE(TRIM($W1009),".","-"),"/","-")),IFERROR(--LEFT(SUBSTITUTE(SUBSTITUTE(TRIM($W1009),".","-"),"/","-"),10),""))))</f>
        <v/>
      </c>
      <c r="Y1009" s="29">
        <f>IF($X1009="","",INT($X1009))</f>
        <v/>
      </c>
      <c r="Z1009" s="30">
        <f>IF(OR($Y1009="",$D$6=""),"",IF(INDEX($A:$U,ROW(),$D$6)="",0,IF(ISNUMBER(INDEX($A:$U,ROW(),$D$6)),INDEX($A:$U,ROW(),$D$6),IFERROR(--SUBSTITUTE(SUBSTITUTE(TRIM(INDEX($A:$U,ROW(),$D$6)),",",""),"원",""),0))))</f>
        <v/>
      </c>
      <c r="AA1009" s="30">
        <f>IF(OR($Y1009="",$E$6=""),"",IF(INDEX($A:$U,ROW(),$E$6)="",0,IF(ISNUMBER(INDEX($A:$U,ROW(),$E$6)),INDEX($A:$U,ROW(),$E$6),IFERROR(--SUBSTITUTE(SUBSTITUTE(TRIM(INDEX($A:$U,ROW(),$E$6)),",",""),"원",""),0))))</f>
        <v/>
      </c>
      <c r="AB1009" s="30">
        <f>IF(OR($Y1009="",$F$6=""),"",IF(INDEX($A:$U,ROW(),$F$6)="","",IF(ISNUMBER(INDEX($A:$U,ROW(),$F$6)),INDEX($A:$U,ROW(),$F$6),IFERROR(--SUBSTITUTE(SUBSTITUTE(TRIM(INDEX($A:$U,ROW(),$F$6)),",",""),"원",""),""))))</f>
        <v/>
      </c>
      <c r="AC1009" s="2">
        <f>IF(OR($Y1009="",$G$6=""),"",INDEX($A:$U,ROW(),$G$6)&amp;"")</f>
        <v/>
      </c>
      <c r="AD1009" s="2">
        <f>IF($Y1009="","",IF(OR(AND(설정!$B$5&lt;&gt;"",ISNUMBER(SEARCH(설정!$B$5,$AC1009))),AND(설정!$B$6&lt;&gt;"",ISNUMBER(SEARCH(설정!$B$6,$AC1009))),AND(설정!$B$7&lt;&gt;"",ISNUMBER(SEARCH(설정!$B$7,$AC1009)))),"제외","포함"))</f>
        <v/>
      </c>
    </row>
    <row r="1010">
      <c r="W1010" s="2">
        <f>IF(OR($B$5="",$C$6="",ROW()&lt;$B$5),"",IF(INDEX($A:$U,ROW(),$C$6)="","",INDEX($A:$U,ROW(),$C$6)))</f>
        <v/>
      </c>
      <c r="X1010" s="28">
        <f>IF($W1010="","",IF(ISNUMBER($W1010),IF($W1010&gt;=10000000,IFERROR(DATE(INT($W1010/10000),MOD(INT($W1010/100),100),MOD($W1010,100)),""),$W1010),IF(ISNUMBER(--SUBSTITUTE(SUBSTITUTE(TRIM($W1010),".","-"),"/","-")),IF(--SUBSTITUTE(SUBSTITUTE(TRIM($W1010),".","-"),"/","-")&gt;=10000000,IFERROR(DATE(--LEFT(TRIM($W1010),4),--MID(TRIM($W1010),5,2),--RIGHT(TRIM($W1010),2)),""),--SUBSTITUTE(SUBSTITUTE(TRIM($W1010),".","-"),"/","-")),IFERROR(--LEFT(SUBSTITUTE(SUBSTITUTE(TRIM($W1010),".","-"),"/","-"),10),""))))</f>
        <v/>
      </c>
      <c r="Y1010" s="29">
        <f>IF($X1010="","",INT($X1010))</f>
        <v/>
      </c>
      <c r="Z1010" s="30">
        <f>IF(OR($Y1010="",$D$6=""),"",IF(INDEX($A:$U,ROW(),$D$6)="",0,IF(ISNUMBER(INDEX($A:$U,ROW(),$D$6)),INDEX($A:$U,ROW(),$D$6),IFERROR(--SUBSTITUTE(SUBSTITUTE(TRIM(INDEX($A:$U,ROW(),$D$6)),",",""),"원",""),0))))</f>
        <v/>
      </c>
      <c r="AA1010" s="30">
        <f>IF(OR($Y1010="",$E$6=""),"",IF(INDEX($A:$U,ROW(),$E$6)="",0,IF(ISNUMBER(INDEX($A:$U,ROW(),$E$6)),INDEX($A:$U,ROW(),$E$6),IFERROR(--SUBSTITUTE(SUBSTITUTE(TRIM(INDEX($A:$U,ROW(),$E$6)),",",""),"원",""),0))))</f>
        <v/>
      </c>
      <c r="AB1010" s="30">
        <f>IF(OR($Y1010="",$F$6=""),"",IF(INDEX($A:$U,ROW(),$F$6)="","",IF(ISNUMBER(INDEX($A:$U,ROW(),$F$6)),INDEX($A:$U,ROW(),$F$6),IFERROR(--SUBSTITUTE(SUBSTITUTE(TRIM(INDEX($A:$U,ROW(),$F$6)),",",""),"원",""),""))))</f>
        <v/>
      </c>
      <c r="AC1010" s="2">
        <f>IF(OR($Y1010="",$G$6=""),"",INDEX($A:$U,ROW(),$G$6)&amp;"")</f>
        <v/>
      </c>
      <c r="AD1010" s="2">
        <f>IF($Y1010="","",IF(OR(AND(설정!$B$5&lt;&gt;"",ISNUMBER(SEARCH(설정!$B$5,$AC1010))),AND(설정!$B$6&lt;&gt;"",ISNUMBER(SEARCH(설정!$B$6,$AC1010))),AND(설정!$B$7&lt;&gt;"",ISNUMBER(SEARCH(설정!$B$7,$AC1010)))),"제외","포함"))</f>
        <v/>
      </c>
    </row>
    <row r="1011">
      <c r="W1011" s="2">
        <f>IF(OR($B$5="",$C$6="",ROW()&lt;$B$5),"",IF(INDEX($A:$U,ROW(),$C$6)="","",INDEX($A:$U,ROW(),$C$6)))</f>
        <v/>
      </c>
      <c r="X1011" s="28">
        <f>IF($W1011="","",IF(ISNUMBER($W1011),IF($W1011&gt;=10000000,IFERROR(DATE(INT($W1011/10000),MOD(INT($W1011/100),100),MOD($W1011,100)),""),$W1011),IF(ISNUMBER(--SUBSTITUTE(SUBSTITUTE(TRIM($W1011),".","-"),"/","-")),IF(--SUBSTITUTE(SUBSTITUTE(TRIM($W1011),".","-"),"/","-")&gt;=10000000,IFERROR(DATE(--LEFT(TRIM($W1011),4),--MID(TRIM($W1011),5,2),--RIGHT(TRIM($W1011),2)),""),--SUBSTITUTE(SUBSTITUTE(TRIM($W1011),".","-"),"/","-")),IFERROR(--LEFT(SUBSTITUTE(SUBSTITUTE(TRIM($W1011),".","-"),"/","-"),10),""))))</f>
        <v/>
      </c>
      <c r="Y1011" s="29">
        <f>IF($X1011="","",INT($X1011))</f>
        <v/>
      </c>
      <c r="Z1011" s="30">
        <f>IF(OR($Y1011="",$D$6=""),"",IF(INDEX($A:$U,ROW(),$D$6)="",0,IF(ISNUMBER(INDEX($A:$U,ROW(),$D$6)),INDEX($A:$U,ROW(),$D$6),IFERROR(--SUBSTITUTE(SUBSTITUTE(TRIM(INDEX($A:$U,ROW(),$D$6)),",",""),"원",""),0))))</f>
        <v/>
      </c>
      <c r="AA1011" s="30">
        <f>IF(OR($Y1011="",$E$6=""),"",IF(INDEX($A:$U,ROW(),$E$6)="",0,IF(ISNUMBER(INDEX($A:$U,ROW(),$E$6)),INDEX($A:$U,ROW(),$E$6),IFERROR(--SUBSTITUTE(SUBSTITUTE(TRIM(INDEX($A:$U,ROW(),$E$6)),",",""),"원",""),0))))</f>
        <v/>
      </c>
      <c r="AB1011" s="30">
        <f>IF(OR($Y1011="",$F$6=""),"",IF(INDEX($A:$U,ROW(),$F$6)="","",IF(ISNUMBER(INDEX($A:$U,ROW(),$F$6)),INDEX($A:$U,ROW(),$F$6),IFERROR(--SUBSTITUTE(SUBSTITUTE(TRIM(INDEX($A:$U,ROW(),$F$6)),",",""),"원",""),""))))</f>
        <v/>
      </c>
      <c r="AC1011" s="2">
        <f>IF(OR($Y1011="",$G$6=""),"",INDEX($A:$U,ROW(),$G$6)&amp;"")</f>
        <v/>
      </c>
      <c r="AD1011" s="2">
        <f>IF($Y1011="","",IF(OR(AND(설정!$B$5&lt;&gt;"",ISNUMBER(SEARCH(설정!$B$5,$AC1011))),AND(설정!$B$6&lt;&gt;"",ISNUMBER(SEARCH(설정!$B$6,$AC1011))),AND(설정!$B$7&lt;&gt;"",ISNUMBER(SEARCH(설정!$B$7,$AC1011)))),"제외","포함"))</f>
        <v/>
      </c>
    </row>
    <row r="1012">
      <c r="W1012" s="2">
        <f>IF(OR($B$5="",$C$6="",ROW()&lt;$B$5),"",IF(INDEX($A:$U,ROW(),$C$6)="","",INDEX($A:$U,ROW(),$C$6)))</f>
        <v/>
      </c>
      <c r="X1012" s="28">
        <f>IF($W1012="","",IF(ISNUMBER($W1012),IF($W1012&gt;=10000000,IFERROR(DATE(INT($W1012/10000),MOD(INT($W1012/100),100),MOD($W1012,100)),""),$W1012),IF(ISNUMBER(--SUBSTITUTE(SUBSTITUTE(TRIM($W1012),".","-"),"/","-")),IF(--SUBSTITUTE(SUBSTITUTE(TRIM($W1012),".","-"),"/","-")&gt;=10000000,IFERROR(DATE(--LEFT(TRIM($W1012),4),--MID(TRIM($W1012),5,2),--RIGHT(TRIM($W1012),2)),""),--SUBSTITUTE(SUBSTITUTE(TRIM($W1012),".","-"),"/","-")),IFERROR(--LEFT(SUBSTITUTE(SUBSTITUTE(TRIM($W1012),".","-"),"/","-"),10),""))))</f>
        <v/>
      </c>
      <c r="Y1012" s="29">
        <f>IF($X1012="","",INT($X1012))</f>
        <v/>
      </c>
      <c r="Z1012" s="30">
        <f>IF(OR($Y1012="",$D$6=""),"",IF(INDEX($A:$U,ROW(),$D$6)="",0,IF(ISNUMBER(INDEX($A:$U,ROW(),$D$6)),INDEX($A:$U,ROW(),$D$6),IFERROR(--SUBSTITUTE(SUBSTITUTE(TRIM(INDEX($A:$U,ROW(),$D$6)),",",""),"원",""),0))))</f>
        <v/>
      </c>
      <c r="AA1012" s="30">
        <f>IF(OR($Y1012="",$E$6=""),"",IF(INDEX($A:$U,ROW(),$E$6)="",0,IF(ISNUMBER(INDEX($A:$U,ROW(),$E$6)),INDEX($A:$U,ROW(),$E$6),IFERROR(--SUBSTITUTE(SUBSTITUTE(TRIM(INDEX($A:$U,ROW(),$E$6)),",",""),"원",""),0))))</f>
        <v/>
      </c>
      <c r="AB1012" s="30">
        <f>IF(OR($Y1012="",$F$6=""),"",IF(INDEX($A:$U,ROW(),$F$6)="","",IF(ISNUMBER(INDEX($A:$U,ROW(),$F$6)),INDEX($A:$U,ROW(),$F$6),IFERROR(--SUBSTITUTE(SUBSTITUTE(TRIM(INDEX($A:$U,ROW(),$F$6)),",",""),"원",""),""))))</f>
        <v/>
      </c>
      <c r="AC1012" s="2">
        <f>IF(OR($Y1012="",$G$6=""),"",INDEX($A:$U,ROW(),$G$6)&amp;"")</f>
        <v/>
      </c>
      <c r="AD1012" s="2">
        <f>IF($Y1012="","",IF(OR(AND(설정!$B$5&lt;&gt;"",ISNUMBER(SEARCH(설정!$B$5,$AC1012))),AND(설정!$B$6&lt;&gt;"",ISNUMBER(SEARCH(설정!$B$6,$AC1012))),AND(설정!$B$7&lt;&gt;"",ISNUMBER(SEARCH(설정!$B$7,$AC1012)))),"제외","포함"))</f>
        <v/>
      </c>
    </row>
    <row r="1013">
      <c r="W1013" s="2">
        <f>IF(OR($B$5="",$C$6="",ROW()&lt;$B$5),"",IF(INDEX($A:$U,ROW(),$C$6)="","",INDEX($A:$U,ROW(),$C$6)))</f>
        <v/>
      </c>
      <c r="X1013" s="28">
        <f>IF($W1013="","",IF(ISNUMBER($W1013),IF($W1013&gt;=10000000,IFERROR(DATE(INT($W1013/10000),MOD(INT($W1013/100),100),MOD($W1013,100)),""),$W1013),IF(ISNUMBER(--SUBSTITUTE(SUBSTITUTE(TRIM($W1013),".","-"),"/","-")),IF(--SUBSTITUTE(SUBSTITUTE(TRIM($W1013),".","-"),"/","-")&gt;=10000000,IFERROR(DATE(--LEFT(TRIM($W1013),4),--MID(TRIM($W1013),5,2),--RIGHT(TRIM($W1013),2)),""),--SUBSTITUTE(SUBSTITUTE(TRIM($W1013),".","-"),"/","-")),IFERROR(--LEFT(SUBSTITUTE(SUBSTITUTE(TRIM($W1013),".","-"),"/","-"),10),""))))</f>
        <v/>
      </c>
      <c r="Y1013" s="29">
        <f>IF($X1013="","",INT($X1013))</f>
        <v/>
      </c>
      <c r="Z1013" s="30">
        <f>IF(OR($Y1013="",$D$6=""),"",IF(INDEX($A:$U,ROW(),$D$6)="",0,IF(ISNUMBER(INDEX($A:$U,ROW(),$D$6)),INDEX($A:$U,ROW(),$D$6),IFERROR(--SUBSTITUTE(SUBSTITUTE(TRIM(INDEX($A:$U,ROW(),$D$6)),",",""),"원",""),0))))</f>
        <v/>
      </c>
      <c r="AA1013" s="30">
        <f>IF(OR($Y1013="",$E$6=""),"",IF(INDEX($A:$U,ROW(),$E$6)="",0,IF(ISNUMBER(INDEX($A:$U,ROW(),$E$6)),INDEX($A:$U,ROW(),$E$6),IFERROR(--SUBSTITUTE(SUBSTITUTE(TRIM(INDEX($A:$U,ROW(),$E$6)),",",""),"원",""),0))))</f>
        <v/>
      </c>
      <c r="AB1013" s="30">
        <f>IF(OR($Y1013="",$F$6=""),"",IF(INDEX($A:$U,ROW(),$F$6)="","",IF(ISNUMBER(INDEX($A:$U,ROW(),$F$6)),INDEX($A:$U,ROW(),$F$6),IFERROR(--SUBSTITUTE(SUBSTITUTE(TRIM(INDEX($A:$U,ROW(),$F$6)),",",""),"원",""),""))))</f>
        <v/>
      </c>
      <c r="AC1013" s="2">
        <f>IF(OR($Y1013="",$G$6=""),"",INDEX($A:$U,ROW(),$G$6)&amp;"")</f>
        <v/>
      </c>
      <c r="AD1013" s="2">
        <f>IF($Y1013="","",IF(OR(AND(설정!$B$5&lt;&gt;"",ISNUMBER(SEARCH(설정!$B$5,$AC1013))),AND(설정!$B$6&lt;&gt;"",ISNUMBER(SEARCH(설정!$B$6,$AC1013))),AND(설정!$B$7&lt;&gt;"",ISNUMBER(SEARCH(설정!$B$7,$AC1013)))),"제외","포함"))</f>
        <v/>
      </c>
    </row>
    <row r="1014">
      <c r="W1014" s="2">
        <f>IF(OR($B$5="",$C$6="",ROW()&lt;$B$5),"",IF(INDEX($A:$U,ROW(),$C$6)="","",INDEX($A:$U,ROW(),$C$6)))</f>
        <v/>
      </c>
      <c r="X1014" s="28">
        <f>IF($W1014="","",IF(ISNUMBER($W1014),IF($W1014&gt;=10000000,IFERROR(DATE(INT($W1014/10000),MOD(INT($W1014/100),100),MOD($W1014,100)),""),$W1014),IF(ISNUMBER(--SUBSTITUTE(SUBSTITUTE(TRIM($W1014),".","-"),"/","-")),IF(--SUBSTITUTE(SUBSTITUTE(TRIM($W1014),".","-"),"/","-")&gt;=10000000,IFERROR(DATE(--LEFT(TRIM($W1014),4),--MID(TRIM($W1014),5,2),--RIGHT(TRIM($W1014),2)),""),--SUBSTITUTE(SUBSTITUTE(TRIM($W1014),".","-"),"/","-")),IFERROR(--LEFT(SUBSTITUTE(SUBSTITUTE(TRIM($W1014),".","-"),"/","-"),10),""))))</f>
        <v/>
      </c>
      <c r="Y1014" s="29">
        <f>IF($X1014="","",INT($X1014))</f>
        <v/>
      </c>
      <c r="Z1014" s="30">
        <f>IF(OR($Y1014="",$D$6=""),"",IF(INDEX($A:$U,ROW(),$D$6)="",0,IF(ISNUMBER(INDEX($A:$U,ROW(),$D$6)),INDEX($A:$U,ROW(),$D$6),IFERROR(--SUBSTITUTE(SUBSTITUTE(TRIM(INDEX($A:$U,ROW(),$D$6)),",",""),"원",""),0))))</f>
        <v/>
      </c>
      <c r="AA1014" s="30">
        <f>IF(OR($Y1014="",$E$6=""),"",IF(INDEX($A:$U,ROW(),$E$6)="",0,IF(ISNUMBER(INDEX($A:$U,ROW(),$E$6)),INDEX($A:$U,ROW(),$E$6),IFERROR(--SUBSTITUTE(SUBSTITUTE(TRIM(INDEX($A:$U,ROW(),$E$6)),",",""),"원",""),0))))</f>
        <v/>
      </c>
      <c r="AB1014" s="30">
        <f>IF(OR($Y1014="",$F$6=""),"",IF(INDEX($A:$U,ROW(),$F$6)="","",IF(ISNUMBER(INDEX($A:$U,ROW(),$F$6)),INDEX($A:$U,ROW(),$F$6),IFERROR(--SUBSTITUTE(SUBSTITUTE(TRIM(INDEX($A:$U,ROW(),$F$6)),",",""),"원",""),""))))</f>
        <v/>
      </c>
      <c r="AC1014" s="2">
        <f>IF(OR($Y1014="",$G$6=""),"",INDEX($A:$U,ROW(),$G$6)&amp;"")</f>
        <v/>
      </c>
      <c r="AD1014" s="2">
        <f>IF($Y1014="","",IF(OR(AND(설정!$B$5&lt;&gt;"",ISNUMBER(SEARCH(설정!$B$5,$AC1014))),AND(설정!$B$6&lt;&gt;"",ISNUMBER(SEARCH(설정!$B$6,$AC1014))),AND(설정!$B$7&lt;&gt;"",ISNUMBER(SEARCH(설정!$B$7,$AC1014)))),"제외","포함"))</f>
        <v/>
      </c>
    </row>
    <row r="1015">
      <c r="W1015" s="2">
        <f>IF(OR($B$5="",$C$6="",ROW()&lt;$B$5),"",IF(INDEX($A:$U,ROW(),$C$6)="","",INDEX($A:$U,ROW(),$C$6)))</f>
        <v/>
      </c>
      <c r="X1015" s="28">
        <f>IF($W1015="","",IF(ISNUMBER($W1015),IF($W1015&gt;=10000000,IFERROR(DATE(INT($W1015/10000),MOD(INT($W1015/100),100),MOD($W1015,100)),""),$W1015),IF(ISNUMBER(--SUBSTITUTE(SUBSTITUTE(TRIM($W1015),".","-"),"/","-")),IF(--SUBSTITUTE(SUBSTITUTE(TRIM($W1015),".","-"),"/","-")&gt;=10000000,IFERROR(DATE(--LEFT(TRIM($W1015),4),--MID(TRIM($W1015),5,2),--RIGHT(TRIM($W1015),2)),""),--SUBSTITUTE(SUBSTITUTE(TRIM($W1015),".","-"),"/","-")),IFERROR(--LEFT(SUBSTITUTE(SUBSTITUTE(TRIM($W1015),".","-"),"/","-"),10),""))))</f>
        <v/>
      </c>
      <c r="Y1015" s="29">
        <f>IF($X1015="","",INT($X1015))</f>
        <v/>
      </c>
      <c r="Z1015" s="30">
        <f>IF(OR($Y1015="",$D$6=""),"",IF(INDEX($A:$U,ROW(),$D$6)="",0,IF(ISNUMBER(INDEX($A:$U,ROW(),$D$6)),INDEX($A:$U,ROW(),$D$6),IFERROR(--SUBSTITUTE(SUBSTITUTE(TRIM(INDEX($A:$U,ROW(),$D$6)),",",""),"원",""),0))))</f>
        <v/>
      </c>
      <c r="AA1015" s="30">
        <f>IF(OR($Y1015="",$E$6=""),"",IF(INDEX($A:$U,ROW(),$E$6)="",0,IF(ISNUMBER(INDEX($A:$U,ROW(),$E$6)),INDEX($A:$U,ROW(),$E$6),IFERROR(--SUBSTITUTE(SUBSTITUTE(TRIM(INDEX($A:$U,ROW(),$E$6)),",",""),"원",""),0))))</f>
        <v/>
      </c>
      <c r="AB1015" s="30">
        <f>IF(OR($Y1015="",$F$6=""),"",IF(INDEX($A:$U,ROW(),$F$6)="","",IF(ISNUMBER(INDEX($A:$U,ROW(),$F$6)),INDEX($A:$U,ROW(),$F$6),IFERROR(--SUBSTITUTE(SUBSTITUTE(TRIM(INDEX($A:$U,ROW(),$F$6)),",",""),"원",""),""))))</f>
        <v/>
      </c>
      <c r="AC1015" s="2">
        <f>IF(OR($Y1015="",$G$6=""),"",INDEX($A:$U,ROW(),$G$6)&amp;"")</f>
        <v/>
      </c>
      <c r="AD1015" s="2">
        <f>IF($Y1015="","",IF(OR(AND(설정!$B$5&lt;&gt;"",ISNUMBER(SEARCH(설정!$B$5,$AC1015))),AND(설정!$B$6&lt;&gt;"",ISNUMBER(SEARCH(설정!$B$6,$AC1015))),AND(설정!$B$7&lt;&gt;"",ISNUMBER(SEARCH(설정!$B$7,$AC1015)))),"제외","포함"))</f>
        <v/>
      </c>
    </row>
    <row r="1016">
      <c r="W1016" s="2">
        <f>IF(OR($B$5="",$C$6="",ROW()&lt;$B$5),"",IF(INDEX($A:$U,ROW(),$C$6)="","",INDEX($A:$U,ROW(),$C$6)))</f>
        <v/>
      </c>
      <c r="X1016" s="28">
        <f>IF($W1016="","",IF(ISNUMBER($W1016),IF($W1016&gt;=10000000,IFERROR(DATE(INT($W1016/10000),MOD(INT($W1016/100),100),MOD($W1016,100)),""),$W1016),IF(ISNUMBER(--SUBSTITUTE(SUBSTITUTE(TRIM($W1016),".","-"),"/","-")),IF(--SUBSTITUTE(SUBSTITUTE(TRIM($W1016),".","-"),"/","-")&gt;=10000000,IFERROR(DATE(--LEFT(TRIM($W1016),4),--MID(TRIM($W1016),5,2),--RIGHT(TRIM($W1016),2)),""),--SUBSTITUTE(SUBSTITUTE(TRIM($W1016),".","-"),"/","-")),IFERROR(--LEFT(SUBSTITUTE(SUBSTITUTE(TRIM($W1016),".","-"),"/","-"),10),""))))</f>
        <v/>
      </c>
      <c r="Y1016" s="29">
        <f>IF($X1016="","",INT($X1016))</f>
        <v/>
      </c>
      <c r="Z1016" s="30">
        <f>IF(OR($Y1016="",$D$6=""),"",IF(INDEX($A:$U,ROW(),$D$6)="",0,IF(ISNUMBER(INDEX($A:$U,ROW(),$D$6)),INDEX($A:$U,ROW(),$D$6),IFERROR(--SUBSTITUTE(SUBSTITUTE(TRIM(INDEX($A:$U,ROW(),$D$6)),",",""),"원",""),0))))</f>
        <v/>
      </c>
      <c r="AA1016" s="30">
        <f>IF(OR($Y1016="",$E$6=""),"",IF(INDEX($A:$U,ROW(),$E$6)="",0,IF(ISNUMBER(INDEX($A:$U,ROW(),$E$6)),INDEX($A:$U,ROW(),$E$6),IFERROR(--SUBSTITUTE(SUBSTITUTE(TRIM(INDEX($A:$U,ROW(),$E$6)),",",""),"원",""),0))))</f>
        <v/>
      </c>
      <c r="AB1016" s="30">
        <f>IF(OR($Y1016="",$F$6=""),"",IF(INDEX($A:$U,ROW(),$F$6)="","",IF(ISNUMBER(INDEX($A:$U,ROW(),$F$6)),INDEX($A:$U,ROW(),$F$6),IFERROR(--SUBSTITUTE(SUBSTITUTE(TRIM(INDEX($A:$U,ROW(),$F$6)),",",""),"원",""),""))))</f>
        <v/>
      </c>
      <c r="AC1016" s="2">
        <f>IF(OR($Y1016="",$G$6=""),"",INDEX($A:$U,ROW(),$G$6)&amp;"")</f>
        <v/>
      </c>
      <c r="AD1016" s="2">
        <f>IF($Y1016="","",IF(OR(AND(설정!$B$5&lt;&gt;"",ISNUMBER(SEARCH(설정!$B$5,$AC1016))),AND(설정!$B$6&lt;&gt;"",ISNUMBER(SEARCH(설정!$B$6,$AC1016))),AND(설정!$B$7&lt;&gt;"",ISNUMBER(SEARCH(설정!$B$7,$AC1016)))),"제외","포함"))</f>
        <v/>
      </c>
    </row>
    <row r="1017">
      <c r="W1017" s="2">
        <f>IF(OR($B$5="",$C$6="",ROW()&lt;$B$5),"",IF(INDEX($A:$U,ROW(),$C$6)="","",INDEX($A:$U,ROW(),$C$6)))</f>
        <v/>
      </c>
      <c r="X1017" s="28">
        <f>IF($W1017="","",IF(ISNUMBER($W1017),IF($W1017&gt;=10000000,IFERROR(DATE(INT($W1017/10000),MOD(INT($W1017/100),100),MOD($W1017,100)),""),$W1017),IF(ISNUMBER(--SUBSTITUTE(SUBSTITUTE(TRIM($W1017),".","-"),"/","-")),IF(--SUBSTITUTE(SUBSTITUTE(TRIM($W1017),".","-"),"/","-")&gt;=10000000,IFERROR(DATE(--LEFT(TRIM($W1017),4),--MID(TRIM($W1017),5,2),--RIGHT(TRIM($W1017),2)),""),--SUBSTITUTE(SUBSTITUTE(TRIM($W1017),".","-"),"/","-")),IFERROR(--LEFT(SUBSTITUTE(SUBSTITUTE(TRIM($W1017),".","-"),"/","-"),10),""))))</f>
        <v/>
      </c>
      <c r="Y1017" s="29">
        <f>IF($X1017="","",INT($X1017))</f>
        <v/>
      </c>
      <c r="Z1017" s="30">
        <f>IF(OR($Y1017="",$D$6=""),"",IF(INDEX($A:$U,ROW(),$D$6)="",0,IF(ISNUMBER(INDEX($A:$U,ROW(),$D$6)),INDEX($A:$U,ROW(),$D$6),IFERROR(--SUBSTITUTE(SUBSTITUTE(TRIM(INDEX($A:$U,ROW(),$D$6)),",",""),"원",""),0))))</f>
        <v/>
      </c>
      <c r="AA1017" s="30">
        <f>IF(OR($Y1017="",$E$6=""),"",IF(INDEX($A:$U,ROW(),$E$6)="",0,IF(ISNUMBER(INDEX($A:$U,ROW(),$E$6)),INDEX($A:$U,ROW(),$E$6),IFERROR(--SUBSTITUTE(SUBSTITUTE(TRIM(INDEX($A:$U,ROW(),$E$6)),",",""),"원",""),0))))</f>
        <v/>
      </c>
      <c r="AB1017" s="30">
        <f>IF(OR($Y1017="",$F$6=""),"",IF(INDEX($A:$U,ROW(),$F$6)="","",IF(ISNUMBER(INDEX($A:$U,ROW(),$F$6)),INDEX($A:$U,ROW(),$F$6),IFERROR(--SUBSTITUTE(SUBSTITUTE(TRIM(INDEX($A:$U,ROW(),$F$6)),",",""),"원",""),""))))</f>
        <v/>
      </c>
      <c r="AC1017" s="2">
        <f>IF(OR($Y1017="",$G$6=""),"",INDEX($A:$U,ROW(),$G$6)&amp;"")</f>
        <v/>
      </c>
      <c r="AD1017" s="2">
        <f>IF($Y1017="","",IF(OR(AND(설정!$B$5&lt;&gt;"",ISNUMBER(SEARCH(설정!$B$5,$AC1017))),AND(설정!$B$6&lt;&gt;"",ISNUMBER(SEARCH(설정!$B$6,$AC1017))),AND(설정!$B$7&lt;&gt;"",ISNUMBER(SEARCH(설정!$B$7,$AC1017)))),"제외","포함"))</f>
        <v/>
      </c>
    </row>
    <row r="1018">
      <c r="W1018" s="2">
        <f>IF(OR($B$5="",$C$6="",ROW()&lt;$B$5),"",IF(INDEX($A:$U,ROW(),$C$6)="","",INDEX($A:$U,ROW(),$C$6)))</f>
        <v/>
      </c>
      <c r="X1018" s="28">
        <f>IF($W1018="","",IF(ISNUMBER($W1018),IF($W1018&gt;=10000000,IFERROR(DATE(INT($W1018/10000),MOD(INT($W1018/100),100),MOD($W1018,100)),""),$W1018),IF(ISNUMBER(--SUBSTITUTE(SUBSTITUTE(TRIM($W1018),".","-"),"/","-")),IF(--SUBSTITUTE(SUBSTITUTE(TRIM($W1018),".","-"),"/","-")&gt;=10000000,IFERROR(DATE(--LEFT(TRIM($W1018),4),--MID(TRIM($W1018),5,2),--RIGHT(TRIM($W1018),2)),""),--SUBSTITUTE(SUBSTITUTE(TRIM($W1018),".","-"),"/","-")),IFERROR(--LEFT(SUBSTITUTE(SUBSTITUTE(TRIM($W1018),".","-"),"/","-"),10),""))))</f>
        <v/>
      </c>
      <c r="Y1018" s="29">
        <f>IF($X1018="","",INT($X1018))</f>
        <v/>
      </c>
      <c r="Z1018" s="30">
        <f>IF(OR($Y1018="",$D$6=""),"",IF(INDEX($A:$U,ROW(),$D$6)="",0,IF(ISNUMBER(INDEX($A:$U,ROW(),$D$6)),INDEX($A:$U,ROW(),$D$6),IFERROR(--SUBSTITUTE(SUBSTITUTE(TRIM(INDEX($A:$U,ROW(),$D$6)),",",""),"원",""),0))))</f>
        <v/>
      </c>
      <c r="AA1018" s="30">
        <f>IF(OR($Y1018="",$E$6=""),"",IF(INDEX($A:$U,ROW(),$E$6)="",0,IF(ISNUMBER(INDEX($A:$U,ROW(),$E$6)),INDEX($A:$U,ROW(),$E$6),IFERROR(--SUBSTITUTE(SUBSTITUTE(TRIM(INDEX($A:$U,ROW(),$E$6)),",",""),"원",""),0))))</f>
        <v/>
      </c>
      <c r="AB1018" s="30">
        <f>IF(OR($Y1018="",$F$6=""),"",IF(INDEX($A:$U,ROW(),$F$6)="","",IF(ISNUMBER(INDEX($A:$U,ROW(),$F$6)),INDEX($A:$U,ROW(),$F$6),IFERROR(--SUBSTITUTE(SUBSTITUTE(TRIM(INDEX($A:$U,ROW(),$F$6)),",",""),"원",""),""))))</f>
        <v/>
      </c>
      <c r="AC1018" s="2">
        <f>IF(OR($Y1018="",$G$6=""),"",INDEX($A:$U,ROW(),$G$6)&amp;"")</f>
        <v/>
      </c>
      <c r="AD1018" s="2">
        <f>IF($Y1018="","",IF(OR(AND(설정!$B$5&lt;&gt;"",ISNUMBER(SEARCH(설정!$B$5,$AC1018))),AND(설정!$B$6&lt;&gt;"",ISNUMBER(SEARCH(설정!$B$6,$AC1018))),AND(설정!$B$7&lt;&gt;"",ISNUMBER(SEARCH(설정!$B$7,$AC1018)))),"제외","포함"))</f>
        <v/>
      </c>
    </row>
    <row r="1019">
      <c r="W1019" s="2">
        <f>IF(OR($B$5="",$C$6="",ROW()&lt;$B$5),"",IF(INDEX($A:$U,ROW(),$C$6)="","",INDEX($A:$U,ROW(),$C$6)))</f>
        <v/>
      </c>
      <c r="X1019" s="28">
        <f>IF($W1019="","",IF(ISNUMBER($W1019),IF($W1019&gt;=10000000,IFERROR(DATE(INT($W1019/10000),MOD(INT($W1019/100),100),MOD($W1019,100)),""),$W1019),IF(ISNUMBER(--SUBSTITUTE(SUBSTITUTE(TRIM($W1019),".","-"),"/","-")),IF(--SUBSTITUTE(SUBSTITUTE(TRIM($W1019),".","-"),"/","-")&gt;=10000000,IFERROR(DATE(--LEFT(TRIM($W1019),4),--MID(TRIM($W1019),5,2),--RIGHT(TRIM($W1019),2)),""),--SUBSTITUTE(SUBSTITUTE(TRIM($W1019),".","-"),"/","-")),IFERROR(--LEFT(SUBSTITUTE(SUBSTITUTE(TRIM($W1019),".","-"),"/","-"),10),""))))</f>
        <v/>
      </c>
      <c r="Y1019" s="29">
        <f>IF($X1019="","",INT($X1019))</f>
        <v/>
      </c>
      <c r="Z1019" s="30">
        <f>IF(OR($Y1019="",$D$6=""),"",IF(INDEX($A:$U,ROW(),$D$6)="",0,IF(ISNUMBER(INDEX($A:$U,ROW(),$D$6)),INDEX($A:$U,ROW(),$D$6),IFERROR(--SUBSTITUTE(SUBSTITUTE(TRIM(INDEX($A:$U,ROW(),$D$6)),",",""),"원",""),0))))</f>
        <v/>
      </c>
      <c r="AA1019" s="30">
        <f>IF(OR($Y1019="",$E$6=""),"",IF(INDEX($A:$U,ROW(),$E$6)="",0,IF(ISNUMBER(INDEX($A:$U,ROW(),$E$6)),INDEX($A:$U,ROW(),$E$6),IFERROR(--SUBSTITUTE(SUBSTITUTE(TRIM(INDEX($A:$U,ROW(),$E$6)),",",""),"원",""),0))))</f>
        <v/>
      </c>
      <c r="AB1019" s="30">
        <f>IF(OR($Y1019="",$F$6=""),"",IF(INDEX($A:$U,ROW(),$F$6)="","",IF(ISNUMBER(INDEX($A:$U,ROW(),$F$6)),INDEX($A:$U,ROW(),$F$6),IFERROR(--SUBSTITUTE(SUBSTITUTE(TRIM(INDEX($A:$U,ROW(),$F$6)),",",""),"원",""),""))))</f>
        <v/>
      </c>
      <c r="AC1019" s="2">
        <f>IF(OR($Y1019="",$G$6=""),"",INDEX($A:$U,ROW(),$G$6)&amp;"")</f>
        <v/>
      </c>
      <c r="AD1019" s="2">
        <f>IF($Y1019="","",IF(OR(AND(설정!$B$5&lt;&gt;"",ISNUMBER(SEARCH(설정!$B$5,$AC1019))),AND(설정!$B$6&lt;&gt;"",ISNUMBER(SEARCH(설정!$B$6,$AC1019))),AND(설정!$B$7&lt;&gt;"",ISNUMBER(SEARCH(설정!$B$7,$AC1019)))),"제외","포함"))</f>
        <v/>
      </c>
    </row>
    <row r="1020">
      <c r="W1020" s="2">
        <f>IF(OR($B$5="",$C$6="",ROW()&lt;$B$5),"",IF(INDEX($A:$U,ROW(),$C$6)="","",INDEX($A:$U,ROW(),$C$6)))</f>
        <v/>
      </c>
      <c r="X1020" s="28">
        <f>IF($W1020="","",IF(ISNUMBER($W1020),IF($W1020&gt;=10000000,IFERROR(DATE(INT($W1020/10000),MOD(INT($W1020/100),100),MOD($W1020,100)),""),$W1020),IF(ISNUMBER(--SUBSTITUTE(SUBSTITUTE(TRIM($W1020),".","-"),"/","-")),IF(--SUBSTITUTE(SUBSTITUTE(TRIM($W1020),".","-"),"/","-")&gt;=10000000,IFERROR(DATE(--LEFT(TRIM($W1020),4),--MID(TRIM($W1020),5,2),--RIGHT(TRIM($W1020),2)),""),--SUBSTITUTE(SUBSTITUTE(TRIM($W1020),".","-"),"/","-")),IFERROR(--LEFT(SUBSTITUTE(SUBSTITUTE(TRIM($W1020),".","-"),"/","-"),10),""))))</f>
        <v/>
      </c>
      <c r="Y1020" s="29">
        <f>IF($X1020="","",INT($X1020))</f>
        <v/>
      </c>
      <c r="Z1020" s="30">
        <f>IF(OR($Y1020="",$D$6=""),"",IF(INDEX($A:$U,ROW(),$D$6)="",0,IF(ISNUMBER(INDEX($A:$U,ROW(),$D$6)),INDEX($A:$U,ROW(),$D$6),IFERROR(--SUBSTITUTE(SUBSTITUTE(TRIM(INDEX($A:$U,ROW(),$D$6)),",",""),"원",""),0))))</f>
        <v/>
      </c>
      <c r="AA1020" s="30">
        <f>IF(OR($Y1020="",$E$6=""),"",IF(INDEX($A:$U,ROW(),$E$6)="",0,IF(ISNUMBER(INDEX($A:$U,ROW(),$E$6)),INDEX($A:$U,ROW(),$E$6),IFERROR(--SUBSTITUTE(SUBSTITUTE(TRIM(INDEX($A:$U,ROW(),$E$6)),",",""),"원",""),0))))</f>
        <v/>
      </c>
      <c r="AB1020" s="30">
        <f>IF(OR($Y1020="",$F$6=""),"",IF(INDEX($A:$U,ROW(),$F$6)="","",IF(ISNUMBER(INDEX($A:$U,ROW(),$F$6)),INDEX($A:$U,ROW(),$F$6),IFERROR(--SUBSTITUTE(SUBSTITUTE(TRIM(INDEX($A:$U,ROW(),$F$6)),",",""),"원",""),""))))</f>
        <v/>
      </c>
      <c r="AC1020" s="2">
        <f>IF(OR($Y1020="",$G$6=""),"",INDEX($A:$U,ROW(),$G$6)&amp;"")</f>
        <v/>
      </c>
      <c r="AD1020" s="2">
        <f>IF($Y1020="","",IF(OR(AND(설정!$B$5&lt;&gt;"",ISNUMBER(SEARCH(설정!$B$5,$AC1020))),AND(설정!$B$6&lt;&gt;"",ISNUMBER(SEARCH(설정!$B$6,$AC1020))),AND(설정!$B$7&lt;&gt;"",ISNUMBER(SEARCH(설정!$B$7,$AC1020)))),"제외","포함"))</f>
        <v/>
      </c>
    </row>
    <row r="1021">
      <c r="W1021" s="2">
        <f>IF(OR($B$5="",$C$6="",ROW()&lt;$B$5),"",IF(INDEX($A:$U,ROW(),$C$6)="","",INDEX($A:$U,ROW(),$C$6)))</f>
        <v/>
      </c>
      <c r="X1021" s="28">
        <f>IF($W1021="","",IF(ISNUMBER($W1021),IF($W1021&gt;=10000000,IFERROR(DATE(INT($W1021/10000),MOD(INT($W1021/100),100),MOD($W1021,100)),""),$W1021),IF(ISNUMBER(--SUBSTITUTE(SUBSTITUTE(TRIM($W1021),".","-"),"/","-")),IF(--SUBSTITUTE(SUBSTITUTE(TRIM($W1021),".","-"),"/","-")&gt;=10000000,IFERROR(DATE(--LEFT(TRIM($W1021),4),--MID(TRIM($W1021),5,2),--RIGHT(TRIM($W1021),2)),""),--SUBSTITUTE(SUBSTITUTE(TRIM($W1021),".","-"),"/","-")),IFERROR(--LEFT(SUBSTITUTE(SUBSTITUTE(TRIM($W1021),".","-"),"/","-"),10),""))))</f>
        <v/>
      </c>
      <c r="Y1021" s="29">
        <f>IF($X1021="","",INT($X1021))</f>
        <v/>
      </c>
      <c r="Z1021" s="30">
        <f>IF(OR($Y1021="",$D$6=""),"",IF(INDEX($A:$U,ROW(),$D$6)="",0,IF(ISNUMBER(INDEX($A:$U,ROW(),$D$6)),INDEX($A:$U,ROW(),$D$6),IFERROR(--SUBSTITUTE(SUBSTITUTE(TRIM(INDEX($A:$U,ROW(),$D$6)),",",""),"원",""),0))))</f>
        <v/>
      </c>
      <c r="AA1021" s="30">
        <f>IF(OR($Y1021="",$E$6=""),"",IF(INDEX($A:$U,ROW(),$E$6)="",0,IF(ISNUMBER(INDEX($A:$U,ROW(),$E$6)),INDEX($A:$U,ROW(),$E$6),IFERROR(--SUBSTITUTE(SUBSTITUTE(TRIM(INDEX($A:$U,ROW(),$E$6)),",",""),"원",""),0))))</f>
        <v/>
      </c>
      <c r="AB1021" s="30">
        <f>IF(OR($Y1021="",$F$6=""),"",IF(INDEX($A:$U,ROW(),$F$6)="","",IF(ISNUMBER(INDEX($A:$U,ROW(),$F$6)),INDEX($A:$U,ROW(),$F$6),IFERROR(--SUBSTITUTE(SUBSTITUTE(TRIM(INDEX($A:$U,ROW(),$F$6)),",",""),"원",""),""))))</f>
        <v/>
      </c>
      <c r="AC1021" s="2">
        <f>IF(OR($Y1021="",$G$6=""),"",INDEX($A:$U,ROW(),$G$6)&amp;"")</f>
        <v/>
      </c>
      <c r="AD1021" s="2">
        <f>IF($Y1021="","",IF(OR(AND(설정!$B$5&lt;&gt;"",ISNUMBER(SEARCH(설정!$B$5,$AC1021))),AND(설정!$B$6&lt;&gt;"",ISNUMBER(SEARCH(설정!$B$6,$AC1021))),AND(설정!$B$7&lt;&gt;"",ISNUMBER(SEARCH(설정!$B$7,$AC1021)))),"제외","포함"))</f>
        <v/>
      </c>
    </row>
    <row r="1022">
      <c r="W1022" s="2">
        <f>IF(OR($B$5="",$C$6="",ROW()&lt;$B$5),"",IF(INDEX($A:$U,ROW(),$C$6)="","",INDEX($A:$U,ROW(),$C$6)))</f>
        <v/>
      </c>
      <c r="X1022" s="28">
        <f>IF($W1022="","",IF(ISNUMBER($W1022),IF($W1022&gt;=10000000,IFERROR(DATE(INT($W1022/10000),MOD(INT($W1022/100),100),MOD($W1022,100)),""),$W1022),IF(ISNUMBER(--SUBSTITUTE(SUBSTITUTE(TRIM($W1022),".","-"),"/","-")),IF(--SUBSTITUTE(SUBSTITUTE(TRIM($W1022),".","-"),"/","-")&gt;=10000000,IFERROR(DATE(--LEFT(TRIM($W1022),4),--MID(TRIM($W1022),5,2),--RIGHT(TRIM($W1022),2)),""),--SUBSTITUTE(SUBSTITUTE(TRIM($W1022),".","-"),"/","-")),IFERROR(--LEFT(SUBSTITUTE(SUBSTITUTE(TRIM($W1022),".","-"),"/","-"),10),""))))</f>
        <v/>
      </c>
      <c r="Y1022" s="29">
        <f>IF($X1022="","",INT($X1022))</f>
        <v/>
      </c>
      <c r="Z1022" s="30">
        <f>IF(OR($Y1022="",$D$6=""),"",IF(INDEX($A:$U,ROW(),$D$6)="",0,IF(ISNUMBER(INDEX($A:$U,ROW(),$D$6)),INDEX($A:$U,ROW(),$D$6),IFERROR(--SUBSTITUTE(SUBSTITUTE(TRIM(INDEX($A:$U,ROW(),$D$6)),",",""),"원",""),0))))</f>
        <v/>
      </c>
      <c r="AA1022" s="30">
        <f>IF(OR($Y1022="",$E$6=""),"",IF(INDEX($A:$U,ROW(),$E$6)="",0,IF(ISNUMBER(INDEX($A:$U,ROW(),$E$6)),INDEX($A:$U,ROW(),$E$6),IFERROR(--SUBSTITUTE(SUBSTITUTE(TRIM(INDEX($A:$U,ROW(),$E$6)),",",""),"원",""),0))))</f>
        <v/>
      </c>
      <c r="AB1022" s="30">
        <f>IF(OR($Y1022="",$F$6=""),"",IF(INDEX($A:$U,ROW(),$F$6)="","",IF(ISNUMBER(INDEX($A:$U,ROW(),$F$6)),INDEX($A:$U,ROW(),$F$6),IFERROR(--SUBSTITUTE(SUBSTITUTE(TRIM(INDEX($A:$U,ROW(),$F$6)),",",""),"원",""),""))))</f>
        <v/>
      </c>
      <c r="AC1022" s="2">
        <f>IF(OR($Y1022="",$G$6=""),"",INDEX($A:$U,ROW(),$G$6)&amp;"")</f>
        <v/>
      </c>
      <c r="AD1022" s="2">
        <f>IF($Y1022="","",IF(OR(AND(설정!$B$5&lt;&gt;"",ISNUMBER(SEARCH(설정!$B$5,$AC1022))),AND(설정!$B$6&lt;&gt;"",ISNUMBER(SEARCH(설정!$B$6,$AC1022))),AND(설정!$B$7&lt;&gt;"",ISNUMBER(SEARCH(설정!$B$7,$AC1022)))),"제외","포함"))</f>
        <v/>
      </c>
    </row>
    <row r="1023">
      <c r="W1023" s="2">
        <f>IF(OR($B$5="",$C$6="",ROW()&lt;$B$5),"",IF(INDEX($A:$U,ROW(),$C$6)="","",INDEX($A:$U,ROW(),$C$6)))</f>
        <v/>
      </c>
      <c r="X1023" s="28">
        <f>IF($W1023="","",IF(ISNUMBER($W1023),IF($W1023&gt;=10000000,IFERROR(DATE(INT($W1023/10000),MOD(INT($W1023/100),100),MOD($W1023,100)),""),$W1023),IF(ISNUMBER(--SUBSTITUTE(SUBSTITUTE(TRIM($W1023),".","-"),"/","-")),IF(--SUBSTITUTE(SUBSTITUTE(TRIM($W1023),".","-"),"/","-")&gt;=10000000,IFERROR(DATE(--LEFT(TRIM($W1023),4),--MID(TRIM($W1023),5,2),--RIGHT(TRIM($W1023),2)),""),--SUBSTITUTE(SUBSTITUTE(TRIM($W1023),".","-"),"/","-")),IFERROR(--LEFT(SUBSTITUTE(SUBSTITUTE(TRIM($W1023),".","-"),"/","-"),10),""))))</f>
        <v/>
      </c>
      <c r="Y1023" s="29">
        <f>IF($X1023="","",INT($X1023))</f>
        <v/>
      </c>
      <c r="Z1023" s="30">
        <f>IF(OR($Y1023="",$D$6=""),"",IF(INDEX($A:$U,ROW(),$D$6)="",0,IF(ISNUMBER(INDEX($A:$U,ROW(),$D$6)),INDEX($A:$U,ROW(),$D$6),IFERROR(--SUBSTITUTE(SUBSTITUTE(TRIM(INDEX($A:$U,ROW(),$D$6)),",",""),"원",""),0))))</f>
        <v/>
      </c>
      <c r="AA1023" s="30">
        <f>IF(OR($Y1023="",$E$6=""),"",IF(INDEX($A:$U,ROW(),$E$6)="",0,IF(ISNUMBER(INDEX($A:$U,ROW(),$E$6)),INDEX($A:$U,ROW(),$E$6),IFERROR(--SUBSTITUTE(SUBSTITUTE(TRIM(INDEX($A:$U,ROW(),$E$6)),",",""),"원",""),0))))</f>
        <v/>
      </c>
      <c r="AB1023" s="30">
        <f>IF(OR($Y1023="",$F$6=""),"",IF(INDEX($A:$U,ROW(),$F$6)="","",IF(ISNUMBER(INDEX($A:$U,ROW(),$F$6)),INDEX($A:$U,ROW(),$F$6),IFERROR(--SUBSTITUTE(SUBSTITUTE(TRIM(INDEX($A:$U,ROW(),$F$6)),",",""),"원",""),""))))</f>
        <v/>
      </c>
      <c r="AC1023" s="2">
        <f>IF(OR($Y1023="",$G$6=""),"",INDEX($A:$U,ROW(),$G$6)&amp;"")</f>
        <v/>
      </c>
      <c r="AD1023" s="2">
        <f>IF($Y1023="","",IF(OR(AND(설정!$B$5&lt;&gt;"",ISNUMBER(SEARCH(설정!$B$5,$AC1023))),AND(설정!$B$6&lt;&gt;"",ISNUMBER(SEARCH(설정!$B$6,$AC1023))),AND(설정!$B$7&lt;&gt;"",ISNUMBER(SEARCH(설정!$B$7,$AC1023)))),"제외","포함"))</f>
        <v/>
      </c>
    </row>
    <row r="1024">
      <c r="W1024" s="2">
        <f>IF(OR($B$5="",$C$6="",ROW()&lt;$B$5),"",IF(INDEX($A:$U,ROW(),$C$6)="","",INDEX($A:$U,ROW(),$C$6)))</f>
        <v/>
      </c>
      <c r="X1024" s="28">
        <f>IF($W1024="","",IF(ISNUMBER($W1024),IF($W1024&gt;=10000000,IFERROR(DATE(INT($W1024/10000),MOD(INT($W1024/100),100),MOD($W1024,100)),""),$W1024),IF(ISNUMBER(--SUBSTITUTE(SUBSTITUTE(TRIM($W1024),".","-"),"/","-")),IF(--SUBSTITUTE(SUBSTITUTE(TRIM($W1024),".","-"),"/","-")&gt;=10000000,IFERROR(DATE(--LEFT(TRIM($W1024),4),--MID(TRIM($W1024),5,2),--RIGHT(TRIM($W1024),2)),""),--SUBSTITUTE(SUBSTITUTE(TRIM($W1024),".","-"),"/","-")),IFERROR(--LEFT(SUBSTITUTE(SUBSTITUTE(TRIM($W1024),".","-"),"/","-"),10),""))))</f>
        <v/>
      </c>
      <c r="Y1024" s="29">
        <f>IF($X1024="","",INT($X1024))</f>
        <v/>
      </c>
      <c r="Z1024" s="30">
        <f>IF(OR($Y1024="",$D$6=""),"",IF(INDEX($A:$U,ROW(),$D$6)="",0,IF(ISNUMBER(INDEX($A:$U,ROW(),$D$6)),INDEX($A:$U,ROW(),$D$6),IFERROR(--SUBSTITUTE(SUBSTITUTE(TRIM(INDEX($A:$U,ROW(),$D$6)),",",""),"원",""),0))))</f>
        <v/>
      </c>
      <c r="AA1024" s="30">
        <f>IF(OR($Y1024="",$E$6=""),"",IF(INDEX($A:$U,ROW(),$E$6)="",0,IF(ISNUMBER(INDEX($A:$U,ROW(),$E$6)),INDEX($A:$U,ROW(),$E$6),IFERROR(--SUBSTITUTE(SUBSTITUTE(TRIM(INDEX($A:$U,ROW(),$E$6)),",",""),"원",""),0))))</f>
        <v/>
      </c>
      <c r="AB1024" s="30">
        <f>IF(OR($Y1024="",$F$6=""),"",IF(INDEX($A:$U,ROW(),$F$6)="","",IF(ISNUMBER(INDEX($A:$U,ROW(),$F$6)),INDEX($A:$U,ROW(),$F$6),IFERROR(--SUBSTITUTE(SUBSTITUTE(TRIM(INDEX($A:$U,ROW(),$F$6)),",",""),"원",""),""))))</f>
        <v/>
      </c>
      <c r="AC1024" s="2">
        <f>IF(OR($Y1024="",$G$6=""),"",INDEX($A:$U,ROW(),$G$6)&amp;"")</f>
        <v/>
      </c>
      <c r="AD1024" s="2">
        <f>IF($Y1024="","",IF(OR(AND(설정!$B$5&lt;&gt;"",ISNUMBER(SEARCH(설정!$B$5,$AC1024))),AND(설정!$B$6&lt;&gt;"",ISNUMBER(SEARCH(설정!$B$6,$AC1024))),AND(설정!$B$7&lt;&gt;"",ISNUMBER(SEARCH(설정!$B$7,$AC1024)))),"제외","포함"))</f>
        <v/>
      </c>
    </row>
    <row r="1025">
      <c r="W1025" s="2">
        <f>IF(OR($B$5="",$C$6="",ROW()&lt;$B$5),"",IF(INDEX($A:$U,ROW(),$C$6)="","",INDEX($A:$U,ROW(),$C$6)))</f>
        <v/>
      </c>
      <c r="X1025" s="28">
        <f>IF($W1025="","",IF(ISNUMBER($W1025),IF($W1025&gt;=10000000,IFERROR(DATE(INT($W1025/10000),MOD(INT($W1025/100),100),MOD($W1025,100)),""),$W1025),IF(ISNUMBER(--SUBSTITUTE(SUBSTITUTE(TRIM($W1025),".","-"),"/","-")),IF(--SUBSTITUTE(SUBSTITUTE(TRIM($W1025),".","-"),"/","-")&gt;=10000000,IFERROR(DATE(--LEFT(TRIM($W1025),4),--MID(TRIM($W1025),5,2),--RIGHT(TRIM($W1025),2)),""),--SUBSTITUTE(SUBSTITUTE(TRIM($W1025),".","-"),"/","-")),IFERROR(--LEFT(SUBSTITUTE(SUBSTITUTE(TRIM($W1025),".","-"),"/","-"),10),""))))</f>
        <v/>
      </c>
      <c r="Y1025" s="29">
        <f>IF($X1025="","",INT($X1025))</f>
        <v/>
      </c>
      <c r="Z1025" s="30">
        <f>IF(OR($Y1025="",$D$6=""),"",IF(INDEX($A:$U,ROW(),$D$6)="",0,IF(ISNUMBER(INDEX($A:$U,ROW(),$D$6)),INDEX($A:$U,ROW(),$D$6),IFERROR(--SUBSTITUTE(SUBSTITUTE(TRIM(INDEX($A:$U,ROW(),$D$6)),",",""),"원",""),0))))</f>
        <v/>
      </c>
      <c r="AA1025" s="30">
        <f>IF(OR($Y1025="",$E$6=""),"",IF(INDEX($A:$U,ROW(),$E$6)="",0,IF(ISNUMBER(INDEX($A:$U,ROW(),$E$6)),INDEX($A:$U,ROW(),$E$6),IFERROR(--SUBSTITUTE(SUBSTITUTE(TRIM(INDEX($A:$U,ROW(),$E$6)),",",""),"원",""),0))))</f>
        <v/>
      </c>
      <c r="AB1025" s="30">
        <f>IF(OR($Y1025="",$F$6=""),"",IF(INDEX($A:$U,ROW(),$F$6)="","",IF(ISNUMBER(INDEX($A:$U,ROW(),$F$6)),INDEX($A:$U,ROW(),$F$6),IFERROR(--SUBSTITUTE(SUBSTITUTE(TRIM(INDEX($A:$U,ROW(),$F$6)),",",""),"원",""),""))))</f>
        <v/>
      </c>
      <c r="AC1025" s="2">
        <f>IF(OR($Y1025="",$G$6=""),"",INDEX($A:$U,ROW(),$G$6)&amp;"")</f>
        <v/>
      </c>
      <c r="AD1025" s="2">
        <f>IF($Y1025="","",IF(OR(AND(설정!$B$5&lt;&gt;"",ISNUMBER(SEARCH(설정!$B$5,$AC1025))),AND(설정!$B$6&lt;&gt;"",ISNUMBER(SEARCH(설정!$B$6,$AC1025))),AND(설정!$B$7&lt;&gt;"",ISNUMBER(SEARCH(설정!$B$7,$AC1025)))),"제외","포함"))</f>
        <v/>
      </c>
    </row>
    <row r="1026">
      <c r="W1026" s="2">
        <f>IF(OR($B$5="",$C$6="",ROW()&lt;$B$5),"",IF(INDEX($A:$U,ROW(),$C$6)="","",INDEX($A:$U,ROW(),$C$6)))</f>
        <v/>
      </c>
      <c r="X1026" s="28">
        <f>IF($W1026="","",IF(ISNUMBER($W1026),IF($W1026&gt;=10000000,IFERROR(DATE(INT($W1026/10000),MOD(INT($W1026/100),100),MOD($W1026,100)),""),$W1026),IF(ISNUMBER(--SUBSTITUTE(SUBSTITUTE(TRIM($W1026),".","-"),"/","-")),IF(--SUBSTITUTE(SUBSTITUTE(TRIM($W1026),".","-"),"/","-")&gt;=10000000,IFERROR(DATE(--LEFT(TRIM($W1026),4),--MID(TRIM($W1026),5,2),--RIGHT(TRIM($W1026),2)),""),--SUBSTITUTE(SUBSTITUTE(TRIM($W1026),".","-"),"/","-")),IFERROR(--LEFT(SUBSTITUTE(SUBSTITUTE(TRIM($W1026),".","-"),"/","-"),10),""))))</f>
        <v/>
      </c>
      <c r="Y1026" s="29">
        <f>IF($X1026="","",INT($X1026))</f>
        <v/>
      </c>
      <c r="Z1026" s="30">
        <f>IF(OR($Y1026="",$D$6=""),"",IF(INDEX($A:$U,ROW(),$D$6)="",0,IF(ISNUMBER(INDEX($A:$U,ROW(),$D$6)),INDEX($A:$U,ROW(),$D$6),IFERROR(--SUBSTITUTE(SUBSTITUTE(TRIM(INDEX($A:$U,ROW(),$D$6)),",",""),"원",""),0))))</f>
        <v/>
      </c>
      <c r="AA1026" s="30">
        <f>IF(OR($Y1026="",$E$6=""),"",IF(INDEX($A:$U,ROW(),$E$6)="",0,IF(ISNUMBER(INDEX($A:$U,ROW(),$E$6)),INDEX($A:$U,ROW(),$E$6),IFERROR(--SUBSTITUTE(SUBSTITUTE(TRIM(INDEX($A:$U,ROW(),$E$6)),",",""),"원",""),0))))</f>
        <v/>
      </c>
      <c r="AB1026" s="30">
        <f>IF(OR($Y1026="",$F$6=""),"",IF(INDEX($A:$U,ROW(),$F$6)="","",IF(ISNUMBER(INDEX($A:$U,ROW(),$F$6)),INDEX($A:$U,ROW(),$F$6),IFERROR(--SUBSTITUTE(SUBSTITUTE(TRIM(INDEX($A:$U,ROW(),$F$6)),",",""),"원",""),""))))</f>
        <v/>
      </c>
      <c r="AC1026" s="2">
        <f>IF(OR($Y1026="",$G$6=""),"",INDEX($A:$U,ROW(),$G$6)&amp;"")</f>
        <v/>
      </c>
      <c r="AD1026" s="2">
        <f>IF($Y1026="","",IF(OR(AND(설정!$B$5&lt;&gt;"",ISNUMBER(SEARCH(설정!$B$5,$AC1026))),AND(설정!$B$6&lt;&gt;"",ISNUMBER(SEARCH(설정!$B$6,$AC1026))),AND(설정!$B$7&lt;&gt;"",ISNUMBER(SEARCH(설정!$B$7,$AC1026)))),"제외","포함"))</f>
        <v/>
      </c>
    </row>
    <row r="1027">
      <c r="W1027" s="2">
        <f>IF(OR($B$5="",$C$6="",ROW()&lt;$B$5),"",IF(INDEX($A:$U,ROW(),$C$6)="","",INDEX($A:$U,ROW(),$C$6)))</f>
        <v/>
      </c>
      <c r="X1027" s="28">
        <f>IF($W1027="","",IF(ISNUMBER($W1027),IF($W1027&gt;=10000000,IFERROR(DATE(INT($W1027/10000),MOD(INT($W1027/100),100),MOD($W1027,100)),""),$W1027),IF(ISNUMBER(--SUBSTITUTE(SUBSTITUTE(TRIM($W1027),".","-"),"/","-")),IF(--SUBSTITUTE(SUBSTITUTE(TRIM($W1027),".","-"),"/","-")&gt;=10000000,IFERROR(DATE(--LEFT(TRIM($W1027),4),--MID(TRIM($W1027),5,2),--RIGHT(TRIM($W1027),2)),""),--SUBSTITUTE(SUBSTITUTE(TRIM($W1027),".","-"),"/","-")),IFERROR(--LEFT(SUBSTITUTE(SUBSTITUTE(TRIM($W1027),".","-"),"/","-"),10),""))))</f>
        <v/>
      </c>
      <c r="Y1027" s="29">
        <f>IF($X1027="","",INT($X1027))</f>
        <v/>
      </c>
      <c r="Z1027" s="30">
        <f>IF(OR($Y1027="",$D$6=""),"",IF(INDEX($A:$U,ROW(),$D$6)="",0,IF(ISNUMBER(INDEX($A:$U,ROW(),$D$6)),INDEX($A:$U,ROW(),$D$6),IFERROR(--SUBSTITUTE(SUBSTITUTE(TRIM(INDEX($A:$U,ROW(),$D$6)),",",""),"원",""),0))))</f>
        <v/>
      </c>
      <c r="AA1027" s="30">
        <f>IF(OR($Y1027="",$E$6=""),"",IF(INDEX($A:$U,ROW(),$E$6)="",0,IF(ISNUMBER(INDEX($A:$U,ROW(),$E$6)),INDEX($A:$U,ROW(),$E$6),IFERROR(--SUBSTITUTE(SUBSTITUTE(TRIM(INDEX($A:$U,ROW(),$E$6)),",",""),"원",""),0))))</f>
        <v/>
      </c>
      <c r="AB1027" s="30">
        <f>IF(OR($Y1027="",$F$6=""),"",IF(INDEX($A:$U,ROW(),$F$6)="","",IF(ISNUMBER(INDEX($A:$U,ROW(),$F$6)),INDEX($A:$U,ROW(),$F$6),IFERROR(--SUBSTITUTE(SUBSTITUTE(TRIM(INDEX($A:$U,ROW(),$F$6)),",",""),"원",""),""))))</f>
        <v/>
      </c>
      <c r="AC1027" s="2">
        <f>IF(OR($Y1027="",$G$6=""),"",INDEX($A:$U,ROW(),$G$6)&amp;"")</f>
        <v/>
      </c>
      <c r="AD1027" s="2">
        <f>IF($Y1027="","",IF(OR(AND(설정!$B$5&lt;&gt;"",ISNUMBER(SEARCH(설정!$B$5,$AC1027))),AND(설정!$B$6&lt;&gt;"",ISNUMBER(SEARCH(설정!$B$6,$AC1027))),AND(설정!$B$7&lt;&gt;"",ISNUMBER(SEARCH(설정!$B$7,$AC1027)))),"제외","포함"))</f>
        <v/>
      </c>
    </row>
    <row r="1028">
      <c r="W1028" s="2">
        <f>IF(OR($B$5="",$C$6="",ROW()&lt;$B$5),"",IF(INDEX($A:$U,ROW(),$C$6)="","",INDEX($A:$U,ROW(),$C$6)))</f>
        <v/>
      </c>
      <c r="X1028" s="28">
        <f>IF($W1028="","",IF(ISNUMBER($W1028),IF($W1028&gt;=10000000,IFERROR(DATE(INT($W1028/10000),MOD(INT($W1028/100),100),MOD($W1028,100)),""),$W1028),IF(ISNUMBER(--SUBSTITUTE(SUBSTITUTE(TRIM($W1028),".","-"),"/","-")),IF(--SUBSTITUTE(SUBSTITUTE(TRIM($W1028),".","-"),"/","-")&gt;=10000000,IFERROR(DATE(--LEFT(TRIM($W1028),4),--MID(TRIM($W1028),5,2),--RIGHT(TRIM($W1028),2)),""),--SUBSTITUTE(SUBSTITUTE(TRIM($W1028),".","-"),"/","-")),IFERROR(--LEFT(SUBSTITUTE(SUBSTITUTE(TRIM($W1028),".","-"),"/","-"),10),""))))</f>
        <v/>
      </c>
      <c r="Y1028" s="29">
        <f>IF($X1028="","",INT($X1028))</f>
        <v/>
      </c>
      <c r="Z1028" s="30">
        <f>IF(OR($Y1028="",$D$6=""),"",IF(INDEX($A:$U,ROW(),$D$6)="",0,IF(ISNUMBER(INDEX($A:$U,ROW(),$D$6)),INDEX($A:$U,ROW(),$D$6),IFERROR(--SUBSTITUTE(SUBSTITUTE(TRIM(INDEX($A:$U,ROW(),$D$6)),",",""),"원",""),0))))</f>
        <v/>
      </c>
      <c r="AA1028" s="30">
        <f>IF(OR($Y1028="",$E$6=""),"",IF(INDEX($A:$U,ROW(),$E$6)="",0,IF(ISNUMBER(INDEX($A:$U,ROW(),$E$6)),INDEX($A:$U,ROW(),$E$6),IFERROR(--SUBSTITUTE(SUBSTITUTE(TRIM(INDEX($A:$U,ROW(),$E$6)),",",""),"원",""),0))))</f>
        <v/>
      </c>
      <c r="AB1028" s="30">
        <f>IF(OR($Y1028="",$F$6=""),"",IF(INDEX($A:$U,ROW(),$F$6)="","",IF(ISNUMBER(INDEX($A:$U,ROW(),$F$6)),INDEX($A:$U,ROW(),$F$6),IFERROR(--SUBSTITUTE(SUBSTITUTE(TRIM(INDEX($A:$U,ROW(),$F$6)),",",""),"원",""),""))))</f>
        <v/>
      </c>
      <c r="AC1028" s="2">
        <f>IF(OR($Y1028="",$G$6=""),"",INDEX($A:$U,ROW(),$G$6)&amp;"")</f>
        <v/>
      </c>
      <c r="AD1028" s="2">
        <f>IF($Y1028="","",IF(OR(AND(설정!$B$5&lt;&gt;"",ISNUMBER(SEARCH(설정!$B$5,$AC1028))),AND(설정!$B$6&lt;&gt;"",ISNUMBER(SEARCH(설정!$B$6,$AC1028))),AND(설정!$B$7&lt;&gt;"",ISNUMBER(SEARCH(설정!$B$7,$AC1028)))),"제외","포함"))</f>
        <v/>
      </c>
    </row>
    <row r="1029">
      <c r="W1029" s="2">
        <f>IF(OR($B$5="",$C$6="",ROW()&lt;$B$5),"",IF(INDEX($A:$U,ROW(),$C$6)="","",INDEX($A:$U,ROW(),$C$6)))</f>
        <v/>
      </c>
      <c r="X1029" s="28">
        <f>IF($W1029="","",IF(ISNUMBER($W1029),IF($W1029&gt;=10000000,IFERROR(DATE(INT($W1029/10000),MOD(INT($W1029/100),100),MOD($W1029,100)),""),$W1029),IF(ISNUMBER(--SUBSTITUTE(SUBSTITUTE(TRIM($W1029),".","-"),"/","-")),IF(--SUBSTITUTE(SUBSTITUTE(TRIM($W1029),".","-"),"/","-")&gt;=10000000,IFERROR(DATE(--LEFT(TRIM($W1029),4),--MID(TRIM($W1029),5,2),--RIGHT(TRIM($W1029),2)),""),--SUBSTITUTE(SUBSTITUTE(TRIM($W1029),".","-"),"/","-")),IFERROR(--LEFT(SUBSTITUTE(SUBSTITUTE(TRIM($W1029),".","-"),"/","-"),10),""))))</f>
        <v/>
      </c>
      <c r="Y1029" s="29">
        <f>IF($X1029="","",INT($X1029))</f>
        <v/>
      </c>
      <c r="Z1029" s="30">
        <f>IF(OR($Y1029="",$D$6=""),"",IF(INDEX($A:$U,ROW(),$D$6)="",0,IF(ISNUMBER(INDEX($A:$U,ROW(),$D$6)),INDEX($A:$U,ROW(),$D$6),IFERROR(--SUBSTITUTE(SUBSTITUTE(TRIM(INDEX($A:$U,ROW(),$D$6)),",",""),"원",""),0))))</f>
        <v/>
      </c>
      <c r="AA1029" s="30">
        <f>IF(OR($Y1029="",$E$6=""),"",IF(INDEX($A:$U,ROW(),$E$6)="",0,IF(ISNUMBER(INDEX($A:$U,ROW(),$E$6)),INDEX($A:$U,ROW(),$E$6),IFERROR(--SUBSTITUTE(SUBSTITUTE(TRIM(INDEX($A:$U,ROW(),$E$6)),",",""),"원",""),0))))</f>
        <v/>
      </c>
      <c r="AB1029" s="30">
        <f>IF(OR($Y1029="",$F$6=""),"",IF(INDEX($A:$U,ROW(),$F$6)="","",IF(ISNUMBER(INDEX($A:$U,ROW(),$F$6)),INDEX($A:$U,ROW(),$F$6),IFERROR(--SUBSTITUTE(SUBSTITUTE(TRIM(INDEX($A:$U,ROW(),$F$6)),",",""),"원",""),""))))</f>
        <v/>
      </c>
      <c r="AC1029" s="2">
        <f>IF(OR($Y1029="",$G$6=""),"",INDEX($A:$U,ROW(),$G$6)&amp;"")</f>
        <v/>
      </c>
      <c r="AD1029" s="2">
        <f>IF($Y1029="","",IF(OR(AND(설정!$B$5&lt;&gt;"",ISNUMBER(SEARCH(설정!$B$5,$AC1029))),AND(설정!$B$6&lt;&gt;"",ISNUMBER(SEARCH(설정!$B$6,$AC1029))),AND(설정!$B$7&lt;&gt;"",ISNUMBER(SEARCH(설정!$B$7,$AC1029)))),"제외","포함"))</f>
        <v/>
      </c>
    </row>
    <row r="1030">
      <c r="W1030" s="2">
        <f>IF(OR($B$5="",$C$6="",ROW()&lt;$B$5),"",IF(INDEX($A:$U,ROW(),$C$6)="","",INDEX($A:$U,ROW(),$C$6)))</f>
        <v/>
      </c>
      <c r="X1030" s="28">
        <f>IF($W1030="","",IF(ISNUMBER($W1030),IF($W1030&gt;=10000000,IFERROR(DATE(INT($W1030/10000),MOD(INT($W1030/100),100),MOD($W1030,100)),""),$W1030),IF(ISNUMBER(--SUBSTITUTE(SUBSTITUTE(TRIM($W1030),".","-"),"/","-")),IF(--SUBSTITUTE(SUBSTITUTE(TRIM($W1030),".","-"),"/","-")&gt;=10000000,IFERROR(DATE(--LEFT(TRIM($W1030),4),--MID(TRIM($W1030),5,2),--RIGHT(TRIM($W1030),2)),""),--SUBSTITUTE(SUBSTITUTE(TRIM($W1030),".","-"),"/","-")),IFERROR(--LEFT(SUBSTITUTE(SUBSTITUTE(TRIM($W1030),".","-"),"/","-"),10),""))))</f>
        <v/>
      </c>
      <c r="Y1030" s="29">
        <f>IF($X1030="","",INT($X1030))</f>
        <v/>
      </c>
      <c r="Z1030" s="30">
        <f>IF(OR($Y1030="",$D$6=""),"",IF(INDEX($A:$U,ROW(),$D$6)="",0,IF(ISNUMBER(INDEX($A:$U,ROW(),$D$6)),INDEX($A:$U,ROW(),$D$6),IFERROR(--SUBSTITUTE(SUBSTITUTE(TRIM(INDEX($A:$U,ROW(),$D$6)),",",""),"원",""),0))))</f>
        <v/>
      </c>
      <c r="AA1030" s="30">
        <f>IF(OR($Y1030="",$E$6=""),"",IF(INDEX($A:$U,ROW(),$E$6)="",0,IF(ISNUMBER(INDEX($A:$U,ROW(),$E$6)),INDEX($A:$U,ROW(),$E$6),IFERROR(--SUBSTITUTE(SUBSTITUTE(TRIM(INDEX($A:$U,ROW(),$E$6)),",",""),"원",""),0))))</f>
        <v/>
      </c>
      <c r="AB1030" s="30">
        <f>IF(OR($Y1030="",$F$6=""),"",IF(INDEX($A:$U,ROW(),$F$6)="","",IF(ISNUMBER(INDEX($A:$U,ROW(),$F$6)),INDEX($A:$U,ROW(),$F$6),IFERROR(--SUBSTITUTE(SUBSTITUTE(TRIM(INDEX($A:$U,ROW(),$F$6)),",",""),"원",""),""))))</f>
        <v/>
      </c>
      <c r="AC1030" s="2">
        <f>IF(OR($Y1030="",$G$6=""),"",INDEX($A:$U,ROW(),$G$6)&amp;"")</f>
        <v/>
      </c>
      <c r="AD1030" s="2">
        <f>IF($Y1030="","",IF(OR(AND(설정!$B$5&lt;&gt;"",ISNUMBER(SEARCH(설정!$B$5,$AC1030))),AND(설정!$B$6&lt;&gt;"",ISNUMBER(SEARCH(설정!$B$6,$AC1030))),AND(설정!$B$7&lt;&gt;"",ISNUMBER(SEARCH(설정!$B$7,$AC1030)))),"제외","포함"))</f>
        <v/>
      </c>
    </row>
    <row r="1031">
      <c r="W1031" s="2">
        <f>IF(OR($B$5="",$C$6="",ROW()&lt;$B$5),"",IF(INDEX($A:$U,ROW(),$C$6)="","",INDEX($A:$U,ROW(),$C$6)))</f>
        <v/>
      </c>
      <c r="X1031" s="28">
        <f>IF($W1031="","",IF(ISNUMBER($W1031),IF($W1031&gt;=10000000,IFERROR(DATE(INT($W1031/10000),MOD(INT($W1031/100),100),MOD($W1031,100)),""),$W1031),IF(ISNUMBER(--SUBSTITUTE(SUBSTITUTE(TRIM($W1031),".","-"),"/","-")),IF(--SUBSTITUTE(SUBSTITUTE(TRIM($W1031),".","-"),"/","-")&gt;=10000000,IFERROR(DATE(--LEFT(TRIM($W1031),4),--MID(TRIM($W1031),5,2),--RIGHT(TRIM($W1031),2)),""),--SUBSTITUTE(SUBSTITUTE(TRIM($W1031),".","-"),"/","-")),IFERROR(--LEFT(SUBSTITUTE(SUBSTITUTE(TRIM($W1031),".","-"),"/","-"),10),""))))</f>
        <v/>
      </c>
      <c r="Y1031" s="29">
        <f>IF($X1031="","",INT($X1031))</f>
        <v/>
      </c>
      <c r="Z1031" s="30">
        <f>IF(OR($Y1031="",$D$6=""),"",IF(INDEX($A:$U,ROW(),$D$6)="",0,IF(ISNUMBER(INDEX($A:$U,ROW(),$D$6)),INDEX($A:$U,ROW(),$D$6),IFERROR(--SUBSTITUTE(SUBSTITUTE(TRIM(INDEX($A:$U,ROW(),$D$6)),",",""),"원",""),0))))</f>
        <v/>
      </c>
      <c r="AA1031" s="30">
        <f>IF(OR($Y1031="",$E$6=""),"",IF(INDEX($A:$U,ROW(),$E$6)="",0,IF(ISNUMBER(INDEX($A:$U,ROW(),$E$6)),INDEX($A:$U,ROW(),$E$6),IFERROR(--SUBSTITUTE(SUBSTITUTE(TRIM(INDEX($A:$U,ROW(),$E$6)),",",""),"원",""),0))))</f>
        <v/>
      </c>
      <c r="AB1031" s="30">
        <f>IF(OR($Y1031="",$F$6=""),"",IF(INDEX($A:$U,ROW(),$F$6)="","",IF(ISNUMBER(INDEX($A:$U,ROW(),$F$6)),INDEX($A:$U,ROW(),$F$6),IFERROR(--SUBSTITUTE(SUBSTITUTE(TRIM(INDEX($A:$U,ROW(),$F$6)),",",""),"원",""),""))))</f>
        <v/>
      </c>
      <c r="AC1031" s="2">
        <f>IF(OR($Y1031="",$G$6=""),"",INDEX($A:$U,ROW(),$G$6)&amp;"")</f>
        <v/>
      </c>
      <c r="AD1031" s="2">
        <f>IF($Y1031="","",IF(OR(AND(설정!$B$5&lt;&gt;"",ISNUMBER(SEARCH(설정!$B$5,$AC1031))),AND(설정!$B$6&lt;&gt;"",ISNUMBER(SEARCH(설정!$B$6,$AC1031))),AND(설정!$B$7&lt;&gt;"",ISNUMBER(SEARCH(설정!$B$7,$AC1031)))),"제외","포함"))</f>
        <v/>
      </c>
    </row>
    <row r="1032">
      <c r="W1032" s="2">
        <f>IF(OR($B$5="",$C$6="",ROW()&lt;$B$5),"",IF(INDEX($A:$U,ROW(),$C$6)="","",INDEX($A:$U,ROW(),$C$6)))</f>
        <v/>
      </c>
      <c r="X1032" s="28">
        <f>IF($W1032="","",IF(ISNUMBER($W1032),IF($W1032&gt;=10000000,IFERROR(DATE(INT($W1032/10000),MOD(INT($W1032/100),100),MOD($W1032,100)),""),$W1032),IF(ISNUMBER(--SUBSTITUTE(SUBSTITUTE(TRIM($W1032),".","-"),"/","-")),IF(--SUBSTITUTE(SUBSTITUTE(TRIM($W1032),".","-"),"/","-")&gt;=10000000,IFERROR(DATE(--LEFT(TRIM($W1032),4),--MID(TRIM($W1032),5,2),--RIGHT(TRIM($W1032),2)),""),--SUBSTITUTE(SUBSTITUTE(TRIM($W1032),".","-"),"/","-")),IFERROR(--LEFT(SUBSTITUTE(SUBSTITUTE(TRIM($W1032),".","-"),"/","-"),10),""))))</f>
        <v/>
      </c>
      <c r="Y1032" s="29">
        <f>IF($X1032="","",INT($X1032))</f>
        <v/>
      </c>
      <c r="Z1032" s="30">
        <f>IF(OR($Y1032="",$D$6=""),"",IF(INDEX($A:$U,ROW(),$D$6)="",0,IF(ISNUMBER(INDEX($A:$U,ROW(),$D$6)),INDEX($A:$U,ROW(),$D$6),IFERROR(--SUBSTITUTE(SUBSTITUTE(TRIM(INDEX($A:$U,ROW(),$D$6)),",",""),"원",""),0))))</f>
        <v/>
      </c>
      <c r="AA1032" s="30">
        <f>IF(OR($Y1032="",$E$6=""),"",IF(INDEX($A:$U,ROW(),$E$6)="",0,IF(ISNUMBER(INDEX($A:$U,ROW(),$E$6)),INDEX($A:$U,ROW(),$E$6),IFERROR(--SUBSTITUTE(SUBSTITUTE(TRIM(INDEX($A:$U,ROW(),$E$6)),",",""),"원",""),0))))</f>
        <v/>
      </c>
      <c r="AB1032" s="30">
        <f>IF(OR($Y1032="",$F$6=""),"",IF(INDEX($A:$U,ROW(),$F$6)="","",IF(ISNUMBER(INDEX($A:$U,ROW(),$F$6)),INDEX($A:$U,ROW(),$F$6),IFERROR(--SUBSTITUTE(SUBSTITUTE(TRIM(INDEX($A:$U,ROW(),$F$6)),",",""),"원",""),""))))</f>
        <v/>
      </c>
      <c r="AC1032" s="2">
        <f>IF(OR($Y1032="",$G$6=""),"",INDEX($A:$U,ROW(),$G$6)&amp;"")</f>
        <v/>
      </c>
      <c r="AD1032" s="2">
        <f>IF($Y1032="","",IF(OR(AND(설정!$B$5&lt;&gt;"",ISNUMBER(SEARCH(설정!$B$5,$AC1032))),AND(설정!$B$6&lt;&gt;"",ISNUMBER(SEARCH(설정!$B$6,$AC1032))),AND(설정!$B$7&lt;&gt;"",ISNUMBER(SEARCH(설정!$B$7,$AC1032)))),"제외","포함"))</f>
        <v/>
      </c>
    </row>
    <row r="1033">
      <c r="W1033" s="2">
        <f>IF(OR($B$5="",$C$6="",ROW()&lt;$B$5),"",IF(INDEX($A:$U,ROW(),$C$6)="","",INDEX($A:$U,ROW(),$C$6)))</f>
        <v/>
      </c>
      <c r="X1033" s="28">
        <f>IF($W1033="","",IF(ISNUMBER($W1033),IF($W1033&gt;=10000000,IFERROR(DATE(INT($W1033/10000),MOD(INT($W1033/100),100),MOD($W1033,100)),""),$W1033),IF(ISNUMBER(--SUBSTITUTE(SUBSTITUTE(TRIM($W1033),".","-"),"/","-")),IF(--SUBSTITUTE(SUBSTITUTE(TRIM($W1033),".","-"),"/","-")&gt;=10000000,IFERROR(DATE(--LEFT(TRIM($W1033),4),--MID(TRIM($W1033),5,2),--RIGHT(TRIM($W1033),2)),""),--SUBSTITUTE(SUBSTITUTE(TRIM($W1033),".","-"),"/","-")),IFERROR(--LEFT(SUBSTITUTE(SUBSTITUTE(TRIM($W1033),".","-"),"/","-"),10),""))))</f>
        <v/>
      </c>
      <c r="Y1033" s="29">
        <f>IF($X1033="","",INT($X1033))</f>
        <v/>
      </c>
      <c r="Z1033" s="30">
        <f>IF(OR($Y1033="",$D$6=""),"",IF(INDEX($A:$U,ROW(),$D$6)="",0,IF(ISNUMBER(INDEX($A:$U,ROW(),$D$6)),INDEX($A:$U,ROW(),$D$6),IFERROR(--SUBSTITUTE(SUBSTITUTE(TRIM(INDEX($A:$U,ROW(),$D$6)),",",""),"원",""),0))))</f>
        <v/>
      </c>
      <c r="AA1033" s="30">
        <f>IF(OR($Y1033="",$E$6=""),"",IF(INDEX($A:$U,ROW(),$E$6)="",0,IF(ISNUMBER(INDEX($A:$U,ROW(),$E$6)),INDEX($A:$U,ROW(),$E$6),IFERROR(--SUBSTITUTE(SUBSTITUTE(TRIM(INDEX($A:$U,ROW(),$E$6)),",",""),"원",""),0))))</f>
        <v/>
      </c>
      <c r="AB1033" s="30">
        <f>IF(OR($Y1033="",$F$6=""),"",IF(INDEX($A:$U,ROW(),$F$6)="","",IF(ISNUMBER(INDEX($A:$U,ROW(),$F$6)),INDEX($A:$U,ROW(),$F$6),IFERROR(--SUBSTITUTE(SUBSTITUTE(TRIM(INDEX($A:$U,ROW(),$F$6)),",",""),"원",""),""))))</f>
        <v/>
      </c>
      <c r="AC1033" s="2">
        <f>IF(OR($Y1033="",$G$6=""),"",INDEX($A:$U,ROW(),$G$6)&amp;"")</f>
        <v/>
      </c>
      <c r="AD1033" s="2">
        <f>IF($Y1033="","",IF(OR(AND(설정!$B$5&lt;&gt;"",ISNUMBER(SEARCH(설정!$B$5,$AC1033))),AND(설정!$B$6&lt;&gt;"",ISNUMBER(SEARCH(설정!$B$6,$AC1033))),AND(설정!$B$7&lt;&gt;"",ISNUMBER(SEARCH(설정!$B$7,$AC1033)))),"제외","포함"))</f>
        <v/>
      </c>
    </row>
    <row r="1034">
      <c r="W1034" s="2">
        <f>IF(OR($B$5="",$C$6="",ROW()&lt;$B$5),"",IF(INDEX($A:$U,ROW(),$C$6)="","",INDEX($A:$U,ROW(),$C$6)))</f>
        <v/>
      </c>
      <c r="X1034" s="28">
        <f>IF($W1034="","",IF(ISNUMBER($W1034),IF($W1034&gt;=10000000,IFERROR(DATE(INT($W1034/10000),MOD(INT($W1034/100),100),MOD($W1034,100)),""),$W1034),IF(ISNUMBER(--SUBSTITUTE(SUBSTITUTE(TRIM($W1034),".","-"),"/","-")),IF(--SUBSTITUTE(SUBSTITUTE(TRIM($W1034),".","-"),"/","-")&gt;=10000000,IFERROR(DATE(--LEFT(TRIM($W1034),4),--MID(TRIM($W1034),5,2),--RIGHT(TRIM($W1034),2)),""),--SUBSTITUTE(SUBSTITUTE(TRIM($W1034),".","-"),"/","-")),IFERROR(--LEFT(SUBSTITUTE(SUBSTITUTE(TRIM($W1034),".","-"),"/","-"),10),""))))</f>
        <v/>
      </c>
      <c r="Y1034" s="29">
        <f>IF($X1034="","",INT($X1034))</f>
        <v/>
      </c>
      <c r="Z1034" s="30">
        <f>IF(OR($Y1034="",$D$6=""),"",IF(INDEX($A:$U,ROW(),$D$6)="",0,IF(ISNUMBER(INDEX($A:$U,ROW(),$D$6)),INDEX($A:$U,ROW(),$D$6),IFERROR(--SUBSTITUTE(SUBSTITUTE(TRIM(INDEX($A:$U,ROW(),$D$6)),",",""),"원",""),0))))</f>
        <v/>
      </c>
      <c r="AA1034" s="30">
        <f>IF(OR($Y1034="",$E$6=""),"",IF(INDEX($A:$U,ROW(),$E$6)="",0,IF(ISNUMBER(INDEX($A:$U,ROW(),$E$6)),INDEX($A:$U,ROW(),$E$6),IFERROR(--SUBSTITUTE(SUBSTITUTE(TRIM(INDEX($A:$U,ROW(),$E$6)),",",""),"원",""),0))))</f>
        <v/>
      </c>
      <c r="AB1034" s="30">
        <f>IF(OR($Y1034="",$F$6=""),"",IF(INDEX($A:$U,ROW(),$F$6)="","",IF(ISNUMBER(INDEX($A:$U,ROW(),$F$6)),INDEX($A:$U,ROW(),$F$6),IFERROR(--SUBSTITUTE(SUBSTITUTE(TRIM(INDEX($A:$U,ROW(),$F$6)),",",""),"원",""),""))))</f>
        <v/>
      </c>
      <c r="AC1034" s="2">
        <f>IF(OR($Y1034="",$G$6=""),"",INDEX($A:$U,ROW(),$G$6)&amp;"")</f>
        <v/>
      </c>
      <c r="AD1034" s="2">
        <f>IF($Y1034="","",IF(OR(AND(설정!$B$5&lt;&gt;"",ISNUMBER(SEARCH(설정!$B$5,$AC1034))),AND(설정!$B$6&lt;&gt;"",ISNUMBER(SEARCH(설정!$B$6,$AC1034))),AND(설정!$B$7&lt;&gt;"",ISNUMBER(SEARCH(설정!$B$7,$AC1034)))),"제외","포함"))</f>
        <v/>
      </c>
    </row>
    <row r="1035">
      <c r="W1035" s="2">
        <f>IF(OR($B$5="",$C$6="",ROW()&lt;$B$5),"",IF(INDEX($A:$U,ROW(),$C$6)="","",INDEX($A:$U,ROW(),$C$6)))</f>
        <v/>
      </c>
      <c r="X1035" s="28">
        <f>IF($W1035="","",IF(ISNUMBER($W1035),IF($W1035&gt;=10000000,IFERROR(DATE(INT($W1035/10000),MOD(INT($W1035/100),100),MOD($W1035,100)),""),$W1035),IF(ISNUMBER(--SUBSTITUTE(SUBSTITUTE(TRIM($W1035),".","-"),"/","-")),IF(--SUBSTITUTE(SUBSTITUTE(TRIM($W1035),".","-"),"/","-")&gt;=10000000,IFERROR(DATE(--LEFT(TRIM($W1035),4),--MID(TRIM($W1035),5,2),--RIGHT(TRIM($W1035),2)),""),--SUBSTITUTE(SUBSTITUTE(TRIM($W1035),".","-"),"/","-")),IFERROR(--LEFT(SUBSTITUTE(SUBSTITUTE(TRIM($W1035),".","-"),"/","-"),10),""))))</f>
        <v/>
      </c>
      <c r="Y1035" s="29">
        <f>IF($X1035="","",INT($X1035))</f>
        <v/>
      </c>
      <c r="Z1035" s="30">
        <f>IF(OR($Y1035="",$D$6=""),"",IF(INDEX($A:$U,ROW(),$D$6)="",0,IF(ISNUMBER(INDEX($A:$U,ROW(),$D$6)),INDEX($A:$U,ROW(),$D$6),IFERROR(--SUBSTITUTE(SUBSTITUTE(TRIM(INDEX($A:$U,ROW(),$D$6)),",",""),"원",""),0))))</f>
        <v/>
      </c>
      <c r="AA1035" s="30">
        <f>IF(OR($Y1035="",$E$6=""),"",IF(INDEX($A:$U,ROW(),$E$6)="",0,IF(ISNUMBER(INDEX($A:$U,ROW(),$E$6)),INDEX($A:$U,ROW(),$E$6),IFERROR(--SUBSTITUTE(SUBSTITUTE(TRIM(INDEX($A:$U,ROW(),$E$6)),",",""),"원",""),0))))</f>
        <v/>
      </c>
      <c r="AB1035" s="30">
        <f>IF(OR($Y1035="",$F$6=""),"",IF(INDEX($A:$U,ROW(),$F$6)="","",IF(ISNUMBER(INDEX($A:$U,ROW(),$F$6)),INDEX($A:$U,ROW(),$F$6),IFERROR(--SUBSTITUTE(SUBSTITUTE(TRIM(INDEX($A:$U,ROW(),$F$6)),",",""),"원",""),""))))</f>
        <v/>
      </c>
      <c r="AC1035" s="2">
        <f>IF(OR($Y1035="",$G$6=""),"",INDEX($A:$U,ROW(),$G$6)&amp;"")</f>
        <v/>
      </c>
      <c r="AD1035" s="2">
        <f>IF($Y1035="","",IF(OR(AND(설정!$B$5&lt;&gt;"",ISNUMBER(SEARCH(설정!$B$5,$AC1035))),AND(설정!$B$6&lt;&gt;"",ISNUMBER(SEARCH(설정!$B$6,$AC1035))),AND(설정!$B$7&lt;&gt;"",ISNUMBER(SEARCH(설정!$B$7,$AC1035)))),"제외","포함"))</f>
        <v/>
      </c>
    </row>
    <row r="1036">
      <c r="W1036" s="2">
        <f>IF(OR($B$5="",$C$6="",ROW()&lt;$B$5),"",IF(INDEX($A:$U,ROW(),$C$6)="","",INDEX($A:$U,ROW(),$C$6)))</f>
        <v/>
      </c>
      <c r="X1036" s="28">
        <f>IF($W1036="","",IF(ISNUMBER($W1036),IF($W1036&gt;=10000000,IFERROR(DATE(INT($W1036/10000),MOD(INT($W1036/100),100),MOD($W1036,100)),""),$W1036),IF(ISNUMBER(--SUBSTITUTE(SUBSTITUTE(TRIM($W1036),".","-"),"/","-")),IF(--SUBSTITUTE(SUBSTITUTE(TRIM($W1036),".","-"),"/","-")&gt;=10000000,IFERROR(DATE(--LEFT(TRIM($W1036),4),--MID(TRIM($W1036),5,2),--RIGHT(TRIM($W1036),2)),""),--SUBSTITUTE(SUBSTITUTE(TRIM($W1036),".","-"),"/","-")),IFERROR(--LEFT(SUBSTITUTE(SUBSTITUTE(TRIM($W1036),".","-"),"/","-"),10),""))))</f>
        <v/>
      </c>
      <c r="Y1036" s="29">
        <f>IF($X1036="","",INT($X1036))</f>
        <v/>
      </c>
      <c r="Z1036" s="30">
        <f>IF(OR($Y1036="",$D$6=""),"",IF(INDEX($A:$U,ROW(),$D$6)="",0,IF(ISNUMBER(INDEX($A:$U,ROW(),$D$6)),INDEX($A:$U,ROW(),$D$6),IFERROR(--SUBSTITUTE(SUBSTITUTE(TRIM(INDEX($A:$U,ROW(),$D$6)),",",""),"원",""),0))))</f>
        <v/>
      </c>
      <c r="AA1036" s="30">
        <f>IF(OR($Y1036="",$E$6=""),"",IF(INDEX($A:$U,ROW(),$E$6)="",0,IF(ISNUMBER(INDEX($A:$U,ROW(),$E$6)),INDEX($A:$U,ROW(),$E$6),IFERROR(--SUBSTITUTE(SUBSTITUTE(TRIM(INDEX($A:$U,ROW(),$E$6)),",",""),"원",""),0))))</f>
        <v/>
      </c>
      <c r="AB1036" s="30">
        <f>IF(OR($Y1036="",$F$6=""),"",IF(INDEX($A:$U,ROW(),$F$6)="","",IF(ISNUMBER(INDEX($A:$U,ROW(),$F$6)),INDEX($A:$U,ROW(),$F$6),IFERROR(--SUBSTITUTE(SUBSTITUTE(TRIM(INDEX($A:$U,ROW(),$F$6)),",",""),"원",""),""))))</f>
        <v/>
      </c>
      <c r="AC1036" s="2">
        <f>IF(OR($Y1036="",$G$6=""),"",INDEX($A:$U,ROW(),$G$6)&amp;"")</f>
        <v/>
      </c>
      <c r="AD1036" s="2">
        <f>IF($Y1036="","",IF(OR(AND(설정!$B$5&lt;&gt;"",ISNUMBER(SEARCH(설정!$B$5,$AC1036))),AND(설정!$B$6&lt;&gt;"",ISNUMBER(SEARCH(설정!$B$6,$AC1036))),AND(설정!$B$7&lt;&gt;"",ISNUMBER(SEARCH(설정!$B$7,$AC1036)))),"제외","포함"))</f>
        <v/>
      </c>
    </row>
    <row r="1037">
      <c r="W1037" s="2">
        <f>IF(OR($B$5="",$C$6="",ROW()&lt;$B$5),"",IF(INDEX($A:$U,ROW(),$C$6)="","",INDEX($A:$U,ROW(),$C$6)))</f>
        <v/>
      </c>
      <c r="X1037" s="28">
        <f>IF($W1037="","",IF(ISNUMBER($W1037),IF($W1037&gt;=10000000,IFERROR(DATE(INT($W1037/10000),MOD(INT($W1037/100),100),MOD($W1037,100)),""),$W1037),IF(ISNUMBER(--SUBSTITUTE(SUBSTITUTE(TRIM($W1037),".","-"),"/","-")),IF(--SUBSTITUTE(SUBSTITUTE(TRIM($W1037),".","-"),"/","-")&gt;=10000000,IFERROR(DATE(--LEFT(TRIM($W1037),4),--MID(TRIM($W1037),5,2),--RIGHT(TRIM($W1037),2)),""),--SUBSTITUTE(SUBSTITUTE(TRIM($W1037),".","-"),"/","-")),IFERROR(--LEFT(SUBSTITUTE(SUBSTITUTE(TRIM($W1037),".","-"),"/","-"),10),""))))</f>
        <v/>
      </c>
      <c r="Y1037" s="29">
        <f>IF($X1037="","",INT($X1037))</f>
        <v/>
      </c>
      <c r="Z1037" s="30">
        <f>IF(OR($Y1037="",$D$6=""),"",IF(INDEX($A:$U,ROW(),$D$6)="",0,IF(ISNUMBER(INDEX($A:$U,ROW(),$D$6)),INDEX($A:$U,ROW(),$D$6),IFERROR(--SUBSTITUTE(SUBSTITUTE(TRIM(INDEX($A:$U,ROW(),$D$6)),",",""),"원",""),0))))</f>
        <v/>
      </c>
      <c r="AA1037" s="30">
        <f>IF(OR($Y1037="",$E$6=""),"",IF(INDEX($A:$U,ROW(),$E$6)="",0,IF(ISNUMBER(INDEX($A:$U,ROW(),$E$6)),INDEX($A:$U,ROW(),$E$6),IFERROR(--SUBSTITUTE(SUBSTITUTE(TRIM(INDEX($A:$U,ROW(),$E$6)),",",""),"원",""),0))))</f>
        <v/>
      </c>
      <c r="AB1037" s="30">
        <f>IF(OR($Y1037="",$F$6=""),"",IF(INDEX($A:$U,ROW(),$F$6)="","",IF(ISNUMBER(INDEX($A:$U,ROW(),$F$6)),INDEX($A:$U,ROW(),$F$6),IFERROR(--SUBSTITUTE(SUBSTITUTE(TRIM(INDEX($A:$U,ROW(),$F$6)),",",""),"원",""),""))))</f>
        <v/>
      </c>
      <c r="AC1037" s="2">
        <f>IF(OR($Y1037="",$G$6=""),"",INDEX($A:$U,ROW(),$G$6)&amp;"")</f>
        <v/>
      </c>
      <c r="AD1037" s="2">
        <f>IF($Y1037="","",IF(OR(AND(설정!$B$5&lt;&gt;"",ISNUMBER(SEARCH(설정!$B$5,$AC1037))),AND(설정!$B$6&lt;&gt;"",ISNUMBER(SEARCH(설정!$B$6,$AC1037))),AND(설정!$B$7&lt;&gt;"",ISNUMBER(SEARCH(설정!$B$7,$AC1037)))),"제외","포함"))</f>
        <v/>
      </c>
    </row>
    <row r="1038">
      <c r="W1038" s="2">
        <f>IF(OR($B$5="",$C$6="",ROW()&lt;$B$5),"",IF(INDEX($A:$U,ROW(),$C$6)="","",INDEX($A:$U,ROW(),$C$6)))</f>
        <v/>
      </c>
      <c r="X1038" s="28">
        <f>IF($W1038="","",IF(ISNUMBER($W1038),IF($W1038&gt;=10000000,IFERROR(DATE(INT($W1038/10000),MOD(INT($W1038/100),100),MOD($W1038,100)),""),$W1038),IF(ISNUMBER(--SUBSTITUTE(SUBSTITUTE(TRIM($W1038),".","-"),"/","-")),IF(--SUBSTITUTE(SUBSTITUTE(TRIM($W1038),".","-"),"/","-")&gt;=10000000,IFERROR(DATE(--LEFT(TRIM($W1038),4),--MID(TRIM($W1038),5,2),--RIGHT(TRIM($W1038),2)),""),--SUBSTITUTE(SUBSTITUTE(TRIM($W1038),".","-"),"/","-")),IFERROR(--LEFT(SUBSTITUTE(SUBSTITUTE(TRIM($W1038),".","-"),"/","-"),10),""))))</f>
        <v/>
      </c>
      <c r="Y1038" s="29">
        <f>IF($X1038="","",INT($X1038))</f>
        <v/>
      </c>
      <c r="Z1038" s="30">
        <f>IF(OR($Y1038="",$D$6=""),"",IF(INDEX($A:$U,ROW(),$D$6)="",0,IF(ISNUMBER(INDEX($A:$U,ROW(),$D$6)),INDEX($A:$U,ROW(),$D$6),IFERROR(--SUBSTITUTE(SUBSTITUTE(TRIM(INDEX($A:$U,ROW(),$D$6)),",",""),"원",""),0))))</f>
        <v/>
      </c>
      <c r="AA1038" s="30">
        <f>IF(OR($Y1038="",$E$6=""),"",IF(INDEX($A:$U,ROW(),$E$6)="",0,IF(ISNUMBER(INDEX($A:$U,ROW(),$E$6)),INDEX($A:$U,ROW(),$E$6),IFERROR(--SUBSTITUTE(SUBSTITUTE(TRIM(INDEX($A:$U,ROW(),$E$6)),",",""),"원",""),0))))</f>
        <v/>
      </c>
      <c r="AB1038" s="30">
        <f>IF(OR($Y1038="",$F$6=""),"",IF(INDEX($A:$U,ROW(),$F$6)="","",IF(ISNUMBER(INDEX($A:$U,ROW(),$F$6)),INDEX($A:$U,ROW(),$F$6),IFERROR(--SUBSTITUTE(SUBSTITUTE(TRIM(INDEX($A:$U,ROW(),$F$6)),",",""),"원",""),""))))</f>
        <v/>
      </c>
      <c r="AC1038" s="2">
        <f>IF(OR($Y1038="",$G$6=""),"",INDEX($A:$U,ROW(),$G$6)&amp;"")</f>
        <v/>
      </c>
      <c r="AD1038" s="2">
        <f>IF($Y1038="","",IF(OR(AND(설정!$B$5&lt;&gt;"",ISNUMBER(SEARCH(설정!$B$5,$AC1038))),AND(설정!$B$6&lt;&gt;"",ISNUMBER(SEARCH(설정!$B$6,$AC1038))),AND(설정!$B$7&lt;&gt;"",ISNUMBER(SEARCH(설정!$B$7,$AC1038)))),"제외","포함"))</f>
        <v/>
      </c>
    </row>
    <row r="1039">
      <c r="W1039" s="2">
        <f>IF(OR($B$5="",$C$6="",ROW()&lt;$B$5),"",IF(INDEX($A:$U,ROW(),$C$6)="","",INDEX($A:$U,ROW(),$C$6)))</f>
        <v/>
      </c>
      <c r="X1039" s="28">
        <f>IF($W1039="","",IF(ISNUMBER($W1039),IF($W1039&gt;=10000000,IFERROR(DATE(INT($W1039/10000),MOD(INT($W1039/100),100),MOD($W1039,100)),""),$W1039),IF(ISNUMBER(--SUBSTITUTE(SUBSTITUTE(TRIM($W1039),".","-"),"/","-")),IF(--SUBSTITUTE(SUBSTITUTE(TRIM($W1039),".","-"),"/","-")&gt;=10000000,IFERROR(DATE(--LEFT(TRIM($W1039),4),--MID(TRIM($W1039),5,2),--RIGHT(TRIM($W1039),2)),""),--SUBSTITUTE(SUBSTITUTE(TRIM($W1039),".","-"),"/","-")),IFERROR(--LEFT(SUBSTITUTE(SUBSTITUTE(TRIM($W1039),".","-"),"/","-"),10),""))))</f>
        <v/>
      </c>
      <c r="Y1039" s="29">
        <f>IF($X1039="","",INT($X1039))</f>
        <v/>
      </c>
      <c r="Z1039" s="30">
        <f>IF(OR($Y1039="",$D$6=""),"",IF(INDEX($A:$U,ROW(),$D$6)="",0,IF(ISNUMBER(INDEX($A:$U,ROW(),$D$6)),INDEX($A:$U,ROW(),$D$6),IFERROR(--SUBSTITUTE(SUBSTITUTE(TRIM(INDEX($A:$U,ROW(),$D$6)),",",""),"원",""),0))))</f>
        <v/>
      </c>
      <c r="AA1039" s="30">
        <f>IF(OR($Y1039="",$E$6=""),"",IF(INDEX($A:$U,ROW(),$E$6)="",0,IF(ISNUMBER(INDEX($A:$U,ROW(),$E$6)),INDEX($A:$U,ROW(),$E$6),IFERROR(--SUBSTITUTE(SUBSTITUTE(TRIM(INDEX($A:$U,ROW(),$E$6)),",",""),"원",""),0))))</f>
        <v/>
      </c>
      <c r="AB1039" s="30">
        <f>IF(OR($Y1039="",$F$6=""),"",IF(INDEX($A:$U,ROW(),$F$6)="","",IF(ISNUMBER(INDEX($A:$U,ROW(),$F$6)),INDEX($A:$U,ROW(),$F$6),IFERROR(--SUBSTITUTE(SUBSTITUTE(TRIM(INDEX($A:$U,ROW(),$F$6)),",",""),"원",""),""))))</f>
        <v/>
      </c>
      <c r="AC1039" s="2">
        <f>IF(OR($Y1039="",$G$6=""),"",INDEX($A:$U,ROW(),$G$6)&amp;"")</f>
        <v/>
      </c>
      <c r="AD1039" s="2">
        <f>IF($Y1039="","",IF(OR(AND(설정!$B$5&lt;&gt;"",ISNUMBER(SEARCH(설정!$B$5,$AC1039))),AND(설정!$B$6&lt;&gt;"",ISNUMBER(SEARCH(설정!$B$6,$AC1039))),AND(설정!$B$7&lt;&gt;"",ISNUMBER(SEARCH(설정!$B$7,$AC1039)))),"제외","포함"))</f>
        <v/>
      </c>
    </row>
    <row r="1040">
      <c r="W1040" s="2">
        <f>IF(OR($B$5="",$C$6="",ROW()&lt;$B$5),"",IF(INDEX($A:$U,ROW(),$C$6)="","",INDEX($A:$U,ROW(),$C$6)))</f>
        <v/>
      </c>
      <c r="X1040" s="28">
        <f>IF($W1040="","",IF(ISNUMBER($W1040),IF($W1040&gt;=10000000,IFERROR(DATE(INT($W1040/10000),MOD(INT($W1040/100),100),MOD($W1040,100)),""),$W1040),IF(ISNUMBER(--SUBSTITUTE(SUBSTITUTE(TRIM($W1040),".","-"),"/","-")),IF(--SUBSTITUTE(SUBSTITUTE(TRIM($W1040),".","-"),"/","-")&gt;=10000000,IFERROR(DATE(--LEFT(TRIM($W1040),4),--MID(TRIM($W1040),5,2),--RIGHT(TRIM($W1040),2)),""),--SUBSTITUTE(SUBSTITUTE(TRIM($W1040),".","-"),"/","-")),IFERROR(--LEFT(SUBSTITUTE(SUBSTITUTE(TRIM($W1040),".","-"),"/","-"),10),""))))</f>
        <v/>
      </c>
      <c r="Y1040" s="29">
        <f>IF($X1040="","",INT($X1040))</f>
        <v/>
      </c>
      <c r="Z1040" s="30">
        <f>IF(OR($Y1040="",$D$6=""),"",IF(INDEX($A:$U,ROW(),$D$6)="",0,IF(ISNUMBER(INDEX($A:$U,ROW(),$D$6)),INDEX($A:$U,ROW(),$D$6),IFERROR(--SUBSTITUTE(SUBSTITUTE(TRIM(INDEX($A:$U,ROW(),$D$6)),",",""),"원",""),0))))</f>
        <v/>
      </c>
      <c r="AA1040" s="30">
        <f>IF(OR($Y1040="",$E$6=""),"",IF(INDEX($A:$U,ROW(),$E$6)="",0,IF(ISNUMBER(INDEX($A:$U,ROW(),$E$6)),INDEX($A:$U,ROW(),$E$6),IFERROR(--SUBSTITUTE(SUBSTITUTE(TRIM(INDEX($A:$U,ROW(),$E$6)),",",""),"원",""),0))))</f>
        <v/>
      </c>
      <c r="AB1040" s="30">
        <f>IF(OR($Y1040="",$F$6=""),"",IF(INDEX($A:$U,ROW(),$F$6)="","",IF(ISNUMBER(INDEX($A:$U,ROW(),$F$6)),INDEX($A:$U,ROW(),$F$6),IFERROR(--SUBSTITUTE(SUBSTITUTE(TRIM(INDEX($A:$U,ROW(),$F$6)),",",""),"원",""),""))))</f>
        <v/>
      </c>
      <c r="AC1040" s="2">
        <f>IF(OR($Y1040="",$G$6=""),"",INDEX($A:$U,ROW(),$G$6)&amp;"")</f>
        <v/>
      </c>
      <c r="AD1040" s="2">
        <f>IF($Y1040="","",IF(OR(AND(설정!$B$5&lt;&gt;"",ISNUMBER(SEARCH(설정!$B$5,$AC1040))),AND(설정!$B$6&lt;&gt;"",ISNUMBER(SEARCH(설정!$B$6,$AC1040))),AND(설정!$B$7&lt;&gt;"",ISNUMBER(SEARCH(설정!$B$7,$AC1040)))),"제외","포함"))</f>
        <v/>
      </c>
    </row>
    <row r="1041">
      <c r="W1041" s="2">
        <f>IF(OR($B$5="",$C$6="",ROW()&lt;$B$5),"",IF(INDEX($A:$U,ROW(),$C$6)="","",INDEX($A:$U,ROW(),$C$6)))</f>
        <v/>
      </c>
      <c r="X1041" s="28">
        <f>IF($W1041="","",IF(ISNUMBER($W1041),IF($W1041&gt;=10000000,IFERROR(DATE(INT($W1041/10000),MOD(INT($W1041/100),100),MOD($W1041,100)),""),$W1041),IF(ISNUMBER(--SUBSTITUTE(SUBSTITUTE(TRIM($W1041),".","-"),"/","-")),IF(--SUBSTITUTE(SUBSTITUTE(TRIM($W1041),".","-"),"/","-")&gt;=10000000,IFERROR(DATE(--LEFT(TRIM($W1041),4),--MID(TRIM($W1041),5,2),--RIGHT(TRIM($W1041),2)),""),--SUBSTITUTE(SUBSTITUTE(TRIM($W1041),".","-"),"/","-")),IFERROR(--LEFT(SUBSTITUTE(SUBSTITUTE(TRIM($W1041),".","-"),"/","-"),10),""))))</f>
        <v/>
      </c>
      <c r="Y1041" s="29">
        <f>IF($X1041="","",INT($X1041))</f>
        <v/>
      </c>
      <c r="Z1041" s="30">
        <f>IF(OR($Y1041="",$D$6=""),"",IF(INDEX($A:$U,ROW(),$D$6)="",0,IF(ISNUMBER(INDEX($A:$U,ROW(),$D$6)),INDEX($A:$U,ROW(),$D$6),IFERROR(--SUBSTITUTE(SUBSTITUTE(TRIM(INDEX($A:$U,ROW(),$D$6)),",",""),"원",""),0))))</f>
        <v/>
      </c>
      <c r="AA1041" s="30">
        <f>IF(OR($Y1041="",$E$6=""),"",IF(INDEX($A:$U,ROW(),$E$6)="",0,IF(ISNUMBER(INDEX($A:$U,ROW(),$E$6)),INDEX($A:$U,ROW(),$E$6),IFERROR(--SUBSTITUTE(SUBSTITUTE(TRIM(INDEX($A:$U,ROW(),$E$6)),",",""),"원",""),0))))</f>
        <v/>
      </c>
      <c r="AB1041" s="30">
        <f>IF(OR($Y1041="",$F$6=""),"",IF(INDEX($A:$U,ROW(),$F$6)="","",IF(ISNUMBER(INDEX($A:$U,ROW(),$F$6)),INDEX($A:$U,ROW(),$F$6),IFERROR(--SUBSTITUTE(SUBSTITUTE(TRIM(INDEX($A:$U,ROW(),$F$6)),",",""),"원",""),""))))</f>
        <v/>
      </c>
      <c r="AC1041" s="2">
        <f>IF(OR($Y1041="",$G$6=""),"",INDEX($A:$U,ROW(),$G$6)&amp;"")</f>
        <v/>
      </c>
      <c r="AD1041" s="2">
        <f>IF($Y1041="","",IF(OR(AND(설정!$B$5&lt;&gt;"",ISNUMBER(SEARCH(설정!$B$5,$AC1041))),AND(설정!$B$6&lt;&gt;"",ISNUMBER(SEARCH(설정!$B$6,$AC1041))),AND(설정!$B$7&lt;&gt;"",ISNUMBER(SEARCH(설정!$B$7,$AC1041)))),"제외","포함"))</f>
        <v/>
      </c>
    </row>
    <row r="1042">
      <c r="W1042" s="2">
        <f>IF(OR($B$5="",$C$6="",ROW()&lt;$B$5),"",IF(INDEX($A:$U,ROW(),$C$6)="","",INDEX($A:$U,ROW(),$C$6)))</f>
        <v/>
      </c>
      <c r="X1042" s="28">
        <f>IF($W1042="","",IF(ISNUMBER($W1042),IF($W1042&gt;=10000000,IFERROR(DATE(INT($W1042/10000),MOD(INT($W1042/100),100),MOD($W1042,100)),""),$W1042),IF(ISNUMBER(--SUBSTITUTE(SUBSTITUTE(TRIM($W1042),".","-"),"/","-")),IF(--SUBSTITUTE(SUBSTITUTE(TRIM($W1042),".","-"),"/","-")&gt;=10000000,IFERROR(DATE(--LEFT(TRIM($W1042),4),--MID(TRIM($W1042),5,2),--RIGHT(TRIM($W1042),2)),""),--SUBSTITUTE(SUBSTITUTE(TRIM($W1042),".","-"),"/","-")),IFERROR(--LEFT(SUBSTITUTE(SUBSTITUTE(TRIM($W1042),".","-"),"/","-"),10),""))))</f>
        <v/>
      </c>
      <c r="Y1042" s="29">
        <f>IF($X1042="","",INT($X1042))</f>
        <v/>
      </c>
      <c r="Z1042" s="30">
        <f>IF(OR($Y1042="",$D$6=""),"",IF(INDEX($A:$U,ROW(),$D$6)="",0,IF(ISNUMBER(INDEX($A:$U,ROW(),$D$6)),INDEX($A:$U,ROW(),$D$6),IFERROR(--SUBSTITUTE(SUBSTITUTE(TRIM(INDEX($A:$U,ROW(),$D$6)),",",""),"원",""),0))))</f>
        <v/>
      </c>
      <c r="AA1042" s="30">
        <f>IF(OR($Y1042="",$E$6=""),"",IF(INDEX($A:$U,ROW(),$E$6)="",0,IF(ISNUMBER(INDEX($A:$U,ROW(),$E$6)),INDEX($A:$U,ROW(),$E$6),IFERROR(--SUBSTITUTE(SUBSTITUTE(TRIM(INDEX($A:$U,ROW(),$E$6)),",",""),"원",""),0))))</f>
        <v/>
      </c>
      <c r="AB1042" s="30">
        <f>IF(OR($Y1042="",$F$6=""),"",IF(INDEX($A:$U,ROW(),$F$6)="","",IF(ISNUMBER(INDEX($A:$U,ROW(),$F$6)),INDEX($A:$U,ROW(),$F$6),IFERROR(--SUBSTITUTE(SUBSTITUTE(TRIM(INDEX($A:$U,ROW(),$F$6)),",",""),"원",""),""))))</f>
        <v/>
      </c>
      <c r="AC1042" s="2">
        <f>IF(OR($Y1042="",$G$6=""),"",INDEX($A:$U,ROW(),$G$6)&amp;"")</f>
        <v/>
      </c>
      <c r="AD1042" s="2">
        <f>IF($Y1042="","",IF(OR(AND(설정!$B$5&lt;&gt;"",ISNUMBER(SEARCH(설정!$B$5,$AC1042))),AND(설정!$B$6&lt;&gt;"",ISNUMBER(SEARCH(설정!$B$6,$AC1042))),AND(설정!$B$7&lt;&gt;"",ISNUMBER(SEARCH(설정!$B$7,$AC1042)))),"제외","포함"))</f>
        <v/>
      </c>
    </row>
    <row r="1043">
      <c r="W1043" s="2">
        <f>IF(OR($B$5="",$C$6="",ROW()&lt;$B$5),"",IF(INDEX($A:$U,ROW(),$C$6)="","",INDEX($A:$U,ROW(),$C$6)))</f>
        <v/>
      </c>
      <c r="X1043" s="28">
        <f>IF($W1043="","",IF(ISNUMBER($W1043),IF($W1043&gt;=10000000,IFERROR(DATE(INT($W1043/10000),MOD(INT($W1043/100),100),MOD($W1043,100)),""),$W1043),IF(ISNUMBER(--SUBSTITUTE(SUBSTITUTE(TRIM($W1043),".","-"),"/","-")),IF(--SUBSTITUTE(SUBSTITUTE(TRIM($W1043),".","-"),"/","-")&gt;=10000000,IFERROR(DATE(--LEFT(TRIM($W1043),4),--MID(TRIM($W1043),5,2),--RIGHT(TRIM($W1043),2)),""),--SUBSTITUTE(SUBSTITUTE(TRIM($W1043),".","-"),"/","-")),IFERROR(--LEFT(SUBSTITUTE(SUBSTITUTE(TRIM($W1043),".","-"),"/","-"),10),""))))</f>
        <v/>
      </c>
      <c r="Y1043" s="29">
        <f>IF($X1043="","",INT($X1043))</f>
        <v/>
      </c>
      <c r="Z1043" s="30">
        <f>IF(OR($Y1043="",$D$6=""),"",IF(INDEX($A:$U,ROW(),$D$6)="",0,IF(ISNUMBER(INDEX($A:$U,ROW(),$D$6)),INDEX($A:$U,ROW(),$D$6),IFERROR(--SUBSTITUTE(SUBSTITUTE(TRIM(INDEX($A:$U,ROW(),$D$6)),",",""),"원",""),0))))</f>
        <v/>
      </c>
      <c r="AA1043" s="30">
        <f>IF(OR($Y1043="",$E$6=""),"",IF(INDEX($A:$U,ROW(),$E$6)="",0,IF(ISNUMBER(INDEX($A:$U,ROW(),$E$6)),INDEX($A:$U,ROW(),$E$6),IFERROR(--SUBSTITUTE(SUBSTITUTE(TRIM(INDEX($A:$U,ROW(),$E$6)),",",""),"원",""),0))))</f>
        <v/>
      </c>
      <c r="AB1043" s="30">
        <f>IF(OR($Y1043="",$F$6=""),"",IF(INDEX($A:$U,ROW(),$F$6)="","",IF(ISNUMBER(INDEX($A:$U,ROW(),$F$6)),INDEX($A:$U,ROW(),$F$6),IFERROR(--SUBSTITUTE(SUBSTITUTE(TRIM(INDEX($A:$U,ROW(),$F$6)),",",""),"원",""),""))))</f>
        <v/>
      </c>
      <c r="AC1043" s="2">
        <f>IF(OR($Y1043="",$G$6=""),"",INDEX($A:$U,ROW(),$G$6)&amp;"")</f>
        <v/>
      </c>
      <c r="AD1043" s="2">
        <f>IF($Y1043="","",IF(OR(AND(설정!$B$5&lt;&gt;"",ISNUMBER(SEARCH(설정!$B$5,$AC1043))),AND(설정!$B$6&lt;&gt;"",ISNUMBER(SEARCH(설정!$B$6,$AC1043))),AND(설정!$B$7&lt;&gt;"",ISNUMBER(SEARCH(설정!$B$7,$AC1043)))),"제외","포함"))</f>
        <v/>
      </c>
    </row>
    <row r="1044">
      <c r="W1044" s="2">
        <f>IF(OR($B$5="",$C$6="",ROW()&lt;$B$5),"",IF(INDEX($A:$U,ROW(),$C$6)="","",INDEX($A:$U,ROW(),$C$6)))</f>
        <v/>
      </c>
      <c r="X1044" s="28">
        <f>IF($W1044="","",IF(ISNUMBER($W1044),IF($W1044&gt;=10000000,IFERROR(DATE(INT($W1044/10000),MOD(INT($W1044/100),100),MOD($W1044,100)),""),$W1044),IF(ISNUMBER(--SUBSTITUTE(SUBSTITUTE(TRIM($W1044),".","-"),"/","-")),IF(--SUBSTITUTE(SUBSTITUTE(TRIM($W1044),".","-"),"/","-")&gt;=10000000,IFERROR(DATE(--LEFT(TRIM($W1044),4),--MID(TRIM($W1044),5,2),--RIGHT(TRIM($W1044),2)),""),--SUBSTITUTE(SUBSTITUTE(TRIM($W1044),".","-"),"/","-")),IFERROR(--LEFT(SUBSTITUTE(SUBSTITUTE(TRIM($W1044),".","-"),"/","-"),10),""))))</f>
        <v/>
      </c>
      <c r="Y1044" s="29">
        <f>IF($X1044="","",INT($X1044))</f>
        <v/>
      </c>
      <c r="Z1044" s="30">
        <f>IF(OR($Y1044="",$D$6=""),"",IF(INDEX($A:$U,ROW(),$D$6)="",0,IF(ISNUMBER(INDEX($A:$U,ROW(),$D$6)),INDEX($A:$U,ROW(),$D$6),IFERROR(--SUBSTITUTE(SUBSTITUTE(TRIM(INDEX($A:$U,ROW(),$D$6)),",",""),"원",""),0))))</f>
        <v/>
      </c>
      <c r="AA1044" s="30">
        <f>IF(OR($Y1044="",$E$6=""),"",IF(INDEX($A:$U,ROW(),$E$6)="",0,IF(ISNUMBER(INDEX($A:$U,ROW(),$E$6)),INDEX($A:$U,ROW(),$E$6),IFERROR(--SUBSTITUTE(SUBSTITUTE(TRIM(INDEX($A:$U,ROW(),$E$6)),",",""),"원",""),0))))</f>
        <v/>
      </c>
      <c r="AB1044" s="30">
        <f>IF(OR($Y1044="",$F$6=""),"",IF(INDEX($A:$U,ROW(),$F$6)="","",IF(ISNUMBER(INDEX($A:$U,ROW(),$F$6)),INDEX($A:$U,ROW(),$F$6),IFERROR(--SUBSTITUTE(SUBSTITUTE(TRIM(INDEX($A:$U,ROW(),$F$6)),",",""),"원",""),""))))</f>
        <v/>
      </c>
      <c r="AC1044" s="2">
        <f>IF(OR($Y1044="",$G$6=""),"",INDEX($A:$U,ROW(),$G$6)&amp;"")</f>
        <v/>
      </c>
      <c r="AD1044" s="2">
        <f>IF($Y1044="","",IF(OR(AND(설정!$B$5&lt;&gt;"",ISNUMBER(SEARCH(설정!$B$5,$AC1044))),AND(설정!$B$6&lt;&gt;"",ISNUMBER(SEARCH(설정!$B$6,$AC1044))),AND(설정!$B$7&lt;&gt;"",ISNUMBER(SEARCH(설정!$B$7,$AC1044)))),"제외","포함"))</f>
        <v/>
      </c>
    </row>
    <row r="1045">
      <c r="W1045" s="2">
        <f>IF(OR($B$5="",$C$6="",ROW()&lt;$B$5),"",IF(INDEX($A:$U,ROW(),$C$6)="","",INDEX($A:$U,ROW(),$C$6)))</f>
        <v/>
      </c>
      <c r="X1045" s="28">
        <f>IF($W1045="","",IF(ISNUMBER($W1045),IF($W1045&gt;=10000000,IFERROR(DATE(INT($W1045/10000),MOD(INT($W1045/100),100),MOD($W1045,100)),""),$W1045),IF(ISNUMBER(--SUBSTITUTE(SUBSTITUTE(TRIM($W1045),".","-"),"/","-")),IF(--SUBSTITUTE(SUBSTITUTE(TRIM($W1045),".","-"),"/","-")&gt;=10000000,IFERROR(DATE(--LEFT(TRIM($W1045),4),--MID(TRIM($W1045),5,2),--RIGHT(TRIM($W1045),2)),""),--SUBSTITUTE(SUBSTITUTE(TRIM($W1045),".","-"),"/","-")),IFERROR(--LEFT(SUBSTITUTE(SUBSTITUTE(TRIM($W1045),".","-"),"/","-"),10),""))))</f>
        <v/>
      </c>
      <c r="Y1045" s="29">
        <f>IF($X1045="","",INT($X1045))</f>
        <v/>
      </c>
      <c r="Z1045" s="30">
        <f>IF(OR($Y1045="",$D$6=""),"",IF(INDEX($A:$U,ROW(),$D$6)="",0,IF(ISNUMBER(INDEX($A:$U,ROW(),$D$6)),INDEX($A:$U,ROW(),$D$6),IFERROR(--SUBSTITUTE(SUBSTITUTE(TRIM(INDEX($A:$U,ROW(),$D$6)),",",""),"원",""),0))))</f>
        <v/>
      </c>
      <c r="AA1045" s="30">
        <f>IF(OR($Y1045="",$E$6=""),"",IF(INDEX($A:$U,ROW(),$E$6)="",0,IF(ISNUMBER(INDEX($A:$U,ROW(),$E$6)),INDEX($A:$U,ROW(),$E$6),IFERROR(--SUBSTITUTE(SUBSTITUTE(TRIM(INDEX($A:$U,ROW(),$E$6)),",",""),"원",""),0))))</f>
        <v/>
      </c>
      <c r="AB1045" s="30">
        <f>IF(OR($Y1045="",$F$6=""),"",IF(INDEX($A:$U,ROW(),$F$6)="","",IF(ISNUMBER(INDEX($A:$U,ROW(),$F$6)),INDEX($A:$U,ROW(),$F$6),IFERROR(--SUBSTITUTE(SUBSTITUTE(TRIM(INDEX($A:$U,ROW(),$F$6)),",",""),"원",""),""))))</f>
        <v/>
      </c>
      <c r="AC1045" s="2">
        <f>IF(OR($Y1045="",$G$6=""),"",INDEX($A:$U,ROW(),$G$6)&amp;"")</f>
        <v/>
      </c>
      <c r="AD1045" s="2">
        <f>IF($Y1045="","",IF(OR(AND(설정!$B$5&lt;&gt;"",ISNUMBER(SEARCH(설정!$B$5,$AC1045))),AND(설정!$B$6&lt;&gt;"",ISNUMBER(SEARCH(설정!$B$6,$AC1045))),AND(설정!$B$7&lt;&gt;"",ISNUMBER(SEARCH(설정!$B$7,$AC1045)))),"제외","포함"))</f>
        <v/>
      </c>
    </row>
    <row r="1046">
      <c r="W1046" s="2">
        <f>IF(OR($B$5="",$C$6="",ROW()&lt;$B$5),"",IF(INDEX($A:$U,ROW(),$C$6)="","",INDEX($A:$U,ROW(),$C$6)))</f>
        <v/>
      </c>
      <c r="X1046" s="28">
        <f>IF($W1046="","",IF(ISNUMBER($W1046),IF($W1046&gt;=10000000,IFERROR(DATE(INT($W1046/10000),MOD(INT($W1046/100),100),MOD($W1046,100)),""),$W1046),IF(ISNUMBER(--SUBSTITUTE(SUBSTITUTE(TRIM($W1046),".","-"),"/","-")),IF(--SUBSTITUTE(SUBSTITUTE(TRIM($W1046),".","-"),"/","-")&gt;=10000000,IFERROR(DATE(--LEFT(TRIM($W1046),4),--MID(TRIM($W1046),5,2),--RIGHT(TRIM($W1046),2)),""),--SUBSTITUTE(SUBSTITUTE(TRIM($W1046),".","-"),"/","-")),IFERROR(--LEFT(SUBSTITUTE(SUBSTITUTE(TRIM($W1046),".","-"),"/","-"),10),""))))</f>
        <v/>
      </c>
      <c r="Y1046" s="29">
        <f>IF($X1046="","",INT($X1046))</f>
        <v/>
      </c>
      <c r="Z1046" s="30">
        <f>IF(OR($Y1046="",$D$6=""),"",IF(INDEX($A:$U,ROW(),$D$6)="",0,IF(ISNUMBER(INDEX($A:$U,ROW(),$D$6)),INDEX($A:$U,ROW(),$D$6),IFERROR(--SUBSTITUTE(SUBSTITUTE(TRIM(INDEX($A:$U,ROW(),$D$6)),",",""),"원",""),0))))</f>
        <v/>
      </c>
      <c r="AA1046" s="30">
        <f>IF(OR($Y1046="",$E$6=""),"",IF(INDEX($A:$U,ROW(),$E$6)="",0,IF(ISNUMBER(INDEX($A:$U,ROW(),$E$6)),INDEX($A:$U,ROW(),$E$6),IFERROR(--SUBSTITUTE(SUBSTITUTE(TRIM(INDEX($A:$U,ROW(),$E$6)),",",""),"원",""),0))))</f>
        <v/>
      </c>
      <c r="AB1046" s="30">
        <f>IF(OR($Y1046="",$F$6=""),"",IF(INDEX($A:$U,ROW(),$F$6)="","",IF(ISNUMBER(INDEX($A:$U,ROW(),$F$6)),INDEX($A:$U,ROW(),$F$6),IFERROR(--SUBSTITUTE(SUBSTITUTE(TRIM(INDEX($A:$U,ROW(),$F$6)),",",""),"원",""),""))))</f>
        <v/>
      </c>
      <c r="AC1046" s="2">
        <f>IF(OR($Y1046="",$G$6=""),"",INDEX($A:$U,ROW(),$G$6)&amp;"")</f>
        <v/>
      </c>
      <c r="AD1046" s="2">
        <f>IF($Y1046="","",IF(OR(AND(설정!$B$5&lt;&gt;"",ISNUMBER(SEARCH(설정!$B$5,$AC1046))),AND(설정!$B$6&lt;&gt;"",ISNUMBER(SEARCH(설정!$B$6,$AC1046))),AND(설정!$B$7&lt;&gt;"",ISNUMBER(SEARCH(설정!$B$7,$AC1046)))),"제외","포함"))</f>
        <v/>
      </c>
    </row>
    <row r="1047">
      <c r="W1047" s="2">
        <f>IF(OR($B$5="",$C$6="",ROW()&lt;$B$5),"",IF(INDEX($A:$U,ROW(),$C$6)="","",INDEX($A:$U,ROW(),$C$6)))</f>
        <v/>
      </c>
      <c r="X1047" s="28">
        <f>IF($W1047="","",IF(ISNUMBER($W1047),IF($W1047&gt;=10000000,IFERROR(DATE(INT($W1047/10000),MOD(INT($W1047/100),100),MOD($W1047,100)),""),$W1047),IF(ISNUMBER(--SUBSTITUTE(SUBSTITUTE(TRIM($W1047),".","-"),"/","-")),IF(--SUBSTITUTE(SUBSTITUTE(TRIM($W1047),".","-"),"/","-")&gt;=10000000,IFERROR(DATE(--LEFT(TRIM($W1047),4),--MID(TRIM($W1047),5,2),--RIGHT(TRIM($W1047),2)),""),--SUBSTITUTE(SUBSTITUTE(TRIM($W1047),".","-"),"/","-")),IFERROR(--LEFT(SUBSTITUTE(SUBSTITUTE(TRIM($W1047),".","-"),"/","-"),10),""))))</f>
        <v/>
      </c>
      <c r="Y1047" s="29">
        <f>IF($X1047="","",INT($X1047))</f>
        <v/>
      </c>
      <c r="Z1047" s="30">
        <f>IF(OR($Y1047="",$D$6=""),"",IF(INDEX($A:$U,ROW(),$D$6)="",0,IF(ISNUMBER(INDEX($A:$U,ROW(),$D$6)),INDEX($A:$U,ROW(),$D$6),IFERROR(--SUBSTITUTE(SUBSTITUTE(TRIM(INDEX($A:$U,ROW(),$D$6)),",",""),"원",""),0))))</f>
        <v/>
      </c>
      <c r="AA1047" s="30">
        <f>IF(OR($Y1047="",$E$6=""),"",IF(INDEX($A:$U,ROW(),$E$6)="",0,IF(ISNUMBER(INDEX($A:$U,ROW(),$E$6)),INDEX($A:$U,ROW(),$E$6),IFERROR(--SUBSTITUTE(SUBSTITUTE(TRIM(INDEX($A:$U,ROW(),$E$6)),",",""),"원",""),0))))</f>
        <v/>
      </c>
      <c r="AB1047" s="30">
        <f>IF(OR($Y1047="",$F$6=""),"",IF(INDEX($A:$U,ROW(),$F$6)="","",IF(ISNUMBER(INDEX($A:$U,ROW(),$F$6)),INDEX($A:$U,ROW(),$F$6),IFERROR(--SUBSTITUTE(SUBSTITUTE(TRIM(INDEX($A:$U,ROW(),$F$6)),",",""),"원",""),""))))</f>
        <v/>
      </c>
      <c r="AC1047" s="2">
        <f>IF(OR($Y1047="",$G$6=""),"",INDEX($A:$U,ROW(),$G$6)&amp;"")</f>
        <v/>
      </c>
      <c r="AD1047" s="2">
        <f>IF($Y1047="","",IF(OR(AND(설정!$B$5&lt;&gt;"",ISNUMBER(SEARCH(설정!$B$5,$AC1047))),AND(설정!$B$6&lt;&gt;"",ISNUMBER(SEARCH(설정!$B$6,$AC1047))),AND(설정!$B$7&lt;&gt;"",ISNUMBER(SEARCH(설정!$B$7,$AC1047)))),"제외","포함"))</f>
        <v/>
      </c>
    </row>
    <row r="1048">
      <c r="W1048" s="2">
        <f>IF(OR($B$5="",$C$6="",ROW()&lt;$B$5),"",IF(INDEX($A:$U,ROW(),$C$6)="","",INDEX($A:$U,ROW(),$C$6)))</f>
        <v/>
      </c>
      <c r="X1048" s="28">
        <f>IF($W1048="","",IF(ISNUMBER($W1048),IF($W1048&gt;=10000000,IFERROR(DATE(INT($W1048/10000),MOD(INT($W1048/100),100),MOD($W1048,100)),""),$W1048),IF(ISNUMBER(--SUBSTITUTE(SUBSTITUTE(TRIM($W1048),".","-"),"/","-")),IF(--SUBSTITUTE(SUBSTITUTE(TRIM($W1048),".","-"),"/","-")&gt;=10000000,IFERROR(DATE(--LEFT(TRIM($W1048),4),--MID(TRIM($W1048),5,2),--RIGHT(TRIM($W1048),2)),""),--SUBSTITUTE(SUBSTITUTE(TRIM($W1048),".","-"),"/","-")),IFERROR(--LEFT(SUBSTITUTE(SUBSTITUTE(TRIM($W1048),".","-"),"/","-"),10),""))))</f>
        <v/>
      </c>
      <c r="Y1048" s="29">
        <f>IF($X1048="","",INT($X1048))</f>
        <v/>
      </c>
      <c r="Z1048" s="30">
        <f>IF(OR($Y1048="",$D$6=""),"",IF(INDEX($A:$U,ROW(),$D$6)="",0,IF(ISNUMBER(INDEX($A:$U,ROW(),$D$6)),INDEX($A:$U,ROW(),$D$6),IFERROR(--SUBSTITUTE(SUBSTITUTE(TRIM(INDEX($A:$U,ROW(),$D$6)),",",""),"원",""),0))))</f>
        <v/>
      </c>
      <c r="AA1048" s="30">
        <f>IF(OR($Y1048="",$E$6=""),"",IF(INDEX($A:$U,ROW(),$E$6)="",0,IF(ISNUMBER(INDEX($A:$U,ROW(),$E$6)),INDEX($A:$U,ROW(),$E$6),IFERROR(--SUBSTITUTE(SUBSTITUTE(TRIM(INDEX($A:$U,ROW(),$E$6)),",",""),"원",""),0))))</f>
        <v/>
      </c>
      <c r="AB1048" s="30">
        <f>IF(OR($Y1048="",$F$6=""),"",IF(INDEX($A:$U,ROW(),$F$6)="","",IF(ISNUMBER(INDEX($A:$U,ROW(),$F$6)),INDEX($A:$U,ROW(),$F$6),IFERROR(--SUBSTITUTE(SUBSTITUTE(TRIM(INDEX($A:$U,ROW(),$F$6)),",",""),"원",""),""))))</f>
        <v/>
      </c>
      <c r="AC1048" s="2">
        <f>IF(OR($Y1048="",$G$6=""),"",INDEX($A:$U,ROW(),$G$6)&amp;"")</f>
        <v/>
      </c>
      <c r="AD1048" s="2">
        <f>IF($Y1048="","",IF(OR(AND(설정!$B$5&lt;&gt;"",ISNUMBER(SEARCH(설정!$B$5,$AC1048))),AND(설정!$B$6&lt;&gt;"",ISNUMBER(SEARCH(설정!$B$6,$AC1048))),AND(설정!$B$7&lt;&gt;"",ISNUMBER(SEARCH(설정!$B$7,$AC1048)))),"제외","포함"))</f>
        <v/>
      </c>
    </row>
    <row r="1049">
      <c r="W1049" s="2">
        <f>IF(OR($B$5="",$C$6="",ROW()&lt;$B$5),"",IF(INDEX($A:$U,ROW(),$C$6)="","",INDEX($A:$U,ROW(),$C$6)))</f>
        <v/>
      </c>
      <c r="X1049" s="28">
        <f>IF($W1049="","",IF(ISNUMBER($W1049),IF($W1049&gt;=10000000,IFERROR(DATE(INT($W1049/10000),MOD(INT($W1049/100),100),MOD($W1049,100)),""),$W1049),IF(ISNUMBER(--SUBSTITUTE(SUBSTITUTE(TRIM($W1049),".","-"),"/","-")),IF(--SUBSTITUTE(SUBSTITUTE(TRIM($W1049),".","-"),"/","-")&gt;=10000000,IFERROR(DATE(--LEFT(TRIM($W1049),4),--MID(TRIM($W1049),5,2),--RIGHT(TRIM($W1049),2)),""),--SUBSTITUTE(SUBSTITUTE(TRIM($W1049),".","-"),"/","-")),IFERROR(--LEFT(SUBSTITUTE(SUBSTITUTE(TRIM($W1049),".","-"),"/","-"),10),""))))</f>
        <v/>
      </c>
      <c r="Y1049" s="29">
        <f>IF($X1049="","",INT($X1049))</f>
        <v/>
      </c>
      <c r="Z1049" s="30">
        <f>IF(OR($Y1049="",$D$6=""),"",IF(INDEX($A:$U,ROW(),$D$6)="",0,IF(ISNUMBER(INDEX($A:$U,ROW(),$D$6)),INDEX($A:$U,ROW(),$D$6),IFERROR(--SUBSTITUTE(SUBSTITUTE(TRIM(INDEX($A:$U,ROW(),$D$6)),",",""),"원",""),0))))</f>
        <v/>
      </c>
      <c r="AA1049" s="30">
        <f>IF(OR($Y1049="",$E$6=""),"",IF(INDEX($A:$U,ROW(),$E$6)="",0,IF(ISNUMBER(INDEX($A:$U,ROW(),$E$6)),INDEX($A:$U,ROW(),$E$6),IFERROR(--SUBSTITUTE(SUBSTITUTE(TRIM(INDEX($A:$U,ROW(),$E$6)),",",""),"원",""),0))))</f>
        <v/>
      </c>
      <c r="AB1049" s="30">
        <f>IF(OR($Y1049="",$F$6=""),"",IF(INDEX($A:$U,ROW(),$F$6)="","",IF(ISNUMBER(INDEX($A:$U,ROW(),$F$6)),INDEX($A:$U,ROW(),$F$6),IFERROR(--SUBSTITUTE(SUBSTITUTE(TRIM(INDEX($A:$U,ROW(),$F$6)),",",""),"원",""),""))))</f>
        <v/>
      </c>
      <c r="AC1049" s="2">
        <f>IF(OR($Y1049="",$G$6=""),"",INDEX($A:$U,ROW(),$G$6)&amp;"")</f>
        <v/>
      </c>
      <c r="AD1049" s="2">
        <f>IF($Y1049="","",IF(OR(AND(설정!$B$5&lt;&gt;"",ISNUMBER(SEARCH(설정!$B$5,$AC1049))),AND(설정!$B$6&lt;&gt;"",ISNUMBER(SEARCH(설정!$B$6,$AC1049))),AND(설정!$B$7&lt;&gt;"",ISNUMBER(SEARCH(설정!$B$7,$AC1049)))),"제외","포함"))</f>
        <v/>
      </c>
    </row>
    <row r="1050">
      <c r="W1050" s="2">
        <f>IF(OR($B$5="",$C$6="",ROW()&lt;$B$5),"",IF(INDEX($A:$U,ROW(),$C$6)="","",INDEX($A:$U,ROW(),$C$6)))</f>
        <v/>
      </c>
      <c r="X1050" s="28">
        <f>IF($W1050="","",IF(ISNUMBER($W1050),IF($W1050&gt;=10000000,IFERROR(DATE(INT($W1050/10000),MOD(INT($W1050/100),100),MOD($W1050,100)),""),$W1050),IF(ISNUMBER(--SUBSTITUTE(SUBSTITUTE(TRIM($W1050),".","-"),"/","-")),IF(--SUBSTITUTE(SUBSTITUTE(TRIM($W1050),".","-"),"/","-")&gt;=10000000,IFERROR(DATE(--LEFT(TRIM($W1050),4),--MID(TRIM($W1050),5,2),--RIGHT(TRIM($W1050),2)),""),--SUBSTITUTE(SUBSTITUTE(TRIM($W1050),".","-"),"/","-")),IFERROR(--LEFT(SUBSTITUTE(SUBSTITUTE(TRIM($W1050),".","-"),"/","-"),10),""))))</f>
        <v/>
      </c>
      <c r="Y1050" s="29">
        <f>IF($X1050="","",INT($X1050))</f>
        <v/>
      </c>
      <c r="Z1050" s="30">
        <f>IF(OR($Y1050="",$D$6=""),"",IF(INDEX($A:$U,ROW(),$D$6)="",0,IF(ISNUMBER(INDEX($A:$U,ROW(),$D$6)),INDEX($A:$U,ROW(),$D$6),IFERROR(--SUBSTITUTE(SUBSTITUTE(TRIM(INDEX($A:$U,ROW(),$D$6)),",",""),"원",""),0))))</f>
        <v/>
      </c>
      <c r="AA1050" s="30">
        <f>IF(OR($Y1050="",$E$6=""),"",IF(INDEX($A:$U,ROW(),$E$6)="",0,IF(ISNUMBER(INDEX($A:$U,ROW(),$E$6)),INDEX($A:$U,ROW(),$E$6),IFERROR(--SUBSTITUTE(SUBSTITUTE(TRIM(INDEX($A:$U,ROW(),$E$6)),",",""),"원",""),0))))</f>
        <v/>
      </c>
      <c r="AB1050" s="30">
        <f>IF(OR($Y1050="",$F$6=""),"",IF(INDEX($A:$U,ROW(),$F$6)="","",IF(ISNUMBER(INDEX($A:$U,ROW(),$F$6)),INDEX($A:$U,ROW(),$F$6),IFERROR(--SUBSTITUTE(SUBSTITUTE(TRIM(INDEX($A:$U,ROW(),$F$6)),",",""),"원",""),""))))</f>
        <v/>
      </c>
      <c r="AC1050" s="2">
        <f>IF(OR($Y1050="",$G$6=""),"",INDEX($A:$U,ROW(),$G$6)&amp;"")</f>
        <v/>
      </c>
      <c r="AD1050" s="2">
        <f>IF($Y1050="","",IF(OR(AND(설정!$B$5&lt;&gt;"",ISNUMBER(SEARCH(설정!$B$5,$AC1050))),AND(설정!$B$6&lt;&gt;"",ISNUMBER(SEARCH(설정!$B$6,$AC1050))),AND(설정!$B$7&lt;&gt;"",ISNUMBER(SEARCH(설정!$B$7,$AC1050)))),"제외","포함"))</f>
        <v/>
      </c>
    </row>
    <row r="1051">
      <c r="W1051" s="2">
        <f>IF(OR($B$5="",$C$6="",ROW()&lt;$B$5),"",IF(INDEX($A:$U,ROW(),$C$6)="","",INDEX($A:$U,ROW(),$C$6)))</f>
        <v/>
      </c>
      <c r="X1051" s="28">
        <f>IF($W1051="","",IF(ISNUMBER($W1051),IF($W1051&gt;=10000000,IFERROR(DATE(INT($W1051/10000),MOD(INT($W1051/100),100),MOD($W1051,100)),""),$W1051),IF(ISNUMBER(--SUBSTITUTE(SUBSTITUTE(TRIM($W1051),".","-"),"/","-")),IF(--SUBSTITUTE(SUBSTITUTE(TRIM($W1051),".","-"),"/","-")&gt;=10000000,IFERROR(DATE(--LEFT(TRIM($W1051),4),--MID(TRIM($W1051),5,2),--RIGHT(TRIM($W1051),2)),""),--SUBSTITUTE(SUBSTITUTE(TRIM($W1051),".","-"),"/","-")),IFERROR(--LEFT(SUBSTITUTE(SUBSTITUTE(TRIM($W1051),".","-"),"/","-"),10),""))))</f>
        <v/>
      </c>
      <c r="Y1051" s="29">
        <f>IF($X1051="","",INT($X1051))</f>
        <v/>
      </c>
      <c r="Z1051" s="30">
        <f>IF(OR($Y1051="",$D$6=""),"",IF(INDEX($A:$U,ROW(),$D$6)="",0,IF(ISNUMBER(INDEX($A:$U,ROW(),$D$6)),INDEX($A:$U,ROW(),$D$6),IFERROR(--SUBSTITUTE(SUBSTITUTE(TRIM(INDEX($A:$U,ROW(),$D$6)),",",""),"원",""),0))))</f>
        <v/>
      </c>
      <c r="AA1051" s="30">
        <f>IF(OR($Y1051="",$E$6=""),"",IF(INDEX($A:$U,ROW(),$E$6)="",0,IF(ISNUMBER(INDEX($A:$U,ROW(),$E$6)),INDEX($A:$U,ROW(),$E$6),IFERROR(--SUBSTITUTE(SUBSTITUTE(TRIM(INDEX($A:$U,ROW(),$E$6)),",",""),"원",""),0))))</f>
        <v/>
      </c>
      <c r="AB1051" s="30">
        <f>IF(OR($Y1051="",$F$6=""),"",IF(INDEX($A:$U,ROW(),$F$6)="","",IF(ISNUMBER(INDEX($A:$U,ROW(),$F$6)),INDEX($A:$U,ROW(),$F$6),IFERROR(--SUBSTITUTE(SUBSTITUTE(TRIM(INDEX($A:$U,ROW(),$F$6)),",",""),"원",""),""))))</f>
        <v/>
      </c>
      <c r="AC1051" s="2">
        <f>IF(OR($Y1051="",$G$6=""),"",INDEX($A:$U,ROW(),$G$6)&amp;"")</f>
        <v/>
      </c>
      <c r="AD1051" s="2">
        <f>IF($Y1051="","",IF(OR(AND(설정!$B$5&lt;&gt;"",ISNUMBER(SEARCH(설정!$B$5,$AC1051))),AND(설정!$B$6&lt;&gt;"",ISNUMBER(SEARCH(설정!$B$6,$AC1051))),AND(설정!$B$7&lt;&gt;"",ISNUMBER(SEARCH(설정!$B$7,$AC1051)))),"제외","포함"))</f>
        <v/>
      </c>
    </row>
    <row r="1052">
      <c r="W1052" s="2">
        <f>IF(OR($B$5="",$C$6="",ROW()&lt;$B$5),"",IF(INDEX($A:$U,ROW(),$C$6)="","",INDEX($A:$U,ROW(),$C$6)))</f>
        <v/>
      </c>
      <c r="X1052" s="28">
        <f>IF($W1052="","",IF(ISNUMBER($W1052),IF($W1052&gt;=10000000,IFERROR(DATE(INT($W1052/10000),MOD(INT($W1052/100),100),MOD($W1052,100)),""),$W1052),IF(ISNUMBER(--SUBSTITUTE(SUBSTITUTE(TRIM($W1052),".","-"),"/","-")),IF(--SUBSTITUTE(SUBSTITUTE(TRIM($W1052),".","-"),"/","-")&gt;=10000000,IFERROR(DATE(--LEFT(TRIM($W1052),4),--MID(TRIM($W1052),5,2),--RIGHT(TRIM($W1052),2)),""),--SUBSTITUTE(SUBSTITUTE(TRIM($W1052),".","-"),"/","-")),IFERROR(--LEFT(SUBSTITUTE(SUBSTITUTE(TRIM($W1052),".","-"),"/","-"),10),""))))</f>
        <v/>
      </c>
      <c r="Y1052" s="29">
        <f>IF($X1052="","",INT($X1052))</f>
        <v/>
      </c>
      <c r="Z1052" s="30">
        <f>IF(OR($Y1052="",$D$6=""),"",IF(INDEX($A:$U,ROW(),$D$6)="",0,IF(ISNUMBER(INDEX($A:$U,ROW(),$D$6)),INDEX($A:$U,ROW(),$D$6),IFERROR(--SUBSTITUTE(SUBSTITUTE(TRIM(INDEX($A:$U,ROW(),$D$6)),",",""),"원",""),0))))</f>
        <v/>
      </c>
      <c r="AA1052" s="30">
        <f>IF(OR($Y1052="",$E$6=""),"",IF(INDEX($A:$U,ROW(),$E$6)="",0,IF(ISNUMBER(INDEX($A:$U,ROW(),$E$6)),INDEX($A:$U,ROW(),$E$6),IFERROR(--SUBSTITUTE(SUBSTITUTE(TRIM(INDEX($A:$U,ROW(),$E$6)),",",""),"원",""),0))))</f>
        <v/>
      </c>
      <c r="AB1052" s="30">
        <f>IF(OR($Y1052="",$F$6=""),"",IF(INDEX($A:$U,ROW(),$F$6)="","",IF(ISNUMBER(INDEX($A:$U,ROW(),$F$6)),INDEX($A:$U,ROW(),$F$6),IFERROR(--SUBSTITUTE(SUBSTITUTE(TRIM(INDEX($A:$U,ROW(),$F$6)),",",""),"원",""),""))))</f>
        <v/>
      </c>
      <c r="AC1052" s="2">
        <f>IF(OR($Y1052="",$G$6=""),"",INDEX($A:$U,ROW(),$G$6)&amp;"")</f>
        <v/>
      </c>
      <c r="AD1052" s="2">
        <f>IF($Y1052="","",IF(OR(AND(설정!$B$5&lt;&gt;"",ISNUMBER(SEARCH(설정!$B$5,$AC1052))),AND(설정!$B$6&lt;&gt;"",ISNUMBER(SEARCH(설정!$B$6,$AC1052))),AND(설정!$B$7&lt;&gt;"",ISNUMBER(SEARCH(설정!$B$7,$AC1052)))),"제외","포함"))</f>
        <v/>
      </c>
    </row>
    <row r="1053">
      <c r="W1053" s="2">
        <f>IF(OR($B$5="",$C$6="",ROW()&lt;$B$5),"",IF(INDEX($A:$U,ROW(),$C$6)="","",INDEX($A:$U,ROW(),$C$6)))</f>
        <v/>
      </c>
      <c r="X1053" s="28">
        <f>IF($W1053="","",IF(ISNUMBER($W1053),IF($W1053&gt;=10000000,IFERROR(DATE(INT($W1053/10000),MOD(INT($W1053/100),100),MOD($W1053,100)),""),$W1053),IF(ISNUMBER(--SUBSTITUTE(SUBSTITUTE(TRIM($W1053),".","-"),"/","-")),IF(--SUBSTITUTE(SUBSTITUTE(TRIM($W1053),".","-"),"/","-")&gt;=10000000,IFERROR(DATE(--LEFT(TRIM($W1053),4),--MID(TRIM($W1053),5,2),--RIGHT(TRIM($W1053),2)),""),--SUBSTITUTE(SUBSTITUTE(TRIM($W1053),".","-"),"/","-")),IFERROR(--LEFT(SUBSTITUTE(SUBSTITUTE(TRIM($W1053),".","-"),"/","-"),10),""))))</f>
        <v/>
      </c>
      <c r="Y1053" s="29">
        <f>IF($X1053="","",INT($X1053))</f>
        <v/>
      </c>
      <c r="Z1053" s="30">
        <f>IF(OR($Y1053="",$D$6=""),"",IF(INDEX($A:$U,ROW(),$D$6)="",0,IF(ISNUMBER(INDEX($A:$U,ROW(),$D$6)),INDEX($A:$U,ROW(),$D$6),IFERROR(--SUBSTITUTE(SUBSTITUTE(TRIM(INDEX($A:$U,ROW(),$D$6)),",",""),"원",""),0))))</f>
        <v/>
      </c>
      <c r="AA1053" s="30">
        <f>IF(OR($Y1053="",$E$6=""),"",IF(INDEX($A:$U,ROW(),$E$6)="",0,IF(ISNUMBER(INDEX($A:$U,ROW(),$E$6)),INDEX($A:$U,ROW(),$E$6),IFERROR(--SUBSTITUTE(SUBSTITUTE(TRIM(INDEX($A:$U,ROW(),$E$6)),",",""),"원",""),0))))</f>
        <v/>
      </c>
      <c r="AB1053" s="30">
        <f>IF(OR($Y1053="",$F$6=""),"",IF(INDEX($A:$U,ROW(),$F$6)="","",IF(ISNUMBER(INDEX($A:$U,ROW(),$F$6)),INDEX($A:$U,ROW(),$F$6),IFERROR(--SUBSTITUTE(SUBSTITUTE(TRIM(INDEX($A:$U,ROW(),$F$6)),",",""),"원",""),""))))</f>
        <v/>
      </c>
      <c r="AC1053" s="2">
        <f>IF(OR($Y1053="",$G$6=""),"",INDEX($A:$U,ROW(),$G$6)&amp;"")</f>
        <v/>
      </c>
      <c r="AD1053" s="2">
        <f>IF($Y1053="","",IF(OR(AND(설정!$B$5&lt;&gt;"",ISNUMBER(SEARCH(설정!$B$5,$AC1053))),AND(설정!$B$6&lt;&gt;"",ISNUMBER(SEARCH(설정!$B$6,$AC1053))),AND(설정!$B$7&lt;&gt;"",ISNUMBER(SEARCH(설정!$B$7,$AC1053)))),"제외","포함"))</f>
        <v/>
      </c>
    </row>
    <row r="1054">
      <c r="W1054" s="2">
        <f>IF(OR($B$5="",$C$6="",ROW()&lt;$B$5),"",IF(INDEX($A:$U,ROW(),$C$6)="","",INDEX($A:$U,ROW(),$C$6)))</f>
        <v/>
      </c>
      <c r="X1054" s="28">
        <f>IF($W1054="","",IF(ISNUMBER($W1054),IF($W1054&gt;=10000000,IFERROR(DATE(INT($W1054/10000),MOD(INT($W1054/100),100),MOD($W1054,100)),""),$W1054),IF(ISNUMBER(--SUBSTITUTE(SUBSTITUTE(TRIM($W1054),".","-"),"/","-")),IF(--SUBSTITUTE(SUBSTITUTE(TRIM($W1054),".","-"),"/","-")&gt;=10000000,IFERROR(DATE(--LEFT(TRIM($W1054),4),--MID(TRIM($W1054),5,2),--RIGHT(TRIM($W1054),2)),""),--SUBSTITUTE(SUBSTITUTE(TRIM($W1054),".","-"),"/","-")),IFERROR(--LEFT(SUBSTITUTE(SUBSTITUTE(TRIM($W1054),".","-"),"/","-"),10),""))))</f>
        <v/>
      </c>
      <c r="Y1054" s="29">
        <f>IF($X1054="","",INT($X1054))</f>
        <v/>
      </c>
      <c r="Z1054" s="30">
        <f>IF(OR($Y1054="",$D$6=""),"",IF(INDEX($A:$U,ROW(),$D$6)="",0,IF(ISNUMBER(INDEX($A:$U,ROW(),$D$6)),INDEX($A:$U,ROW(),$D$6),IFERROR(--SUBSTITUTE(SUBSTITUTE(TRIM(INDEX($A:$U,ROW(),$D$6)),",",""),"원",""),0))))</f>
        <v/>
      </c>
      <c r="AA1054" s="30">
        <f>IF(OR($Y1054="",$E$6=""),"",IF(INDEX($A:$U,ROW(),$E$6)="",0,IF(ISNUMBER(INDEX($A:$U,ROW(),$E$6)),INDEX($A:$U,ROW(),$E$6),IFERROR(--SUBSTITUTE(SUBSTITUTE(TRIM(INDEX($A:$U,ROW(),$E$6)),",",""),"원",""),0))))</f>
        <v/>
      </c>
      <c r="AB1054" s="30">
        <f>IF(OR($Y1054="",$F$6=""),"",IF(INDEX($A:$U,ROW(),$F$6)="","",IF(ISNUMBER(INDEX($A:$U,ROW(),$F$6)),INDEX($A:$U,ROW(),$F$6),IFERROR(--SUBSTITUTE(SUBSTITUTE(TRIM(INDEX($A:$U,ROW(),$F$6)),",",""),"원",""),""))))</f>
        <v/>
      </c>
      <c r="AC1054" s="2">
        <f>IF(OR($Y1054="",$G$6=""),"",INDEX($A:$U,ROW(),$G$6)&amp;"")</f>
        <v/>
      </c>
      <c r="AD1054" s="2">
        <f>IF($Y1054="","",IF(OR(AND(설정!$B$5&lt;&gt;"",ISNUMBER(SEARCH(설정!$B$5,$AC1054))),AND(설정!$B$6&lt;&gt;"",ISNUMBER(SEARCH(설정!$B$6,$AC1054))),AND(설정!$B$7&lt;&gt;"",ISNUMBER(SEARCH(설정!$B$7,$AC1054)))),"제외","포함"))</f>
        <v/>
      </c>
    </row>
    <row r="1055">
      <c r="W1055" s="2">
        <f>IF(OR($B$5="",$C$6="",ROW()&lt;$B$5),"",IF(INDEX($A:$U,ROW(),$C$6)="","",INDEX($A:$U,ROW(),$C$6)))</f>
        <v/>
      </c>
      <c r="X1055" s="28">
        <f>IF($W1055="","",IF(ISNUMBER($W1055),IF($W1055&gt;=10000000,IFERROR(DATE(INT($W1055/10000),MOD(INT($W1055/100),100),MOD($W1055,100)),""),$W1055),IF(ISNUMBER(--SUBSTITUTE(SUBSTITUTE(TRIM($W1055),".","-"),"/","-")),IF(--SUBSTITUTE(SUBSTITUTE(TRIM($W1055),".","-"),"/","-")&gt;=10000000,IFERROR(DATE(--LEFT(TRIM($W1055),4),--MID(TRIM($W1055),5,2),--RIGHT(TRIM($W1055),2)),""),--SUBSTITUTE(SUBSTITUTE(TRIM($W1055),".","-"),"/","-")),IFERROR(--LEFT(SUBSTITUTE(SUBSTITUTE(TRIM($W1055),".","-"),"/","-"),10),""))))</f>
        <v/>
      </c>
      <c r="Y1055" s="29">
        <f>IF($X1055="","",INT($X1055))</f>
        <v/>
      </c>
      <c r="Z1055" s="30">
        <f>IF(OR($Y1055="",$D$6=""),"",IF(INDEX($A:$U,ROW(),$D$6)="",0,IF(ISNUMBER(INDEX($A:$U,ROW(),$D$6)),INDEX($A:$U,ROW(),$D$6),IFERROR(--SUBSTITUTE(SUBSTITUTE(TRIM(INDEX($A:$U,ROW(),$D$6)),",",""),"원",""),0))))</f>
        <v/>
      </c>
      <c r="AA1055" s="30">
        <f>IF(OR($Y1055="",$E$6=""),"",IF(INDEX($A:$U,ROW(),$E$6)="",0,IF(ISNUMBER(INDEX($A:$U,ROW(),$E$6)),INDEX($A:$U,ROW(),$E$6),IFERROR(--SUBSTITUTE(SUBSTITUTE(TRIM(INDEX($A:$U,ROW(),$E$6)),",",""),"원",""),0))))</f>
        <v/>
      </c>
      <c r="AB1055" s="30">
        <f>IF(OR($Y1055="",$F$6=""),"",IF(INDEX($A:$U,ROW(),$F$6)="","",IF(ISNUMBER(INDEX($A:$U,ROW(),$F$6)),INDEX($A:$U,ROW(),$F$6),IFERROR(--SUBSTITUTE(SUBSTITUTE(TRIM(INDEX($A:$U,ROW(),$F$6)),",",""),"원",""),""))))</f>
        <v/>
      </c>
      <c r="AC1055" s="2">
        <f>IF(OR($Y1055="",$G$6=""),"",INDEX($A:$U,ROW(),$G$6)&amp;"")</f>
        <v/>
      </c>
      <c r="AD1055" s="2">
        <f>IF($Y1055="","",IF(OR(AND(설정!$B$5&lt;&gt;"",ISNUMBER(SEARCH(설정!$B$5,$AC1055))),AND(설정!$B$6&lt;&gt;"",ISNUMBER(SEARCH(설정!$B$6,$AC1055))),AND(설정!$B$7&lt;&gt;"",ISNUMBER(SEARCH(설정!$B$7,$AC1055)))),"제외","포함"))</f>
        <v/>
      </c>
    </row>
    <row r="1056">
      <c r="W1056" s="2">
        <f>IF(OR($B$5="",$C$6="",ROW()&lt;$B$5),"",IF(INDEX($A:$U,ROW(),$C$6)="","",INDEX($A:$U,ROW(),$C$6)))</f>
        <v/>
      </c>
      <c r="X1056" s="28">
        <f>IF($W1056="","",IF(ISNUMBER($W1056),IF($W1056&gt;=10000000,IFERROR(DATE(INT($W1056/10000),MOD(INT($W1056/100),100),MOD($W1056,100)),""),$W1056),IF(ISNUMBER(--SUBSTITUTE(SUBSTITUTE(TRIM($W1056),".","-"),"/","-")),IF(--SUBSTITUTE(SUBSTITUTE(TRIM($W1056),".","-"),"/","-")&gt;=10000000,IFERROR(DATE(--LEFT(TRIM($W1056),4),--MID(TRIM($W1056),5,2),--RIGHT(TRIM($W1056),2)),""),--SUBSTITUTE(SUBSTITUTE(TRIM($W1056),".","-"),"/","-")),IFERROR(--LEFT(SUBSTITUTE(SUBSTITUTE(TRIM($W1056),".","-"),"/","-"),10),""))))</f>
        <v/>
      </c>
      <c r="Y1056" s="29">
        <f>IF($X1056="","",INT($X1056))</f>
        <v/>
      </c>
      <c r="Z1056" s="30">
        <f>IF(OR($Y1056="",$D$6=""),"",IF(INDEX($A:$U,ROW(),$D$6)="",0,IF(ISNUMBER(INDEX($A:$U,ROW(),$D$6)),INDEX($A:$U,ROW(),$D$6),IFERROR(--SUBSTITUTE(SUBSTITUTE(TRIM(INDEX($A:$U,ROW(),$D$6)),",",""),"원",""),0))))</f>
        <v/>
      </c>
      <c r="AA1056" s="30">
        <f>IF(OR($Y1056="",$E$6=""),"",IF(INDEX($A:$U,ROW(),$E$6)="",0,IF(ISNUMBER(INDEX($A:$U,ROW(),$E$6)),INDEX($A:$U,ROW(),$E$6),IFERROR(--SUBSTITUTE(SUBSTITUTE(TRIM(INDEX($A:$U,ROW(),$E$6)),",",""),"원",""),0))))</f>
        <v/>
      </c>
      <c r="AB1056" s="30">
        <f>IF(OR($Y1056="",$F$6=""),"",IF(INDEX($A:$U,ROW(),$F$6)="","",IF(ISNUMBER(INDEX($A:$U,ROW(),$F$6)),INDEX($A:$U,ROW(),$F$6),IFERROR(--SUBSTITUTE(SUBSTITUTE(TRIM(INDEX($A:$U,ROW(),$F$6)),",",""),"원",""),""))))</f>
        <v/>
      </c>
      <c r="AC1056" s="2">
        <f>IF(OR($Y1056="",$G$6=""),"",INDEX($A:$U,ROW(),$G$6)&amp;"")</f>
        <v/>
      </c>
      <c r="AD1056" s="2">
        <f>IF($Y1056="","",IF(OR(AND(설정!$B$5&lt;&gt;"",ISNUMBER(SEARCH(설정!$B$5,$AC1056))),AND(설정!$B$6&lt;&gt;"",ISNUMBER(SEARCH(설정!$B$6,$AC1056))),AND(설정!$B$7&lt;&gt;"",ISNUMBER(SEARCH(설정!$B$7,$AC1056)))),"제외","포함"))</f>
        <v/>
      </c>
    </row>
    <row r="1057">
      <c r="W1057" s="2">
        <f>IF(OR($B$5="",$C$6="",ROW()&lt;$B$5),"",IF(INDEX($A:$U,ROW(),$C$6)="","",INDEX($A:$U,ROW(),$C$6)))</f>
        <v/>
      </c>
      <c r="X1057" s="28">
        <f>IF($W1057="","",IF(ISNUMBER($W1057),IF($W1057&gt;=10000000,IFERROR(DATE(INT($W1057/10000),MOD(INT($W1057/100),100),MOD($W1057,100)),""),$W1057),IF(ISNUMBER(--SUBSTITUTE(SUBSTITUTE(TRIM($W1057),".","-"),"/","-")),IF(--SUBSTITUTE(SUBSTITUTE(TRIM($W1057),".","-"),"/","-")&gt;=10000000,IFERROR(DATE(--LEFT(TRIM($W1057),4),--MID(TRIM($W1057),5,2),--RIGHT(TRIM($W1057),2)),""),--SUBSTITUTE(SUBSTITUTE(TRIM($W1057),".","-"),"/","-")),IFERROR(--LEFT(SUBSTITUTE(SUBSTITUTE(TRIM($W1057),".","-"),"/","-"),10),""))))</f>
        <v/>
      </c>
      <c r="Y1057" s="29">
        <f>IF($X1057="","",INT($X1057))</f>
        <v/>
      </c>
      <c r="Z1057" s="30">
        <f>IF(OR($Y1057="",$D$6=""),"",IF(INDEX($A:$U,ROW(),$D$6)="",0,IF(ISNUMBER(INDEX($A:$U,ROW(),$D$6)),INDEX($A:$U,ROW(),$D$6),IFERROR(--SUBSTITUTE(SUBSTITUTE(TRIM(INDEX($A:$U,ROW(),$D$6)),",",""),"원",""),0))))</f>
        <v/>
      </c>
      <c r="AA1057" s="30">
        <f>IF(OR($Y1057="",$E$6=""),"",IF(INDEX($A:$U,ROW(),$E$6)="",0,IF(ISNUMBER(INDEX($A:$U,ROW(),$E$6)),INDEX($A:$U,ROW(),$E$6),IFERROR(--SUBSTITUTE(SUBSTITUTE(TRIM(INDEX($A:$U,ROW(),$E$6)),",",""),"원",""),0))))</f>
        <v/>
      </c>
      <c r="AB1057" s="30">
        <f>IF(OR($Y1057="",$F$6=""),"",IF(INDEX($A:$U,ROW(),$F$6)="","",IF(ISNUMBER(INDEX($A:$U,ROW(),$F$6)),INDEX($A:$U,ROW(),$F$6),IFERROR(--SUBSTITUTE(SUBSTITUTE(TRIM(INDEX($A:$U,ROW(),$F$6)),",",""),"원",""),""))))</f>
        <v/>
      </c>
      <c r="AC1057" s="2">
        <f>IF(OR($Y1057="",$G$6=""),"",INDEX($A:$U,ROW(),$G$6)&amp;"")</f>
        <v/>
      </c>
      <c r="AD1057" s="2">
        <f>IF($Y1057="","",IF(OR(AND(설정!$B$5&lt;&gt;"",ISNUMBER(SEARCH(설정!$B$5,$AC1057))),AND(설정!$B$6&lt;&gt;"",ISNUMBER(SEARCH(설정!$B$6,$AC1057))),AND(설정!$B$7&lt;&gt;"",ISNUMBER(SEARCH(설정!$B$7,$AC1057)))),"제외","포함"))</f>
        <v/>
      </c>
    </row>
    <row r="1058">
      <c r="W1058" s="2">
        <f>IF(OR($B$5="",$C$6="",ROW()&lt;$B$5),"",IF(INDEX($A:$U,ROW(),$C$6)="","",INDEX($A:$U,ROW(),$C$6)))</f>
        <v/>
      </c>
      <c r="X1058" s="28">
        <f>IF($W1058="","",IF(ISNUMBER($W1058),IF($W1058&gt;=10000000,IFERROR(DATE(INT($W1058/10000),MOD(INT($W1058/100),100),MOD($W1058,100)),""),$W1058),IF(ISNUMBER(--SUBSTITUTE(SUBSTITUTE(TRIM($W1058),".","-"),"/","-")),IF(--SUBSTITUTE(SUBSTITUTE(TRIM($W1058),".","-"),"/","-")&gt;=10000000,IFERROR(DATE(--LEFT(TRIM($W1058),4),--MID(TRIM($W1058),5,2),--RIGHT(TRIM($W1058),2)),""),--SUBSTITUTE(SUBSTITUTE(TRIM($W1058),".","-"),"/","-")),IFERROR(--LEFT(SUBSTITUTE(SUBSTITUTE(TRIM($W1058),".","-"),"/","-"),10),""))))</f>
        <v/>
      </c>
      <c r="Y1058" s="29">
        <f>IF($X1058="","",INT($X1058))</f>
        <v/>
      </c>
      <c r="Z1058" s="30">
        <f>IF(OR($Y1058="",$D$6=""),"",IF(INDEX($A:$U,ROW(),$D$6)="",0,IF(ISNUMBER(INDEX($A:$U,ROW(),$D$6)),INDEX($A:$U,ROW(),$D$6),IFERROR(--SUBSTITUTE(SUBSTITUTE(TRIM(INDEX($A:$U,ROW(),$D$6)),",",""),"원",""),0))))</f>
        <v/>
      </c>
      <c r="AA1058" s="30">
        <f>IF(OR($Y1058="",$E$6=""),"",IF(INDEX($A:$U,ROW(),$E$6)="",0,IF(ISNUMBER(INDEX($A:$U,ROW(),$E$6)),INDEX($A:$U,ROW(),$E$6),IFERROR(--SUBSTITUTE(SUBSTITUTE(TRIM(INDEX($A:$U,ROW(),$E$6)),",",""),"원",""),0))))</f>
        <v/>
      </c>
      <c r="AB1058" s="30">
        <f>IF(OR($Y1058="",$F$6=""),"",IF(INDEX($A:$U,ROW(),$F$6)="","",IF(ISNUMBER(INDEX($A:$U,ROW(),$F$6)),INDEX($A:$U,ROW(),$F$6),IFERROR(--SUBSTITUTE(SUBSTITUTE(TRIM(INDEX($A:$U,ROW(),$F$6)),",",""),"원",""),""))))</f>
        <v/>
      </c>
      <c r="AC1058" s="2">
        <f>IF(OR($Y1058="",$G$6=""),"",INDEX($A:$U,ROW(),$G$6)&amp;"")</f>
        <v/>
      </c>
      <c r="AD1058" s="2">
        <f>IF($Y1058="","",IF(OR(AND(설정!$B$5&lt;&gt;"",ISNUMBER(SEARCH(설정!$B$5,$AC1058))),AND(설정!$B$6&lt;&gt;"",ISNUMBER(SEARCH(설정!$B$6,$AC1058))),AND(설정!$B$7&lt;&gt;"",ISNUMBER(SEARCH(설정!$B$7,$AC1058)))),"제외","포함"))</f>
        <v/>
      </c>
    </row>
    <row r="1059">
      <c r="W1059" s="2">
        <f>IF(OR($B$5="",$C$6="",ROW()&lt;$B$5),"",IF(INDEX($A:$U,ROW(),$C$6)="","",INDEX($A:$U,ROW(),$C$6)))</f>
        <v/>
      </c>
      <c r="X1059" s="28">
        <f>IF($W1059="","",IF(ISNUMBER($W1059),IF($W1059&gt;=10000000,IFERROR(DATE(INT($W1059/10000),MOD(INT($W1059/100),100),MOD($W1059,100)),""),$W1059),IF(ISNUMBER(--SUBSTITUTE(SUBSTITUTE(TRIM($W1059),".","-"),"/","-")),IF(--SUBSTITUTE(SUBSTITUTE(TRIM($W1059),".","-"),"/","-")&gt;=10000000,IFERROR(DATE(--LEFT(TRIM($W1059),4),--MID(TRIM($W1059),5,2),--RIGHT(TRIM($W1059),2)),""),--SUBSTITUTE(SUBSTITUTE(TRIM($W1059),".","-"),"/","-")),IFERROR(--LEFT(SUBSTITUTE(SUBSTITUTE(TRIM($W1059),".","-"),"/","-"),10),""))))</f>
        <v/>
      </c>
      <c r="Y1059" s="29">
        <f>IF($X1059="","",INT($X1059))</f>
        <v/>
      </c>
      <c r="Z1059" s="30">
        <f>IF(OR($Y1059="",$D$6=""),"",IF(INDEX($A:$U,ROW(),$D$6)="",0,IF(ISNUMBER(INDEX($A:$U,ROW(),$D$6)),INDEX($A:$U,ROW(),$D$6),IFERROR(--SUBSTITUTE(SUBSTITUTE(TRIM(INDEX($A:$U,ROW(),$D$6)),",",""),"원",""),0))))</f>
        <v/>
      </c>
      <c r="AA1059" s="30">
        <f>IF(OR($Y1059="",$E$6=""),"",IF(INDEX($A:$U,ROW(),$E$6)="",0,IF(ISNUMBER(INDEX($A:$U,ROW(),$E$6)),INDEX($A:$U,ROW(),$E$6),IFERROR(--SUBSTITUTE(SUBSTITUTE(TRIM(INDEX($A:$U,ROW(),$E$6)),",",""),"원",""),0))))</f>
        <v/>
      </c>
      <c r="AB1059" s="30">
        <f>IF(OR($Y1059="",$F$6=""),"",IF(INDEX($A:$U,ROW(),$F$6)="","",IF(ISNUMBER(INDEX($A:$U,ROW(),$F$6)),INDEX($A:$U,ROW(),$F$6),IFERROR(--SUBSTITUTE(SUBSTITUTE(TRIM(INDEX($A:$U,ROW(),$F$6)),",",""),"원",""),""))))</f>
        <v/>
      </c>
      <c r="AC1059" s="2">
        <f>IF(OR($Y1059="",$G$6=""),"",INDEX($A:$U,ROW(),$G$6)&amp;"")</f>
        <v/>
      </c>
      <c r="AD1059" s="2">
        <f>IF($Y1059="","",IF(OR(AND(설정!$B$5&lt;&gt;"",ISNUMBER(SEARCH(설정!$B$5,$AC1059))),AND(설정!$B$6&lt;&gt;"",ISNUMBER(SEARCH(설정!$B$6,$AC1059))),AND(설정!$B$7&lt;&gt;"",ISNUMBER(SEARCH(설정!$B$7,$AC1059)))),"제외","포함"))</f>
        <v/>
      </c>
    </row>
    <row r="1060">
      <c r="W1060" s="2">
        <f>IF(OR($B$5="",$C$6="",ROW()&lt;$B$5),"",IF(INDEX($A:$U,ROW(),$C$6)="","",INDEX($A:$U,ROW(),$C$6)))</f>
        <v/>
      </c>
      <c r="X1060" s="28">
        <f>IF($W1060="","",IF(ISNUMBER($W1060),IF($W1060&gt;=10000000,IFERROR(DATE(INT($W1060/10000),MOD(INT($W1060/100),100),MOD($W1060,100)),""),$W1060),IF(ISNUMBER(--SUBSTITUTE(SUBSTITUTE(TRIM($W1060),".","-"),"/","-")),IF(--SUBSTITUTE(SUBSTITUTE(TRIM($W1060),".","-"),"/","-")&gt;=10000000,IFERROR(DATE(--LEFT(TRIM($W1060),4),--MID(TRIM($W1060),5,2),--RIGHT(TRIM($W1060),2)),""),--SUBSTITUTE(SUBSTITUTE(TRIM($W1060),".","-"),"/","-")),IFERROR(--LEFT(SUBSTITUTE(SUBSTITUTE(TRIM($W1060),".","-"),"/","-"),10),""))))</f>
        <v/>
      </c>
      <c r="Y1060" s="29">
        <f>IF($X1060="","",INT($X1060))</f>
        <v/>
      </c>
      <c r="Z1060" s="30">
        <f>IF(OR($Y1060="",$D$6=""),"",IF(INDEX($A:$U,ROW(),$D$6)="",0,IF(ISNUMBER(INDEX($A:$U,ROW(),$D$6)),INDEX($A:$U,ROW(),$D$6),IFERROR(--SUBSTITUTE(SUBSTITUTE(TRIM(INDEX($A:$U,ROW(),$D$6)),",",""),"원",""),0))))</f>
        <v/>
      </c>
      <c r="AA1060" s="30">
        <f>IF(OR($Y1060="",$E$6=""),"",IF(INDEX($A:$U,ROW(),$E$6)="",0,IF(ISNUMBER(INDEX($A:$U,ROW(),$E$6)),INDEX($A:$U,ROW(),$E$6),IFERROR(--SUBSTITUTE(SUBSTITUTE(TRIM(INDEX($A:$U,ROW(),$E$6)),",",""),"원",""),0))))</f>
        <v/>
      </c>
      <c r="AB1060" s="30">
        <f>IF(OR($Y1060="",$F$6=""),"",IF(INDEX($A:$U,ROW(),$F$6)="","",IF(ISNUMBER(INDEX($A:$U,ROW(),$F$6)),INDEX($A:$U,ROW(),$F$6),IFERROR(--SUBSTITUTE(SUBSTITUTE(TRIM(INDEX($A:$U,ROW(),$F$6)),",",""),"원",""),""))))</f>
        <v/>
      </c>
      <c r="AC1060" s="2">
        <f>IF(OR($Y1060="",$G$6=""),"",INDEX($A:$U,ROW(),$G$6)&amp;"")</f>
        <v/>
      </c>
      <c r="AD1060" s="2">
        <f>IF($Y1060="","",IF(OR(AND(설정!$B$5&lt;&gt;"",ISNUMBER(SEARCH(설정!$B$5,$AC1060))),AND(설정!$B$6&lt;&gt;"",ISNUMBER(SEARCH(설정!$B$6,$AC1060))),AND(설정!$B$7&lt;&gt;"",ISNUMBER(SEARCH(설정!$B$7,$AC1060)))),"제외","포함"))</f>
        <v/>
      </c>
    </row>
    <row r="1061">
      <c r="W1061" s="2">
        <f>IF(OR($B$5="",$C$6="",ROW()&lt;$B$5),"",IF(INDEX($A:$U,ROW(),$C$6)="","",INDEX($A:$U,ROW(),$C$6)))</f>
        <v/>
      </c>
      <c r="X1061" s="28">
        <f>IF($W1061="","",IF(ISNUMBER($W1061),IF($W1061&gt;=10000000,IFERROR(DATE(INT($W1061/10000),MOD(INT($W1061/100),100),MOD($W1061,100)),""),$W1061),IF(ISNUMBER(--SUBSTITUTE(SUBSTITUTE(TRIM($W1061),".","-"),"/","-")),IF(--SUBSTITUTE(SUBSTITUTE(TRIM($W1061),".","-"),"/","-")&gt;=10000000,IFERROR(DATE(--LEFT(TRIM($W1061),4),--MID(TRIM($W1061),5,2),--RIGHT(TRIM($W1061),2)),""),--SUBSTITUTE(SUBSTITUTE(TRIM($W1061),".","-"),"/","-")),IFERROR(--LEFT(SUBSTITUTE(SUBSTITUTE(TRIM($W1061),".","-"),"/","-"),10),""))))</f>
        <v/>
      </c>
      <c r="Y1061" s="29">
        <f>IF($X1061="","",INT($X1061))</f>
        <v/>
      </c>
      <c r="Z1061" s="30">
        <f>IF(OR($Y1061="",$D$6=""),"",IF(INDEX($A:$U,ROW(),$D$6)="",0,IF(ISNUMBER(INDEX($A:$U,ROW(),$D$6)),INDEX($A:$U,ROW(),$D$6),IFERROR(--SUBSTITUTE(SUBSTITUTE(TRIM(INDEX($A:$U,ROW(),$D$6)),",",""),"원",""),0))))</f>
        <v/>
      </c>
      <c r="AA1061" s="30">
        <f>IF(OR($Y1061="",$E$6=""),"",IF(INDEX($A:$U,ROW(),$E$6)="",0,IF(ISNUMBER(INDEX($A:$U,ROW(),$E$6)),INDEX($A:$U,ROW(),$E$6),IFERROR(--SUBSTITUTE(SUBSTITUTE(TRIM(INDEX($A:$U,ROW(),$E$6)),",",""),"원",""),0))))</f>
        <v/>
      </c>
      <c r="AB1061" s="30">
        <f>IF(OR($Y1061="",$F$6=""),"",IF(INDEX($A:$U,ROW(),$F$6)="","",IF(ISNUMBER(INDEX($A:$U,ROW(),$F$6)),INDEX($A:$U,ROW(),$F$6),IFERROR(--SUBSTITUTE(SUBSTITUTE(TRIM(INDEX($A:$U,ROW(),$F$6)),",",""),"원",""),""))))</f>
        <v/>
      </c>
      <c r="AC1061" s="2">
        <f>IF(OR($Y1061="",$G$6=""),"",INDEX($A:$U,ROW(),$G$6)&amp;"")</f>
        <v/>
      </c>
      <c r="AD1061" s="2">
        <f>IF($Y1061="","",IF(OR(AND(설정!$B$5&lt;&gt;"",ISNUMBER(SEARCH(설정!$B$5,$AC1061))),AND(설정!$B$6&lt;&gt;"",ISNUMBER(SEARCH(설정!$B$6,$AC1061))),AND(설정!$B$7&lt;&gt;"",ISNUMBER(SEARCH(설정!$B$7,$AC1061)))),"제외","포함"))</f>
        <v/>
      </c>
    </row>
    <row r="1062">
      <c r="W1062" s="2">
        <f>IF(OR($B$5="",$C$6="",ROW()&lt;$B$5),"",IF(INDEX($A:$U,ROW(),$C$6)="","",INDEX($A:$U,ROW(),$C$6)))</f>
        <v/>
      </c>
      <c r="X1062" s="28">
        <f>IF($W1062="","",IF(ISNUMBER($W1062),IF($W1062&gt;=10000000,IFERROR(DATE(INT($W1062/10000),MOD(INT($W1062/100),100),MOD($W1062,100)),""),$W1062),IF(ISNUMBER(--SUBSTITUTE(SUBSTITUTE(TRIM($W1062),".","-"),"/","-")),IF(--SUBSTITUTE(SUBSTITUTE(TRIM($W1062),".","-"),"/","-")&gt;=10000000,IFERROR(DATE(--LEFT(TRIM($W1062),4),--MID(TRIM($W1062),5,2),--RIGHT(TRIM($W1062),2)),""),--SUBSTITUTE(SUBSTITUTE(TRIM($W1062),".","-"),"/","-")),IFERROR(--LEFT(SUBSTITUTE(SUBSTITUTE(TRIM($W1062),".","-"),"/","-"),10),""))))</f>
        <v/>
      </c>
      <c r="Y1062" s="29">
        <f>IF($X1062="","",INT($X1062))</f>
        <v/>
      </c>
      <c r="Z1062" s="30">
        <f>IF(OR($Y1062="",$D$6=""),"",IF(INDEX($A:$U,ROW(),$D$6)="",0,IF(ISNUMBER(INDEX($A:$U,ROW(),$D$6)),INDEX($A:$U,ROW(),$D$6),IFERROR(--SUBSTITUTE(SUBSTITUTE(TRIM(INDEX($A:$U,ROW(),$D$6)),",",""),"원",""),0))))</f>
        <v/>
      </c>
      <c r="AA1062" s="30">
        <f>IF(OR($Y1062="",$E$6=""),"",IF(INDEX($A:$U,ROW(),$E$6)="",0,IF(ISNUMBER(INDEX($A:$U,ROW(),$E$6)),INDEX($A:$U,ROW(),$E$6),IFERROR(--SUBSTITUTE(SUBSTITUTE(TRIM(INDEX($A:$U,ROW(),$E$6)),",",""),"원",""),0))))</f>
        <v/>
      </c>
      <c r="AB1062" s="30">
        <f>IF(OR($Y1062="",$F$6=""),"",IF(INDEX($A:$U,ROW(),$F$6)="","",IF(ISNUMBER(INDEX($A:$U,ROW(),$F$6)),INDEX($A:$U,ROW(),$F$6),IFERROR(--SUBSTITUTE(SUBSTITUTE(TRIM(INDEX($A:$U,ROW(),$F$6)),",",""),"원",""),""))))</f>
        <v/>
      </c>
      <c r="AC1062" s="2">
        <f>IF(OR($Y1062="",$G$6=""),"",INDEX($A:$U,ROW(),$G$6)&amp;"")</f>
        <v/>
      </c>
      <c r="AD1062" s="2">
        <f>IF($Y1062="","",IF(OR(AND(설정!$B$5&lt;&gt;"",ISNUMBER(SEARCH(설정!$B$5,$AC1062))),AND(설정!$B$6&lt;&gt;"",ISNUMBER(SEARCH(설정!$B$6,$AC1062))),AND(설정!$B$7&lt;&gt;"",ISNUMBER(SEARCH(설정!$B$7,$AC1062)))),"제외","포함"))</f>
        <v/>
      </c>
    </row>
    <row r="1063">
      <c r="W1063" s="2">
        <f>IF(OR($B$5="",$C$6="",ROW()&lt;$B$5),"",IF(INDEX($A:$U,ROW(),$C$6)="","",INDEX($A:$U,ROW(),$C$6)))</f>
        <v/>
      </c>
      <c r="X1063" s="28">
        <f>IF($W1063="","",IF(ISNUMBER($W1063),IF($W1063&gt;=10000000,IFERROR(DATE(INT($W1063/10000),MOD(INT($W1063/100),100),MOD($W1063,100)),""),$W1063),IF(ISNUMBER(--SUBSTITUTE(SUBSTITUTE(TRIM($W1063),".","-"),"/","-")),IF(--SUBSTITUTE(SUBSTITUTE(TRIM($W1063),".","-"),"/","-")&gt;=10000000,IFERROR(DATE(--LEFT(TRIM($W1063),4),--MID(TRIM($W1063),5,2),--RIGHT(TRIM($W1063),2)),""),--SUBSTITUTE(SUBSTITUTE(TRIM($W1063),".","-"),"/","-")),IFERROR(--LEFT(SUBSTITUTE(SUBSTITUTE(TRIM($W1063),".","-"),"/","-"),10),""))))</f>
        <v/>
      </c>
      <c r="Y1063" s="29">
        <f>IF($X1063="","",INT($X1063))</f>
        <v/>
      </c>
      <c r="Z1063" s="30">
        <f>IF(OR($Y1063="",$D$6=""),"",IF(INDEX($A:$U,ROW(),$D$6)="",0,IF(ISNUMBER(INDEX($A:$U,ROW(),$D$6)),INDEX($A:$U,ROW(),$D$6),IFERROR(--SUBSTITUTE(SUBSTITUTE(TRIM(INDEX($A:$U,ROW(),$D$6)),",",""),"원",""),0))))</f>
        <v/>
      </c>
      <c r="AA1063" s="30">
        <f>IF(OR($Y1063="",$E$6=""),"",IF(INDEX($A:$U,ROW(),$E$6)="",0,IF(ISNUMBER(INDEX($A:$U,ROW(),$E$6)),INDEX($A:$U,ROW(),$E$6),IFERROR(--SUBSTITUTE(SUBSTITUTE(TRIM(INDEX($A:$U,ROW(),$E$6)),",",""),"원",""),0))))</f>
        <v/>
      </c>
      <c r="AB1063" s="30">
        <f>IF(OR($Y1063="",$F$6=""),"",IF(INDEX($A:$U,ROW(),$F$6)="","",IF(ISNUMBER(INDEX($A:$U,ROW(),$F$6)),INDEX($A:$U,ROW(),$F$6),IFERROR(--SUBSTITUTE(SUBSTITUTE(TRIM(INDEX($A:$U,ROW(),$F$6)),",",""),"원",""),""))))</f>
        <v/>
      </c>
      <c r="AC1063" s="2">
        <f>IF(OR($Y1063="",$G$6=""),"",INDEX($A:$U,ROW(),$G$6)&amp;"")</f>
        <v/>
      </c>
      <c r="AD1063" s="2">
        <f>IF($Y1063="","",IF(OR(AND(설정!$B$5&lt;&gt;"",ISNUMBER(SEARCH(설정!$B$5,$AC1063))),AND(설정!$B$6&lt;&gt;"",ISNUMBER(SEARCH(설정!$B$6,$AC1063))),AND(설정!$B$7&lt;&gt;"",ISNUMBER(SEARCH(설정!$B$7,$AC1063)))),"제외","포함"))</f>
        <v/>
      </c>
    </row>
    <row r="1064">
      <c r="W1064" s="2">
        <f>IF(OR($B$5="",$C$6="",ROW()&lt;$B$5),"",IF(INDEX($A:$U,ROW(),$C$6)="","",INDEX($A:$U,ROW(),$C$6)))</f>
        <v/>
      </c>
      <c r="X1064" s="28">
        <f>IF($W1064="","",IF(ISNUMBER($W1064),IF($W1064&gt;=10000000,IFERROR(DATE(INT($W1064/10000),MOD(INT($W1064/100),100),MOD($W1064,100)),""),$W1064),IF(ISNUMBER(--SUBSTITUTE(SUBSTITUTE(TRIM($W1064),".","-"),"/","-")),IF(--SUBSTITUTE(SUBSTITUTE(TRIM($W1064),".","-"),"/","-")&gt;=10000000,IFERROR(DATE(--LEFT(TRIM($W1064),4),--MID(TRIM($W1064),5,2),--RIGHT(TRIM($W1064),2)),""),--SUBSTITUTE(SUBSTITUTE(TRIM($W1064),".","-"),"/","-")),IFERROR(--LEFT(SUBSTITUTE(SUBSTITUTE(TRIM($W1064),".","-"),"/","-"),10),""))))</f>
        <v/>
      </c>
      <c r="Y1064" s="29">
        <f>IF($X1064="","",INT($X1064))</f>
        <v/>
      </c>
      <c r="Z1064" s="30">
        <f>IF(OR($Y1064="",$D$6=""),"",IF(INDEX($A:$U,ROW(),$D$6)="",0,IF(ISNUMBER(INDEX($A:$U,ROW(),$D$6)),INDEX($A:$U,ROW(),$D$6),IFERROR(--SUBSTITUTE(SUBSTITUTE(TRIM(INDEX($A:$U,ROW(),$D$6)),",",""),"원",""),0))))</f>
        <v/>
      </c>
      <c r="AA1064" s="30">
        <f>IF(OR($Y1064="",$E$6=""),"",IF(INDEX($A:$U,ROW(),$E$6)="",0,IF(ISNUMBER(INDEX($A:$U,ROW(),$E$6)),INDEX($A:$U,ROW(),$E$6),IFERROR(--SUBSTITUTE(SUBSTITUTE(TRIM(INDEX($A:$U,ROW(),$E$6)),",",""),"원",""),0))))</f>
        <v/>
      </c>
      <c r="AB1064" s="30">
        <f>IF(OR($Y1064="",$F$6=""),"",IF(INDEX($A:$U,ROW(),$F$6)="","",IF(ISNUMBER(INDEX($A:$U,ROW(),$F$6)),INDEX($A:$U,ROW(),$F$6),IFERROR(--SUBSTITUTE(SUBSTITUTE(TRIM(INDEX($A:$U,ROW(),$F$6)),",",""),"원",""),""))))</f>
        <v/>
      </c>
      <c r="AC1064" s="2">
        <f>IF(OR($Y1064="",$G$6=""),"",INDEX($A:$U,ROW(),$G$6)&amp;"")</f>
        <v/>
      </c>
      <c r="AD1064" s="2">
        <f>IF($Y1064="","",IF(OR(AND(설정!$B$5&lt;&gt;"",ISNUMBER(SEARCH(설정!$B$5,$AC1064))),AND(설정!$B$6&lt;&gt;"",ISNUMBER(SEARCH(설정!$B$6,$AC1064))),AND(설정!$B$7&lt;&gt;"",ISNUMBER(SEARCH(설정!$B$7,$AC1064)))),"제외","포함"))</f>
        <v/>
      </c>
    </row>
    <row r="1065">
      <c r="W1065" s="2">
        <f>IF(OR($B$5="",$C$6="",ROW()&lt;$B$5),"",IF(INDEX($A:$U,ROW(),$C$6)="","",INDEX($A:$U,ROW(),$C$6)))</f>
        <v/>
      </c>
      <c r="X1065" s="28">
        <f>IF($W1065="","",IF(ISNUMBER($W1065),IF($W1065&gt;=10000000,IFERROR(DATE(INT($W1065/10000),MOD(INT($W1065/100),100),MOD($W1065,100)),""),$W1065),IF(ISNUMBER(--SUBSTITUTE(SUBSTITUTE(TRIM($W1065),".","-"),"/","-")),IF(--SUBSTITUTE(SUBSTITUTE(TRIM($W1065),".","-"),"/","-")&gt;=10000000,IFERROR(DATE(--LEFT(TRIM($W1065),4),--MID(TRIM($W1065),5,2),--RIGHT(TRIM($W1065),2)),""),--SUBSTITUTE(SUBSTITUTE(TRIM($W1065),".","-"),"/","-")),IFERROR(--LEFT(SUBSTITUTE(SUBSTITUTE(TRIM($W1065),".","-"),"/","-"),10),""))))</f>
        <v/>
      </c>
      <c r="Y1065" s="29">
        <f>IF($X1065="","",INT($X1065))</f>
        <v/>
      </c>
      <c r="Z1065" s="30">
        <f>IF(OR($Y1065="",$D$6=""),"",IF(INDEX($A:$U,ROW(),$D$6)="",0,IF(ISNUMBER(INDEX($A:$U,ROW(),$D$6)),INDEX($A:$U,ROW(),$D$6),IFERROR(--SUBSTITUTE(SUBSTITUTE(TRIM(INDEX($A:$U,ROW(),$D$6)),",",""),"원",""),0))))</f>
        <v/>
      </c>
      <c r="AA1065" s="30">
        <f>IF(OR($Y1065="",$E$6=""),"",IF(INDEX($A:$U,ROW(),$E$6)="",0,IF(ISNUMBER(INDEX($A:$U,ROW(),$E$6)),INDEX($A:$U,ROW(),$E$6),IFERROR(--SUBSTITUTE(SUBSTITUTE(TRIM(INDEX($A:$U,ROW(),$E$6)),",",""),"원",""),0))))</f>
        <v/>
      </c>
      <c r="AB1065" s="30">
        <f>IF(OR($Y1065="",$F$6=""),"",IF(INDEX($A:$U,ROW(),$F$6)="","",IF(ISNUMBER(INDEX($A:$U,ROW(),$F$6)),INDEX($A:$U,ROW(),$F$6),IFERROR(--SUBSTITUTE(SUBSTITUTE(TRIM(INDEX($A:$U,ROW(),$F$6)),",",""),"원",""),""))))</f>
        <v/>
      </c>
      <c r="AC1065" s="2">
        <f>IF(OR($Y1065="",$G$6=""),"",INDEX($A:$U,ROW(),$G$6)&amp;"")</f>
        <v/>
      </c>
      <c r="AD1065" s="2">
        <f>IF($Y1065="","",IF(OR(AND(설정!$B$5&lt;&gt;"",ISNUMBER(SEARCH(설정!$B$5,$AC1065))),AND(설정!$B$6&lt;&gt;"",ISNUMBER(SEARCH(설정!$B$6,$AC1065))),AND(설정!$B$7&lt;&gt;"",ISNUMBER(SEARCH(설정!$B$7,$AC1065)))),"제외","포함"))</f>
        <v/>
      </c>
    </row>
    <row r="1066">
      <c r="W1066" s="2">
        <f>IF(OR($B$5="",$C$6="",ROW()&lt;$B$5),"",IF(INDEX($A:$U,ROW(),$C$6)="","",INDEX($A:$U,ROW(),$C$6)))</f>
        <v/>
      </c>
      <c r="X1066" s="28">
        <f>IF($W1066="","",IF(ISNUMBER($W1066),IF($W1066&gt;=10000000,IFERROR(DATE(INT($W1066/10000),MOD(INT($W1066/100),100),MOD($W1066,100)),""),$W1066),IF(ISNUMBER(--SUBSTITUTE(SUBSTITUTE(TRIM($W1066),".","-"),"/","-")),IF(--SUBSTITUTE(SUBSTITUTE(TRIM($W1066),".","-"),"/","-")&gt;=10000000,IFERROR(DATE(--LEFT(TRIM($W1066),4),--MID(TRIM($W1066),5,2),--RIGHT(TRIM($W1066),2)),""),--SUBSTITUTE(SUBSTITUTE(TRIM($W1066),".","-"),"/","-")),IFERROR(--LEFT(SUBSTITUTE(SUBSTITUTE(TRIM($W1066),".","-"),"/","-"),10),""))))</f>
        <v/>
      </c>
      <c r="Y1066" s="29">
        <f>IF($X1066="","",INT($X1066))</f>
        <v/>
      </c>
      <c r="Z1066" s="30">
        <f>IF(OR($Y1066="",$D$6=""),"",IF(INDEX($A:$U,ROW(),$D$6)="",0,IF(ISNUMBER(INDEX($A:$U,ROW(),$D$6)),INDEX($A:$U,ROW(),$D$6),IFERROR(--SUBSTITUTE(SUBSTITUTE(TRIM(INDEX($A:$U,ROW(),$D$6)),",",""),"원",""),0))))</f>
        <v/>
      </c>
      <c r="AA1066" s="30">
        <f>IF(OR($Y1066="",$E$6=""),"",IF(INDEX($A:$U,ROW(),$E$6)="",0,IF(ISNUMBER(INDEX($A:$U,ROW(),$E$6)),INDEX($A:$U,ROW(),$E$6),IFERROR(--SUBSTITUTE(SUBSTITUTE(TRIM(INDEX($A:$U,ROW(),$E$6)),",",""),"원",""),0))))</f>
        <v/>
      </c>
      <c r="AB1066" s="30">
        <f>IF(OR($Y1066="",$F$6=""),"",IF(INDEX($A:$U,ROW(),$F$6)="","",IF(ISNUMBER(INDEX($A:$U,ROW(),$F$6)),INDEX($A:$U,ROW(),$F$6),IFERROR(--SUBSTITUTE(SUBSTITUTE(TRIM(INDEX($A:$U,ROW(),$F$6)),",",""),"원",""),""))))</f>
        <v/>
      </c>
      <c r="AC1066" s="2">
        <f>IF(OR($Y1066="",$G$6=""),"",INDEX($A:$U,ROW(),$G$6)&amp;"")</f>
        <v/>
      </c>
      <c r="AD1066" s="2">
        <f>IF($Y1066="","",IF(OR(AND(설정!$B$5&lt;&gt;"",ISNUMBER(SEARCH(설정!$B$5,$AC1066))),AND(설정!$B$6&lt;&gt;"",ISNUMBER(SEARCH(설정!$B$6,$AC1066))),AND(설정!$B$7&lt;&gt;"",ISNUMBER(SEARCH(설정!$B$7,$AC1066)))),"제외","포함"))</f>
        <v/>
      </c>
    </row>
    <row r="1067">
      <c r="W1067" s="2">
        <f>IF(OR($B$5="",$C$6="",ROW()&lt;$B$5),"",IF(INDEX($A:$U,ROW(),$C$6)="","",INDEX($A:$U,ROW(),$C$6)))</f>
        <v/>
      </c>
      <c r="X1067" s="28">
        <f>IF($W1067="","",IF(ISNUMBER($W1067),IF($W1067&gt;=10000000,IFERROR(DATE(INT($W1067/10000),MOD(INT($W1067/100),100),MOD($W1067,100)),""),$W1067),IF(ISNUMBER(--SUBSTITUTE(SUBSTITUTE(TRIM($W1067),".","-"),"/","-")),IF(--SUBSTITUTE(SUBSTITUTE(TRIM($W1067),".","-"),"/","-")&gt;=10000000,IFERROR(DATE(--LEFT(TRIM($W1067),4),--MID(TRIM($W1067),5,2),--RIGHT(TRIM($W1067),2)),""),--SUBSTITUTE(SUBSTITUTE(TRIM($W1067),".","-"),"/","-")),IFERROR(--LEFT(SUBSTITUTE(SUBSTITUTE(TRIM($W1067),".","-"),"/","-"),10),""))))</f>
        <v/>
      </c>
      <c r="Y1067" s="29">
        <f>IF($X1067="","",INT($X1067))</f>
        <v/>
      </c>
      <c r="Z1067" s="30">
        <f>IF(OR($Y1067="",$D$6=""),"",IF(INDEX($A:$U,ROW(),$D$6)="",0,IF(ISNUMBER(INDEX($A:$U,ROW(),$D$6)),INDEX($A:$U,ROW(),$D$6),IFERROR(--SUBSTITUTE(SUBSTITUTE(TRIM(INDEX($A:$U,ROW(),$D$6)),",",""),"원",""),0))))</f>
        <v/>
      </c>
      <c r="AA1067" s="30">
        <f>IF(OR($Y1067="",$E$6=""),"",IF(INDEX($A:$U,ROW(),$E$6)="",0,IF(ISNUMBER(INDEX($A:$U,ROW(),$E$6)),INDEX($A:$U,ROW(),$E$6),IFERROR(--SUBSTITUTE(SUBSTITUTE(TRIM(INDEX($A:$U,ROW(),$E$6)),",",""),"원",""),0))))</f>
        <v/>
      </c>
      <c r="AB1067" s="30">
        <f>IF(OR($Y1067="",$F$6=""),"",IF(INDEX($A:$U,ROW(),$F$6)="","",IF(ISNUMBER(INDEX($A:$U,ROW(),$F$6)),INDEX($A:$U,ROW(),$F$6),IFERROR(--SUBSTITUTE(SUBSTITUTE(TRIM(INDEX($A:$U,ROW(),$F$6)),",",""),"원",""),""))))</f>
        <v/>
      </c>
      <c r="AC1067" s="2">
        <f>IF(OR($Y1067="",$G$6=""),"",INDEX($A:$U,ROW(),$G$6)&amp;"")</f>
        <v/>
      </c>
      <c r="AD1067" s="2">
        <f>IF($Y1067="","",IF(OR(AND(설정!$B$5&lt;&gt;"",ISNUMBER(SEARCH(설정!$B$5,$AC1067))),AND(설정!$B$6&lt;&gt;"",ISNUMBER(SEARCH(설정!$B$6,$AC1067))),AND(설정!$B$7&lt;&gt;"",ISNUMBER(SEARCH(설정!$B$7,$AC1067)))),"제외","포함"))</f>
        <v/>
      </c>
    </row>
    <row r="1068">
      <c r="W1068" s="2">
        <f>IF(OR($B$5="",$C$6="",ROW()&lt;$B$5),"",IF(INDEX($A:$U,ROW(),$C$6)="","",INDEX($A:$U,ROW(),$C$6)))</f>
        <v/>
      </c>
      <c r="X1068" s="28">
        <f>IF($W1068="","",IF(ISNUMBER($W1068),IF($W1068&gt;=10000000,IFERROR(DATE(INT($W1068/10000),MOD(INT($W1068/100),100),MOD($W1068,100)),""),$W1068),IF(ISNUMBER(--SUBSTITUTE(SUBSTITUTE(TRIM($W1068),".","-"),"/","-")),IF(--SUBSTITUTE(SUBSTITUTE(TRIM($W1068),".","-"),"/","-")&gt;=10000000,IFERROR(DATE(--LEFT(TRIM($W1068),4),--MID(TRIM($W1068),5,2),--RIGHT(TRIM($W1068),2)),""),--SUBSTITUTE(SUBSTITUTE(TRIM($W1068),".","-"),"/","-")),IFERROR(--LEFT(SUBSTITUTE(SUBSTITUTE(TRIM($W1068),".","-"),"/","-"),10),""))))</f>
        <v/>
      </c>
      <c r="Y1068" s="29">
        <f>IF($X1068="","",INT($X1068))</f>
        <v/>
      </c>
      <c r="Z1068" s="30">
        <f>IF(OR($Y1068="",$D$6=""),"",IF(INDEX($A:$U,ROW(),$D$6)="",0,IF(ISNUMBER(INDEX($A:$U,ROW(),$D$6)),INDEX($A:$U,ROW(),$D$6),IFERROR(--SUBSTITUTE(SUBSTITUTE(TRIM(INDEX($A:$U,ROW(),$D$6)),",",""),"원",""),0))))</f>
        <v/>
      </c>
      <c r="AA1068" s="30">
        <f>IF(OR($Y1068="",$E$6=""),"",IF(INDEX($A:$U,ROW(),$E$6)="",0,IF(ISNUMBER(INDEX($A:$U,ROW(),$E$6)),INDEX($A:$U,ROW(),$E$6),IFERROR(--SUBSTITUTE(SUBSTITUTE(TRIM(INDEX($A:$U,ROW(),$E$6)),",",""),"원",""),0))))</f>
        <v/>
      </c>
      <c r="AB1068" s="30">
        <f>IF(OR($Y1068="",$F$6=""),"",IF(INDEX($A:$U,ROW(),$F$6)="","",IF(ISNUMBER(INDEX($A:$U,ROW(),$F$6)),INDEX($A:$U,ROW(),$F$6),IFERROR(--SUBSTITUTE(SUBSTITUTE(TRIM(INDEX($A:$U,ROW(),$F$6)),",",""),"원",""),""))))</f>
        <v/>
      </c>
      <c r="AC1068" s="2">
        <f>IF(OR($Y1068="",$G$6=""),"",INDEX($A:$U,ROW(),$G$6)&amp;"")</f>
        <v/>
      </c>
      <c r="AD1068" s="2">
        <f>IF($Y1068="","",IF(OR(AND(설정!$B$5&lt;&gt;"",ISNUMBER(SEARCH(설정!$B$5,$AC1068))),AND(설정!$B$6&lt;&gt;"",ISNUMBER(SEARCH(설정!$B$6,$AC1068))),AND(설정!$B$7&lt;&gt;"",ISNUMBER(SEARCH(설정!$B$7,$AC1068)))),"제외","포함"))</f>
        <v/>
      </c>
    </row>
    <row r="1069">
      <c r="W1069" s="2">
        <f>IF(OR($B$5="",$C$6="",ROW()&lt;$B$5),"",IF(INDEX($A:$U,ROW(),$C$6)="","",INDEX($A:$U,ROW(),$C$6)))</f>
        <v/>
      </c>
      <c r="X1069" s="28">
        <f>IF($W1069="","",IF(ISNUMBER($W1069),IF($W1069&gt;=10000000,IFERROR(DATE(INT($W1069/10000),MOD(INT($W1069/100),100),MOD($W1069,100)),""),$W1069),IF(ISNUMBER(--SUBSTITUTE(SUBSTITUTE(TRIM($W1069),".","-"),"/","-")),IF(--SUBSTITUTE(SUBSTITUTE(TRIM($W1069),".","-"),"/","-")&gt;=10000000,IFERROR(DATE(--LEFT(TRIM($W1069),4),--MID(TRIM($W1069),5,2),--RIGHT(TRIM($W1069),2)),""),--SUBSTITUTE(SUBSTITUTE(TRIM($W1069),".","-"),"/","-")),IFERROR(--LEFT(SUBSTITUTE(SUBSTITUTE(TRIM($W1069),".","-"),"/","-"),10),""))))</f>
        <v/>
      </c>
      <c r="Y1069" s="29">
        <f>IF($X1069="","",INT($X1069))</f>
        <v/>
      </c>
      <c r="Z1069" s="30">
        <f>IF(OR($Y1069="",$D$6=""),"",IF(INDEX($A:$U,ROW(),$D$6)="",0,IF(ISNUMBER(INDEX($A:$U,ROW(),$D$6)),INDEX($A:$U,ROW(),$D$6),IFERROR(--SUBSTITUTE(SUBSTITUTE(TRIM(INDEX($A:$U,ROW(),$D$6)),",",""),"원",""),0))))</f>
        <v/>
      </c>
      <c r="AA1069" s="30">
        <f>IF(OR($Y1069="",$E$6=""),"",IF(INDEX($A:$U,ROW(),$E$6)="",0,IF(ISNUMBER(INDEX($A:$U,ROW(),$E$6)),INDEX($A:$U,ROW(),$E$6),IFERROR(--SUBSTITUTE(SUBSTITUTE(TRIM(INDEX($A:$U,ROW(),$E$6)),",",""),"원",""),0))))</f>
        <v/>
      </c>
      <c r="AB1069" s="30">
        <f>IF(OR($Y1069="",$F$6=""),"",IF(INDEX($A:$U,ROW(),$F$6)="","",IF(ISNUMBER(INDEX($A:$U,ROW(),$F$6)),INDEX($A:$U,ROW(),$F$6),IFERROR(--SUBSTITUTE(SUBSTITUTE(TRIM(INDEX($A:$U,ROW(),$F$6)),",",""),"원",""),""))))</f>
        <v/>
      </c>
      <c r="AC1069" s="2">
        <f>IF(OR($Y1069="",$G$6=""),"",INDEX($A:$U,ROW(),$G$6)&amp;"")</f>
        <v/>
      </c>
      <c r="AD1069" s="2">
        <f>IF($Y1069="","",IF(OR(AND(설정!$B$5&lt;&gt;"",ISNUMBER(SEARCH(설정!$B$5,$AC1069))),AND(설정!$B$6&lt;&gt;"",ISNUMBER(SEARCH(설정!$B$6,$AC1069))),AND(설정!$B$7&lt;&gt;"",ISNUMBER(SEARCH(설정!$B$7,$AC1069)))),"제외","포함"))</f>
        <v/>
      </c>
    </row>
    <row r="1070">
      <c r="W1070" s="2">
        <f>IF(OR($B$5="",$C$6="",ROW()&lt;$B$5),"",IF(INDEX($A:$U,ROW(),$C$6)="","",INDEX($A:$U,ROW(),$C$6)))</f>
        <v/>
      </c>
      <c r="X1070" s="28">
        <f>IF($W1070="","",IF(ISNUMBER($W1070),IF($W1070&gt;=10000000,IFERROR(DATE(INT($W1070/10000),MOD(INT($W1070/100),100),MOD($W1070,100)),""),$W1070),IF(ISNUMBER(--SUBSTITUTE(SUBSTITUTE(TRIM($W1070),".","-"),"/","-")),IF(--SUBSTITUTE(SUBSTITUTE(TRIM($W1070),".","-"),"/","-")&gt;=10000000,IFERROR(DATE(--LEFT(TRIM($W1070),4),--MID(TRIM($W1070),5,2),--RIGHT(TRIM($W1070),2)),""),--SUBSTITUTE(SUBSTITUTE(TRIM($W1070),".","-"),"/","-")),IFERROR(--LEFT(SUBSTITUTE(SUBSTITUTE(TRIM($W1070),".","-"),"/","-"),10),""))))</f>
        <v/>
      </c>
      <c r="Y1070" s="29">
        <f>IF($X1070="","",INT($X1070))</f>
        <v/>
      </c>
      <c r="Z1070" s="30">
        <f>IF(OR($Y1070="",$D$6=""),"",IF(INDEX($A:$U,ROW(),$D$6)="",0,IF(ISNUMBER(INDEX($A:$U,ROW(),$D$6)),INDEX($A:$U,ROW(),$D$6),IFERROR(--SUBSTITUTE(SUBSTITUTE(TRIM(INDEX($A:$U,ROW(),$D$6)),",",""),"원",""),0))))</f>
        <v/>
      </c>
      <c r="AA1070" s="30">
        <f>IF(OR($Y1070="",$E$6=""),"",IF(INDEX($A:$U,ROW(),$E$6)="",0,IF(ISNUMBER(INDEX($A:$U,ROW(),$E$6)),INDEX($A:$U,ROW(),$E$6),IFERROR(--SUBSTITUTE(SUBSTITUTE(TRIM(INDEX($A:$U,ROW(),$E$6)),",",""),"원",""),0))))</f>
        <v/>
      </c>
      <c r="AB1070" s="30">
        <f>IF(OR($Y1070="",$F$6=""),"",IF(INDEX($A:$U,ROW(),$F$6)="","",IF(ISNUMBER(INDEX($A:$U,ROW(),$F$6)),INDEX($A:$U,ROW(),$F$6),IFERROR(--SUBSTITUTE(SUBSTITUTE(TRIM(INDEX($A:$U,ROW(),$F$6)),",",""),"원",""),""))))</f>
        <v/>
      </c>
      <c r="AC1070" s="2">
        <f>IF(OR($Y1070="",$G$6=""),"",INDEX($A:$U,ROW(),$G$6)&amp;"")</f>
        <v/>
      </c>
      <c r="AD1070" s="2">
        <f>IF($Y1070="","",IF(OR(AND(설정!$B$5&lt;&gt;"",ISNUMBER(SEARCH(설정!$B$5,$AC1070))),AND(설정!$B$6&lt;&gt;"",ISNUMBER(SEARCH(설정!$B$6,$AC1070))),AND(설정!$B$7&lt;&gt;"",ISNUMBER(SEARCH(설정!$B$7,$AC1070)))),"제외","포함"))</f>
        <v/>
      </c>
    </row>
    <row r="1071">
      <c r="W1071" s="2">
        <f>IF(OR($B$5="",$C$6="",ROW()&lt;$B$5),"",IF(INDEX($A:$U,ROW(),$C$6)="","",INDEX($A:$U,ROW(),$C$6)))</f>
        <v/>
      </c>
      <c r="X1071" s="28">
        <f>IF($W1071="","",IF(ISNUMBER($W1071),IF($W1071&gt;=10000000,IFERROR(DATE(INT($W1071/10000),MOD(INT($W1071/100),100),MOD($W1071,100)),""),$W1071),IF(ISNUMBER(--SUBSTITUTE(SUBSTITUTE(TRIM($W1071),".","-"),"/","-")),IF(--SUBSTITUTE(SUBSTITUTE(TRIM($W1071),".","-"),"/","-")&gt;=10000000,IFERROR(DATE(--LEFT(TRIM($W1071),4),--MID(TRIM($W1071),5,2),--RIGHT(TRIM($W1071),2)),""),--SUBSTITUTE(SUBSTITUTE(TRIM($W1071),".","-"),"/","-")),IFERROR(--LEFT(SUBSTITUTE(SUBSTITUTE(TRIM($W1071),".","-"),"/","-"),10),""))))</f>
        <v/>
      </c>
      <c r="Y1071" s="29">
        <f>IF($X1071="","",INT($X1071))</f>
        <v/>
      </c>
      <c r="Z1071" s="30">
        <f>IF(OR($Y1071="",$D$6=""),"",IF(INDEX($A:$U,ROW(),$D$6)="",0,IF(ISNUMBER(INDEX($A:$U,ROW(),$D$6)),INDEX($A:$U,ROW(),$D$6),IFERROR(--SUBSTITUTE(SUBSTITUTE(TRIM(INDEX($A:$U,ROW(),$D$6)),",",""),"원",""),0))))</f>
        <v/>
      </c>
      <c r="AA1071" s="30">
        <f>IF(OR($Y1071="",$E$6=""),"",IF(INDEX($A:$U,ROW(),$E$6)="",0,IF(ISNUMBER(INDEX($A:$U,ROW(),$E$6)),INDEX($A:$U,ROW(),$E$6),IFERROR(--SUBSTITUTE(SUBSTITUTE(TRIM(INDEX($A:$U,ROW(),$E$6)),",",""),"원",""),0))))</f>
        <v/>
      </c>
      <c r="AB1071" s="30">
        <f>IF(OR($Y1071="",$F$6=""),"",IF(INDEX($A:$U,ROW(),$F$6)="","",IF(ISNUMBER(INDEX($A:$U,ROW(),$F$6)),INDEX($A:$U,ROW(),$F$6),IFERROR(--SUBSTITUTE(SUBSTITUTE(TRIM(INDEX($A:$U,ROW(),$F$6)),",",""),"원",""),""))))</f>
        <v/>
      </c>
      <c r="AC1071" s="2">
        <f>IF(OR($Y1071="",$G$6=""),"",INDEX($A:$U,ROW(),$G$6)&amp;"")</f>
        <v/>
      </c>
      <c r="AD1071" s="2">
        <f>IF($Y1071="","",IF(OR(AND(설정!$B$5&lt;&gt;"",ISNUMBER(SEARCH(설정!$B$5,$AC1071))),AND(설정!$B$6&lt;&gt;"",ISNUMBER(SEARCH(설정!$B$6,$AC1071))),AND(설정!$B$7&lt;&gt;"",ISNUMBER(SEARCH(설정!$B$7,$AC1071)))),"제외","포함"))</f>
        <v/>
      </c>
    </row>
    <row r="1072">
      <c r="W1072" s="2">
        <f>IF(OR($B$5="",$C$6="",ROW()&lt;$B$5),"",IF(INDEX($A:$U,ROW(),$C$6)="","",INDEX($A:$U,ROW(),$C$6)))</f>
        <v/>
      </c>
      <c r="X1072" s="28">
        <f>IF($W1072="","",IF(ISNUMBER($W1072),IF($W1072&gt;=10000000,IFERROR(DATE(INT($W1072/10000),MOD(INT($W1072/100),100),MOD($W1072,100)),""),$W1072),IF(ISNUMBER(--SUBSTITUTE(SUBSTITUTE(TRIM($W1072),".","-"),"/","-")),IF(--SUBSTITUTE(SUBSTITUTE(TRIM($W1072),".","-"),"/","-")&gt;=10000000,IFERROR(DATE(--LEFT(TRIM($W1072),4),--MID(TRIM($W1072),5,2),--RIGHT(TRIM($W1072),2)),""),--SUBSTITUTE(SUBSTITUTE(TRIM($W1072),".","-"),"/","-")),IFERROR(--LEFT(SUBSTITUTE(SUBSTITUTE(TRIM($W1072),".","-"),"/","-"),10),""))))</f>
        <v/>
      </c>
      <c r="Y1072" s="29">
        <f>IF($X1072="","",INT($X1072))</f>
        <v/>
      </c>
      <c r="Z1072" s="30">
        <f>IF(OR($Y1072="",$D$6=""),"",IF(INDEX($A:$U,ROW(),$D$6)="",0,IF(ISNUMBER(INDEX($A:$U,ROW(),$D$6)),INDEX($A:$U,ROW(),$D$6),IFERROR(--SUBSTITUTE(SUBSTITUTE(TRIM(INDEX($A:$U,ROW(),$D$6)),",",""),"원",""),0))))</f>
        <v/>
      </c>
      <c r="AA1072" s="30">
        <f>IF(OR($Y1072="",$E$6=""),"",IF(INDEX($A:$U,ROW(),$E$6)="",0,IF(ISNUMBER(INDEX($A:$U,ROW(),$E$6)),INDEX($A:$U,ROW(),$E$6),IFERROR(--SUBSTITUTE(SUBSTITUTE(TRIM(INDEX($A:$U,ROW(),$E$6)),",",""),"원",""),0))))</f>
        <v/>
      </c>
      <c r="AB1072" s="30">
        <f>IF(OR($Y1072="",$F$6=""),"",IF(INDEX($A:$U,ROW(),$F$6)="","",IF(ISNUMBER(INDEX($A:$U,ROW(),$F$6)),INDEX($A:$U,ROW(),$F$6),IFERROR(--SUBSTITUTE(SUBSTITUTE(TRIM(INDEX($A:$U,ROW(),$F$6)),",",""),"원",""),""))))</f>
        <v/>
      </c>
      <c r="AC1072" s="2">
        <f>IF(OR($Y1072="",$G$6=""),"",INDEX($A:$U,ROW(),$G$6)&amp;"")</f>
        <v/>
      </c>
      <c r="AD1072" s="2">
        <f>IF($Y1072="","",IF(OR(AND(설정!$B$5&lt;&gt;"",ISNUMBER(SEARCH(설정!$B$5,$AC1072))),AND(설정!$B$6&lt;&gt;"",ISNUMBER(SEARCH(설정!$B$6,$AC1072))),AND(설정!$B$7&lt;&gt;"",ISNUMBER(SEARCH(설정!$B$7,$AC1072)))),"제외","포함"))</f>
        <v/>
      </c>
    </row>
    <row r="1073">
      <c r="W1073" s="2">
        <f>IF(OR($B$5="",$C$6="",ROW()&lt;$B$5),"",IF(INDEX($A:$U,ROW(),$C$6)="","",INDEX($A:$U,ROW(),$C$6)))</f>
        <v/>
      </c>
      <c r="X1073" s="28">
        <f>IF($W1073="","",IF(ISNUMBER($W1073),IF($W1073&gt;=10000000,IFERROR(DATE(INT($W1073/10000),MOD(INT($W1073/100),100),MOD($W1073,100)),""),$W1073),IF(ISNUMBER(--SUBSTITUTE(SUBSTITUTE(TRIM($W1073),".","-"),"/","-")),IF(--SUBSTITUTE(SUBSTITUTE(TRIM($W1073),".","-"),"/","-")&gt;=10000000,IFERROR(DATE(--LEFT(TRIM($W1073),4),--MID(TRIM($W1073),5,2),--RIGHT(TRIM($W1073),2)),""),--SUBSTITUTE(SUBSTITUTE(TRIM($W1073),".","-"),"/","-")),IFERROR(--LEFT(SUBSTITUTE(SUBSTITUTE(TRIM($W1073),".","-"),"/","-"),10),""))))</f>
        <v/>
      </c>
      <c r="Y1073" s="29">
        <f>IF($X1073="","",INT($X1073))</f>
        <v/>
      </c>
      <c r="Z1073" s="30">
        <f>IF(OR($Y1073="",$D$6=""),"",IF(INDEX($A:$U,ROW(),$D$6)="",0,IF(ISNUMBER(INDEX($A:$U,ROW(),$D$6)),INDEX($A:$U,ROW(),$D$6),IFERROR(--SUBSTITUTE(SUBSTITUTE(TRIM(INDEX($A:$U,ROW(),$D$6)),",",""),"원",""),0))))</f>
        <v/>
      </c>
      <c r="AA1073" s="30">
        <f>IF(OR($Y1073="",$E$6=""),"",IF(INDEX($A:$U,ROW(),$E$6)="",0,IF(ISNUMBER(INDEX($A:$U,ROW(),$E$6)),INDEX($A:$U,ROW(),$E$6),IFERROR(--SUBSTITUTE(SUBSTITUTE(TRIM(INDEX($A:$U,ROW(),$E$6)),",",""),"원",""),0))))</f>
        <v/>
      </c>
      <c r="AB1073" s="30">
        <f>IF(OR($Y1073="",$F$6=""),"",IF(INDEX($A:$U,ROW(),$F$6)="","",IF(ISNUMBER(INDEX($A:$U,ROW(),$F$6)),INDEX($A:$U,ROW(),$F$6),IFERROR(--SUBSTITUTE(SUBSTITUTE(TRIM(INDEX($A:$U,ROW(),$F$6)),",",""),"원",""),""))))</f>
        <v/>
      </c>
      <c r="AC1073" s="2">
        <f>IF(OR($Y1073="",$G$6=""),"",INDEX($A:$U,ROW(),$G$6)&amp;"")</f>
        <v/>
      </c>
      <c r="AD1073" s="2">
        <f>IF($Y1073="","",IF(OR(AND(설정!$B$5&lt;&gt;"",ISNUMBER(SEARCH(설정!$B$5,$AC1073))),AND(설정!$B$6&lt;&gt;"",ISNUMBER(SEARCH(설정!$B$6,$AC1073))),AND(설정!$B$7&lt;&gt;"",ISNUMBER(SEARCH(설정!$B$7,$AC1073)))),"제외","포함"))</f>
        <v/>
      </c>
    </row>
    <row r="1074">
      <c r="W1074" s="2">
        <f>IF(OR($B$5="",$C$6="",ROW()&lt;$B$5),"",IF(INDEX($A:$U,ROW(),$C$6)="","",INDEX($A:$U,ROW(),$C$6)))</f>
        <v/>
      </c>
      <c r="X1074" s="28">
        <f>IF($W1074="","",IF(ISNUMBER($W1074),IF($W1074&gt;=10000000,IFERROR(DATE(INT($W1074/10000),MOD(INT($W1074/100),100),MOD($W1074,100)),""),$W1074),IF(ISNUMBER(--SUBSTITUTE(SUBSTITUTE(TRIM($W1074),".","-"),"/","-")),IF(--SUBSTITUTE(SUBSTITUTE(TRIM($W1074),".","-"),"/","-")&gt;=10000000,IFERROR(DATE(--LEFT(TRIM($W1074),4),--MID(TRIM($W1074),5,2),--RIGHT(TRIM($W1074),2)),""),--SUBSTITUTE(SUBSTITUTE(TRIM($W1074),".","-"),"/","-")),IFERROR(--LEFT(SUBSTITUTE(SUBSTITUTE(TRIM($W1074),".","-"),"/","-"),10),""))))</f>
        <v/>
      </c>
      <c r="Y1074" s="29">
        <f>IF($X1074="","",INT($X1074))</f>
        <v/>
      </c>
      <c r="Z1074" s="30">
        <f>IF(OR($Y1074="",$D$6=""),"",IF(INDEX($A:$U,ROW(),$D$6)="",0,IF(ISNUMBER(INDEX($A:$U,ROW(),$D$6)),INDEX($A:$U,ROW(),$D$6),IFERROR(--SUBSTITUTE(SUBSTITUTE(TRIM(INDEX($A:$U,ROW(),$D$6)),",",""),"원",""),0))))</f>
        <v/>
      </c>
      <c r="AA1074" s="30">
        <f>IF(OR($Y1074="",$E$6=""),"",IF(INDEX($A:$U,ROW(),$E$6)="",0,IF(ISNUMBER(INDEX($A:$U,ROW(),$E$6)),INDEX($A:$U,ROW(),$E$6),IFERROR(--SUBSTITUTE(SUBSTITUTE(TRIM(INDEX($A:$U,ROW(),$E$6)),",",""),"원",""),0))))</f>
        <v/>
      </c>
      <c r="AB1074" s="30">
        <f>IF(OR($Y1074="",$F$6=""),"",IF(INDEX($A:$U,ROW(),$F$6)="","",IF(ISNUMBER(INDEX($A:$U,ROW(),$F$6)),INDEX($A:$U,ROW(),$F$6),IFERROR(--SUBSTITUTE(SUBSTITUTE(TRIM(INDEX($A:$U,ROW(),$F$6)),",",""),"원",""),""))))</f>
        <v/>
      </c>
      <c r="AC1074" s="2">
        <f>IF(OR($Y1074="",$G$6=""),"",INDEX($A:$U,ROW(),$G$6)&amp;"")</f>
        <v/>
      </c>
      <c r="AD1074" s="2">
        <f>IF($Y1074="","",IF(OR(AND(설정!$B$5&lt;&gt;"",ISNUMBER(SEARCH(설정!$B$5,$AC1074))),AND(설정!$B$6&lt;&gt;"",ISNUMBER(SEARCH(설정!$B$6,$AC1074))),AND(설정!$B$7&lt;&gt;"",ISNUMBER(SEARCH(설정!$B$7,$AC1074)))),"제외","포함"))</f>
        <v/>
      </c>
    </row>
    <row r="1075">
      <c r="W1075" s="2">
        <f>IF(OR($B$5="",$C$6="",ROW()&lt;$B$5),"",IF(INDEX($A:$U,ROW(),$C$6)="","",INDEX($A:$U,ROW(),$C$6)))</f>
        <v/>
      </c>
      <c r="X1075" s="28">
        <f>IF($W1075="","",IF(ISNUMBER($W1075),IF($W1075&gt;=10000000,IFERROR(DATE(INT($W1075/10000),MOD(INT($W1075/100),100),MOD($W1075,100)),""),$W1075),IF(ISNUMBER(--SUBSTITUTE(SUBSTITUTE(TRIM($W1075),".","-"),"/","-")),IF(--SUBSTITUTE(SUBSTITUTE(TRIM($W1075),".","-"),"/","-")&gt;=10000000,IFERROR(DATE(--LEFT(TRIM($W1075),4),--MID(TRIM($W1075),5,2),--RIGHT(TRIM($W1075),2)),""),--SUBSTITUTE(SUBSTITUTE(TRIM($W1075),".","-"),"/","-")),IFERROR(--LEFT(SUBSTITUTE(SUBSTITUTE(TRIM($W1075),".","-"),"/","-"),10),""))))</f>
        <v/>
      </c>
      <c r="Y1075" s="29">
        <f>IF($X1075="","",INT($X1075))</f>
        <v/>
      </c>
      <c r="Z1075" s="30">
        <f>IF(OR($Y1075="",$D$6=""),"",IF(INDEX($A:$U,ROW(),$D$6)="",0,IF(ISNUMBER(INDEX($A:$U,ROW(),$D$6)),INDEX($A:$U,ROW(),$D$6),IFERROR(--SUBSTITUTE(SUBSTITUTE(TRIM(INDEX($A:$U,ROW(),$D$6)),",",""),"원",""),0))))</f>
        <v/>
      </c>
      <c r="AA1075" s="30">
        <f>IF(OR($Y1075="",$E$6=""),"",IF(INDEX($A:$U,ROW(),$E$6)="",0,IF(ISNUMBER(INDEX($A:$U,ROW(),$E$6)),INDEX($A:$U,ROW(),$E$6),IFERROR(--SUBSTITUTE(SUBSTITUTE(TRIM(INDEX($A:$U,ROW(),$E$6)),",",""),"원",""),0))))</f>
        <v/>
      </c>
      <c r="AB1075" s="30">
        <f>IF(OR($Y1075="",$F$6=""),"",IF(INDEX($A:$U,ROW(),$F$6)="","",IF(ISNUMBER(INDEX($A:$U,ROW(),$F$6)),INDEX($A:$U,ROW(),$F$6),IFERROR(--SUBSTITUTE(SUBSTITUTE(TRIM(INDEX($A:$U,ROW(),$F$6)),",",""),"원",""),""))))</f>
        <v/>
      </c>
      <c r="AC1075" s="2">
        <f>IF(OR($Y1075="",$G$6=""),"",INDEX($A:$U,ROW(),$G$6)&amp;"")</f>
        <v/>
      </c>
      <c r="AD1075" s="2">
        <f>IF($Y1075="","",IF(OR(AND(설정!$B$5&lt;&gt;"",ISNUMBER(SEARCH(설정!$B$5,$AC1075))),AND(설정!$B$6&lt;&gt;"",ISNUMBER(SEARCH(설정!$B$6,$AC1075))),AND(설정!$B$7&lt;&gt;"",ISNUMBER(SEARCH(설정!$B$7,$AC1075)))),"제외","포함"))</f>
        <v/>
      </c>
    </row>
    <row r="1076">
      <c r="W1076" s="2">
        <f>IF(OR($B$5="",$C$6="",ROW()&lt;$B$5),"",IF(INDEX($A:$U,ROW(),$C$6)="","",INDEX($A:$U,ROW(),$C$6)))</f>
        <v/>
      </c>
      <c r="X1076" s="28">
        <f>IF($W1076="","",IF(ISNUMBER($W1076),IF($W1076&gt;=10000000,IFERROR(DATE(INT($W1076/10000),MOD(INT($W1076/100),100),MOD($W1076,100)),""),$W1076),IF(ISNUMBER(--SUBSTITUTE(SUBSTITUTE(TRIM($W1076),".","-"),"/","-")),IF(--SUBSTITUTE(SUBSTITUTE(TRIM($W1076),".","-"),"/","-")&gt;=10000000,IFERROR(DATE(--LEFT(TRIM($W1076),4),--MID(TRIM($W1076),5,2),--RIGHT(TRIM($W1076),2)),""),--SUBSTITUTE(SUBSTITUTE(TRIM($W1076),".","-"),"/","-")),IFERROR(--LEFT(SUBSTITUTE(SUBSTITUTE(TRIM($W1076),".","-"),"/","-"),10),""))))</f>
        <v/>
      </c>
      <c r="Y1076" s="29">
        <f>IF($X1076="","",INT($X1076))</f>
        <v/>
      </c>
      <c r="Z1076" s="30">
        <f>IF(OR($Y1076="",$D$6=""),"",IF(INDEX($A:$U,ROW(),$D$6)="",0,IF(ISNUMBER(INDEX($A:$U,ROW(),$D$6)),INDEX($A:$U,ROW(),$D$6),IFERROR(--SUBSTITUTE(SUBSTITUTE(TRIM(INDEX($A:$U,ROW(),$D$6)),",",""),"원",""),0))))</f>
        <v/>
      </c>
      <c r="AA1076" s="30">
        <f>IF(OR($Y1076="",$E$6=""),"",IF(INDEX($A:$U,ROW(),$E$6)="",0,IF(ISNUMBER(INDEX($A:$U,ROW(),$E$6)),INDEX($A:$U,ROW(),$E$6),IFERROR(--SUBSTITUTE(SUBSTITUTE(TRIM(INDEX($A:$U,ROW(),$E$6)),",",""),"원",""),0))))</f>
        <v/>
      </c>
      <c r="AB1076" s="30">
        <f>IF(OR($Y1076="",$F$6=""),"",IF(INDEX($A:$U,ROW(),$F$6)="","",IF(ISNUMBER(INDEX($A:$U,ROW(),$F$6)),INDEX($A:$U,ROW(),$F$6),IFERROR(--SUBSTITUTE(SUBSTITUTE(TRIM(INDEX($A:$U,ROW(),$F$6)),",",""),"원",""),""))))</f>
        <v/>
      </c>
      <c r="AC1076" s="2">
        <f>IF(OR($Y1076="",$G$6=""),"",INDEX($A:$U,ROW(),$G$6)&amp;"")</f>
        <v/>
      </c>
      <c r="AD1076" s="2">
        <f>IF($Y1076="","",IF(OR(AND(설정!$B$5&lt;&gt;"",ISNUMBER(SEARCH(설정!$B$5,$AC1076))),AND(설정!$B$6&lt;&gt;"",ISNUMBER(SEARCH(설정!$B$6,$AC1076))),AND(설정!$B$7&lt;&gt;"",ISNUMBER(SEARCH(설정!$B$7,$AC1076)))),"제외","포함"))</f>
        <v/>
      </c>
    </row>
    <row r="1077">
      <c r="W1077" s="2">
        <f>IF(OR($B$5="",$C$6="",ROW()&lt;$B$5),"",IF(INDEX($A:$U,ROW(),$C$6)="","",INDEX($A:$U,ROW(),$C$6)))</f>
        <v/>
      </c>
      <c r="X1077" s="28">
        <f>IF($W1077="","",IF(ISNUMBER($W1077),IF($W1077&gt;=10000000,IFERROR(DATE(INT($W1077/10000),MOD(INT($W1077/100),100),MOD($W1077,100)),""),$W1077),IF(ISNUMBER(--SUBSTITUTE(SUBSTITUTE(TRIM($W1077),".","-"),"/","-")),IF(--SUBSTITUTE(SUBSTITUTE(TRIM($W1077),".","-"),"/","-")&gt;=10000000,IFERROR(DATE(--LEFT(TRIM($W1077),4),--MID(TRIM($W1077),5,2),--RIGHT(TRIM($W1077),2)),""),--SUBSTITUTE(SUBSTITUTE(TRIM($W1077),".","-"),"/","-")),IFERROR(--LEFT(SUBSTITUTE(SUBSTITUTE(TRIM($W1077),".","-"),"/","-"),10),""))))</f>
        <v/>
      </c>
      <c r="Y1077" s="29">
        <f>IF($X1077="","",INT($X1077))</f>
        <v/>
      </c>
      <c r="Z1077" s="30">
        <f>IF(OR($Y1077="",$D$6=""),"",IF(INDEX($A:$U,ROW(),$D$6)="",0,IF(ISNUMBER(INDEX($A:$U,ROW(),$D$6)),INDEX($A:$U,ROW(),$D$6),IFERROR(--SUBSTITUTE(SUBSTITUTE(TRIM(INDEX($A:$U,ROW(),$D$6)),",",""),"원",""),0))))</f>
        <v/>
      </c>
      <c r="AA1077" s="30">
        <f>IF(OR($Y1077="",$E$6=""),"",IF(INDEX($A:$U,ROW(),$E$6)="",0,IF(ISNUMBER(INDEX($A:$U,ROW(),$E$6)),INDEX($A:$U,ROW(),$E$6),IFERROR(--SUBSTITUTE(SUBSTITUTE(TRIM(INDEX($A:$U,ROW(),$E$6)),",",""),"원",""),0))))</f>
        <v/>
      </c>
      <c r="AB1077" s="30">
        <f>IF(OR($Y1077="",$F$6=""),"",IF(INDEX($A:$U,ROW(),$F$6)="","",IF(ISNUMBER(INDEX($A:$U,ROW(),$F$6)),INDEX($A:$U,ROW(),$F$6),IFERROR(--SUBSTITUTE(SUBSTITUTE(TRIM(INDEX($A:$U,ROW(),$F$6)),",",""),"원",""),""))))</f>
        <v/>
      </c>
      <c r="AC1077" s="2">
        <f>IF(OR($Y1077="",$G$6=""),"",INDEX($A:$U,ROW(),$G$6)&amp;"")</f>
        <v/>
      </c>
      <c r="AD1077" s="2">
        <f>IF($Y1077="","",IF(OR(AND(설정!$B$5&lt;&gt;"",ISNUMBER(SEARCH(설정!$B$5,$AC1077))),AND(설정!$B$6&lt;&gt;"",ISNUMBER(SEARCH(설정!$B$6,$AC1077))),AND(설정!$B$7&lt;&gt;"",ISNUMBER(SEARCH(설정!$B$7,$AC1077)))),"제외","포함"))</f>
        <v/>
      </c>
    </row>
    <row r="1078">
      <c r="W1078" s="2">
        <f>IF(OR($B$5="",$C$6="",ROW()&lt;$B$5),"",IF(INDEX($A:$U,ROW(),$C$6)="","",INDEX($A:$U,ROW(),$C$6)))</f>
        <v/>
      </c>
      <c r="X1078" s="28">
        <f>IF($W1078="","",IF(ISNUMBER($W1078),IF($W1078&gt;=10000000,IFERROR(DATE(INT($W1078/10000),MOD(INT($W1078/100),100),MOD($W1078,100)),""),$W1078),IF(ISNUMBER(--SUBSTITUTE(SUBSTITUTE(TRIM($W1078),".","-"),"/","-")),IF(--SUBSTITUTE(SUBSTITUTE(TRIM($W1078),".","-"),"/","-")&gt;=10000000,IFERROR(DATE(--LEFT(TRIM($W1078),4),--MID(TRIM($W1078),5,2),--RIGHT(TRIM($W1078),2)),""),--SUBSTITUTE(SUBSTITUTE(TRIM($W1078),".","-"),"/","-")),IFERROR(--LEFT(SUBSTITUTE(SUBSTITUTE(TRIM($W1078),".","-"),"/","-"),10),""))))</f>
        <v/>
      </c>
      <c r="Y1078" s="29">
        <f>IF($X1078="","",INT($X1078))</f>
        <v/>
      </c>
      <c r="Z1078" s="30">
        <f>IF(OR($Y1078="",$D$6=""),"",IF(INDEX($A:$U,ROW(),$D$6)="",0,IF(ISNUMBER(INDEX($A:$U,ROW(),$D$6)),INDEX($A:$U,ROW(),$D$6),IFERROR(--SUBSTITUTE(SUBSTITUTE(TRIM(INDEX($A:$U,ROW(),$D$6)),",",""),"원",""),0))))</f>
        <v/>
      </c>
      <c r="AA1078" s="30">
        <f>IF(OR($Y1078="",$E$6=""),"",IF(INDEX($A:$U,ROW(),$E$6)="",0,IF(ISNUMBER(INDEX($A:$U,ROW(),$E$6)),INDEX($A:$U,ROW(),$E$6),IFERROR(--SUBSTITUTE(SUBSTITUTE(TRIM(INDEX($A:$U,ROW(),$E$6)),",",""),"원",""),0))))</f>
        <v/>
      </c>
      <c r="AB1078" s="30">
        <f>IF(OR($Y1078="",$F$6=""),"",IF(INDEX($A:$U,ROW(),$F$6)="","",IF(ISNUMBER(INDEX($A:$U,ROW(),$F$6)),INDEX($A:$U,ROW(),$F$6),IFERROR(--SUBSTITUTE(SUBSTITUTE(TRIM(INDEX($A:$U,ROW(),$F$6)),",",""),"원",""),""))))</f>
        <v/>
      </c>
      <c r="AC1078" s="2">
        <f>IF(OR($Y1078="",$G$6=""),"",INDEX($A:$U,ROW(),$G$6)&amp;"")</f>
        <v/>
      </c>
      <c r="AD1078" s="2">
        <f>IF($Y1078="","",IF(OR(AND(설정!$B$5&lt;&gt;"",ISNUMBER(SEARCH(설정!$B$5,$AC1078))),AND(설정!$B$6&lt;&gt;"",ISNUMBER(SEARCH(설정!$B$6,$AC1078))),AND(설정!$B$7&lt;&gt;"",ISNUMBER(SEARCH(설정!$B$7,$AC1078)))),"제외","포함"))</f>
        <v/>
      </c>
    </row>
    <row r="1079">
      <c r="W1079" s="2">
        <f>IF(OR($B$5="",$C$6="",ROW()&lt;$B$5),"",IF(INDEX($A:$U,ROW(),$C$6)="","",INDEX($A:$U,ROW(),$C$6)))</f>
        <v/>
      </c>
      <c r="X1079" s="28">
        <f>IF($W1079="","",IF(ISNUMBER($W1079),IF($W1079&gt;=10000000,IFERROR(DATE(INT($W1079/10000),MOD(INT($W1079/100),100),MOD($W1079,100)),""),$W1079),IF(ISNUMBER(--SUBSTITUTE(SUBSTITUTE(TRIM($W1079),".","-"),"/","-")),IF(--SUBSTITUTE(SUBSTITUTE(TRIM($W1079),".","-"),"/","-")&gt;=10000000,IFERROR(DATE(--LEFT(TRIM($W1079),4),--MID(TRIM($W1079),5,2),--RIGHT(TRIM($W1079),2)),""),--SUBSTITUTE(SUBSTITUTE(TRIM($W1079),".","-"),"/","-")),IFERROR(--LEFT(SUBSTITUTE(SUBSTITUTE(TRIM($W1079),".","-"),"/","-"),10),""))))</f>
        <v/>
      </c>
      <c r="Y1079" s="29">
        <f>IF($X1079="","",INT($X1079))</f>
        <v/>
      </c>
      <c r="Z1079" s="30">
        <f>IF(OR($Y1079="",$D$6=""),"",IF(INDEX($A:$U,ROW(),$D$6)="",0,IF(ISNUMBER(INDEX($A:$U,ROW(),$D$6)),INDEX($A:$U,ROW(),$D$6),IFERROR(--SUBSTITUTE(SUBSTITUTE(TRIM(INDEX($A:$U,ROW(),$D$6)),",",""),"원",""),0))))</f>
        <v/>
      </c>
      <c r="AA1079" s="30">
        <f>IF(OR($Y1079="",$E$6=""),"",IF(INDEX($A:$U,ROW(),$E$6)="",0,IF(ISNUMBER(INDEX($A:$U,ROW(),$E$6)),INDEX($A:$U,ROW(),$E$6),IFERROR(--SUBSTITUTE(SUBSTITUTE(TRIM(INDEX($A:$U,ROW(),$E$6)),",",""),"원",""),0))))</f>
        <v/>
      </c>
      <c r="AB1079" s="30">
        <f>IF(OR($Y1079="",$F$6=""),"",IF(INDEX($A:$U,ROW(),$F$6)="","",IF(ISNUMBER(INDEX($A:$U,ROW(),$F$6)),INDEX($A:$U,ROW(),$F$6),IFERROR(--SUBSTITUTE(SUBSTITUTE(TRIM(INDEX($A:$U,ROW(),$F$6)),",",""),"원",""),""))))</f>
        <v/>
      </c>
      <c r="AC1079" s="2">
        <f>IF(OR($Y1079="",$G$6=""),"",INDEX($A:$U,ROW(),$G$6)&amp;"")</f>
        <v/>
      </c>
      <c r="AD1079" s="2">
        <f>IF($Y1079="","",IF(OR(AND(설정!$B$5&lt;&gt;"",ISNUMBER(SEARCH(설정!$B$5,$AC1079))),AND(설정!$B$6&lt;&gt;"",ISNUMBER(SEARCH(설정!$B$6,$AC1079))),AND(설정!$B$7&lt;&gt;"",ISNUMBER(SEARCH(설정!$B$7,$AC1079)))),"제외","포함"))</f>
        <v/>
      </c>
    </row>
    <row r="1080">
      <c r="W1080" s="2">
        <f>IF(OR($B$5="",$C$6="",ROW()&lt;$B$5),"",IF(INDEX($A:$U,ROW(),$C$6)="","",INDEX($A:$U,ROW(),$C$6)))</f>
        <v/>
      </c>
      <c r="X1080" s="28">
        <f>IF($W1080="","",IF(ISNUMBER($W1080),IF($W1080&gt;=10000000,IFERROR(DATE(INT($W1080/10000),MOD(INT($W1080/100),100),MOD($W1080,100)),""),$W1080),IF(ISNUMBER(--SUBSTITUTE(SUBSTITUTE(TRIM($W1080),".","-"),"/","-")),IF(--SUBSTITUTE(SUBSTITUTE(TRIM($W1080),".","-"),"/","-")&gt;=10000000,IFERROR(DATE(--LEFT(TRIM($W1080),4),--MID(TRIM($W1080),5,2),--RIGHT(TRIM($W1080),2)),""),--SUBSTITUTE(SUBSTITUTE(TRIM($W1080),".","-"),"/","-")),IFERROR(--LEFT(SUBSTITUTE(SUBSTITUTE(TRIM($W1080),".","-"),"/","-"),10),""))))</f>
        <v/>
      </c>
      <c r="Y1080" s="29">
        <f>IF($X1080="","",INT($X1080))</f>
        <v/>
      </c>
      <c r="Z1080" s="30">
        <f>IF(OR($Y1080="",$D$6=""),"",IF(INDEX($A:$U,ROW(),$D$6)="",0,IF(ISNUMBER(INDEX($A:$U,ROW(),$D$6)),INDEX($A:$U,ROW(),$D$6),IFERROR(--SUBSTITUTE(SUBSTITUTE(TRIM(INDEX($A:$U,ROW(),$D$6)),",",""),"원",""),0))))</f>
        <v/>
      </c>
      <c r="AA1080" s="30">
        <f>IF(OR($Y1080="",$E$6=""),"",IF(INDEX($A:$U,ROW(),$E$6)="",0,IF(ISNUMBER(INDEX($A:$U,ROW(),$E$6)),INDEX($A:$U,ROW(),$E$6),IFERROR(--SUBSTITUTE(SUBSTITUTE(TRIM(INDEX($A:$U,ROW(),$E$6)),",",""),"원",""),0))))</f>
        <v/>
      </c>
      <c r="AB1080" s="30">
        <f>IF(OR($Y1080="",$F$6=""),"",IF(INDEX($A:$U,ROW(),$F$6)="","",IF(ISNUMBER(INDEX($A:$U,ROW(),$F$6)),INDEX($A:$U,ROW(),$F$6),IFERROR(--SUBSTITUTE(SUBSTITUTE(TRIM(INDEX($A:$U,ROW(),$F$6)),",",""),"원",""),""))))</f>
        <v/>
      </c>
      <c r="AC1080" s="2">
        <f>IF(OR($Y1080="",$G$6=""),"",INDEX($A:$U,ROW(),$G$6)&amp;"")</f>
        <v/>
      </c>
      <c r="AD1080" s="2">
        <f>IF($Y1080="","",IF(OR(AND(설정!$B$5&lt;&gt;"",ISNUMBER(SEARCH(설정!$B$5,$AC1080))),AND(설정!$B$6&lt;&gt;"",ISNUMBER(SEARCH(설정!$B$6,$AC1080))),AND(설정!$B$7&lt;&gt;"",ISNUMBER(SEARCH(설정!$B$7,$AC1080)))),"제외","포함"))</f>
        <v/>
      </c>
    </row>
    <row r="1081">
      <c r="W1081" s="2">
        <f>IF(OR($B$5="",$C$6="",ROW()&lt;$B$5),"",IF(INDEX($A:$U,ROW(),$C$6)="","",INDEX($A:$U,ROW(),$C$6)))</f>
        <v/>
      </c>
      <c r="X1081" s="28">
        <f>IF($W1081="","",IF(ISNUMBER($W1081),IF($W1081&gt;=10000000,IFERROR(DATE(INT($W1081/10000),MOD(INT($W1081/100),100),MOD($W1081,100)),""),$W1081),IF(ISNUMBER(--SUBSTITUTE(SUBSTITUTE(TRIM($W1081),".","-"),"/","-")),IF(--SUBSTITUTE(SUBSTITUTE(TRIM($W1081),".","-"),"/","-")&gt;=10000000,IFERROR(DATE(--LEFT(TRIM($W1081),4),--MID(TRIM($W1081),5,2),--RIGHT(TRIM($W1081),2)),""),--SUBSTITUTE(SUBSTITUTE(TRIM($W1081),".","-"),"/","-")),IFERROR(--LEFT(SUBSTITUTE(SUBSTITUTE(TRIM($W1081),".","-"),"/","-"),10),""))))</f>
        <v/>
      </c>
      <c r="Y1081" s="29">
        <f>IF($X1081="","",INT($X1081))</f>
        <v/>
      </c>
      <c r="Z1081" s="30">
        <f>IF(OR($Y1081="",$D$6=""),"",IF(INDEX($A:$U,ROW(),$D$6)="",0,IF(ISNUMBER(INDEX($A:$U,ROW(),$D$6)),INDEX($A:$U,ROW(),$D$6),IFERROR(--SUBSTITUTE(SUBSTITUTE(TRIM(INDEX($A:$U,ROW(),$D$6)),",",""),"원",""),0))))</f>
        <v/>
      </c>
      <c r="AA1081" s="30">
        <f>IF(OR($Y1081="",$E$6=""),"",IF(INDEX($A:$U,ROW(),$E$6)="",0,IF(ISNUMBER(INDEX($A:$U,ROW(),$E$6)),INDEX($A:$U,ROW(),$E$6),IFERROR(--SUBSTITUTE(SUBSTITUTE(TRIM(INDEX($A:$U,ROW(),$E$6)),",",""),"원",""),0))))</f>
        <v/>
      </c>
      <c r="AB1081" s="30">
        <f>IF(OR($Y1081="",$F$6=""),"",IF(INDEX($A:$U,ROW(),$F$6)="","",IF(ISNUMBER(INDEX($A:$U,ROW(),$F$6)),INDEX($A:$U,ROW(),$F$6),IFERROR(--SUBSTITUTE(SUBSTITUTE(TRIM(INDEX($A:$U,ROW(),$F$6)),",",""),"원",""),""))))</f>
        <v/>
      </c>
      <c r="AC1081" s="2">
        <f>IF(OR($Y1081="",$G$6=""),"",INDEX($A:$U,ROW(),$G$6)&amp;"")</f>
        <v/>
      </c>
      <c r="AD1081" s="2">
        <f>IF($Y1081="","",IF(OR(AND(설정!$B$5&lt;&gt;"",ISNUMBER(SEARCH(설정!$B$5,$AC1081))),AND(설정!$B$6&lt;&gt;"",ISNUMBER(SEARCH(설정!$B$6,$AC1081))),AND(설정!$B$7&lt;&gt;"",ISNUMBER(SEARCH(설정!$B$7,$AC1081)))),"제외","포함"))</f>
        <v/>
      </c>
    </row>
    <row r="1082">
      <c r="W1082" s="2">
        <f>IF(OR($B$5="",$C$6="",ROW()&lt;$B$5),"",IF(INDEX($A:$U,ROW(),$C$6)="","",INDEX($A:$U,ROW(),$C$6)))</f>
        <v/>
      </c>
      <c r="X1082" s="28">
        <f>IF($W1082="","",IF(ISNUMBER($W1082),IF($W1082&gt;=10000000,IFERROR(DATE(INT($W1082/10000),MOD(INT($W1082/100),100),MOD($W1082,100)),""),$W1082),IF(ISNUMBER(--SUBSTITUTE(SUBSTITUTE(TRIM($W1082),".","-"),"/","-")),IF(--SUBSTITUTE(SUBSTITUTE(TRIM($W1082),".","-"),"/","-")&gt;=10000000,IFERROR(DATE(--LEFT(TRIM($W1082),4),--MID(TRIM($W1082),5,2),--RIGHT(TRIM($W1082),2)),""),--SUBSTITUTE(SUBSTITUTE(TRIM($W1082),".","-"),"/","-")),IFERROR(--LEFT(SUBSTITUTE(SUBSTITUTE(TRIM($W1082),".","-"),"/","-"),10),""))))</f>
        <v/>
      </c>
      <c r="Y1082" s="29">
        <f>IF($X1082="","",INT($X1082))</f>
        <v/>
      </c>
      <c r="Z1082" s="30">
        <f>IF(OR($Y1082="",$D$6=""),"",IF(INDEX($A:$U,ROW(),$D$6)="",0,IF(ISNUMBER(INDEX($A:$U,ROW(),$D$6)),INDEX($A:$U,ROW(),$D$6),IFERROR(--SUBSTITUTE(SUBSTITUTE(TRIM(INDEX($A:$U,ROW(),$D$6)),",",""),"원",""),0))))</f>
        <v/>
      </c>
      <c r="AA1082" s="30">
        <f>IF(OR($Y1082="",$E$6=""),"",IF(INDEX($A:$U,ROW(),$E$6)="",0,IF(ISNUMBER(INDEX($A:$U,ROW(),$E$6)),INDEX($A:$U,ROW(),$E$6),IFERROR(--SUBSTITUTE(SUBSTITUTE(TRIM(INDEX($A:$U,ROW(),$E$6)),",",""),"원",""),0))))</f>
        <v/>
      </c>
      <c r="AB1082" s="30">
        <f>IF(OR($Y1082="",$F$6=""),"",IF(INDEX($A:$U,ROW(),$F$6)="","",IF(ISNUMBER(INDEX($A:$U,ROW(),$F$6)),INDEX($A:$U,ROW(),$F$6),IFERROR(--SUBSTITUTE(SUBSTITUTE(TRIM(INDEX($A:$U,ROW(),$F$6)),",",""),"원",""),""))))</f>
        <v/>
      </c>
      <c r="AC1082" s="2">
        <f>IF(OR($Y1082="",$G$6=""),"",INDEX($A:$U,ROW(),$G$6)&amp;"")</f>
        <v/>
      </c>
      <c r="AD1082" s="2">
        <f>IF($Y1082="","",IF(OR(AND(설정!$B$5&lt;&gt;"",ISNUMBER(SEARCH(설정!$B$5,$AC1082))),AND(설정!$B$6&lt;&gt;"",ISNUMBER(SEARCH(설정!$B$6,$AC1082))),AND(설정!$B$7&lt;&gt;"",ISNUMBER(SEARCH(설정!$B$7,$AC1082)))),"제외","포함"))</f>
        <v/>
      </c>
    </row>
    <row r="1083">
      <c r="W1083" s="2">
        <f>IF(OR($B$5="",$C$6="",ROW()&lt;$B$5),"",IF(INDEX($A:$U,ROW(),$C$6)="","",INDEX($A:$U,ROW(),$C$6)))</f>
        <v/>
      </c>
      <c r="X1083" s="28">
        <f>IF($W1083="","",IF(ISNUMBER($W1083),IF($W1083&gt;=10000000,IFERROR(DATE(INT($W1083/10000),MOD(INT($W1083/100),100),MOD($W1083,100)),""),$W1083),IF(ISNUMBER(--SUBSTITUTE(SUBSTITUTE(TRIM($W1083),".","-"),"/","-")),IF(--SUBSTITUTE(SUBSTITUTE(TRIM($W1083),".","-"),"/","-")&gt;=10000000,IFERROR(DATE(--LEFT(TRIM($W1083),4),--MID(TRIM($W1083),5,2),--RIGHT(TRIM($W1083),2)),""),--SUBSTITUTE(SUBSTITUTE(TRIM($W1083),".","-"),"/","-")),IFERROR(--LEFT(SUBSTITUTE(SUBSTITUTE(TRIM($W1083),".","-"),"/","-"),10),""))))</f>
        <v/>
      </c>
      <c r="Y1083" s="29">
        <f>IF($X1083="","",INT($X1083))</f>
        <v/>
      </c>
      <c r="Z1083" s="30">
        <f>IF(OR($Y1083="",$D$6=""),"",IF(INDEX($A:$U,ROW(),$D$6)="",0,IF(ISNUMBER(INDEX($A:$U,ROW(),$D$6)),INDEX($A:$U,ROW(),$D$6),IFERROR(--SUBSTITUTE(SUBSTITUTE(TRIM(INDEX($A:$U,ROW(),$D$6)),",",""),"원",""),0))))</f>
        <v/>
      </c>
      <c r="AA1083" s="30">
        <f>IF(OR($Y1083="",$E$6=""),"",IF(INDEX($A:$U,ROW(),$E$6)="",0,IF(ISNUMBER(INDEX($A:$U,ROW(),$E$6)),INDEX($A:$U,ROW(),$E$6),IFERROR(--SUBSTITUTE(SUBSTITUTE(TRIM(INDEX($A:$U,ROW(),$E$6)),",",""),"원",""),0))))</f>
        <v/>
      </c>
      <c r="AB1083" s="30">
        <f>IF(OR($Y1083="",$F$6=""),"",IF(INDEX($A:$U,ROW(),$F$6)="","",IF(ISNUMBER(INDEX($A:$U,ROW(),$F$6)),INDEX($A:$U,ROW(),$F$6),IFERROR(--SUBSTITUTE(SUBSTITUTE(TRIM(INDEX($A:$U,ROW(),$F$6)),",",""),"원",""),""))))</f>
        <v/>
      </c>
      <c r="AC1083" s="2">
        <f>IF(OR($Y1083="",$G$6=""),"",INDEX($A:$U,ROW(),$G$6)&amp;"")</f>
        <v/>
      </c>
      <c r="AD1083" s="2">
        <f>IF($Y1083="","",IF(OR(AND(설정!$B$5&lt;&gt;"",ISNUMBER(SEARCH(설정!$B$5,$AC1083))),AND(설정!$B$6&lt;&gt;"",ISNUMBER(SEARCH(설정!$B$6,$AC1083))),AND(설정!$B$7&lt;&gt;"",ISNUMBER(SEARCH(설정!$B$7,$AC1083)))),"제외","포함"))</f>
        <v/>
      </c>
    </row>
    <row r="1084">
      <c r="W1084" s="2">
        <f>IF(OR($B$5="",$C$6="",ROW()&lt;$B$5),"",IF(INDEX($A:$U,ROW(),$C$6)="","",INDEX($A:$U,ROW(),$C$6)))</f>
        <v/>
      </c>
      <c r="X1084" s="28">
        <f>IF($W1084="","",IF(ISNUMBER($W1084),IF($W1084&gt;=10000000,IFERROR(DATE(INT($W1084/10000),MOD(INT($W1084/100),100),MOD($W1084,100)),""),$W1084),IF(ISNUMBER(--SUBSTITUTE(SUBSTITUTE(TRIM($W1084),".","-"),"/","-")),IF(--SUBSTITUTE(SUBSTITUTE(TRIM($W1084),".","-"),"/","-")&gt;=10000000,IFERROR(DATE(--LEFT(TRIM($W1084),4),--MID(TRIM($W1084),5,2),--RIGHT(TRIM($W1084),2)),""),--SUBSTITUTE(SUBSTITUTE(TRIM($W1084),".","-"),"/","-")),IFERROR(--LEFT(SUBSTITUTE(SUBSTITUTE(TRIM($W1084),".","-"),"/","-"),10),""))))</f>
        <v/>
      </c>
      <c r="Y1084" s="29">
        <f>IF($X1084="","",INT($X1084))</f>
        <v/>
      </c>
      <c r="Z1084" s="30">
        <f>IF(OR($Y1084="",$D$6=""),"",IF(INDEX($A:$U,ROW(),$D$6)="",0,IF(ISNUMBER(INDEX($A:$U,ROW(),$D$6)),INDEX($A:$U,ROW(),$D$6),IFERROR(--SUBSTITUTE(SUBSTITUTE(TRIM(INDEX($A:$U,ROW(),$D$6)),",",""),"원",""),0))))</f>
        <v/>
      </c>
      <c r="AA1084" s="30">
        <f>IF(OR($Y1084="",$E$6=""),"",IF(INDEX($A:$U,ROW(),$E$6)="",0,IF(ISNUMBER(INDEX($A:$U,ROW(),$E$6)),INDEX($A:$U,ROW(),$E$6),IFERROR(--SUBSTITUTE(SUBSTITUTE(TRIM(INDEX($A:$U,ROW(),$E$6)),",",""),"원",""),0))))</f>
        <v/>
      </c>
      <c r="AB1084" s="30">
        <f>IF(OR($Y1084="",$F$6=""),"",IF(INDEX($A:$U,ROW(),$F$6)="","",IF(ISNUMBER(INDEX($A:$U,ROW(),$F$6)),INDEX($A:$U,ROW(),$F$6),IFERROR(--SUBSTITUTE(SUBSTITUTE(TRIM(INDEX($A:$U,ROW(),$F$6)),",",""),"원",""),""))))</f>
        <v/>
      </c>
      <c r="AC1084" s="2">
        <f>IF(OR($Y1084="",$G$6=""),"",INDEX($A:$U,ROW(),$G$6)&amp;"")</f>
        <v/>
      </c>
      <c r="AD1084" s="2">
        <f>IF($Y1084="","",IF(OR(AND(설정!$B$5&lt;&gt;"",ISNUMBER(SEARCH(설정!$B$5,$AC1084))),AND(설정!$B$6&lt;&gt;"",ISNUMBER(SEARCH(설정!$B$6,$AC1084))),AND(설정!$B$7&lt;&gt;"",ISNUMBER(SEARCH(설정!$B$7,$AC1084)))),"제외","포함"))</f>
        <v/>
      </c>
    </row>
    <row r="1085">
      <c r="W1085" s="2">
        <f>IF(OR($B$5="",$C$6="",ROW()&lt;$B$5),"",IF(INDEX($A:$U,ROW(),$C$6)="","",INDEX($A:$U,ROW(),$C$6)))</f>
        <v/>
      </c>
      <c r="X1085" s="28">
        <f>IF($W1085="","",IF(ISNUMBER($W1085),IF($W1085&gt;=10000000,IFERROR(DATE(INT($W1085/10000),MOD(INT($W1085/100),100),MOD($W1085,100)),""),$W1085),IF(ISNUMBER(--SUBSTITUTE(SUBSTITUTE(TRIM($W1085),".","-"),"/","-")),IF(--SUBSTITUTE(SUBSTITUTE(TRIM($W1085),".","-"),"/","-")&gt;=10000000,IFERROR(DATE(--LEFT(TRIM($W1085),4),--MID(TRIM($W1085),5,2),--RIGHT(TRIM($W1085),2)),""),--SUBSTITUTE(SUBSTITUTE(TRIM($W1085),".","-"),"/","-")),IFERROR(--LEFT(SUBSTITUTE(SUBSTITUTE(TRIM($W1085),".","-"),"/","-"),10),""))))</f>
        <v/>
      </c>
      <c r="Y1085" s="29">
        <f>IF($X1085="","",INT($X1085))</f>
        <v/>
      </c>
      <c r="Z1085" s="30">
        <f>IF(OR($Y1085="",$D$6=""),"",IF(INDEX($A:$U,ROW(),$D$6)="",0,IF(ISNUMBER(INDEX($A:$U,ROW(),$D$6)),INDEX($A:$U,ROW(),$D$6),IFERROR(--SUBSTITUTE(SUBSTITUTE(TRIM(INDEX($A:$U,ROW(),$D$6)),",",""),"원",""),0))))</f>
        <v/>
      </c>
      <c r="AA1085" s="30">
        <f>IF(OR($Y1085="",$E$6=""),"",IF(INDEX($A:$U,ROW(),$E$6)="",0,IF(ISNUMBER(INDEX($A:$U,ROW(),$E$6)),INDEX($A:$U,ROW(),$E$6),IFERROR(--SUBSTITUTE(SUBSTITUTE(TRIM(INDEX($A:$U,ROW(),$E$6)),",",""),"원",""),0))))</f>
        <v/>
      </c>
      <c r="AB1085" s="30">
        <f>IF(OR($Y1085="",$F$6=""),"",IF(INDEX($A:$U,ROW(),$F$6)="","",IF(ISNUMBER(INDEX($A:$U,ROW(),$F$6)),INDEX($A:$U,ROW(),$F$6),IFERROR(--SUBSTITUTE(SUBSTITUTE(TRIM(INDEX($A:$U,ROW(),$F$6)),",",""),"원",""),""))))</f>
        <v/>
      </c>
      <c r="AC1085" s="2">
        <f>IF(OR($Y1085="",$G$6=""),"",INDEX($A:$U,ROW(),$G$6)&amp;"")</f>
        <v/>
      </c>
      <c r="AD1085" s="2">
        <f>IF($Y1085="","",IF(OR(AND(설정!$B$5&lt;&gt;"",ISNUMBER(SEARCH(설정!$B$5,$AC1085))),AND(설정!$B$6&lt;&gt;"",ISNUMBER(SEARCH(설정!$B$6,$AC1085))),AND(설정!$B$7&lt;&gt;"",ISNUMBER(SEARCH(설정!$B$7,$AC1085)))),"제외","포함"))</f>
        <v/>
      </c>
    </row>
    <row r="1086">
      <c r="W1086" s="2">
        <f>IF(OR($B$5="",$C$6="",ROW()&lt;$B$5),"",IF(INDEX($A:$U,ROW(),$C$6)="","",INDEX($A:$U,ROW(),$C$6)))</f>
        <v/>
      </c>
      <c r="X1086" s="28">
        <f>IF($W1086="","",IF(ISNUMBER($W1086),IF($W1086&gt;=10000000,IFERROR(DATE(INT($W1086/10000),MOD(INT($W1086/100),100),MOD($W1086,100)),""),$W1086),IF(ISNUMBER(--SUBSTITUTE(SUBSTITUTE(TRIM($W1086),".","-"),"/","-")),IF(--SUBSTITUTE(SUBSTITUTE(TRIM($W1086),".","-"),"/","-")&gt;=10000000,IFERROR(DATE(--LEFT(TRIM($W1086),4),--MID(TRIM($W1086),5,2),--RIGHT(TRIM($W1086),2)),""),--SUBSTITUTE(SUBSTITUTE(TRIM($W1086),".","-"),"/","-")),IFERROR(--LEFT(SUBSTITUTE(SUBSTITUTE(TRIM($W1086),".","-"),"/","-"),10),""))))</f>
        <v/>
      </c>
      <c r="Y1086" s="29">
        <f>IF($X1086="","",INT($X1086))</f>
        <v/>
      </c>
      <c r="Z1086" s="30">
        <f>IF(OR($Y1086="",$D$6=""),"",IF(INDEX($A:$U,ROW(),$D$6)="",0,IF(ISNUMBER(INDEX($A:$U,ROW(),$D$6)),INDEX($A:$U,ROW(),$D$6),IFERROR(--SUBSTITUTE(SUBSTITUTE(TRIM(INDEX($A:$U,ROW(),$D$6)),",",""),"원",""),0))))</f>
        <v/>
      </c>
      <c r="AA1086" s="30">
        <f>IF(OR($Y1086="",$E$6=""),"",IF(INDEX($A:$U,ROW(),$E$6)="",0,IF(ISNUMBER(INDEX($A:$U,ROW(),$E$6)),INDEX($A:$U,ROW(),$E$6),IFERROR(--SUBSTITUTE(SUBSTITUTE(TRIM(INDEX($A:$U,ROW(),$E$6)),",",""),"원",""),0))))</f>
        <v/>
      </c>
      <c r="AB1086" s="30">
        <f>IF(OR($Y1086="",$F$6=""),"",IF(INDEX($A:$U,ROW(),$F$6)="","",IF(ISNUMBER(INDEX($A:$U,ROW(),$F$6)),INDEX($A:$U,ROW(),$F$6),IFERROR(--SUBSTITUTE(SUBSTITUTE(TRIM(INDEX($A:$U,ROW(),$F$6)),",",""),"원",""),""))))</f>
        <v/>
      </c>
      <c r="AC1086" s="2">
        <f>IF(OR($Y1086="",$G$6=""),"",INDEX($A:$U,ROW(),$G$6)&amp;"")</f>
        <v/>
      </c>
      <c r="AD1086" s="2">
        <f>IF($Y1086="","",IF(OR(AND(설정!$B$5&lt;&gt;"",ISNUMBER(SEARCH(설정!$B$5,$AC1086))),AND(설정!$B$6&lt;&gt;"",ISNUMBER(SEARCH(설정!$B$6,$AC1086))),AND(설정!$B$7&lt;&gt;"",ISNUMBER(SEARCH(설정!$B$7,$AC1086)))),"제외","포함"))</f>
        <v/>
      </c>
    </row>
    <row r="1087">
      <c r="W1087" s="2">
        <f>IF(OR($B$5="",$C$6="",ROW()&lt;$B$5),"",IF(INDEX($A:$U,ROW(),$C$6)="","",INDEX($A:$U,ROW(),$C$6)))</f>
        <v/>
      </c>
      <c r="X1087" s="28">
        <f>IF($W1087="","",IF(ISNUMBER($W1087),IF($W1087&gt;=10000000,IFERROR(DATE(INT($W1087/10000),MOD(INT($W1087/100),100),MOD($W1087,100)),""),$W1087),IF(ISNUMBER(--SUBSTITUTE(SUBSTITUTE(TRIM($W1087),".","-"),"/","-")),IF(--SUBSTITUTE(SUBSTITUTE(TRIM($W1087),".","-"),"/","-")&gt;=10000000,IFERROR(DATE(--LEFT(TRIM($W1087),4),--MID(TRIM($W1087),5,2),--RIGHT(TRIM($W1087),2)),""),--SUBSTITUTE(SUBSTITUTE(TRIM($W1087),".","-"),"/","-")),IFERROR(--LEFT(SUBSTITUTE(SUBSTITUTE(TRIM($W1087),".","-"),"/","-"),10),""))))</f>
        <v/>
      </c>
      <c r="Y1087" s="29">
        <f>IF($X1087="","",INT($X1087))</f>
        <v/>
      </c>
      <c r="Z1087" s="30">
        <f>IF(OR($Y1087="",$D$6=""),"",IF(INDEX($A:$U,ROW(),$D$6)="",0,IF(ISNUMBER(INDEX($A:$U,ROW(),$D$6)),INDEX($A:$U,ROW(),$D$6),IFERROR(--SUBSTITUTE(SUBSTITUTE(TRIM(INDEX($A:$U,ROW(),$D$6)),",",""),"원",""),0))))</f>
        <v/>
      </c>
      <c r="AA1087" s="30">
        <f>IF(OR($Y1087="",$E$6=""),"",IF(INDEX($A:$U,ROW(),$E$6)="",0,IF(ISNUMBER(INDEX($A:$U,ROW(),$E$6)),INDEX($A:$U,ROW(),$E$6),IFERROR(--SUBSTITUTE(SUBSTITUTE(TRIM(INDEX($A:$U,ROW(),$E$6)),",",""),"원",""),0))))</f>
        <v/>
      </c>
      <c r="AB1087" s="30">
        <f>IF(OR($Y1087="",$F$6=""),"",IF(INDEX($A:$U,ROW(),$F$6)="","",IF(ISNUMBER(INDEX($A:$U,ROW(),$F$6)),INDEX($A:$U,ROW(),$F$6),IFERROR(--SUBSTITUTE(SUBSTITUTE(TRIM(INDEX($A:$U,ROW(),$F$6)),",",""),"원",""),""))))</f>
        <v/>
      </c>
      <c r="AC1087" s="2">
        <f>IF(OR($Y1087="",$G$6=""),"",INDEX($A:$U,ROW(),$G$6)&amp;"")</f>
        <v/>
      </c>
      <c r="AD1087" s="2">
        <f>IF($Y1087="","",IF(OR(AND(설정!$B$5&lt;&gt;"",ISNUMBER(SEARCH(설정!$B$5,$AC1087))),AND(설정!$B$6&lt;&gt;"",ISNUMBER(SEARCH(설정!$B$6,$AC1087))),AND(설정!$B$7&lt;&gt;"",ISNUMBER(SEARCH(설정!$B$7,$AC1087)))),"제외","포함"))</f>
        <v/>
      </c>
    </row>
    <row r="1088">
      <c r="W1088" s="2">
        <f>IF(OR($B$5="",$C$6="",ROW()&lt;$B$5),"",IF(INDEX($A:$U,ROW(),$C$6)="","",INDEX($A:$U,ROW(),$C$6)))</f>
        <v/>
      </c>
      <c r="X1088" s="28">
        <f>IF($W1088="","",IF(ISNUMBER($W1088),IF($W1088&gt;=10000000,IFERROR(DATE(INT($W1088/10000),MOD(INT($W1088/100),100),MOD($W1088,100)),""),$W1088),IF(ISNUMBER(--SUBSTITUTE(SUBSTITUTE(TRIM($W1088),".","-"),"/","-")),IF(--SUBSTITUTE(SUBSTITUTE(TRIM($W1088),".","-"),"/","-")&gt;=10000000,IFERROR(DATE(--LEFT(TRIM($W1088),4),--MID(TRIM($W1088),5,2),--RIGHT(TRIM($W1088),2)),""),--SUBSTITUTE(SUBSTITUTE(TRIM($W1088),".","-"),"/","-")),IFERROR(--LEFT(SUBSTITUTE(SUBSTITUTE(TRIM($W1088),".","-"),"/","-"),10),""))))</f>
        <v/>
      </c>
      <c r="Y1088" s="29">
        <f>IF($X1088="","",INT($X1088))</f>
        <v/>
      </c>
      <c r="Z1088" s="30">
        <f>IF(OR($Y1088="",$D$6=""),"",IF(INDEX($A:$U,ROW(),$D$6)="",0,IF(ISNUMBER(INDEX($A:$U,ROW(),$D$6)),INDEX($A:$U,ROW(),$D$6),IFERROR(--SUBSTITUTE(SUBSTITUTE(TRIM(INDEX($A:$U,ROW(),$D$6)),",",""),"원",""),0))))</f>
        <v/>
      </c>
      <c r="AA1088" s="30">
        <f>IF(OR($Y1088="",$E$6=""),"",IF(INDEX($A:$U,ROW(),$E$6)="",0,IF(ISNUMBER(INDEX($A:$U,ROW(),$E$6)),INDEX($A:$U,ROW(),$E$6),IFERROR(--SUBSTITUTE(SUBSTITUTE(TRIM(INDEX($A:$U,ROW(),$E$6)),",",""),"원",""),0))))</f>
        <v/>
      </c>
      <c r="AB1088" s="30">
        <f>IF(OR($Y1088="",$F$6=""),"",IF(INDEX($A:$U,ROW(),$F$6)="","",IF(ISNUMBER(INDEX($A:$U,ROW(),$F$6)),INDEX($A:$U,ROW(),$F$6),IFERROR(--SUBSTITUTE(SUBSTITUTE(TRIM(INDEX($A:$U,ROW(),$F$6)),",",""),"원",""),""))))</f>
        <v/>
      </c>
      <c r="AC1088" s="2">
        <f>IF(OR($Y1088="",$G$6=""),"",INDEX($A:$U,ROW(),$G$6)&amp;"")</f>
        <v/>
      </c>
      <c r="AD1088" s="2">
        <f>IF($Y1088="","",IF(OR(AND(설정!$B$5&lt;&gt;"",ISNUMBER(SEARCH(설정!$B$5,$AC1088))),AND(설정!$B$6&lt;&gt;"",ISNUMBER(SEARCH(설정!$B$6,$AC1088))),AND(설정!$B$7&lt;&gt;"",ISNUMBER(SEARCH(설정!$B$7,$AC1088)))),"제외","포함"))</f>
        <v/>
      </c>
    </row>
    <row r="1089">
      <c r="W1089" s="2">
        <f>IF(OR($B$5="",$C$6="",ROW()&lt;$B$5),"",IF(INDEX($A:$U,ROW(),$C$6)="","",INDEX($A:$U,ROW(),$C$6)))</f>
        <v/>
      </c>
      <c r="X1089" s="28">
        <f>IF($W1089="","",IF(ISNUMBER($W1089),IF($W1089&gt;=10000000,IFERROR(DATE(INT($W1089/10000),MOD(INT($W1089/100),100),MOD($W1089,100)),""),$W1089),IF(ISNUMBER(--SUBSTITUTE(SUBSTITUTE(TRIM($W1089),".","-"),"/","-")),IF(--SUBSTITUTE(SUBSTITUTE(TRIM($W1089),".","-"),"/","-")&gt;=10000000,IFERROR(DATE(--LEFT(TRIM($W1089),4),--MID(TRIM($W1089),5,2),--RIGHT(TRIM($W1089),2)),""),--SUBSTITUTE(SUBSTITUTE(TRIM($W1089),".","-"),"/","-")),IFERROR(--LEFT(SUBSTITUTE(SUBSTITUTE(TRIM($W1089),".","-"),"/","-"),10),""))))</f>
        <v/>
      </c>
      <c r="Y1089" s="29">
        <f>IF($X1089="","",INT($X1089))</f>
        <v/>
      </c>
      <c r="Z1089" s="30">
        <f>IF(OR($Y1089="",$D$6=""),"",IF(INDEX($A:$U,ROW(),$D$6)="",0,IF(ISNUMBER(INDEX($A:$U,ROW(),$D$6)),INDEX($A:$U,ROW(),$D$6),IFERROR(--SUBSTITUTE(SUBSTITUTE(TRIM(INDEX($A:$U,ROW(),$D$6)),",",""),"원",""),0))))</f>
        <v/>
      </c>
      <c r="AA1089" s="30">
        <f>IF(OR($Y1089="",$E$6=""),"",IF(INDEX($A:$U,ROW(),$E$6)="",0,IF(ISNUMBER(INDEX($A:$U,ROW(),$E$6)),INDEX($A:$U,ROW(),$E$6),IFERROR(--SUBSTITUTE(SUBSTITUTE(TRIM(INDEX($A:$U,ROW(),$E$6)),",",""),"원",""),0))))</f>
        <v/>
      </c>
      <c r="AB1089" s="30">
        <f>IF(OR($Y1089="",$F$6=""),"",IF(INDEX($A:$U,ROW(),$F$6)="","",IF(ISNUMBER(INDEX($A:$U,ROW(),$F$6)),INDEX($A:$U,ROW(),$F$6),IFERROR(--SUBSTITUTE(SUBSTITUTE(TRIM(INDEX($A:$U,ROW(),$F$6)),",",""),"원",""),""))))</f>
        <v/>
      </c>
      <c r="AC1089" s="2">
        <f>IF(OR($Y1089="",$G$6=""),"",INDEX($A:$U,ROW(),$G$6)&amp;"")</f>
        <v/>
      </c>
      <c r="AD1089" s="2">
        <f>IF($Y1089="","",IF(OR(AND(설정!$B$5&lt;&gt;"",ISNUMBER(SEARCH(설정!$B$5,$AC1089))),AND(설정!$B$6&lt;&gt;"",ISNUMBER(SEARCH(설정!$B$6,$AC1089))),AND(설정!$B$7&lt;&gt;"",ISNUMBER(SEARCH(설정!$B$7,$AC1089)))),"제외","포함"))</f>
        <v/>
      </c>
    </row>
    <row r="1090">
      <c r="W1090" s="2">
        <f>IF(OR($B$5="",$C$6="",ROW()&lt;$B$5),"",IF(INDEX($A:$U,ROW(),$C$6)="","",INDEX($A:$U,ROW(),$C$6)))</f>
        <v/>
      </c>
      <c r="X1090" s="28">
        <f>IF($W1090="","",IF(ISNUMBER($W1090),IF($W1090&gt;=10000000,IFERROR(DATE(INT($W1090/10000),MOD(INT($W1090/100),100),MOD($W1090,100)),""),$W1090),IF(ISNUMBER(--SUBSTITUTE(SUBSTITUTE(TRIM($W1090),".","-"),"/","-")),IF(--SUBSTITUTE(SUBSTITUTE(TRIM($W1090),".","-"),"/","-")&gt;=10000000,IFERROR(DATE(--LEFT(TRIM($W1090),4),--MID(TRIM($W1090),5,2),--RIGHT(TRIM($W1090),2)),""),--SUBSTITUTE(SUBSTITUTE(TRIM($W1090),".","-"),"/","-")),IFERROR(--LEFT(SUBSTITUTE(SUBSTITUTE(TRIM($W1090),".","-"),"/","-"),10),""))))</f>
        <v/>
      </c>
      <c r="Y1090" s="29">
        <f>IF($X1090="","",INT($X1090))</f>
        <v/>
      </c>
      <c r="Z1090" s="30">
        <f>IF(OR($Y1090="",$D$6=""),"",IF(INDEX($A:$U,ROW(),$D$6)="",0,IF(ISNUMBER(INDEX($A:$U,ROW(),$D$6)),INDEX($A:$U,ROW(),$D$6),IFERROR(--SUBSTITUTE(SUBSTITUTE(TRIM(INDEX($A:$U,ROW(),$D$6)),",",""),"원",""),0))))</f>
        <v/>
      </c>
      <c r="AA1090" s="30">
        <f>IF(OR($Y1090="",$E$6=""),"",IF(INDEX($A:$U,ROW(),$E$6)="",0,IF(ISNUMBER(INDEX($A:$U,ROW(),$E$6)),INDEX($A:$U,ROW(),$E$6),IFERROR(--SUBSTITUTE(SUBSTITUTE(TRIM(INDEX($A:$U,ROW(),$E$6)),",",""),"원",""),0))))</f>
        <v/>
      </c>
      <c r="AB1090" s="30">
        <f>IF(OR($Y1090="",$F$6=""),"",IF(INDEX($A:$U,ROW(),$F$6)="","",IF(ISNUMBER(INDEX($A:$U,ROW(),$F$6)),INDEX($A:$U,ROW(),$F$6),IFERROR(--SUBSTITUTE(SUBSTITUTE(TRIM(INDEX($A:$U,ROW(),$F$6)),",",""),"원",""),""))))</f>
        <v/>
      </c>
      <c r="AC1090" s="2">
        <f>IF(OR($Y1090="",$G$6=""),"",INDEX($A:$U,ROW(),$G$6)&amp;"")</f>
        <v/>
      </c>
      <c r="AD1090" s="2">
        <f>IF($Y1090="","",IF(OR(AND(설정!$B$5&lt;&gt;"",ISNUMBER(SEARCH(설정!$B$5,$AC1090))),AND(설정!$B$6&lt;&gt;"",ISNUMBER(SEARCH(설정!$B$6,$AC1090))),AND(설정!$B$7&lt;&gt;"",ISNUMBER(SEARCH(설정!$B$7,$AC1090)))),"제외","포함"))</f>
        <v/>
      </c>
    </row>
    <row r="1091">
      <c r="W1091" s="2">
        <f>IF(OR($B$5="",$C$6="",ROW()&lt;$B$5),"",IF(INDEX($A:$U,ROW(),$C$6)="","",INDEX($A:$U,ROW(),$C$6)))</f>
        <v/>
      </c>
      <c r="X1091" s="28">
        <f>IF($W1091="","",IF(ISNUMBER($W1091),IF($W1091&gt;=10000000,IFERROR(DATE(INT($W1091/10000),MOD(INT($W1091/100),100),MOD($W1091,100)),""),$W1091),IF(ISNUMBER(--SUBSTITUTE(SUBSTITUTE(TRIM($W1091),".","-"),"/","-")),IF(--SUBSTITUTE(SUBSTITUTE(TRIM($W1091),".","-"),"/","-")&gt;=10000000,IFERROR(DATE(--LEFT(TRIM($W1091),4),--MID(TRIM($W1091),5,2),--RIGHT(TRIM($W1091),2)),""),--SUBSTITUTE(SUBSTITUTE(TRIM($W1091),".","-"),"/","-")),IFERROR(--LEFT(SUBSTITUTE(SUBSTITUTE(TRIM($W1091),".","-"),"/","-"),10),""))))</f>
        <v/>
      </c>
      <c r="Y1091" s="29">
        <f>IF($X1091="","",INT($X1091))</f>
        <v/>
      </c>
      <c r="Z1091" s="30">
        <f>IF(OR($Y1091="",$D$6=""),"",IF(INDEX($A:$U,ROW(),$D$6)="",0,IF(ISNUMBER(INDEX($A:$U,ROW(),$D$6)),INDEX($A:$U,ROW(),$D$6),IFERROR(--SUBSTITUTE(SUBSTITUTE(TRIM(INDEX($A:$U,ROW(),$D$6)),",",""),"원",""),0))))</f>
        <v/>
      </c>
      <c r="AA1091" s="30">
        <f>IF(OR($Y1091="",$E$6=""),"",IF(INDEX($A:$U,ROW(),$E$6)="",0,IF(ISNUMBER(INDEX($A:$U,ROW(),$E$6)),INDEX($A:$U,ROW(),$E$6),IFERROR(--SUBSTITUTE(SUBSTITUTE(TRIM(INDEX($A:$U,ROW(),$E$6)),",",""),"원",""),0))))</f>
        <v/>
      </c>
      <c r="AB1091" s="30">
        <f>IF(OR($Y1091="",$F$6=""),"",IF(INDEX($A:$U,ROW(),$F$6)="","",IF(ISNUMBER(INDEX($A:$U,ROW(),$F$6)),INDEX($A:$U,ROW(),$F$6),IFERROR(--SUBSTITUTE(SUBSTITUTE(TRIM(INDEX($A:$U,ROW(),$F$6)),",",""),"원",""),""))))</f>
        <v/>
      </c>
      <c r="AC1091" s="2">
        <f>IF(OR($Y1091="",$G$6=""),"",INDEX($A:$U,ROW(),$G$6)&amp;"")</f>
        <v/>
      </c>
      <c r="AD1091" s="2">
        <f>IF($Y1091="","",IF(OR(AND(설정!$B$5&lt;&gt;"",ISNUMBER(SEARCH(설정!$B$5,$AC1091))),AND(설정!$B$6&lt;&gt;"",ISNUMBER(SEARCH(설정!$B$6,$AC1091))),AND(설정!$B$7&lt;&gt;"",ISNUMBER(SEARCH(설정!$B$7,$AC1091)))),"제외","포함"))</f>
        <v/>
      </c>
    </row>
    <row r="1092">
      <c r="W1092" s="2">
        <f>IF(OR($B$5="",$C$6="",ROW()&lt;$B$5),"",IF(INDEX($A:$U,ROW(),$C$6)="","",INDEX($A:$U,ROW(),$C$6)))</f>
        <v/>
      </c>
      <c r="X1092" s="28">
        <f>IF($W1092="","",IF(ISNUMBER($W1092),IF($W1092&gt;=10000000,IFERROR(DATE(INT($W1092/10000),MOD(INT($W1092/100),100),MOD($W1092,100)),""),$W1092),IF(ISNUMBER(--SUBSTITUTE(SUBSTITUTE(TRIM($W1092),".","-"),"/","-")),IF(--SUBSTITUTE(SUBSTITUTE(TRIM($W1092),".","-"),"/","-")&gt;=10000000,IFERROR(DATE(--LEFT(TRIM($W1092),4),--MID(TRIM($W1092),5,2),--RIGHT(TRIM($W1092),2)),""),--SUBSTITUTE(SUBSTITUTE(TRIM($W1092),".","-"),"/","-")),IFERROR(--LEFT(SUBSTITUTE(SUBSTITUTE(TRIM($W1092),".","-"),"/","-"),10),""))))</f>
        <v/>
      </c>
      <c r="Y1092" s="29">
        <f>IF($X1092="","",INT($X1092))</f>
        <v/>
      </c>
      <c r="Z1092" s="30">
        <f>IF(OR($Y1092="",$D$6=""),"",IF(INDEX($A:$U,ROW(),$D$6)="",0,IF(ISNUMBER(INDEX($A:$U,ROW(),$D$6)),INDEX($A:$U,ROW(),$D$6),IFERROR(--SUBSTITUTE(SUBSTITUTE(TRIM(INDEX($A:$U,ROW(),$D$6)),",",""),"원",""),0))))</f>
        <v/>
      </c>
      <c r="AA1092" s="30">
        <f>IF(OR($Y1092="",$E$6=""),"",IF(INDEX($A:$U,ROW(),$E$6)="",0,IF(ISNUMBER(INDEX($A:$U,ROW(),$E$6)),INDEX($A:$U,ROW(),$E$6),IFERROR(--SUBSTITUTE(SUBSTITUTE(TRIM(INDEX($A:$U,ROW(),$E$6)),",",""),"원",""),0))))</f>
        <v/>
      </c>
      <c r="AB1092" s="30">
        <f>IF(OR($Y1092="",$F$6=""),"",IF(INDEX($A:$U,ROW(),$F$6)="","",IF(ISNUMBER(INDEX($A:$U,ROW(),$F$6)),INDEX($A:$U,ROW(),$F$6),IFERROR(--SUBSTITUTE(SUBSTITUTE(TRIM(INDEX($A:$U,ROW(),$F$6)),",",""),"원",""),""))))</f>
        <v/>
      </c>
      <c r="AC1092" s="2">
        <f>IF(OR($Y1092="",$G$6=""),"",INDEX($A:$U,ROW(),$G$6)&amp;"")</f>
        <v/>
      </c>
      <c r="AD1092" s="2">
        <f>IF($Y1092="","",IF(OR(AND(설정!$B$5&lt;&gt;"",ISNUMBER(SEARCH(설정!$B$5,$AC1092))),AND(설정!$B$6&lt;&gt;"",ISNUMBER(SEARCH(설정!$B$6,$AC1092))),AND(설정!$B$7&lt;&gt;"",ISNUMBER(SEARCH(설정!$B$7,$AC1092)))),"제외","포함"))</f>
        <v/>
      </c>
    </row>
    <row r="1093">
      <c r="W1093" s="2">
        <f>IF(OR($B$5="",$C$6="",ROW()&lt;$B$5),"",IF(INDEX($A:$U,ROW(),$C$6)="","",INDEX($A:$U,ROW(),$C$6)))</f>
        <v/>
      </c>
      <c r="X1093" s="28">
        <f>IF($W1093="","",IF(ISNUMBER($W1093),IF($W1093&gt;=10000000,IFERROR(DATE(INT($W1093/10000),MOD(INT($W1093/100),100),MOD($W1093,100)),""),$W1093),IF(ISNUMBER(--SUBSTITUTE(SUBSTITUTE(TRIM($W1093),".","-"),"/","-")),IF(--SUBSTITUTE(SUBSTITUTE(TRIM($W1093),".","-"),"/","-")&gt;=10000000,IFERROR(DATE(--LEFT(TRIM($W1093),4),--MID(TRIM($W1093),5,2),--RIGHT(TRIM($W1093),2)),""),--SUBSTITUTE(SUBSTITUTE(TRIM($W1093),".","-"),"/","-")),IFERROR(--LEFT(SUBSTITUTE(SUBSTITUTE(TRIM($W1093),".","-"),"/","-"),10),""))))</f>
        <v/>
      </c>
      <c r="Y1093" s="29">
        <f>IF($X1093="","",INT($X1093))</f>
        <v/>
      </c>
      <c r="Z1093" s="30">
        <f>IF(OR($Y1093="",$D$6=""),"",IF(INDEX($A:$U,ROW(),$D$6)="",0,IF(ISNUMBER(INDEX($A:$U,ROW(),$D$6)),INDEX($A:$U,ROW(),$D$6),IFERROR(--SUBSTITUTE(SUBSTITUTE(TRIM(INDEX($A:$U,ROW(),$D$6)),",",""),"원",""),0))))</f>
        <v/>
      </c>
      <c r="AA1093" s="30">
        <f>IF(OR($Y1093="",$E$6=""),"",IF(INDEX($A:$U,ROW(),$E$6)="",0,IF(ISNUMBER(INDEX($A:$U,ROW(),$E$6)),INDEX($A:$U,ROW(),$E$6),IFERROR(--SUBSTITUTE(SUBSTITUTE(TRIM(INDEX($A:$U,ROW(),$E$6)),",",""),"원",""),0))))</f>
        <v/>
      </c>
      <c r="AB1093" s="30">
        <f>IF(OR($Y1093="",$F$6=""),"",IF(INDEX($A:$U,ROW(),$F$6)="","",IF(ISNUMBER(INDEX($A:$U,ROW(),$F$6)),INDEX($A:$U,ROW(),$F$6),IFERROR(--SUBSTITUTE(SUBSTITUTE(TRIM(INDEX($A:$U,ROW(),$F$6)),",",""),"원",""),""))))</f>
        <v/>
      </c>
      <c r="AC1093" s="2">
        <f>IF(OR($Y1093="",$G$6=""),"",INDEX($A:$U,ROW(),$G$6)&amp;"")</f>
        <v/>
      </c>
      <c r="AD1093" s="2">
        <f>IF($Y1093="","",IF(OR(AND(설정!$B$5&lt;&gt;"",ISNUMBER(SEARCH(설정!$B$5,$AC1093))),AND(설정!$B$6&lt;&gt;"",ISNUMBER(SEARCH(설정!$B$6,$AC1093))),AND(설정!$B$7&lt;&gt;"",ISNUMBER(SEARCH(설정!$B$7,$AC1093)))),"제외","포함"))</f>
        <v/>
      </c>
    </row>
    <row r="1094">
      <c r="W1094" s="2">
        <f>IF(OR($B$5="",$C$6="",ROW()&lt;$B$5),"",IF(INDEX($A:$U,ROW(),$C$6)="","",INDEX($A:$U,ROW(),$C$6)))</f>
        <v/>
      </c>
      <c r="X1094" s="28">
        <f>IF($W1094="","",IF(ISNUMBER($W1094),IF($W1094&gt;=10000000,IFERROR(DATE(INT($W1094/10000),MOD(INT($W1094/100),100),MOD($W1094,100)),""),$W1094),IF(ISNUMBER(--SUBSTITUTE(SUBSTITUTE(TRIM($W1094),".","-"),"/","-")),IF(--SUBSTITUTE(SUBSTITUTE(TRIM($W1094),".","-"),"/","-")&gt;=10000000,IFERROR(DATE(--LEFT(TRIM($W1094),4),--MID(TRIM($W1094),5,2),--RIGHT(TRIM($W1094),2)),""),--SUBSTITUTE(SUBSTITUTE(TRIM($W1094),".","-"),"/","-")),IFERROR(--LEFT(SUBSTITUTE(SUBSTITUTE(TRIM($W1094),".","-"),"/","-"),10),""))))</f>
        <v/>
      </c>
      <c r="Y1094" s="29">
        <f>IF($X1094="","",INT($X1094))</f>
        <v/>
      </c>
      <c r="Z1094" s="30">
        <f>IF(OR($Y1094="",$D$6=""),"",IF(INDEX($A:$U,ROW(),$D$6)="",0,IF(ISNUMBER(INDEX($A:$U,ROW(),$D$6)),INDEX($A:$U,ROW(),$D$6),IFERROR(--SUBSTITUTE(SUBSTITUTE(TRIM(INDEX($A:$U,ROW(),$D$6)),",",""),"원",""),0))))</f>
        <v/>
      </c>
      <c r="AA1094" s="30">
        <f>IF(OR($Y1094="",$E$6=""),"",IF(INDEX($A:$U,ROW(),$E$6)="",0,IF(ISNUMBER(INDEX($A:$U,ROW(),$E$6)),INDEX($A:$U,ROW(),$E$6),IFERROR(--SUBSTITUTE(SUBSTITUTE(TRIM(INDEX($A:$U,ROW(),$E$6)),",",""),"원",""),0))))</f>
        <v/>
      </c>
      <c r="AB1094" s="30">
        <f>IF(OR($Y1094="",$F$6=""),"",IF(INDEX($A:$U,ROW(),$F$6)="","",IF(ISNUMBER(INDEX($A:$U,ROW(),$F$6)),INDEX($A:$U,ROW(),$F$6),IFERROR(--SUBSTITUTE(SUBSTITUTE(TRIM(INDEX($A:$U,ROW(),$F$6)),",",""),"원",""),""))))</f>
        <v/>
      </c>
      <c r="AC1094" s="2">
        <f>IF(OR($Y1094="",$G$6=""),"",INDEX($A:$U,ROW(),$G$6)&amp;"")</f>
        <v/>
      </c>
      <c r="AD1094" s="2">
        <f>IF($Y1094="","",IF(OR(AND(설정!$B$5&lt;&gt;"",ISNUMBER(SEARCH(설정!$B$5,$AC1094))),AND(설정!$B$6&lt;&gt;"",ISNUMBER(SEARCH(설정!$B$6,$AC1094))),AND(설정!$B$7&lt;&gt;"",ISNUMBER(SEARCH(설정!$B$7,$AC1094)))),"제외","포함"))</f>
        <v/>
      </c>
    </row>
    <row r="1095">
      <c r="W1095" s="2">
        <f>IF(OR($B$5="",$C$6="",ROW()&lt;$B$5),"",IF(INDEX($A:$U,ROW(),$C$6)="","",INDEX($A:$U,ROW(),$C$6)))</f>
        <v/>
      </c>
      <c r="X1095" s="28">
        <f>IF($W1095="","",IF(ISNUMBER($W1095),IF($W1095&gt;=10000000,IFERROR(DATE(INT($W1095/10000),MOD(INT($W1095/100),100),MOD($W1095,100)),""),$W1095),IF(ISNUMBER(--SUBSTITUTE(SUBSTITUTE(TRIM($W1095),".","-"),"/","-")),IF(--SUBSTITUTE(SUBSTITUTE(TRIM($W1095),".","-"),"/","-")&gt;=10000000,IFERROR(DATE(--LEFT(TRIM($W1095),4),--MID(TRIM($W1095),5,2),--RIGHT(TRIM($W1095),2)),""),--SUBSTITUTE(SUBSTITUTE(TRIM($W1095),".","-"),"/","-")),IFERROR(--LEFT(SUBSTITUTE(SUBSTITUTE(TRIM($W1095),".","-"),"/","-"),10),""))))</f>
        <v/>
      </c>
      <c r="Y1095" s="29">
        <f>IF($X1095="","",INT($X1095))</f>
        <v/>
      </c>
      <c r="Z1095" s="30">
        <f>IF(OR($Y1095="",$D$6=""),"",IF(INDEX($A:$U,ROW(),$D$6)="",0,IF(ISNUMBER(INDEX($A:$U,ROW(),$D$6)),INDEX($A:$U,ROW(),$D$6),IFERROR(--SUBSTITUTE(SUBSTITUTE(TRIM(INDEX($A:$U,ROW(),$D$6)),",",""),"원",""),0))))</f>
        <v/>
      </c>
      <c r="AA1095" s="30">
        <f>IF(OR($Y1095="",$E$6=""),"",IF(INDEX($A:$U,ROW(),$E$6)="",0,IF(ISNUMBER(INDEX($A:$U,ROW(),$E$6)),INDEX($A:$U,ROW(),$E$6),IFERROR(--SUBSTITUTE(SUBSTITUTE(TRIM(INDEX($A:$U,ROW(),$E$6)),",",""),"원",""),0))))</f>
        <v/>
      </c>
      <c r="AB1095" s="30">
        <f>IF(OR($Y1095="",$F$6=""),"",IF(INDEX($A:$U,ROW(),$F$6)="","",IF(ISNUMBER(INDEX($A:$U,ROW(),$F$6)),INDEX($A:$U,ROW(),$F$6),IFERROR(--SUBSTITUTE(SUBSTITUTE(TRIM(INDEX($A:$U,ROW(),$F$6)),",",""),"원",""),""))))</f>
        <v/>
      </c>
      <c r="AC1095" s="2">
        <f>IF(OR($Y1095="",$G$6=""),"",INDEX($A:$U,ROW(),$G$6)&amp;"")</f>
        <v/>
      </c>
      <c r="AD1095" s="2">
        <f>IF($Y1095="","",IF(OR(AND(설정!$B$5&lt;&gt;"",ISNUMBER(SEARCH(설정!$B$5,$AC1095))),AND(설정!$B$6&lt;&gt;"",ISNUMBER(SEARCH(설정!$B$6,$AC1095))),AND(설정!$B$7&lt;&gt;"",ISNUMBER(SEARCH(설정!$B$7,$AC1095)))),"제외","포함"))</f>
        <v/>
      </c>
    </row>
    <row r="1096">
      <c r="W1096" s="2">
        <f>IF(OR($B$5="",$C$6="",ROW()&lt;$B$5),"",IF(INDEX($A:$U,ROW(),$C$6)="","",INDEX($A:$U,ROW(),$C$6)))</f>
        <v/>
      </c>
      <c r="X1096" s="28">
        <f>IF($W1096="","",IF(ISNUMBER($W1096),IF($W1096&gt;=10000000,IFERROR(DATE(INT($W1096/10000),MOD(INT($W1096/100),100),MOD($W1096,100)),""),$W1096),IF(ISNUMBER(--SUBSTITUTE(SUBSTITUTE(TRIM($W1096),".","-"),"/","-")),IF(--SUBSTITUTE(SUBSTITUTE(TRIM($W1096),".","-"),"/","-")&gt;=10000000,IFERROR(DATE(--LEFT(TRIM($W1096),4),--MID(TRIM($W1096),5,2),--RIGHT(TRIM($W1096),2)),""),--SUBSTITUTE(SUBSTITUTE(TRIM($W1096),".","-"),"/","-")),IFERROR(--LEFT(SUBSTITUTE(SUBSTITUTE(TRIM($W1096),".","-"),"/","-"),10),""))))</f>
        <v/>
      </c>
      <c r="Y1096" s="29">
        <f>IF($X1096="","",INT($X1096))</f>
        <v/>
      </c>
      <c r="Z1096" s="30">
        <f>IF(OR($Y1096="",$D$6=""),"",IF(INDEX($A:$U,ROW(),$D$6)="",0,IF(ISNUMBER(INDEX($A:$U,ROW(),$D$6)),INDEX($A:$U,ROW(),$D$6),IFERROR(--SUBSTITUTE(SUBSTITUTE(TRIM(INDEX($A:$U,ROW(),$D$6)),",",""),"원",""),0))))</f>
        <v/>
      </c>
      <c r="AA1096" s="30">
        <f>IF(OR($Y1096="",$E$6=""),"",IF(INDEX($A:$U,ROW(),$E$6)="",0,IF(ISNUMBER(INDEX($A:$U,ROW(),$E$6)),INDEX($A:$U,ROW(),$E$6),IFERROR(--SUBSTITUTE(SUBSTITUTE(TRIM(INDEX($A:$U,ROW(),$E$6)),",",""),"원",""),0))))</f>
        <v/>
      </c>
      <c r="AB1096" s="30">
        <f>IF(OR($Y1096="",$F$6=""),"",IF(INDEX($A:$U,ROW(),$F$6)="","",IF(ISNUMBER(INDEX($A:$U,ROW(),$F$6)),INDEX($A:$U,ROW(),$F$6),IFERROR(--SUBSTITUTE(SUBSTITUTE(TRIM(INDEX($A:$U,ROW(),$F$6)),",",""),"원",""),""))))</f>
        <v/>
      </c>
      <c r="AC1096" s="2">
        <f>IF(OR($Y1096="",$G$6=""),"",INDEX($A:$U,ROW(),$G$6)&amp;"")</f>
        <v/>
      </c>
      <c r="AD1096" s="2">
        <f>IF($Y1096="","",IF(OR(AND(설정!$B$5&lt;&gt;"",ISNUMBER(SEARCH(설정!$B$5,$AC1096))),AND(설정!$B$6&lt;&gt;"",ISNUMBER(SEARCH(설정!$B$6,$AC1096))),AND(설정!$B$7&lt;&gt;"",ISNUMBER(SEARCH(설정!$B$7,$AC1096)))),"제외","포함"))</f>
        <v/>
      </c>
    </row>
    <row r="1097">
      <c r="W1097" s="2">
        <f>IF(OR($B$5="",$C$6="",ROW()&lt;$B$5),"",IF(INDEX($A:$U,ROW(),$C$6)="","",INDEX($A:$U,ROW(),$C$6)))</f>
        <v/>
      </c>
      <c r="X1097" s="28">
        <f>IF($W1097="","",IF(ISNUMBER($W1097),IF($W1097&gt;=10000000,IFERROR(DATE(INT($W1097/10000),MOD(INT($W1097/100),100),MOD($W1097,100)),""),$W1097),IF(ISNUMBER(--SUBSTITUTE(SUBSTITUTE(TRIM($W1097),".","-"),"/","-")),IF(--SUBSTITUTE(SUBSTITUTE(TRIM($W1097),".","-"),"/","-")&gt;=10000000,IFERROR(DATE(--LEFT(TRIM($W1097),4),--MID(TRIM($W1097),5,2),--RIGHT(TRIM($W1097),2)),""),--SUBSTITUTE(SUBSTITUTE(TRIM($W1097),".","-"),"/","-")),IFERROR(--LEFT(SUBSTITUTE(SUBSTITUTE(TRIM($W1097),".","-"),"/","-"),10),""))))</f>
        <v/>
      </c>
      <c r="Y1097" s="29">
        <f>IF($X1097="","",INT($X1097))</f>
        <v/>
      </c>
      <c r="Z1097" s="30">
        <f>IF(OR($Y1097="",$D$6=""),"",IF(INDEX($A:$U,ROW(),$D$6)="",0,IF(ISNUMBER(INDEX($A:$U,ROW(),$D$6)),INDEX($A:$U,ROW(),$D$6),IFERROR(--SUBSTITUTE(SUBSTITUTE(TRIM(INDEX($A:$U,ROW(),$D$6)),",",""),"원",""),0))))</f>
        <v/>
      </c>
      <c r="AA1097" s="30">
        <f>IF(OR($Y1097="",$E$6=""),"",IF(INDEX($A:$U,ROW(),$E$6)="",0,IF(ISNUMBER(INDEX($A:$U,ROW(),$E$6)),INDEX($A:$U,ROW(),$E$6),IFERROR(--SUBSTITUTE(SUBSTITUTE(TRIM(INDEX($A:$U,ROW(),$E$6)),",",""),"원",""),0))))</f>
        <v/>
      </c>
      <c r="AB1097" s="30">
        <f>IF(OR($Y1097="",$F$6=""),"",IF(INDEX($A:$U,ROW(),$F$6)="","",IF(ISNUMBER(INDEX($A:$U,ROW(),$F$6)),INDEX($A:$U,ROW(),$F$6),IFERROR(--SUBSTITUTE(SUBSTITUTE(TRIM(INDEX($A:$U,ROW(),$F$6)),",",""),"원",""),""))))</f>
        <v/>
      </c>
      <c r="AC1097" s="2">
        <f>IF(OR($Y1097="",$G$6=""),"",INDEX($A:$U,ROW(),$G$6)&amp;"")</f>
        <v/>
      </c>
      <c r="AD1097" s="2">
        <f>IF($Y1097="","",IF(OR(AND(설정!$B$5&lt;&gt;"",ISNUMBER(SEARCH(설정!$B$5,$AC1097))),AND(설정!$B$6&lt;&gt;"",ISNUMBER(SEARCH(설정!$B$6,$AC1097))),AND(설정!$B$7&lt;&gt;"",ISNUMBER(SEARCH(설정!$B$7,$AC1097)))),"제외","포함"))</f>
        <v/>
      </c>
    </row>
    <row r="1098">
      <c r="W1098" s="2">
        <f>IF(OR($B$5="",$C$6="",ROW()&lt;$B$5),"",IF(INDEX($A:$U,ROW(),$C$6)="","",INDEX($A:$U,ROW(),$C$6)))</f>
        <v/>
      </c>
      <c r="X1098" s="28">
        <f>IF($W1098="","",IF(ISNUMBER($W1098),IF($W1098&gt;=10000000,IFERROR(DATE(INT($W1098/10000),MOD(INT($W1098/100),100),MOD($W1098,100)),""),$W1098),IF(ISNUMBER(--SUBSTITUTE(SUBSTITUTE(TRIM($W1098),".","-"),"/","-")),IF(--SUBSTITUTE(SUBSTITUTE(TRIM($W1098),".","-"),"/","-")&gt;=10000000,IFERROR(DATE(--LEFT(TRIM($W1098),4),--MID(TRIM($W1098),5,2),--RIGHT(TRIM($W1098),2)),""),--SUBSTITUTE(SUBSTITUTE(TRIM($W1098),".","-"),"/","-")),IFERROR(--LEFT(SUBSTITUTE(SUBSTITUTE(TRIM($W1098),".","-"),"/","-"),10),""))))</f>
        <v/>
      </c>
      <c r="Y1098" s="29">
        <f>IF($X1098="","",INT($X1098))</f>
        <v/>
      </c>
      <c r="Z1098" s="30">
        <f>IF(OR($Y1098="",$D$6=""),"",IF(INDEX($A:$U,ROW(),$D$6)="",0,IF(ISNUMBER(INDEX($A:$U,ROW(),$D$6)),INDEX($A:$U,ROW(),$D$6),IFERROR(--SUBSTITUTE(SUBSTITUTE(TRIM(INDEX($A:$U,ROW(),$D$6)),",",""),"원",""),0))))</f>
        <v/>
      </c>
      <c r="AA1098" s="30">
        <f>IF(OR($Y1098="",$E$6=""),"",IF(INDEX($A:$U,ROW(),$E$6)="",0,IF(ISNUMBER(INDEX($A:$U,ROW(),$E$6)),INDEX($A:$U,ROW(),$E$6),IFERROR(--SUBSTITUTE(SUBSTITUTE(TRIM(INDEX($A:$U,ROW(),$E$6)),",",""),"원",""),0))))</f>
        <v/>
      </c>
      <c r="AB1098" s="30">
        <f>IF(OR($Y1098="",$F$6=""),"",IF(INDEX($A:$U,ROW(),$F$6)="","",IF(ISNUMBER(INDEX($A:$U,ROW(),$F$6)),INDEX($A:$U,ROW(),$F$6),IFERROR(--SUBSTITUTE(SUBSTITUTE(TRIM(INDEX($A:$U,ROW(),$F$6)),",",""),"원",""),""))))</f>
        <v/>
      </c>
      <c r="AC1098" s="2">
        <f>IF(OR($Y1098="",$G$6=""),"",INDEX($A:$U,ROW(),$G$6)&amp;"")</f>
        <v/>
      </c>
      <c r="AD1098" s="2">
        <f>IF($Y1098="","",IF(OR(AND(설정!$B$5&lt;&gt;"",ISNUMBER(SEARCH(설정!$B$5,$AC1098))),AND(설정!$B$6&lt;&gt;"",ISNUMBER(SEARCH(설정!$B$6,$AC1098))),AND(설정!$B$7&lt;&gt;"",ISNUMBER(SEARCH(설정!$B$7,$AC1098)))),"제외","포함"))</f>
        <v/>
      </c>
    </row>
    <row r="1099">
      <c r="W1099" s="2">
        <f>IF(OR($B$5="",$C$6="",ROW()&lt;$B$5),"",IF(INDEX($A:$U,ROW(),$C$6)="","",INDEX($A:$U,ROW(),$C$6)))</f>
        <v/>
      </c>
      <c r="X1099" s="28">
        <f>IF($W1099="","",IF(ISNUMBER($W1099),IF($W1099&gt;=10000000,IFERROR(DATE(INT($W1099/10000),MOD(INT($W1099/100),100),MOD($W1099,100)),""),$W1099),IF(ISNUMBER(--SUBSTITUTE(SUBSTITUTE(TRIM($W1099),".","-"),"/","-")),IF(--SUBSTITUTE(SUBSTITUTE(TRIM($W1099),".","-"),"/","-")&gt;=10000000,IFERROR(DATE(--LEFT(TRIM($W1099),4),--MID(TRIM($W1099),5,2),--RIGHT(TRIM($W1099),2)),""),--SUBSTITUTE(SUBSTITUTE(TRIM($W1099),".","-"),"/","-")),IFERROR(--LEFT(SUBSTITUTE(SUBSTITUTE(TRIM($W1099),".","-"),"/","-"),10),""))))</f>
        <v/>
      </c>
      <c r="Y1099" s="29">
        <f>IF($X1099="","",INT($X1099))</f>
        <v/>
      </c>
      <c r="Z1099" s="30">
        <f>IF(OR($Y1099="",$D$6=""),"",IF(INDEX($A:$U,ROW(),$D$6)="",0,IF(ISNUMBER(INDEX($A:$U,ROW(),$D$6)),INDEX($A:$U,ROW(),$D$6),IFERROR(--SUBSTITUTE(SUBSTITUTE(TRIM(INDEX($A:$U,ROW(),$D$6)),",",""),"원",""),0))))</f>
        <v/>
      </c>
      <c r="AA1099" s="30">
        <f>IF(OR($Y1099="",$E$6=""),"",IF(INDEX($A:$U,ROW(),$E$6)="",0,IF(ISNUMBER(INDEX($A:$U,ROW(),$E$6)),INDEX($A:$U,ROW(),$E$6),IFERROR(--SUBSTITUTE(SUBSTITUTE(TRIM(INDEX($A:$U,ROW(),$E$6)),",",""),"원",""),0))))</f>
        <v/>
      </c>
      <c r="AB1099" s="30">
        <f>IF(OR($Y1099="",$F$6=""),"",IF(INDEX($A:$U,ROW(),$F$6)="","",IF(ISNUMBER(INDEX($A:$U,ROW(),$F$6)),INDEX($A:$U,ROW(),$F$6),IFERROR(--SUBSTITUTE(SUBSTITUTE(TRIM(INDEX($A:$U,ROW(),$F$6)),",",""),"원",""),""))))</f>
        <v/>
      </c>
      <c r="AC1099" s="2">
        <f>IF(OR($Y1099="",$G$6=""),"",INDEX($A:$U,ROW(),$G$6)&amp;"")</f>
        <v/>
      </c>
      <c r="AD1099" s="2">
        <f>IF($Y1099="","",IF(OR(AND(설정!$B$5&lt;&gt;"",ISNUMBER(SEARCH(설정!$B$5,$AC1099))),AND(설정!$B$6&lt;&gt;"",ISNUMBER(SEARCH(설정!$B$6,$AC1099))),AND(설정!$B$7&lt;&gt;"",ISNUMBER(SEARCH(설정!$B$7,$AC1099)))),"제외","포함"))</f>
        <v/>
      </c>
    </row>
    <row r="1100">
      <c r="W1100" s="2">
        <f>IF(OR($B$5="",$C$6="",ROW()&lt;$B$5),"",IF(INDEX($A:$U,ROW(),$C$6)="","",INDEX($A:$U,ROW(),$C$6)))</f>
        <v/>
      </c>
      <c r="X1100" s="28">
        <f>IF($W1100="","",IF(ISNUMBER($W1100),IF($W1100&gt;=10000000,IFERROR(DATE(INT($W1100/10000),MOD(INT($W1100/100),100),MOD($W1100,100)),""),$W1100),IF(ISNUMBER(--SUBSTITUTE(SUBSTITUTE(TRIM($W1100),".","-"),"/","-")),IF(--SUBSTITUTE(SUBSTITUTE(TRIM($W1100),".","-"),"/","-")&gt;=10000000,IFERROR(DATE(--LEFT(TRIM($W1100),4),--MID(TRIM($W1100),5,2),--RIGHT(TRIM($W1100),2)),""),--SUBSTITUTE(SUBSTITUTE(TRIM($W1100),".","-"),"/","-")),IFERROR(--LEFT(SUBSTITUTE(SUBSTITUTE(TRIM($W1100),".","-"),"/","-"),10),""))))</f>
        <v/>
      </c>
      <c r="Y1100" s="29">
        <f>IF($X1100="","",INT($X1100))</f>
        <v/>
      </c>
      <c r="Z1100" s="30">
        <f>IF(OR($Y1100="",$D$6=""),"",IF(INDEX($A:$U,ROW(),$D$6)="",0,IF(ISNUMBER(INDEX($A:$U,ROW(),$D$6)),INDEX($A:$U,ROW(),$D$6),IFERROR(--SUBSTITUTE(SUBSTITUTE(TRIM(INDEX($A:$U,ROW(),$D$6)),",",""),"원",""),0))))</f>
        <v/>
      </c>
      <c r="AA1100" s="30">
        <f>IF(OR($Y1100="",$E$6=""),"",IF(INDEX($A:$U,ROW(),$E$6)="",0,IF(ISNUMBER(INDEX($A:$U,ROW(),$E$6)),INDEX($A:$U,ROW(),$E$6),IFERROR(--SUBSTITUTE(SUBSTITUTE(TRIM(INDEX($A:$U,ROW(),$E$6)),",",""),"원",""),0))))</f>
        <v/>
      </c>
      <c r="AB1100" s="30">
        <f>IF(OR($Y1100="",$F$6=""),"",IF(INDEX($A:$U,ROW(),$F$6)="","",IF(ISNUMBER(INDEX($A:$U,ROW(),$F$6)),INDEX($A:$U,ROW(),$F$6),IFERROR(--SUBSTITUTE(SUBSTITUTE(TRIM(INDEX($A:$U,ROW(),$F$6)),",",""),"원",""),""))))</f>
        <v/>
      </c>
      <c r="AC1100" s="2">
        <f>IF(OR($Y1100="",$G$6=""),"",INDEX($A:$U,ROW(),$G$6)&amp;"")</f>
        <v/>
      </c>
      <c r="AD1100" s="2">
        <f>IF($Y1100="","",IF(OR(AND(설정!$B$5&lt;&gt;"",ISNUMBER(SEARCH(설정!$B$5,$AC1100))),AND(설정!$B$6&lt;&gt;"",ISNUMBER(SEARCH(설정!$B$6,$AC1100))),AND(설정!$B$7&lt;&gt;"",ISNUMBER(SEARCH(설정!$B$7,$AC1100)))),"제외","포함"))</f>
        <v/>
      </c>
    </row>
    <row r="1101">
      <c r="W1101" s="2">
        <f>IF(OR($B$5="",$C$6="",ROW()&lt;$B$5),"",IF(INDEX($A:$U,ROW(),$C$6)="","",INDEX($A:$U,ROW(),$C$6)))</f>
        <v/>
      </c>
      <c r="X1101" s="28">
        <f>IF($W1101="","",IF(ISNUMBER($W1101),IF($W1101&gt;=10000000,IFERROR(DATE(INT($W1101/10000),MOD(INT($W1101/100),100),MOD($W1101,100)),""),$W1101),IF(ISNUMBER(--SUBSTITUTE(SUBSTITUTE(TRIM($W1101),".","-"),"/","-")),IF(--SUBSTITUTE(SUBSTITUTE(TRIM($W1101),".","-"),"/","-")&gt;=10000000,IFERROR(DATE(--LEFT(TRIM($W1101),4),--MID(TRIM($W1101),5,2),--RIGHT(TRIM($W1101),2)),""),--SUBSTITUTE(SUBSTITUTE(TRIM($W1101),".","-"),"/","-")),IFERROR(--LEFT(SUBSTITUTE(SUBSTITUTE(TRIM($W1101),".","-"),"/","-"),10),""))))</f>
        <v/>
      </c>
      <c r="Y1101" s="29">
        <f>IF($X1101="","",INT($X1101))</f>
        <v/>
      </c>
      <c r="Z1101" s="30">
        <f>IF(OR($Y1101="",$D$6=""),"",IF(INDEX($A:$U,ROW(),$D$6)="",0,IF(ISNUMBER(INDEX($A:$U,ROW(),$D$6)),INDEX($A:$U,ROW(),$D$6),IFERROR(--SUBSTITUTE(SUBSTITUTE(TRIM(INDEX($A:$U,ROW(),$D$6)),",",""),"원",""),0))))</f>
        <v/>
      </c>
      <c r="AA1101" s="30">
        <f>IF(OR($Y1101="",$E$6=""),"",IF(INDEX($A:$U,ROW(),$E$6)="",0,IF(ISNUMBER(INDEX($A:$U,ROW(),$E$6)),INDEX($A:$U,ROW(),$E$6),IFERROR(--SUBSTITUTE(SUBSTITUTE(TRIM(INDEX($A:$U,ROW(),$E$6)),",",""),"원",""),0))))</f>
        <v/>
      </c>
      <c r="AB1101" s="30">
        <f>IF(OR($Y1101="",$F$6=""),"",IF(INDEX($A:$U,ROW(),$F$6)="","",IF(ISNUMBER(INDEX($A:$U,ROW(),$F$6)),INDEX($A:$U,ROW(),$F$6),IFERROR(--SUBSTITUTE(SUBSTITUTE(TRIM(INDEX($A:$U,ROW(),$F$6)),",",""),"원",""),""))))</f>
        <v/>
      </c>
      <c r="AC1101" s="2">
        <f>IF(OR($Y1101="",$G$6=""),"",INDEX($A:$U,ROW(),$G$6)&amp;"")</f>
        <v/>
      </c>
      <c r="AD1101" s="2">
        <f>IF($Y1101="","",IF(OR(AND(설정!$B$5&lt;&gt;"",ISNUMBER(SEARCH(설정!$B$5,$AC1101))),AND(설정!$B$6&lt;&gt;"",ISNUMBER(SEARCH(설정!$B$6,$AC1101))),AND(설정!$B$7&lt;&gt;"",ISNUMBER(SEARCH(설정!$B$7,$AC1101)))),"제외","포함"))</f>
        <v/>
      </c>
    </row>
    <row r="1102">
      <c r="W1102" s="2">
        <f>IF(OR($B$5="",$C$6="",ROW()&lt;$B$5),"",IF(INDEX($A:$U,ROW(),$C$6)="","",INDEX($A:$U,ROW(),$C$6)))</f>
        <v/>
      </c>
      <c r="X1102" s="28">
        <f>IF($W1102="","",IF(ISNUMBER($W1102),IF($W1102&gt;=10000000,IFERROR(DATE(INT($W1102/10000),MOD(INT($W1102/100),100),MOD($W1102,100)),""),$W1102),IF(ISNUMBER(--SUBSTITUTE(SUBSTITUTE(TRIM($W1102),".","-"),"/","-")),IF(--SUBSTITUTE(SUBSTITUTE(TRIM($W1102),".","-"),"/","-")&gt;=10000000,IFERROR(DATE(--LEFT(TRIM($W1102),4),--MID(TRIM($W1102),5,2),--RIGHT(TRIM($W1102),2)),""),--SUBSTITUTE(SUBSTITUTE(TRIM($W1102),".","-"),"/","-")),IFERROR(--LEFT(SUBSTITUTE(SUBSTITUTE(TRIM($W1102),".","-"),"/","-"),10),""))))</f>
        <v/>
      </c>
      <c r="Y1102" s="29">
        <f>IF($X1102="","",INT($X1102))</f>
        <v/>
      </c>
      <c r="Z1102" s="30">
        <f>IF(OR($Y1102="",$D$6=""),"",IF(INDEX($A:$U,ROW(),$D$6)="",0,IF(ISNUMBER(INDEX($A:$U,ROW(),$D$6)),INDEX($A:$U,ROW(),$D$6),IFERROR(--SUBSTITUTE(SUBSTITUTE(TRIM(INDEX($A:$U,ROW(),$D$6)),",",""),"원",""),0))))</f>
        <v/>
      </c>
      <c r="AA1102" s="30">
        <f>IF(OR($Y1102="",$E$6=""),"",IF(INDEX($A:$U,ROW(),$E$6)="",0,IF(ISNUMBER(INDEX($A:$U,ROW(),$E$6)),INDEX($A:$U,ROW(),$E$6),IFERROR(--SUBSTITUTE(SUBSTITUTE(TRIM(INDEX($A:$U,ROW(),$E$6)),",",""),"원",""),0))))</f>
        <v/>
      </c>
      <c r="AB1102" s="30">
        <f>IF(OR($Y1102="",$F$6=""),"",IF(INDEX($A:$U,ROW(),$F$6)="","",IF(ISNUMBER(INDEX($A:$U,ROW(),$F$6)),INDEX($A:$U,ROW(),$F$6),IFERROR(--SUBSTITUTE(SUBSTITUTE(TRIM(INDEX($A:$U,ROW(),$F$6)),",",""),"원",""),""))))</f>
        <v/>
      </c>
      <c r="AC1102" s="2">
        <f>IF(OR($Y1102="",$G$6=""),"",INDEX($A:$U,ROW(),$G$6)&amp;"")</f>
        <v/>
      </c>
      <c r="AD1102" s="2">
        <f>IF($Y1102="","",IF(OR(AND(설정!$B$5&lt;&gt;"",ISNUMBER(SEARCH(설정!$B$5,$AC1102))),AND(설정!$B$6&lt;&gt;"",ISNUMBER(SEARCH(설정!$B$6,$AC1102))),AND(설정!$B$7&lt;&gt;"",ISNUMBER(SEARCH(설정!$B$7,$AC1102)))),"제외","포함"))</f>
        <v/>
      </c>
    </row>
    <row r="1103">
      <c r="W1103" s="2">
        <f>IF(OR($B$5="",$C$6="",ROW()&lt;$B$5),"",IF(INDEX($A:$U,ROW(),$C$6)="","",INDEX($A:$U,ROW(),$C$6)))</f>
        <v/>
      </c>
      <c r="X1103" s="28">
        <f>IF($W1103="","",IF(ISNUMBER($W1103),IF($W1103&gt;=10000000,IFERROR(DATE(INT($W1103/10000),MOD(INT($W1103/100),100),MOD($W1103,100)),""),$W1103),IF(ISNUMBER(--SUBSTITUTE(SUBSTITUTE(TRIM($W1103),".","-"),"/","-")),IF(--SUBSTITUTE(SUBSTITUTE(TRIM($W1103),".","-"),"/","-")&gt;=10000000,IFERROR(DATE(--LEFT(TRIM($W1103),4),--MID(TRIM($W1103),5,2),--RIGHT(TRIM($W1103),2)),""),--SUBSTITUTE(SUBSTITUTE(TRIM($W1103),".","-"),"/","-")),IFERROR(--LEFT(SUBSTITUTE(SUBSTITUTE(TRIM($W1103),".","-"),"/","-"),10),""))))</f>
        <v/>
      </c>
      <c r="Y1103" s="29">
        <f>IF($X1103="","",INT($X1103))</f>
        <v/>
      </c>
      <c r="Z1103" s="30">
        <f>IF(OR($Y1103="",$D$6=""),"",IF(INDEX($A:$U,ROW(),$D$6)="",0,IF(ISNUMBER(INDEX($A:$U,ROW(),$D$6)),INDEX($A:$U,ROW(),$D$6),IFERROR(--SUBSTITUTE(SUBSTITUTE(TRIM(INDEX($A:$U,ROW(),$D$6)),",",""),"원",""),0))))</f>
        <v/>
      </c>
      <c r="AA1103" s="30">
        <f>IF(OR($Y1103="",$E$6=""),"",IF(INDEX($A:$U,ROW(),$E$6)="",0,IF(ISNUMBER(INDEX($A:$U,ROW(),$E$6)),INDEX($A:$U,ROW(),$E$6),IFERROR(--SUBSTITUTE(SUBSTITUTE(TRIM(INDEX($A:$U,ROW(),$E$6)),",",""),"원",""),0))))</f>
        <v/>
      </c>
      <c r="AB1103" s="30">
        <f>IF(OR($Y1103="",$F$6=""),"",IF(INDEX($A:$U,ROW(),$F$6)="","",IF(ISNUMBER(INDEX($A:$U,ROW(),$F$6)),INDEX($A:$U,ROW(),$F$6),IFERROR(--SUBSTITUTE(SUBSTITUTE(TRIM(INDEX($A:$U,ROW(),$F$6)),",",""),"원",""),""))))</f>
        <v/>
      </c>
      <c r="AC1103" s="2">
        <f>IF(OR($Y1103="",$G$6=""),"",INDEX($A:$U,ROW(),$G$6)&amp;"")</f>
        <v/>
      </c>
      <c r="AD1103" s="2">
        <f>IF($Y1103="","",IF(OR(AND(설정!$B$5&lt;&gt;"",ISNUMBER(SEARCH(설정!$B$5,$AC1103))),AND(설정!$B$6&lt;&gt;"",ISNUMBER(SEARCH(설정!$B$6,$AC1103))),AND(설정!$B$7&lt;&gt;"",ISNUMBER(SEARCH(설정!$B$7,$AC1103)))),"제외","포함"))</f>
        <v/>
      </c>
    </row>
    <row r="1104">
      <c r="W1104" s="2">
        <f>IF(OR($B$5="",$C$6="",ROW()&lt;$B$5),"",IF(INDEX($A:$U,ROW(),$C$6)="","",INDEX($A:$U,ROW(),$C$6)))</f>
        <v/>
      </c>
      <c r="X1104" s="28">
        <f>IF($W1104="","",IF(ISNUMBER($W1104),IF($W1104&gt;=10000000,IFERROR(DATE(INT($W1104/10000),MOD(INT($W1104/100),100),MOD($W1104,100)),""),$W1104),IF(ISNUMBER(--SUBSTITUTE(SUBSTITUTE(TRIM($W1104),".","-"),"/","-")),IF(--SUBSTITUTE(SUBSTITUTE(TRIM($W1104),".","-"),"/","-")&gt;=10000000,IFERROR(DATE(--LEFT(TRIM($W1104),4),--MID(TRIM($W1104),5,2),--RIGHT(TRIM($W1104),2)),""),--SUBSTITUTE(SUBSTITUTE(TRIM($W1104),".","-"),"/","-")),IFERROR(--LEFT(SUBSTITUTE(SUBSTITUTE(TRIM($W1104),".","-"),"/","-"),10),""))))</f>
        <v/>
      </c>
      <c r="Y1104" s="29">
        <f>IF($X1104="","",INT($X1104))</f>
        <v/>
      </c>
      <c r="Z1104" s="30">
        <f>IF(OR($Y1104="",$D$6=""),"",IF(INDEX($A:$U,ROW(),$D$6)="",0,IF(ISNUMBER(INDEX($A:$U,ROW(),$D$6)),INDEX($A:$U,ROW(),$D$6),IFERROR(--SUBSTITUTE(SUBSTITUTE(TRIM(INDEX($A:$U,ROW(),$D$6)),",",""),"원",""),0))))</f>
        <v/>
      </c>
      <c r="AA1104" s="30">
        <f>IF(OR($Y1104="",$E$6=""),"",IF(INDEX($A:$U,ROW(),$E$6)="",0,IF(ISNUMBER(INDEX($A:$U,ROW(),$E$6)),INDEX($A:$U,ROW(),$E$6),IFERROR(--SUBSTITUTE(SUBSTITUTE(TRIM(INDEX($A:$U,ROW(),$E$6)),",",""),"원",""),0))))</f>
        <v/>
      </c>
      <c r="AB1104" s="30">
        <f>IF(OR($Y1104="",$F$6=""),"",IF(INDEX($A:$U,ROW(),$F$6)="","",IF(ISNUMBER(INDEX($A:$U,ROW(),$F$6)),INDEX($A:$U,ROW(),$F$6),IFERROR(--SUBSTITUTE(SUBSTITUTE(TRIM(INDEX($A:$U,ROW(),$F$6)),",",""),"원",""),""))))</f>
        <v/>
      </c>
      <c r="AC1104" s="2">
        <f>IF(OR($Y1104="",$G$6=""),"",INDEX($A:$U,ROW(),$G$6)&amp;"")</f>
        <v/>
      </c>
      <c r="AD1104" s="2">
        <f>IF($Y1104="","",IF(OR(AND(설정!$B$5&lt;&gt;"",ISNUMBER(SEARCH(설정!$B$5,$AC1104))),AND(설정!$B$6&lt;&gt;"",ISNUMBER(SEARCH(설정!$B$6,$AC1104))),AND(설정!$B$7&lt;&gt;"",ISNUMBER(SEARCH(설정!$B$7,$AC1104)))),"제외","포함"))</f>
        <v/>
      </c>
    </row>
    <row r="1105">
      <c r="W1105" s="2">
        <f>IF(OR($B$5="",$C$6="",ROW()&lt;$B$5),"",IF(INDEX($A:$U,ROW(),$C$6)="","",INDEX($A:$U,ROW(),$C$6)))</f>
        <v/>
      </c>
      <c r="X1105" s="28">
        <f>IF($W1105="","",IF(ISNUMBER($W1105),IF($W1105&gt;=10000000,IFERROR(DATE(INT($W1105/10000),MOD(INT($W1105/100),100),MOD($W1105,100)),""),$W1105),IF(ISNUMBER(--SUBSTITUTE(SUBSTITUTE(TRIM($W1105),".","-"),"/","-")),IF(--SUBSTITUTE(SUBSTITUTE(TRIM($W1105),".","-"),"/","-")&gt;=10000000,IFERROR(DATE(--LEFT(TRIM($W1105),4),--MID(TRIM($W1105),5,2),--RIGHT(TRIM($W1105),2)),""),--SUBSTITUTE(SUBSTITUTE(TRIM($W1105),".","-"),"/","-")),IFERROR(--LEFT(SUBSTITUTE(SUBSTITUTE(TRIM($W1105),".","-"),"/","-"),10),""))))</f>
        <v/>
      </c>
      <c r="Y1105" s="29">
        <f>IF($X1105="","",INT($X1105))</f>
        <v/>
      </c>
      <c r="Z1105" s="30">
        <f>IF(OR($Y1105="",$D$6=""),"",IF(INDEX($A:$U,ROW(),$D$6)="",0,IF(ISNUMBER(INDEX($A:$U,ROW(),$D$6)),INDEX($A:$U,ROW(),$D$6),IFERROR(--SUBSTITUTE(SUBSTITUTE(TRIM(INDEX($A:$U,ROW(),$D$6)),",",""),"원",""),0))))</f>
        <v/>
      </c>
      <c r="AA1105" s="30">
        <f>IF(OR($Y1105="",$E$6=""),"",IF(INDEX($A:$U,ROW(),$E$6)="",0,IF(ISNUMBER(INDEX($A:$U,ROW(),$E$6)),INDEX($A:$U,ROW(),$E$6),IFERROR(--SUBSTITUTE(SUBSTITUTE(TRIM(INDEX($A:$U,ROW(),$E$6)),",",""),"원",""),0))))</f>
        <v/>
      </c>
      <c r="AB1105" s="30">
        <f>IF(OR($Y1105="",$F$6=""),"",IF(INDEX($A:$U,ROW(),$F$6)="","",IF(ISNUMBER(INDEX($A:$U,ROW(),$F$6)),INDEX($A:$U,ROW(),$F$6),IFERROR(--SUBSTITUTE(SUBSTITUTE(TRIM(INDEX($A:$U,ROW(),$F$6)),",",""),"원",""),""))))</f>
        <v/>
      </c>
      <c r="AC1105" s="2">
        <f>IF(OR($Y1105="",$G$6=""),"",INDEX($A:$U,ROW(),$G$6)&amp;"")</f>
        <v/>
      </c>
      <c r="AD1105" s="2">
        <f>IF($Y1105="","",IF(OR(AND(설정!$B$5&lt;&gt;"",ISNUMBER(SEARCH(설정!$B$5,$AC1105))),AND(설정!$B$6&lt;&gt;"",ISNUMBER(SEARCH(설정!$B$6,$AC1105))),AND(설정!$B$7&lt;&gt;"",ISNUMBER(SEARCH(설정!$B$7,$AC1105)))),"제외","포함"))</f>
        <v/>
      </c>
    </row>
    <row r="1106">
      <c r="W1106" s="2">
        <f>IF(OR($B$5="",$C$6="",ROW()&lt;$B$5),"",IF(INDEX($A:$U,ROW(),$C$6)="","",INDEX($A:$U,ROW(),$C$6)))</f>
        <v/>
      </c>
      <c r="X1106" s="28">
        <f>IF($W1106="","",IF(ISNUMBER($W1106),IF($W1106&gt;=10000000,IFERROR(DATE(INT($W1106/10000),MOD(INT($W1106/100),100),MOD($W1106,100)),""),$W1106),IF(ISNUMBER(--SUBSTITUTE(SUBSTITUTE(TRIM($W1106),".","-"),"/","-")),IF(--SUBSTITUTE(SUBSTITUTE(TRIM($W1106),".","-"),"/","-")&gt;=10000000,IFERROR(DATE(--LEFT(TRIM($W1106),4),--MID(TRIM($W1106),5,2),--RIGHT(TRIM($W1106),2)),""),--SUBSTITUTE(SUBSTITUTE(TRIM($W1106),".","-"),"/","-")),IFERROR(--LEFT(SUBSTITUTE(SUBSTITUTE(TRIM($W1106),".","-"),"/","-"),10),""))))</f>
        <v/>
      </c>
      <c r="Y1106" s="29">
        <f>IF($X1106="","",INT($X1106))</f>
        <v/>
      </c>
      <c r="Z1106" s="30">
        <f>IF(OR($Y1106="",$D$6=""),"",IF(INDEX($A:$U,ROW(),$D$6)="",0,IF(ISNUMBER(INDEX($A:$U,ROW(),$D$6)),INDEX($A:$U,ROW(),$D$6),IFERROR(--SUBSTITUTE(SUBSTITUTE(TRIM(INDEX($A:$U,ROW(),$D$6)),",",""),"원",""),0))))</f>
        <v/>
      </c>
      <c r="AA1106" s="30">
        <f>IF(OR($Y1106="",$E$6=""),"",IF(INDEX($A:$U,ROW(),$E$6)="",0,IF(ISNUMBER(INDEX($A:$U,ROW(),$E$6)),INDEX($A:$U,ROW(),$E$6),IFERROR(--SUBSTITUTE(SUBSTITUTE(TRIM(INDEX($A:$U,ROW(),$E$6)),",",""),"원",""),0))))</f>
        <v/>
      </c>
      <c r="AB1106" s="30">
        <f>IF(OR($Y1106="",$F$6=""),"",IF(INDEX($A:$U,ROW(),$F$6)="","",IF(ISNUMBER(INDEX($A:$U,ROW(),$F$6)),INDEX($A:$U,ROW(),$F$6),IFERROR(--SUBSTITUTE(SUBSTITUTE(TRIM(INDEX($A:$U,ROW(),$F$6)),",",""),"원",""),""))))</f>
        <v/>
      </c>
      <c r="AC1106" s="2">
        <f>IF(OR($Y1106="",$G$6=""),"",INDEX($A:$U,ROW(),$G$6)&amp;"")</f>
        <v/>
      </c>
      <c r="AD1106" s="2">
        <f>IF($Y1106="","",IF(OR(AND(설정!$B$5&lt;&gt;"",ISNUMBER(SEARCH(설정!$B$5,$AC1106))),AND(설정!$B$6&lt;&gt;"",ISNUMBER(SEARCH(설정!$B$6,$AC1106))),AND(설정!$B$7&lt;&gt;"",ISNUMBER(SEARCH(설정!$B$7,$AC1106)))),"제외","포함"))</f>
        <v/>
      </c>
    </row>
    <row r="1107">
      <c r="W1107" s="2">
        <f>IF(OR($B$5="",$C$6="",ROW()&lt;$B$5),"",IF(INDEX($A:$U,ROW(),$C$6)="","",INDEX($A:$U,ROW(),$C$6)))</f>
        <v/>
      </c>
      <c r="X1107" s="28">
        <f>IF($W1107="","",IF(ISNUMBER($W1107),IF($W1107&gt;=10000000,IFERROR(DATE(INT($W1107/10000),MOD(INT($W1107/100),100),MOD($W1107,100)),""),$W1107),IF(ISNUMBER(--SUBSTITUTE(SUBSTITUTE(TRIM($W1107),".","-"),"/","-")),IF(--SUBSTITUTE(SUBSTITUTE(TRIM($W1107),".","-"),"/","-")&gt;=10000000,IFERROR(DATE(--LEFT(TRIM($W1107),4),--MID(TRIM($W1107),5,2),--RIGHT(TRIM($W1107),2)),""),--SUBSTITUTE(SUBSTITUTE(TRIM($W1107),".","-"),"/","-")),IFERROR(--LEFT(SUBSTITUTE(SUBSTITUTE(TRIM($W1107),".","-"),"/","-"),10),""))))</f>
        <v/>
      </c>
      <c r="Y1107" s="29">
        <f>IF($X1107="","",INT($X1107))</f>
        <v/>
      </c>
      <c r="Z1107" s="30">
        <f>IF(OR($Y1107="",$D$6=""),"",IF(INDEX($A:$U,ROW(),$D$6)="",0,IF(ISNUMBER(INDEX($A:$U,ROW(),$D$6)),INDEX($A:$U,ROW(),$D$6),IFERROR(--SUBSTITUTE(SUBSTITUTE(TRIM(INDEX($A:$U,ROW(),$D$6)),",",""),"원",""),0))))</f>
        <v/>
      </c>
      <c r="AA1107" s="30">
        <f>IF(OR($Y1107="",$E$6=""),"",IF(INDEX($A:$U,ROW(),$E$6)="",0,IF(ISNUMBER(INDEX($A:$U,ROW(),$E$6)),INDEX($A:$U,ROW(),$E$6),IFERROR(--SUBSTITUTE(SUBSTITUTE(TRIM(INDEX($A:$U,ROW(),$E$6)),",",""),"원",""),0))))</f>
        <v/>
      </c>
      <c r="AB1107" s="30">
        <f>IF(OR($Y1107="",$F$6=""),"",IF(INDEX($A:$U,ROW(),$F$6)="","",IF(ISNUMBER(INDEX($A:$U,ROW(),$F$6)),INDEX($A:$U,ROW(),$F$6),IFERROR(--SUBSTITUTE(SUBSTITUTE(TRIM(INDEX($A:$U,ROW(),$F$6)),",",""),"원",""),""))))</f>
        <v/>
      </c>
      <c r="AC1107" s="2">
        <f>IF(OR($Y1107="",$G$6=""),"",INDEX($A:$U,ROW(),$G$6)&amp;"")</f>
        <v/>
      </c>
      <c r="AD1107" s="2">
        <f>IF($Y1107="","",IF(OR(AND(설정!$B$5&lt;&gt;"",ISNUMBER(SEARCH(설정!$B$5,$AC1107))),AND(설정!$B$6&lt;&gt;"",ISNUMBER(SEARCH(설정!$B$6,$AC1107))),AND(설정!$B$7&lt;&gt;"",ISNUMBER(SEARCH(설정!$B$7,$AC1107)))),"제외","포함"))</f>
        <v/>
      </c>
    </row>
    <row r="1108">
      <c r="W1108" s="2">
        <f>IF(OR($B$5="",$C$6="",ROW()&lt;$B$5),"",IF(INDEX($A:$U,ROW(),$C$6)="","",INDEX($A:$U,ROW(),$C$6)))</f>
        <v/>
      </c>
      <c r="X1108" s="28">
        <f>IF($W1108="","",IF(ISNUMBER($W1108),IF($W1108&gt;=10000000,IFERROR(DATE(INT($W1108/10000),MOD(INT($W1108/100),100),MOD($W1108,100)),""),$W1108),IF(ISNUMBER(--SUBSTITUTE(SUBSTITUTE(TRIM($W1108),".","-"),"/","-")),IF(--SUBSTITUTE(SUBSTITUTE(TRIM($W1108),".","-"),"/","-")&gt;=10000000,IFERROR(DATE(--LEFT(TRIM($W1108),4),--MID(TRIM($W1108),5,2),--RIGHT(TRIM($W1108),2)),""),--SUBSTITUTE(SUBSTITUTE(TRIM($W1108),".","-"),"/","-")),IFERROR(--LEFT(SUBSTITUTE(SUBSTITUTE(TRIM($W1108),".","-"),"/","-"),10),""))))</f>
        <v/>
      </c>
      <c r="Y1108" s="29">
        <f>IF($X1108="","",INT($X1108))</f>
        <v/>
      </c>
      <c r="Z1108" s="30">
        <f>IF(OR($Y1108="",$D$6=""),"",IF(INDEX($A:$U,ROW(),$D$6)="",0,IF(ISNUMBER(INDEX($A:$U,ROW(),$D$6)),INDEX($A:$U,ROW(),$D$6),IFERROR(--SUBSTITUTE(SUBSTITUTE(TRIM(INDEX($A:$U,ROW(),$D$6)),",",""),"원",""),0))))</f>
        <v/>
      </c>
      <c r="AA1108" s="30">
        <f>IF(OR($Y1108="",$E$6=""),"",IF(INDEX($A:$U,ROW(),$E$6)="",0,IF(ISNUMBER(INDEX($A:$U,ROW(),$E$6)),INDEX($A:$U,ROW(),$E$6),IFERROR(--SUBSTITUTE(SUBSTITUTE(TRIM(INDEX($A:$U,ROW(),$E$6)),",",""),"원",""),0))))</f>
        <v/>
      </c>
      <c r="AB1108" s="30">
        <f>IF(OR($Y1108="",$F$6=""),"",IF(INDEX($A:$U,ROW(),$F$6)="","",IF(ISNUMBER(INDEX($A:$U,ROW(),$F$6)),INDEX($A:$U,ROW(),$F$6),IFERROR(--SUBSTITUTE(SUBSTITUTE(TRIM(INDEX($A:$U,ROW(),$F$6)),",",""),"원",""),""))))</f>
        <v/>
      </c>
      <c r="AC1108" s="2">
        <f>IF(OR($Y1108="",$G$6=""),"",INDEX($A:$U,ROW(),$G$6)&amp;"")</f>
        <v/>
      </c>
      <c r="AD1108" s="2">
        <f>IF($Y1108="","",IF(OR(AND(설정!$B$5&lt;&gt;"",ISNUMBER(SEARCH(설정!$B$5,$AC1108))),AND(설정!$B$6&lt;&gt;"",ISNUMBER(SEARCH(설정!$B$6,$AC1108))),AND(설정!$B$7&lt;&gt;"",ISNUMBER(SEARCH(설정!$B$7,$AC1108)))),"제외","포함"))</f>
        <v/>
      </c>
    </row>
    <row r="1109">
      <c r="W1109" s="2">
        <f>IF(OR($B$5="",$C$6="",ROW()&lt;$B$5),"",IF(INDEX($A:$U,ROW(),$C$6)="","",INDEX($A:$U,ROW(),$C$6)))</f>
        <v/>
      </c>
      <c r="X1109" s="28">
        <f>IF($W1109="","",IF(ISNUMBER($W1109),IF($W1109&gt;=10000000,IFERROR(DATE(INT($W1109/10000),MOD(INT($W1109/100),100),MOD($W1109,100)),""),$W1109),IF(ISNUMBER(--SUBSTITUTE(SUBSTITUTE(TRIM($W1109),".","-"),"/","-")),IF(--SUBSTITUTE(SUBSTITUTE(TRIM($W1109),".","-"),"/","-")&gt;=10000000,IFERROR(DATE(--LEFT(TRIM($W1109),4),--MID(TRIM($W1109),5,2),--RIGHT(TRIM($W1109),2)),""),--SUBSTITUTE(SUBSTITUTE(TRIM($W1109),".","-"),"/","-")),IFERROR(--LEFT(SUBSTITUTE(SUBSTITUTE(TRIM($W1109),".","-"),"/","-"),10),""))))</f>
        <v/>
      </c>
      <c r="Y1109" s="29">
        <f>IF($X1109="","",INT($X1109))</f>
        <v/>
      </c>
      <c r="Z1109" s="30">
        <f>IF(OR($Y1109="",$D$6=""),"",IF(INDEX($A:$U,ROW(),$D$6)="",0,IF(ISNUMBER(INDEX($A:$U,ROW(),$D$6)),INDEX($A:$U,ROW(),$D$6),IFERROR(--SUBSTITUTE(SUBSTITUTE(TRIM(INDEX($A:$U,ROW(),$D$6)),",",""),"원",""),0))))</f>
        <v/>
      </c>
      <c r="AA1109" s="30">
        <f>IF(OR($Y1109="",$E$6=""),"",IF(INDEX($A:$U,ROW(),$E$6)="",0,IF(ISNUMBER(INDEX($A:$U,ROW(),$E$6)),INDEX($A:$U,ROW(),$E$6),IFERROR(--SUBSTITUTE(SUBSTITUTE(TRIM(INDEX($A:$U,ROW(),$E$6)),",",""),"원",""),0))))</f>
        <v/>
      </c>
      <c r="AB1109" s="30">
        <f>IF(OR($Y1109="",$F$6=""),"",IF(INDEX($A:$U,ROW(),$F$6)="","",IF(ISNUMBER(INDEX($A:$U,ROW(),$F$6)),INDEX($A:$U,ROW(),$F$6),IFERROR(--SUBSTITUTE(SUBSTITUTE(TRIM(INDEX($A:$U,ROW(),$F$6)),",",""),"원",""),""))))</f>
        <v/>
      </c>
      <c r="AC1109" s="2">
        <f>IF(OR($Y1109="",$G$6=""),"",INDEX($A:$U,ROW(),$G$6)&amp;"")</f>
        <v/>
      </c>
      <c r="AD1109" s="2">
        <f>IF($Y1109="","",IF(OR(AND(설정!$B$5&lt;&gt;"",ISNUMBER(SEARCH(설정!$B$5,$AC1109))),AND(설정!$B$6&lt;&gt;"",ISNUMBER(SEARCH(설정!$B$6,$AC1109))),AND(설정!$B$7&lt;&gt;"",ISNUMBER(SEARCH(설정!$B$7,$AC1109)))),"제외","포함"))</f>
        <v/>
      </c>
    </row>
    <row r="1110">
      <c r="W1110" s="2">
        <f>IF(OR($B$5="",$C$6="",ROW()&lt;$B$5),"",IF(INDEX($A:$U,ROW(),$C$6)="","",INDEX($A:$U,ROW(),$C$6)))</f>
        <v/>
      </c>
      <c r="X1110" s="28">
        <f>IF($W1110="","",IF(ISNUMBER($W1110),IF($W1110&gt;=10000000,IFERROR(DATE(INT($W1110/10000),MOD(INT($W1110/100),100),MOD($W1110,100)),""),$W1110),IF(ISNUMBER(--SUBSTITUTE(SUBSTITUTE(TRIM($W1110),".","-"),"/","-")),IF(--SUBSTITUTE(SUBSTITUTE(TRIM($W1110),".","-"),"/","-")&gt;=10000000,IFERROR(DATE(--LEFT(TRIM($W1110),4),--MID(TRIM($W1110),5,2),--RIGHT(TRIM($W1110),2)),""),--SUBSTITUTE(SUBSTITUTE(TRIM($W1110),".","-"),"/","-")),IFERROR(--LEFT(SUBSTITUTE(SUBSTITUTE(TRIM($W1110),".","-"),"/","-"),10),""))))</f>
        <v/>
      </c>
      <c r="Y1110" s="29">
        <f>IF($X1110="","",INT($X1110))</f>
        <v/>
      </c>
      <c r="Z1110" s="30">
        <f>IF(OR($Y1110="",$D$6=""),"",IF(INDEX($A:$U,ROW(),$D$6)="",0,IF(ISNUMBER(INDEX($A:$U,ROW(),$D$6)),INDEX($A:$U,ROW(),$D$6),IFERROR(--SUBSTITUTE(SUBSTITUTE(TRIM(INDEX($A:$U,ROW(),$D$6)),",",""),"원",""),0))))</f>
        <v/>
      </c>
      <c r="AA1110" s="30">
        <f>IF(OR($Y1110="",$E$6=""),"",IF(INDEX($A:$U,ROW(),$E$6)="",0,IF(ISNUMBER(INDEX($A:$U,ROW(),$E$6)),INDEX($A:$U,ROW(),$E$6),IFERROR(--SUBSTITUTE(SUBSTITUTE(TRIM(INDEX($A:$U,ROW(),$E$6)),",",""),"원",""),0))))</f>
        <v/>
      </c>
      <c r="AB1110" s="30">
        <f>IF(OR($Y1110="",$F$6=""),"",IF(INDEX($A:$U,ROW(),$F$6)="","",IF(ISNUMBER(INDEX($A:$U,ROW(),$F$6)),INDEX($A:$U,ROW(),$F$6),IFERROR(--SUBSTITUTE(SUBSTITUTE(TRIM(INDEX($A:$U,ROW(),$F$6)),",",""),"원",""),""))))</f>
        <v/>
      </c>
      <c r="AC1110" s="2">
        <f>IF(OR($Y1110="",$G$6=""),"",INDEX($A:$U,ROW(),$G$6)&amp;"")</f>
        <v/>
      </c>
      <c r="AD1110" s="2">
        <f>IF($Y1110="","",IF(OR(AND(설정!$B$5&lt;&gt;"",ISNUMBER(SEARCH(설정!$B$5,$AC1110))),AND(설정!$B$6&lt;&gt;"",ISNUMBER(SEARCH(설정!$B$6,$AC1110))),AND(설정!$B$7&lt;&gt;"",ISNUMBER(SEARCH(설정!$B$7,$AC1110)))),"제외","포함"))</f>
        <v/>
      </c>
    </row>
    <row r="1111">
      <c r="W1111" s="2">
        <f>IF(OR($B$5="",$C$6="",ROW()&lt;$B$5),"",IF(INDEX($A:$U,ROW(),$C$6)="","",INDEX($A:$U,ROW(),$C$6)))</f>
        <v/>
      </c>
      <c r="X1111" s="28">
        <f>IF($W1111="","",IF(ISNUMBER($W1111),IF($W1111&gt;=10000000,IFERROR(DATE(INT($W1111/10000),MOD(INT($W1111/100),100),MOD($W1111,100)),""),$W1111),IF(ISNUMBER(--SUBSTITUTE(SUBSTITUTE(TRIM($W1111),".","-"),"/","-")),IF(--SUBSTITUTE(SUBSTITUTE(TRIM($W1111),".","-"),"/","-")&gt;=10000000,IFERROR(DATE(--LEFT(TRIM($W1111),4),--MID(TRIM($W1111),5,2),--RIGHT(TRIM($W1111),2)),""),--SUBSTITUTE(SUBSTITUTE(TRIM($W1111),".","-"),"/","-")),IFERROR(--LEFT(SUBSTITUTE(SUBSTITUTE(TRIM($W1111),".","-"),"/","-"),10),""))))</f>
        <v/>
      </c>
      <c r="Y1111" s="29">
        <f>IF($X1111="","",INT($X1111))</f>
        <v/>
      </c>
      <c r="Z1111" s="30">
        <f>IF(OR($Y1111="",$D$6=""),"",IF(INDEX($A:$U,ROW(),$D$6)="",0,IF(ISNUMBER(INDEX($A:$U,ROW(),$D$6)),INDEX($A:$U,ROW(),$D$6),IFERROR(--SUBSTITUTE(SUBSTITUTE(TRIM(INDEX($A:$U,ROW(),$D$6)),",",""),"원",""),0))))</f>
        <v/>
      </c>
      <c r="AA1111" s="30">
        <f>IF(OR($Y1111="",$E$6=""),"",IF(INDEX($A:$U,ROW(),$E$6)="",0,IF(ISNUMBER(INDEX($A:$U,ROW(),$E$6)),INDEX($A:$U,ROW(),$E$6),IFERROR(--SUBSTITUTE(SUBSTITUTE(TRIM(INDEX($A:$U,ROW(),$E$6)),",",""),"원",""),0))))</f>
        <v/>
      </c>
      <c r="AB1111" s="30">
        <f>IF(OR($Y1111="",$F$6=""),"",IF(INDEX($A:$U,ROW(),$F$6)="","",IF(ISNUMBER(INDEX($A:$U,ROW(),$F$6)),INDEX($A:$U,ROW(),$F$6),IFERROR(--SUBSTITUTE(SUBSTITUTE(TRIM(INDEX($A:$U,ROW(),$F$6)),",",""),"원",""),""))))</f>
        <v/>
      </c>
      <c r="AC1111" s="2">
        <f>IF(OR($Y1111="",$G$6=""),"",INDEX($A:$U,ROW(),$G$6)&amp;"")</f>
        <v/>
      </c>
      <c r="AD1111" s="2">
        <f>IF($Y1111="","",IF(OR(AND(설정!$B$5&lt;&gt;"",ISNUMBER(SEARCH(설정!$B$5,$AC1111))),AND(설정!$B$6&lt;&gt;"",ISNUMBER(SEARCH(설정!$B$6,$AC1111))),AND(설정!$B$7&lt;&gt;"",ISNUMBER(SEARCH(설정!$B$7,$AC1111)))),"제외","포함"))</f>
        <v/>
      </c>
    </row>
    <row r="1112">
      <c r="W1112" s="2">
        <f>IF(OR($B$5="",$C$6="",ROW()&lt;$B$5),"",IF(INDEX($A:$U,ROW(),$C$6)="","",INDEX($A:$U,ROW(),$C$6)))</f>
        <v/>
      </c>
      <c r="X1112" s="28">
        <f>IF($W1112="","",IF(ISNUMBER($W1112),IF($W1112&gt;=10000000,IFERROR(DATE(INT($W1112/10000),MOD(INT($W1112/100),100),MOD($W1112,100)),""),$W1112),IF(ISNUMBER(--SUBSTITUTE(SUBSTITUTE(TRIM($W1112),".","-"),"/","-")),IF(--SUBSTITUTE(SUBSTITUTE(TRIM($W1112),".","-"),"/","-")&gt;=10000000,IFERROR(DATE(--LEFT(TRIM($W1112),4),--MID(TRIM($W1112),5,2),--RIGHT(TRIM($W1112),2)),""),--SUBSTITUTE(SUBSTITUTE(TRIM($W1112),".","-"),"/","-")),IFERROR(--LEFT(SUBSTITUTE(SUBSTITUTE(TRIM($W1112),".","-"),"/","-"),10),""))))</f>
        <v/>
      </c>
      <c r="Y1112" s="29">
        <f>IF($X1112="","",INT($X1112))</f>
        <v/>
      </c>
      <c r="Z1112" s="30">
        <f>IF(OR($Y1112="",$D$6=""),"",IF(INDEX($A:$U,ROW(),$D$6)="",0,IF(ISNUMBER(INDEX($A:$U,ROW(),$D$6)),INDEX($A:$U,ROW(),$D$6),IFERROR(--SUBSTITUTE(SUBSTITUTE(TRIM(INDEX($A:$U,ROW(),$D$6)),",",""),"원",""),0))))</f>
        <v/>
      </c>
      <c r="AA1112" s="30">
        <f>IF(OR($Y1112="",$E$6=""),"",IF(INDEX($A:$U,ROW(),$E$6)="",0,IF(ISNUMBER(INDEX($A:$U,ROW(),$E$6)),INDEX($A:$U,ROW(),$E$6),IFERROR(--SUBSTITUTE(SUBSTITUTE(TRIM(INDEX($A:$U,ROW(),$E$6)),",",""),"원",""),0))))</f>
        <v/>
      </c>
      <c r="AB1112" s="30">
        <f>IF(OR($Y1112="",$F$6=""),"",IF(INDEX($A:$U,ROW(),$F$6)="","",IF(ISNUMBER(INDEX($A:$U,ROW(),$F$6)),INDEX($A:$U,ROW(),$F$6),IFERROR(--SUBSTITUTE(SUBSTITUTE(TRIM(INDEX($A:$U,ROW(),$F$6)),",",""),"원",""),""))))</f>
        <v/>
      </c>
      <c r="AC1112" s="2">
        <f>IF(OR($Y1112="",$G$6=""),"",INDEX($A:$U,ROW(),$G$6)&amp;"")</f>
        <v/>
      </c>
      <c r="AD1112" s="2">
        <f>IF($Y1112="","",IF(OR(AND(설정!$B$5&lt;&gt;"",ISNUMBER(SEARCH(설정!$B$5,$AC1112))),AND(설정!$B$6&lt;&gt;"",ISNUMBER(SEARCH(설정!$B$6,$AC1112))),AND(설정!$B$7&lt;&gt;"",ISNUMBER(SEARCH(설정!$B$7,$AC1112)))),"제외","포함"))</f>
        <v/>
      </c>
    </row>
    <row r="1113">
      <c r="W1113" s="2">
        <f>IF(OR($B$5="",$C$6="",ROW()&lt;$B$5),"",IF(INDEX($A:$U,ROW(),$C$6)="","",INDEX($A:$U,ROW(),$C$6)))</f>
        <v/>
      </c>
      <c r="X1113" s="28">
        <f>IF($W1113="","",IF(ISNUMBER($W1113),IF($W1113&gt;=10000000,IFERROR(DATE(INT($W1113/10000),MOD(INT($W1113/100),100),MOD($W1113,100)),""),$W1113),IF(ISNUMBER(--SUBSTITUTE(SUBSTITUTE(TRIM($W1113),".","-"),"/","-")),IF(--SUBSTITUTE(SUBSTITUTE(TRIM($W1113),".","-"),"/","-")&gt;=10000000,IFERROR(DATE(--LEFT(TRIM($W1113),4),--MID(TRIM($W1113),5,2),--RIGHT(TRIM($W1113),2)),""),--SUBSTITUTE(SUBSTITUTE(TRIM($W1113),".","-"),"/","-")),IFERROR(--LEFT(SUBSTITUTE(SUBSTITUTE(TRIM($W1113),".","-"),"/","-"),10),""))))</f>
        <v/>
      </c>
      <c r="Y1113" s="29">
        <f>IF($X1113="","",INT($X1113))</f>
        <v/>
      </c>
      <c r="Z1113" s="30">
        <f>IF(OR($Y1113="",$D$6=""),"",IF(INDEX($A:$U,ROW(),$D$6)="",0,IF(ISNUMBER(INDEX($A:$U,ROW(),$D$6)),INDEX($A:$U,ROW(),$D$6),IFERROR(--SUBSTITUTE(SUBSTITUTE(TRIM(INDEX($A:$U,ROW(),$D$6)),",",""),"원",""),0))))</f>
        <v/>
      </c>
      <c r="AA1113" s="30">
        <f>IF(OR($Y1113="",$E$6=""),"",IF(INDEX($A:$U,ROW(),$E$6)="",0,IF(ISNUMBER(INDEX($A:$U,ROW(),$E$6)),INDEX($A:$U,ROW(),$E$6),IFERROR(--SUBSTITUTE(SUBSTITUTE(TRIM(INDEX($A:$U,ROW(),$E$6)),",",""),"원",""),0))))</f>
        <v/>
      </c>
      <c r="AB1113" s="30">
        <f>IF(OR($Y1113="",$F$6=""),"",IF(INDEX($A:$U,ROW(),$F$6)="","",IF(ISNUMBER(INDEX($A:$U,ROW(),$F$6)),INDEX($A:$U,ROW(),$F$6),IFERROR(--SUBSTITUTE(SUBSTITUTE(TRIM(INDEX($A:$U,ROW(),$F$6)),",",""),"원",""),""))))</f>
        <v/>
      </c>
      <c r="AC1113" s="2">
        <f>IF(OR($Y1113="",$G$6=""),"",INDEX($A:$U,ROW(),$G$6)&amp;"")</f>
        <v/>
      </c>
      <c r="AD1113" s="2">
        <f>IF($Y1113="","",IF(OR(AND(설정!$B$5&lt;&gt;"",ISNUMBER(SEARCH(설정!$B$5,$AC1113))),AND(설정!$B$6&lt;&gt;"",ISNUMBER(SEARCH(설정!$B$6,$AC1113))),AND(설정!$B$7&lt;&gt;"",ISNUMBER(SEARCH(설정!$B$7,$AC1113)))),"제외","포함"))</f>
        <v/>
      </c>
    </row>
    <row r="1114">
      <c r="W1114" s="2">
        <f>IF(OR($B$5="",$C$6="",ROW()&lt;$B$5),"",IF(INDEX($A:$U,ROW(),$C$6)="","",INDEX($A:$U,ROW(),$C$6)))</f>
        <v/>
      </c>
      <c r="X1114" s="28">
        <f>IF($W1114="","",IF(ISNUMBER($W1114),IF($W1114&gt;=10000000,IFERROR(DATE(INT($W1114/10000),MOD(INT($W1114/100),100),MOD($W1114,100)),""),$W1114),IF(ISNUMBER(--SUBSTITUTE(SUBSTITUTE(TRIM($W1114),".","-"),"/","-")),IF(--SUBSTITUTE(SUBSTITUTE(TRIM($W1114),".","-"),"/","-")&gt;=10000000,IFERROR(DATE(--LEFT(TRIM($W1114),4),--MID(TRIM($W1114),5,2),--RIGHT(TRIM($W1114),2)),""),--SUBSTITUTE(SUBSTITUTE(TRIM($W1114),".","-"),"/","-")),IFERROR(--LEFT(SUBSTITUTE(SUBSTITUTE(TRIM($W1114),".","-"),"/","-"),10),""))))</f>
        <v/>
      </c>
      <c r="Y1114" s="29">
        <f>IF($X1114="","",INT($X1114))</f>
        <v/>
      </c>
      <c r="Z1114" s="30">
        <f>IF(OR($Y1114="",$D$6=""),"",IF(INDEX($A:$U,ROW(),$D$6)="",0,IF(ISNUMBER(INDEX($A:$U,ROW(),$D$6)),INDEX($A:$U,ROW(),$D$6),IFERROR(--SUBSTITUTE(SUBSTITUTE(TRIM(INDEX($A:$U,ROW(),$D$6)),",",""),"원",""),0))))</f>
        <v/>
      </c>
      <c r="AA1114" s="30">
        <f>IF(OR($Y1114="",$E$6=""),"",IF(INDEX($A:$U,ROW(),$E$6)="",0,IF(ISNUMBER(INDEX($A:$U,ROW(),$E$6)),INDEX($A:$U,ROW(),$E$6),IFERROR(--SUBSTITUTE(SUBSTITUTE(TRIM(INDEX($A:$U,ROW(),$E$6)),",",""),"원",""),0))))</f>
        <v/>
      </c>
      <c r="AB1114" s="30">
        <f>IF(OR($Y1114="",$F$6=""),"",IF(INDEX($A:$U,ROW(),$F$6)="","",IF(ISNUMBER(INDEX($A:$U,ROW(),$F$6)),INDEX($A:$U,ROW(),$F$6),IFERROR(--SUBSTITUTE(SUBSTITUTE(TRIM(INDEX($A:$U,ROW(),$F$6)),",",""),"원",""),""))))</f>
        <v/>
      </c>
      <c r="AC1114" s="2">
        <f>IF(OR($Y1114="",$G$6=""),"",INDEX($A:$U,ROW(),$G$6)&amp;"")</f>
        <v/>
      </c>
      <c r="AD1114" s="2">
        <f>IF($Y1114="","",IF(OR(AND(설정!$B$5&lt;&gt;"",ISNUMBER(SEARCH(설정!$B$5,$AC1114))),AND(설정!$B$6&lt;&gt;"",ISNUMBER(SEARCH(설정!$B$6,$AC1114))),AND(설정!$B$7&lt;&gt;"",ISNUMBER(SEARCH(설정!$B$7,$AC1114)))),"제외","포함"))</f>
        <v/>
      </c>
    </row>
    <row r="1115">
      <c r="W1115" s="2">
        <f>IF(OR($B$5="",$C$6="",ROW()&lt;$B$5),"",IF(INDEX($A:$U,ROW(),$C$6)="","",INDEX($A:$U,ROW(),$C$6)))</f>
        <v/>
      </c>
      <c r="X1115" s="28">
        <f>IF($W1115="","",IF(ISNUMBER($W1115),IF($W1115&gt;=10000000,IFERROR(DATE(INT($W1115/10000),MOD(INT($W1115/100),100),MOD($W1115,100)),""),$W1115),IF(ISNUMBER(--SUBSTITUTE(SUBSTITUTE(TRIM($W1115),".","-"),"/","-")),IF(--SUBSTITUTE(SUBSTITUTE(TRIM($W1115),".","-"),"/","-")&gt;=10000000,IFERROR(DATE(--LEFT(TRIM($W1115),4),--MID(TRIM($W1115),5,2),--RIGHT(TRIM($W1115),2)),""),--SUBSTITUTE(SUBSTITUTE(TRIM($W1115),".","-"),"/","-")),IFERROR(--LEFT(SUBSTITUTE(SUBSTITUTE(TRIM($W1115),".","-"),"/","-"),10),""))))</f>
        <v/>
      </c>
      <c r="Y1115" s="29">
        <f>IF($X1115="","",INT($X1115))</f>
        <v/>
      </c>
      <c r="Z1115" s="30">
        <f>IF(OR($Y1115="",$D$6=""),"",IF(INDEX($A:$U,ROW(),$D$6)="",0,IF(ISNUMBER(INDEX($A:$U,ROW(),$D$6)),INDEX($A:$U,ROW(),$D$6),IFERROR(--SUBSTITUTE(SUBSTITUTE(TRIM(INDEX($A:$U,ROW(),$D$6)),",",""),"원",""),0))))</f>
        <v/>
      </c>
      <c r="AA1115" s="30">
        <f>IF(OR($Y1115="",$E$6=""),"",IF(INDEX($A:$U,ROW(),$E$6)="",0,IF(ISNUMBER(INDEX($A:$U,ROW(),$E$6)),INDEX($A:$U,ROW(),$E$6),IFERROR(--SUBSTITUTE(SUBSTITUTE(TRIM(INDEX($A:$U,ROW(),$E$6)),",",""),"원",""),0))))</f>
        <v/>
      </c>
      <c r="AB1115" s="30">
        <f>IF(OR($Y1115="",$F$6=""),"",IF(INDEX($A:$U,ROW(),$F$6)="","",IF(ISNUMBER(INDEX($A:$U,ROW(),$F$6)),INDEX($A:$U,ROW(),$F$6),IFERROR(--SUBSTITUTE(SUBSTITUTE(TRIM(INDEX($A:$U,ROW(),$F$6)),",",""),"원",""),""))))</f>
        <v/>
      </c>
      <c r="AC1115" s="2">
        <f>IF(OR($Y1115="",$G$6=""),"",INDEX($A:$U,ROW(),$G$6)&amp;"")</f>
        <v/>
      </c>
      <c r="AD1115" s="2">
        <f>IF($Y1115="","",IF(OR(AND(설정!$B$5&lt;&gt;"",ISNUMBER(SEARCH(설정!$B$5,$AC1115))),AND(설정!$B$6&lt;&gt;"",ISNUMBER(SEARCH(설정!$B$6,$AC1115))),AND(설정!$B$7&lt;&gt;"",ISNUMBER(SEARCH(설정!$B$7,$AC1115)))),"제외","포함"))</f>
        <v/>
      </c>
    </row>
    <row r="1116">
      <c r="W1116" s="2">
        <f>IF(OR($B$5="",$C$6="",ROW()&lt;$B$5),"",IF(INDEX($A:$U,ROW(),$C$6)="","",INDEX($A:$U,ROW(),$C$6)))</f>
        <v/>
      </c>
      <c r="X1116" s="28">
        <f>IF($W1116="","",IF(ISNUMBER($W1116),IF($W1116&gt;=10000000,IFERROR(DATE(INT($W1116/10000),MOD(INT($W1116/100),100),MOD($W1116,100)),""),$W1116),IF(ISNUMBER(--SUBSTITUTE(SUBSTITUTE(TRIM($W1116),".","-"),"/","-")),IF(--SUBSTITUTE(SUBSTITUTE(TRIM($W1116),".","-"),"/","-")&gt;=10000000,IFERROR(DATE(--LEFT(TRIM($W1116),4),--MID(TRIM($W1116),5,2),--RIGHT(TRIM($W1116),2)),""),--SUBSTITUTE(SUBSTITUTE(TRIM($W1116),".","-"),"/","-")),IFERROR(--LEFT(SUBSTITUTE(SUBSTITUTE(TRIM($W1116),".","-"),"/","-"),10),""))))</f>
        <v/>
      </c>
      <c r="Y1116" s="29">
        <f>IF($X1116="","",INT($X1116))</f>
        <v/>
      </c>
      <c r="Z1116" s="30">
        <f>IF(OR($Y1116="",$D$6=""),"",IF(INDEX($A:$U,ROW(),$D$6)="",0,IF(ISNUMBER(INDEX($A:$U,ROW(),$D$6)),INDEX($A:$U,ROW(),$D$6),IFERROR(--SUBSTITUTE(SUBSTITUTE(TRIM(INDEX($A:$U,ROW(),$D$6)),",",""),"원",""),0))))</f>
        <v/>
      </c>
      <c r="AA1116" s="30">
        <f>IF(OR($Y1116="",$E$6=""),"",IF(INDEX($A:$U,ROW(),$E$6)="",0,IF(ISNUMBER(INDEX($A:$U,ROW(),$E$6)),INDEX($A:$U,ROW(),$E$6),IFERROR(--SUBSTITUTE(SUBSTITUTE(TRIM(INDEX($A:$U,ROW(),$E$6)),",",""),"원",""),0))))</f>
        <v/>
      </c>
      <c r="AB1116" s="30">
        <f>IF(OR($Y1116="",$F$6=""),"",IF(INDEX($A:$U,ROW(),$F$6)="","",IF(ISNUMBER(INDEX($A:$U,ROW(),$F$6)),INDEX($A:$U,ROW(),$F$6),IFERROR(--SUBSTITUTE(SUBSTITUTE(TRIM(INDEX($A:$U,ROW(),$F$6)),",",""),"원",""),""))))</f>
        <v/>
      </c>
      <c r="AC1116" s="2">
        <f>IF(OR($Y1116="",$G$6=""),"",INDEX($A:$U,ROW(),$G$6)&amp;"")</f>
        <v/>
      </c>
      <c r="AD1116" s="2">
        <f>IF($Y1116="","",IF(OR(AND(설정!$B$5&lt;&gt;"",ISNUMBER(SEARCH(설정!$B$5,$AC1116))),AND(설정!$B$6&lt;&gt;"",ISNUMBER(SEARCH(설정!$B$6,$AC1116))),AND(설정!$B$7&lt;&gt;"",ISNUMBER(SEARCH(설정!$B$7,$AC1116)))),"제외","포함"))</f>
        <v/>
      </c>
    </row>
    <row r="1117">
      <c r="W1117" s="2">
        <f>IF(OR($B$5="",$C$6="",ROW()&lt;$B$5),"",IF(INDEX($A:$U,ROW(),$C$6)="","",INDEX($A:$U,ROW(),$C$6)))</f>
        <v/>
      </c>
      <c r="X1117" s="28">
        <f>IF($W1117="","",IF(ISNUMBER($W1117),IF($W1117&gt;=10000000,IFERROR(DATE(INT($W1117/10000),MOD(INT($W1117/100),100),MOD($W1117,100)),""),$W1117),IF(ISNUMBER(--SUBSTITUTE(SUBSTITUTE(TRIM($W1117),".","-"),"/","-")),IF(--SUBSTITUTE(SUBSTITUTE(TRIM($W1117),".","-"),"/","-")&gt;=10000000,IFERROR(DATE(--LEFT(TRIM($W1117),4),--MID(TRIM($W1117),5,2),--RIGHT(TRIM($W1117),2)),""),--SUBSTITUTE(SUBSTITUTE(TRIM($W1117),".","-"),"/","-")),IFERROR(--LEFT(SUBSTITUTE(SUBSTITUTE(TRIM($W1117),".","-"),"/","-"),10),""))))</f>
        <v/>
      </c>
      <c r="Y1117" s="29">
        <f>IF($X1117="","",INT($X1117))</f>
        <v/>
      </c>
      <c r="Z1117" s="30">
        <f>IF(OR($Y1117="",$D$6=""),"",IF(INDEX($A:$U,ROW(),$D$6)="",0,IF(ISNUMBER(INDEX($A:$U,ROW(),$D$6)),INDEX($A:$U,ROW(),$D$6),IFERROR(--SUBSTITUTE(SUBSTITUTE(TRIM(INDEX($A:$U,ROW(),$D$6)),",",""),"원",""),0))))</f>
        <v/>
      </c>
      <c r="AA1117" s="30">
        <f>IF(OR($Y1117="",$E$6=""),"",IF(INDEX($A:$U,ROW(),$E$6)="",0,IF(ISNUMBER(INDEX($A:$U,ROW(),$E$6)),INDEX($A:$U,ROW(),$E$6),IFERROR(--SUBSTITUTE(SUBSTITUTE(TRIM(INDEX($A:$U,ROW(),$E$6)),",",""),"원",""),0))))</f>
        <v/>
      </c>
      <c r="AB1117" s="30">
        <f>IF(OR($Y1117="",$F$6=""),"",IF(INDEX($A:$U,ROW(),$F$6)="","",IF(ISNUMBER(INDEX($A:$U,ROW(),$F$6)),INDEX($A:$U,ROW(),$F$6),IFERROR(--SUBSTITUTE(SUBSTITUTE(TRIM(INDEX($A:$U,ROW(),$F$6)),",",""),"원",""),""))))</f>
        <v/>
      </c>
      <c r="AC1117" s="2">
        <f>IF(OR($Y1117="",$G$6=""),"",INDEX($A:$U,ROW(),$G$6)&amp;"")</f>
        <v/>
      </c>
      <c r="AD1117" s="2">
        <f>IF($Y1117="","",IF(OR(AND(설정!$B$5&lt;&gt;"",ISNUMBER(SEARCH(설정!$B$5,$AC1117))),AND(설정!$B$6&lt;&gt;"",ISNUMBER(SEARCH(설정!$B$6,$AC1117))),AND(설정!$B$7&lt;&gt;"",ISNUMBER(SEARCH(설정!$B$7,$AC1117)))),"제외","포함"))</f>
        <v/>
      </c>
    </row>
    <row r="1118">
      <c r="W1118" s="2">
        <f>IF(OR($B$5="",$C$6="",ROW()&lt;$B$5),"",IF(INDEX($A:$U,ROW(),$C$6)="","",INDEX($A:$U,ROW(),$C$6)))</f>
        <v/>
      </c>
      <c r="X1118" s="28">
        <f>IF($W1118="","",IF(ISNUMBER($W1118),IF($W1118&gt;=10000000,IFERROR(DATE(INT($W1118/10000),MOD(INT($W1118/100),100),MOD($W1118,100)),""),$W1118),IF(ISNUMBER(--SUBSTITUTE(SUBSTITUTE(TRIM($W1118),".","-"),"/","-")),IF(--SUBSTITUTE(SUBSTITUTE(TRIM($W1118),".","-"),"/","-")&gt;=10000000,IFERROR(DATE(--LEFT(TRIM($W1118),4),--MID(TRIM($W1118),5,2),--RIGHT(TRIM($W1118),2)),""),--SUBSTITUTE(SUBSTITUTE(TRIM($W1118),".","-"),"/","-")),IFERROR(--LEFT(SUBSTITUTE(SUBSTITUTE(TRIM($W1118),".","-"),"/","-"),10),""))))</f>
        <v/>
      </c>
      <c r="Y1118" s="29">
        <f>IF($X1118="","",INT($X1118))</f>
        <v/>
      </c>
      <c r="Z1118" s="30">
        <f>IF(OR($Y1118="",$D$6=""),"",IF(INDEX($A:$U,ROW(),$D$6)="",0,IF(ISNUMBER(INDEX($A:$U,ROW(),$D$6)),INDEX($A:$U,ROW(),$D$6),IFERROR(--SUBSTITUTE(SUBSTITUTE(TRIM(INDEX($A:$U,ROW(),$D$6)),",",""),"원",""),0))))</f>
        <v/>
      </c>
      <c r="AA1118" s="30">
        <f>IF(OR($Y1118="",$E$6=""),"",IF(INDEX($A:$U,ROW(),$E$6)="",0,IF(ISNUMBER(INDEX($A:$U,ROW(),$E$6)),INDEX($A:$U,ROW(),$E$6),IFERROR(--SUBSTITUTE(SUBSTITUTE(TRIM(INDEX($A:$U,ROW(),$E$6)),",",""),"원",""),0))))</f>
        <v/>
      </c>
      <c r="AB1118" s="30">
        <f>IF(OR($Y1118="",$F$6=""),"",IF(INDEX($A:$U,ROW(),$F$6)="","",IF(ISNUMBER(INDEX($A:$U,ROW(),$F$6)),INDEX($A:$U,ROW(),$F$6),IFERROR(--SUBSTITUTE(SUBSTITUTE(TRIM(INDEX($A:$U,ROW(),$F$6)),",",""),"원",""),""))))</f>
        <v/>
      </c>
      <c r="AC1118" s="2">
        <f>IF(OR($Y1118="",$G$6=""),"",INDEX($A:$U,ROW(),$G$6)&amp;"")</f>
        <v/>
      </c>
      <c r="AD1118" s="2">
        <f>IF($Y1118="","",IF(OR(AND(설정!$B$5&lt;&gt;"",ISNUMBER(SEARCH(설정!$B$5,$AC1118))),AND(설정!$B$6&lt;&gt;"",ISNUMBER(SEARCH(설정!$B$6,$AC1118))),AND(설정!$B$7&lt;&gt;"",ISNUMBER(SEARCH(설정!$B$7,$AC1118)))),"제외","포함"))</f>
        <v/>
      </c>
    </row>
    <row r="1119">
      <c r="W1119" s="2">
        <f>IF(OR($B$5="",$C$6="",ROW()&lt;$B$5),"",IF(INDEX($A:$U,ROW(),$C$6)="","",INDEX($A:$U,ROW(),$C$6)))</f>
        <v/>
      </c>
      <c r="X1119" s="28">
        <f>IF($W1119="","",IF(ISNUMBER($W1119),IF($W1119&gt;=10000000,IFERROR(DATE(INT($W1119/10000),MOD(INT($W1119/100),100),MOD($W1119,100)),""),$W1119),IF(ISNUMBER(--SUBSTITUTE(SUBSTITUTE(TRIM($W1119),".","-"),"/","-")),IF(--SUBSTITUTE(SUBSTITUTE(TRIM($W1119),".","-"),"/","-")&gt;=10000000,IFERROR(DATE(--LEFT(TRIM($W1119),4),--MID(TRIM($W1119),5,2),--RIGHT(TRIM($W1119),2)),""),--SUBSTITUTE(SUBSTITUTE(TRIM($W1119),".","-"),"/","-")),IFERROR(--LEFT(SUBSTITUTE(SUBSTITUTE(TRIM($W1119),".","-"),"/","-"),10),""))))</f>
        <v/>
      </c>
      <c r="Y1119" s="29">
        <f>IF($X1119="","",INT($X1119))</f>
        <v/>
      </c>
      <c r="Z1119" s="30">
        <f>IF(OR($Y1119="",$D$6=""),"",IF(INDEX($A:$U,ROW(),$D$6)="",0,IF(ISNUMBER(INDEX($A:$U,ROW(),$D$6)),INDEX($A:$U,ROW(),$D$6),IFERROR(--SUBSTITUTE(SUBSTITUTE(TRIM(INDEX($A:$U,ROW(),$D$6)),",",""),"원",""),0))))</f>
        <v/>
      </c>
      <c r="AA1119" s="30">
        <f>IF(OR($Y1119="",$E$6=""),"",IF(INDEX($A:$U,ROW(),$E$6)="",0,IF(ISNUMBER(INDEX($A:$U,ROW(),$E$6)),INDEX($A:$U,ROW(),$E$6),IFERROR(--SUBSTITUTE(SUBSTITUTE(TRIM(INDEX($A:$U,ROW(),$E$6)),",",""),"원",""),0))))</f>
        <v/>
      </c>
      <c r="AB1119" s="30">
        <f>IF(OR($Y1119="",$F$6=""),"",IF(INDEX($A:$U,ROW(),$F$6)="","",IF(ISNUMBER(INDEX($A:$U,ROW(),$F$6)),INDEX($A:$U,ROW(),$F$6),IFERROR(--SUBSTITUTE(SUBSTITUTE(TRIM(INDEX($A:$U,ROW(),$F$6)),",",""),"원",""),""))))</f>
        <v/>
      </c>
      <c r="AC1119" s="2">
        <f>IF(OR($Y1119="",$G$6=""),"",INDEX($A:$U,ROW(),$G$6)&amp;"")</f>
        <v/>
      </c>
      <c r="AD1119" s="2">
        <f>IF($Y1119="","",IF(OR(AND(설정!$B$5&lt;&gt;"",ISNUMBER(SEARCH(설정!$B$5,$AC1119))),AND(설정!$B$6&lt;&gt;"",ISNUMBER(SEARCH(설정!$B$6,$AC1119))),AND(설정!$B$7&lt;&gt;"",ISNUMBER(SEARCH(설정!$B$7,$AC1119)))),"제외","포함"))</f>
        <v/>
      </c>
    </row>
    <row r="1120">
      <c r="W1120" s="2">
        <f>IF(OR($B$5="",$C$6="",ROW()&lt;$B$5),"",IF(INDEX($A:$U,ROW(),$C$6)="","",INDEX($A:$U,ROW(),$C$6)))</f>
        <v/>
      </c>
      <c r="X1120" s="28">
        <f>IF($W1120="","",IF(ISNUMBER($W1120),IF($W1120&gt;=10000000,IFERROR(DATE(INT($W1120/10000),MOD(INT($W1120/100),100),MOD($W1120,100)),""),$W1120),IF(ISNUMBER(--SUBSTITUTE(SUBSTITUTE(TRIM($W1120),".","-"),"/","-")),IF(--SUBSTITUTE(SUBSTITUTE(TRIM($W1120),".","-"),"/","-")&gt;=10000000,IFERROR(DATE(--LEFT(TRIM($W1120),4),--MID(TRIM($W1120),5,2),--RIGHT(TRIM($W1120),2)),""),--SUBSTITUTE(SUBSTITUTE(TRIM($W1120),".","-"),"/","-")),IFERROR(--LEFT(SUBSTITUTE(SUBSTITUTE(TRIM($W1120),".","-"),"/","-"),10),""))))</f>
        <v/>
      </c>
      <c r="Y1120" s="29">
        <f>IF($X1120="","",INT($X1120))</f>
        <v/>
      </c>
      <c r="Z1120" s="30">
        <f>IF(OR($Y1120="",$D$6=""),"",IF(INDEX($A:$U,ROW(),$D$6)="",0,IF(ISNUMBER(INDEX($A:$U,ROW(),$D$6)),INDEX($A:$U,ROW(),$D$6),IFERROR(--SUBSTITUTE(SUBSTITUTE(TRIM(INDEX($A:$U,ROW(),$D$6)),",",""),"원",""),0))))</f>
        <v/>
      </c>
      <c r="AA1120" s="30">
        <f>IF(OR($Y1120="",$E$6=""),"",IF(INDEX($A:$U,ROW(),$E$6)="",0,IF(ISNUMBER(INDEX($A:$U,ROW(),$E$6)),INDEX($A:$U,ROW(),$E$6),IFERROR(--SUBSTITUTE(SUBSTITUTE(TRIM(INDEX($A:$U,ROW(),$E$6)),",",""),"원",""),0))))</f>
        <v/>
      </c>
      <c r="AB1120" s="30">
        <f>IF(OR($Y1120="",$F$6=""),"",IF(INDEX($A:$U,ROW(),$F$6)="","",IF(ISNUMBER(INDEX($A:$U,ROW(),$F$6)),INDEX($A:$U,ROW(),$F$6),IFERROR(--SUBSTITUTE(SUBSTITUTE(TRIM(INDEX($A:$U,ROW(),$F$6)),",",""),"원",""),""))))</f>
        <v/>
      </c>
      <c r="AC1120" s="2">
        <f>IF(OR($Y1120="",$G$6=""),"",INDEX($A:$U,ROW(),$G$6)&amp;"")</f>
        <v/>
      </c>
      <c r="AD1120" s="2">
        <f>IF($Y1120="","",IF(OR(AND(설정!$B$5&lt;&gt;"",ISNUMBER(SEARCH(설정!$B$5,$AC1120))),AND(설정!$B$6&lt;&gt;"",ISNUMBER(SEARCH(설정!$B$6,$AC1120))),AND(설정!$B$7&lt;&gt;"",ISNUMBER(SEARCH(설정!$B$7,$AC1120)))),"제외","포함"))</f>
        <v/>
      </c>
    </row>
    <row r="1121">
      <c r="W1121" s="2">
        <f>IF(OR($B$5="",$C$6="",ROW()&lt;$B$5),"",IF(INDEX($A:$U,ROW(),$C$6)="","",INDEX($A:$U,ROW(),$C$6)))</f>
        <v/>
      </c>
      <c r="X1121" s="28">
        <f>IF($W1121="","",IF(ISNUMBER($W1121),IF($W1121&gt;=10000000,IFERROR(DATE(INT($W1121/10000),MOD(INT($W1121/100),100),MOD($W1121,100)),""),$W1121),IF(ISNUMBER(--SUBSTITUTE(SUBSTITUTE(TRIM($W1121),".","-"),"/","-")),IF(--SUBSTITUTE(SUBSTITUTE(TRIM($W1121),".","-"),"/","-")&gt;=10000000,IFERROR(DATE(--LEFT(TRIM($W1121),4),--MID(TRIM($W1121),5,2),--RIGHT(TRIM($W1121),2)),""),--SUBSTITUTE(SUBSTITUTE(TRIM($W1121),".","-"),"/","-")),IFERROR(--LEFT(SUBSTITUTE(SUBSTITUTE(TRIM($W1121),".","-"),"/","-"),10),""))))</f>
        <v/>
      </c>
      <c r="Y1121" s="29">
        <f>IF($X1121="","",INT($X1121))</f>
        <v/>
      </c>
      <c r="Z1121" s="30">
        <f>IF(OR($Y1121="",$D$6=""),"",IF(INDEX($A:$U,ROW(),$D$6)="",0,IF(ISNUMBER(INDEX($A:$U,ROW(),$D$6)),INDEX($A:$U,ROW(),$D$6),IFERROR(--SUBSTITUTE(SUBSTITUTE(TRIM(INDEX($A:$U,ROW(),$D$6)),",",""),"원",""),0))))</f>
        <v/>
      </c>
      <c r="AA1121" s="30">
        <f>IF(OR($Y1121="",$E$6=""),"",IF(INDEX($A:$U,ROW(),$E$6)="",0,IF(ISNUMBER(INDEX($A:$U,ROW(),$E$6)),INDEX($A:$U,ROW(),$E$6),IFERROR(--SUBSTITUTE(SUBSTITUTE(TRIM(INDEX($A:$U,ROW(),$E$6)),",",""),"원",""),0))))</f>
        <v/>
      </c>
      <c r="AB1121" s="30">
        <f>IF(OR($Y1121="",$F$6=""),"",IF(INDEX($A:$U,ROW(),$F$6)="","",IF(ISNUMBER(INDEX($A:$U,ROW(),$F$6)),INDEX($A:$U,ROW(),$F$6),IFERROR(--SUBSTITUTE(SUBSTITUTE(TRIM(INDEX($A:$U,ROW(),$F$6)),",",""),"원",""),""))))</f>
        <v/>
      </c>
      <c r="AC1121" s="2">
        <f>IF(OR($Y1121="",$G$6=""),"",INDEX($A:$U,ROW(),$G$6)&amp;"")</f>
        <v/>
      </c>
      <c r="AD1121" s="2">
        <f>IF($Y1121="","",IF(OR(AND(설정!$B$5&lt;&gt;"",ISNUMBER(SEARCH(설정!$B$5,$AC1121))),AND(설정!$B$6&lt;&gt;"",ISNUMBER(SEARCH(설정!$B$6,$AC1121))),AND(설정!$B$7&lt;&gt;"",ISNUMBER(SEARCH(설정!$B$7,$AC1121)))),"제외","포함"))</f>
        <v/>
      </c>
    </row>
    <row r="1122">
      <c r="W1122" s="2">
        <f>IF(OR($B$5="",$C$6="",ROW()&lt;$B$5),"",IF(INDEX($A:$U,ROW(),$C$6)="","",INDEX($A:$U,ROW(),$C$6)))</f>
        <v/>
      </c>
      <c r="X1122" s="28">
        <f>IF($W1122="","",IF(ISNUMBER($W1122),IF($W1122&gt;=10000000,IFERROR(DATE(INT($W1122/10000),MOD(INT($W1122/100),100),MOD($W1122,100)),""),$W1122),IF(ISNUMBER(--SUBSTITUTE(SUBSTITUTE(TRIM($W1122),".","-"),"/","-")),IF(--SUBSTITUTE(SUBSTITUTE(TRIM($W1122),".","-"),"/","-")&gt;=10000000,IFERROR(DATE(--LEFT(TRIM($W1122),4),--MID(TRIM($W1122),5,2),--RIGHT(TRIM($W1122),2)),""),--SUBSTITUTE(SUBSTITUTE(TRIM($W1122),".","-"),"/","-")),IFERROR(--LEFT(SUBSTITUTE(SUBSTITUTE(TRIM($W1122),".","-"),"/","-"),10),""))))</f>
        <v/>
      </c>
      <c r="Y1122" s="29">
        <f>IF($X1122="","",INT($X1122))</f>
        <v/>
      </c>
      <c r="Z1122" s="30">
        <f>IF(OR($Y1122="",$D$6=""),"",IF(INDEX($A:$U,ROW(),$D$6)="",0,IF(ISNUMBER(INDEX($A:$U,ROW(),$D$6)),INDEX($A:$U,ROW(),$D$6),IFERROR(--SUBSTITUTE(SUBSTITUTE(TRIM(INDEX($A:$U,ROW(),$D$6)),",",""),"원",""),0))))</f>
        <v/>
      </c>
      <c r="AA1122" s="30">
        <f>IF(OR($Y1122="",$E$6=""),"",IF(INDEX($A:$U,ROW(),$E$6)="",0,IF(ISNUMBER(INDEX($A:$U,ROW(),$E$6)),INDEX($A:$U,ROW(),$E$6),IFERROR(--SUBSTITUTE(SUBSTITUTE(TRIM(INDEX($A:$U,ROW(),$E$6)),",",""),"원",""),0))))</f>
        <v/>
      </c>
      <c r="AB1122" s="30">
        <f>IF(OR($Y1122="",$F$6=""),"",IF(INDEX($A:$U,ROW(),$F$6)="","",IF(ISNUMBER(INDEX($A:$U,ROW(),$F$6)),INDEX($A:$U,ROW(),$F$6),IFERROR(--SUBSTITUTE(SUBSTITUTE(TRIM(INDEX($A:$U,ROW(),$F$6)),",",""),"원",""),""))))</f>
        <v/>
      </c>
      <c r="AC1122" s="2">
        <f>IF(OR($Y1122="",$G$6=""),"",INDEX($A:$U,ROW(),$G$6)&amp;"")</f>
        <v/>
      </c>
      <c r="AD1122" s="2">
        <f>IF($Y1122="","",IF(OR(AND(설정!$B$5&lt;&gt;"",ISNUMBER(SEARCH(설정!$B$5,$AC1122))),AND(설정!$B$6&lt;&gt;"",ISNUMBER(SEARCH(설정!$B$6,$AC1122))),AND(설정!$B$7&lt;&gt;"",ISNUMBER(SEARCH(설정!$B$7,$AC1122)))),"제외","포함"))</f>
        <v/>
      </c>
    </row>
    <row r="1123">
      <c r="W1123" s="2">
        <f>IF(OR($B$5="",$C$6="",ROW()&lt;$B$5),"",IF(INDEX($A:$U,ROW(),$C$6)="","",INDEX($A:$U,ROW(),$C$6)))</f>
        <v/>
      </c>
      <c r="X1123" s="28">
        <f>IF($W1123="","",IF(ISNUMBER($W1123),IF($W1123&gt;=10000000,IFERROR(DATE(INT($W1123/10000),MOD(INT($W1123/100),100),MOD($W1123,100)),""),$W1123),IF(ISNUMBER(--SUBSTITUTE(SUBSTITUTE(TRIM($W1123),".","-"),"/","-")),IF(--SUBSTITUTE(SUBSTITUTE(TRIM($W1123),".","-"),"/","-")&gt;=10000000,IFERROR(DATE(--LEFT(TRIM($W1123),4),--MID(TRIM($W1123),5,2),--RIGHT(TRIM($W1123),2)),""),--SUBSTITUTE(SUBSTITUTE(TRIM($W1123),".","-"),"/","-")),IFERROR(--LEFT(SUBSTITUTE(SUBSTITUTE(TRIM($W1123),".","-"),"/","-"),10),""))))</f>
        <v/>
      </c>
      <c r="Y1123" s="29">
        <f>IF($X1123="","",INT($X1123))</f>
        <v/>
      </c>
      <c r="Z1123" s="30">
        <f>IF(OR($Y1123="",$D$6=""),"",IF(INDEX($A:$U,ROW(),$D$6)="",0,IF(ISNUMBER(INDEX($A:$U,ROW(),$D$6)),INDEX($A:$U,ROW(),$D$6),IFERROR(--SUBSTITUTE(SUBSTITUTE(TRIM(INDEX($A:$U,ROW(),$D$6)),",",""),"원",""),0))))</f>
        <v/>
      </c>
      <c r="AA1123" s="30">
        <f>IF(OR($Y1123="",$E$6=""),"",IF(INDEX($A:$U,ROW(),$E$6)="",0,IF(ISNUMBER(INDEX($A:$U,ROW(),$E$6)),INDEX($A:$U,ROW(),$E$6),IFERROR(--SUBSTITUTE(SUBSTITUTE(TRIM(INDEX($A:$U,ROW(),$E$6)),",",""),"원",""),0))))</f>
        <v/>
      </c>
      <c r="AB1123" s="30">
        <f>IF(OR($Y1123="",$F$6=""),"",IF(INDEX($A:$U,ROW(),$F$6)="","",IF(ISNUMBER(INDEX($A:$U,ROW(),$F$6)),INDEX($A:$U,ROW(),$F$6),IFERROR(--SUBSTITUTE(SUBSTITUTE(TRIM(INDEX($A:$U,ROW(),$F$6)),",",""),"원",""),""))))</f>
        <v/>
      </c>
      <c r="AC1123" s="2">
        <f>IF(OR($Y1123="",$G$6=""),"",INDEX($A:$U,ROW(),$G$6)&amp;"")</f>
        <v/>
      </c>
      <c r="AD1123" s="2">
        <f>IF($Y1123="","",IF(OR(AND(설정!$B$5&lt;&gt;"",ISNUMBER(SEARCH(설정!$B$5,$AC1123))),AND(설정!$B$6&lt;&gt;"",ISNUMBER(SEARCH(설정!$B$6,$AC1123))),AND(설정!$B$7&lt;&gt;"",ISNUMBER(SEARCH(설정!$B$7,$AC1123)))),"제외","포함"))</f>
        <v/>
      </c>
    </row>
    <row r="1124">
      <c r="W1124" s="2">
        <f>IF(OR($B$5="",$C$6="",ROW()&lt;$B$5),"",IF(INDEX($A:$U,ROW(),$C$6)="","",INDEX($A:$U,ROW(),$C$6)))</f>
        <v/>
      </c>
      <c r="X1124" s="28">
        <f>IF($W1124="","",IF(ISNUMBER($W1124),IF($W1124&gt;=10000000,IFERROR(DATE(INT($W1124/10000),MOD(INT($W1124/100),100),MOD($W1124,100)),""),$W1124),IF(ISNUMBER(--SUBSTITUTE(SUBSTITUTE(TRIM($W1124),".","-"),"/","-")),IF(--SUBSTITUTE(SUBSTITUTE(TRIM($W1124),".","-"),"/","-")&gt;=10000000,IFERROR(DATE(--LEFT(TRIM($W1124),4),--MID(TRIM($W1124),5,2),--RIGHT(TRIM($W1124),2)),""),--SUBSTITUTE(SUBSTITUTE(TRIM($W1124),".","-"),"/","-")),IFERROR(--LEFT(SUBSTITUTE(SUBSTITUTE(TRIM($W1124),".","-"),"/","-"),10),""))))</f>
        <v/>
      </c>
      <c r="Y1124" s="29">
        <f>IF($X1124="","",INT($X1124))</f>
        <v/>
      </c>
      <c r="Z1124" s="30">
        <f>IF(OR($Y1124="",$D$6=""),"",IF(INDEX($A:$U,ROW(),$D$6)="",0,IF(ISNUMBER(INDEX($A:$U,ROW(),$D$6)),INDEX($A:$U,ROW(),$D$6),IFERROR(--SUBSTITUTE(SUBSTITUTE(TRIM(INDEX($A:$U,ROW(),$D$6)),",",""),"원",""),0))))</f>
        <v/>
      </c>
      <c r="AA1124" s="30">
        <f>IF(OR($Y1124="",$E$6=""),"",IF(INDEX($A:$U,ROW(),$E$6)="",0,IF(ISNUMBER(INDEX($A:$U,ROW(),$E$6)),INDEX($A:$U,ROW(),$E$6),IFERROR(--SUBSTITUTE(SUBSTITUTE(TRIM(INDEX($A:$U,ROW(),$E$6)),",",""),"원",""),0))))</f>
        <v/>
      </c>
      <c r="AB1124" s="30">
        <f>IF(OR($Y1124="",$F$6=""),"",IF(INDEX($A:$U,ROW(),$F$6)="","",IF(ISNUMBER(INDEX($A:$U,ROW(),$F$6)),INDEX($A:$U,ROW(),$F$6),IFERROR(--SUBSTITUTE(SUBSTITUTE(TRIM(INDEX($A:$U,ROW(),$F$6)),",",""),"원",""),""))))</f>
        <v/>
      </c>
      <c r="AC1124" s="2">
        <f>IF(OR($Y1124="",$G$6=""),"",INDEX($A:$U,ROW(),$G$6)&amp;"")</f>
        <v/>
      </c>
      <c r="AD1124" s="2">
        <f>IF($Y1124="","",IF(OR(AND(설정!$B$5&lt;&gt;"",ISNUMBER(SEARCH(설정!$B$5,$AC1124))),AND(설정!$B$6&lt;&gt;"",ISNUMBER(SEARCH(설정!$B$6,$AC1124))),AND(설정!$B$7&lt;&gt;"",ISNUMBER(SEARCH(설정!$B$7,$AC1124)))),"제외","포함"))</f>
        <v/>
      </c>
    </row>
    <row r="1125">
      <c r="W1125" s="2">
        <f>IF(OR($B$5="",$C$6="",ROW()&lt;$B$5),"",IF(INDEX($A:$U,ROW(),$C$6)="","",INDEX($A:$U,ROW(),$C$6)))</f>
        <v/>
      </c>
      <c r="X1125" s="28">
        <f>IF($W1125="","",IF(ISNUMBER($W1125),IF($W1125&gt;=10000000,IFERROR(DATE(INT($W1125/10000),MOD(INT($W1125/100),100),MOD($W1125,100)),""),$W1125),IF(ISNUMBER(--SUBSTITUTE(SUBSTITUTE(TRIM($W1125),".","-"),"/","-")),IF(--SUBSTITUTE(SUBSTITUTE(TRIM($W1125),".","-"),"/","-")&gt;=10000000,IFERROR(DATE(--LEFT(TRIM($W1125),4),--MID(TRIM($W1125),5,2),--RIGHT(TRIM($W1125),2)),""),--SUBSTITUTE(SUBSTITUTE(TRIM($W1125),".","-"),"/","-")),IFERROR(--LEFT(SUBSTITUTE(SUBSTITUTE(TRIM($W1125),".","-"),"/","-"),10),""))))</f>
        <v/>
      </c>
      <c r="Y1125" s="29">
        <f>IF($X1125="","",INT($X1125))</f>
        <v/>
      </c>
      <c r="Z1125" s="30">
        <f>IF(OR($Y1125="",$D$6=""),"",IF(INDEX($A:$U,ROW(),$D$6)="",0,IF(ISNUMBER(INDEX($A:$U,ROW(),$D$6)),INDEX($A:$U,ROW(),$D$6),IFERROR(--SUBSTITUTE(SUBSTITUTE(TRIM(INDEX($A:$U,ROW(),$D$6)),",",""),"원",""),0))))</f>
        <v/>
      </c>
      <c r="AA1125" s="30">
        <f>IF(OR($Y1125="",$E$6=""),"",IF(INDEX($A:$U,ROW(),$E$6)="",0,IF(ISNUMBER(INDEX($A:$U,ROW(),$E$6)),INDEX($A:$U,ROW(),$E$6),IFERROR(--SUBSTITUTE(SUBSTITUTE(TRIM(INDEX($A:$U,ROW(),$E$6)),",",""),"원",""),0))))</f>
        <v/>
      </c>
      <c r="AB1125" s="30">
        <f>IF(OR($Y1125="",$F$6=""),"",IF(INDEX($A:$U,ROW(),$F$6)="","",IF(ISNUMBER(INDEX($A:$U,ROW(),$F$6)),INDEX($A:$U,ROW(),$F$6),IFERROR(--SUBSTITUTE(SUBSTITUTE(TRIM(INDEX($A:$U,ROW(),$F$6)),",",""),"원",""),""))))</f>
        <v/>
      </c>
      <c r="AC1125" s="2">
        <f>IF(OR($Y1125="",$G$6=""),"",INDEX($A:$U,ROW(),$G$6)&amp;"")</f>
        <v/>
      </c>
      <c r="AD1125" s="2">
        <f>IF($Y1125="","",IF(OR(AND(설정!$B$5&lt;&gt;"",ISNUMBER(SEARCH(설정!$B$5,$AC1125))),AND(설정!$B$6&lt;&gt;"",ISNUMBER(SEARCH(설정!$B$6,$AC1125))),AND(설정!$B$7&lt;&gt;"",ISNUMBER(SEARCH(설정!$B$7,$AC1125)))),"제외","포함"))</f>
        <v/>
      </c>
    </row>
    <row r="1126">
      <c r="W1126" s="2">
        <f>IF(OR($B$5="",$C$6="",ROW()&lt;$B$5),"",IF(INDEX($A:$U,ROW(),$C$6)="","",INDEX($A:$U,ROW(),$C$6)))</f>
        <v/>
      </c>
      <c r="X1126" s="28">
        <f>IF($W1126="","",IF(ISNUMBER($W1126),IF($W1126&gt;=10000000,IFERROR(DATE(INT($W1126/10000),MOD(INT($W1126/100),100),MOD($W1126,100)),""),$W1126),IF(ISNUMBER(--SUBSTITUTE(SUBSTITUTE(TRIM($W1126),".","-"),"/","-")),IF(--SUBSTITUTE(SUBSTITUTE(TRIM($W1126),".","-"),"/","-")&gt;=10000000,IFERROR(DATE(--LEFT(TRIM($W1126),4),--MID(TRIM($W1126),5,2),--RIGHT(TRIM($W1126),2)),""),--SUBSTITUTE(SUBSTITUTE(TRIM($W1126),".","-"),"/","-")),IFERROR(--LEFT(SUBSTITUTE(SUBSTITUTE(TRIM($W1126),".","-"),"/","-"),10),""))))</f>
        <v/>
      </c>
      <c r="Y1126" s="29">
        <f>IF($X1126="","",INT($X1126))</f>
        <v/>
      </c>
      <c r="Z1126" s="30">
        <f>IF(OR($Y1126="",$D$6=""),"",IF(INDEX($A:$U,ROW(),$D$6)="",0,IF(ISNUMBER(INDEX($A:$U,ROW(),$D$6)),INDEX($A:$U,ROW(),$D$6),IFERROR(--SUBSTITUTE(SUBSTITUTE(TRIM(INDEX($A:$U,ROW(),$D$6)),",",""),"원",""),0))))</f>
        <v/>
      </c>
      <c r="AA1126" s="30">
        <f>IF(OR($Y1126="",$E$6=""),"",IF(INDEX($A:$U,ROW(),$E$6)="",0,IF(ISNUMBER(INDEX($A:$U,ROW(),$E$6)),INDEX($A:$U,ROW(),$E$6),IFERROR(--SUBSTITUTE(SUBSTITUTE(TRIM(INDEX($A:$U,ROW(),$E$6)),",",""),"원",""),0))))</f>
        <v/>
      </c>
      <c r="AB1126" s="30">
        <f>IF(OR($Y1126="",$F$6=""),"",IF(INDEX($A:$U,ROW(),$F$6)="","",IF(ISNUMBER(INDEX($A:$U,ROW(),$F$6)),INDEX($A:$U,ROW(),$F$6),IFERROR(--SUBSTITUTE(SUBSTITUTE(TRIM(INDEX($A:$U,ROW(),$F$6)),",",""),"원",""),""))))</f>
        <v/>
      </c>
      <c r="AC1126" s="2">
        <f>IF(OR($Y1126="",$G$6=""),"",INDEX($A:$U,ROW(),$G$6)&amp;"")</f>
        <v/>
      </c>
      <c r="AD1126" s="2">
        <f>IF($Y1126="","",IF(OR(AND(설정!$B$5&lt;&gt;"",ISNUMBER(SEARCH(설정!$B$5,$AC1126))),AND(설정!$B$6&lt;&gt;"",ISNUMBER(SEARCH(설정!$B$6,$AC1126))),AND(설정!$B$7&lt;&gt;"",ISNUMBER(SEARCH(설정!$B$7,$AC1126)))),"제외","포함"))</f>
        <v/>
      </c>
    </row>
    <row r="1127">
      <c r="W1127" s="2">
        <f>IF(OR($B$5="",$C$6="",ROW()&lt;$B$5),"",IF(INDEX($A:$U,ROW(),$C$6)="","",INDEX($A:$U,ROW(),$C$6)))</f>
        <v/>
      </c>
      <c r="X1127" s="28">
        <f>IF($W1127="","",IF(ISNUMBER($W1127),IF($W1127&gt;=10000000,IFERROR(DATE(INT($W1127/10000),MOD(INT($W1127/100),100),MOD($W1127,100)),""),$W1127),IF(ISNUMBER(--SUBSTITUTE(SUBSTITUTE(TRIM($W1127),".","-"),"/","-")),IF(--SUBSTITUTE(SUBSTITUTE(TRIM($W1127),".","-"),"/","-")&gt;=10000000,IFERROR(DATE(--LEFT(TRIM($W1127),4),--MID(TRIM($W1127),5,2),--RIGHT(TRIM($W1127),2)),""),--SUBSTITUTE(SUBSTITUTE(TRIM($W1127),".","-"),"/","-")),IFERROR(--LEFT(SUBSTITUTE(SUBSTITUTE(TRIM($W1127),".","-"),"/","-"),10),""))))</f>
        <v/>
      </c>
      <c r="Y1127" s="29">
        <f>IF($X1127="","",INT($X1127))</f>
        <v/>
      </c>
      <c r="Z1127" s="30">
        <f>IF(OR($Y1127="",$D$6=""),"",IF(INDEX($A:$U,ROW(),$D$6)="",0,IF(ISNUMBER(INDEX($A:$U,ROW(),$D$6)),INDEX($A:$U,ROW(),$D$6),IFERROR(--SUBSTITUTE(SUBSTITUTE(TRIM(INDEX($A:$U,ROW(),$D$6)),",",""),"원",""),0))))</f>
        <v/>
      </c>
      <c r="AA1127" s="30">
        <f>IF(OR($Y1127="",$E$6=""),"",IF(INDEX($A:$U,ROW(),$E$6)="",0,IF(ISNUMBER(INDEX($A:$U,ROW(),$E$6)),INDEX($A:$U,ROW(),$E$6),IFERROR(--SUBSTITUTE(SUBSTITUTE(TRIM(INDEX($A:$U,ROW(),$E$6)),",",""),"원",""),0))))</f>
        <v/>
      </c>
      <c r="AB1127" s="30">
        <f>IF(OR($Y1127="",$F$6=""),"",IF(INDEX($A:$U,ROW(),$F$6)="","",IF(ISNUMBER(INDEX($A:$U,ROW(),$F$6)),INDEX($A:$U,ROW(),$F$6),IFERROR(--SUBSTITUTE(SUBSTITUTE(TRIM(INDEX($A:$U,ROW(),$F$6)),",",""),"원",""),""))))</f>
        <v/>
      </c>
      <c r="AC1127" s="2">
        <f>IF(OR($Y1127="",$G$6=""),"",INDEX($A:$U,ROW(),$G$6)&amp;"")</f>
        <v/>
      </c>
      <c r="AD1127" s="2">
        <f>IF($Y1127="","",IF(OR(AND(설정!$B$5&lt;&gt;"",ISNUMBER(SEARCH(설정!$B$5,$AC1127))),AND(설정!$B$6&lt;&gt;"",ISNUMBER(SEARCH(설정!$B$6,$AC1127))),AND(설정!$B$7&lt;&gt;"",ISNUMBER(SEARCH(설정!$B$7,$AC1127)))),"제외","포함"))</f>
        <v/>
      </c>
    </row>
    <row r="1128">
      <c r="W1128" s="2">
        <f>IF(OR($B$5="",$C$6="",ROW()&lt;$B$5),"",IF(INDEX($A:$U,ROW(),$C$6)="","",INDEX($A:$U,ROW(),$C$6)))</f>
        <v/>
      </c>
      <c r="X1128" s="28">
        <f>IF($W1128="","",IF(ISNUMBER($W1128),IF($W1128&gt;=10000000,IFERROR(DATE(INT($W1128/10000),MOD(INT($W1128/100),100),MOD($W1128,100)),""),$W1128),IF(ISNUMBER(--SUBSTITUTE(SUBSTITUTE(TRIM($W1128),".","-"),"/","-")),IF(--SUBSTITUTE(SUBSTITUTE(TRIM($W1128),".","-"),"/","-")&gt;=10000000,IFERROR(DATE(--LEFT(TRIM($W1128),4),--MID(TRIM($W1128),5,2),--RIGHT(TRIM($W1128),2)),""),--SUBSTITUTE(SUBSTITUTE(TRIM($W1128),".","-"),"/","-")),IFERROR(--LEFT(SUBSTITUTE(SUBSTITUTE(TRIM($W1128),".","-"),"/","-"),10),""))))</f>
        <v/>
      </c>
      <c r="Y1128" s="29">
        <f>IF($X1128="","",INT($X1128))</f>
        <v/>
      </c>
      <c r="Z1128" s="30">
        <f>IF(OR($Y1128="",$D$6=""),"",IF(INDEX($A:$U,ROW(),$D$6)="",0,IF(ISNUMBER(INDEX($A:$U,ROW(),$D$6)),INDEX($A:$U,ROW(),$D$6),IFERROR(--SUBSTITUTE(SUBSTITUTE(TRIM(INDEX($A:$U,ROW(),$D$6)),",",""),"원",""),0))))</f>
        <v/>
      </c>
      <c r="AA1128" s="30">
        <f>IF(OR($Y1128="",$E$6=""),"",IF(INDEX($A:$U,ROW(),$E$6)="",0,IF(ISNUMBER(INDEX($A:$U,ROW(),$E$6)),INDEX($A:$U,ROW(),$E$6),IFERROR(--SUBSTITUTE(SUBSTITUTE(TRIM(INDEX($A:$U,ROW(),$E$6)),",",""),"원",""),0))))</f>
        <v/>
      </c>
      <c r="AB1128" s="30">
        <f>IF(OR($Y1128="",$F$6=""),"",IF(INDEX($A:$U,ROW(),$F$6)="","",IF(ISNUMBER(INDEX($A:$U,ROW(),$F$6)),INDEX($A:$U,ROW(),$F$6),IFERROR(--SUBSTITUTE(SUBSTITUTE(TRIM(INDEX($A:$U,ROW(),$F$6)),",",""),"원",""),""))))</f>
        <v/>
      </c>
      <c r="AC1128" s="2">
        <f>IF(OR($Y1128="",$G$6=""),"",INDEX($A:$U,ROW(),$G$6)&amp;"")</f>
        <v/>
      </c>
      <c r="AD1128" s="2">
        <f>IF($Y1128="","",IF(OR(AND(설정!$B$5&lt;&gt;"",ISNUMBER(SEARCH(설정!$B$5,$AC1128))),AND(설정!$B$6&lt;&gt;"",ISNUMBER(SEARCH(설정!$B$6,$AC1128))),AND(설정!$B$7&lt;&gt;"",ISNUMBER(SEARCH(설정!$B$7,$AC1128)))),"제외","포함"))</f>
        <v/>
      </c>
    </row>
    <row r="1129">
      <c r="W1129" s="2">
        <f>IF(OR($B$5="",$C$6="",ROW()&lt;$B$5),"",IF(INDEX($A:$U,ROW(),$C$6)="","",INDEX($A:$U,ROW(),$C$6)))</f>
        <v/>
      </c>
      <c r="X1129" s="28">
        <f>IF($W1129="","",IF(ISNUMBER($W1129),IF($W1129&gt;=10000000,IFERROR(DATE(INT($W1129/10000),MOD(INT($W1129/100),100),MOD($W1129,100)),""),$W1129),IF(ISNUMBER(--SUBSTITUTE(SUBSTITUTE(TRIM($W1129),".","-"),"/","-")),IF(--SUBSTITUTE(SUBSTITUTE(TRIM($W1129),".","-"),"/","-")&gt;=10000000,IFERROR(DATE(--LEFT(TRIM($W1129),4),--MID(TRIM($W1129),5,2),--RIGHT(TRIM($W1129),2)),""),--SUBSTITUTE(SUBSTITUTE(TRIM($W1129),".","-"),"/","-")),IFERROR(--LEFT(SUBSTITUTE(SUBSTITUTE(TRIM($W1129),".","-"),"/","-"),10),""))))</f>
        <v/>
      </c>
      <c r="Y1129" s="29">
        <f>IF($X1129="","",INT($X1129))</f>
        <v/>
      </c>
      <c r="Z1129" s="30">
        <f>IF(OR($Y1129="",$D$6=""),"",IF(INDEX($A:$U,ROW(),$D$6)="",0,IF(ISNUMBER(INDEX($A:$U,ROW(),$D$6)),INDEX($A:$U,ROW(),$D$6),IFERROR(--SUBSTITUTE(SUBSTITUTE(TRIM(INDEX($A:$U,ROW(),$D$6)),",",""),"원",""),0))))</f>
        <v/>
      </c>
      <c r="AA1129" s="30">
        <f>IF(OR($Y1129="",$E$6=""),"",IF(INDEX($A:$U,ROW(),$E$6)="",0,IF(ISNUMBER(INDEX($A:$U,ROW(),$E$6)),INDEX($A:$U,ROW(),$E$6),IFERROR(--SUBSTITUTE(SUBSTITUTE(TRIM(INDEX($A:$U,ROW(),$E$6)),",",""),"원",""),0))))</f>
        <v/>
      </c>
      <c r="AB1129" s="30">
        <f>IF(OR($Y1129="",$F$6=""),"",IF(INDEX($A:$U,ROW(),$F$6)="","",IF(ISNUMBER(INDEX($A:$U,ROW(),$F$6)),INDEX($A:$U,ROW(),$F$6),IFERROR(--SUBSTITUTE(SUBSTITUTE(TRIM(INDEX($A:$U,ROW(),$F$6)),",",""),"원",""),""))))</f>
        <v/>
      </c>
      <c r="AC1129" s="2">
        <f>IF(OR($Y1129="",$G$6=""),"",INDEX($A:$U,ROW(),$G$6)&amp;"")</f>
        <v/>
      </c>
      <c r="AD1129" s="2">
        <f>IF($Y1129="","",IF(OR(AND(설정!$B$5&lt;&gt;"",ISNUMBER(SEARCH(설정!$B$5,$AC1129))),AND(설정!$B$6&lt;&gt;"",ISNUMBER(SEARCH(설정!$B$6,$AC1129))),AND(설정!$B$7&lt;&gt;"",ISNUMBER(SEARCH(설정!$B$7,$AC1129)))),"제외","포함"))</f>
        <v/>
      </c>
    </row>
    <row r="1130">
      <c r="W1130" s="2">
        <f>IF(OR($B$5="",$C$6="",ROW()&lt;$B$5),"",IF(INDEX($A:$U,ROW(),$C$6)="","",INDEX($A:$U,ROW(),$C$6)))</f>
        <v/>
      </c>
      <c r="X1130" s="28">
        <f>IF($W1130="","",IF(ISNUMBER($W1130),IF($W1130&gt;=10000000,IFERROR(DATE(INT($W1130/10000),MOD(INT($W1130/100),100),MOD($W1130,100)),""),$W1130),IF(ISNUMBER(--SUBSTITUTE(SUBSTITUTE(TRIM($W1130),".","-"),"/","-")),IF(--SUBSTITUTE(SUBSTITUTE(TRIM($W1130),".","-"),"/","-")&gt;=10000000,IFERROR(DATE(--LEFT(TRIM($W1130),4),--MID(TRIM($W1130),5,2),--RIGHT(TRIM($W1130),2)),""),--SUBSTITUTE(SUBSTITUTE(TRIM($W1130),".","-"),"/","-")),IFERROR(--LEFT(SUBSTITUTE(SUBSTITUTE(TRIM($W1130),".","-"),"/","-"),10),""))))</f>
        <v/>
      </c>
      <c r="Y1130" s="29">
        <f>IF($X1130="","",INT($X1130))</f>
        <v/>
      </c>
      <c r="Z1130" s="30">
        <f>IF(OR($Y1130="",$D$6=""),"",IF(INDEX($A:$U,ROW(),$D$6)="",0,IF(ISNUMBER(INDEX($A:$U,ROW(),$D$6)),INDEX($A:$U,ROW(),$D$6),IFERROR(--SUBSTITUTE(SUBSTITUTE(TRIM(INDEX($A:$U,ROW(),$D$6)),",",""),"원",""),0))))</f>
        <v/>
      </c>
      <c r="AA1130" s="30">
        <f>IF(OR($Y1130="",$E$6=""),"",IF(INDEX($A:$U,ROW(),$E$6)="",0,IF(ISNUMBER(INDEX($A:$U,ROW(),$E$6)),INDEX($A:$U,ROW(),$E$6),IFERROR(--SUBSTITUTE(SUBSTITUTE(TRIM(INDEX($A:$U,ROW(),$E$6)),",",""),"원",""),0))))</f>
        <v/>
      </c>
      <c r="AB1130" s="30">
        <f>IF(OR($Y1130="",$F$6=""),"",IF(INDEX($A:$U,ROW(),$F$6)="","",IF(ISNUMBER(INDEX($A:$U,ROW(),$F$6)),INDEX($A:$U,ROW(),$F$6),IFERROR(--SUBSTITUTE(SUBSTITUTE(TRIM(INDEX($A:$U,ROW(),$F$6)),",",""),"원",""),""))))</f>
        <v/>
      </c>
      <c r="AC1130" s="2">
        <f>IF(OR($Y1130="",$G$6=""),"",INDEX($A:$U,ROW(),$G$6)&amp;"")</f>
        <v/>
      </c>
      <c r="AD1130" s="2">
        <f>IF($Y1130="","",IF(OR(AND(설정!$B$5&lt;&gt;"",ISNUMBER(SEARCH(설정!$B$5,$AC1130))),AND(설정!$B$6&lt;&gt;"",ISNUMBER(SEARCH(설정!$B$6,$AC1130))),AND(설정!$B$7&lt;&gt;"",ISNUMBER(SEARCH(설정!$B$7,$AC1130)))),"제외","포함"))</f>
        <v/>
      </c>
    </row>
    <row r="1131">
      <c r="W1131" s="2">
        <f>IF(OR($B$5="",$C$6="",ROW()&lt;$B$5),"",IF(INDEX($A:$U,ROW(),$C$6)="","",INDEX($A:$U,ROW(),$C$6)))</f>
        <v/>
      </c>
      <c r="X1131" s="28">
        <f>IF($W1131="","",IF(ISNUMBER($W1131),IF($W1131&gt;=10000000,IFERROR(DATE(INT($W1131/10000),MOD(INT($W1131/100),100),MOD($W1131,100)),""),$W1131),IF(ISNUMBER(--SUBSTITUTE(SUBSTITUTE(TRIM($W1131),".","-"),"/","-")),IF(--SUBSTITUTE(SUBSTITUTE(TRIM($W1131),".","-"),"/","-")&gt;=10000000,IFERROR(DATE(--LEFT(TRIM($W1131),4),--MID(TRIM($W1131),5,2),--RIGHT(TRIM($W1131),2)),""),--SUBSTITUTE(SUBSTITUTE(TRIM($W1131),".","-"),"/","-")),IFERROR(--LEFT(SUBSTITUTE(SUBSTITUTE(TRIM($W1131),".","-"),"/","-"),10),""))))</f>
        <v/>
      </c>
      <c r="Y1131" s="29">
        <f>IF($X1131="","",INT($X1131))</f>
        <v/>
      </c>
      <c r="Z1131" s="30">
        <f>IF(OR($Y1131="",$D$6=""),"",IF(INDEX($A:$U,ROW(),$D$6)="",0,IF(ISNUMBER(INDEX($A:$U,ROW(),$D$6)),INDEX($A:$U,ROW(),$D$6),IFERROR(--SUBSTITUTE(SUBSTITUTE(TRIM(INDEX($A:$U,ROW(),$D$6)),",",""),"원",""),0))))</f>
        <v/>
      </c>
      <c r="AA1131" s="30">
        <f>IF(OR($Y1131="",$E$6=""),"",IF(INDEX($A:$U,ROW(),$E$6)="",0,IF(ISNUMBER(INDEX($A:$U,ROW(),$E$6)),INDEX($A:$U,ROW(),$E$6),IFERROR(--SUBSTITUTE(SUBSTITUTE(TRIM(INDEX($A:$U,ROW(),$E$6)),",",""),"원",""),0))))</f>
        <v/>
      </c>
      <c r="AB1131" s="30">
        <f>IF(OR($Y1131="",$F$6=""),"",IF(INDEX($A:$U,ROW(),$F$6)="","",IF(ISNUMBER(INDEX($A:$U,ROW(),$F$6)),INDEX($A:$U,ROW(),$F$6),IFERROR(--SUBSTITUTE(SUBSTITUTE(TRIM(INDEX($A:$U,ROW(),$F$6)),",",""),"원",""),""))))</f>
        <v/>
      </c>
      <c r="AC1131" s="2">
        <f>IF(OR($Y1131="",$G$6=""),"",INDEX($A:$U,ROW(),$G$6)&amp;"")</f>
        <v/>
      </c>
      <c r="AD1131" s="2">
        <f>IF($Y1131="","",IF(OR(AND(설정!$B$5&lt;&gt;"",ISNUMBER(SEARCH(설정!$B$5,$AC1131))),AND(설정!$B$6&lt;&gt;"",ISNUMBER(SEARCH(설정!$B$6,$AC1131))),AND(설정!$B$7&lt;&gt;"",ISNUMBER(SEARCH(설정!$B$7,$AC1131)))),"제외","포함"))</f>
        <v/>
      </c>
    </row>
    <row r="1132">
      <c r="W1132" s="2">
        <f>IF(OR($B$5="",$C$6="",ROW()&lt;$B$5),"",IF(INDEX($A:$U,ROW(),$C$6)="","",INDEX($A:$U,ROW(),$C$6)))</f>
        <v/>
      </c>
      <c r="X1132" s="28">
        <f>IF($W1132="","",IF(ISNUMBER($W1132),IF($W1132&gt;=10000000,IFERROR(DATE(INT($W1132/10000),MOD(INT($W1132/100),100),MOD($W1132,100)),""),$W1132),IF(ISNUMBER(--SUBSTITUTE(SUBSTITUTE(TRIM($W1132),".","-"),"/","-")),IF(--SUBSTITUTE(SUBSTITUTE(TRIM($W1132),".","-"),"/","-")&gt;=10000000,IFERROR(DATE(--LEFT(TRIM($W1132),4),--MID(TRIM($W1132),5,2),--RIGHT(TRIM($W1132),2)),""),--SUBSTITUTE(SUBSTITUTE(TRIM($W1132),".","-"),"/","-")),IFERROR(--LEFT(SUBSTITUTE(SUBSTITUTE(TRIM($W1132),".","-"),"/","-"),10),""))))</f>
        <v/>
      </c>
      <c r="Y1132" s="29">
        <f>IF($X1132="","",INT($X1132))</f>
        <v/>
      </c>
      <c r="Z1132" s="30">
        <f>IF(OR($Y1132="",$D$6=""),"",IF(INDEX($A:$U,ROW(),$D$6)="",0,IF(ISNUMBER(INDEX($A:$U,ROW(),$D$6)),INDEX($A:$U,ROW(),$D$6),IFERROR(--SUBSTITUTE(SUBSTITUTE(TRIM(INDEX($A:$U,ROW(),$D$6)),",",""),"원",""),0))))</f>
        <v/>
      </c>
      <c r="AA1132" s="30">
        <f>IF(OR($Y1132="",$E$6=""),"",IF(INDEX($A:$U,ROW(),$E$6)="",0,IF(ISNUMBER(INDEX($A:$U,ROW(),$E$6)),INDEX($A:$U,ROW(),$E$6),IFERROR(--SUBSTITUTE(SUBSTITUTE(TRIM(INDEX($A:$U,ROW(),$E$6)),",",""),"원",""),0))))</f>
        <v/>
      </c>
      <c r="AB1132" s="30">
        <f>IF(OR($Y1132="",$F$6=""),"",IF(INDEX($A:$U,ROW(),$F$6)="","",IF(ISNUMBER(INDEX($A:$U,ROW(),$F$6)),INDEX($A:$U,ROW(),$F$6),IFERROR(--SUBSTITUTE(SUBSTITUTE(TRIM(INDEX($A:$U,ROW(),$F$6)),",",""),"원",""),""))))</f>
        <v/>
      </c>
      <c r="AC1132" s="2">
        <f>IF(OR($Y1132="",$G$6=""),"",INDEX($A:$U,ROW(),$G$6)&amp;"")</f>
        <v/>
      </c>
      <c r="AD1132" s="2">
        <f>IF($Y1132="","",IF(OR(AND(설정!$B$5&lt;&gt;"",ISNUMBER(SEARCH(설정!$B$5,$AC1132))),AND(설정!$B$6&lt;&gt;"",ISNUMBER(SEARCH(설정!$B$6,$AC1132))),AND(설정!$B$7&lt;&gt;"",ISNUMBER(SEARCH(설정!$B$7,$AC1132)))),"제외","포함"))</f>
        <v/>
      </c>
    </row>
    <row r="1133">
      <c r="W1133" s="2">
        <f>IF(OR($B$5="",$C$6="",ROW()&lt;$B$5),"",IF(INDEX($A:$U,ROW(),$C$6)="","",INDEX($A:$U,ROW(),$C$6)))</f>
        <v/>
      </c>
      <c r="X1133" s="28">
        <f>IF($W1133="","",IF(ISNUMBER($W1133),IF($W1133&gt;=10000000,IFERROR(DATE(INT($W1133/10000),MOD(INT($W1133/100),100),MOD($W1133,100)),""),$W1133),IF(ISNUMBER(--SUBSTITUTE(SUBSTITUTE(TRIM($W1133),".","-"),"/","-")),IF(--SUBSTITUTE(SUBSTITUTE(TRIM($W1133),".","-"),"/","-")&gt;=10000000,IFERROR(DATE(--LEFT(TRIM($W1133),4),--MID(TRIM($W1133),5,2),--RIGHT(TRIM($W1133),2)),""),--SUBSTITUTE(SUBSTITUTE(TRIM($W1133),".","-"),"/","-")),IFERROR(--LEFT(SUBSTITUTE(SUBSTITUTE(TRIM($W1133),".","-"),"/","-"),10),""))))</f>
        <v/>
      </c>
      <c r="Y1133" s="29">
        <f>IF($X1133="","",INT($X1133))</f>
        <v/>
      </c>
      <c r="Z1133" s="30">
        <f>IF(OR($Y1133="",$D$6=""),"",IF(INDEX($A:$U,ROW(),$D$6)="",0,IF(ISNUMBER(INDEX($A:$U,ROW(),$D$6)),INDEX($A:$U,ROW(),$D$6),IFERROR(--SUBSTITUTE(SUBSTITUTE(TRIM(INDEX($A:$U,ROW(),$D$6)),",",""),"원",""),0))))</f>
        <v/>
      </c>
      <c r="AA1133" s="30">
        <f>IF(OR($Y1133="",$E$6=""),"",IF(INDEX($A:$U,ROW(),$E$6)="",0,IF(ISNUMBER(INDEX($A:$U,ROW(),$E$6)),INDEX($A:$U,ROW(),$E$6),IFERROR(--SUBSTITUTE(SUBSTITUTE(TRIM(INDEX($A:$U,ROW(),$E$6)),",",""),"원",""),0))))</f>
        <v/>
      </c>
      <c r="AB1133" s="30">
        <f>IF(OR($Y1133="",$F$6=""),"",IF(INDEX($A:$U,ROW(),$F$6)="","",IF(ISNUMBER(INDEX($A:$U,ROW(),$F$6)),INDEX($A:$U,ROW(),$F$6),IFERROR(--SUBSTITUTE(SUBSTITUTE(TRIM(INDEX($A:$U,ROW(),$F$6)),",",""),"원",""),""))))</f>
        <v/>
      </c>
      <c r="AC1133" s="2">
        <f>IF(OR($Y1133="",$G$6=""),"",INDEX($A:$U,ROW(),$G$6)&amp;"")</f>
        <v/>
      </c>
      <c r="AD1133" s="2">
        <f>IF($Y1133="","",IF(OR(AND(설정!$B$5&lt;&gt;"",ISNUMBER(SEARCH(설정!$B$5,$AC1133))),AND(설정!$B$6&lt;&gt;"",ISNUMBER(SEARCH(설정!$B$6,$AC1133))),AND(설정!$B$7&lt;&gt;"",ISNUMBER(SEARCH(설정!$B$7,$AC1133)))),"제외","포함"))</f>
        <v/>
      </c>
    </row>
    <row r="1134">
      <c r="W1134" s="2">
        <f>IF(OR($B$5="",$C$6="",ROW()&lt;$B$5),"",IF(INDEX($A:$U,ROW(),$C$6)="","",INDEX($A:$U,ROW(),$C$6)))</f>
        <v/>
      </c>
      <c r="X1134" s="28">
        <f>IF($W1134="","",IF(ISNUMBER($W1134),IF($W1134&gt;=10000000,IFERROR(DATE(INT($W1134/10000),MOD(INT($W1134/100),100),MOD($W1134,100)),""),$W1134),IF(ISNUMBER(--SUBSTITUTE(SUBSTITUTE(TRIM($W1134),".","-"),"/","-")),IF(--SUBSTITUTE(SUBSTITUTE(TRIM($W1134),".","-"),"/","-")&gt;=10000000,IFERROR(DATE(--LEFT(TRIM($W1134),4),--MID(TRIM($W1134),5,2),--RIGHT(TRIM($W1134),2)),""),--SUBSTITUTE(SUBSTITUTE(TRIM($W1134),".","-"),"/","-")),IFERROR(--LEFT(SUBSTITUTE(SUBSTITUTE(TRIM($W1134),".","-"),"/","-"),10),""))))</f>
        <v/>
      </c>
      <c r="Y1134" s="29">
        <f>IF($X1134="","",INT($X1134))</f>
        <v/>
      </c>
      <c r="Z1134" s="30">
        <f>IF(OR($Y1134="",$D$6=""),"",IF(INDEX($A:$U,ROW(),$D$6)="",0,IF(ISNUMBER(INDEX($A:$U,ROW(),$D$6)),INDEX($A:$U,ROW(),$D$6),IFERROR(--SUBSTITUTE(SUBSTITUTE(TRIM(INDEX($A:$U,ROW(),$D$6)),",",""),"원",""),0))))</f>
        <v/>
      </c>
      <c r="AA1134" s="30">
        <f>IF(OR($Y1134="",$E$6=""),"",IF(INDEX($A:$U,ROW(),$E$6)="",0,IF(ISNUMBER(INDEX($A:$U,ROW(),$E$6)),INDEX($A:$U,ROW(),$E$6),IFERROR(--SUBSTITUTE(SUBSTITUTE(TRIM(INDEX($A:$U,ROW(),$E$6)),",",""),"원",""),0))))</f>
        <v/>
      </c>
      <c r="AB1134" s="30">
        <f>IF(OR($Y1134="",$F$6=""),"",IF(INDEX($A:$U,ROW(),$F$6)="","",IF(ISNUMBER(INDEX($A:$U,ROW(),$F$6)),INDEX($A:$U,ROW(),$F$6),IFERROR(--SUBSTITUTE(SUBSTITUTE(TRIM(INDEX($A:$U,ROW(),$F$6)),",",""),"원",""),""))))</f>
        <v/>
      </c>
      <c r="AC1134" s="2">
        <f>IF(OR($Y1134="",$G$6=""),"",INDEX($A:$U,ROW(),$G$6)&amp;"")</f>
        <v/>
      </c>
      <c r="AD1134" s="2">
        <f>IF($Y1134="","",IF(OR(AND(설정!$B$5&lt;&gt;"",ISNUMBER(SEARCH(설정!$B$5,$AC1134))),AND(설정!$B$6&lt;&gt;"",ISNUMBER(SEARCH(설정!$B$6,$AC1134))),AND(설정!$B$7&lt;&gt;"",ISNUMBER(SEARCH(설정!$B$7,$AC1134)))),"제외","포함"))</f>
        <v/>
      </c>
    </row>
    <row r="1135">
      <c r="W1135" s="2">
        <f>IF(OR($B$5="",$C$6="",ROW()&lt;$B$5),"",IF(INDEX($A:$U,ROW(),$C$6)="","",INDEX($A:$U,ROW(),$C$6)))</f>
        <v/>
      </c>
      <c r="X1135" s="28">
        <f>IF($W1135="","",IF(ISNUMBER($W1135),IF($W1135&gt;=10000000,IFERROR(DATE(INT($W1135/10000),MOD(INT($W1135/100),100),MOD($W1135,100)),""),$W1135),IF(ISNUMBER(--SUBSTITUTE(SUBSTITUTE(TRIM($W1135),".","-"),"/","-")),IF(--SUBSTITUTE(SUBSTITUTE(TRIM($W1135),".","-"),"/","-")&gt;=10000000,IFERROR(DATE(--LEFT(TRIM($W1135),4),--MID(TRIM($W1135),5,2),--RIGHT(TRIM($W1135),2)),""),--SUBSTITUTE(SUBSTITUTE(TRIM($W1135),".","-"),"/","-")),IFERROR(--LEFT(SUBSTITUTE(SUBSTITUTE(TRIM($W1135),".","-"),"/","-"),10),""))))</f>
        <v/>
      </c>
      <c r="Y1135" s="29">
        <f>IF($X1135="","",INT($X1135))</f>
        <v/>
      </c>
      <c r="Z1135" s="30">
        <f>IF(OR($Y1135="",$D$6=""),"",IF(INDEX($A:$U,ROW(),$D$6)="",0,IF(ISNUMBER(INDEX($A:$U,ROW(),$D$6)),INDEX($A:$U,ROW(),$D$6),IFERROR(--SUBSTITUTE(SUBSTITUTE(TRIM(INDEX($A:$U,ROW(),$D$6)),",",""),"원",""),0))))</f>
        <v/>
      </c>
      <c r="AA1135" s="30">
        <f>IF(OR($Y1135="",$E$6=""),"",IF(INDEX($A:$U,ROW(),$E$6)="",0,IF(ISNUMBER(INDEX($A:$U,ROW(),$E$6)),INDEX($A:$U,ROW(),$E$6),IFERROR(--SUBSTITUTE(SUBSTITUTE(TRIM(INDEX($A:$U,ROW(),$E$6)),",",""),"원",""),0))))</f>
        <v/>
      </c>
      <c r="AB1135" s="30">
        <f>IF(OR($Y1135="",$F$6=""),"",IF(INDEX($A:$U,ROW(),$F$6)="","",IF(ISNUMBER(INDEX($A:$U,ROW(),$F$6)),INDEX($A:$U,ROW(),$F$6),IFERROR(--SUBSTITUTE(SUBSTITUTE(TRIM(INDEX($A:$U,ROW(),$F$6)),",",""),"원",""),""))))</f>
        <v/>
      </c>
      <c r="AC1135" s="2">
        <f>IF(OR($Y1135="",$G$6=""),"",INDEX($A:$U,ROW(),$G$6)&amp;"")</f>
        <v/>
      </c>
      <c r="AD1135" s="2">
        <f>IF($Y1135="","",IF(OR(AND(설정!$B$5&lt;&gt;"",ISNUMBER(SEARCH(설정!$B$5,$AC1135))),AND(설정!$B$6&lt;&gt;"",ISNUMBER(SEARCH(설정!$B$6,$AC1135))),AND(설정!$B$7&lt;&gt;"",ISNUMBER(SEARCH(설정!$B$7,$AC1135)))),"제외","포함"))</f>
        <v/>
      </c>
    </row>
    <row r="1136">
      <c r="W1136" s="2">
        <f>IF(OR($B$5="",$C$6="",ROW()&lt;$B$5),"",IF(INDEX($A:$U,ROW(),$C$6)="","",INDEX($A:$U,ROW(),$C$6)))</f>
        <v/>
      </c>
      <c r="X1136" s="28">
        <f>IF($W1136="","",IF(ISNUMBER($W1136),IF($W1136&gt;=10000000,IFERROR(DATE(INT($W1136/10000),MOD(INT($W1136/100),100),MOD($W1136,100)),""),$W1136),IF(ISNUMBER(--SUBSTITUTE(SUBSTITUTE(TRIM($W1136),".","-"),"/","-")),IF(--SUBSTITUTE(SUBSTITUTE(TRIM($W1136),".","-"),"/","-")&gt;=10000000,IFERROR(DATE(--LEFT(TRIM($W1136),4),--MID(TRIM($W1136),5,2),--RIGHT(TRIM($W1136),2)),""),--SUBSTITUTE(SUBSTITUTE(TRIM($W1136),".","-"),"/","-")),IFERROR(--LEFT(SUBSTITUTE(SUBSTITUTE(TRIM($W1136),".","-"),"/","-"),10),""))))</f>
        <v/>
      </c>
      <c r="Y1136" s="29">
        <f>IF($X1136="","",INT($X1136))</f>
        <v/>
      </c>
      <c r="Z1136" s="30">
        <f>IF(OR($Y1136="",$D$6=""),"",IF(INDEX($A:$U,ROW(),$D$6)="",0,IF(ISNUMBER(INDEX($A:$U,ROW(),$D$6)),INDEX($A:$U,ROW(),$D$6),IFERROR(--SUBSTITUTE(SUBSTITUTE(TRIM(INDEX($A:$U,ROW(),$D$6)),",",""),"원",""),0))))</f>
        <v/>
      </c>
      <c r="AA1136" s="30">
        <f>IF(OR($Y1136="",$E$6=""),"",IF(INDEX($A:$U,ROW(),$E$6)="",0,IF(ISNUMBER(INDEX($A:$U,ROW(),$E$6)),INDEX($A:$U,ROW(),$E$6),IFERROR(--SUBSTITUTE(SUBSTITUTE(TRIM(INDEX($A:$U,ROW(),$E$6)),",",""),"원",""),0))))</f>
        <v/>
      </c>
      <c r="AB1136" s="30">
        <f>IF(OR($Y1136="",$F$6=""),"",IF(INDEX($A:$U,ROW(),$F$6)="","",IF(ISNUMBER(INDEX($A:$U,ROW(),$F$6)),INDEX($A:$U,ROW(),$F$6),IFERROR(--SUBSTITUTE(SUBSTITUTE(TRIM(INDEX($A:$U,ROW(),$F$6)),",",""),"원",""),""))))</f>
        <v/>
      </c>
      <c r="AC1136" s="2">
        <f>IF(OR($Y1136="",$G$6=""),"",INDEX($A:$U,ROW(),$G$6)&amp;"")</f>
        <v/>
      </c>
      <c r="AD1136" s="2">
        <f>IF($Y1136="","",IF(OR(AND(설정!$B$5&lt;&gt;"",ISNUMBER(SEARCH(설정!$B$5,$AC1136))),AND(설정!$B$6&lt;&gt;"",ISNUMBER(SEARCH(설정!$B$6,$AC1136))),AND(설정!$B$7&lt;&gt;"",ISNUMBER(SEARCH(설정!$B$7,$AC1136)))),"제외","포함"))</f>
        <v/>
      </c>
    </row>
    <row r="1137">
      <c r="W1137" s="2">
        <f>IF(OR($B$5="",$C$6="",ROW()&lt;$B$5),"",IF(INDEX($A:$U,ROW(),$C$6)="","",INDEX($A:$U,ROW(),$C$6)))</f>
        <v/>
      </c>
      <c r="X1137" s="28">
        <f>IF($W1137="","",IF(ISNUMBER($W1137),IF($W1137&gt;=10000000,IFERROR(DATE(INT($W1137/10000),MOD(INT($W1137/100),100),MOD($W1137,100)),""),$W1137),IF(ISNUMBER(--SUBSTITUTE(SUBSTITUTE(TRIM($W1137),".","-"),"/","-")),IF(--SUBSTITUTE(SUBSTITUTE(TRIM($W1137),".","-"),"/","-")&gt;=10000000,IFERROR(DATE(--LEFT(TRIM($W1137),4),--MID(TRIM($W1137),5,2),--RIGHT(TRIM($W1137),2)),""),--SUBSTITUTE(SUBSTITUTE(TRIM($W1137),".","-"),"/","-")),IFERROR(--LEFT(SUBSTITUTE(SUBSTITUTE(TRIM($W1137),".","-"),"/","-"),10),""))))</f>
        <v/>
      </c>
      <c r="Y1137" s="29">
        <f>IF($X1137="","",INT($X1137))</f>
        <v/>
      </c>
      <c r="Z1137" s="30">
        <f>IF(OR($Y1137="",$D$6=""),"",IF(INDEX($A:$U,ROW(),$D$6)="",0,IF(ISNUMBER(INDEX($A:$U,ROW(),$D$6)),INDEX($A:$U,ROW(),$D$6),IFERROR(--SUBSTITUTE(SUBSTITUTE(TRIM(INDEX($A:$U,ROW(),$D$6)),",",""),"원",""),0))))</f>
        <v/>
      </c>
      <c r="AA1137" s="30">
        <f>IF(OR($Y1137="",$E$6=""),"",IF(INDEX($A:$U,ROW(),$E$6)="",0,IF(ISNUMBER(INDEX($A:$U,ROW(),$E$6)),INDEX($A:$U,ROW(),$E$6),IFERROR(--SUBSTITUTE(SUBSTITUTE(TRIM(INDEX($A:$U,ROW(),$E$6)),",",""),"원",""),0))))</f>
        <v/>
      </c>
      <c r="AB1137" s="30">
        <f>IF(OR($Y1137="",$F$6=""),"",IF(INDEX($A:$U,ROW(),$F$6)="","",IF(ISNUMBER(INDEX($A:$U,ROW(),$F$6)),INDEX($A:$U,ROW(),$F$6),IFERROR(--SUBSTITUTE(SUBSTITUTE(TRIM(INDEX($A:$U,ROW(),$F$6)),",",""),"원",""),""))))</f>
        <v/>
      </c>
      <c r="AC1137" s="2">
        <f>IF(OR($Y1137="",$G$6=""),"",INDEX($A:$U,ROW(),$G$6)&amp;"")</f>
        <v/>
      </c>
      <c r="AD1137" s="2">
        <f>IF($Y1137="","",IF(OR(AND(설정!$B$5&lt;&gt;"",ISNUMBER(SEARCH(설정!$B$5,$AC1137))),AND(설정!$B$6&lt;&gt;"",ISNUMBER(SEARCH(설정!$B$6,$AC1137))),AND(설정!$B$7&lt;&gt;"",ISNUMBER(SEARCH(설정!$B$7,$AC1137)))),"제외","포함"))</f>
        <v/>
      </c>
    </row>
    <row r="1138">
      <c r="W1138" s="2">
        <f>IF(OR($B$5="",$C$6="",ROW()&lt;$B$5),"",IF(INDEX($A:$U,ROW(),$C$6)="","",INDEX($A:$U,ROW(),$C$6)))</f>
        <v/>
      </c>
      <c r="X1138" s="28">
        <f>IF($W1138="","",IF(ISNUMBER($W1138),IF($W1138&gt;=10000000,IFERROR(DATE(INT($W1138/10000),MOD(INT($W1138/100),100),MOD($W1138,100)),""),$W1138),IF(ISNUMBER(--SUBSTITUTE(SUBSTITUTE(TRIM($W1138),".","-"),"/","-")),IF(--SUBSTITUTE(SUBSTITUTE(TRIM($W1138),".","-"),"/","-")&gt;=10000000,IFERROR(DATE(--LEFT(TRIM($W1138),4),--MID(TRIM($W1138),5,2),--RIGHT(TRIM($W1138),2)),""),--SUBSTITUTE(SUBSTITUTE(TRIM($W1138),".","-"),"/","-")),IFERROR(--LEFT(SUBSTITUTE(SUBSTITUTE(TRIM($W1138),".","-"),"/","-"),10),""))))</f>
        <v/>
      </c>
      <c r="Y1138" s="29">
        <f>IF($X1138="","",INT($X1138))</f>
        <v/>
      </c>
      <c r="Z1138" s="30">
        <f>IF(OR($Y1138="",$D$6=""),"",IF(INDEX($A:$U,ROW(),$D$6)="",0,IF(ISNUMBER(INDEX($A:$U,ROW(),$D$6)),INDEX($A:$U,ROW(),$D$6),IFERROR(--SUBSTITUTE(SUBSTITUTE(TRIM(INDEX($A:$U,ROW(),$D$6)),",",""),"원",""),0))))</f>
        <v/>
      </c>
      <c r="AA1138" s="30">
        <f>IF(OR($Y1138="",$E$6=""),"",IF(INDEX($A:$U,ROW(),$E$6)="",0,IF(ISNUMBER(INDEX($A:$U,ROW(),$E$6)),INDEX($A:$U,ROW(),$E$6),IFERROR(--SUBSTITUTE(SUBSTITUTE(TRIM(INDEX($A:$U,ROW(),$E$6)),",",""),"원",""),0))))</f>
        <v/>
      </c>
      <c r="AB1138" s="30">
        <f>IF(OR($Y1138="",$F$6=""),"",IF(INDEX($A:$U,ROW(),$F$6)="","",IF(ISNUMBER(INDEX($A:$U,ROW(),$F$6)),INDEX($A:$U,ROW(),$F$6),IFERROR(--SUBSTITUTE(SUBSTITUTE(TRIM(INDEX($A:$U,ROW(),$F$6)),",",""),"원",""),""))))</f>
        <v/>
      </c>
      <c r="AC1138" s="2">
        <f>IF(OR($Y1138="",$G$6=""),"",INDEX($A:$U,ROW(),$G$6)&amp;"")</f>
        <v/>
      </c>
      <c r="AD1138" s="2">
        <f>IF($Y1138="","",IF(OR(AND(설정!$B$5&lt;&gt;"",ISNUMBER(SEARCH(설정!$B$5,$AC1138))),AND(설정!$B$6&lt;&gt;"",ISNUMBER(SEARCH(설정!$B$6,$AC1138))),AND(설정!$B$7&lt;&gt;"",ISNUMBER(SEARCH(설정!$B$7,$AC1138)))),"제외","포함"))</f>
        <v/>
      </c>
    </row>
    <row r="1139">
      <c r="W1139" s="2">
        <f>IF(OR($B$5="",$C$6="",ROW()&lt;$B$5),"",IF(INDEX($A:$U,ROW(),$C$6)="","",INDEX($A:$U,ROW(),$C$6)))</f>
        <v/>
      </c>
      <c r="X1139" s="28">
        <f>IF($W1139="","",IF(ISNUMBER($W1139),IF($W1139&gt;=10000000,IFERROR(DATE(INT($W1139/10000),MOD(INT($W1139/100),100),MOD($W1139,100)),""),$W1139),IF(ISNUMBER(--SUBSTITUTE(SUBSTITUTE(TRIM($W1139),".","-"),"/","-")),IF(--SUBSTITUTE(SUBSTITUTE(TRIM($W1139),".","-"),"/","-")&gt;=10000000,IFERROR(DATE(--LEFT(TRIM($W1139),4),--MID(TRIM($W1139),5,2),--RIGHT(TRIM($W1139),2)),""),--SUBSTITUTE(SUBSTITUTE(TRIM($W1139),".","-"),"/","-")),IFERROR(--LEFT(SUBSTITUTE(SUBSTITUTE(TRIM($W1139),".","-"),"/","-"),10),""))))</f>
        <v/>
      </c>
      <c r="Y1139" s="29">
        <f>IF($X1139="","",INT($X1139))</f>
        <v/>
      </c>
      <c r="Z1139" s="30">
        <f>IF(OR($Y1139="",$D$6=""),"",IF(INDEX($A:$U,ROW(),$D$6)="",0,IF(ISNUMBER(INDEX($A:$U,ROW(),$D$6)),INDEX($A:$U,ROW(),$D$6),IFERROR(--SUBSTITUTE(SUBSTITUTE(TRIM(INDEX($A:$U,ROW(),$D$6)),",",""),"원",""),0))))</f>
        <v/>
      </c>
      <c r="AA1139" s="30">
        <f>IF(OR($Y1139="",$E$6=""),"",IF(INDEX($A:$U,ROW(),$E$6)="",0,IF(ISNUMBER(INDEX($A:$U,ROW(),$E$6)),INDEX($A:$U,ROW(),$E$6),IFERROR(--SUBSTITUTE(SUBSTITUTE(TRIM(INDEX($A:$U,ROW(),$E$6)),",",""),"원",""),0))))</f>
        <v/>
      </c>
      <c r="AB1139" s="30">
        <f>IF(OR($Y1139="",$F$6=""),"",IF(INDEX($A:$U,ROW(),$F$6)="","",IF(ISNUMBER(INDEX($A:$U,ROW(),$F$6)),INDEX($A:$U,ROW(),$F$6),IFERROR(--SUBSTITUTE(SUBSTITUTE(TRIM(INDEX($A:$U,ROW(),$F$6)),",",""),"원",""),""))))</f>
        <v/>
      </c>
      <c r="AC1139" s="2">
        <f>IF(OR($Y1139="",$G$6=""),"",INDEX($A:$U,ROW(),$G$6)&amp;"")</f>
        <v/>
      </c>
      <c r="AD1139" s="2">
        <f>IF($Y1139="","",IF(OR(AND(설정!$B$5&lt;&gt;"",ISNUMBER(SEARCH(설정!$B$5,$AC1139))),AND(설정!$B$6&lt;&gt;"",ISNUMBER(SEARCH(설정!$B$6,$AC1139))),AND(설정!$B$7&lt;&gt;"",ISNUMBER(SEARCH(설정!$B$7,$AC1139)))),"제외","포함"))</f>
        <v/>
      </c>
    </row>
    <row r="1140">
      <c r="W1140" s="2">
        <f>IF(OR($B$5="",$C$6="",ROW()&lt;$B$5),"",IF(INDEX($A:$U,ROW(),$C$6)="","",INDEX($A:$U,ROW(),$C$6)))</f>
        <v/>
      </c>
      <c r="X1140" s="28">
        <f>IF($W1140="","",IF(ISNUMBER($W1140),IF($W1140&gt;=10000000,IFERROR(DATE(INT($W1140/10000),MOD(INT($W1140/100),100),MOD($W1140,100)),""),$W1140),IF(ISNUMBER(--SUBSTITUTE(SUBSTITUTE(TRIM($W1140),".","-"),"/","-")),IF(--SUBSTITUTE(SUBSTITUTE(TRIM($W1140),".","-"),"/","-")&gt;=10000000,IFERROR(DATE(--LEFT(TRIM($W1140),4),--MID(TRIM($W1140),5,2),--RIGHT(TRIM($W1140),2)),""),--SUBSTITUTE(SUBSTITUTE(TRIM($W1140),".","-"),"/","-")),IFERROR(--LEFT(SUBSTITUTE(SUBSTITUTE(TRIM($W1140),".","-"),"/","-"),10),""))))</f>
        <v/>
      </c>
      <c r="Y1140" s="29">
        <f>IF($X1140="","",INT($X1140))</f>
        <v/>
      </c>
      <c r="Z1140" s="30">
        <f>IF(OR($Y1140="",$D$6=""),"",IF(INDEX($A:$U,ROW(),$D$6)="",0,IF(ISNUMBER(INDEX($A:$U,ROW(),$D$6)),INDEX($A:$U,ROW(),$D$6),IFERROR(--SUBSTITUTE(SUBSTITUTE(TRIM(INDEX($A:$U,ROW(),$D$6)),",",""),"원",""),0))))</f>
        <v/>
      </c>
      <c r="AA1140" s="30">
        <f>IF(OR($Y1140="",$E$6=""),"",IF(INDEX($A:$U,ROW(),$E$6)="",0,IF(ISNUMBER(INDEX($A:$U,ROW(),$E$6)),INDEX($A:$U,ROW(),$E$6),IFERROR(--SUBSTITUTE(SUBSTITUTE(TRIM(INDEX($A:$U,ROW(),$E$6)),",",""),"원",""),0))))</f>
        <v/>
      </c>
      <c r="AB1140" s="30">
        <f>IF(OR($Y1140="",$F$6=""),"",IF(INDEX($A:$U,ROW(),$F$6)="","",IF(ISNUMBER(INDEX($A:$U,ROW(),$F$6)),INDEX($A:$U,ROW(),$F$6),IFERROR(--SUBSTITUTE(SUBSTITUTE(TRIM(INDEX($A:$U,ROW(),$F$6)),",",""),"원",""),""))))</f>
        <v/>
      </c>
      <c r="AC1140" s="2">
        <f>IF(OR($Y1140="",$G$6=""),"",INDEX($A:$U,ROW(),$G$6)&amp;"")</f>
        <v/>
      </c>
      <c r="AD1140" s="2">
        <f>IF($Y1140="","",IF(OR(AND(설정!$B$5&lt;&gt;"",ISNUMBER(SEARCH(설정!$B$5,$AC1140))),AND(설정!$B$6&lt;&gt;"",ISNUMBER(SEARCH(설정!$B$6,$AC1140))),AND(설정!$B$7&lt;&gt;"",ISNUMBER(SEARCH(설정!$B$7,$AC1140)))),"제외","포함"))</f>
        <v/>
      </c>
    </row>
    <row r="1141">
      <c r="W1141" s="2">
        <f>IF(OR($B$5="",$C$6="",ROW()&lt;$B$5),"",IF(INDEX($A:$U,ROW(),$C$6)="","",INDEX($A:$U,ROW(),$C$6)))</f>
        <v/>
      </c>
      <c r="X1141" s="28">
        <f>IF($W1141="","",IF(ISNUMBER($W1141),IF($W1141&gt;=10000000,IFERROR(DATE(INT($W1141/10000),MOD(INT($W1141/100),100),MOD($W1141,100)),""),$W1141),IF(ISNUMBER(--SUBSTITUTE(SUBSTITUTE(TRIM($W1141),".","-"),"/","-")),IF(--SUBSTITUTE(SUBSTITUTE(TRIM($W1141),".","-"),"/","-")&gt;=10000000,IFERROR(DATE(--LEFT(TRIM($W1141),4),--MID(TRIM($W1141),5,2),--RIGHT(TRIM($W1141),2)),""),--SUBSTITUTE(SUBSTITUTE(TRIM($W1141),".","-"),"/","-")),IFERROR(--LEFT(SUBSTITUTE(SUBSTITUTE(TRIM($W1141),".","-"),"/","-"),10),""))))</f>
        <v/>
      </c>
      <c r="Y1141" s="29">
        <f>IF($X1141="","",INT($X1141))</f>
        <v/>
      </c>
      <c r="Z1141" s="30">
        <f>IF(OR($Y1141="",$D$6=""),"",IF(INDEX($A:$U,ROW(),$D$6)="",0,IF(ISNUMBER(INDEX($A:$U,ROW(),$D$6)),INDEX($A:$U,ROW(),$D$6),IFERROR(--SUBSTITUTE(SUBSTITUTE(TRIM(INDEX($A:$U,ROW(),$D$6)),",",""),"원",""),0))))</f>
        <v/>
      </c>
      <c r="AA1141" s="30">
        <f>IF(OR($Y1141="",$E$6=""),"",IF(INDEX($A:$U,ROW(),$E$6)="",0,IF(ISNUMBER(INDEX($A:$U,ROW(),$E$6)),INDEX($A:$U,ROW(),$E$6),IFERROR(--SUBSTITUTE(SUBSTITUTE(TRIM(INDEX($A:$U,ROW(),$E$6)),",",""),"원",""),0))))</f>
        <v/>
      </c>
      <c r="AB1141" s="30">
        <f>IF(OR($Y1141="",$F$6=""),"",IF(INDEX($A:$U,ROW(),$F$6)="","",IF(ISNUMBER(INDEX($A:$U,ROW(),$F$6)),INDEX($A:$U,ROW(),$F$6),IFERROR(--SUBSTITUTE(SUBSTITUTE(TRIM(INDEX($A:$U,ROW(),$F$6)),",",""),"원",""),""))))</f>
        <v/>
      </c>
      <c r="AC1141" s="2">
        <f>IF(OR($Y1141="",$G$6=""),"",INDEX($A:$U,ROW(),$G$6)&amp;"")</f>
        <v/>
      </c>
      <c r="AD1141" s="2">
        <f>IF($Y1141="","",IF(OR(AND(설정!$B$5&lt;&gt;"",ISNUMBER(SEARCH(설정!$B$5,$AC1141))),AND(설정!$B$6&lt;&gt;"",ISNUMBER(SEARCH(설정!$B$6,$AC1141))),AND(설정!$B$7&lt;&gt;"",ISNUMBER(SEARCH(설정!$B$7,$AC1141)))),"제외","포함"))</f>
        <v/>
      </c>
    </row>
    <row r="1142">
      <c r="W1142" s="2">
        <f>IF(OR($B$5="",$C$6="",ROW()&lt;$B$5),"",IF(INDEX($A:$U,ROW(),$C$6)="","",INDEX($A:$U,ROW(),$C$6)))</f>
        <v/>
      </c>
      <c r="X1142" s="28">
        <f>IF($W1142="","",IF(ISNUMBER($W1142),IF($W1142&gt;=10000000,IFERROR(DATE(INT($W1142/10000),MOD(INT($W1142/100),100),MOD($W1142,100)),""),$W1142),IF(ISNUMBER(--SUBSTITUTE(SUBSTITUTE(TRIM($W1142),".","-"),"/","-")),IF(--SUBSTITUTE(SUBSTITUTE(TRIM($W1142),".","-"),"/","-")&gt;=10000000,IFERROR(DATE(--LEFT(TRIM($W1142),4),--MID(TRIM($W1142),5,2),--RIGHT(TRIM($W1142),2)),""),--SUBSTITUTE(SUBSTITUTE(TRIM($W1142),".","-"),"/","-")),IFERROR(--LEFT(SUBSTITUTE(SUBSTITUTE(TRIM($W1142),".","-"),"/","-"),10),""))))</f>
        <v/>
      </c>
      <c r="Y1142" s="29">
        <f>IF($X1142="","",INT($X1142))</f>
        <v/>
      </c>
      <c r="Z1142" s="30">
        <f>IF(OR($Y1142="",$D$6=""),"",IF(INDEX($A:$U,ROW(),$D$6)="",0,IF(ISNUMBER(INDEX($A:$U,ROW(),$D$6)),INDEX($A:$U,ROW(),$D$6),IFERROR(--SUBSTITUTE(SUBSTITUTE(TRIM(INDEX($A:$U,ROW(),$D$6)),",",""),"원",""),0))))</f>
        <v/>
      </c>
      <c r="AA1142" s="30">
        <f>IF(OR($Y1142="",$E$6=""),"",IF(INDEX($A:$U,ROW(),$E$6)="",0,IF(ISNUMBER(INDEX($A:$U,ROW(),$E$6)),INDEX($A:$U,ROW(),$E$6),IFERROR(--SUBSTITUTE(SUBSTITUTE(TRIM(INDEX($A:$U,ROW(),$E$6)),",",""),"원",""),0))))</f>
        <v/>
      </c>
      <c r="AB1142" s="30">
        <f>IF(OR($Y1142="",$F$6=""),"",IF(INDEX($A:$U,ROW(),$F$6)="","",IF(ISNUMBER(INDEX($A:$U,ROW(),$F$6)),INDEX($A:$U,ROW(),$F$6),IFERROR(--SUBSTITUTE(SUBSTITUTE(TRIM(INDEX($A:$U,ROW(),$F$6)),",",""),"원",""),""))))</f>
        <v/>
      </c>
      <c r="AC1142" s="2">
        <f>IF(OR($Y1142="",$G$6=""),"",INDEX($A:$U,ROW(),$G$6)&amp;"")</f>
        <v/>
      </c>
      <c r="AD1142" s="2">
        <f>IF($Y1142="","",IF(OR(AND(설정!$B$5&lt;&gt;"",ISNUMBER(SEARCH(설정!$B$5,$AC1142))),AND(설정!$B$6&lt;&gt;"",ISNUMBER(SEARCH(설정!$B$6,$AC1142))),AND(설정!$B$7&lt;&gt;"",ISNUMBER(SEARCH(설정!$B$7,$AC1142)))),"제외","포함"))</f>
        <v/>
      </c>
    </row>
    <row r="1143">
      <c r="W1143" s="2">
        <f>IF(OR($B$5="",$C$6="",ROW()&lt;$B$5),"",IF(INDEX($A:$U,ROW(),$C$6)="","",INDEX($A:$U,ROW(),$C$6)))</f>
        <v/>
      </c>
      <c r="X1143" s="28">
        <f>IF($W1143="","",IF(ISNUMBER($W1143),IF($W1143&gt;=10000000,IFERROR(DATE(INT($W1143/10000),MOD(INT($W1143/100),100),MOD($W1143,100)),""),$W1143),IF(ISNUMBER(--SUBSTITUTE(SUBSTITUTE(TRIM($W1143),".","-"),"/","-")),IF(--SUBSTITUTE(SUBSTITUTE(TRIM($W1143),".","-"),"/","-")&gt;=10000000,IFERROR(DATE(--LEFT(TRIM($W1143),4),--MID(TRIM($W1143),5,2),--RIGHT(TRIM($W1143),2)),""),--SUBSTITUTE(SUBSTITUTE(TRIM($W1143),".","-"),"/","-")),IFERROR(--LEFT(SUBSTITUTE(SUBSTITUTE(TRIM($W1143),".","-"),"/","-"),10),""))))</f>
        <v/>
      </c>
      <c r="Y1143" s="29">
        <f>IF($X1143="","",INT($X1143))</f>
        <v/>
      </c>
      <c r="Z1143" s="30">
        <f>IF(OR($Y1143="",$D$6=""),"",IF(INDEX($A:$U,ROW(),$D$6)="",0,IF(ISNUMBER(INDEX($A:$U,ROW(),$D$6)),INDEX($A:$U,ROW(),$D$6),IFERROR(--SUBSTITUTE(SUBSTITUTE(TRIM(INDEX($A:$U,ROW(),$D$6)),",",""),"원",""),0))))</f>
        <v/>
      </c>
      <c r="AA1143" s="30">
        <f>IF(OR($Y1143="",$E$6=""),"",IF(INDEX($A:$U,ROW(),$E$6)="",0,IF(ISNUMBER(INDEX($A:$U,ROW(),$E$6)),INDEX($A:$U,ROW(),$E$6),IFERROR(--SUBSTITUTE(SUBSTITUTE(TRIM(INDEX($A:$U,ROW(),$E$6)),",",""),"원",""),0))))</f>
        <v/>
      </c>
      <c r="AB1143" s="30">
        <f>IF(OR($Y1143="",$F$6=""),"",IF(INDEX($A:$U,ROW(),$F$6)="","",IF(ISNUMBER(INDEX($A:$U,ROW(),$F$6)),INDEX($A:$U,ROW(),$F$6),IFERROR(--SUBSTITUTE(SUBSTITUTE(TRIM(INDEX($A:$U,ROW(),$F$6)),",",""),"원",""),""))))</f>
        <v/>
      </c>
      <c r="AC1143" s="2">
        <f>IF(OR($Y1143="",$G$6=""),"",INDEX($A:$U,ROW(),$G$6)&amp;"")</f>
        <v/>
      </c>
      <c r="AD1143" s="2">
        <f>IF($Y1143="","",IF(OR(AND(설정!$B$5&lt;&gt;"",ISNUMBER(SEARCH(설정!$B$5,$AC1143))),AND(설정!$B$6&lt;&gt;"",ISNUMBER(SEARCH(설정!$B$6,$AC1143))),AND(설정!$B$7&lt;&gt;"",ISNUMBER(SEARCH(설정!$B$7,$AC1143)))),"제외","포함"))</f>
        <v/>
      </c>
    </row>
    <row r="1144">
      <c r="W1144" s="2">
        <f>IF(OR($B$5="",$C$6="",ROW()&lt;$B$5),"",IF(INDEX($A:$U,ROW(),$C$6)="","",INDEX($A:$U,ROW(),$C$6)))</f>
        <v/>
      </c>
      <c r="X1144" s="28">
        <f>IF($W1144="","",IF(ISNUMBER($W1144),IF($W1144&gt;=10000000,IFERROR(DATE(INT($W1144/10000),MOD(INT($W1144/100),100),MOD($W1144,100)),""),$W1144),IF(ISNUMBER(--SUBSTITUTE(SUBSTITUTE(TRIM($W1144),".","-"),"/","-")),IF(--SUBSTITUTE(SUBSTITUTE(TRIM($W1144),".","-"),"/","-")&gt;=10000000,IFERROR(DATE(--LEFT(TRIM($W1144),4),--MID(TRIM($W1144),5,2),--RIGHT(TRIM($W1144),2)),""),--SUBSTITUTE(SUBSTITUTE(TRIM($W1144),".","-"),"/","-")),IFERROR(--LEFT(SUBSTITUTE(SUBSTITUTE(TRIM($W1144),".","-"),"/","-"),10),""))))</f>
        <v/>
      </c>
      <c r="Y1144" s="29">
        <f>IF($X1144="","",INT($X1144))</f>
        <v/>
      </c>
      <c r="Z1144" s="30">
        <f>IF(OR($Y1144="",$D$6=""),"",IF(INDEX($A:$U,ROW(),$D$6)="",0,IF(ISNUMBER(INDEX($A:$U,ROW(),$D$6)),INDEX($A:$U,ROW(),$D$6),IFERROR(--SUBSTITUTE(SUBSTITUTE(TRIM(INDEX($A:$U,ROW(),$D$6)),",",""),"원",""),0))))</f>
        <v/>
      </c>
      <c r="AA1144" s="30">
        <f>IF(OR($Y1144="",$E$6=""),"",IF(INDEX($A:$U,ROW(),$E$6)="",0,IF(ISNUMBER(INDEX($A:$U,ROW(),$E$6)),INDEX($A:$U,ROW(),$E$6),IFERROR(--SUBSTITUTE(SUBSTITUTE(TRIM(INDEX($A:$U,ROW(),$E$6)),",",""),"원",""),0))))</f>
        <v/>
      </c>
      <c r="AB1144" s="30">
        <f>IF(OR($Y1144="",$F$6=""),"",IF(INDEX($A:$U,ROW(),$F$6)="","",IF(ISNUMBER(INDEX($A:$U,ROW(),$F$6)),INDEX($A:$U,ROW(),$F$6),IFERROR(--SUBSTITUTE(SUBSTITUTE(TRIM(INDEX($A:$U,ROW(),$F$6)),",",""),"원",""),""))))</f>
        <v/>
      </c>
      <c r="AC1144" s="2">
        <f>IF(OR($Y1144="",$G$6=""),"",INDEX($A:$U,ROW(),$G$6)&amp;"")</f>
        <v/>
      </c>
      <c r="AD1144" s="2">
        <f>IF($Y1144="","",IF(OR(AND(설정!$B$5&lt;&gt;"",ISNUMBER(SEARCH(설정!$B$5,$AC1144))),AND(설정!$B$6&lt;&gt;"",ISNUMBER(SEARCH(설정!$B$6,$AC1144))),AND(설정!$B$7&lt;&gt;"",ISNUMBER(SEARCH(설정!$B$7,$AC1144)))),"제외","포함"))</f>
        <v/>
      </c>
    </row>
    <row r="1145">
      <c r="W1145" s="2">
        <f>IF(OR($B$5="",$C$6="",ROW()&lt;$B$5),"",IF(INDEX($A:$U,ROW(),$C$6)="","",INDEX($A:$U,ROW(),$C$6)))</f>
        <v/>
      </c>
      <c r="X1145" s="28">
        <f>IF($W1145="","",IF(ISNUMBER($W1145),IF($W1145&gt;=10000000,IFERROR(DATE(INT($W1145/10000),MOD(INT($W1145/100),100),MOD($W1145,100)),""),$W1145),IF(ISNUMBER(--SUBSTITUTE(SUBSTITUTE(TRIM($W1145),".","-"),"/","-")),IF(--SUBSTITUTE(SUBSTITUTE(TRIM($W1145),".","-"),"/","-")&gt;=10000000,IFERROR(DATE(--LEFT(TRIM($W1145),4),--MID(TRIM($W1145),5,2),--RIGHT(TRIM($W1145),2)),""),--SUBSTITUTE(SUBSTITUTE(TRIM($W1145),".","-"),"/","-")),IFERROR(--LEFT(SUBSTITUTE(SUBSTITUTE(TRIM($W1145),".","-"),"/","-"),10),""))))</f>
        <v/>
      </c>
      <c r="Y1145" s="29">
        <f>IF($X1145="","",INT($X1145))</f>
        <v/>
      </c>
      <c r="Z1145" s="30">
        <f>IF(OR($Y1145="",$D$6=""),"",IF(INDEX($A:$U,ROW(),$D$6)="",0,IF(ISNUMBER(INDEX($A:$U,ROW(),$D$6)),INDEX($A:$U,ROW(),$D$6),IFERROR(--SUBSTITUTE(SUBSTITUTE(TRIM(INDEX($A:$U,ROW(),$D$6)),",",""),"원",""),0))))</f>
        <v/>
      </c>
      <c r="AA1145" s="30">
        <f>IF(OR($Y1145="",$E$6=""),"",IF(INDEX($A:$U,ROW(),$E$6)="",0,IF(ISNUMBER(INDEX($A:$U,ROW(),$E$6)),INDEX($A:$U,ROW(),$E$6),IFERROR(--SUBSTITUTE(SUBSTITUTE(TRIM(INDEX($A:$U,ROW(),$E$6)),",",""),"원",""),0))))</f>
        <v/>
      </c>
      <c r="AB1145" s="30">
        <f>IF(OR($Y1145="",$F$6=""),"",IF(INDEX($A:$U,ROW(),$F$6)="","",IF(ISNUMBER(INDEX($A:$U,ROW(),$F$6)),INDEX($A:$U,ROW(),$F$6),IFERROR(--SUBSTITUTE(SUBSTITUTE(TRIM(INDEX($A:$U,ROW(),$F$6)),",",""),"원",""),""))))</f>
        <v/>
      </c>
      <c r="AC1145" s="2">
        <f>IF(OR($Y1145="",$G$6=""),"",INDEX($A:$U,ROW(),$G$6)&amp;"")</f>
        <v/>
      </c>
      <c r="AD1145" s="2">
        <f>IF($Y1145="","",IF(OR(AND(설정!$B$5&lt;&gt;"",ISNUMBER(SEARCH(설정!$B$5,$AC1145))),AND(설정!$B$6&lt;&gt;"",ISNUMBER(SEARCH(설정!$B$6,$AC1145))),AND(설정!$B$7&lt;&gt;"",ISNUMBER(SEARCH(설정!$B$7,$AC1145)))),"제외","포함"))</f>
        <v/>
      </c>
    </row>
    <row r="1146">
      <c r="W1146" s="2">
        <f>IF(OR($B$5="",$C$6="",ROW()&lt;$B$5),"",IF(INDEX($A:$U,ROW(),$C$6)="","",INDEX($A:$U,ROW(),$C$6)))</f>
        <v/>
      </c>
      <c r="X1146" s="28">
        <f>IF($W1146="","",IF(ISNUMBER($W1146),IF($W1146&gt;=10000000,IFERROR(DATE(INT($W1146/10000),MOD(INT($W1146/100),100),MOD($W1146,100)),""),$W1146),IF(ISNUMBER(--SUBSTITUTE(SUBSTITUTE(TRIM($W1146),".","-"),"/","-")),IF(--SUBSTITUTE(SUBSTITUTE(TRIM($W1146),".","-"),"/","-")&gt;=10000000,IFERROR(DATE(--LEFT(TRIM($W1146),4),--MID(TRIM($W1146),5,2),--RIGHT(TRIM($W1146),2)),""),--SUBSTITUTE(SUBSTITUTE(TRIM($W1146),".","-"),"/","-")),IFERROR(--LEFT(SUBSTITUTE(SUBSTITUTE(TRIM($W1146),".","-"),"/","-"),10),""))))</f>
        <v/>
      </c>
      <c r="Y1146" s="29">
        <f>IF($X1146="","",INT($X1146))</f>
        <v/>
      </c>
      <c r="Z1146" s="30">
        <f>IF(OR($Y1146="",$D$6=""),"",IF(INDEX($A:$U,ROW(),$D$6)="",0,IF(ISNUMBER(INDEX($A:$U,ROW(),$D$6)),INDEX($A:$U,ROW(),$D$6),IFERROR(--SUBSTITUTE(SUBSTITUTE(TRIM(INDEX($A:$U,ROW(),$D$6)),",",""),"원",""),0))))</f>
        <v/>
      </c>
      <c r="AA1146" s="30">
        <f>IF(OR($Y1146="",$E$6=""),"",IF(INDEX($A:$U,ROW(),$E$6)="",0,IF(ISNUMBER(INDEX($A:$U,ROW(),$E$6)),INDEX($A:$U,ROW(),$E$6),IFERROR(--SUBSTITUTE(SUBSTITUTE(TRIM(INDEX($A:$U,ROW(),$E$6)),",",""),"원",""),0))))</f>
        <v/>
      </c>
      <c r="AB1146" s="30">
        <f>IF(OR($Y1146="",$F$6=""),"",IF(INDEX($A:$U,ROW(),$F$6)="","",IF(ISNUMBER(INDEX($A:$U,ROW(),$F$6)),INDEX($A:$U,ROW(),$F$6),IFERROR(--SUBSTITUTE(SUBSTITUTE(TRIM(INDEX($A:$U,ROW(),$F$6)),",",""),"원",""),""))))</f>
        <v/>
      </c>
      <c r="AC1146" s="2">
        <f>IF(OR($Y1146="",$G$6=""),"",INDEX($A:$U,ROW(),$G$6)&amp;"")</f>
        <v/>
      </c>
      <c r="AD1146" s="2">
        <f>IF($Y1146="","",IF(OR(AND(설정!$B$5&lt;&gt;"",ISNUMBER(SEARCH(설정!$B$5,$AC1146))),AND(설정!$B$6&lt;&gt;"",ISNUMBER(SEARCH(설정!$B$6,$AC1146))),AND(설정!$B$7&lt;&gt;"",ISNUMBER(SEARCH(설정!$B$7,$AC1146)))),"제외","포함"))</f>
        <v/>
      </c>
    </row>
    <row r="1147">
      <c r="W1147" s="2">
        <f>IF(OR($B$5="",$C$6="",ROW()&lt;$B$5),"",IF(INDEX($A:$U,ROW(),$C$6)="","",INDEX($A:$U,ROW(),$C$6)))</f>
        <v/>
      </c>
      <c r="X1147" s="28">
        <f>IF($W1147="","",IF(ISNUMBER($W1147),IF($W1147&gt;=10000000,IFERROR(DATE(INT($W1147/10000),MOD(INT($W1147/100),100),MOD($W1147,100)),""),$W1147),IF(ISNUMBER(--SUBSTITUTE(SUBSTITUTE(TRIM($W1147),".","-"),"/","-")),IF(--SUBSTITUTE(SUBSTITUTE(TRIM($W1147),".","-"),"/","-")&gt;=10000000,IFERROR(DATE(--LEFT(TRIM($W1147),4),--MID(TRIM($W1147),5,2),--RIGHT(TRIM($W1147),2)),""),--SUBSTITUTE(SUBSTITUTE(TRIM($W1147),".","-"),"/","-")),IFERROR(--LEFT(SUBSTITUTE(SUBSTITUTE(TRIM($W1147),".","-"),"/","-"),10),""))))</f>
        <v/>
      </c>
      <c r="Y1147" s="29">
        <f>IF($X1147="","",INT($X1147))</f>
        <v/>
      </c>
      <c r="Z1147" s="30">
        <f>IF(OR($Y1147="",$D$6=""),"",IF(INDEX($A:$U,ROW(),$D$6)="",0,IF(ISNUMBER(INDEX($A:$U,ROW(),$D$6)),INDEX($A:$U,ROW(),$D$6),IFERROR(--SUBSTITUTE(SUBSTITUTE(TRIM(INDEX($A:$U,ROW(),$D$6)),",",""),"원",""),0))))</f>
        <v/>
      </c>
      <c r="AA1147" s="30">
        <f>IF(OR($Y1147="",$E$6=""),"",IF(INDEX($A:$U,ROW(),$E$6)="",0,IF(ISNUMBER(INDEX($A:$U,ROW(),$E$6)),INDEX($A:$U,ROW(),$E$6),IFERROR(--SUBSTITUTE(SUBSTITUTE(TRIM(INDEX($A:$U,ROW(),$E$6)),",",""),"원",""),0))))</f>
        <v/>
      </c>
      <c r="AB1147" s="30">
        <f>IF(OR($Y1147="",$F$6=""),"",IF(INDEX($A:$U,ROW(),$F$6)="","",IF(ISNUMBER(INDEX($A:$U,ROW(),$F$6)),INDEX($A:$U,ROW(),$F$6),IFERROR(--SUBSTITUTE(SUBSTITUTE(TRIM(INDEX($A:$U,ROW(),$F$6)),",",""),"원",""),""))))</f>
        <v/>
      </c>
      <c r="AC1147" s="2">
        <f>IF(OR($Y1147="",$G$6=""),"",INDEX($A:$U,ROW(),$G$6)&amp;"")</f>
        <v/>
      </c>
      <c r="AD1147" s="2">
        <f>IF($Y1147="","",IF(OR(AND(설정!$B$5&lt;&gt;"",ISNUMBER(SEARCH(설정!$B$5,$AC1147))),AND(설정!$B$6&lt;&gt;"",ISNUMBER(SEARCH(설정!$B$6,$AC1147))),AND(설정!$B$7&lt;&gt;"",ISNUMBER(SEARCH(설정!$B$7,$AC1147)))),"제외","포함"))</f>
        <v/>
      </c>
    </row>
    <row r="1148">
      <c r="W1148" s="2">
        <f>IF(OR($B$5="",$C$6="",ROW()&lt;$B$5),"",IF(INDEX($A:$U,ROW(),$C$6)="","",INDEX($A:$U,ROW(),$C$6)))</f>
        <v/>
      </c>
      <c r="X1148" s="28">
        <f>IF($W1148="","",IF(ISNUMBER($W1148),IF($W1148&gt;=10000000,IFERROR(DATE(INT($W1148/10000),MOD(INT($W1148/100),100),MOD($W1148,100)),""),$W1148),IF(ISNUMBER(--SUBSTITUTE(SUBSTITUTE(TRIM($W1148),".","-"),"/","-")),IF(--SUBSTITUTE(SUBSTITUTE(TRIM($W1148),".","-"),"/","-")&gt;=10000000,IFERROR(DATE(--LEFT(TRIM($W1148),4),--MID(TRIM($W1148),5,2),--RIGHT(TRIM($W1148),2)),""),--SUBSTITUTE(SUBSTITUTE(TRIM($W1148),".","-"),"/","-")),IFERROR(--LEFT(SUBSTITUTE(SUBSTITUTE(TRIM($W1148),".","-"),"/","-"),10),""))))</f>
        <v/>
      </c>
      <c r="Y1148" s="29">
        <f>IF($X1148="","",INT($X1148))</f>
        <v/>
      </c>
      <c r="Z1148" s="30">
        <f>IF(OR($Y1148="",$D$6=""),"",IF(INDEX($A:$U,ROW(),$D$6)="",0,IF(ISNUMBER(INDEX($A:$U,ROW(),$D$6)),INDEX($A:$U,ROW(),$D$6),IFERROR(--SUBSTITUTE(SUBSTITUTE(TRIM(INDEX($A:$U,ROW(),$D$6)),",",""),"원",""),0))))</f>
        <v/>
      </c>
      <c r="AA1148" s="30">
        <f>IF(OR($Y1148="",$E$6=""),"",IF(INDEX($A:$U,ROW(),$E$6)="",0,IF(ISNUMBER(INDEX($A:$U,ROW(),$E$6)),INDEX($A:$U,ROW(),$E$6),IFERROR(--SUBSTITUTE(SUBSTITUTE(TRIM(INDEX($A:$U,ROW(),$E$6)),",",""),"원",""),0))))</f>
        <v/>
      </c>
      <c r="AB1148" s="30">
        <f>IF(OR($Y1148="",$F$6=""),"",IF(INDEX($A:$U,ROW(),$F$6)="","",IF(ISNUMBER(INDEX($A:$U,ROW(),$F$6)),INDEX($A:$U,ROW(),$F$6),IFERROR(--SUBSTITUTE(SUBSTITUTE(TRIM(INDEX($A:$U,ROW(),$F$6)),",",""),"원",""),""))))</f>
        <v/>
      </c>
      <c r="AC1148" s="2">
        <f>IF(OR($Y1148="",$G$6=""),"",INDEX($A:$U,ROW(),$G$6)&amp;"")</f>
        <v/>
      </c>
      <c r="AD1148" s="2">
        <f>IF($Y1148="","",IF(OR(AND(설정!$B$5&lt;&gt;"",ISNUMBER(SEARCH(설정!$B$5,$AC1148))),AND(설정!$B$6&lt;&gt;"",ISNUMBER(SEARCH(설정!$B$6,$AC1148))),AND(설정!$B$7&lt;&gt;"",ISNUMBER(SEARCH(설정!$B$7,$AC1148)))),"제외","포함"))</f>
        <v/>
      </c>
    </row>
    <row r="1149">
      <c r="W1149" s="2">
        <f>IF(OR($B$5="",$C$6="",ROW()&lt;$B$5),"",IF(INDEX($A:$U,ROW(),$C$6)="","",INDEX($A:$U,ROW(),$C$6)))</f>
        <v/>
      </c>
      <c r="X1149" s="28">
        <f>IF($W1149="","",IF(ISNUMBER($W1149),IF($W1149&gt;=10000000,IFERROR(DATE(INT($W1149/10000),MOD(INT($W1149/100),100),MOD($W1149,100)),""),$W1149),IF(ISNUMBER(--SUBSTITUTE(SUBSTITUTE(TRIM($W1149),".","-"),"/","-")),IF(--SUBSTITUTE(SUBSTITUTE(TRIM($W1149),".","-"),"/","-")&gt;=10000000,IFERROR(DATE(--LEFT(TRIM($W1149),4),--MID(TRIM($W1149),5,2),--RIGHT(TRIM($W1149),2)),""),--SUBSTITUTE(SUBSTITUTE(TRIM($W1149),".","-"),"/","-")),IFERROR(--LEFT(SUBSTITUTE(SUBSTITUTE(TRIM($W1149),".","-"),"/","-"),10),""))))</f>
        <v/>
      </c>
      <c r="Y1149" s="29">
        <f>IF($X1149="","",INT($X1149))</f>
        <v/>
      </c>
      <c r="Z1149" s="30">
        <f>IF(OR($Y1149="",$D$6=""),"",IF(INDEX($A:$U,ROW(),$D$6)="",0,IF(ISNUMBER(INDEX($A:$U,ROW(),$D$6)),INDEX($A:$U,ROW(),$D$6),IFERROR(--SUBSTITUTE(SUBSTITUTE(TRIM(INDEX($A:$U,ROW(),$D$6)),",",""),"원",""),0))))</f>
        <v/>
      </c>
      <c r="AA1149" s="30">
        <f>IF(OR($Y1149="",$E$6=""),"",IF(INDEX($A:$U,ROW(),$E$6)="",0,IF(ISNUMBER(INDEX($A:$U,ROW(),$E$6)),INDEX($A:$U,ROW(),$E$6),IFERROR(--SUBSTITUTE(SUBSTITUTE(TRIM(INDEX($A:$U,ROW(),$E$6)),",",""),"원",""),0))))</f>
        <v/>
      </c>
      <c r="AB1149" s="30">
        <f>IF(OR($Y1149="",$F$6=""),"",IF(INDEX($A:$U,ROW(),$F$6)="","",IF(ISNUMBER(INDEX($A:$U,ROW(),$F$6)),INDEX($A:$U,ROW(),$F$6),IFERROR(--SUBSTITUTE(SUBSTITUTE(TRIM(INDEX($A:$U,ROW(),$F$6)),",",""),"원",""),""))))</f>
        <v/>
      </c>
      <c r="AC1149" s="2">
        <f>IF(OR($Y1149="",$G$6=""),"",INDEX($A:$U,ROW(),$G$6)&amp;"")</f>
        <v/>
      </c>
      <c r="AD1149" s="2">
        <f>IF($Y1149="","",IF(OR(AND(설정!$B$5&lt;&gt;"",ISNUMBER(SEARCH(설정!$B$5,$AC1149))),AND(설정!$B$6&lt;&gt;"",ISNUMBER(SEARCH(설정!$B$6,$AC1149))),AND(설정!$B$7&lt;&gt;"",ISNUMBER(SEARCH(설정!$B$7,$AC1149)))),"제외","포함"))</f>
        <v/>
      </c>
    </row>
    <row r="1150">
      <c r="W1150" s="2">
        <f>IF(OR($B$5="",$C$6="",ROW()&lt;$B$5),"",IF(INDEX($A:$U,ROW(),$C$6)="","",INDEX($A:$U,ROW(),$C$6)))</f>
        <v/>
      </c>
      <c r="X1150" s="28">
        <f>IF($W1150="","",IF(ISNUMBER($W1150),IF($W1150&gt;=10000000,IFERROR(DATE(INT($W1150/10000),MOD(INT($W1150/100),100),MOD($W1150,100)),""),$W1150),IF(ISNUMBER(--SUBSTITUTE(SUBSTITUTE(TRIM($W1150),".","-"),"/","-")),IF(--SUBSTITUTE(SUBSTITUTE(TRIM($W1150),".","-"),"/","-")&gt;=10000000,IFERROR(DATE(--LEFT(TRIM($W1150),4),--MID(TRIM($W1150),5,2),--RIGHT(TRIM($W1150),2)),""),--SUBSTITUTE(SUBSTITUTE(TRIM($W1150),".","-"),"/","-")),IFERROR(--LEFT(SUBSTITUTE(SUBSTITUTE(TRIM($W1150),".","-"),"/","-"),10),""))))</f>
        <v/>
      </c>
      <c r="Y1150" s="29">
        <f>IF($X1150="","",INT($X1150))</f>
        <v/>
      </c>
      <c r="Z1150" s="30">
        <f>IF(OR($Y1150="",$D$6=""),"",IF(INDEX($A:$U,ROW(),$D$6)="",0,IF(ISNUMBER(INDEX($A:$U,ROW(),$D$6)),INDEX($A:$U,ROW(),$D$6),IFERROR(--SUBSTITUTE(SUBSTITUTE(TRIM(INDEX($A:$U,ROW(),$D$6)),",",""),"원",""),0))))</f>
        <v/>
      </c>
      <c r="AA1150" s="30">
        <f>IF(OR($Y1150="",$E$6=""),"",IF(INDEX($A:$U,ROW(),$E$6)="",0,IF(ISNUMBER(INDEX($A:$U,ROW(),$E$6)),INDEX($A:$U,ROW(),$E$6),IFERROR(--SUBSTITUTE(SUBSTITUTE(TRIM(INDEX($A:$U,ROW(),$E$6)),",",""),"원",""),0))))</f>
        <v/>
      </c>
      <c r="AB1150" s="30">
        <f>IF(OR($Y1150="",$F$6=""),"",IF(INDEX($A:$U,ROW(),$F$6)="","",IF(ISNUMBER(INDEX($A:$U,ROW(),$F$6)),INDEX($A:$U,ROW(),$F$6),IFERROR(--SUBSTITUTE(SUBSTITUTE(TRIM(INDEX($A:$U,ROW(),$F$6)),",",""),"원",""),""))))</f>
        <v/>
      </c>
      <c r="AC1150" s="2">
        <f>IF(OR($Y1150="",$G$6=""),"",INDEX($A:$U,ROW(),$G$6)&amp;"")</f>
        <v/>
      </c>
      <c r="AD1150" s="2">
        <f>IF($Y1150="","",IF(OR(AND(설정!$B$5&lt;&gt;"",ISNUMBER(SEARCH(설정!$B$5,$AC1150))),AND(설정!$B$6&lt;&gt;"",ISNUMBER(SEARCH(설정!$B$6,$AC1150))),AND(설정!$B$7&lt;&gt;"",ISNUMBER(SEARCH(설정!$B$7,$AC1150)))),"제외","포함"))</f>
        <v/>
      </c>
    </row>
    <row r="1151">
      <c r="W1151" s="2">
        <f>IF(OR($B$5="",$C$6="",ROW()&lt;$B$5),"",IF(INDEX($A:$U,ROW(),$C$6)="","",INDEX($A:$U,ROW(),$C$6)))</f>
        <v/>
      </c>
      <c r="X1151" s="28">
        <f>IF($W1151="","",IF(ISNUMBER($W1151),IF($W1151&gt;=10000000,IFERROR(DATE(INT($W1151/10000),MOD(INT($W1151/100),100),MOD($W1151,100)),""),$W1151),IF(ISNUMBER(--SUBSTITUTE(SUBSTITUTE(TRIM($W1151),".","-"),"/","-")),IF(--SUBSTITUTE(SUBSTITUTE(TRIM($W1151),".","-"),"/","-")&gt;=10000000,IFERROR(DATE(--LEFT(TRIM($W1151),4),--MID(TRIM($W1151),5,2),--RIGHT(TRIM($W1151),2)),""),--SUBSTITUTE(SUBSTITUTE(TRIM($W1151),".","-"),"/","-")),IFERROR(--LEFT(SUBSTITUTE(SUBSTITUTE(TRIM($W1151),".","-"),"/","-"),10),""))))</f>
        <v/>
      </c>
      <c r="Y1151" s="29">
        <f>IF($X1151="","",INT($X1151))</f>
        <v/>
      </c>
      <c r="Z1151" s="30">
        <f>IF(OR($Y1151="",$D$6=""),"",IF(INDEX($A:$U,ROW(),$D$6)="",0,IF(ISNUMBER(INDEX($A:$U,ROW(),$D$6)),INDEX($A:$U,ROW(),$D$6),IFERROR(--SUBSTITUTE(SUBSTITUTE(TRIM(INDEX($A:$U,ROW(),$D$6)),",",""),"원",""),0))))</f>
        <v/>
      </c>
      <c r="AA1151" s="30">
        <f>IF(OR($Y1151="",$E$6=""),"",IF(INDEX($A:$U,ROW(),$E$6)="",0,IF(ISNUMBER(INDEX($A:$U,ROW(),$E$6)),INDEX($A:$U,ROW(),$E$6),IFERROR(--SUBSTITUTE(SUBSTITUTE(TRIM(INDEX($A:$U,ROW(),$E$6)),",",""),"원",""),0))))</f>
        <v/>
      </c>
      <c r="AB1151" s="30">
        <f>IF(OR($Y1151="",$F$6=""),"",IF(INDEX($A:$U,ROW(),$F$6)="","",IF(ISNUMBER(INDEX($A:$U,ROW(),$F$6)),INDEX($A:$U,ROW(),$F$6),IFERROR(--SUBSTITUTE(SUBSTITUTE(TRIM(INDEX($A:$U,ROW(),$F$6)),",",""),"원",""),""))))</f>
        <v/>
      </c>
      <c r="AC1151" s="2">
        <f>IF(OR($Y1151="",$G$6=""),"",INDEX($A:$U,ROW(),$G$6)&amp;"")</f>
        <v/>
      </c>
      <c r="AD1151" s="2">
        <f>IF($Y1151="","",IF(OR(AND(설정!$B$5&lt;&gt;"",ISNUMBER(SEARCH(설정!$B$5,$AC1151))),AND(설정!$B$6&lt;&gt;"",ISNUMBER(SEARCH(설정!$B$6,$AC1151))),AND(설정!$B$7&lt;&gt;"",ISNUMBER(SEARCH(설정!$B$7,$AC1151)))),"제외","포함"))</f>
        <v/>
      </c>
    </row>
    <row r="1152">
      <c r="W1152" s="2">
        <f>IF(OR($B$5="",$C$6="",ROW()&lt;$B$5),"",IF(INDEX($A:$U,ROW(),$C$6)="","",INDEX($A:$U,ROW(),$C$6)))</f>
        <v/>
      </c>
      <c r="X1152" s="28">
        <f>IF($W1152="","",IF(ISNUMBER($W1152),IF($W1152&gt;=10000000,IFERROR(DATE(INT($W1152/10000),MOD(INT($W1152/100),100),MOD($W1152,100)),""),$W1152),IF(ISNUMBER(--SUBSTITUTE(SUBSTITUTE(TRIM($W1152),".","-"),"/","-")),IF(--SUBSTITUTE(SUBSTITUTE(TRIM($W1152),".","-"),"/","-")&gt;=10000000,IFERROR(DATE(--LEFT(TRIM($W1152),4),--MID(TRIM($W1152),5,2),--RIGHT(TRIM($W1152),2)),""),--SUBSTITUTE(SUBSTITUTE(TRIM($W1152),".","-"),"/","-")),IFERROR(--LEFT(SUBSTITUTE(SUBSTITUTE(TRIM($W1152),".","-"),"/","-"),10),""))))</f>
        <v/>
      </c>
      <c r="Y1152" s="29">
        <f>IF($X1152="","",INT($X1152))</f>
        <v/>
      </c>
      <c r="Z1152" s="30">
        <f>IF(OR($Y1152="",$D$6=""),"",IF(INDEX($A:$U,ROW(),$D$6)="",0,IF(ISNUMBER(INDEX($A:$U,ROW(),$D$6)),INDEX($A:$U,ROW(),$D$6),IFERROR(--SUBSTITUTE(SUBSTITUTE(TRIM(INDEX($A:$U,ROW(),$D$6)),",",""),"원",""),0))))</f>
        <v/>
      </c>
      <c r="AA1152" s="30">
        <f>IF(OR($Y1152="",$E$6=""),"",IF(INDEX($A:$U,ROW(),$E$6)="",0,IF(ISNUMBER(INDEX($A:$U,ROW(),$E$6)),INDEX($A:$U,ROW(),$E$6),IFERROR(--SUBSTITUTE(SUBSTITUTE(TRIM(INDEX($A:$U,ROW(),$E$6)),",",""),"원",""),0))))</f>
        <v/>
      </c>
      <c r="AB1152" s="30">
        <f>IF(OR($Y1152="",$F$6=""),"",IF(INDEX($A:$U,ROW(),$F$6)="","",IF(ISNUMBER(INDEX($A:$U,ROW(),$F$6)),INDEX($A:$U,ROW(),$F$6),IFERROR(--SUBSTITUTE(SUBSTITUTE(TRIM(INDEX($A:$U,ROW(),$F$6)),",",""),"원",""),""))))</f>
        <v/>
      </c>
      <c r="AC1152" s="2">
        <f>IF(OR($Y1152="",$G$6=""),"",INDEX($A:$U,ROW(),$G$6)&amp;"")</f>
        <v/>
      </c>
      <c r="AD1152" s="2">
        <f>IF($Y1152="","",IF(OR(AND(설정!$B$5&lt;&gt;"",ISNUMBER(SEARCH(설정!$B$5,$AC1152))),AND(설정!$B$6&lt;&gt;"",ISNUMBER(SEARCH(설정!$B$6,$AC1152))),AND(설정!$B$7&lt;&gt;"",ISNUMBER(SEARCH(설정!$B$7,$AC1152)))),"제외","포함"))</f>
        <v/>
      </c>
    </row>
    <row r="1153">
      <c r="W1153" s="2">
        <f>IF(OR($B$5="",$C$6="",ROW()&lt;$B$5),"",IF(INDEX($A:$U,ROW(),$C$6)="","",INDEX($A:$U,ROW(),$C$6)))</f>
        <v/>
      </c>
      <c r="X1153" s="28">
        <f>IF($W1153="","",IF(ISNUMBER($W1153),IF($W1153&gt;=10000000,IFERROR(DATE(INT($W1153/10000),MOD(INT($W1153/100),100),MOD($W1153,100)),""),$W1153),IF(ISNUMBER(--SUBSTITUTE(SUBSTITUTE(TRIM($W1153),".","-"),"/","-")),IF(--SUBSTITUTE(SUBSTITUTE(TRIM($W1153),".","-"),"/","-")&gt;=10000000,IFERROR(DATE(--LEFT(TRIM($W1153),4),--MID(TRIM($W1153),5,2),--RIGHT(TRIM($W1153),2)),""),--SUBSTITUTE(SUBSTITUTE(TRIM($W1153),".","-"),"/","-")),IFERROR(--LEFT(SUBSTITUTE(SUBSTITUTE(TRIM($W1153),".","-"),"/","-"),10),""))))</f>
        <v/>
      </c>
      <c r="Y1153" s="29">
        <f>IF($X1153="","",INT($X1153))</f>
        <v/>
      </c>
      <c r="Z1153" s="30">
        <f>IF(OR($Y1153="",$D$6=""),"",IF(INDEX($A:$U,ROW(),$D$6)="",0,IF(ISNUMBER(INDEX($A:$U,ROW(),$D$6)),INDEX($A:$U,ROW(),$D$6),IFERROR(--SUBSTITUTE(SUBSTITUTE(TRIM(INDEX($A:$U,ROW(),$D$6)),",",""),"원",""),0))))</f>
        <v/>
      </c>
      <c r="AA1153" s="30">
        <f>IF(OR($Y1153="",$E$6=""),"",IF(INDEX($A:$U,ROW(),$E$6)="",0,IF(ISNUMBER(INDEX($A:$U,ROW(),$E$6)),INDEX($A:$U,ROW(),$E$6),IFERROR(--SUBSTITUTE(SUBSTITUTE(TRIM(INDEX($A:$U,ROW(),$E$6)),",",""),"원",""),0))))</f>
        <v/>
      </c>
      <c r="AB1153" s="30">
        <f>IF(OR($Y1153="",$F$6=""),"",IF(INDEX($A:$U,ROW(),$F$6)="","",IF(ISNUMBER(INDEX($A:$U,ROW(),$F$6)),INDEX($A:$U,ROW(),$F$6),IFERROR(--SUBSTITUTE(SUBSTITUTE(TRIM(INDEX($A:$U,ROW(),$F$6)),",",""),"원",""),""))))</f>
        <v/>
      </c>
      <c r="AC1153" s="2">
        <f>IF(OR($Y1153="",$G$6=""),"",INDEX($A:$U,ROW(),$G$6)&amp;"")</f>
        <v/>
      </c>
      <c r="AD1153" s="2">
        <f>IF($Y1153="","",IF(OR(AND(설정!$B$5&lt;&gt;"",ISNUMBER(SEARCH(설정!$B$5,$AC1153))),AND(설정!$B$6&lt;&gt;"",ISNUMBER(SEARCH(설정!$B$6,$AC1153))),AND(설정!$B$7&lt;&gt;"",ISNUMBER(SEARCH(설정!$B$7,$AC1153)))),"제외","포함"))</f>
        <v/>
      </c>
    </row>
    <row r="1154">
      <c r="W1154" s="2">
        <f>IF(OR($B$5="",$C$6="",ROW()&lt;$B$5),"",IF(INDEX($A:$U,ROW(),$C$6)="","",INDEX($A:$U,ROW(),$C$6)))</f>
        <v/>
      </c>
      <c r="X1154" s="28">
        <f>IF($W1154="","",IF(ISNUMBER($W1154),IF($W1154&gt;=10000000,IFERROR(DATE(INT($W1154/10000),MOD(INT($W1154/100),100),MOD($W1154,100)),""),$W1154),IF(ISNUMBER(--SUBSTITUTE(SUBSTITUTE(TRIM($W1154),".","-"),"/","-")),IF(--SUBSTITUTE(SUBSTITUTE(TRIM($W1154),".","-"),"/","-")&gt;=10000000,IFERROR(DATE(--LEFT(TRIM($W1154),4),--MID(TRIM($W1154),5,2),--RIGHT(TRIM($W1154),2)),""),--SUBSTITUTE(SUBSTITUTE(TRIM($W1154),".","-"),"/","-")),IFERROR(--LEFT(SUBSTITUTE(SUBSTITUTE(TRIM($W1154),".","-"),"/","-"),10),""))))</f>
        <v/>
      </c>
      <c r="Y1154" s="29">
        <f>IF($X1154="","",INT($X1154))</f>
        <v/>
      </c>
      <c r="Z1154" s="30">
        <f>IF(OR($Y1154="",$D$6=""),"",IF(INDEX($A:$U,ROW(),$D$6)="",0,IF(ISNUMBER(INDEX($A:$U,ROW(),$D$6)),INDEX($A:$U,ROW(),$D$6),IFERROR(--SUBSTITUTE(SUBSTITUTE(TRIM(INDEX($A:$U,ROW(),$D$6)),",",""),"원",""),0))))</f>
        <v/>
      </c>
      <c r="AA1154" s="30">
        <f>IF(OR($Y1154="",$E$6=""),"",IF(INDEX($A:$U,ROW(),$E$6)="",0,IF(ISNUMBER(INDEX($A:$U,ROW(),$E$6)),INDEX($A:$U,ROW(),$E$6),IFERROR(--SUBSTITUTE(SUBSTITUTE(TRIM(INDEX($A:$U,ROW(),$E$6)),",",""),"원",""),0))))</f>
        <v/>
      </c>
      <c r="AB1154" s="30">
        <f>IF(OR($Y1154="",$F$6=""),"",IF(INDEX($A:$U,ROW(),$F$6)="","",IF(ISNUMBER(INDEX($A:$U,ROW(),$F$6)),INDEX($A:$U,ROW(),$F$6),IFERROR(--SUBSTITUTE(SUBSTITUTE(TRIM(INDEX($A:$U,ROW(),$F$6)),",",""),"원",""),""))))</f>
        <v/>
      </c>
      <c r="AC1154" s="2">
        <f>IF(OR($Y1154="",$G$6=""),"",INDEX($A:$U,ROW(),$G$6)&amp;"")</f>
        <v/>
      </c>
      <c r="AD1154" s="2">
        <f>IF($Y1154="","",IF(OR(AND(설정!$B$5&lt;&gt;"",ISNUMBER(SEARCH(설정!$B$5,$AC1154))),AND(설정!$B$6&lt;&gt;"",ISNUMBER(SEARCH(설정!$B$6,$AC1154))),AND(설정!$B$7&lt;&gt;"",ISNUMBER(SEARCH(설정!$B$7,$AC1154)))),"제외","포함"))</f>
        <v/>
      </c>
    </row>
    <row r="1155">
      <c r="W1155" s="2">
        <f>IF(OR($B$5="",$C$6="",ROW()&lt;$B$5),"",IF(INDEX($A:$U,ROW(),$C$6)="","",INDEX($A:$U,ROW(),$C$6)))</f>
        <v/>
      </c>
      <c r="X1155" s="28">
        <f>IF($W1155="","",IF(ISNUMBER($W1155),IF($W1155&gt;=10000000,IFERROR(DATE(INT($W1155/10000),MOD(INT($W1155/100),100),MOD($W1155,100)),""),$W1155),IF(ISNUMBER(--SUBSTITUTE(SUBSTITUTE(TRIM($W1155),".","-"),"/","-")),IF(--SUBSTITUTE(SUBSTITUTE(TRIM($W1155),".","-"),"/","-")&gt;=10000000,IFERROR(DATE(--LEFT(TRIM($W1155),4),--MID(TRIM($W1155),5,2),--RIGHT(TRIM($W1155),2)),""),--SUBSTITUTE(SUBSTITUTE(TRIM($W1155),".","-"),"/","-")),IFERROR(--LEFT(SUBSTITUTE(SUBSTITUTE(TRIM($W1155),".","-"),"/","-"),10),""))))</f>
        <v/>
      </c>
      <c r="Y1155" s="29">
        <f>IF($X1155="","",INT($X1155))</f>
        <v/>
      </c>
      <c r="Z1155" s="30">
        <f>IF(OR($Y1155="",$D$6=""),"",IF(INDEX($A:$U,ROW(),$D$6)="",0,IF(ISNUMBER(INDEX($A:$U,ROW(),$D$6)),INDEX($A:$U,ROW(),$D$6),IFERROR(--SUBSTITUTE(SUBSTITUTE(TRIM(INDEX($A:$U,ROW(),$D$6)),",",""),"원",""),0))))</f>
        <v/>
      </c>
      <c r="AA1155" s="30">
        <f>IF(OR($Y1155="",$E$6=""),"",IF(INDEX($A:$U,ROW(),$E$6)="",0,IF(ISNUMBER(INDEX($A:$U,ROW(),$E$6)),INDEX($A:$U,ROW(),$E$6),IFERROR(--SUBSTITUTE(SUBSTITUTE(TRIM(INDEX($A:$U,ROW(),$E$6)),",",""),"원",""),0))))</f>
        <v/>
      </c>
      <c r="AB1155" s="30">
        <f>IF(OR($Y1155="",$F$6=""),"",IF(INDEX($A:$U,ROW(),$F$6)="","",IF(ISNUMBER(INDEX($A:$U,ROW(),$F$6)),INDEX($A:$U,ROW(),$F$6),IFERROR(--SUBSTITUTE(SUBSTITUTE(TRIM(INDEX($A:$U,ROW(),$F$6)),",",""),"원",""),""))))</f>
        <v/>
      </c>
      <c r="AC1155" s="2">
        <f>IF(OR($Y1155="",$G$6=""),"",INDEX($A:$U,ROW(),$G$6)&amp;"")</f>
        <v/>
      </c>
      <c r="AD1155" s="2">
        <f>IF($Y1155="","",IF(OR(AND(설정!$B$5&lt;&gt;"",ISNUMBER(SEARCH(설정!$B$5,$AC1155))),AND(설정!$B$6&lt;&gt;"",ISNUMBER(SEARCH(설정!$B$6,$AC1155))),AND(설정!$B$7&lt;&gt;"",ISNUMBER(SEARCH(설정!$B$7,$AC1155)))),"제외","포함"))</f>
        <v/>
      </c>
    </row>
    <row r="1156">
      <c r="W1156" s="2">
        <f>IF(OR($B$5="",$C$6="",ROW()&lt;$B$5),"",IF(INDEX($A:$U,ROW(),$C$6)="","",INDEX($A:$U,ROW(),$C$6)))</f>
        <v/>
      </c>
      <c r="X1156" s="28">
        <f>IF($W1156="","",IF(ISNUMBER($W1156),IF($W1156&gt;=10000000,IFERROR(DATE(INT($W1156/10000),MOD(INT($W1156/100),100),MOD($W1156,100)),""),$W1156),IF(ISNUMBER(--SUBSTITUTE(SUBSTITUTE(TRIM($W1156),".","-"),"/","-")),IF(--SUBSTITUTE(SUBSTITUTE(TRIM($W1156),".","-"),"/","-")&gt;=10000000,IFERROR(DATE(--LEFT(TRIM($W1156),4),--MID(TRIM($W1156),5,2),--RIGHT(TRIM($W1156),2)),""),--SUBSTITUTE(SUBSTITUTE(TRIM($W1156),".","-"),"/","-")),IFERROR(--LEFT(SUBSTITUTE(SUBSTITUTE(TRIM($W1156),".","-"),"/","-"),10),""))))</f>
        <v/>
      </c>
      <c r="Y1156" s="29">
        <f>IF($X1156="","",INT($X1156))</f>
        <v/>
      </c>
      <c r="Z1156" s="30">
        <f>IF(OR($Y1156="",$D$6=""),"",IF(INDEX($A:$U,ROW(),$D$6)="",0,IF(ISNUMBER(INDEX($A:$U,ROW(),$D$6)),INDEX($A:$U,ROW(),$D$6),IFERROR(--SUBSTITUTE(SUBSTITUTE(TRIM(INDEX($A:$U,ROW(),$D$6)),",",""),"원",""),0))))</f>
        <v/>
      </c>
      <c r="AA1156" s="30">
        <f>IF(OR($Y1156="",$E$6=""),"",IF(INDEX($A:$U,ROW(),$E$6)="",0,IF(ISNUMBER(INDEX($A:$U,ROW(),$E$6)),INDEX($A:$U,ROW(),$E$6),IFERROR(--SUBSTITUTE(SUBSTITUTE(TRIM(INDEX($A:$U,ROW(),$E$6)),",",""),"원",""),0))))</f>
        <v/>
      </c>
      <c r="AB1156" s="30">
        <f>IF(OR($Y1156="",$F$6=""),"",IF(INDEX($A:$U,ROW(),$F$6)="","",IF(ISNUMBER(INDEX($A:$U,ROW(),$F$6)),INDEX($A:$U,ROW(),$F$6),IFERROR(--SUBSTITUTE(SUBSTITUTE(TRIM(INDEX($A:$U,ROW(),$F$6)),",",""),"원",""),""))))</f>
        <v/>
      </c>
      <c r="AC1156" s="2">
        <f>IF(OR($Y1156="",$G$6=""),"",INDEX($A:$U,ROW(),$G$6)&amp;"")</f>
        <v/>
      </c>
      <c r="AD1156" s="2">
        <f>IF($Y1156="","",IF(OR(AND(설정!$B$5&lt;&gt;"",ISNUMBER(SEARCH(설정!$B$5,$AC1156))),AND(설정!$B$6&lt;&gt;"",ISNUMBER(SEARCH(설정!$B$6,$AC1156))),AND(설정!$B$7&lt;&gt;"",ISNUMBER(SEARCH(설정!$B$7,$AC1156)))),"제외","포함"))</f>
        <v/>
      </c>
    </row>
    <row r="1157">
      <c r="W1157" s="2">
        <f>IF(OR($B$5="",$C$6="",ROW()&lt;$B$5),"",IF(INDEX($A:$U,ROW(),$C$6)="","",INDEX($A:$U,ROW(),$C$6)))</f>
        <v/>
      </c>
      <c r="X1157" s="28">
        <f>IF($W1157="","",IF(ISNUMBER($W1157),IF($W1157&gt;=10000000,IFERROR(DATE(INT($W1157/10000),MOD(INT($W1157/100),100),MOD($W1157,100)),""),$W1157),IF(ISNUMBER(--SUBSTITUTE(SUBSTITUTE(TRIM($W1157),".","-"),"/","-")),IF(--SUBSTITUTE(SUBSTITUTE(TRIM($W1157),".","-"),"/","-")&gt;=10000000,IFERROR(DATE(--LEFT(TRIM($W1157),4),--MID(TRIM($W1157),5,2),--RIGHT(TRIM($W1157),2)),""),--SUBSTITUTE(SUBSTITUTE(TRIM($W1157),".","-"),"/","-")),IFERROR(--LEFT(SUBSTITUTE(SUBSTITUTE(TRIM($W1157),".","-"),"/","-"),10),""))))</f>
        <v/>
      </c>
      <c r="Y1157" s="29">
        <f>IF($X1157="","",INT($X1157))</f>
        <v/>
      </c>
      <c r="Z1157" s="30">
        <f>IF(OR($Y1157="",$D$6=""),"",IF(INDEX($A:$U,ROW(),$D$6)="",0,IF(ISNUMBER(INDEX($A:$U,ROW(),$D$6)),INDEX($A:$U,ROW(),$D$6),IFERROR(--SUBSTITUTE(SUBSTITUTE(TRIM(INDEX($A:$U,ROW(),$D$6)),",",""),"원",""),0))))</f>
        <v/>
      </c>
      <c r="AA1157" s="30">
        <f>IF(OR($Y1157="",$E$6=""),"",IF(INDEX($A:$U,ROW(),$E$6)="",0,IF(ISNUMBER(INDEX($A:$U,ROW(),$E$6)),INDEX($A:$U,ROW(),$E$6),IFERROR(--SUBSTITUTE(SUBSTITUTE(TRIM(INDEX($A:$U,ROW(),$E$6)),",",""),"원",""),0))))</f>
        <v/>
      </c>
      <c r="AB1157" s="30">
        <f>IF(OR($Y1157="",$F$6=""),"",IF(INDEX($A:$U,ROW(),$F$6)="","",IF(ISNUMBER(INDEX($A:$U,ROW(),$F$6)),INDEX($A:$U,ROW(),$F$6),IFERROR(--SUBSTITUTE(SUBSTITUTE(TRIM(INDEX($A:$U,ROW(),$F$6)),",",""),"원",""),""))))</f>
        <v/>
      </c>
      <c r="AC1157" s="2">
        <f>IF(OR($Y1157="",$G$6=""),"",INDEX($A:$U,ROW(),$G$6)&amp;"")</f>
        <v/>
      </c>
      <c r="AD1157" s="2">
        <f>IF($Y1157="","",IF(OR(AND(설정!$B$5&lt;&gt;"",ISNUMBER(SEARCH(설정!$B$5,$AC1157))),AND(설정!$B$6&lt;&gt;"",ISNUMBER(SEARCH(설정!$B$6,$AC1157))),AND(설정!$B$7&lt;&gt;"",ISNUMBER(SEARCH(설정!$B$7,$AC1157)))),"제외","포함"))</f>
        <v/>
      </c>
    </row>
    <row r="1158">
      <c r="W1158" s="2">
        <f>IF(OR($B$5="",$C$6="",ROW()&lt;$B$5),"",IF(INDEX($A:$U,ROW(),$C$6)="","",INDEX($A:$U,ROW(),$C$6)))</f>
        <v/>
      </c>
      <c r="X1158" s="28">
        <f>IF($W1158="","",IF(ISNUMBER($W1158),IF($W1158&gt;=10000000,IFERROR(DATE(INT($W1158/10000),MOD(INT($W1158/100),100),MOD($W1158,100)),""),$W1158),IF(ISNUMBER(--SUBSTITUTE(SUBSTITUTE(TRIM($W1158),".","-"),"/","-")),IF(--SUBSTITUTE(SUBSTITUTE(TRIM($W1158),".","-"),"/","-")&gt;=10000000,IFERROR(DATE(--LEFT(TRIM($W1158),4),--MID(TRIM($W1158),5,2),--RIGHT(TRIM($W1158),2)),""),--SUBSTITUTE(SUBSTITUTE(TRIM($W1158),".","-"),"/","-")),IFERROR(--LEFT(SUBSTITUTE(SUBSTITUTE(TRIM($W1158),".","-"),"/","-"),10),""))))</f>
        <v/>
      </c>
      <c r="Y1158" s="29">
        <f>IF($X1158="","",INT($X1158))</f>
        <v/>
      </c>
      <c r="Z1158" s="30">
        <f>IF(OR($Y1158="",$D$6=""),"",IF(INDEX($A:$U,ROW(),$D$6)="",0,IF(ISNUMBER(INDEX($A:$U,ROW(),$D$6)),INDEX($A:$U,ROW(),$D$6),IFERROR(--SUBSTITUTE(SUBSTITUTE(TRIM(INDEX($A:$U,ROW(),$D$6)),",",""),"원",""),0))))</f>
        <v/>
      </c>
      <c r="AA1158" s="30">
        <f>IF(OR($Y1158="",$E$6=""),"",IF(INDEX($A:$U,ROW(),$E$6)="",0,IF(ISNUMBER(INDEX($A:$U,ROW(),$E$6)),INDEX($A:$U,ROW(),$E$6),IFERROR(--SUBSTITUTE(SUBSTITUTE(TRIM(INDEX($A:$U,ROW(),$E$6)),",",""),"원",""),0))))</f>
        <v/>
      </c>
      <c r="AB1158" s="30">
        <f>IF(OR($Y1158="",$F$6=""),"",IF(INDEX($A:$U,ROW(),$F$6)="","",IF(ISNUMBER(INDEX($A:$U,ROW(),$F$6)),INDEX($A:$U,ROW(),$F$6),IFERROR(--SUBSTITUTE(SUBSTITUTE(TRIM(INDEX($A:$U,ROW(),$F$6)),",",""),"원",""),""))))</f>
        <v/>
      </c>
      <c r="AC1158" s="2">
        <f>IF(OR($Y1158="",$G$6=""),"",INDEX($A:$U,ROW(),$G$6)&amp;"")</f>
        <v/>
      </c>
      <c r="AD1158" s="2">
        <f>IF($Y1158="","",IF(OR(AND(설정!$B$5&lt;&gt;"",ISNUMBER(SEARCH(설정!$B$5,$AC1158))),AND(설정!$B$6&lt;&gt;"",ISNUMBER(SEARCH(설정!$B$6,$AC1158))),AND(설정!$B$7&lt;&gt;"",ISNUMBER(SEARCH(설정!$B$7,$AC1158)))),"제외","포함"))</f>
        <v/>
      </c>
    </row>
    <row r="1159">
      <c r="W1159" s="2">
        <f>IF(OR($B$5="",$C$6="",ROW()&lt;$B$5),"",IF(INDEX($A:$U,ROW(),$C$6)="","",INDEX($A:$U,ROW(),$C$6)))</f>
        <v/>
      </c>
      <c r="X1159" s="28">
        <f>IF($W1159="","",IF(ISNUMBER($W1159),IF($W1159&gt;=10000000,IFERROR(DATE(INT($W1159/10000),MOD(INT($W1159/100),100),MOD($W1159,100)),""),$W1159),IF(ISNUMBER(--SUBSTITUTE(SUBSTITUTE(TRIM($W1159),".","-"),"/","-")),IF(--SUBSTITUTE(SUBSTITUTE(TRIM($W1159),".","-"),"/","-")&gt;=10000000,IFERROR(DATE(--LEFT(TRIM($W1159),4),--MID(TRIM($W1159),5,2),--RIGHT(TRIM($W1159),2)),""),--SUBSTITUTE(SUBSTITUTE(TRIM($W1159),".","-"),"/","-")),IFERROR(--LEFT(SUBSTITUTE(SUBSTITUTE(TRIM($W1159),".","-"),"/","-"),10),""))))</f>
        <v/>
      </c>
      <c r="Y1159" s="29">
        <f>IF($X1159="","",INT($X1159))</f>
        <v/>
      </c>
      <c r="Z1159" s="30">
        <f>IF(OR($Y1159="",$D$6=""),"",IF(INDEX($A:$U,ROW(),$D$6)="",0,IF(ISNUMBER(INDEX($A:$U,ROW(),$D$6)),INDEX($A:$U,ROW(),$D$6),IFERROR(--SUBSTITUTE(SUBSTITUTE(TRIM(INDEX($A:$U,ROW(),$D$6)),",",""),"원",""),0))))</f>
        <v/>
      </c>
      <c r="AA1159" s="30">
        <f>IF(OR($Y1159="",$E$6=""),"",IF(INDEX($A:$U,ROW(),$E$6)="",0,IF(ISNUMBER(INDEX($A:$U,ROW(),$E$6)),INDEX($A:$U,ROW(),$E$6),IFERROR(--SUBSTITUTE(SUBSTITUTE(TRIM(INDEX($A:$U,ROW(),$E$6)),",",""),"원",""),0))))</f>
        <v/>
      </c>
      <c r="AB1159" s="30">
        <f>IF(OR($Y1159="",$F$6=""),"",IF(INDEX($A:$U,ROW(),$F$6)="","",IF(ISNUMBER(INDEX($A:$U,ROW(),$F$6)),INDEX($A:$U,ROW(),$F$6),IFERROR(--SUBSTITUTE(SUBSTITUTE(TRIM(INDEX($A:$U,ROW(),$F$6)),",",""),"원",""),""))))</f>
        <v/>
      </c>
      <c r="AC1159" s="2">
        <f>IF(OR($Y1159="",$G$6=""),"",INDEX($A:$U,ROW(),$G$6)&amp;"")</f>
        <v/>
      </c>
      <c r="AD1159" s="2">
        <f>IF($Y1159="","",IF(OR(AND(설정!$B$5&lt;&gt;"",ISNUMBER(SEARCH(설정!$B$5,$AC1159))),AND(설정!$B$6&lt;&gt;"",ISNUMBER(SEARCH(설정!$B$6,$AC1159))),AND(설정!$B$7&lt;&gt;"",ISNUMBER(SEARCH(설정!$B$7,$AC1159)))),"제외","포함"))</f>
        <v/>
      </c>
    </row>
    <row r="1160">
      <c r="W1160" s="2">
        <f>IF(OR($B$5="",$C$6="",ROW()&lt;$B$5),"",IF(INDEX($A:$U,ROW(),$C$6)="","",INDEX($A:$U,ROW(),$C$6)))</f>
        <v/>
      </c>
      <c r="X1160" s="28">
        <f>IF($W1160="","",IF(ISNUMBER($W1160),IF($W1160&gt;=10000000,IFERROR(DATE(INT($W1160/10000),MOD(INT($W1160/100),100),MOD($W1160,100)),""),$W1160),IF(ISNUMBER(--SUBSTITUTE(SUBSTITUTE(TRIM($W1160),".","-"),"/","-")),IF(--SUBSTITUTE(SUBSTITUTE(TRIM($W1160),".","-"),"/","-")&gt;=10000000,IFERROR(DATE(--LEFT(TRIM($W1160),4),--MID(TRIM($W1160),5,2),--RIGHT(TRIM($W1160),2)),""),--SUBSTITUTE(SUBSTITUTE(TRIM($W1160),".","-"),"/","-")),IFERROR(--LEFT(SUBSTITUTE(SUBSTITUTE(TRIM($W1160),".","-"),"/","-"),10),""))))</f>
        <v/>
      </c>
      <c r="Y1160" s="29">
        <f>IF($X1160="","",INT($X1160))</f>
        <v/>
      </c>
      <c r="Z1160" s="30">
        <f>IF(OR($Y1160="",$D$6=""),"",IF(INDEX($A:$U,ROW(),$D$6)="",0,IF(ISNUMBER(INDEX($A:$U,ROW(),$D$6)),INDEX($A:$U,ROW(),$D$6),IFERROR(--SUBSTITUTE(SUBSTITUTE(TRIM(INDEX($A:$U,ROW(),$D$6)),",",""),"원",""),0))))</f>
        <v/>
      </c>
      <c r="AA1160" s="30">
        <f>IF(OR($Y1160="",$E$6=""),"",IF(INDEX($A:$U,ROW(),$E$6)="",0,IF(ISNUMBER(INDEX($A:$U,ROW(),$E$6)),INDEX($A:$U,ROW(),$E$6),IFERROR(--SUBSTITUTE(SUBSTITUTE(TRIM(INDEX($A:$U,ROW(),$E$6)),",",""),"원",""),0))))</f>
        <v/>
      </c>
      <c r="AB1160" s="30">
        <f>IF(OR($Y1160="",$F$6=""),"",IF(INDEX($A:$U,ROW(),$F$6)="","",IF(ISNUMBER(INDEX($A:$U,ROW(),$F$6)),INDEX($A:$U,ROW(),$F$6),IFERROR(--SUBSTITUTE(SUBSTITUTE(TRIM(INDEX($A:$U,ROW(),$F$6)),",",""),"원",""),""))))</f>
        <v/>
      </c>
      <c r="AC1160" s="2">
        <f>IF(OR($Y1160="",$G$6=""),"",INDEX($A:$U,ROW(),$G$6)&amp;"")</f>
        <v/>
      </c>
      <c r="AD1160" s="2">
        <f>IF($Y1160="","",IF(OR(AND(설정!$B$5&lt;&gt;"",ISNUMBER(SEARCH(설정!$B$5,$AC1160))),AND(설정!$B$6&lt;&gt;"",ISNUMBER(SEARCH(설정!$B$6,$AC1160))),AND(설정!$B$7&lt;&gt;"",ISNUMBER(SEARCH(설정!$B$7,$AC1160)))),"제외","포함"))</f>
        <v/>
      </c>
    </row>
    <row r="1161">
      <c r="W1161" s="2">
        <f>IF(OR($B$5="",$C$6="",ROW()&lt;$B$5),"",IF(INDEX($A:$U,ROW(),$C$6)="","",INDEX($A:$U,ROW(),$C$6)))</f>
        <v/>
      </c>
      <c r="X1161" s="28">
        <f>IF($W1161="","",IF(ISNUMBER($W1161),IF($W1161&gt;=10000000,IFERROR(DATE(INT($W1161/10000),MOD(INT($W1161/100),100),MOD($W1161,100)),""),$W1161),IF(ISNUMBER(--SUBSTITUTE(SUBSTITUTE(TRIM($W1161),".","-"),"/","-")),IF(--SUBSTITUTE(SUBSTITUTE(TRIM($W1161),".","-"),"/","-")&gt;=10000000,IFERROR(DATE(--LEFT(TRIM($W1161),4),--MID(TRIM($W1161),5,2),--RIGHT(TRIM($W1161),2)),""),--SUBSTITUTE(SUBSTITUTE(TRIM($W1161),".","-"),"/","-")),IFERROR(--LEFT(SUBSTITUTE(SUBSTITUTE(TRIM($W1161),".","-"),"/","-"),10),""))))</f>
        <v/>
      </c>
      <c r="Y1161" s="29">
        <f>IF($X1161="","",INT($X1161))</f>
        <v/>
      </c>
      <c r="Z1161" s="30">
        <f>IF(OR($Y1161="",$D$6=""),"",IF(INDEX($A:$U,ROW(),$D$6)="",0,IF(ISNUMBER(INDEX($A:$U,ROW(),$D$6)),INDEX($A:$U,ROW(),$D$6),IFERROR(--SUBSTITUTE(SUBSTITUTE(TRIM(INDEX($A:$U,ROW(),$D$6)),",",""),"원",""),0))))</f>
        <v/>
      </c>
      <c r="AA1161" s="30">
        <f>IF(OR($Y1161="",$E$6=""),"",IF(INDEX($A:$U,ROW(),$E$6)="",0,IF(ISNUMBER(INDEX($A:$U,ROW(),$E$6)),INDEX($A:$U,ROW(),$E$6),IFERROR(--SUBSTITUTE(SUBSTITUTE(TRIM(INDEX($A:$U,ROW(),$E$6)),",",""),"원",""),0))))</f>
        <v/>
      </c>
      <c r="AB1161" s="30">
        <f>IF(OR($Y1161="",$F$6=""),"",IF(INDEX($A:$U,ROW(),$F$6)="","",IF(ISNUMBER(INDEX($A:$U,ROW(),$F$6)),INDEX($A:$U,ROW(),$F$6),IFERROR(--SUBSTITUTE(SUBSTITUTE(TRIM(INDEX($A:$U,ROW(),$F$6)),",",""),"원",""),""))))</f>
        <v/>
      </c>
      <c r="AC1161" s="2">
        <f>IF(OR($Y1161="",$G$6=""),"",INDEX($A:$U,ROW(),$G$6)&amp;"")</f>
        <v/>
      </c>
      <c r="AD1161" s="2">
        <f>IF($Y1161="","",IF(OR(AND(설정!$B$5&lt;&gt;"",ISNUMBER(SEARCH(설정!$B$5,$AC1161))),AND(설정!$B$6&lt;&gt;"",ISNUMBER(SEARCH(설정!$B$6,$AC1161))),AND(설정!$B$7&lt;&gt;"",ISNUMBER(SEARCH(설정!$B$7,$AC1161)))),"제외","포함"))</f>
        <v/>
      </c>
    </row>
    <row r="1162">
      <c r="W1162" s="2">
        <f>IF(OR($B$5="",$C$6="",ROW()&lt;$B$5),"",IF(INDEX($A:$U,ROW(),$C$6)="","",INDEX($A:$U,ROW(),$C$6)))</f>
        <v/>
      </c>
      <c r="X1162" s="28">
        <f>IF($W1162="","",IF(ISNUMBER($W1162),IF($W1162&gt;=10000000,IFERROR(DATE(INT($W1162/10000),MOD(INT($W1162/100),100),MOD($W1162,100)),""),$W1162),IF(ISNUMBER(--SUBSTITUTE(SUBSTITUTE(TRIM($W1162),".","-"),"/","-")),IF(--SUBSTITUTE(SUBSTITUTE(TRIM($W1162),".","-"),"/","-")&gt;=10000000,IFERROR(DATE(--LEFT(TRIM($W1162),4),--MID(TRIM($W1162),5,2),--RIGHT(TRIM($W1162),2)),""),--SUBSTITUTE(SUBSTITUTE(TRIM($W1162),".","-"),"/","-")),IFERROR(--LEFT(SUBSTITUTE(SUBSTITUTE(TRIM($W1162),".","-"),"/","-"),10),""))))</f>
        <v/>
      </c>
      <c r="Y1162" s="29">
        <f>IF($X1162="","",INT($X1162))</f>
        <v/>
      </c>
      <c r="Z1162" s="30">
        <f>IF(OR($Y1162="",$D$6=""),"",IF(INDEX($A:$U,ROW(),$D$6)="",0,IF(ISNUMBER(INDEX($A:$U,ROW(),$D$6)),INDEX($A:$U,ROW(),$D$6),IFERROR(--SUBSTITUTE(SUBSTITUTE(TRIM(INDEX($A:$U,ROW(),$D$6)),",",""),"원",""),0))))</f>
        <v/>
      </c>
      <c r="AA1162" s="30">
        <f>IF(OR($Y1162="",$E$6=""),"",IF(INDEX($A:$U,ROW(),$E$6)="",0,IF(ISNUMBER(INDEX($A:$U,ROW(),$E$6)),INDEX($A:$U,ROW(),$E$6),IFERROR(--SUBSTITUTE(SUBSTITUTE(TRIM(INDEX($A:$U,ROW(),$E$6)),",",""),"원",""),0))))</f>
        <v/>
      </c>
      <c r="AB1162" s="30">
        <f>IF(OR($Y1162="",$F$6=""),"",IF(INDEX($A:$U,ROW(),$F$6)="","",IF(ISNUMBER(INDEX($A:$U,ROW(),$F$6)),INDEX($A:$U,ROW(),$F$6),IFERROR(--SUBSTITUTE(SUBSTITUTE(TRIM(INDEX($A:$U,ROW(),$F$6)),",",""),"원",""),""))))</f>
        <v/>
      </c>
      <c r="AC1162" s="2">
        <f>IF(OR($Y1162="",$G$6=""),"",INDEX($A:$U,ROW(),$G$6)&amp;"")</f>
        <v/>
      </c>
      <c r="AD1162" s="2">
        <f>IF($Y1162="","",IF(OR(AND(설정!$B$5&lt;&gt;"",ISNUMBER(SEARCH(설정!$B$5,$AC1162))),AND(설정!$B$6&lt;&gt;"",ISNUMBER(SEARCH(설정!$B$6,$AC1162))),AND(설정!$B$7&lt;&gt;"",ISNUMBER(SEARCH(설정!$B$7,$AC1162)))),"제외","포함"))</f>
        <v/>
      </c>
    </row>
    <row r="1163">
      <c r="W1163" s="2">
        <f>IF(OR($B$5="",$C$6="",ROW()&lt;$B$5),"",IF(INDEX($A:$U,ROW(),$C$6)="","",INDEX($A:$U,ROW(),$C$6)))</f>
        <v/>
      </c>
      <c r="X1163" s="28">
        <f>IF($W1163="","",IF(ISNUMBER($W1163),IF($W1163&gt;=10000000,IFERROR(DATE(INT($W1163/10000),MOD(INT($W1163/100),100),MOD($W1163,100)),""),$W1163),IF(ISNUMBER(--SUBSTITUTE(SUBSTITUTE(TRIM($W1163),".","-"),"/","-")),IF(--SUBSTITUTE(SUBSTITUTE(TRIM($W1163),".","-"),"/","-")&gt;=10000000,IFERROR(DATE(--LEFT(TRIM($W1163),4),--MID(TRIM($W1163),5,2),--RIGHT(TRIM($W1163),2)),""),--SUBSTITUTE(SUBSTITUTE(TRIM($W1163),".","-"),"/","-")),IFERROR(--LEFT(SUBSTITUTE(SUBSTITUTE(TRIM($W1163),".","-"),"/","-"),10),""))))</f>
        <v/>
      </c>
      <c r="Y1163" s="29">
        <f>IF($X1163="","",INT($X1163))</f>
        <v/>
      </c>
      <c r="Z1163" s="30">
        <f>IF(OR($Y1163="",$D$6=""),"",IF(INDEX($A:$U,ROW(),$D$6)="",0,IF(ISNUMBER(INDEX($A:$U,ROW(),$D$6)),INDEX($A:$U,ROW(),$D$6),IFERROR(--SUBSTITUTE(SUBSTITUTE(TRIM(INDEX($A:$U,ROW(),$D$6)),",",""),"원",""),0))))</f>
        <v/>
      </c>
      <c r="AA1163" s="30">
        <f>IF(OR($Y1163="",$E$6=""),"",IF(INDEX($A:$U,ROW(),$E$6)="",0,IF(ISNUMBER(INDEX($A:$U,ROW(),$E$6)),INDEX($A:$U,ROW(),$E$6),IFERROR(--SUBSTITUTE(SUBSTITUTE(TRIM(INDEX($A:$U,ROW(),$E$6)),",",""),"원",""),0))))</f>
        <v/>
      </c>
      <c r="AB1163" s="30">
        <f>IF(OR($Y1163="",$F$6=""),"",IF(INDEX($A:$U,ROW(),$F$6)="","",IF(ISNUMBER(INDEX($A:$U,ROW(),$F$6)),INDEX($A:$U,ROW(),$F$6),IFERROR(--SUBSTITUTE(SUBSTITUTE(TRIM(INDEX($A:$U,ROW(),$F$6)),",",""),"원",""),""))))</f>
        <v/>
      </c>
      <c r="AC1163" s="2">
        <f>IF(OR($Y1163="",$G$6=""),"",INDEX($A:$U,ROW(),$G$6)&amp;"")</f>
        <v/>
      </c>
      <c r="AD1163" s="2">
        <f>IF($Y1163="","",IF(OR(AND(설정!$B$5&lt;&gt;"",ISNUMBER(SEARCH(설정!$B$5,$AC1163))),AND(설정!$B$6&lt;&gt;"",ISNUMBER(SEARCH(설정!$B$6,$AC1163))),AND(설정!$B$7&lt;&gt;"",ISNUMBER(SEARCH(설정!$B$7,$AC1163)))),"제외","포함"))</f>
        <v/>
      </c>
    </row>
    <row r="1164">
      <c r="W1164" s="2">
        <f>IF(OR($B$5="",$C$6="",ROW()&lt;$B$5),"",IF(INDEX($A:$U,ROW(),$C$6)="","",INDEX($A:$U,ROW(),$C$6)))</f>
        <v/>
      </c>
      <c r="X1164" s="28">
        <f>IF($W1164="","",IF(ISNUMBER($W1164),IF($W1164&gt;=10000000,IFERROR(DATE(INT($W1164/10000),MOD(INT($W1164/100),100),MOD($W1164,100)),""),$W1164),IF(ISNUMBER(--SUBSTITUTE(SUBSTITUTE(TRIM($W1164),".","-"),"/","-")),IF(--SUBSTITUTE(SUBSTITUTE(TRIM($W1164),".","-"),"/","-")&gt;=10000000,IFERROR(DATE(--LEFT(TRIM($W1164),4),--MID(TRIM($W1164),5,2),--RIGHT(TRIM($W1164),2)),""),--SUBSTITUTE(SUBSTITUTE(TRIM($W1164),".","-"),"/","-")),IFERROR(--LEFT(SUBSTITUTE(SUBSTITUTE(TRIM($W1164),".","-"),"/","-"),10),""))))</f>
        <v/>
      </c>
      <c r="Y1164" s="29">
        <f>IF($X1164="","",INT($X1164))</f>
        <v/>
      </c>
      <c r="Z1164" s="30">
        <f>IF(OR($Y1164="",$D$6=""),"",IF(INDEX($A:$U,ROW(),$D$6)="",0,IF(ISNUMBER(INDEX($A:$U,ROW(),$D$6)),INDEX($A:$U,ROW(),$D$6),IFERROR(--SUBSTITUTE(SUBSTITUTE(TRIM(INDEX($A:$U,ROW(),$D$6)),",",""),"원",""),0))))</f>
        <v/>
      </c>
      <c r="AA1164" s="30">
        <f>IF(OR($Y1164="",$E$6=""),"",IF(INDEX($A:$U,ROW(),$E$6)="",0,IF(ISNUMBER(INDEX($A:$U,ROW(),$E$6)),INDEX($A:$U,ROW(),$E$6),IFERROR(--SUBSTITUTE(SUBSTITUTE(TRIM(INDEX($A:$U,ROW(),$E$6)),",",""),"원",""),0))))</f>
        <v/>
      </c>
      <c r="AB1164" s="30">
        <f>IF(OR($Y1164="",$F$6=""),"",IF(INDEX($A:$U,ROW(),$F$6)="","",IF(ISNUMBER(INDEX($A:$U,ROW(),$F$6)),INDEX($A:$U,ROW(),$F$6),IFERROR(--SUBSTITUTE(SUBSTITUTE(TRIM(INDEX($A:$U,ROW(),$F$6)),",",""),"원",""),""))))</f>
        <v/>
      </c>
      <c r="AC1164" s="2">
        <f>IF(OR($Y1164="",$G$6=""),"",INDEX($A:$U,ROW(),$G$6)&amp;"")</f>
        <v/>
      </c>
      <c r="AD1164" s="2">
        <f>IF($Y1164="","",IF(OR(AND(설정!$B$5&lt;&gt;"",ISNUMBER(SEARCH(설정!$B$5,$AC1164))),AND(설정!$B$6&lt;&gt;"",ISNUMBER(SEARCH(설정!$B$6,$AC1164))),AND(설정!$B$7&lt;&gt;"",ISNUMBER(SEARCH(설정!$B$7,$AC1164)))),"제외","포함"))</f>
        <v/>
      </c>
    </row>
    <row r="1165">
      <c r="W1165" s="2">
        <f>IF(OR($B$5="",$C$6="",ROW()&lt;$B$5),"",IF(INDEX($A:$U,ROW(),$C$6)="","",INDEX($A:$U,ROW(),$C$6)))</f>
        <v/>
      </c>
      <c r="X1165" s="28">
        <f>IF($W1165="","",IF(ISNUMBER($W1165),IF($W1165&gt;=10000000,IFERROR(DATE(INT($W1165/10000),MOD(INT($W1165/100),100),MOD($W1165,100)),""),$W1165),IF(ISNUMBER(--SUBSTITUTE(SUBSTITUTE(TRIM($W1165),".","-"),"/","-")),IF(--SUBSTITUTE(SUBSTITUTE(TRIM($W1165),".","-"),"/","-")&gt;=10000000,IFERROR(DATE(--LEFT(TRIM($W1165),4),--MID(TRIM($W1165),5,2),--RIGHT(TRIM($W1165),2)),""),--SUBSTITUTE(SUBSTITUTE(TRIM($W1165),".","-"),"/","-")),IFERROR(--LEFT(SUBSTITUTE(SUBSTITUTE(TRIM($W1165),".","-"),"/","-"),10),""))))</f>
        <v/>
      </c>
      <c r="Y1165" s="29">
        <f>IF($X1165="","",INT($X1165))</f>
        <v/>
      </c>
      <c r="Z1165" s="30">
        <f>IF(OR($Y1165="",$D$6=""),"",IF(INDEX($A:$U,ROW(),$D$6)="",0,IF(ISNUMBER(INDEX($A:$U,ROW(),$D$6)),INDEX($A:$U,ROW(),$D$6),IFERROR(--SUBSTITUTE(SUBSTITUTE(TRIM(INDEX($A:$U,ROW(),$D$6)),",",""),"원",""),0))))</f>
        <v/>
      </c>
      <c r="AA1165" s="30">
        <f>IF(OR($Y1165="",$E$6=""),"",IF(INDEX($A:$U,ROW(),$E$6)="",0,IF(ISNUMBER(INDEX($A:$U,ROW(),$E$6)),INDEX($A:$U,ROW(),$E$6),IFERROR(--SUBSTITUTE(SUBSTITUTE(TRIM(INDEX($A:$U,ROW(),$E$6)),",",""),"원",""),0))))</f>
        <v/>
      </c>
      <c r="AB1165" s="30">
        <f>IF(OR($Y1165="",$F$6=""),"",IF(INDEX($A:$U,ROW(),$F$6)="","",IF(ISNUMBER(INDEX($A:$U,ROW(),$F$6)),INDEX($A:$U,ROW(),$F$6),IFERROR(--SUBSTITUTE(SUBSTITUTE(TRIM(INDEX($A:$U,ROW(),$F$6)),",",""),"원",""),""))))</f>
        <v/>
      </c>
      <c r="AC1165" s="2">
        <f>IF(OR($Y1165="",$G$6=""),"",INDEX($A:$U,ROW(),$G$6)&amp;"")</f>
        <v/>
      </c>
      <c r="AD1165" s="2">
        <f>IF($Y1165="","",IF(OR(AND(설정!$B$5&lt;&gt;"",ISNUMBER(SEARCH(설정!$B$5,$AC1165))),AND(설정!$B$6&lt;&gt;"",ISNUMBER(SEARCH(설정!$B$6,$AC1165))),AND(설정!$B$7&lt;&gt;"",ISNUMBER(SEARCH(설정!$B$7,$AC1165)))),"제외","포함"))</f>
        <v/>
      </c>
    </row>
    <row r="1166">
      <c r="W1166" s="2">
        <f>IF(OR($B$5="",$C$6="",ROW()&lt;$B$5),"",IF(INDEX($A:$U,ROW(),$C$6)="","",INDEX($A:$U,ROW(),$C$6)))</f>
        <v/>
      </c>
      <c r="X1166" s="28">
        <f>IF($W1166="","",IF(ISNUMBER($W1166),IF($W1166&gt;=10000000,IFERROR(DATE(INT($W1166/10000),MOD(INT($W1166/100),100),MOD($W1166,100)),""),$W1166),IF(ISNUMBER(--SUBSTITUTE(SUBSTITUTE(TRIM($W1166),".","-"),"/","-")),IF(--SUBSTITUTE(SUBSTITUTE(TRIM($W1166),".","-"),"/","-")&gt;=10000000,IFERROR(DATE(--LEFT(TRIM($W1166),4),--MID(TRIM($W1166),5,2),--RIGHT(TRIM($W1166),2)),""),--SUBSTITUTE(SUBSTITUTE(TRIM($W1166),".","-"),"/","-")),IFERROR(--LEFT(SUBSTITUTE(SUBSTITUTE(TRIM($W1166),".","-"),"/","-"),10),""))))</f>
        <v/>
      </c>
      <c r="Y1166" s="29">
        <f>IF($X1166="","",INT($X1166))</f>
        <v/>
      </c>
      <c r="Z1166" s="30">
        <f>IF(OR($Y1166="",$D$6=""),"",IF(INDEX($A:$U,ROW(),$D$6)="",0,IF(ISNUMBER(INDEX($A:$U,ROW(),$D$6)),INDEX($A:$U,ROW(),$D$6),IFERROR(--SUBSTITUTE(SUBSTITUTE(TRIM(INDEX($A:$U,ROW(),$D$6)),",",""),"원",""),0))))</f>
        <v/>
      </c>
      <c r="AA1166" s="30">
        <f>IF(OR($Y1166="",$E$6=""),"",IF(INDEX($A:$U,ROW(),$E$6)="",0,IF(ISNUMBER(INDEX($A:$U,ROW(),$E$6)),INDEX($A:$U,ROW(),$E$6),IFERROR(--SUBSTITUTE(SUBSTITUTE(TRIM(INDEX($A:$U,ROW(),$E$6)),",",""),"원",""),0))))</f>
        <v/>
      </c>
      <c r="AB1166" s="30">
        <f>IF(OR($Y1166="",$F$6=""),"",IF(INDEX($A:$U,ROW(),$F$6)="","",IF(ISNUMBER(INDEX($A:$U,ROW(),$F$6)),INDEX($A:$U,ROW(),$F$6),IFERROR(--SUBSTITUTE(SUBSTITUTE(TRIM(INDEX($A:$U,ROW(),$F$6)),",",""),"원",""),""))))</f>
        <v/>
      </c>
      <c r="AC1166" s="2">
        <f>IF(OR($Y1166="",$G$6=""),"",INDEX($A:$U,ROW(),$G$6)&amp;"")</f>
        <v/>
      </c>
      <c r="AD1166" s="2">
        <f>IF($Y1166="","",IF(OR(AND(설정!$B$5&lt;&gt;"",ISNUMBER(SEARCH(설정!$B$5,$AC1166))),AND(설정!$B$6&lt;&gt;"",ISNUMBER(SEARCH(설정!$B$6,$AC1166))),AND(설정!$B$7&lt;&gt;"",ISNUMBER(SEARCH(설정!$B$7,$AC1166)))),"제외","포함"))</f>
        <v/>
      </c>
    </row>
    <row r="1167">
      <c r="W1167" s="2">
        <f>IF(OR($B$5="",$C$6="",ROW()&lt;$B$5),"",IF(INDEX($A:$U,ROW(),$C$6)="","",INDEX($A:$U,ROW(),$C$6)))</f>
        <v/>
      </c>
      <c r="X1167" s="28">
        <f>IF($W1167="","",IF(ISNUMBER($W1167),IF($W1167&gt;=10000000,IFERROR(DATE(INT($W1167/10000),MOD(INT($W1167/100),100),MOD($W1167,100)),""),$W1167),IF(ISNUMBER(--SUBSTITUTE(SUBSTITUTE(TRIM($W1167),".","-"),"/","-")),IF(--SUBSTITUTE(SUBSTITUTE(TRIM($W1167),".","-"),"/","-")&gt;=10000000,IFERROR(DATE(--LEFT(TRIM($W1167),4),--MID(TRIM($W1167),5,2),--RIGHT(TRIM($W1167),2)),""),--SUBSTITUTE(SUBSTITUTE(TRIM($W1167),".","-"),"/","-")),IFERROR(--LEFT(SUBSTITUTE(SUBSTITUTE(TRIM($W1167),".","-"),"/","-"),10),""))))</f>
        <v/>
      </c>
      <c r="Y1167" s="29">
        <f>IF($X1167="","",INT($X1167))</f>
        <v/>
      </c>
      <c r="Z1167" s="30">
        <f>IF(OR($Y1167="",$D$6=""),"",IF(INDEX($A:$U,ROW(),$D$6)="",0,IF(ISNUMBER(INDEX($A:$U,ROW(),$D$6)),INDEX($A:$U,ROW(),$D$6),IFERROR(--SUBSTITUTE(SUBSTITUTE(TRIM(INDEX($A:$U,ROW(),$D$6)),",",""),"원",""),0))))</f>
        <v/>
      </c>
      <c r="AA1167" s="30">
        <f>IF(OR($Y1167="",$E$6=""),"",IF(INDEX($A:$U,ROW(),$E$6)="",0,IF(ISNUMBER(INDEX($A:$U,ROW(),$E$6)),INDEX($A:$U,ROW(),$E$6),IFERROR(--SUBSTITUTE(SUBSTITUTE(TRIM(INDEX($A:$U,ROW(),$E$6)),",",""),"원",""),0))))</f>
        <v/>
      </c>
      <c r="AB1167" s="30">
        <f>IF(OR($Y1167="",$F$6=""),"",IF(INDEX($A:$U,ROW(),$F$6)="","",IF(ISNUMBER(INDEX($A:$U,ROW(),$F$6)),INDEX($A:$U,ROW(),$F$6),IFERROR(--SUBSTITUTE(SUBSTITUTE(TRIM(INDEX($A:$U,ROW(),$F$6)),",",""),"원",""),""))))</f>
        <v/>
      </c>
      <c r="AC1167" s="2">
        <f>IF(OR($Y1167="",$G$6=""),"",INDEX($A:$U,ROW(),$G$6)&amp;"")</f>
        <v/>
      </c>
      <c r="AD1167" s="2">
        <f>IF($Y1167="","",IF(OR(AND(설정!$B$5&lt;&gt;"",ISNUMBER(SEARCH(설정!$B$5,$AC1167))),AND(설정!$B$6&lt;&gt;"",ISNUMBER(SEARCH(설정!$B$6,$AC1167))),AND(설정!$B$7&lt;&gt;"",ISNUMBER(SEARCH(설정!$B$7,$AC1167)))),"제외","포함"))</f>
        <v/>
      </c>
    </row>
    <row r="1168">
      <c r="W1168" s="2">
        <f>IF(OR($B$5="",$C$6="",ROW()&lt;$B$5),"",IF(INDEX($A:$U,ROW(),$C$6)="","",INDEX($A:$U,ROW(),$C$6)))</f>
        <v/>
      </c>
      <c r="X1168" s="28">
        <f>IF($W1168="","",IF(ISNUMBER($W1168),IF($W1168&gt;=10000000,IFERROR(DATE(INT($W1168/10000),MOD(INT($W1168/100),100),MOD($W1168,100)),""),$W1168),IF(ISNUMBER(--SUBSTITUTE(SUBSTITUTE(TRIM($W1168),".","-"),"/","-")),IF(--SUBSTITUTE(SUBSTITUTE(TRIM($W1168),".","-"),"/","-")&gt;=10000000,IFERROR(DATE(--LEFT(TRIM($W1168),4),--MID(TRIM($W1168),5,2),--RIGHT(TRIM($W1168),2)),""),--SUBSTITUTE(SUBSTITUTE(TRIM($W1168),".","-"),"/","-")),IFERROR(--LEFT(SUBSTITUTE(SUBSTITUTE(TRIM($W1168),".","-"),"/","-"),10),""))))</f>
        <v/>
      </c>
      <c r="Y1168" s="29">
        <f>IF($X1168="","",INT($X1168))</f>
        <v/>
      </c>
      <c r="Z1168" s="30">
        <f>IF(OR($Y1168="",$D$6=""),"",IF(INDEX($A:$U,ROW(),$D$6)="",0,IF(ISNUMBER(INDEX($A:$U,ROW(),$D$6)),INDEX($A:$U,ROW(),$D$6),IFERROR(--SUBSTITUTE(SUBSTITUTE(TRIM(INDEX($A:$U,ROW(),$D$6)),",",""),"원",""),0))))</f>
        <v/>
      </c>
      <c r="AA1168" s="30">
        <f>IF(OR($Y1168="",$E$6=""),"",IF(INDEX($A:$U,ROW(),$E$6)="",0,IF(ISNUMBER(INDEX($A:$U,ROW(),$E$6)),INDEX($A:$U,ROW(),$E$6),IFERROR(--SUBSTITUTE(SUBSTITUTE(TRIM(INDEX($A:$U,ROW(),$E$6)),",",""),"원",""),0))))</f>
        <v/>
      </c>
      <c r="AB1168" s="30">
        <f>IF(OR($Y1168="",$F$6=""),"",IF(INDEX($A:$U,ROW(),$F$6)="","",IF(ISNUMBER(INDEX($A:$U,ROW(),$F$6)),INDEX($A:$U,ROW(),$F$6),IFERROR(--SUBSTITUTE(SUBSTITUTE(TRIM(INDEX($A:$U,ROW(),$F$6)),",",""),"원",""),""))))</f>
        <v/>
      </c>
      <c r="AC1168" s="2">
        <f>IF(OR($Y1168="",$G$6=""),"",INDEX($A:$U,ROW(),$G$6)&amp;"")</f>
        <v/>
      </c>
      <c r="AD1168" s="2">
        <f>IF($Y1168="","",IF(OR(AND(설정!$B$5&lt;&gt;"",ISNUMBER(SEARCH(설정!$B$5,$AC1168))),AND(설정!$B$6&lt;&gt;"",ISNUMBER(SEARCH(설정!$B$6,$AC1168))),AND(설정!$B$7&lt;&gt;"",ISNUMBER(SEARCH(설정!$B$7,$AC1168)))),"제외","포함"))</f>
        <v/>
      </c>
    </row>
    <row r="1169">
      <c r="W1169" s="2">
        <f>IF(OR($B$5="",$C$6="",ROW()&lt;$B$5),"",IF(INDEX($A:$U,ROW(),$C$6)="","",INDEX($A:$U,ROW(),$C$6)))</f>
        <v/>
      </c>
      <c r="X1169" s="28">
        <f>IF($W1169="","",IF(ISNUMBER($W1169),IF($W1169&gt;=10000000,IFERROR(DATE(INT($W1169/10000),MOD(INT($W1169/100),100),MOD($W1169,100)),""),$W1169),IF(ISNUMBER(--SUBSTITUTE(SUBSTITUTE(TRIM($W1169),".","-"),"/","-")),IF(--SUBSTITUTE(SUBSTITUTE(TRIM($W1169),".","-"),"/","-")&gt;=10000000,IFERROR(DATE(--LEFT(TRIM($W1169),4),--MID(TRIM($W1169),5,2),--RIGHT(TRIM($W1169),2)),""),--SUBSTITUTE(SUBSTITUTE(TRIM($W1169),".","-"),"/","-")),IFERROR(--LEFT(SUBSTITUTE(SUBSTITUTE(TRIM($W1169),".","-"),"/","-"),10),""))))</f>
        <v/>
      </c>
      <c r="Y1169" s="29">
        <f>IF($X1169="","",INT($X1169))</f>
        <v/>
      </c>
      <c r="Z1169" s="30">
        <f>IF(OR($Y1169="",$D$6=""),"",IF(INDEX($A:$U,ROW(),$D$6)="",0,IF(ISNUMBER(INDEX($A:$U,ROW(),$D$6)),INDEX($A:$U,ROW(),$D$6),IFERROR(--SUBSTITUTE(SUBSTITUTE(TRIM(INDEX($A:$U,ROW(),$D$6)),",",""),"원",""),0))))</f>
        <v/>
      </c>
      <c r="AA1169" s="30">
        <f>IF(OR($Y1169="",$E$6=""),"",IF(INDEX($A:$U,ROW(),$E$6)="",0,IF(ISNUMBER(INDEX($A:$U,ROW(),$E$6)),INDEX($A:$U,ROW(),$E$6),IFERROR(--SUBSTITUTE(SUBSTITUTE(TRIM(INDEX($A:$U,ROW(),$E$6)),",",""),"원",""),0))))</f>
        <v/>
      </c>
      <c r="AB1169" s="30">
        <f>IF(OR($Y1169="",$F$6=""),"",IF(INDEX($A:$U,ROW(),$F$6)="","",IF(ISNUMBER(INDEX($A:$U,ROW(),$F$6)),INDEX($A:$U,ROW(),$F$6),IFERROR(--SUBSTITUTE(SUBSTITUTE(TRIM(INDEX($A:$U,ROW(),$F$6)),",",""),"원",""),""))))</f>
        <v/>
      </c>
      <c r="AC1169" s="2">
        <f>IF(OR($Y1169="",$G$6=""),"",INDEX($A:$U,ROW(),$G$6)&amp;"")</f>
        <v/>
      </c>
      <c r="AD1169" s="2">
        <f>IF($Y1169="","",IF(OR(AND(설정!$B$5&lt;&gt;"",ISNUMBER(SEARCH(설정!$B$5,$AC1169))),AND(설정!$B$6&lt;&gt;"",ISNUMBER(SEARCH(설정!$B$6,$AC1169))),AND(설정!$B$7&lt;&gt;"",ISNUMBER(SEARCH(설정!$B$7,$AC1169)))),"제외","포함"))</f>
        <v/>
      </c>
    </row>
    <row r="1170">
      <c r="W1170" s="2">
        <f>IF(OR($B$5="",$C$6="",ROW()&lt;$B$5),"",IF(INDEX($A:$U,ROW(),$C$6)="","",INDEX($A:$U,ROW(),$C$6)))</f>
        <v/>
      </c>
      <c r="X1170" s="28">
        <f>IF($W1170="","",IF(ISNUMBER($W1170),IF($W1170&gt;=10000000,IFERROR(DATE(INT($W1170/10000),MOD(INT($W1170/100),100),MOD($W1170,100)),""),$W1170),IF(ISNUMBER(--SUBSTITUTE(SUBSTITUTE(TRIM($W1170),".","-"),"/","-")),IF(--SUBSTITUTE(SUBSTITUTE(TRIM($W1170),".","-"),"/","-")&gt;=10000000,IFERROR(DATE(--LEFT(TRIM($W1170),4),--MID(TRIM($W1170),5,2),--RIGHT(TRIM($W1170),2)),""),--SUBSTITUTE(SUBSTITUTE(TRIM($W1170),".","-"),"/","-")),IFERROR(--LEFT(SUBSTITUTE(SUBSTITUTE(TRIM($W1170),".","-"),"/","-"),10),""))))</f>
        <v/>
      </c>
      <c r="Y1170" s="29">
        <f>IF($X1170="","",INT($X1170))</f>
        <v/>
      </c>
      <c r="Z1170" s="30">
        <f>IF(OR($Y1170="",$D$6=""),"",IF(INDEX($A:$U,ROW(),$D$6)="",0,IF(ISNUMBER(INDEX($A:$U,ROW(),$D$6)),INDEX($A:$U,ROW(),$D$6),IFERROR(--SUBSTITUTE(SUBSTITUTE(TRIM(INDEX($A:$U,ROW(),$D$6)),",",""),"원",""),0))))</f>
        <v/>
      </c>
      <c r="AA1170" s="30">
        <f>IF(OR($Y1170="",$E$6=""),"",IF(INDEX($A:$U,ROW(),$E$6)="",0,IF(ISNUMBER(INDEX($A:$U,ROW(),$E$6)),INDEX($A:$U,ROW(),$E$6),IFERROR(--SUBSTITUTE(SUBSTITUTE(TRIM(INDEX($A:$U,ROW(),$E$6)),",",""),"원",""),0))))</f>
        <v/>
      </c>
      <c r="AB1170" s="30">
        <f>IF(OR($Y1170="",$F$6=""),"",IF(INDEX($A:$U,ROW(),$F$6)="","",IF(ISNUMBER(INDEX($A:$U,ROW(),$F$6)),INDEX($A:$U,ROW(),$F$6),IFERROR(--SUBSTITUTE(SUBSTITUTE(TRIM(INDEX($A:$U,ROW(),$F$6)),",",""),"원",""),""))))</f>
        <v/>
      </c>
      <c r="AC1170" s="2">
        <f>IF(OR($Y1170="",$G$6=""),"",INDEX($A:$U,ROW(),$G$6)&amp;"")</f>
        <v/>
      </c>
      <c r="AD1170" s="2">
        <f>IF($Y1170="","",IF(OR(AND(설정!$B$5&lt;&gt;"",ISNUMBER(SEARCH(설정!$B$5,$AC1170))),AND(설정!$B$6&lt;&gt;"",ISNUMBER(SEARCH(설정!$B$6,$AC1170))),AND(설정!$B$7&lt;&gt;"",ISNUMBER(SEARCH(설정!$B$7,$AC1170)))),"제외","포함"))</f>
        <v/>
      </c>
    </row>
    <row r="1171">
      <c r="W1171" s="2">
        <f>IF(OR($B$5="",$C$6="",ROW()&lt;$B$5),"",IF(INDEX($A:$U,ROW(),$C$6)="","",INDEX($A:$U,ROW(),$C$6)))</f>
        <v/>
      </c>
      <c r="X1171" s="28">
        <f>IF($W1171="","",IF(ISNUMBER($W1171),IF($W1171&gt;=10000000,IFERROR(DATE(INT($W1171/10000),MOD(INT($W1171/100),100),MOD($W1171,100)),""),$W1171),IF(ISNUMBER(--SUBSTITUTE(SUBSTITUTE(TRIM($W1171),".","-"),"/","-")),IF(--SUBSTITUTE(SUBSTITUTE(TRIM($W1171),".","-"),"/","-")&gt;=10000000,IFERROR(DATE(--LEFT(TRIM($W1171),4),--MID(TRIM($W1171),5,2),--RIGHT(TRIM($W1171),2)),""),--SUBSTITUTE(SUBSTITUTE(TRIM($W1171),".","-"),"/","-")),IFERROR(--LEFT(SUBSTITUTE(SUBSTITUTE(TRIM($W1171),".","-"),"/","-"),10),""))))</f>
        <v/>
      </c>
      <c r="Y1171" s="29">
        <f>IF($X1171="","",INT($X1171))</f>
        <v/>
      </c>
      <c r="Z1171" s="30">
        <f>IF(OR($Y1171="",$D$6=""),"",IF(INDEX($A:$U,ROW(),$D$6)="",0,IF(ISNUMBER(INDEX($A:$U,ROW(),$D$6)),INDEX($A:$U,ROW(),$D$6),IFERROR(--SUBSTITUTE(SUBSTITUTE(TRIM(INDEX($A:$U,ROW(),$D$6)),",",""),"원",""),0))))</f>
        <v/>
      </c>
      <c r="AA1171" s="30">
        <f>IF(OR($Y1171="",$E$6=""),"",IF(INDEX($A:$U,ROW(),$E$6)="",0,IF(ISNUMBER(INDEX($A:$U,ROW(),$E$6)),INDEX($A:$U,ROW(),$E$6),IFERROR(--SUBSTITUTE(SUBSTITUTE(TRIM(INDEX($A:$U,ROW(),$E$6)),",",""),"원",""),0))))</f>
        <v/>
      </c>
      <c r="AB1171" s="30">
        <f>IF(OR($Y1171="",$F$6=""),"",IF(INDEX($A:$U,ROW(),$F$6)="","",IF(ISNUMBER(INDEX($A:$U,ROW(),$F$6)),INDEX($A:$U,ROW(),$F$6),IFERROR(--SUBSTITUTE(SUBSTITUTE(TRIM(INDEX($A:$U,ROW(),$F$6)),",",""),"원",""),""))))</f>
        <v/>
      </c>
      <c r="AC1171" s="2">
        <f>IF(OR($Y1171="",$G$6=""),"",INDEX($A:$U,ROW(),$G$6)&amp;"")</f>
        <v/>
      </c>
      <c r="AD1171" s="2">
        <f>IF($Y1171="","",IF(OR(AND(설정!$B$5&lt;&gt;"",ISNUMBER(SEARCH(설정!$B$5,$AC1171))),AND(설정!$B$6&lt;&gt;"",ISNUMBER(SEARCH(설정!$B$6,$AC1171))),AND(설정!$B$7&lt;&gt;"",ISNUMBER(SEARCH(설정!$B$7,$AC1171)))),"제외","포함"))</f>
        <v/>
      </c>
    </row>
    <row r="1172">
      <c r="W1172" s="2">
        <f>IF(OR($B$5="",$C$6="",ROW()&lt;$B$5),"",IF(INDEX($A:$U,ROW(),$C$6)="","",INDEX($A:$U,ROW(),$C$6)))</f>
        <v/>
      </c>
      <c r="X1172" s="28">
        <f>IF($W1172="","",IF(ISNUMBER($W1172),IF($W1172&gt;=10000000,IFERROR(DATE(INT($W1172/10000),MOD(INT($W1172/100),100),MOD($W1172,100)),""),$W1172),IF(ISNUMBER(--SUBSTITUTE(SUBSTITUTE(TRIM($W1172),".","-"),"/","-")),IF(--SUBSTITUTE(SUBSTITUTE(TRIM($W1172),".","-"),"/","-")&gt;=10000000,IFERROR(DATE(--LEFT(TRIM($W1172),4),--MID(TRIM($W1172),5,2),--RIGHT(TRIM($W1172),2)),""),--SUBSTITUTE(SUBSTITUTE(TRIM($W1172),".","-"),"/","-")),IFERROR(--LEFT(SUBSTITUTE(SUBSTITUTE(TRIM($W1172),".","-"),"/","-"),10),""))))</f>
        <v/>
      </c>
      <c r="Y1172" s="29">
        <f>IF($X1172="","",INT($X1172))</f>
        <v/>
      </c>
      <c r="Z1172" s="30">
        <f>IF(OR($Y1172="",$D$6=""),"",IF(INDEX($A:$U,ROW(),$D$6)="",0,IF(ISNUMBER(INDEX($A:$U,ROW(),$D$6)),INDEX($A:$U,ROW(),$D$6),IFERROR(--SUBSTITUTE(SUBSTITUTE(TRIM(INDEX($A:$U,ROW(),$D$6)),",",""),"원",""),0))))</f>
        <v/>
      </c>
      <c r="AA1172" s="30">
        <f>IF(OR($Y1172="",$E$6=""),"",IF(INDEX($A:$U,ROW(),$E$6)="",0,IF(ISNUMBER(INDEX($A:$U,ROW(),$E$6)),INDEX($A:$U,ROW(),$E$6),IFERROR(--SUBSTITUTE(SUBSTITUTE(TRIM(INDEX($A:$U,ROW(),$E$6)),",",""),"원",""),0))))</f>
        <v/>
      </c>
      <c r="AB1172" s="30">
        <f>IF(OR($Y1172="",$F$6=""),"",IF(INDEX($A:$U,ROW(),$F$6)="","",IF(ISNUMBER(INDEX($A:$U,ROW(),$F$6)),INDEX($A:$U,ROW(),$F$6),IFERROR(--SUBSTITUTE(SUBSTITUTE(TRIM(INDEX($A:$U,ROW(),$F$6)),",",""),"원",""),""))))</f>
        <v/>
      </c>
      <c r="AC1172" s="2">
        <f>IF(OR($Y1172="",$G$6=""),"",INDEX($A:$U,ROW(),$G$6)&amp;"")</f>
        <v/>
      </c>
      <c r="AD1172" s="2">
        <f>IF($Y1172="","",IF(OR(AND(설정!$B$5&lt;&gt;"",ISNUMBER(SEARCH(설정!$B$5,$AC1172))),AND(설정!$B$6&lt;&gt;"",ISNUMBER(SEARCH(설정!$B$6,$AC1172))),AND(설정!$B$7&lt;&gt;"",ISNUMBER(SEARCH(설정!$B$7,$AC1172)))),"제외","포함"))</f>
        <v/>
      </c>
    </row>
    <row r="1173">
      <c r="W1173" s="2">
        <f>IF(OR($B$5="",$C$6="",ROW()&lt;$B$5),"",IF(INDEX($A:$U,ROW(),$C$6)="","",INDEX($A:$U,ROW(),$C$6)))</f>
        <v/>
      </c>
      <c r="X1173" s="28">
        <f>IF($W1173="","",IF(ISNUMBER($W1173),IF($W1173&gt;=10000000,IFERROR(DATE(INT($W1173/10000),MOD(INT($W1173/100),100),MOD($W1173,100)),""),$W1173),IF(ISNUMBER(--SUBSTITUTE(SUBSTITUTE(TRIM($W1173),".","-"),"/","-")),IF(--SUBSTITUTE(SUBSTITUTE(TRIM($W1173),".","-"),"/","-")&gt;=10000000,IFERROR(DATE(--LEFT(TRIM($W1173),4),--MID(TRIM($W1173),5,2),--RIGHT(TRIM($W1173),2)),""),--SUBSTITUTE(SUBSTITUTE(TRIM($W1173),".","-"),"/","-")),IFERROR(--LEFT(SUBSTITUTE(SUBSTITUTE(TRIM($W1173),".","-"),"/","-"),10),""))))</f>
        <v/>
      </c>
      <c r="Y1173" s="29">
        <f>IF($X1173="","",INT($X1173))</f>
        <v/>
      </c>
      <c r="Z1173" s="30">
        <f>IF(OR($Y1173="",$D$6=""),"",IF(INDEX($A:$U,ROW(),$D$6)="",0,IF(ISNUMBER(INDEX($A:$U,ROW(),$D$6)),INDEX($A:$U,ROW(),$D$6),IFERROR(--SUBSTITUTE(SUBSTITUTE(TRIM(INDEX($A:$U,ROW(),$D$6)),",",""),"원",""),0))))</f>
        <v/>
      </c>
      <c r="AA1173" s="30">
        <f>IF(OR($Y1173="",$E$6=""),"",IF(INDEX($A:$U,ROW(),$E$6)="",0,IF(ISNUMBER(INDEX($A:$U,ROW(),$E$6)),INDEX($A:$U,ROW(),$E$6),IFERROR(--SUBSTITUTE(SUBSTITUTE(TRIM(INDEX($A:$U,ROW(),$E$6)),",",""),"원",""),0))))</f>
        <v/>
      </c>
      <c r="AB1173" s="30">
        <f>IF(OR($Y1173="",$F$6=""),"",IF(INDEX($A:$U,ROW(),$F$6)="","",IF(ISNUMBER(INDEX($A:$U,ROW(),$F$6)),INDEX($A:$U,ROW(),$F$6),IFERROR(--SUBSTITUTE(SUBSTITUTE(TRIM(INDEX($A:$U,ROW(),$F$6)),",",""),"원",""),""))))</f>
        <v/>
      </c>
      <c r="AC1173" s="2">
        <f>IF(OR($Y1173="",$G$6=""),"",INDEX($A:$U,ROW(),$G$6)&amp;"")</f>
        <v/>
      </c>
      <c r="AD1173" s="2">
        <f>IF($Y1173="","",IF(OR(AND(설정!$B$5&lt;&gt;"",ISNUMBER(SEARCH(설정!$B$5,$AC1173))),AND(설정!$B$6&lt;&gt;"",ISNUMBER(SEARCH(설정!$B$6,$AC1173))),AND(설정!$B$7&lt;&gt;"",ISNUMBER(SEARCH(설정!$B$7,$AC1173)))),"제외","포함"))</f>
        <v/>
      </c>
    </row>
    <row r="1174">
      <c r="W1174" s="2">
        <f>IF(OR($B$5="",$C$6="",ROW()&lt;$B$5),"",IF(INDEX($A:$U,ROW(),$C$6)="","",INDEX($A:$U,ROW(),$C$6)))</f>
        <v/>
      </c>
      <c r="X1174" s="28">
        <f>IF($W1174="","",IF(ISNUMBER($W1174),IF($W1174&gt;=10000000,IFERROR(DATE(INT($W1174/10000),MOD(INT($W1174/100),100),MOD($W1174,100)),""),$W1174),IF(ISNUMBER(--SUBSTITUTE(SUBSTITUTE(TRIM($W1174),".","-"),"/","-")),IF(--SUBSTITUTE(SUBSTITUTE(TRIM($W1174),".","-"),"/","-")&gt;=10000000,IFERROR(DATE(--LEFT(TRIM($W1174),4),--MID(TRIM($W1174),5,2),--RIGHT(TRIM($W1174),2)),""),--SUBSTITUTE(SUBSTITUTE(TRIM($W1174),".","-"),"/","-")),IFERROR(--LEFT(SUBSTITUTE(SUBSTITUTE(TRIM($W1174),".","-"),"/","-"),10),""))))</f>
        <v/>
      </c>
      <c r="Y1174" s="29">
        <f>IF($X1174="","",INT($X1174))</f>
        <v/>
      </c>
      <c r="Z1174" s="30">
        <f>IF(OR($Y1174="",$D$6=""),"",IF(INDEX($A:$U,ROW(),$D$6)="",0,IF(ISNUMBER(INDEX($A:$U,ROW(),$D$6)),INDEX($A:$U,ROW(),$D$6),IFERROR(--SUBSTITUTE(SUBSTITUTE(TRIM(INDEX($A:$U,ROW(),$D$6)),",",""),"원",""),0))))</f>
        <v/>
      </c>
      <c r="AA1174" s="30">
        <f>IF(OR($Y1174="",$E$6=""),"",IF(INDEX($A:$U,ROW(),$E$6)="",0,IF(ISNUMBER(INDEX($A:$U,ROW(),$E$6)),INDEX($A:$U,ROW(),$E$6),IFERROR(--SUBSTITUTE(SUBSTITUTE(TRIM(INDEX($A:$U,ROW(),$E$6)),",",""),"원",""),0))))</f>
        <v/>
      </c>
      <c r="AB1174" s="30">
        <f>IF(OR($Y1174="",$F$6=""),"",IF(INDEX($A:$U,ROW(),$F$6)="","",IF(ISNUMBER(INDEX($A:$U,ROW(),$F$6)),INDEX($A:$U,ROW(),$F$6),IFERROR(--SUBSTITUTE(SUBSTITUTE(TRIM(INDEX($A:$U,ROW(),$F$6)),",",""),"원",""),""))))</f>
        <v/>
      </c>
      <c r="AC1174" s="2">
        <f>IF(OR($Y1174="",$G$6=""),"",INDEX($A:$U,ROW(),$G$6)&amp;"")</f>
        <v/>
      </c>
      <c r="AD1174" s="2">
        <f>IF($Y1174="","",IF(OR(AND(설정!$B$5&lt;&gt;"",ISNUMBER(SEARCH(설정!$B$5,$AC1174))),AND(설정!$B$6&lt;&gt;"",ISNUMBER(SEARCH(설정!$B$6,$AC1174))),AND(설정!$B$7&lt;&gt;"",ISNUMBER(SEARCH(설정!$B$7,$AC1174)))),"제외","포함"))</f>
        <v/>
      </c>
    </row>
    <row r="1175">
      <c r="W1175" s="2">
        <f>IF(OR($B$5="",$C$6="",ROW()&lt;$B$5),"",IF(INDEX($A:$U,ROW(),$C$6)="","",INDEX($A:$U,ROW(),$C$6)))</f>
        <v/>
      </c>
      <c r="X1175" s="28">
        <f>IF($W1175="","",IF(ISNUMBER($W1175),IF($W1175&gt;=10000000,IFERROR(DATE(INT($W1175/10000),MOD(INT($W1175/100),100),MOD($W1175,100)),""),$W1175),IF(ISNUMBER(--SUBSTITUTE(SUBSTITUTE(TRIM($W1175),".","-"),"/","-")),IF(--SUBSTITUTE(SUBSTITUTE(TRIM($W1175),".","-"),"/","-")&gt;=10000000,IFERROR(DATE(--LEFT(TRIM($W1175),4),--MID(TRIM($W1175),5,2),--RIGHT(TRIM($W1175),2)),""),--SUBSTITUTE(SUBSTITUTE(TRIM($W1175),".","-"),"/","-")),IFERROR(--LEFT(SUBSTITUTE(SUBSTITUTE(TRIM($W1175),".","-"),"/","-"),10),""))))</f>
        <v/>
      </c>
      <c r="Y1175" s="29">
        <f>IF($X1175="","",INT($X1175))</f>
        <v/>
      </c>
      <c r="Z1175" s="30">
        <f>IF(OR($Y1175="",$D$6=""),"",IF(INDEX($A:$U,ROW(),$D$6)="",0,IF(ISNUMBER(INDEX($A:$U,ROW(),$D$6)),INDEX($A:$U,ROW(),$D$6),IFERROR(--SUBSTITUTE(SUBSTITUTE(TRIM(INDEX($A:$U,ROW(),$D$6)),",",""),"원",""),0))))</f>
        <v/>
      </c>
      <c r="AA1175" s="30">
        <f>IF(OR($Y1175="",$E$6=""),"",IF(INDEX($A:$U,ROW(),$E$6)="",0,IF(ISNUMBER(INDEX($A:$U,ROW(),$E$6)),INDEX($A:$U,ROW(),$E$6),IFERROR(--SUBSTITUTE(SUBSTITUTE(TRIM(INDEX($A:$U,ROW(),$E$6)),",",""),"원",""),0))))</f>
        <v/>
      </c>
      <c r="AB1175" s="30">
        <f>IF(OR($Y1175="",$F$6=""),"",IF(INDEX($A:$U,ROW(),$F$6)="","",IF(ISNUMBER(INDEX($A:$U,ROW(),$F$6)),INDEX($A:$U,ROW(),$F$6),IFERROR(--SUBSTITUTE(SUBSTITUTE(TRIM(INDEX($A:$U,ROW(),$F$6)),",",""),"원",""),""))))</f>
        <v/>
      </c>
      <c r="AC1175" s="2">
        <f>IF(OR($Y1175="",$G$6=""),"",INDEX($A:$U,ROW(),$G$6)&amp;"")</f>
        <v/>
      </c>
      <c r="AD1175" s="2">
        <f>IF($Y1175="","",IF(OR(AND(설정!$B$5&lt;&gt;"",ISNUMBER(SEARCH(설정!$B$5,$AC1175))),AND(설정!$B$6&lt;&gt;"",ISNUMBER(SEARCH(설정!$B$6,$AC1175))),AND(설정!$B$7&lt;&gt;"",ISNUMBER(SEARCH(설정!$B$7,$AC1175)))),"제외","포함"))</f>
        <v/>
      </c>
    </row>
    <row r="1176">
      <c r="W1176" s="2">
        <f>IF(OR($B$5="",$C$6="",ROW()&lt;$B$5),"",IF(INDEX($A:$U,ROW(),$C$6)="","",INDEX($A:$U,ROW(),$C$6)))</f>
        <v/>
      </c>
      <c r="X1176" s="28">
        <f>IF($W1176="","",IF(ISNUMBER($W1176),IF($W1176&gt;=10000000,IFERROR(DATE(INT($W1176/10000),MOD(INT($W1176/100),100),MOD($W1176,100)),""),$W1176),IF(ISNUMBER(--SUBSTITUTE(SUBSTITUTE(TRIM($W1176),".","-"),"/","-")),IF(--SUBSTITUTE(SUBSTITUTE(TRIM($W1176),".","-"),"/","-")&gt;=10000000,IFERROR(DATE(--LEFT(TRIM($W1176),4),--MID(TRIM($W1176),5,2),--RIGHT(TRIM($W1176),2)),""),--SUBSTITUTE(SUBSTITUTE(TRIM($W1176),".","-"),"/","-")),IFERROR(--LEFT(SUBSTITUTE(SUBSTITUTE(TRIM($W1176),".","-"),"/","-"),10),""))))</f>
        <v/>
      </c>
      <c r="Y1176" s="29">
        <f>IF($X1176="","",INT($X1176))</f>
        <v/>
      </c>
      <c r="Z1176" s="30">
        <f>IF(OR($Y1176="",$D$6=""),"",IF(INDEX($A:$U,ROW(),$D$6)="",0,IF(ISNUMBER(INDEX($A:$U,ROW(),$D$6)),INDEX($A:$U,ROW(),$D$6),IFERROR(--SUBSTITUTE(SUBSTITUTE(TRIM(INDEX($A:$U,ROW(),$D$6)),",",""),"원",""),0))))</f>
        <v/>
      </c>
      <c r="AA1176" s="30">
        <f>IF(OR($Y1176="",$E$6=""),"",IF(INDEX($A:$U,ROW(),$E$6)="",0,IF(ISNUMBER(INDEX($A:$U,ROW(),$E$6)),INDEX($A:$U,ROW(),$E$6),IFERROR(--SUBSTITUTE(SUBSTITUTE(TRIM(INDEX($A:$U,ROW(),$E$6)),",",""),"원",""),0))))</f>
        <v/>
      </c>
      <c r="AB1176" s="30">
        <f>IF(OR($Y1176="",$F$6=""),"",IF(INDEX($A:$U,ROW(),$F$6)="","",IF(ISNUMBER(INDEX($A:$U,ROW(),$F$6)),INDEX($A:$U,ROW(),$F$6),IFERROR(--SUBSTITUTE(SUBSTITUTE(TRIM(INDEX($A:$U,ROW(),$F$6)),",",""),"원",""),""))))</f>
        <v/>
      </c>
      <c r="AC1176" s="2">
        <f>IF(OR($Y1176="",$G$6=""),"",INDEX($A:$U,ROW(),$G$6)&amp;"")</f>
        <v/>
      </c>
      <c r="AD1176" s="2">
        <f>IF($Y1176="","",IF(OR(AND(설정!$B$5&lt;&gt;"",ISNUMBER(SEARCH(설정!$B$5,$AC1176))),AND(설정!$B$6&lt;&gt;"",ISNUMBER(SEARCH(설정!$B$6,$AC1176))),AND(설정!$B$7&lt;&gt;"",ISNUMBER(SEARCH(설정!$B$7,$AC1176)))),"제외","포함"))</f>
        <v/>
      </c>
    </row>
    <row r="1177">
      <c r="W1177" s="2">
        <f>IF(OR($B$5="",$C$6="",ROW()&lt;$B$5),"",IF(INDEX($A:$U,ROW(),$C$6)="","",INDEX($A:$U,ROW(),$C$6)))</f>
        <v/>
      </c>
      <c r="X1177" s="28">
        <f>IF($W1177="","",IF(ISNUMBER($W1177),IF($W1177&gt;=10000000,IFERROR(DATE(INT($W1177/10000),MOD(INT($W1177/100),100),MOD($W1177,100)),""),$W1177),IF(ISNUMBER(--SUBSTITUTE(SUBSTITUTE(TRIM($W1177),".","-"),"/","-")),IF(--SUBSTITUTE(SUBSTITUTE(TRIM($W1177),".","-"),"/","-")&gt;=10000000,IFERROR(DATE(--LEFT(TRIM($W1177),4),--MID(TRIM($W1177),5,2),--RIGHT(TRIM($W1177),2)),""),--SUBSTITUTE(SUBSTITUTE(TRIM($W1177),".","-"),"/","-")),IFERROR(--LEFT(SUBSTITUTE(SUBSTITUTE(TRIM($W1177),".","-"),"/","-"),10),""))))</f>
        <v/>
      </c>
      <c r="Y1177" s="29">
        <f>IF($X1177="","",INT($X1177))</f>
        <v/>
      </c>
      <c r="Z1177" s="30">
        <f>IF(OR($Y1177="",$D$6=""),"",IF(INDEX($A:$U,ROW(),$D$6)="",0,IF(ISNUMBER(INDEX($A:$U,ROW(),$D$6)),INDEX($A:$U,ROW(),$D$6),IFERROR(--SUBSTITUTE(SUBSTITUTE(TRIM(INDEX($A:$U,ROW(),$D$6)),",",""),"원",""),0))))</f>
        <v/>
      </c>
      <c r="AA1177" s="30">
        <f>IF(OR($Y1177="",$E$6=""),"",IF(INDEX($A:$U,ROW(),$E$6)="",0,IF(ISNUMBER(INDEX($A:$U,ROW(),$E$6)),INDEX($A:$U,ROW(),$E$6),IFERROR(--SUBSTITUTE(SUBSTITUTE(TRIM(INDEX($A:$U,ROW(),$E$6)),",",""),"원",""),0))))</f>
        <v/>
      </c>
      <c r="AB1177" s="30">
        <f>IF(OR($Y1177="",$F$6=""),"",IF(INDEX($A:$U,ROW(),$F$6)="","",IF(ISNUMBER(INDEX($A:$U,ROW(),$F$6)),INDEX($A:$U,ROW(),$F$6),IFERROR(--SUBSTITUTE(SUBSTITUTE(TRIM(INDEX($A:$U,ROW(),$F$6)),",",""),"원",""),""))))</f>
        <v/>
      </c>
      <c r="AC1177" s="2">
        <f>IF(OR($Y1177="",$G$6=""),"",INDEX($A:$U,ROW(),$G$6)&amp;"")</f>
        <v/>
      </c>
      <c r="AD1177" s="2">
        <f>IF($Y1177="","",IF(OR(AND(설정!$B$5&lt;&gt;"",ISNUMBER(SEARCH(설정!$B$5,$AC1177))),AND(설정!$B$6&lt;&gt;"",ISNUMBER(SEARCH(설정!$B$6,$AC1177))),AND(설정!$B$7&lt;&gt;"",ISNUMBER(SEARCH(설정!$B$7,$AC1177)))),"제외","포함"))</f>
        <v/>
      </c>
    </row>
    <row r="1178">
      <c r="W1178" s="2">
        <f>IF(OR($B$5="",$C$6="",ROW()&lt;$B$5),"",IF(INDEX($A:$U,ROW(),$C$6)="","",INDEX($A:$U,ROW(),$C$6)))</f>
        <v/>
      </c>
      <c r="X1178" s="28">
        <f>IF($W1178="","",IF(ISNUMBER($W1178),IF($W1178&gt;=10000000,IFERROR(DATE(INT($W1178/10000),MOD(INT($W1178/100),100),MOD($W1178,100)),""),$W1178),IF(ISNUMBER(--SUBSTITUTE(SUBSTITUTE(TRIM($W1178),".","-"),"/","-")),IF(--SUBSTITUTE(SUBSTITUTE(TRIM($W1178),".","-"),"/","-")&gt;=10000000,IFERROR(DATE(--LEFT(TRIM($W1178),4),--MID(TRIM($W1178),5,2),--RIGHT(TRIM($W1178),2)),""),--SUBSTITUTE(SUBSTITUTE(TRIM($W1178),".","-"),"/","-")),IFERROR(--LEFT(SUBSTITUTE(SUBSTITUTE(TRIM($W1178),".","-"),"/","-"),10),""))))</f>
        <v/>
      </c>
      <c r="Y1178" s="29">
        <f>IF($X1178="","",INT($X1178))</f>
        <v/>
      </c>
      <c r="Z1178" s="30">
        <f>IF(OR($Y1178="",$D$6=""),"",IF(INDEX($A:$U,ROW(),$D$6)="",0,IF(ISNUMBER(INDEX($A:$U,ROW(),$D$6)),INDEX($A:$U,ROW(),$D$6),IFERROR(--SUBSTITUTE(SUBSTITUTE(TRIM(INDEX($A:$U,ROW(),$D$6)),",",""),"원",""),0))))</f>
        <v/>
      </c>
      <c r="AA1178" s="30">
        <f>IF(OR($Y1178="",$E$6=""),"",IF(INDEX($A:$U,ROW(),$E$6)="",0,IF(ISNUMBER(INDEX($A:$U,ROW(),$E$6)),INDEX($A:$U,ROW(),$E$6),IFERROR(--SUBSTITUTE(SUBSTITUTE(TRIM(INDEX($A:$U,ROW(),$E$6)),",",""),"원",""),0))))</f>
        <v/>
      </c>
      <c r="AB1178" s="30">
        <f>IF(OR($Y1178="",$F$6=""),"",IF(INDEX($A:$U,ROW(),$F$6)="","",IF(ISNUMBER(INDEX($A:$U,ROW(),$F$6)),INDEX($A:$U,ROW(),$F$6),IFERROR(--SUBSTITUTE(SUBSTITUTE(TRIM(INDEX($A:$U,ROW(),$F$6)),",",""),"원",""),""))))</f>
        <v/>
      </c>
      <c r="AC1178" s="2">
        <f>IF(OR($Y1178="",$G$6=""),"",INDEX($A:$U,ROW(),$G$6)&amp;"")</f>
        <v/>
      </c>
      <c r="AD1178" s="2">
        <f>IF($Y1178="","",IF(OR(AND(설정!$B$5&lt;&gt;"",ISNUMBER(SEARCH(설정!$B$5,$AC1178))),AND(설정!$B$6&lt;&gt;"",ISNUMBER(SEARCH(설정!$B$6,$AC1178))),AND(설정!$B$7&lt;&gt;"",ISNUMBER(SEARCH(설정!$B$7,$AC1178)))),"제외","포함"))</f>
        <v/>
      </c>
    </row>
    <row r="1179">
      <c r="W1179" s="2">
        <f>IF(OR($B$5="",$C$6="",ROW()&lt;$B$5),"",IF(INDEX($A:$U,ROW(),$C$6)="","",INDEX($A:$U,ROW(),$C$6)))</f>
        <v/>
      </c>
      <c r="X1179" s="28">
        <f>IF($W1179="","",IF(ISNUMBER($W1179),IF($W1179&gt;=10000000,IFERROR(DATE(INT($W1179/10000),MOD(INT($W1179/100),100),MOD($W1179,100)),""),$W1179),IF(ISNUMBER(--SUBSTITUTE(SUBSTITUTE(TRIM($W1179),".","-"),"/","-")),IF(--SUBSTITUTE(SUBSTITUTE(TRIM($W1179),".","-"),"/","-")&gt;=10000000,IFERROR(DATE(--LEFT(TRIM($W1179),4),--MID(TRIM($W1179),5,2),--RIGHT(TRIM($W1179),2)),""),--SUBSTITUTE(SUBSTITUTE(TRIM($W1179),".","-"),"/","-")),IFERROR(--LEFT(SUBSTITUTE(SUBSTITUTE(TRIM($W1179),".","-"),"/","-"),10),""))))</f>
        <v/>
      </c>
      <c r="Y1179" s="29">
        <f>IF($X1179="","",INT($X1179))</f>
        <v/>
      </c>
      <c r="Z1179" s="30">
        <f>IF(OR($Y1179="",$D$6=""),"",IF(INDEX($A:$U,ROW(),$D$6)="",0,IF(ISNUMBER(INDEX($A:$U,ROW(),$D$6)),INDEX($A:$U,ROW(),$D$6),IFERROR(--SUBSTITUTE(SUBSTITUTE(TRIM(INDEX($A:$U,ROW(),$D$6)),",",""),"원",""),0))))</f>
        <v/>
      </c>
      <c r="AA1179" s="30">
        <f>IF(OR($Y1179="",$E$6=""),"",IF(INDEX($A:$U,ROW(),$E$6)="",0,IF(ISNUMBER(INDEX($A:$U,ROW(),$E$6)),INDEX($A:$U,ROW(),$E$6),IFERROR(--SUBSTITUTE(SUBSTITUTE(TRIM(INDEX($A:$U,ROW(),$E$6)),",",""),"원",""),0))))</f>
        <v/>
      </c>
      <c r="AB1179" s="30">
        <f>IF(OR($Y1179="",$F$6=""),"",IF(INDEX($A:$U,ROW(),$F$6)="","",IF(ISNUMBER(INDEX($A:$U,ROW(),$F$6)),INDEX($A:$U,ROW(),$F$6),IFERROR(--SUBSTITUTE(SUBSTITUTE(TRIM(INDEX($A:$U,ROW(),$F$6)),",",""),"원",""),""))))</f>
        <v/>
      </c>
      <c r="AC1179" s="2">
        <f>IF(OR($Y1179="",$G$6=""),"",INDEX($A:$U,ROW(),$G$6)&amp;"")</f>
        <v/>
      </c>
      <c r="AD1179" s="2">
        <f>IF($Y1179="","",IF(OR(AND(설정!$B$5&lt;&gt;"",ISNUMBER(SEARCH(설정!$B$5,$AC1179))),AND(설정!$B$6&lt;&gt;"",ISNUMBER(SEARCH(설정!$B$6,$AC1179))),AND(설정!$B$7&lt;&gt;"",ISNUMBER(SEARCH(설정!$B$7,$AC1179)))),"제외","포함"))</f>
        <v/>
      </c>
    </row>
    <row r="1180">
      <c r="W1180" s="2">
        <f>IF(OR($B$5="",$C$6="",ROW()&lt;$B$5),"",IF(INDEX($A:$U,ROW(),$C$6)="","",INDEX($A:$U,ROW(),$C$6)))</f>
        <v/>
      </c>
      <c r="X1180" s="28">
        <f>IF($W1180="","",IF(ISNUMBER($W1180),IF($W1180&gt;=10000000,IFERROR(DATE(INT($W1180/10000),MOD(INT($W1180/100),100),MOD($W1180,100)),""),$W1180),IF(ISNUMBER(--SUBSTITUTE(SUBSTITUTE(TRIM($W1180),".","-"),"/","-")),IF(--SUBSTITUTE(SUBSTITUTE(TRIM($W1180),".","-"),"/","-")&gt;=10000000,IFERROR(DATE(--LEFT(TRIM($W1180),4),--MID(TRIM($W1180),5,2),--RIGHT(TRIM($W1180),2)),""),--SUBSTITUTE(SUBSTITUTE(TRIM($W1180),".","-"),"/","-")),IFERROR(--LEFT(SUBSTITUTE(SUBSTITUTE(TRIM($W1180),".","-"),"/","-"),10),""))))</f>
        <v/>
      </c>
      <c r="Y1180" s="29">
        <f>IF($X1180="","",INT($X1180))</f>
        <v/>
      </c>
      <c r="Z1180" s="30">
        <f>IF(OR($Y1180="",$D$6=""),"",IF(INDEX($A:$U,ROW(),$D$6)="",0,IF(ISNUMBER(INDEX($A:$U,ROW(),$D$6)),INDEX($A:$U,ROW(),$D$6),IFERROR(--SUBSTITUTE(SUBSTITUTE(TRIM(INDEX($A:$U,ROW(),$D$6)),",",""),"원",""),0))))</f>
        <v/>
      </c>
      <c r="AA1180" s="30">
        <f>IF(OR($Y1180="",$E$6=""),"",IF(INDEX($A:$U,ROW(),$E$6)="",0,IF(ISNUMBER(INDEX($A:$U,ROW(),$E$6)),INDEX($A:$U,ROW(),$E$6),IFERROR(--SUBSTITUTE(SUBSTITUTE(TRIM(INDEX($A:$U,ROW(),$E$6)),",",""),"원",""),0))))</f>
        <v/>
      </c>
      <c r="AB1180" s="30">
        <f>IF(OR($Y1180="",$F$6=""),"",IF(INDEX($A:$U,ROW(),$F$6)="","",IF(ISNUMBER(INDEX($A:$U,ROW(),$F$6)),INDEX($A:$U,ROW(),$F$6),IFERROR(--SUBSTITUTE(SUBSTITUTE(TRIM(INDEX($A:$U,ROW(),$F$6)),",",""),"원",""),""))))</f>
        <v/>
      </c>
      <c r="AC1180" s="2">
        <f>IF(OR($Y1180="",$G$6=""),"",INDEX($A:$U,ROW(),$G$6)&amp;"")</f>
        <v/>
      </c>
      <c r="AD1180" s="2">
        <f>IF($Y1180="","",IF(OR(AND(설정!$B$5&lt;&gt;"",ISNUMBER(SEARCH(설정!$B$5,$AC1180))),AND(설정!$B$6&lt;&gt;"",ISNUMBER(SEARCH(설정!$B$6,$AC1180))),AND(설정!$B$7&lt;&gt;"",ISNUMBER(SEARCH(설정!$B$7,$AC1180)))),"제외","포함"))</f>
        <v/>
      </c>
    </row>
    <row r="1181">
      <c r="W1181" s="2">
        <f>IF(OR($B$5="",$C$6="",ROW()&lt;$B$5),"",IF(INDEX($A:$U,ROW(),$C$6)="","",INDEX($A:$U,ROW(),$C$6)))</f>
        <v/>
      </c>
      <c r="X1181" s="28">
        <f>IF($W1181="","",IF(ISNUMBER($W1181),IF($W1181&gt;=10000000,IFERROR(DATE(INT($W1181/10000),MOD(INT($W1181/100),100),MOD($W1181,100)),""),$W1181),IF(ISNUMBER(--SUBSTITUTE(SUBSTITUTE(TRIM($W1181),".","-"),"/","-")),IF(--SUBSTITUTE(SUBSTITUTE(TRIM($W1181),".","-"),"/","-")&gt;=10000000,IFERROR(DATE(--LEFT(TRIM($W1181),4),--MID(TRIM($W1181),5,2),--RIGHT(TRIM($W1181),2)),""),--SUBSTITUTE(SUBSTITUTE(TRIM($W1181),".","-"),"/","-")),IFERROR(--LEFT(SUBSTITUTE(SUBSTITUTE(TRIM($W1181),".","-"),"/","-"),10),""))))</f>
        <v/>
      </c>
      <c r="Y1181" s="29">
        <f>IF($X1181="","",INT($X1181))</f>
        <v/>
      </c>
      <c r="Z1181" s="30">
        <f>IF(OR($Y1181="",$D$6=""),"",IF(INDEX($A:$U,ROW(),$D$6)="",0,IF(ISNUMBER(INDEX($A:$U,ROW(),$D$6)),INDEX($A:$U,ROW(),$D$6),IFERROR(--SUBSTITUTE(SUBSTITUTE(TRIM(INDEX($A:$U,ROW(),$D$6)),",",""),"원",""),0))))</f>
        <v/>
      </c>
      <c r="AA1181" s="30">
        <f>IF(OR($Y1181="",$E$6=""),"",IF(INDEX($A:$U,ROW(),$E$6)="",0,IF(ISNUMBER(INDEX($A:$U,ROW(),$E$6)),INDEX($A:$U,ROW(),$E$6),IFERROR(--SUBSTITUTE(SUBSTITUTE(TRIM(INDEX($A:$U,ROW(),$E$6)),",",""),"원",""),0))))</f>
        <v/>
      </c>
      <c r="AB1181" s="30">
        <f>IF(OR($Y1181="",$F$6=""),"",IF(INDEX($A:$U,ROW(),$F$6)="","",IF(ISNUMBER(INDEX($A:$U,ROW(),$F$6)),INDEX($A:$U,ROW(),$F$6),IFERROR(--SUBSTITUTE(SUBSTITUTE(TRIM(INDEX($A:$U,ROW(),$F$6)),",",""),"원",""),""))))</f>
        <v/>
      </c>
      <c r="AC1181" s="2">
        <f>IF(OR($Y1181="",$G$6=""),"",INDEX($A:$U,ROW(),$G$6)&amp;"")</f>
        <v/>
      </c>
      <c r="AD1181" s="2">
        <f>IF($Y1181="","",IF(OR(AND(설정!$B$5&lt;&gt;"",ISNUMBER(SEARCH(설정!$B$5,$AC1181))),AND(설정!$B$6&lt;&gt;"",ISNUMBER(SEARCH(설정!$B$6,$AC1181))),AND(설정!$B$7&lt;&gt;"",ISNUMBER(SEARCH(설정!$B$7,$AC1181)))),"제외","포함"))</f>
        <v/>
      </c>
    </row>
    <row r="1182">
      <c r="W1182" s="2">
        <f>IF(OR($B$5="",$C$6="",ROW()&lt;$B$5),"",IF(INDEX($A:$U,ROW(),$C$6)="","",INDEX($A:$U,ROW(),$C$6)))</f>
        <v/>
      </c>
      <c r="X1182" s="28">
        <f>IF($W1182="","",IF(ISNUMBER($W1182),IF($W1182&gt;=10000000,IFERROR(DATE(INT($W1182/10000),MOD(INT($W1182/100),100),MOD($W1182,100)),""),$W1182),IF(ISNUMBER(--SUBSTITUTE(SUBSTITUTE(TRIM($W1182),".","-"),"/","-")),IF(--SUBSTITUTE(SUBSTITUTE(TRIM($W1182),".","-"),"/","-")&gt;=10000000,IFERROR(DATE(--LEFT(TRIM($W1182),4),--MID(TRIM($W1182),5,2),--RIGHT(TRIM($W1182),2)),""),--SUBSTITUTE(SUBSTITUTE(TRIM($W1182),".","-"),"/","-")),IFERROR(--LEFT(SUBSTITUTE(SUBSTITUTE(TRIM($W1182),".","-"),"/","-"),10),""))))</f>
        <v/>
      </c>
      <c r="Y1182" s="29">
        <f>IF($X1182="","",INT($X1182))</f>
        <v/>
      </c>
      <c r="Z1182" s="30">
        <f>IF(OR($Y1182="",$D$6=""),"",IF(INDEX($A:$U,ROW(),$D$6)="",0,IF(ISNUMBER(INDEX($A:$U,ROW(),$D$6)),INDEX($A:$U,ROW(),$D$6),IFERROR(--SUBSTITUTE(SUBSTITUTE(TRIM(INDEX($A:$U,ROW(),$D$6)),",",""),"원",""),0))))</f>
        <v/>
      </c>
      <c r="AA1182" s="30">
        <f>IF(OR($Y1182="",$E$6=""),"",IF(INDEX($A:$U,ROW(),$E$6)="",0,IF(ISNUMBER(INDEX($A:$U,ROW(),$E$6)),INDEX($A:$U,ROW(),$E$6),IFERROR(--SUBSTITUTE(SUBSTITUTE(TRIM(INDEX($A:$U,ROW(),$E$6)),",",""),"원",""),0))))</f>
        <v/>
      </c>
      <c r="AB1182" s="30">
        <f>IF(OR($Y1182="",$F$6=""),"",IF(INDEX($A:$U,ROW(),$F$6)="","",IF(ISNUMBER(INDEX($A:$U,ROW(),$F$6)),INDEX($A:$U,ROW(),$F$6),IFERROR(--SUBSTITUTE(SUBSTITUTE(TRIM(INDEX($A:$U,ROW(),$F$6)),",",""),"원",""),""))))</f>
        <v/>
      </c>
      <c r="AC1182" s="2">
        <f>IF(OR($Y1182="",$G$6=""),"",INDEX($A:$U,ROW(),$G$6)&amp;"")</f>
        <v/>
      </c>
      <c r="AD1182" s="2">
        <f>IF($Y1182="","",IF(OR(AND(설정!$B$5&lt;&gt;"",ISNUMBER(SEARCH(설정!$B$5,$AC1182))),AND(설정!$B$6&lt;&gt;"",ISNUMBER(SEARCH(설정!$B$6,$AC1182))),AND(설정!$B$7&lt;&gt;"",ISNUMBER(SEARCH(설정!$B$7,$AC1182)))),"제외","포함"))</f>
        <v/>
      </c>
    </row>
    <row r="1183">
      <c r="W1183" s="2">
        <f>IF(OR($B$5="",$C$6="",ROW()&lt;$B$5),"",IF(INDEX($A:$U,ROW(),$C$6)="","",INDEX($A:$U,ROW(),$C$6)))</f>
        <v/>
      </c>
      <c r="X1183" s="28">
        <f>IF($W1183="","",IF(ISNUMBER($W1183),IF($W1183&gt;=10000000,IFERROR(DATE(INT($W1183/10000),MOD(INT($W1183/100),100),MOD($W1183,100)),""),$W1183),IF(ISNUMBER(--SUBSTITUTE(SUBSTITUTE(TRIM($W1183),".","-"),"/","-")),IF(--SUBSTITUTE(SUBSTITUTE(TRIM($W1183),".","-"),"/","-")&gt;=10000000,IFERROR(DATE(--LEFT(TRIM($W1183),4),--MID(TRIM($W1183),5,2),--RIGHT(TRIM($W1183),2)),""),--SUBSTITUTE(SUBSTITUTE(TRIM($W1183),".","-"),"/","-")),IFERROR(--LEFT(SUBSTITUTE(SUBSTITUTE(TRIM($W1183),".","-"),"/","-"),10),""))))</f>
        <v/>
      </c>
      <c r="Y1183" s="29">
        <f>IF($X1183="","",INT($X1183))</f>
        <v/>
      </c>
      <c r="Z1183" s="30">
        <f>IF(OR($Y1183="",$D$6=""),"",IF(INDEX($A:$U,ROW(),$D$6)="",0,IF(ISNUMBER(INDEX($A:$U,ROW(),$D$6)),INDEX($A:$U,ROW(),$D$6),IFERROR(--SUBSTITUTE(SUBSTITUTE(TRIM(INDEX($A:$U,ROW(),$D$6)),",",""),"원",""),0))))</f>
        <v/>
      </c>
      <c r="AA1183" s="30">
        <f>IF(OR($Y1183="",$E$6=""),"",IF(INDEX($A:$U,ROW(),$E$6)="",0,IF(ISNUMBER(INDEX($A:$U,ROW(),$E$6)),INDEX($A:$U,ROW(),$E$6),IFERROR(--SUBSTITUTE(SUBSTITUTE(TRIM(INDEX($A:$U,ROW(),$E$6)),",",""),"원",""),0))))</f>
        <v/>
      </c>
      <c r="AB1183" s="30">
        <f>IF(OR($Y1183="",$F$6=""),"",IF(INDEX($A:$U,ROW(),$F$6)="","",IF(ISNUMBER(INDEX($A:$U,ROW(),$F$6)),INDEX($A:$U,ROW(),$F$6),IFERROR(--SUBSTITUTE(SUBSTITUTE(TRIM(INDEX($A:$U,ROW(),$F$6)),",",""),"원",""),""))))</f>
        <v/>
      </c>
      <c r="AC1183" s="2">
        <f>IF(OR($Y1183="",$G$6=""),"",INDEX($A:$U,ROW(),$G$6)&amp;"")</f>
        <v/>
      </c>
      <c r="AD1183" s="2">
        <f>IF($Y1183="","",IF(OR(AND(설정!$B$5&lt;&gt;"",ISNUMBER(SEARCH(설정!$B$5,$AC1183))),AND(설정!$B$6&lt;&gt;"",ISNUMBER(SEARCH(설정!$B$6,$AC1183))),AND(설정!$B$7&lt;&gt;"",ISNUMBER(SEARCH(설정!$B$7,$AC1183)))),"제외","포함"))</f>
        <v/>
      </c>
    </row>
    <row r="1184">
      <c r="W1184" s="2">
        <f>IF(OR($B$5="",$C$6="",ROW()&lt;$B$5),"",IF(INDEX($A:$U,ROW(),$C$6)="","",INDEX($A:$U,ROW(),$C$6)))</f>
        <v/>
      </c>
      <c r="X1184" s="28">
        <f>IF($W1184="","",IF(ISNUMBER($W1184),IF($W1184&gt;=10000000,IFERROR(DATE(INT($W1184/10000),MOD(INT($W1184/100),100),MOD($W1184,100)),""),$W1184),IF(ISNUMBER(--SUBSTITUTE(SUBSTITUTE(TRIM($W1184),".","-"),"/","-")),IF(--SUBSTITUTE(SUBSTITUTE(TRIM($W1184),".","-"),"/","-")&gt;=10000000,IFERROR(DATE(--LEFT(TRIM($W1184),4),--MID(TRIM($W1184),5,2),--RIGHT(TRIM($W1184),2)),""),--SUBSTITUTE(SUBSTITUTE(TRIM($W1184),".","-"),"/","-")),IFERROR(--LEFT(SUBSTITUTE(SUBSTITUTE(TRIM($W1184),".","-"),"/","-"),10),""))))</f>
        <v/>
      </c>
      <c r="Y1184" s="29">
        <f>IF($X1184="","",INT($X1184))</f>
        <v/>
      </c>
      <c r="Z1184" s="30">
        <f>IF(OR($Y1184="",$D$6=""),"",IF(INDEX($A:$U,ROW(),$D$6)="",0,IF(ISNUMBER(INDEX($A:$U,ROW(),$D$6)),INDEX($A:$U,ROW(),$D$6),IFERROR(--SUBSTITUTE(SUBSTITUTE(TRIM(INDEX($A:$U,ROW(),$D$6)),",",""),"원",""),0))))</f>
        <v/>
      </c>
      <c r="AA1184" s="30">
        <f>IF(OR($Y1184="",$E$6=""),"",IF(INDEX($A:$U,ROW(),$E$6)="",0,IF(ISNUMBER(INDEX($A:$U,ROW(),$E$6)),INDEX($A:$U,ROW(),$E$6),IFERROR(--SUBSTITUTE(SUBSTITUTE(TRIM(INDEX($A:$U,ROW(),$E$6)),",",""),"원",""),0))))</f>
        <v/>
      </c>
      <c r="AB1184" s="30">
        <f>IF(OR($Y1184="",$F$6=""),"",IF(INDEX($A:$U,ROW(),$F$6)="","",IF(ISNUMBER(INDEX($A:$U,ROW(),$F$6)),INDEX($A:$U,ROW(),$F$6),IFERROR(--SUBSTITUTE(SUBSTITUTE(TRIM(INDEX($A:$U,ROW(),$F$6)),",",""),"원",""),""))))</f>
        <v/>
      </c>
      <c r="AC1184" s="2">
        <f>IF(OR($Y1184="",$G$6=""),"",INDEX($A:$U,ROW(),$G$6)&amp;"")</f>
        <v/>
      </c>
      <c r="AD1184" s="2">
        <f>IF($Y1184="","",IF(OR(AND(설정!$B$5&lt;&gt;"",ISNUMBER(SEARCH(설정!$B$5,$AC1184))),AND(설정!$B$6&lt;&gt;"",ISNUMBER(SEARCH(설정!$B$6,$AC1184))),AND(설정!$B$7&lt;&gt;"",ISNUMBER(SEARCH(설정!$B$7,$AC1184)))),"제외","포함"))</f>
        <v/>
      </c>
    </row>
    <row r="1185">
      <c r="W1185" s="2">
        <f>IF(OR($B$5="",$C$6="",ROW()&lt;$B$5),"",IF(INDEX($A:$U,ROW(),$C$6)="","",INDEX($A:$U,ROW(),$C$6)))</f>
        <v/>
      </c>
      <c r="X1185" s="28">
        <f>IF($W1185="","",IF(ISNUMBER($W1185),IF($W1185&gt;=10000000,IFERROR(DATE(INT($W1185/10000),MOD(INT($W1185/100),100),MOD($W1185,100)),""),$W1185),IF(ISNUMBER(--SUBSTITUTE(SUBSTITUTE(TRIM($W1185),".","-"),"/","-")),IF(--SUBSTITUTE(SUBSTITUTE(TRIM($W1185),".","-"),"/","-")&gt;=10000000,IFERROR(DATE(--LEFT(TRIM($W1185),4),--MID(TRIM($W1185),5,2),--RIGHT(TRIM($W1185),2)),""),--SUBSTITUTE(SUBSTITUTE(TRIM($W1185),".","-"),"/","-")),IFERROR(--LEFT(SUBSTITUTE(SUBSTITUTE(TRIM($W1185),".","-"),"/","-"),10),""))))</f>
        <v/>
      </c>
      <c r="Y1185" s="29">
        <f>IF($X1185="","",INT($X1185))</f>
        <v/>
      </c>
      <c r="Z1185" s="30">
        <f>IF(OR($Y1185="",$D$6=""),"",IF(INDEX($A:$U,ROW(),$D$6)="",0,IF(ISNUMBER(INDEX($A:$U,ROW(),$D$6)),INDEX($A:$U,ROW(),$D$6),IFERROR(--SUBSTITUTE(SUBSTITUTE(TRIM(INDEX($A:$U,ROW(),$D$6)),",",""),"원",""),0))))</f>
        <v/>
      </c>
      <c r="AA1185" s="30">
        <f>IF(OR($Y1185="",$E$6=""),"",IF(INDEX($A:$U,ROW(),$E$6)="",0,IF(ISNUMBER(INDEX($A:$U,ROW(),$E$6)),INDEX($A:$U,ROW(),$E$6),IFERROR(--SUBSTITUTE(SUBSTITUTE(TRIM(INDEX($A:$U,ROW(),$E$6)),",",""),"원",""),0))))</f>
        <v/>
      </c>
      <c r="AB1185" s="30">
        <f>IF(OR($Y1185="",$F$6=""),"",IF(INDEX($A:$U,ROW(),$F$6)="","",IF(ISNUMBER(INDEX($A:$U,ROW(),$F$6)),INDEX($A:$U,ROW(),$F$6),IFERROR(--SUBSTITUTE(SUBSTITUTE(TRIM(INDEX($A:$U,ROW(),$F$6)),",",""),"원",""),""))))</f>
        <v/>
      </c>
      <c r="AC1185" s="2">
        <f>IF(OR($Y1185="",$G$6=""),"",INDEX($A:$U,ROW(),$G$6)&amp;"")</f>
        <v/>
      </c>
      <c r="AD1185" s="2">
        <f>IF($Y1185="","",IF(OR(AND(설정!$B$5&lt;&gt;"",ISNUMBER(SEARCH(설정!$B$5,$AC1185))),AND(설정!$B$6&lt;&gt;"",ISNUMBER(SEARCH(설정!$B$6,$AC1185))),AND(설정!$B$7&lt;&gt;"",ISNUMBER(SEARCH(설정!$B$7,$AC1185)))),"제외","포함"))</f>
        <v/>
      </c>
    </row>
    <row r="1186">
      <c r="W1186" s="2">
        <f>IF(OR($B$5="",$C$6="",ROW()&lt;$B$5),"",IF(INDEX($A:$U,ROW(),$C$6)="","",INDEX($A:$U,ROW(),$C$6)))</f>
        <v/>
      </c>
      <c r="X1186" s="28">
        <f>IF($W1186="","",IF(ISNUMBER($W1186),IF($W1186&gt;=10000000,IFERROR(DATE(INT($W1186/10000),MOD(INT($W1186/100),100),MOD($W1186,100)),""),$W1186),IF(ISNUMBER(--SUBSTITUTE(SUBSTITUTE(TRIM($W1186),".","-"),"/","-")),IF(--SUBSTITUTE(SUBSTITUTE(TRIM($W1186),".","-"),"/","-")&gt;=10000000,IFERROR(DATE(--LEFT(TRIM($W1186),4),--MID(TRIM($W1186),5,2),--RIGHT(TRIM($W1186),2)),""),--SUBSTITUTE(SUBSTITUTE(TRIM($W1186),".","-"),"/","-")),IFERROR(--LEFT(SUBSTITUTE(SUBSTITUTE(TRIM($W1186),".","-"),"/","-"),10),""))))</f>
        <v/>
      </c>
      <c r="Y1186" s="29">
        <f>IF($X1186="","",INT($X1186))</f>
        <v/>
      </c>
      <c r="Z1186" s="30">
        <f>IF(OR($Y1186="",$D$6=""),"",IF(INDEX($A:$U,ROW(),$D$6)="",0,IF(ISNUMBER(INDEX($A:$U,ROW(),$D$6)),INDEX($A:$U,ROW(),$D$6),IFERROR(--SUBSTITUTE(SUBSTITUTE(TRIM(INDEX($A:$U,ROW(),$D$6)),",",""),"원",""),0))))</f>
        <v/>
      </c>
      <c r="AA1186" s="30">
        <f>IF(OR($Y1186="",$E$6=""),"",IF(INDEX($A:$U,ROW(),$E$6)="",0,IF(ISNUMBER(INDEX($A:$U,ROW(),$E$6)),INDEX($A:$U,ROW(),$E$6),IFERROR(--SUBSTITUTE(SUBSTITUTE(TRIM(INDEX($A:$U,ROW(),$E$6)),",",""),"원",""),0))))</f>
        <v/>
      </c>
      <c r="AB1186" s="30">
        <f>IF(OR($Y1186="",$F$6=""),"",IF(INDEX($A:$U,ROW(),$F$6)="","",IF(ISNUMBER(INDEX($A:$U,ROW(),$F$6)),INDEX($A:$U,ROW(),$F$6),IFERROR(--SUBSTITUTE(SUBSTITUTE(TRIM(INDEX($A:$U,ROW(),$F$6)),",",""),"원",""),""))))</f>
        <v/>
      </c>
      <c r="AC1186" s="2">
        <f>IF(OR($Y1186="",$G$6=""),"",INDEX($A:$U,ROW(),$G$6)&amp;"")</f>
        <v/>
      </c>
      <c r="AD1186" s="2">
        <f>IF($Y1186="","",IF(OR(AND(설정!$B$5&lt;&gt;"",ISNUMBER(SEARCH(설정!$B$5,$AC1186))),AND(설정!$B$6&lt;&gt;"",ISNUMBER(SEARCH(설정!$B$6,$AC1186))),AND(설정!$B$7&lt;&gt;"",ISNUMBER(SEARCH(설정!$B$7,$AC1186)))),"제외","포함"))</f>
        <v/>
      </c>
    </row>
    <row r="1187">
      <c r="W1187" s="2">
        <f>IF(OR($B$5="",$C$6="",ROW()&lt;$B$5),"",IF(INDEX($A:$U,ROW(),$C$6)="","",INDEX($A:$U,ROW(),$C$6)))</f>
        <v/>
      </c>
      <c r="X1187" s="28">
        <f>IF($W1187="","",IF(ISNUMBER($W1187),IF($W1187&gt;=10000000,IFERROR(DATE(INT($W1187/10000),MOD(INT($W1187/100),100),MOD($W1187,100)),""),$W1187),IF(ISNUMBER(--SUBSTITUTE(SUBSTITUTE(TRIM($W1187),".","-"),"/","-")),IF(--SUBSTITUTE(SUBSTITUTE(TRIM($W1187),".","-"),"/","-")&gt;=10000000,IFERROR(DATE(--LEFT(TRIM($W1187),4),--MID(TRIM($W1187),5,2),--RIGHT(TRIM($W1187),2)),""),--SUBSTITUTE(SUBSTITUTE(TRIM($W1187),".","-"),"/","-")),IFERROR(--LEFT(SUBSTITUTE(SUBSTITUTE(TRIM($W1187),".","-"),"/","-"),10),""))))</f>
        <v/>
      </c>
      <c r="Y1187" s="29">
        <f>IF($X1187="","",INT($X1187))</f>
        <v/>
      </c>
      <c r="Z1187" s="30">
        <f>IF(OR($Y1187="",$D$6=""),"",IF(INDEX($A:$U,ROW(),$D$6)="",0,IF(ISNUMBER(INDEX($A:$U,ROW(),$D$6)),INDEX($A:$U,ROW(),$D$6),IFERROR(--SUBSTITUTE(SUBSTITUTE(TRIM(INDEX($A:$U,ROW(),$D$6)),",",""),"원",""),0))))</f>
        <v/>
      </c>
      <c r="AA1187" s="30">
        <f>IF(OR($Y1187="",$E$6=""),"",IF(INDEX($A:$U,ROW(),$E$6)="",0,IF(ISNUMBER(INDEX($A:$U,ROW(),$E$6)),INDEX($A:$U,ROW(),$E$6),IFERROR(--SUBSTITUTE(SUBSTITUTE(TRIM(INDEX($A:$U,ROW(),$E$6)),",",""),"원",""),0))))</f>
        <v/>
      </c>
      <c r="AB1187" s="30">
        <f>IF(OR($Y1187="",$F$6=""),"",IF(INDEX($A:$U,ROW(),$F$6)="","",IF(ISNUMBER(INDEX($A:$U,ROW(),$F$6)),INDEX($A:$U,ROW(),$F$6),IFERROR(--SUBSTITUTE(SUBSTITUTE(TRIM(INDEX($A:$U,ROW(),$F$6)),",",""),"원",""),""))))</f>
        <v/>
      </c>
      <c r="AC1187" s="2">
        <f>IF(OR($Y1187="",$G$6=""),"",INDEX($A:$U,ROW(),$G$6)&amp;"")</f>
        <v/>
      </c>
      <c r="AD1187" s="2">
        <f>IF($Y1187="","",IF(OR(AND(설정!$B$5&lt;&gt;"",ISNUMBER(SEARCH(설정!$B$5,$AC1187))),AND(설정!$B$6&lt;&gt;"",ISNUMBER(SEARCH(설정!$B$6,$AC1187))),AND(설정!$B$7&lt;&gt;"",ISNUMBER(SEARCH(설정!$B$7,$AC1187)))),"제외","포함"))</f>
        <v/>
      </c>
    </row>
    <row r="1188">
      <c r="W1188" s="2">
        <f>IF(OR($B$5="",$C$6="",ROW()&lt;$B$5),"",IF(INDEX($A:$U,ROW(),$C$6)="","",INDEX($A:$U,ROW(),$C$6)))</f>
        <v/>
      </c>
      <c r="X1188" s="28">
        <f>IF($W1188="","",IF(ISNUMBER($W1188),IF($W1188&gt;=10000000,IFERROR(DATE(INT($W1188/10000),MOD(INT($W1188/100),100),MOD($W1188,100)),""),$W1188),IF(ISNUMBER(--SUBSTITUTE(SUBSTITUTE(TRIM($W1188),".","-"),"/","-")),IF(--SUBSTITUTE(SUBSTITUTE(TRIM($W1188),".","-"),"/","-")&gt;=10000000,IFERROR(DATE(--LEFT(TRIM($W1188),4),--MID(TRIM($W1188),5,2),--RIGHT(TRIM($W1188),2)),""),--SUBSTITUTE(SUBSTITUTE(TRIM($W1188),".","-"),"/","-")),IFERROR(--LEFT(SUBSTITUTE(SUBSTITUTE(TRIM($W1188),".","-"),"/","-"),10),""))))</f>
        <v/>
      </c>
      <c r="Y1188" s="29">
        <f>IF($X1188="","",INT($X1188))</f>
        <v/>
      </c>
      <c r="Z1188" s="30">
        <f>IF(OR($Y1188="",$D$6=""),"",IF(INDEX($A:$U,ROW(),$D$6)="",0,IF(ISNUMBER(INDEX($A:$U,ROW(),$D$6)),INDEX($A:$U,ROW(),$D$6),IFERROR(--SUBSTITUTE(SUBSTITUTE(TRIM(INDEX($A:$U,ROW(),$D$6)),",",""),"원",""),0))))</f>
        <v/>
      </c>
      <c r="AA1188" s="30">
        <f>IF(OR($Y1188="",$E$6=""),"",IF(INDEX($A:$U,ROW(),$E$6)="",0,IF(ISNUMBER(INDEX($A:$U,ROW(),$E$6)),INDEX($A:$U,ROW(),$E$6),IFERROR(--SUBSTITUTE(SUBSTITUTE(TRIM(INDEX($A:$U,ROW(),$E$6)),",",""),"원",""),0))))</f>
        <v/>
      </c>
      <c r="AB1188" s="30">
        <f>IF(OR($Y1188="",$F$6=""),"",IF(INDEX($A:$U,ROW(),$F$6)="","",IF(ISNUMBER(INDEX($A:$U,ROW(),$F$6)),INDEX($A:$U,ROW(),$F$6),IFERROR(--SUBSTITUTE(SUBSTITUTE(TRIM(INDEX($A:$U,ROW(),$F$6)),",",""),"원",""),""))))</f>
        <v/>
      </c>
      <c r="AC1188" s="2">
        <f>IF(OR($Y1188="",$G$6=""),"",INDEX($A:$U,ROW(),$G$6)&amp;"")</f>
        <v/>
      </c>
      <c r="AD1188" s="2">
        <f>IF($Y1188="","",IF(OR(AND(설정!$B$5&lt;&gt;"",ISNUMBER(SEARCH(설정!$B$5,$AC1188))),AND(설정!$B$6&lt;&gt;"",ISNUMBER(SEARCH(설정!$B$6,$AC1188))),AND(설정!$B$7&lt;&gt;"",ISNUMBER(SEARCH(설정!$B$7,$AC1188)))),"제외","포함"))</f>
        <v/>
      </c>
    </row>
    <row r="1189">
      <c r="W1189" s="2">
        <f>IF(OR($B$5="",$C$6="",ROW()&lt;$B$5),"",IF(INDEX($A:$U,ROW(),$C$6)="","",INDEX($A:$U,ROW(),$C$6)))</f>
        <v/>
      </c>
      <c r="X1189" s="28">
        <f>IF($W1189="","",IF(ISNUMBER($W1189),IF($W1189&gt;=10000000,IFERROR(DATE(INT($W1189/10000),MOD(INT($W1189/100),100),MOD($W1189,100)),""),$W1189),IF(ISNUMBER(--SUBSTITUTE(SUBSTITUTE(TRIM($W1189),".","-"),"/","-")),IF(--SUBSTITUTE(SUBSTITUTE(TRIM($W1189),".","-"),"/","-")&gt;=10000000,IFERROR(DATE(--LEFT(TRIM($W1189),4),--MID(TRIM($W1189),5,2),--RIGHT(TRIM($W1189),2)),""),--SUBSTITUTE(SUBSTITUTE(TRIM($W1189),".","-"),"/","-")),IFERROR(--LEFT(SUBSTITUTE(SUBSTITUTE(TRIM($W1189),".","-"),"/","-"),10),""))))</f>
        <v/>
      </c>
      <c r="Y1189" s="29">
        <f>IF($X1189="","",INT($X1189))</f>
        <v/>
      </c>
      <c r="Z1189" s="30">
        <f>IF(OR($Y1189="",$D$6=""),"",IF(INDEX($A:$U,ROW(),$D$6)="",0,IF(ISNUMBER(INDEX($A:$U,ROW(),$D$6)),INDEX($A:$U,ROW(),$D$6),IFERROR(--SUBSTITUTE(SUBSTITUTE(TRIM(INDEX($A:$U,ROW(),$D$6)),",",""),"원",""),0))))</f>
        <v/>
      </c>
      <c r="AA1189" s="30">
        <f>IF(OR($Y1189="",$E$6=""),"",IF(INDEX($A:$U,ROW(),$E$6)="",0,IF(ISNUMBER(INDEX($A:$U,ROW(),$E$6)),INDEX($A:$U,ROW(),$E$6),IFERROR(--SUBSTITUTE(SUBSTITUTE(TRIM(INDEX($A:$U,ROW(),$E$6)),",",""),"원",""),0))))</f>
        <v/>
      </c>
      <c r="AB1189" s="30">
        <f>IF(OR($Y1189="",$F$6=""),"",IF(INDEX($A:$U,ROW(),$F$6)="","",IF(ISNUMBER(INDEX($A:$U,ROW(),$F$6)),INDEX($A:$U,ROW(),$F$6),IFERROR(--SUBSTITUTE(SUBSTITUTE(TRIM(INDEX($A:$U,ROW(),$F$6)),",",""),"원",""),""))))</f>
        <v/>
      </c>
      <c r="AC1189" s="2">
        <f>IF(OR($Y1189="",$G$6=""),"",INDEX($A:$U,ROW(),$G$6)&amp;"")</f>
        <v/>
      </c>
      <c r="AD1189" s="2">
        <f>IF($Y1189="","",IF(OR(AND(설정!$B$5&lt;&gt;"",ISNUMBER(SEARCH(설정!$B$5,$AC1189))),AND(설정!$B$6&lt;&gt;"",ISNUMBER(SEARCH(설정!$B$6,$AC1189))),AND(설정!$B$7&lt;&gt;"",ISNUMBER(SEARCH(설정!$B$7,$AC1189)))),"제외","포함"))</f>
        <v/>
      </c>
    </row>
    <row r="1190">
      <c r="W1190" s="2">
        <f>IF(OR($B$5="",$C$6="",ROW()&lt;$B$5),"",IF(INDEX($A:$U,ROW(),$C$6)="","",INDEX($A:$U,ROW(),$C$6)))</f>
        <v/>
      </c>
      <c r="X1190" s="28">
        <f>IF($W1190="","",IF(ISNUMBER($W1190),IF($W1190&gt;=10000000,IFERROR(DATE(INT($W1190/10000),MOD(INT($W1190/100),100),MOD($W1190,100)),""),$W1190),IF(ISNUMBER(--SUBSTITUTE(SUBSTITUTE(TRIM($W1190),".","-"),"/","-")),IF(--SUBSTITUTE(SUBSTITUTE(TRIM($W1190),".","-"),"/","-")&gt;=10000000,IFERROR(DATE(--LEFT(TRIM($W1190),4),--MID(TRIM($W1190),5,2),--RIGHT(TRIM($W1190),2)),""),--SUBSTITUTE(SUBSTITUTE(TRIM($W1190),".","-"),"/","-")),IFERROR(--LEFT(SUBSTITUTE(SUBSTITUTE(TRIM($W1190),".","-"),"/","-"),10),""))))</f>
        <v/>
      </c>
      <c r="Y1190" s="29">
        <f>IF($X1190="","",INT($X1190))</f>
        <v/>
      </c>
      <c r="Z1190" s="30">
        <f>IF(OR($Y1190="",$D$6=""),"",IF(INDEX($A:$U,ROW(),$D$6)="",0,IF(ISNUMBER(INDEX($A:$U,ROW(),$D$6)),INDEX($A:$U,ROW(),$D$6),IFERROR(--SUBSTITUTE(SUBSTITUTE(TRIM(INDEX($A:$U,ROW(),$D$6)),",",""),"원",""),0))))</f>
        <v/>
      </c>
      <c r="AA1190" s="30">
        <f>IF(OR($Y1190="",$E$6=""),"",IF(INDEX($A:$U,ROW(),$E$6)="",0,IF(ISNUMBER(INDEX($A:$U,ROW(),$E$6)),INDEX($A:$U,ROW(),$E$6),IFERROR(--SUBSTITUTE(SUBSTITUTE(TRIM(INDEX($A:$U,ROW(),$E$6)),",",""),"원",""),0))))</f>
        <v/>
      </c>
      <c r="AB1190" s="30">
        <f>IF(OR($Y1190="",$F$6=""),"",IF(INDEX($A:$U,ROW(),$F$6)="","",IF(ISNUMBER(INDEX($A:$U,ROW(),$F$6)),INDEX($A:$U,ROW(),$F$6),IFERROR(--SUBSTITUTE(SUBSTITUTE(TRIM(INDEX($A:$U,ROW(),$F$6)),",",""),"원",""),""))))</f>
        <v/>
      </c>
      <c r="AC1190" s="2">
        <f>IF(OR($Y1190="",$G$6=""),"",INDEX($A:$U,ROW(),$G$6)&amp;"")</f>
        <v/>
      </c>
      <c r="AD1190" s="2">
        <f>IF($Y1190="","",IF(OR(AND(설정!$B$5&lt;&gt;"",ISNUMBER(SEARCH(설정!$B$5,$AC1190))),AND(설정!$B$6&lt;&gt;"",ISNUMBER(SEARCH(설정!$B$6,$AC1190))),AND(설정!$B$7&lt;&gt;"",ISNUMBER(SEARCH(설정!$B$7,$AC1190)))),"제외","포함"))</f>
        <v/>
      </c>
    </row>
    <row r="1191">
      <c r="W1191" s="2">
        <f>IF(OR($B$5="",$C$6="",ROW()&lt;$B$5),"",IF(INDEX($A:$U,ROW(),$C$6)="","",INDEX($A:$U,ROW(),$C$6)))</f>
        <v/>
      </c>
      <c r="X1191" s="28">
        <f>IF($W1191="","",IF(ISNUMBER($W1191),IF($W1191&gt;=10000000,IFERROR(DATE(INT($W1191/10000),MOD(INT($W1191/100),100),MOD($W1191,100)),""),$W1191),IF(ISNUMBER(--SUBSTITUTE(SUBSTITUTE(TRIM($W1191),".","-"),"/","-")),IF(--SUBSTITUTE(SUBSTITUTE(TRIM($W1191),".","-"),"/","-")&gt;=10000000,IFERROR(DATE(--LEFT(TRIM($W1191),4),--MID(TRIM($W1191),5,2),--RIGHT(TRIM($W1191),2)),""),--SUBSTITUTE(SUBSTITUTE(TRIM($W1191),".","-"),"/","-")),IFERROR(--LEFT(SUBSTITUTE(SUBSTITUTE(TRIM($W1191),".","-"),"/","-"),10),""))))</f>
        <v/>
      </c>
      <c r="Y1191" s="29">
        <f>IF($X1191="","",INT($X1191))</f>
        <v/>
      </c>
      <c r="Z1191" s="30">
        <f>IF(OR($Y1191="",$D$6=""),"",IF(INDEX($A:$U,ROW(),$D$6)="",0,IF(ISNUMBER(INDEX($A:$U,ROW(),$D$6)),INDEX($A:$U,ROW(),$D$6),IFERROR(--SUBSTITUTE(SUBSTITUTE(TRIM(INDEX($A:$U,ROW(),$D$6)),",",""),"원",""),0))))</f>
        <v/>
      </c>
      <c r="AA1191" s="30">
        <f>IF(OR($Y1191="",$E$6=""),"",IF(INDEX($A:$U,ROW(),$E$6)="",0,IF(ISNUMBER(INDEX($A:$U,ROW(),$E$6)),INDEX($A:$U,ROW(),$E$6),IFERROR(--SUBSTITUTE(SUBSTITUTE(TRIM(INDEX($A:$U,ROW(),$E$6)),",",""),"원",""),0))))</f>
        <v/>
      </c>
      <c r="AB1191" s="30">
        <f>IF(OR($Y1191="",$F$6=""),"",IF(INDEX($A:$U,ROW(),$F$6)="","",IF(ISNUMBER(INDEX($A:$U,ROW(),$F$6)),INDEX($A:$U,ROW(),$F$6),IFERROR(--SUBSTITUTE(SUBSTITUTE(TRIM(INDEX($A:$U,ROW(),$F$6)),",",""),"원",""),""))))</f>
        <v/>
      </c>
      <c r="AC1191" s="2">
        <f>IF(OR($Y1191="",$G$6=""),"",INDEX($A:$U,ROW(),$G$6)&amp;"")</f>
        <v/>
      </c>
      <c r="AD1191" s="2">
        <f>IF($Y1191="","",IF(OR(AND(설정!$B$5&lt;&gt;"",ISNUMBER(SEARCH(설정!$B$5,$AC1191))),AND(설정!$B$6&lt;&gt;"",ISNUMBER(SEARCH(설정!$B$6,$AC1191))),AND(설정!$B$7&lt;&gt;"",ISNUMBER(SEARCH(설정!$B$7,$AC1191)))),"제외","포함"))</f>
        <v/>
      </c>
    </row>
    <row r="1192">
      <c r="W1192" s="2">
        <f>IF(OR($B$5="",$C$6="",ROW()&lt;$B$5),"",IF(INDEX($A:$U,ROW(),$C$6)="","",INDEX($A:$U,ROW(),$C$6)))</f>
        <v/>
      </c>
      <c r="X1192" s="28">
        <f>IF($W1192="","",IF(ISNUMBER($W1192),IF($W1192&gt;=10000000,IFERROR(DATE(INT($W1192/10000),MOD(INT($W1192/100),100),MOD($W1192,100)),""),$W1192),IF(ISNUMBER(--SUBSTITUTE(SUBSTITUTE(TRIM($W1192),".","-"),"/","-")),IF(--SUBSTITUTE(SUBSTITUTE(TRIM($W1192),".","-"),"/","-")&gt;=10000000,IFERROR(DATE(--LEFT(TRIM($W1192),4),--MID(TRIM($W1192),5,2),--RIGHT(TRIM($W1192),2)),""),--SUBSTITUTE(SUBSTITUTE(TRIM($W1192),".","-"),"/","-")),IFERROR(--LEFT(SUBSTITUTE(SUBSTITUTE(TRIM($W1192),".","-"),"/","-"),10),""))))</f>
        <v/>
      </c>
      <c r="Y1192" s="29">
        <f>IF($X1192="","",INT($X1192))</f>
        <v/>
      </c>
      <c r="Z1192" s="30">
        <f>IF(OR($Y1192="",$D$6=""),"",IF(INDEX($A:$U,ROW(),$D$6)="",0,IF(ISNUMBER(INDEX($A:$U,ROW(),$D$6)),INDEX($A:$U,ROW(),$D$6),IFERROR(--SUBSTITUTE(SUBSTITUTE(TRIM(INDEX($A:$U,ROW(),$D$6)),",",""),"원",""),0))))</f>
        <v/>
      </c>
      <c r="AA1192" s="30">
        <f>IF(OR($Y1192="",$E$6=""),"",IF(INDEX($A:$U,ROW(),$E$6)="",0,IF(ISNUMBER(INDEX($A:$U,ROW(),$E$6)),INDEX($A:$U,ROW(),$E$6),IFERROR(--SUBSTITUTE(SUBSTITUTE(TRIM(INDEX($A:$U,ROW(),$E$6)),",",""),"원",""),0))))</f>
        <v/>
      </c>
      <c r="AB1192" s="30">
        <f>IF(OR($Y1192="",$F$6=""),"",IF(INDEX($A:$U,ROW(),$F$6)="","",IF(ISNUMBER(INDEX($A:$U,ROW(),$F$6)),INDEX($A:$U,ROW(),$F$6),IFERROR(--SUBSTITUTE(SUBSTITUTE(TRIM(INDEX($A:$U,ROW(),$F$6)),",",""),"원",""),""))))</f>
        <v/>
      </c>
      <c r="AC1192" s="2">
        <f>IF(OR($Y1192="",$G$6=""),"",INDEX($A:$U,ROW(),$G$6)&amp;"")</f>
        <v/>
      </c>
      <c r="AD1192" s="2">
        <f>IF($Y1192="","",IF(OR(AND(설정!$B$5&lt;&gt;"",ISNUMBER(SEARCH(설정!$B$5,$AC1192))),AND(설정!$B$6&lt;&gt;"",ISNUMBER(SEARCH(설정!$B$6,$AC1192))),AND(설정!$B$7&lt;&gt;"",ISNUMBER(SEARCH(설정!$B$7,$AC1192)))),"제외","포함"))</f>
        <v/>
      </c>
    </row>
    <row r="1193">
      <c r="W1193" s="2">
        <f>IF(OR($B$5="",$C$6="",ROW()&lt;$B$5),"",IF(INDEX($A:$U,ROW(),$C$6)="","",INDEX($A:$U,ROW(),$C$6)))</f>
        <v/>
      </c>
      <c r="X1193" s="28">
        <f>IF($W1193="","",IF(ISNUMBER($W1193),IF($W1193&gt;=10000000,IFERROR(DATE(INT($W1193/10000),MOD(INT($W1193/100),100),MOD($W1193,100)),""),$W1193),IF(ISNUMBER(--SUBSTITUTE(SUBSTITUTE(TRIM($W1193),".","-"),"/","-")),IF(--SUBSTITUTE(SUBSTITUTE(TRIM($W1193),".","-"),"/","-")&gt;=10000000,IFERROR(DATE(--LEFT(TRIM($W1193),4),--MID(TRIM($W1193),5,2),--RIGHT(TRIM($W1193),2)),""),--SUBSTITUTE(SUBSTITUTE(TRIM($W1193),".","-"),"/","-")),IFERROR(--LEFT(SUBSTITUTE(SUBSTITUTE(TRIM($W1193),".","-"),"/","-"),10),""))))</f>
        <v/>
      </c>
      <c r="Y1193" s="29">
        <f>IF($X1193="","",INT($X1193))</f>
        <v/>
      </c>
      <c r="Z1193" s="30">
        <f>IF(OR($Y1193="",$D$6=""),"",IF(INDEX($A:$U,ROW(),$D$6)="",0,IF(ISNUMBER(INDEX($A:$U,ROW(),$D$6)),INDEX($A:$U,ROW(),$D$6),IFERROR(--SUBSTITUTE(SUBSTITUTE(TRIM(INDEX($A:$U,ROW(),$D$6)),",",""),"원",""),0))))</f>
        <v/>
      </c>
      <c r="AA1193" s="30">
        <f>IF(OR($Y1193="",$E$6=""),"",IF(INDEX($A:$U,ROW(),$E$6)="",0,IF(ISNUMBER(INDEX($A:$U,ROW(),$E$6)),INDEX($A:$U,ROW(),$E$6),IFERROR(--SUBSTITUTE(SUBSTITUTE(TRIM(INDEX($A:$U,ROW(),$E$6)),",",""),"원",""),0))))</f>
        <v/>
      </c>
      <c r="AB1193" s="30">
        <f>IF(OR($Y1193="",$F$6=""),"",IF(INDEX($A:$U,ROW(),$F$6)="","",IF(ISNUMBER(INDEX($A:$U,ROW(),$F$6)),INDEX($A:$U,ROW(),$F$6),IFERROR(--SUBSTITUTE(SUBSTITUTE(TRIM(INDEX($A:$U,ROW(),$F$6)),",",""),"원",""),""))))</f>
        <v/>
      </c>
      <c r="AC1193" s="2">
        <f>IF(OR($Y1193="",$G$6=""),"",INDEX($A:$U,ROW(),$G$6)&amp;"")</f>
        <v/>
      </c>
      <c r="AD1193" s="2">
        <f>IF($Y1193="","",IF(OR(AND(설정!$B$5&lt;&gt;"",ISNUMBER(SEARCH(설정!$B$5,$AC1193))),AND(설정!$B$6&lt;&gt;"",ISNUMBER(SEARCH(설정!$B$6,$AC1193))),AND(설정!$B$7&lt;&gt;"",ISNUMBER(SEARCH(설정!$B$7,$AC1193)))),"제외","포함"))</f>
        <v/>
      </c>
    </row>
    <row r="1194">
      <c r="W1194" s="2">
        <f>IF(OR($B$5="",$C$6="",ROW()&lt;$B$5),"",IF(INDEX($A:$U,ROW(),$C$6)="","",INDEX($A:$U,ROW(),$C$6)))</f>
        <v/>
      </c>
      <c r="X1194" s="28">
        <f>IF($W1194="","",IF(ISNUMBER($W1194),IF($W1194&gt;=10000000,IFERROR(DATE(INT($W1194/10000),MOD(INT($W1194/100),100),MOD($W1194,100)),""),$W1194),IF(ISNUMBER(--SUBSTITUTE(SUBSTITUTE(TRIM($W1194),".","-"),"/","-")),IF(--SUBSTITUTE(SUBSTITUTE(TRIM($W1194),".","-"),"/","-")&gt;=10000000,IFERROR(DATE(--LEFT(TRIM($W1194),4),--MID(TRIM($W1194),5,2),--RIGHT(TRIM($W1194),2)),""),--SUBSTITUTE(SUBSTITUTE(TRIM($W1194),".","-"),"/","-")),IFERROR(--LEFT(SUBSTITUTE(SUBSTITUTE(TRIM($W1194),".","-"),"/","-"),10),""))))</f>
        <v/>
      </c>
      <c r="Y1194" s="29">
        <f>IF($X1194="","",INT($X1194))</f>
        <v/>
      </c>
      <c r="Z1194" s="30">
        <f>IF(OR($Y1194="",$D$6=""),"",IF(INDEX($A:$U,ROW(),$D$6)="",0,IF(ISNUMBER(INDEX($A:$U,ROW(),$D$6)),INDEX($A:$U,ROW(),$D$6),IFERROR(--SUBSTITUTE(SUBSTITUTE(TRIM(INDEX($A:$U,ROW(),$D$6)),",",""),"원",""),0))))</f>
        <v/>
      </c>
      <c r="AA1194" s="30">
        <f>IF(OR($Y1194="",$E$6=""),"",IF(INDEX($A:$U,ROW(),$E$6)="",0,IF(ISNUMBER(INDEX($A:$U,ROW(),$E$6)),INDEX($A:$U,ROW(),$E$6),IFERROR(--SUBSTITUTE(SUBSTITUTE(TRIM(INDEX($A:$U,ROW(),$E$6)),",",""),"원",""),0))))</f>
        <v/>
      </c>
      <c r="AB1194" s="30">
        <f>IF(OR($Y1194="",$F$6=""),"",IF(INDEX($A:$U,ROW(),$F$6)="","",IF(ISNUMBER(INDEX($A:$U,ROW(),$F$6)),INDEX($A:$U,ROW(),$F$6),IFERROR(--SUBSTITUTE(SUBSTITUTE(TRIM(INDEX($A:$U,ROW(),$F$6)),",",""),"원",""),""))))</f>
        <v/>
      </c>
      <c r="AC1194" s="2">
        <f>IF(OR($Y1194="",$G$6=""),"",INDEX($A:$U,ROW(),$G$6)&amp;"")</f>
        <v/>
      </c>
      <c r="AD1194" s="2">
        <f>IF($Y1194="","",IF(OR(AND(설정!$B$5&lt;&gt;"",ISNUMBER(SEARCH(설정!$B$5,$AC1194))),AND(설정!$B$6&lt;&gt;"",ISNUMBER(SEARCH(설정!$B$6,$AC1194))),AND(설정!$B$7&lt;&gt;"",ISNUMBER(SEARCH(설정!$B$7,$AC1194)))),"제외","포함"))</f>
        <v/>
      </c>
    </row>
    <row r="1195">
      <c r="W1195" s="2">
        <f>IF(OR($B$5="",$C$6="",ROW()&lt;$B$5),"",IF(INDEX($A:$U,ROW(),$C$6)="","",INDEX($A:$U,ROW(),$C$6)))</f>
        <v/>
      </c>
      <c r="X1195" s="28">
        <f>IF($W1195="","",IF(ISNUMBER($W1195),IF($W1195&gt;=10000000,IFERROR(DATE(INT($W1195/10000),MOD(INT($W1195/100),100),MOD($W1195,100)),""),$W1195),IF(ISNUMBER(--SUBSTITUTE(SUBSTITUTE(TRIM($W1195),".","-"),"/","-")),IF(--SUBSTITUTE(SUBSTITUTE(TRIM($W1195),".","-"),"/","-")&gt;=10000000,IFERROR(DATE(--LEFT(TRIM($W1195),4),--MID(TRIM($W1195),5,2),--RIGHT(TRIM($W1195),2)),""),--SUBSTITUTE(SUBSTITUTE(TRIM($W1195),".","-"),"/","-")),IFERROR(--LEFT(SUBSTITUTE(SUBSTITUTE(TRIM($W1195),".","-"),"/","-"),10),""))))</f>
        <v/>
      </c>
      <c r="Y1195" s="29">
        <f>IF($X1195="","",INT($X1195))</f>
        <v/>
      </c>
      <c r="Z1195" s="30">
        <f>IF(OR($Y1195="",$D$6=""),"",IF(INDEX($A:$U,ROW(),$D$6)="",0,IF(ISNUMBER(INDEX($A:$U,ROW(),$D$6)),INDEX($A:$U,ROW(),$D$6),IFERROR(--SUBSTITUTE(SUBSTITUTE(TRIM(INDEX($A:$U,ROW(),$D$6)),",",""),"원",""),0))))</f>
        <v/>
      </c>
      <c r="AA1195" s="30">
        <f>IF(OR($Y1195="",$E$6=""),"",IF(INDEX($A:$U,ROW(),$E$6)="",0,IF(ISNUMBER(INDEX($A:$U,ROW(),$E$6)),INDEX($A:$U,ROW(),$E$6),IFERROR(--SUBSTITUTE(SUBSTITUTE(TRIM(INDEX($A:$U,ROW(),$E$6)),",",""),"원",""),0))))</f>
        <v/>
      </c>
      <c r="AB1195" s="30">
        <f>IF(OR($Y1195="",$F$6=""),"",IF(INDEX($A:$U,ROW(),$F$6)="","",IF(ISNUMBER(INDEX($A:$U,ROW(),$F$6)),INDEX($A:$U,ROW(),$F$6),IFERROR(--SUBSTITUTE(SUBSTITUTE(TRIM(INDEX($A:$U,ROW(),$F$6)),",",""),"원",""),""))))</f>
        <v/>
      </c>
      <c r="AC1195" s="2">
        <f>IF(OR($Y1195="",$G$6=""),"",INDEX($A:$U,ROW(),$G$6)&amp;"")</f>
        <v/>
      </c>
      <c r="AD1195" s="2">
        <f>IF($Y1195="","",IF(OR(AND(설정!$B$5&lt;&gt;"",ISNUMBER(SEARCH(설정!$B$5,$AC1195))),AND(설정!$B$6&lt;&gt;"",ISNUMBER(SEARCH(설정!$B$6,$AC1195))),AND(설정!$B$7&lt;&gt;"",ISNUMBER(SEARCH(설정!$B$7,$AC1195)))),"제외","포함"))</f>
        <v/>
      </c>
    </row>
    <row r="1196">
      <c r="W1196" s="2">
        <f>IF(OR($B$5="",$C$6="",ROW()&lt;$B$5),"",IF(INDEX($A:$U,ROW(),$C$6)="","",INDEX($A:$U,ROW(),$C$6)))</f>
        <v/>
      </c>
      <c r="X1196" s="28">
        <f>IF($W1196="","",IF(ISNUMBER($W1196),IF($W1196&gt;=10000000,IFERROR(DATE(INT($W1196/10000),MOD(INT($W1196/100),100),MOD($W1196,100)),""),$W1196),IF(ISNUMBER(--SUBSTITUTE(SUBSTITUTE(TRIM($W1196),".","-"),"/","-")),IF(--SUBSTITUTE(SUBSTITUTE(TRIM($W1196),".","-"),"/","-")&gt;=10000000,IFERROR(DATE(--LEFT(TRIM($W1196),4),--MID(TRIM($W1196),5,2),--RIGHT(TRIM($W1196),2)),""),--SUBSTITUTE(SUBSTITUTE(TRIM($W1196),".","-"),"/","-")),IFERROR(--LEFT(SUBSTITUTE(SUBSTITUTE(TRIM($W1196),".","-"),"/","-"),10),""))))</f>
        <v/>
      </c>
      <c r="Y1196" s="29">
        <f>IF($X1196="","",INT($X1196))</f>
        <v/>
      </c>
      <c r="Z1196" s="30">
        <f>IF(OR($Y1196="",$D$6=""),"",IF(INDEX($A:$U,ROW(),$D$6)="",0,IF(ISNUMBER(INDEX($A:$U,ROW(),$D$6)),INDEX($A:$U,ROW(),$D$6),IFERROR(--SUBSTITUTE(SUBSTITUTE(TRIM(INDEX($A:$U,ROW(),$D$6)),",",""),"원",""),0))))</f>
        <v/>
      </c>
      <c r="AA1196" s="30">
        <f>IF(OR($Y1196="",$E$6=""),"",IF(INDEX($A:$U,ROW(),$E$6)="",0,IF(ISNUMBER(INDEX($A:$U,ROW(),$E$6)),INDEX($A:$U,ROW(),$E$6),IFERROR(--SUBSTITUTE(SUBSTITUTE(TRIM(INDEX($A:$U,ROW(),$E$6)),",",""),"원",""),0))))</f>
        <v/>
      </c>
      <c r="AB1196" s="30">
        <f>IF(OR($Y1196="",$F$6=""),"",IF(INDEX($A:$U,ROW(),$F$6)="","",IF(ISNUMBER(INDEX($A:$U,ROW(),$F$6)),INDEX($A:$U,ROW(),$F$6),IFERROR(--SUBSTITUTE(SUBSTITUTE(TRIM(INDEX($A:$U,ROW(),$F$6)),",",""),"원",""),""))))</f>
        <v/>
      </c>
      <c r="AC1196" s="2">
        <f>IF(OR($Y1196="",$G$6=""),"",INDEX($A:$U,ROW(),$G$6)&amp;"")</f>
        <v/>
      </c>
      <c r="AD1196" s="2">
        <f>IF($Y1196="","",IF(OR(AND(설정!$B$5&lt;&gt;"",ISNUMBER(SEARCH(설정!$B$5,$AC1196))),AND(설정!$B$6&lt;&gt;"",ISNUMBER(SEARCH(설정!$B$6,$AC1196))),AND(설정!$B$7&lt;&gt;"",ISNUMBER(SEARCH(설정!$B$7,$AC1196)))),"제외","포함"))</f>
        <v/>
      </c>
    </row>
    <row r="1197">
      <c r="W1197" s="2">
        <f>IF(OR($B$5="",$C$6="",ROW()&lt;$B$5),"",IF(INDEX($A:$U,ROW(),$C$6)="","",INDEX($A:$U,ROW(),$C$6)))</f>
        <v/>
      </c>
      <c r="X1197" s="28">
        <f>IF($W1197="","",IF(ISNUMBER($W1197),IF($W1197&gt;=10000000,IFERROR(DATE(INT($W1197/10000),MOD(INT($W1197/100),100),MOD($W1197,100)),""),$W1197),IF(ISNUMBER(--SUBSTITUTE(SUBSTITUTE(TRIM($W1197),".","-"),"/","-")),IF(--SUBSTITUTE(SUBSTITUTE(TRIM($W1197),".","-"),"/","-")&gt;=10000000,IFERROR(DATE(--LEFT(TRIM($W1197),4),--MID(TRIM($W1197),5,2),--RIGHT(TRIM($W1197),2)),""),--SUBSTITUTE(SUBSTITUTE(TRIM($W1197),".","-"),"/","-")),IFERROR(--LEFT(SUBSTITUTE(SUBSTITUTE(TRIM($W1197),".","-"),"/","-"),10),""))))</f>
        <v/>
      </c>
      <c r="Y1197" s="29">
        <f>IF($X1197="","",INT($X1197))</f>
        <v/>
      </c>
      <c r="Z1197" s="30">
        <f>IF(OR($Y1197="",$D$6=""),"",IF(INDEX($A:$U,ROW(),$D$6)="",0,IF(ISNUMBER(INDEX($A:$U,ROW(),$D$6)),INDEX($A:$U,ROW(),$D$6),IFERROR(--SUBSTITUTE(SUBSTITUTE(TRIM(INDEX($A:$U,ROW(),$D$6)),",",""),"원",""),0))))</f>
        <v/>
      </c>
      <c r="AA1197" s="30">
        <f>IF(OR($Y1197="",$E$6=""),"",IF(INDEX($A:$U,ROW(),$E$6)="",0,IF(ISNUMBER(INDEX($A:$U,ROW(),$E$6)),INDEX($A:$U,ROW(),$E$6),IFERROR(--SUBSTITUTE(SUBSTITUTE(TRIM(INDEX($A:$U,ROW(),$E$6)),",",""),"원",""),0))))</f>
        <v/>
      </c>
      <c r="AB1197" s="30">
        <f>IF(OR($Y1197="",$F$6=""),"",IF(INDEX($A:$U,ROW(),$F$6)="","",IF(ISNUMBER(INDEX($A:$U,ROW(),$F$6)),INDEX($A:$U,ROW(),$F$6),IFERROR(--SUBSTITUTE(SUBSTITUTE(TRIM(INDEX($A:$U,ROW(),$F$6)),",",""),"원",""),""))))</f>
        <v/>
      </c>
      <c r="AC1197" s="2">
        <f>IF(OR($Y1197="",$G$6=""),"",INDEX($A:$U,ROW(),$G$6)&amp;"")</f>
        <v/>
      </c>
      <c r="AD1197" s="2">
        <f>IF($Y1197="","",IF(OR(AND(설정!$B$5&lt;&gt;"",ISNUMBER(SEARCH(설정!$B$5,$AC1197))),AND(설정!$B$6&lt;&gt;"",ISNUMBER(SEARCH(설정!$B$6,$AC1197))),AND(설정!$B$7&lt;&gt;"",ISNUMBER(SEARCH(설정!$B$7,$AC1197)))),"제외","포함"))</f>
        <v/>
      </c>
    </row>
    <row r="1198">
      <c r="W1198" s="2">
        <f>IF(OR($B$5="",$C$6="",ROW()&lt;$B$5),"",IF(INDEX($A:$U,ROW(),$C$6)="","",INDEX($A:$U,ROW(),$C$6)))</f>
        <v/>
      </c>
      <c r="X1198" s="28">
        <f>IF($W1198="","",IF(ISNUMBER($W1198),IF($W1198&gt;=10000000,IFERROR(DATE(INT($W1198/10000),MOD(INT($W1198/100),100),MOD($W1198,100)),""),$W1198),IF(ISNUMBER(--SUBSTITUTE(SUBSTITUTE(TRIM($W1198),".","-"),"/","-")),IF(--SUBSTITUTE(SUBSTITUTE(TRIM($W1198),".","-"),"/","-")&gt;=10000000,IFERROR(DATE(--LEFT(TRIM($W1198),4),--MID(TRIM($W1198),5,2),--RIGHT(TRIM($W1198),2)),""),--SUBSTITUTE(SUBSTITUTE(TRIM($W1198),".","-"),"/","-")),IFERROR(--LEFT(SUBSTITUTE(SUBSTITUTE(TRIM($W1198),".","-"),"/","-"),10),""))))</f>
        <v/>
      </c>
      <c r="Y1198" s="29">
        <f>IF($X1198="","",INT($X1198))</f>
        <v/>
      </c>
      <c r="Z1198" s="30">
        <f>IF(OR($Y1198="",$D$6=""),"",IF(INDEX($A:$U,ROW(),$D$6)="",0,IF(ISNUMBER(INDEX($A:$U,ROW(),$D$6)),INDEX($A:$U,ROW(),$D$6),IFERROR(--SUBSTITUTE(SUBSTITUTE(TRIM(INDEX($A:$U,ROW(),$D$6)),",",""),"원",""),0))))</f>
        <v/>
      </c>
      <c r="AA1198" s="30">
        <f>IF(OR($Y1198="",$E$6=""),"",IF(INDEX($A:$U,ROW(),$E$6)="",0,IF(ISNUMBER(INDEX($A:$U,ROW(),$E$6)),INDEX($A:$U,ROW(),$E$6),IFERROR(--SUBSTITUTE(SUBSTITUTE(TRIM(INDEX($A:$U,ROW(),$E$6)),",",""),"원",""),0))))</f>
        <v/>
      </c>
      <c r="AB1198" s="30">
        <f>IF(OR($Y1198="",$F$6=""),"",IF(INDEX($A:$U,ROW(),$F$6)="","",IF(ISNUMBER(INDEX($A:$U,ROW(),$F$6)),INDEX($A:$U,ROW(),$F$6),IFERROR(--SUBSTITUTE(SUBSTITUTE(TRIM(INDEX($A:$U,ROW(),$F$6)),",",""),"원",""),""))))</f>
        <v/>
      </c>
      <c r="AC1198" s="2">
        <f>IF(OR($Y1198="",$G$6=""),"",INDEX($A:$U,ROW(),$G$6)&amp;"")</f>
        <v/>
      </c>
      <c r="AD1198" s="2">
        <f>IF($Y1198="","",IF(OR(AND(설정!$B$5&lt;&gt;"",ISNUMBER(SEARCH(설정!$B$5,$AC1198))),AND(설정!$B$6&lt;&gt;"",ISNUMBER(SEARCH(설정!$B$6,$AC1198))),AND(설정!$B$7&lt;&gt;"",ISNUMBER(SEARCH(설정!$B$7,$AC1198)))),"제외","포함"))</f>
        <v/>
      </c>
    </row>
    <row r="1199">
      <c r="W1199" s="2">
        <f>IF(OR($B$5="",$C$6="",ROW()&lt;$B$5),"",IF(INDEX($A:$U,ROW(),$C$6)="","",INDEX($A:$U,ROW(),$C$6)))</f>
        <v/>
      </c>
      <c r="X1199" s="28">
        <f>IF($W1199="","",IF(ISNUMBER($W1199),IF($W1199&gt;=10000000,IFERROR(DATE(INT($W1199/10000),MOD(INT($W1199/100),100),MOD($W1199,100)),""),$W1199),IF(ISNUMBER(--SUBSTITUTE(SUBSTITUTE(TRIM($W1199),".","-"),"/","-")),IF(--SUBSTITUTE(SUBSTITUTE(TRIM($W1199),".","-"),"/","-")&gt;=10000000,IFERROR(DATE(--LEFT(TRIM($W1199),4),--MID(TRIM($W1199),5,2),--RIGHT(TRIM($W1199),2)),""),--SUBSTITUTE(SUBSTITUTE(TRIM($W1199),".","-"),"/","-")),IFERROR(--LEFT(SUBSTITUTE(SUBSTITUTE(TRIM($W1199),".","-"),"/","-"),10),""))))</f>
        <v/>
      </c>
      <c r="Y1199" s="29">
        <f>IF($X1199="","",INT($X1199))</f>
        <v/>
      </c>
      <c r="Z1199" s="30">
        <f>IF(OR($Y1199="",$D$6=""),"",IF(INDEX($A:$U,ROW(),$D$6)="",0,IF(ISNUMBER(INDEX($A:$U,ROW(),$D$6)),INDEX($A:$U,ROW(),$D$6),IFERROR(--SUBSTITUTE(SUBSTITUTE(TRIM(INDEX($A:$U,ROW(),$D$6)),",",""),"원",""),0))))</f>
        <v/>
      </c>
      <c r="AA1199" s="30">
        <f>IF(OR($Y1199="",$E$6=""),"",IF(INDEX($A:$U,ROW(),$E$6)="",0,IF(ISNUMBER(INDEX($A:$U,ROW(),$E$6)),INDEX($A:$U,ROW(),$E$6),IFERROR(--SUBSTITUTE(SUBSTITUTE(TRIM(INDEX($A:$U,ROW(),$E$6)),",",""),"원",""),0))))</f>
        <v/>
      </c>
      <c r="AB1199" s="30">
        <f>IF(OR($Y1199="",$F$6=""),"",IF(INDEX($A:$U,ROW(),$F$6)="","",IF(ISNUMBER(INDEX($A:$U,ROW(),$F$6)),INDEX($A:$U,ROW(),$F$6),IFERROR(--SUBSTITUTE(SUBSTITUTE(TRIM(INDEX($A:$U,ROW(),$F$6)),",",""),"원",""),""))))</f>
        <v/>
      </c>
      <c r="AC1199" s="2">
        <f>IF(OR($Y1199="",$G$6=""),"",INDEX($A:$U,ROW(),$G$6)&amp;"")</f>
        <v/>
      </c>
      <c r="AD1199" s="2">
        <f>IF($Y1199="","",IF(OR(AND(설정!$B$5&lt;&gt;"",ISNUMBER(SEARCH(설정!$B$5,$AC1199))),AND(설정!$B$6&lt;&gt;"",ISNUMBER(SEARCH(설정!$B$6,$AC1199))),AND(설정!$B$7&lt;&gt;"",ISNUMBER(SEARCH(설정!$B$7,$AC1199)))),"제외","포함"))</f>
        <v/>
      </c>
    </row>
    <row r="1200">
      <c r="W1200" s="2">
        <f>IF(OR($B$5="",$C$6="",ROW()&lt;$B$5),"",IF(INDEX($A:$U,ROW(),$C$6)="","",INDEX($A:$U,ROW(),$C$6)))</f>
        <v/>
      </c>
      <c r="X1200" s="28">
        <f>IF($W1200="","",IF(ISNUMBER($W1200),IF($W1200&gt;=10000000,IFERROR(DATE(INT($W1200/10000),MOD(INT($W1200/100),100),MOD($W1200,100)),""),$W1200),IF(ISNUMBER(--SUBSTITUTE(SUBSTITUTE(TRIM($W1200),".","-"),"/","-")),IF(--SUBSTITUTE(SUBSTITUTE(TRIM($W1200),".","-"),"/","-")&gt;=10000000,IFERROR(DATE(--LEFT(TRIM($W1200),4),--MID(TRIM($W1200),5,2),--RIGHT(TRIM($W1200),2)),""),--SUBSTITUTE(SUBSTITUTE(TRIM($W1200),".","-"),"/","-")),IFERROR(--LEFT(SUBSTITUTE(SUBSTITUTE(TRIM($W1200),".","-"),"/","-"),10),""))))</f>
        <v/>
      </c>
      <c r="Y1200" s="29">
        <f>IF($X1200="","",INT($X1200))</f>
        <v/>
      </c>
      <c r="Z1200" s="30">
        <f>IF(OR($Y1200="",$D$6=""),"",IF(INDEX($A:$U,ROW(),$D$6)="",0,IF(ISNUMBER(INDEX($A:$U,ROW(),$D$6)),INDEX($A:$U,ROW(),$D$6),IFERROR(--SUBSTITUTE(SUBSTITUTE(TRIM(INDEX($A:$U,ROW(),$D$6)),",",""),"원",""),0))))</f>
        <v/>
      </c>
      <c r="AA1200" s="30">
        <f>IF(OR($Y1200="",$E$6=""),"",IF(INDEX($A:$U,ROW(),$E$6)="",0,IF(ISNUMBER(INDEX($A:$U,ROW(),$E$6)),INDEX($A:$U,ROW(),$E$6),IFERROR(--SUBSTITUTE(SUBSTITUTE(TRIM(INDEX($A:$U,ROW(),$E$6)),",",""),"원",""),0))))</f>
        <v/>
      </c>
      <c r="AB1200" s="30">
        <f>IF(OR($Y1200="",$F$6=""),"",IF(INDEX($A:$U,ROW(),$F$6)="","",IF(ISNUMBER(INDEX($A:$U,ROW(),$F$6)),INDEX($A:$U,ROW(),$F$6),IFERROR(--SUBSTITUTE(SUBSTITUTE(TRIM(INDEX($A:$U,ROW(),$F$6)),",",""),"원",""),""))))</f>
        <v/>
      </c>
      <c r="AC1200" s="2">
        <f>IF(OR($Y1200="",$G$6=""),"",INDEX($A:$U,ROW(),$G$6)&amp;"")</f>
        <v/>
      </c>
      <c r="AD1200" s="2">
        <f>IF($Y1200="","",IF(OR(AND(설정!$B$5&lt;&gt;"",ISNUMBER(SEARCH(설정!$B$5,$AC1200))),AND(설정!$B$6&lt;&gt;"",ISNUMBER(SEARCH(설정!$B$6,$AC1200))),AND(설정!$B$7&lt;&gt;"",ISNUMBER(SEARCH(설정!$B$7,$AC1200)))),"제외","포함"))</f>
        <v/>
      </c>
    </row>
    <row r="1201">
      <c r="W1201" s="2">
        <f>IF(OR($B$5="",$C$6="",ROW()&lt;$B$5),"",IF(INDEX($A:$U,ROW(),$C$6)="","",INDEX($A:$U,ROW(),$C$6)))</f>
        <v/>
      </c>
      <c r="X1201" s="28">
        <f>IF($W1201="","",IF(ISNUMBER($W1201),IF($W1201&gt;=10000000,IFERROR(DATE(INT($W1201/10000),MOD(INT($W1201/100),100),MOD($W1201,100)),""),$W1201),IF(ISNUMBER(--SUBSTITUTE(SUBSTITUTE(TRIM($W1201),".","-"),"/","-")),IF(--SUBSTITUTE(SUBSTITUTE(TRIM($W1201),".","-"),"/","-")&gt;=10000000,IFERROR(DATE(--LEFT(TRIM($W1201),4),--MID(TRIM($W1201),5,2),--RIGHT(TRIM($W1201),2)),""),--SUBSTITUTE(SUBSTITUTE(TRIM($W1201),".","-"),"/","-")),IFERROR(--LEFT(SUBSTITUTE(SUBSTITUTE(TRIM($W1201),".","-"),"/","-"),10),""))))</f>
        <v/>
      </c>
      <c r="Y1201" s="29">
        <f>IF($X1201="","",INT($X1201))</f>
        <v/>
      </c>
      <c r="Z1201" s="30">
        <f>IF(OR($Y1201="",$D$6=""),"",IF(INDEX($A:$U,ROW(),$D$6)="",0,IF(ISNUMBER(INDEX($A:$U,ROW(),$D$6)),INDEX($A:$U,ROW(),$D$6),IFERROR(--SUBSTITUTE(SUBSTITUTE(TRIM(INDEX($A:$U,ROW(),$D$6)),",",""),"원",""),0))))</f>
        <v/>
      </c>
      <c r="AA1201" s="30">
        <f>IF(OR($Y1201="",$E$6=""),"",IF(INDEX($A:$U,ROW(),$E$6)="",0,IF(ISNUMBER(INDEX($A:$U,ROW(),$E$6)),INDEX($A:$U,ROW(),$E$6),IFERROR(--SUBSTITUTE(SUBSTITUTE(TRIM(INDEX($A:$U,ROW(),$E$6)),",",""),"원",""),0))))</f>
        <v/>
      </c>
      <c r="AB1201" s="30">
        <f>IF(OR($Y1201="",$F$6=""),"",IF(INDEX($A:$U,ROW(),$F$6)="","",IF(ISNUMBER(INDEX($A:$U,ROW(),$F$6)),INDEX($A:$U,ROW(),$F$6),IFERROR(--SUBSTITUTE(SUBSTITUTE(TRIM(INDEX($A:$U,ROW(),$F$6)),",",""),"원",""),""))))</f>
        <v/>
      </c>
      <c r="AC1201" s="2">
        <f>IF(OR($Y1201="",$G$6=""),"",INDEX($A:$U,ROW(),$G$6)&amp;"")</f>
        <v/>
      </c>
      <c r="AD1201" s="2">
        <f>IF($Y1201="","",IF(OR(AND(설정!$B$5&lt;&gt;"",ISNUMBER(SEARCH(설정!$B$5,$AC1201))),AND(설정!$B$6&lt;&gt;"",ISNUMBER(SEARCH(설정!$B$6,$AC1201))),AND(설정!$B$7&lt;&gt;"",ISNUMBER(SEARCH(설정!$B$7,$AC1201)))),"제외","포함"))</f>
        <v/>
      </c>
    </row>
    <row r="1202">
      <c r="W1202" s="2">
        <f>IF(OR($B$5="",$C$6="",ROW()&lt;$B$5),"",IF(INDEX($A:$U,ROW(),$C$6)="","",INDEX($A:$U,ROW(),$C$6)))</f>
        <v/>
      </c>
      <c r="X1202" s="28">
        <f>IF($W1202="","",IF(ISNUMBER($W1202),IF($W1202&gt;=10000000,IFERROR(DATE(INT($W1202/10000),MOD(INT($W1202/100),100),MOD($W1202,100)),""),$W1202),IF(ISNUMBER(--SUBSTITUTE(SUBSTITUTE(TRIM($W1202),".","-"),"/","-")),IF(--SUBSTITUTE(SUBSTITUTE(TRIM($W1202),".","-"),"/","-")&gt;=10000000,IFERROR(DATE(--LEFT(TRIM($W1202),4),--MID(TRIM($W1202),5,2),--RIGHT(TRIM($W1202),2)),""),--SUBSTITUTE(SUBSTITUTE(TRIM($W1202),".","-"),"/","-")),IFERROR(--LEFT(SUBSTITUTE(SUBSTITUTE(TRIM($W1202),".","-"),"/","-"),10),""))))</f>
        <v/>
      </c>
      <c r="Y1202" s="29">
        <f>IF($X1202="","",INT($X1202))</f>
        <v/>
      </c>
      <c r="Z1202" s="30">
        <f>IF(OR($Y1202="",$D$6=""),"",IF(INDEX($A:$U,ROW(),$D$6)="",0,IF(ISNUMBER(INDEX($A:$U,ROW(),$D$6)),INDEX($A:$U,ROW(),$D$6),IFERROR(--SUBSTITUTE(SUBSTITUTE(TRIM(INDEX($A:$U,ROW(),$D$6)),",",""),"원",""),0))))</f>
        <v/>
      </c>
      <c r="AA1202" s="30">
        <f>IF(OR($Y1202="",$E$6=""),"",IF(INDEX($A:$U,ROW(),$E$6)="",0,IF(ISNUMBER(INDEX($A:$U,ROW(),$E$6)),INDEX($A:$U,ROW(),$E$6),IFERROR(--SUBSTITUTE(SUBSTITUTE(TRIM(INDEX($A:$U,ROW(),$E$6)),",",""),"원",""),0))))</f>
        <v/>
      </c>
      <c r="AB1202" s="30">
        <f>IF(OR($Y1202="",$F$6=""),"",IF(INDEX($A:$U,ROW(),$F$6)="","",IF(ISNUMBER(INDEX($A:$U,ROW(),$F$6)),INDEX($A:$U,ROW(),$F$6),IFERROR(--SUBSTITUTE(SUBSTITUTE(TRIM(INDEX($A:$U,ROW(),$F$6)),",",""),"원",""),""))))</f>
        <v/>
      </c>
      <c r="AC1202" s="2">
        <f>IF(OR($Y1202="",$G$6=""),"",INDEX($A:$U,ROW(),$G$6)&amp;"")</f>
        <v/>
      </c>
      <c r="AD1202" s="2">
        <f>IF($Y1202="","",IF(OR(AND(설정!$B$5&lt;&gt;"",ISNUMBER(SEARCH(설정!$B$5,$AC1202))),AND(설정!$B$6&lt;&gt;"",ISNUMBER(SEARCH(설정!$B$6,$AC1202))),AND(설정!$B$7&lt;&gt;"",ISNUMBER(SEARCH(설정!$B$7,$AC1202)))),"제외","포함"))</f>
        <v/>
      </c>
    </row>
    <row r="1203">
      <c r="W1203" s="2">
        <f>IF(OR($B$5="",$C$6="",ROW()&lt;$B$5),"",IF(INDEX($A:$U,ROW(),$C$6)="","",INDEX($A:$U,ROW(),$C$6)))</f>
        <v/>
      </c>
      <c r="X1203" s="28">
        <f>IF($W1203="","",IF(ISNUMBER($W1203),IF($W1203&gt;=10000000,IFERROR(DATE(INT($W1203/10000),MOD(INT($W1203/100),100),MOD($W1203,100)),""),$W1203),IF(ISNUMBER(--SUBSTITUTE(SUBSTITUTE(TRIM($W1203),".","-"),"/","-")),IF(--SUBSTITUTE(SUBSTITUTE(TRIM($W1203),".","-"),"/","-")&gt;=10000000,IFERROR(DATE(--LEFT(TRIM($W1203),4),--MID(TRIM($W1203),5,2),--RIGHT(TRIM($W1203),2)),""),--SUBSTITUTE(SUBSTITUTE(TRIM($W1203),".","-"),"/","-")),IFERROR(--LEFT(SUBSTITUTE(SUBSTITUTE(TRIM($W1203),".","-"),"/","-"),10),""))))</f>
        <v/>
      </c>
      <c r="Y1203" s="29">
        <f>IF($X1203="","",INT($X1203))</f>
        <v/>
      </c>
      <c r="Z1203" s="30">
        <f>IF(OR($Y1203="",$D$6=""),"",IF(INDEX($A:$U,ROW(),$D$6)="",0,IF(ISNUMBER(INDEX($A:$U,ROW(),$D$6)),INDEX($A:$U,ROW(),$D$6),IFERROR(--SUBSTITUTE(SUBSTITUTE(TRIM(INDEX($A:$U,ROW(),$D$6)),",",""),"원",""),0))))</f>
        <v/>
      </c>
      <c r="AA1203" s="30">
        <f>IF(OR($Y1203="",$E$6=""),"",IF(INDEX($A:$U,ROW(),$E$6)="",0,IF(ISNUMBER(INDEX($A:$U,ROW(),$E$6)),INDEX($A:$U,ROW(),$E$6),IFERROR(--SUBSTITUTE(SUBSTITUTE(TRIM(INDEX($A:$U,ROW(),$E$6)),",",""),"원",""),0))))</f>
        <v/>
      </c>
      <c r="AB1203" s="30">
        <f>IF(OR($Y1203="",$F$6=""),"",IF(INDEX($A:$U,ROW(),$F$6)="","",IF(ISNUMBER(INDEX($A:$U,ROW(),$F$6)),INDEX($A:$U,ROW(),$F$6),IFERROR(--SUBSTITUTE(SUBSTITUTE(TRIM(INDEX($A:$U,ROW(),$F$6)),",",""),"원",""),""))))</f>
        <v/>
      </c>
      <c r="AC1203" s="2">
        <f>IF(OR($Y1203="",$G$6=""),"",INDEX($A:$U,ROW(),$G$6)&amp;"")</f>
        <v/>
      </c>
      <c r="AD1203" s="2">
        <f>IF($Y1203="","",IF(OR(AND(설정!$B$5&lt;&gt;"",ISNUMBER(SEARCH(설정!$B$5,$AC1203))),AND(설정!$B$6&lt;&gt;"",ISNUMBER(SEARCH(설정!$B$6,$AC1203))),AND(설정!$B$7&lt;&gt;"",ISNUMBER(SEARCH(설정!$B$7,$AC1203)))),"제외","포함"))</f>
        <v/>
      </c>
    </row>
    <row r="1204">
      <c r="W1204" s="2">
        <f>IF(OR($B$5="",$C$6="",ROW()&lt;$B$5),"",IF(INDEX($A:$U,ROW(),$C$6)="","",INDEX($A:$U,ROW(),$C$6)))</f>
        <v/>
      </c>
      <c r="X1204" s="28">
        <f>IF($W1204="","",IF(ISNUMBER($W1204),IF($W1204&gt;=10000000,IFERROR(DATE(INT($W1204/10000),MOD(INT($W1204/100),100),MOD($W1204,100)),""),$W1204),IF(ISNUMBER(--SUBSTITUTE(SUBSTITUTE(TRIM($W1204),".","-"),"/","-")),IF(--SUBSTITUTE(SUBSTITUTE(TRIM($W1204),".","-"),"/","-")&gt;=10000000,IFERROR(DATE(--LEFT(TRIM($W1204),4),--MID(TRIM($W1204),5,2),--RIGHT(TRIM($W1204),2)),""),--SUBSTITUTE(SUBSTITUTE(TRIM($W1204),".","-"),"/","-")),IFERROR(--LEFT(SUBSTITUTE(SUBSTITUTE(TRIM($W1204),".","-"),"/","-"),10),""))))</f>
        <v/>
      </c>
      <c r="Y1204" s="29">
        <f>IF($X1204="","",INT($X1204))</f>
        <v/>
      </c>
      <c r="Z1204" s="30">
        <f>IF(OR($Y1204="",$D$6=""),"",IF(INDEX($A:$U,ROW(),$D$6)="",0,IF(ISNUMBER(INDEX($A:$U,ROW(),$D$6)),INDEX($A:$U,ROW(),$D$6),IFERROR(--SUBSTITUTE(SUBSTITUTE(TRIM(INDEX($A:$U,ROW(),$D$6)),",",""),"원",""),0))))</f>
        <v/>
      </c>
      <c r="AA1204" s="30">
        <f>IF(OR($Y1204="",$E$6=""),"",IF(INDEX($A:$U,ROW(),$E$6)="",0,IF(ISNUMBER(INDEX($A:$U,ROW(),$E$6)),INDEX($A:$U,ROW(),$E$6),IFERROR(--SUBSTITUTE(SUBSTITUTE(TRIM(INDEX($A:$U,ROW(),$E$6)),",",""),"원",""),0))))</f>
        <v/>
      </c>
      <c r="AB1204" s="30">
        <f>IF(OR($Y1204="",$F$6=""),"",IF(INDEX($A:$U,ROW(),$F$6)="","",IF(ISNUMBER(INDEX($A:$U,ROW(),$F$6)),INDEX($A:$U,ROW(),$F$6),IFERROR(--SUBSTITUTE(SUBSTITUTE(TRIM(INDEX($A:$U,ROW(),$F$6)),",",""),"원",""),""))))</f>
        <v/>
      </c>
      <c r="AC1204" s="2">
        <f>IF(OR($Y1204="",$G$6=""),"",INDEX($A:$U,ROW(),$G$6)&amp;"")</f>
        <v/>
      </c>
      <c r="AD1204" s="2">
        <f>IF($Y1204="","",IF(OR(AND(설정!$B$5&lt;&gt;"",ISNUMBER(SEARCH(설정!$B$5,$AC1204))),AND(설정!$B$6&lt;&gt;"",ISNUMBER(SEARCH(설정!$B$6,$AC1204))),AND(설정!$B$7&lt;&gt;"",ISNUMBER(SEARCH(설정!$B$7,$AC1204)))),"제외","포함"))</f>
        <v/>
      </c>
    </row>
    <row r="1205">
      <c r="W1205" s="2">
        <f>IF(OR($B$5="",$C$6="",ROW()&lt;$B$5),"",IF(INDEX($A:$U,ROW(),$C$6)="","",INDEX($A:$U,ROW(),$C$6)))</f>
        <v/>
      </c>
      <c r="X1205" s="28">
        <f>IF($W1205="","",IF(ISNUMBER($W1205),IF($W1205&gt;=10000000,IFERROR(DATE(INT($W1205/10000),MOD(INT($W1205/100),100),MOD($W1205,100)),""),$W1205),IF(ISNUMBER(--SUBSTITUTE(SUBSTITUTE(TRIM($W1205),".","-"),"/","-")),IF(--SUBSTITUTE(SUBSTITUTE(TRIM($W1205),".","-"),"/","-")&gt;=10000000,IFERROR(DATE(--LEFT(TRIM($W1205),4),--MID(TRIM($W1205),5,2),--RIGHT(TRIM($W1205),2)),""),--SUBSTITUTE(SUBSTITUTE(TRIM($W1205),".","-"),"/","-")),IFERROR(--LEFT(SUBSTITUTE(SUBSTITUTE(TRIM($W1205),".","-"),"/","-"),10),""))))</f>
        <v/>
      </c>
      <c r="Y1205" s="29">
        <f>IF($X1205="","",INT($X1205))</f>
        <v/>
      </c>
      <c r="Z1205" s="30">
        <f>IF(OR($Y1205="",$D$6=""),"",IF(INDEX($A:$U,ROW(),$D$6)="",0,IF(ISNUMBER(INDEX($A:$U,ROW(),$D$6)),INDEX($A:$U,ROW(),$D$6),IFERROR(--SUBSTITUTE(SUBSTITUTE(TRIM(INDEX($A:$U,ROW(),$D$6)),",",""),"원",""),0))))</f>
        <v/>
      </c>
      <c r="AA1205" s="30">
        <f>IF(OR($Y1205="",$E$6=""),"",IF(INDEX($A:$U,ROW(),$E$6)="",0,IF(ISNUMBER(INDEX($A:$U,ROW(),$E$6)),INDEX($A:$U,ROW(),$E$6),IFERROR(--SUBSTITUTE(SUBSTITUTE(TRIM(INDEX($A:$U,ROW(),$E$6)),",",""),"원",""),0))))</f>
        <v/>
      </c>
      <c r="AB1205" s="30">
        <f>IF(OR($Y1205="",$F$6=""),"",IF(INDEX($A:$U,ROW(),$F$6)="","",IF(ISNUMBER(INDEX($A:$U,ROW(),$F$6)),INDEX($A:$U,ROW(),$F$6),IFERROR(--SUBSTITUTE(SUBSTITUTE(TRIM(INDEX($A:$U,ROW(),$F$6)),",",""),"원",""),""))))</f>
        <v/>
      </c>
      <c r="AC1205" s="2">
        <f>IF(OR($Y1205="",$G$6=""),"",INDEX($A:$U,ROW(),$G$6)&amp;"")</f>
        <v/>
      </c>
      <c r="AD1205" s="2">
        <f>IF($Y1205="","",IF(OR(AND(설정!$B$5&lt;&gt;"",ISNUMBER(SEARCH(설정!$B$5,$AC1205))),AND(설정!$B$6&lt;&gt;"",ISNUMBER(SEARCH(설정!$B$6,$AC1205))),AND(설정!$B$7&lt;&gt;"",ISNUMBER(SEARCH(설정!$B$7,$AC1205)))),"제외","포함"))</f>
        <v/>
      </c>
    </row>
    <row r="1206">
      <c r="W1206" s="2">
        <f>IF(OR($B$5="",$C$6="",ROW()&lt;$B$5),"",IF(INDEX($A:$U,ROW(),$C$6)="","",INDEX($A:$U,ROW(),$C$6)))</f>
        <v/>
      </c>
      <c r="X1206" s="28">
        <f>IF($W1206="","",IF(ISNUMBER($W1206),IF($W1206&gt;=10000000,IFERROR(DATE(INT($W1206/10000),MOD(INT($W1206/100),100),MOD($W1206,100)),""),$W1206),IF(ISNUMBER(--SUBSTITUTE(SUBSTITUTE(TRIM($W1206),".","-"),"/","-")),IF(--SUBSTITUTE(SUBSTITUTE(TRIM($W1206),".","-"),"/","-")&gt;=10000000,IFERROR(DATE(--LEFT(TRIM($W1206),4),--MID(TRIM($W1206),5,2),--RIGHT(TRIM($W1206),2)),""),--SUBSTITUTE(SUBSTITUTE(TRIM($W1206),".","-"),"/","-")),IFERROR(--LEFT(SUBSTITUTE(SUBSTITUTE(TRIM($W1206),".","-"),"/","-"),10),""))))</f>
        <v/>
      </c>
      <c r="Y1206" s="29">
        <f>IF($X1206="","",INT($X1206))</f>
        <v/>
      </c>
      <c r="Z1206" s="30">
        <f>IF(OR($Y1206="",$D$6=""),"",IF(INDEX($A:$U,ROW(),$D$6)="",0,IF(ISNUMBER(INDEX($A:$U,ROW(),$D$6)),INDEX($A:$U,ROW(),$D$6),IFERROR(--SUBSTITUTE(SUBSTITUTE(TRIM(INDEX($A:$U,ROW(),$D$6)),",",""),"원",""),0))))</f>
        <v/>
      </c>
      <c r="AA1206" s="30">
        <f>IF(OR($Y1206="",$E$6=""),"",IF(INDEX($A:$U,ROW(),$E$6)="",0,IF(ISNUMBER(INDEX($A:$U,ROW(),$E$6)),INDEX($A:$U,ROW(),$E$6),IFERROR(--SUBSTITUTE(SUBSTITUTE(TRIM(INDEX($A:$U,ROW(),$E$6)),",",""),"원",""),0))))</f>
        <v/>
      </c>
      <c r="AB1206" s="30">
        <f>IF(OR($Y1206="",$F$6=""),"",IF(INDEX($A:$U,ROW(),$F$6)="","",IF(ISNUMBER(INDEX($A:$U,ROW(),$F$6)),INDEX($A:$U,ROW(),$F$6),IFERROR(--SUBSTITUTE(SUBSTITUTE(TRIM(INDEX($A:$U,ROW(),$F$6)),",",""),"원",""),""))))</f>
        <v/>
      </c>
      <c r="AC1206" s="2">
        <f>IF(OR($Y1206="",$G$6=""),"",INDEX($A:$U,ROW(),$G$6)&amp;"")</f>
        <v/>
      </c>
      <c r="AD1206" s="2">
        <f>IF($Y1206="","",IF(OR(AND(설정!$B$5&lt;&gt;"",ISNUMBER(SEARCH(설정!$B$5,$AC1206))),AND(설정!$B$6&lt;&gt;"",ISNUMBER(SEARCH(설정!$B$6,$AC1206))),AND(설정!$B$7&lt;&gt;"",ISNUMBER(SEARCH(설정!$B$7,$AC1206)))),"제외","포함"))</f>
        <v/>
      </c>
    </row>
    <row r="1207">
      <c r="W1207" s="2">
        <f>IF(OR($B$5="",$C$6="",ROW()&lt;$B$5),"",IF(INDEX($A:$U,ROW(),$C$6)="","",INDEX($A:$U,ROW(),$C$6)))</f>
        <v/>
      </c>
      <c r="X1207" s="28">
        <f>IF($W1207="","",IF(ISNUMBER($W1207),IF($W1207&gt;=10000000,IFERROR(DATE(INT($W1207/10000),MOD(INT($W1207/100),100),MOD($W1207,100)),""),$W1207),IF(ISNUMBER(--SUBSTITUTE(SUBSTITUTE(TRIM($W1207),".","-"),"/","-")),IF(--SUBSTITUTE(SUBSTITUTE(TRIM($W1207),".","-"),"/","-")&gt;=10000000,IFERROR(DATE(--LEFT(TRIM($W1207),4),--MID(TRIM($W1207),5,2),--RIGHT(TRIM($W1207),2)),""),--SUBSTITUTE(SUBSTITUTE(TRIM($W1207),".","-"),"/","-")),IFERROR(--LEFT(SUBSTITUTE(SUBSTITUTE(TRIM($W1207),".","-"),"/","-"),10),""))))</f>
        <v/>
      </c>
      <c r="Y1207" s="29">
        <f>IF($X1207="","",INT($X1207))</f>
        <v/>
      </c>
      <c r="Z1207" s="30">
        <f>IF(OR($Y1207="",$D$6=""),"",IF(INDEX($A:$U,ROW(),$D$6)="",0,IF(ISNUMBER(INDEX($A:$U,ROW(),$D$6)),INDEX($A:$U,ROW(),$D$6),IFERROR(--SUBSTITUTE(SUBSTITUTE(TRIM(INDEX($A:$U,ROW(),$D$6)),",",""),"원",""),0))))</f>
        <v/>
      </c>
      <c r="AA1207" s="30">
        <f>IF(OR($Y1207="",$E$6=""),"",IF(INDEX($A:$U,ROW(),$E$6)="",0,IF(ISNUMBER(INDEX($A:$U,ROW(),$E$6)),INDEX($A:$U,ROW(),$E$6),IFERROR(--SUBSTITUTE(SUBSTITUTE(TRIM(INDEX($A:$U,ROW(),$E$6)),",",""),"원",""),0))))</f>
        <v/>
      </c>
      <c r="AB1207" s="30">
        <f>IF(OR($Y1207="",$F$6=""),"",IF(INDEX($A:$U,ROW(),$F$6)="","",IF(ISNUMBER(INDEX($A:$U,ROW(),$F$6)),INDEX($A:$U,ROW(),$F$6),IFERROR(--SUBSTITUTE(SUBSTITUTE(TRIM(INDEX($A:$U,ROW(),$F$6)),",",""),"원",""),""))))</f>
        <v/>
      </c>
      <c r="AC1207" s="2">
        <f>IF(OR($Y1207="",$G$6=""),"",INDEX($A:$U,ROW(),$G$6)&amp;"")</f>
        <v/>
      </c>
      <c r="AD1207" s="2">
        <f>IF($Y1207="","",IF(OR(AND(설정!$B$5&lt;&gt;"",ISNUMBER(SEARCH(설정!$B$5,$AC1207))),AND(설정!$B$6&lt;&gt;"",ISNUMBER(SEARCH(설정!$B$6,$AC1207))),AND(설정!$B$7&lt;&gt;"",ISNUMBER(SEARCH(설정!$B$7,$AC1207)))),"제외","포함"))</f>
        <v/>
      </c>
    </row>
    <row r="1208">
      <c r="W1208" s="2">
        <f>IF(OR($B$5="",$C$6="",ROW()&lt;$B$5),"",IF(INDEX($A:$U,ROW(),$C$6)="","",INDEX($A:$U,ROW(),$C$6)))</f>
        <v/>
      </c>
      <c r="X1208" s="28">
        <f>IF($W1208="","",IF(ISNUMBER($W1208),IF($W1208&gt;=10000000,IFERROR(DATE(INT($W1208/10000),MOD(INT($W1208/100),100),MOD($W1208,100)),""),$W1208),IF(ISNUMBER(--SUBSTITUTE(SUBSTITUTE(TRIM($W1208),".","-"),"/","-")),IF(--SUBSTITUTE(SUBSTITUTE(TRIM($W1208),".","-"),"/","-")&gt;=10000000,IFERROR(DATE(--LEFT(TRIM($W1208),4),--MID(TRIM($W1208),5,2),--RIGHT(TRIM($W1208),2)),""),--SUBSTITUTE(SUBSTITUTE(TRIM($W1208),".","-"),"/","-")),IFERROR(--LEFT(SUBSTITUTE(SUBSTITUTE(TRIM($W1208),".","-"),"/","-"),10),""))))</f>
        <v/>
      </c>
      <c r="Y1208" s="29">
        <f>IF($X1208="","",INT($X1208))</f>
        <v/>
      </c>
      <c r="Z1208" s="30">
        <f>IF(OR($Y1208="",$D$6=""),"",IF(INDEX($A:$U,ROW(),$D$6)="",0,IF(ISNUMBER(INDEX($A:$U,ROW(),$D$6)),INDEX($A:$U,ROW(),$D$6),IFERROR(--SUBSTITUTE(SUBSTITUTE(TRIM(INDEX($A:$U,ROW(),$D$6)),",",""),"원",""),0))))</f>
        <v/>
      </c>
      <c r="AA1208" s="30">
        <f>IF(OR($Y1208="",$E$6=""),"",IF(INDEX($A:$U,ROW(),$E$6)="",0,IF(ISNUMBER(INDEX($A:$U,ROW(),$E$6)),INDEX($A:$U,ROW(),$E$6),IFERROR(--SUBSTITUTE(SUBSTITUTE(TRIM(INDEX($A:$U,ROW(),$E$6)),",",""),"원",""),0))))</f>
        <v/>
      </c>
      <c r="AB1208" s="30">
        <f>IF(OR($Y1208="",$F$6=""),"",IF(INDEX($A:$U,ROW(),$F$6)="","",IF(ISNUMBER(INDEX($A:$U,ROW(),$F$6)),INDEX($A:$U,ROW(),$F$6),IFERROR(--SUBSTITUTE(SUBSTITUTE(TRIM(INDEX($A:$U,ROW(),$F$6)),",",""),"원",""),""))))</f>
        <v/>
      </c>
      <c r="AC1208" s="2">
        <f>IF(OR($Y1208="",$G$6=""),"",INDEX($A:$U,ROW(),$G$6)&amp;"")</f>
        <v/>
      </c>
      <c r="AD1208" s="2">
        <f>IF($Y1208="","",IF(OR(AND(설정!$B$5&lt;&gt;"",ISNUMBER(SEARCH(설정!$B$5,$AC1208))),AND(설정!$B$6&lt;&gt;"",ISNUMBER(SEARCH(설정!$B$6,$AC1208))),AND(설정!$B$7&lt;&gt;"",ISNUMBER(SEARCH(설정!$B$7,$AC1208)))),"제외","포함"))</f>
        <v/>
      </c>
    </row>
    <row r="1209">
      <c r="W1209" s="2">
        <f>IF(OR($B$5="",$C$6="",ROW()&lt;$B$5),"",IF(INDEX($A:$U,ROW(),$C$6)="","",INDEX($A:$U,ROW(),$C$6)))</f>
        <v/>
      </c>
      <c r="X1209" s="28">
        <f>IF($W1209="","",IF(ISNUMBER($W1209),IF($W1209&gt;=10000000,IFERROR(DATE(INT($W1209/10000),MOD(INT($W1209/100),100),MOD($W1209,100)),""),$W1209),IF(ISNUMBER(--SUBSTITUTE(SUBSTITUTE(TRIM($W1209),".","-"),"/","-")),IF(--SUBSTITUTE(SUBSTITUTE(TRIM($W1209),".","-"),"/","-")&gt;=10000000,IFERROR(DATE(--LEFT(TRIM($W1209),4),--MID(TRIM($W1209),5,2),--RIGHT(TRIM($W1209),2)),""),--SUBSTITUTE(SUBSTITUTE(TRIM($W1209),".","-"),"/","-")),IFERROR(--LEFT(SUBSTITUTE(SUBSTITUTE(TRIM($W1209),".","-"),"/","-"),10),""))))</f>
        <v/>
      </c>
      <c r="Y1209" s="29">
        <f>IF($X1209="","",INT($X1209))</f>
        <v/>
      </c>
      <c r="Z1209" s="30">
        <f>IF(OR($Y1209="",$D$6=""),"",IF(INDEX($A:$U,ROW(),$D$6)="",0,IF(ISNUMBER(INDEX($A:$U,ROW(),$D$6)),INDEX($A:$U,ROW(),$D$6),IFERROR(--SUBSTITUTE(SUBSTITUTE(TRIM(INDEX($A:$U,ROW(),$D$6)),",",""),"원",""),0))))</f>
        <v/>
      </c>
      <c r="AA1209" s="30">
        <f>IF(OR($Y1209="",$E$6=""),"",IF(INDEX($A:$U,ROW(),$E$6)="",0,IF(ISNUMBER(INDEX($A:$U,ROW(),$E$6)),INDEX($A:$U,ROW(),$E$6),IFERROR(--SUBSTITUTE(SUBSTITUTE(TRIM(INDEX($A:$U,ROW(),$E$6)),",",""),"원",""),0))))</f>
        <v/>
      </c>
      <c r="AB1209" s="30">
        <f>IF(OR($Y1209="",$F$6=""),"",IF(INDEX($A:$U,ROW(),$F$6)="","",IF(ISNUMBER(INDEX($A:$U,ROW(),$F$6)),INDEX($A:$U,ROW(),$F$6),IFERROR(--SUBSTITUTE(SUBSTITUTE(TRIM(INDEX($A:$U,ROW(),$F$6)),",",""),"원",""),""))))</f>
        <v/>
      </c>
      <c r="AC1209" s="2">
        <f>IF(OR($Y1209="",$G$6=""),"",INDEX($A:$U,ROW(),$G$6)&amp;"")</f>
        <v/>
      </c>
      <c r="AD1209" s="2">
        <f>IF($Y1209="","",IF(OR(AND(설정!$B$5&lt;&gt;"",ISNUMBER(SEARCH(설정!$B$5,$AC1209))),AND(설정!$B$6&lt;&gt;"",ISNUMBER(SEARCH(설정!$B$6,$AC1209))),AND(설정!$B$7&lt;&gt;"",ISNUMBER(SEARCH(설정!$B$7,$AC1209)))),"제외","포함"))</f>
        <v/>
      </c>
    </row>
    <row r="1210">
      <c r="W1210" s="2">
        <f>IF(OR($B$5="",$C$6="",ROW()&lt;$B$5),"",IF(INDEX($A:$U,ROW(),$C$6)="","",INDEX($A:$U,ROW(),$C$6)))</f>
        <v/>
      </c>
      <c r="X1210" s="28">
        <f>IF($W1210="","",IF(ISNUMBER($W1210),IF($W1210&gt;=10000000,IFERROR(DATE(INT($W1210/10000),MOD(INT($W1210/100),100),MOD($W1210,100)),""),$W1210),IF(ISNUMBER(--SUBSTITUTE(SUBSTITUTE(TRIM($W1210),".","-"),"/","-")),IF(--SUBSTITUTE(SUBSTITUTE(TRIM($W1210),".","-"),"/","-")&gt;=10000000,IFERROR(DATE(--LEFT(TRIM($W1210),4),--MID(TRIM($W1210),5,2),--RIGHT(TRIM($W1210),2)),""),--SUBSTITUTE(SUBSTITUTE(TRIM($W1210),".","-"),"/","-")),IFERROR(--LEFT(SUBSTITUTE(SUBSTITUTE(TRIM($W1210),".","-"),"/","-"),10),""))))</f>
        <v/>
      </c>
      <c r="Y1210" s="29">
        <f>IF($X1210="","",INT($X1210))</f>
        <v/>
      </c>
      <c r="Z1210" s="30">
        <f>IF(OR($Y1210="",$D$6=""),"",IF(INDEX($A:$U,ROW(),$D$6)="",0,IF(ISNUMBER(INDEX($A:$U,ROW(),$D$6)),INDEX($A:$U,ROW(),$D$6),IFERROR(--SUBSTITUTE(SUBSTITUTE(TRIM(INDEX($A:$U,ROW(),$D$6)),",",""),"원",""),0))))</f>
        <v/>
      </c>
      <c r="AA1210" s="30">
        <f>IF(OR($Y1210="",$E$6=""),"",IF(INDEX($A:$U,ROW(),$E$6)="",0,IF(ISNUMBER(INDEX($A:$U,ROW(),$E$6)),INDEX($A:$U,ROW(),$E$6),IFERROR(--SUBSTITUTE(SUBSTITUTE(TRIM(INDEX($A:$U,ROW(),$E$6)),",",""),"원",""),0))))</f>
        <v/>
      </c>
      <c r="AB1210" s="30">
        <f>IF(OR($Y1210="",$F$6=""),"",IF(INDEX($A:$U,ROW(),$F$6)="","",IF(ISNUMBER(INDEX($A:$U,ROW(),$F$6)),INDEX($A:$U,ROW(),$F$6),IFERROR(--SUBSTITUTE(SUBSTITUTE(TRIM(INDEX($A:$U,ROW(),$F$6)),",",""),"원",""),""))))</f>
        <v/>
      </c>
      <c r="AC1210" s="2">
        <f>IF(OR($Y1210="",$G$6=""),"",INDEX($A:$U,ROW(),$G$6)&amp;"")</f>
        <v/>
      </c>
      <c r="AD1210" s="2">
        <f>IF($Y1210="","",IF(OR(AND(설정!$B$5&lt;&gt;"",ISNUMBER(SEARCH(설정!$B$5,$AC1210))),AND(설정!$B$6&lt;&gt;"",ISNUMBER(SEARCH(설정!$B$6,$AC1210))),AND(설정!$B$7&lt;&gt;"",ISNUMBER(SEARCH(설정!$B$7,$AC1210)))),"제외","포함"))</f>
        <v/>
      </c>
    </row>
    <row r="1211">
      <c r="W1211" s="2">
        <f>IF(OR($B$5="",$C$6="",ROW()&lt;$B$5),"",IF(INDEX($A:$U,ROW(),$C$6)="","",INDEX($A:$U,ROW(),$C$6)))</f>
        <v/>
      </c>
      <c r="X1211" s="28">
        <f>IF($W1211="","",IF(ISNUMBER($W1211),IF($W1211&gt;=10000000,IFERROR(DATE(INT($W1211/10000),MOD(INT($W1211/100),100),MOD($W1211,100)),""),$W1211),IF(ISNUMBER(--SUBSTITUTE(SUBSTITUTE(TRIM($W1211),".","-"),"/","-")),IF(--SUBSTITUTE(SUBSTITUTE(TRIM($W1211),".","-"),"/","-")&gt;=10000000,IFERROR(DATE(--LEFT(TRIM($W1211),4),--MID(TRIM($W1211),5,2),--RIGHT(TRIM($W1211),2)),""),--SUBSTITUTE(SUBSTITUTE(TRIM($W1211),".","-"),"/","-")),IFERROR(--LEFT(SUBSTITUTE(SUBSTITUTE(TRIM($W1211),".","-"),"/","-"),10),""))))</f>
        <v/>
      </c>
      <c r="Y1211" s="29">
        <f>IF($X1211="","",INT($X1211))</f>
        <v/>
      </c>
      <c r="Z1211" s="30">
        <f>IF(OR($Y1211="",$D$6=""),"",IF(INDEX($A:$U,ROW(),$D$6)="",0,IF(ISNUMBER(INDEX($A:$U,ROW(),$D$6)),INDEX($A:$U,ROW(),$D$6),IFERROR(--SUBSTITUTE(SUBSTITUTE(TRIM(INDEX($A:$U,ROW(),$D$6)),",",""),"원",""),0))))</f>
        <v/>
      </c>
      <c r="AA1211" s="30">
        <f>IF(OR($Y1211="",$E$6=""),"",IF(INDEX($A:$U,ROW(),$E$6)="",0,IF(ISNUMBER(INDEX($A:$U,ROW(),$E$6)),INDEX($A:$U,ROW(),$E$6),IFERROR(--SUBSTITUTE(SUBSTITUTE(TRIM(INDEX($A:$U,ROW(),$E$6)),",",""),"원",""),0))))</f>
        <v/>
      </c>
      <c r="AB1211" s="30">
        <f>IF(OR($Y1211="",$F$6=""),"",IF(INDEX($A:$U,ROW(),$F$6)="","",IF(ISNUMBER(INDEX($A:$U,ROW(),$F$6)),INDEX($A:$U,ROW(),$F$6),IFERROR(--SUBSTITUTE(SUBSTITUTE(TRIM(INDEX($A:$U,ROW(),$F$6)),",",""),"원",""),""))))</f>
        <v/>
      </c>
      <c r="AC1211" s="2">
        <f>IF(OR($Y1211="",$G$6=""),"",INDEX($A:$U,ROW(),$G$6)&amp;"")</f>
        <v/>
      </c>
      <c r="AD1211" s="2">
        <f>IF($Y1211="","",IF(OR(AND(설정!$B$5&lt;&gt;"",ISNUMBER(SEARCH(설정!$B$5,$AC1211))),AND(설정!$B$6&lt;&gt;"",ISNUMBER(SEARCH(설정!$B$6,$AC1211))),AND(설정!$B$7&lt;&gt;"",ISNUMBER(SEARCH(설정!$B$7,$AC1211)))),"제외","포함"))</f>
        <v/>
      </c>
    </row>
    <row r="1212">
      <c r="W1212" s="2">
        <f>IF(OR($B$5="",$C$6="",ROW()&lt;$B$5),"",IF(INDEX($A:$U,ROW(),$C$6)="","",INDEX($A:$U,ROW(),$C$6)))</f>
        <v/>
      </c>
      <c r="X1212" s="28">
        <f>IF($W1212="","",IF(ISNUMBER($W1212),IF($W1212&gt;=10000000,IFERROR(DATE(INT($W1212/10000),MOD(INT($W1212/100),100),MOD($W1212,100)),""),$W1212),IF(ISNUMBER(--SUBSTITUTE(SUBSTITUTE(TRIM($W1212),".","-"),"/","-")),IF(--SUBSTITUTE(SUBSTITUTE(TRIM($W1212),".","-"),"/","-")&gt;=10000000,IFERROR(DATE(--LEFT(TRIM($W1212),4),--MID(TRIM($W1212),5,2),--RIGHT(TRIM($W1212),2)),""),--SUBSTITUTE(SUBSTITUTE(TRIM($W1212),".","-"),"/","-")),IFERROR(--LEFT(SUBSTITUTE(SUBSTITUTE(TRIM($W1212),".","-"),"/","-"),10),""))))</f>
        <v/>
      </c>
      <c r="Y1212" s="29">
        <f>IF($X1212="","",INT($X1212))</f>
        <v/>
      </c>
      <c r="Z1212" s="30">
        <f>IF(OR($Y1212="",$D$6=""),"",IF(INDEX($A:$U,ROW(),$D$6)="",0,IF(ISNUMBER(INDEX($A:$U,ROW(),$D$6)),INDEX($A:$U,ROW(),$D$6),IFERROR(--SUBSTITUTE(SUBSTITUTE(TRIM(INDEX($A:$U,ROW(),$D$6)),",",""),"원",""),0))))</f>
        <v/>
      </c>
      <c r="AA1212" s="30">
        <f>IF(OR($Y1212="",$E$6=""),"",IF(INDEX($A:$U,ROW(),$E$6)="",0,IF(ISNUMBER(INDEX($A:$U,ROW(),$E$6)),INDEX($A:$U,ROW(),$E$6),IFERROR(--SUBSTITUTE(SUBSTITUTE(TRIM(INDEX($A:$U,ROW(),$E$6)),",",""),"원",""),0))))</f>
        <v/>
      </c>
      <c r="AB1212" s="30">
        <f>IF(OR($Y1212="",$F$6=""),"",IF(INDEX($A:$U,ROW(),$F$6)="","",IF(ISNUMBER(INDEX($A:$U,ROW(),$F$6)),INDEX($A:$U,ROW(),$F$6),IFERROR(--SUBSTITUTE(SUBSTITUTE(TRIM(INDEX($A:$U,ROW(),$F$6)),",",""),"원",""),""))))</f>
        <v/>
      </c>
      <c r="AC1212" s="2">
        <f>IF(OR($Y1212="",$G$6=""),"",INDEX($A:$U,ROW(),$G$6)&amp;"")</f>
        <v/>
      </c>
      <c r="AD1212" s="2">
        <f>IF($Y1212="","",IF(OR(AND(설정!$B$5&lt;&gt;"",ISNUMBER(SEARCH(설정!$B$5,$AC1212))),AND(설정!$B$6&lt;&gt;"",ISNUMBER(SEARCH(설정!$B$6,$AC1212))),AND(설정!$B$7&lt;&gt;"",ISNUMBER(SEARCH(설정!$B$7,$AC1212)))),"제외","포함"))</f>
        <v/>
      </c>
    </row>
    <row r="1213">
      <c r="W1213" s="2">
        <f>IF(OR($B$5="",$C$6="",ROW()&lt;$B$5),"",IF(INDEX($A:$U,ROW(),$C$6)="","",INDEX($A:$U,ROW(),$C$6)))</f>
        <v/>
      </c>
      <c r="X1213" s="28">
        <f>IF($W1213="","",IF(ISNUMBER($W1213),IF($W1213&gt;=10000000,IFERROR(DATE(INT($W1213/10000),MOD(INT($W1213/100),100),MOD($W1213,100)),""),$W1213),IF(ISNUMBER(--SUBSTITUTE(SUBSTITUTE(TRIM($W1213),".","-"),"/","-")),IF(--SUBSTITUTE(SUBSTITUTE(TRIM($W1213),".","-"),"/","-")&gt;=10000000,IFERROR(DATE(--LEFT(TRIM($W1213),4),--MID(TRIM($W1213),5,2),--RIGHT(TRIM($W1213),2)),""),--SUBSTITUTE(SUBSTITUTE(TRIM($W1213),".","-"),"/","-")),IFERROR(--LEFT(SUBSTITUTE(SUBSTITUTE(TRIM($W1213),".","-"),"/","-"),10),""))))</f>
        <v/>
      </c>
      <c r="Y1213" s="29">
        <f>IF($X1213="","",INT($X1213))</f>
        <v/>
      </c>
      <c r="Z1213" s="30">
        <f>IF(OR($Y1213="",$D$6=""),"",IF(INDEX($A:$U,ROW(),$D$6)="",0,IF(ISNUMBER(INDEX($A:$U,ROW(),$D$6)),INDEX($A:$U,ROW(),$D$6),IFERROR(--SUBSTITUTE(SUBSTITUTE(TRIM(INDEX($A:$U,ROW(),$D$6)),",",""),"원",""),0))))</f>
        <v/>
      </c>
      <c r="AA1213" s="30">
        <f>IF(OR($Y1213="",$E$6=""),"",IF(INDEX($A:$U,ROW(),$E$6)="",0,IF(ISNUMBER(INDEX($A:$U,ROW(),$E$6)),INDEX($A:$U,ROW(),$E$6),IFERROR(--SUBSTITUTE(SUBSTITUTE(TRIM(INDEX($A:$U,ROW(),$E$6)),",",""),"원",""),0))))</f>
        <v/>
      </c>
      <c r="AB1213" s="30">
        <f>IF(OR($Y1213="",$F$6=""),"",IF(INDEX($A:$U,ROW(),$F$6)="","",IF(ISNUMBER(INDEX($A:$U,ROW(),$F$6)),INDEX($A:$U,ROW(),$F$6),IFERROR(--SUBSTITUTE(SUBSTITUTE(TRIM(INDEX($A:$U,ROW(),$F$6)),",",""),"원",""),""))))</f>
        <v/>
      </c>
      <c r="AC1213" s="2">
        <f>IF(OR($Y1213="",$G$6=""),"",INDEX($A:$U,ROW(),$G$6)&amp;"")</f>
        <v/>
      </c>
      <c r="AD1213" s="2">
        <f>IF($Y1213="","",IF(OR(AND(설정!$B$5&lt;&gt;"",ISNUMBER(SEARCH(설정!$B$5,$AC1213))),AND(설정!$B$6&lt;&gt;"",ISNUMBER(SEARCH(설정!$B$6,$AC1213))),AND(설정!$B$7&lt;&gt;"",ISNUMBER(SEARCH(설정!$B$7,$AC1213)))),"제외","포함"))</f>
        <v/>
      </c>
    </row>
    <row r="1214">
      <c r="W1214" s="2">
        <f>IF(OR($B$5="",$C$6="",ROW()&lt;$B$5),"",IF(INDEX($A:$U,ROW(),$C$6)="","",INDEX($A:$U,ROW(),$C$6)))</f>
        <v/>
      </c>
      <c r="X1214" s="28">
        <f>IF($W1214="","",IF(ISNUMBER($W1214),IF($W1214&gt;=10000000,IFERROR(DATE(INT($W1214/10000),MOD(INT($W1214/100),100),MOD($W1214,100)),""),$W1214),IF(ISNUMBER(--SUBSTITUTE(SUBSTITUTE(TRIM($W1214),".","-"),"/","-")),IF(--SUBSTITUTE(SUBSTITUTE(TRIM($W1214),".","-"),"/","-")&gt;=10000000,IFERROR(DATE(--LEFT(TRIM($W1214),4),--MID(TRIM($W1214),5,2),--RIGHT(TRIM($W1214),2)),""),--SUBSTITUTE(SUBSTITUTE(TRIM($W1214),".","-"),"/","-")),IFERROR(--LEFT(SUBSTITUTE(SUBSTITUTE(TRIM($W1214),".","-"),"/","-"),10),""))))</f>
        <v/>
      </c>
      <c r="Y1214" s="29">
        <f>IF($X1214="","",INT($X1214))</f>
        <v/>
      </c>
      <c r="Z1214" s="30">
        <f>IF(OR($Y1214="",$D$6=""),"",IF(INDEX($A:$U,ROW(),$D$6)="",0,IF(ISNUMBER(INDEX($A:$U,ROW(),$D$6)),INDEX($A:$U,ROW(),$D$6),IFERROR(--SUBSTITUTE(SUBSTITUTE(TRIM(INDEX($A:$U,ROW(),$D$6)),",",""),"원",""),0))))</f>
        <v/>
      </c>
      <c r="AA1214" s="30">
        <f>IF(OR($Y1214="",$E$6=""),"",IF(INDEX($A:$U,ROW(),$E$6)="",0,IF(ISNUMBER(INDEX($A:$U,ROW(),$E$6)),INDEX($A:$U,ROW(),$E$6),IFERROR(--SUBSTITUTE(SUBSTITUTE(TRIM(INDEX($A:$U,ROW(),$E$6)),",",""),"원",""),0))))</f>
        <v/>
      </c>
      <c r="AB1214" s="30">
        <f>IF(OR($Y1214="",$F$6=""),"",IF(INDEX($A:$U,ROW(),$F$6)="","",IF(ISNUMBER(INDEX($A:$U,ROW(),$F$6)),INDEX($A:$U,ROW(),$F$6),IFERROR(--SUBSTITUTE(SUBSTITUTE(TRIM(INDEX($A:$U,ROW(),$F$6)),",",""),"원",""),""))))</f>
        <v/>
      </c>
      <c r="AC1214" s="2">
        <f>IF(OR($Y1214="",$G$6=""),"",INDEX($A:$U,ROW(),$G$6)&amp;"")</f>
        <v/>
      </c>
      <c r="AD1214" s="2">
        <f>IF($Y1214="","",IF(OR(AND(설정!$B$5&lt;&gt;"",ISNUMBER(SEARCH(설정!$B$5,$AC1214))),AND(설정!$B$6&lt;&gt;"",ISNUMBER(SEARCH(설정!$B$6,$AC1214))),AND(설정!$B$7&lt;&gt;"",ISNUMBER(SEARCH(설정!$B$7,$AC1214)))),"제외","포함"))</f>
        <v/>
      </c>
    </row>
    <row r="1215">
      <c r="W1215" s="2">
        <f>IF(OR($B$5="",$C$6="",ROW()&lt;$B$5),"",IF(INDEX($A:$U,ROW(),$C$6)="","",INDEX($A:$U,ROW(),$C$6)))</f>
        <v/>
      </c>
      <c r="X1215" s="28">
        <f>IF($W1215="","",IF(ISNUMBER($W1215),IF($W1215&gt;=10000000,IFERROR(DATE(INT($W1215/10000),MOD(INT($W1215/100),100),MOD($W1215,100)),""),$W1215),IF(ISNUMBER(--SUBSTITUTE(SUBSTITUTE(TRIM($W1215),".","-"),"/","-")),IF(--SUBSTITUTE(SUBSTITUTE(TRIM($W1215),".","-"),"/","-")&gt;=10000000,IFERROR(DATE(--LEFT(TRIM($W1215),4),--MID(TRIM($W1215),5,2),--RIGHT(TRIM($W1215),2)),""),--SUBSTITUTE(SUBSTITUTE(TRIM($W1215),".","-"),"/","-")),IFERROR(--LEFT(SUBSTITUTE(SUBSTITUTE(TRIM($W1215),".","-"),"/","-"),10),""))))</f>
        <v/>
      </c>
      <c r="Y1215" s="29">
        <f>IF($X1215="","",INT($X1215))</f>
        <v/>
      </c>
      <c r="Z1215" s="30">
        <f>IF(OR($Y1215="",$D$6=""),"",IF(INDEX($A:$U,ROW(),$D$6)="",0,IF(ISNUMBER(INDEX($A:$U,ROW(),$D$6)),INDEX($A:$U,ROW(),$D$6),IFERROR(--SUBSTITUTE(SUBSTITUTE(TRIM(INDEX($A:$U,ROW(),$D$6)),",",""),"원",""),0))))</f>
        <v/>
      </c>
      <c r="AA1215" s="30">
        <f>IF(OR($Y1215="",$E$6=""),"",IF(INDEX($A:$U,ROW(),$E$6)="",0,IF(ISNUMBER(INDEX($A:$U,ROW(),$E$6)),INDEX($A:$U,ROW(),$E$6),IFERROR(--SUBSTITUTE(SUBSTITUTE(TRIM(INDEX($A:$U,ROW(),$E$6)),",",""),"원",""),0))))</f>
        <v/>
      </c>
      <c r="AB1215" s="30">
        <f>IF(OR($Y1215="",$F$6=""),"",IF(INDEX($A:$U,ROW(),$F$6)="","",IF(ISNUMBER(INDEX($A:$U,ROW(),$F$6)),INDEX($A:$U,ROW(),$F$6),IFERROR(--SUBSTITUTE(SUBSTITUTE(TRIM(INDEX($A:$U,ROW(),$F$6)),",",""),"원",""),""))))</f>
        <v/>
      </c>
      <c r="AC1215" s="2">
        <f>IF(OR($Y1215="",$G$6=""),"",INDEX($A:$U,ROW(),$G$6)&amp;"")</f>
        <v/>
      </c>
      <c r="AD1215" s="2">
        <f>IF($Y1215="","",IF(OR(AND(설정!$B$5&lt;&gt;"",ISNUMBER(SEARCH(설정!$B$5,$AC1215))),AND(설정!$B$6&lt;&gt;"",ISNUMBER(SEARCH(설정!$B$6,$AC1215))),AND(설정!$B$7&lt;&gt;"",ISNUMBER(SEARCH(설정!$B$7,$AC1215)))),"제외","포함"))</f>
        <v/>
      </c>
    </row>
    <row r="1216">
      <c r="W1216" s="2">
        <f>IF(OR($B$5="",$C$6="",ROW()&lt;$B$5),"",IF(INDEX($A:$U,ROW(),$C$6)="","",INDEX($A:$U,ROW(),$C$6)))</f>
        <v/>
      </c>
      <c r="X1216" s="28">
        <f>IF($W1216="","",IF(ISNUMBER($W1216),IF($W1216&gt;=10000000,IFERROR(DATE(INT($W1216/10000),MOD(INT($W1216/100),100),MOD($W1216,100)),""),$W1216),IF(ISNUMBER(--SUBSTITUTE(SUBSTITUTE(TRIM($W1216),".","-"),"/","-")),IF(--SUBSTITUTE(SUBSTITUTE(TRIM($W1216),".","-"),"/","-")&gt;=10000000,IFERROR(DATE(--LEFT(TRIM($W1216),4),--MID(TRIM($W1216),5,2),--RIGHT(TRIM($W1216),2)),""),--SUBSTITUTE(SUBSTITUTE(TRIM($W1216),".","-"),"/","-")),IFERROR(--LEFT(SUBSTITUTE(SUBSTITUTE(TRIM($W1216),".","-"),"/","-"),10),""))))</f>
        <v/>
      </c>
      <c r="Y1216" s="29">
        <f>IF($X1216="","",INT($X1216))</f>
        <v/>
      </c>
      <c r="Z1216" s="30">
        <f>IF(OR($Y1216="",$D$6=""),"",IF(INDEX($A:$U,ROW(),$D$6)="",0,IF(ISNUMBER(INDEX($A:$U,ROW(),$D$6)),INDEX($A:$U,ROW(),$D$6),IFERROR(--SUBSTITUTE(SUBSTITUTE(TRIM(INDEX($A:$U,ROW(),$D$6)),",",""),"원",""),0))))</f>
        <v/>
      </c>
      <c r="AA1216" s="30">
        <f>IF(OR($Y1216="",$E$6=""),"",IF(INDEX($A:$U,ROW(),$E$6)="",0,IF(ISNUMBER(INDEX($A:$U,ROW(),$E$6)),INDEX($A:$U,ROW(),$E$6),IFERROR(--SUBSTITUTE(SUBSTITUTE(TRIM(INDEX($A:$U,ROW(),$E$6)),",",""),"원",""),0))))</f>
        <v/>
      </c>
      <c r="AB1216" s="30">
        <f>IF(OR($Y1216="",$F$6=""),"",IF(INDEX($A:$U,ROW(),$F$6)="","",IF(ISNUMBER(INDEX($A:$U,ROW(),$F$6)),INDEX($A:$U,ROW(),$F$6),IFERROR(--SUBSTITUTE(SUBSTITUTE(TRIM(INDEX($A:$U,ROW(),$F$6)),",",""),"원",""),""))))</f>
        <v/>
      </c>
      <c r="AC1216" s="2">
        <f>IF(OR($Y1216="",$G$6=""),"",INDEX($A:$U,ROW(),$G$6)&amp;"")</f>
        <v/>
      </c>
      <c r="AD1216" s="2">
        <f>IF($Y1216="","",IF(OR(AND(설정!$B$5&lt;&gt;"",ISNUMBER(SEARCH(설정!$B$5,$AC1216))),AND(설정!$B$6&lt;&gt;"",ISNUMBER(SEARCH(설정!$B$6,$AC1216))),AND(설정!$B$7&lt;&gt;"",ISNUMBER(SEARCH(설정!$B$7,$AC1216)))),"제외","포함"))</f>
        <v/>
      </c>
    </row>
    <row r="1217">
      <c r="W1217" s="2">
        <f>IF(OR($B$5="",$C$6="",ROW()&lt;$B$5),"",IF(INDEX($A:$U,ROW(),$C$6)="","",INDEX($A:$U,ROW(),$C$6)))</f>
        <v/>
      </c>
      <c r="X1217" s="28">
        <f>IF($W1217="","",IF(ISNUMBER($W1217),IF($W1217&gt;=10000000,IFERROR(DATE(INT($W1217/10000),MOD(INT($W1217/100),100),MOD($W1217,100)),""),$W1217),IF(ISNUMBER(--SUBSTITUTE(SUBSTITUTE(TRIM($W1217),".","-"),"/","-")),IF(--SUBSTITUTE(SUBSTITUTE(TRIM($W1217),".","-"),"/","-")&gt;=10000000,IFERROR(DATE(--LEFT(TRIM($W1217),4),--MID(TRIM($W1217),5,2),--RIGHT(TRIM($W1217),2)),""),--SUBSTITUTE(SUBSTITUTE(TRIM($W1217),".","-"),"/","-")),IFERROR(--LEFT(SUBSTITUTE(SUBSTITUTE(TRIM($W1217),".","-"),"/","-"),10),""))))</f>
        <v/>
      </c>
      <c r="Y1217" s="29">
        <f>IF($X1217="","",INT($X1217))</f>
        <v/>
      </c>
      <c r="Z1217" s="30">
        <f>IF(OR($Y1217="",$D$6=""),"",IF(INDEX($A:$U,ROW(),$D$6)="",0,IF(ISNUMBER(INDEX($A:$U,ROW(),$D$6)),INDEX($A:$U,ROW(),$D$6),IFERROR(--SUBSTITUTE(SUBSTITUTE(TRIM(INDEX($A:$U,ROW(),$D$6)),",",""),"원",""),0))))</f>
        <v/>
      </c>
      <c r="AA1217" s="30">
        <f>IF(OR($Y1217="",$E$6=""),"",IF(INDEX($A:$U,ROW(),$E$6)="",0,IF(ISNUMBER(INDEX($A:$U,ROW(),$E$6)),INDEX($A:$U,ROW(),$E$6),IFERROR(--SUBSTITUTE(SUBSTITUTE(TRIM(INDEX($A:$U,ROW(),$E$6)),",",""),"원",""),0))))</f>
        <v/>
      </c>
      <c r="AB1217" s="30">
        <f>IF(OR($Y1217="",$F$6=""),"",IF(INDEX($A:$U,ROW(),$F$6)="","",IF(ISNUMBER(INDEX($A:$U,ROW(),$F$6)),INDEX($A:$U,ROW(),$F$6),IFERROR(--SUBSTITUTE(SUBSTITUTE(TRIM(INDEX($A:$U,ROW(),$F$6)),",",""),"원",""),""))))</f>
        <v/>
      </c>
      <c r="AC1217" s="2">
        <f>IF(OR($Y1217="",$G$6=""),"",INDEX($A:$U,ROW(),$G$6)&amp;"")</f>
        <v/>
      </c>
      <c r="AD1217" s="2">
        <f>IF($Y1217="","",IF(OR(AND(설정!$B$5&lt;&gt;"",ISNUMBER(SEARCH(설정!$B$5,$AC1217))),AND(설정!$B$6&lt;&gt;"",ISNUMBER(SEARCH(설정!$B$6,$AC1217))),AND(설정!$B$7&lt;&gt;"",ISNUMBER(SEARCH(설정!$B$7,$AC1217)))),"제외","포함"))</f>
        <v/>
      </c>
    </row>
    <row r="1218">
      <c r="W1218" s="2">
        <f>IF(OR($B$5="",$C$6="",ROW()&lt;$B$5),"",IF(INDEX($A:$U,ROW(),$C$6)="","",INDEX($A:$U,ROW(),$C$6)))</f>
        <v/>
      </c>
      <c r="X1218" s="28">
        <f>IF($W1218="","",IF(ISNUMBER($W1218),IF($W1218&gt;=10000000,IFERROR(DATE(INT($W1218/10000),MOD(INT($W1218/100),100),MOD($W1218,100)),""),$W1218),IF(ISNUMBER(--SUBSTITUTE(SUBSTITUTE(TRIM($W1218),".","-"),"/","-")),IF(--SUBSTITUTE(SUBSTITUTE(TRIM($W1218),".","-"),"/","-")&gt;=10000000,IFERROR(DATE(--LEFT(TRIM($W1218),4),--MID(TRIM($W1218),5,2),--RIGHT(TRIM($W1218),2)),""),--SUBSTITUTE(SUBSTITUTE(TRIM($W1218),".","-"),"/","-")),IFERROR(--LEFT(SUBSTITUTE(SUBSTITUTE(TRIM($W1218),".","-"),"/","-"),10),""))))</f>
        <v/>
      </c>
      <c r="Y1218" s="29">
        <f>IF($X1218="","",INT($X1218))</f>
        <v/>
      </c>
      <c r="Z1218" s="30">
        <f>IF(OR($Y1218="",$D$6=""),"",IF(INDEX($A:$U,ROW(),$D$6)="",0,IF(ISNUMBER(INDEX($A:$U,ROW(),$D$6)),INDEX($A:$U,ROW(),$D$6),IFERROR(--SUBSTITUTE(SUBSTITUTE(TRIM(INDEX($A:$U,ROW(),$D$6)),",",""),"원",""),0))))</f>
        <v/>
      </c>
      <c r="AA1218" s="30">
        <f>IF(OR($Y1218="",$E$6=""),"",IF(INDEX($A:$U,ROW(),$E$6)="",0,IF(ISNUMBER(INDEX($A:$U,ROW(),$E$6)),INDEX($A:$U,ROW(),$E$6),IFERROR(--SUBSTITUTE(SUBSTITUTE(TRIM(INDEX($A:$U,ROW(),$E$6)),",",""),"원",""),0))))</f>
        <v/>
      </c>
      <c r="AB1218" s="30">
        <f>IF(OR($Y1218="",$F$6=""),"",IF(INDEX($A:$U,ROW(),$F$6)="","",IF(ISNUMBER(INDEX($A:$U,ROW(),$F$6)),INDEX($A:$U,ROW(),$F$6),IFERROR(--SUBSTITUTE(SUBSTITUTE(TRIM(INDEX($A:$U,ROW(),$F$6)),",",""),"원",""),""))))</f>
        <v/>
      </c>
      <c r="AC1218" s="2">
        <f>IF(OR($Y1218="",$G$6=""),"",INDEX($A:$U,ROW(),$G$6)&amp;"")</f>
        <v/>
      </c>
      <c r="AD1218" s="2">
        <f>IF($Y1218="","",IF(OR(AND(설정!$B$5&lt;&gt;"",ISNUMBER(SEARCH(설정!$B$5,$AC1218))),AND(설정!$B$6&lt;&gt;"",ISNUMBER(SEARCH(설정!$B$6,$AC1218))),AND(설정!$B$7&lt;&gt;"",ISNUMBER(SEARCH(설정!$B$7,$AC1218)))),"제외","포함"))</f>
        <v/>
      </c>
    </row>
    <row r="1219">
      <c r="W1219" s="2">
        <f>IF(OR($B$5="",$C$6="",ROW()&lt;$B$5),"",IF(INDEX($A:$U,ROW(),$C$6)="","",INDEX($A:$U,ROW(),$C$6)))</f>
        <v/>
      </c>
      <c r="X1219" s="28">
        <f>IF($W1219="","",IF(ISNUMBER($W1219),IF($W1219&gt;=10000000,IFERROR(DATE(INT($W1219/10000),MOD(INT($W1219/100),100),MOD($W1219,100)),""),$W1219),IF(ISNUMBER(--SUBSTITUTE(SUBSTITUTE(TRIM($W1219),".","-"),"/","-")),IF(--SUBSTITUTE(SUBSTITUTE(TRIM($W1219),".","-"),"/","-")&gt;=10000000,IFERROR(DATE(--LEFT(TRIM($W1219),4),--MID(TRIM($W1219),5,2),--RIGHT(TRIM($W1219),2)),""),--SUBSTITUTE(SUBSTITUTE(TRIM($W1219),".","-"),"/","-")),IFERROR(--LEFT(SUBSTITUTE(SUBSTITUTE(TRIM($W1219),".","-"),"/","-"),10),""))))</f>
        <v/>
      </c>
      <c r="Y1219" s="29">
        <f>IF($X1219="","",INT($X1219))</f>
        <v/>
      </c>
      <c r="Z1219" s="30">
        <f>IF(OR($Y1219="",$D$6=""),"",IF(INDEX($A:$U,ROW(),$D$6)="",0,IF(ISNUMBER(INDEX($A:$U,ROW(),$D$6)),INDEX($A:$U,ROW(),$D$6),IFERROR(--SUBSTITUTE(SUBSTITUTE(TRIM(INDEX($A:$U,ROW(),$D$6)),",",""),"원",""),0))))</f>
        <v/>
      </c>
      <c r="AA1219" s="30">
        <f>IF(OR($Y1219="",$E$6=""),"",IF(INDEX($A:$U,ROW(),$E$6)="",0,IF(ISNUMBER(INDEX($A:$U,ROW(),$E$6)),INDEX($A:$U,ROW(),$E$6),IFERROR(--SUBSTITUTE(SUBSTITUTE(TRIM(INDEX($A:$U,ROW(),$E$6)),",",""),"원",""),0))))</f>
        <v/>
      </c>
      <c r="AB1219" s="30">
        <f>IF(OR($Y1219="",$F$6=""),"",IF(INDEX($A:$U,ROW(),$F$6)="","",IF(ISNUMBER(INDEX($A:$U,ROW(),$F$6)),INDEX($A:$U,ROW(),$F$6),IFERROR(--SUBSTITUTE(SUBSTITUTE(TRIM(INDEX($A:$U,ROW(),$F$6)),",",""),"원",""),""))))</f>
        <v/>
      </c>
      <c r="AC1219" s="2">
        <f>IF(OR($Y1219="",$G$6=""),"",INDEX($A:$U,ROW(),$G$6)&amp;"")</f>
        <v/>
      </c>
      <c r="AD1219" s="2">
        <f>IF($Y1219="","",IF(OR(AND(설정!$B$5&lt;&gt;"",ISNUMBER(SEARCH(설정!$B$5,$AC1219))),AND(설정!$B$6&lt;&gt;"",ISNUMBER(SEARCH(설정!$B$6,$AC1219))),AND(설정!$B$7&lt;&gt;"",ISNUMBER(SEARCH(설정!$B$7,$AC1219)))),"제외","포함"))</f>
        <v/>
      </c>
    </row>
    <row r="1220">
      <c r="W1220" s="2">
        <f>IF(OR($B$5="",$C$6="",ROW()&lt;$B$5),"",IF(INDEX($A:$U,ROW(),$C$6)="","",INDEX($A:$U,ROW(),$C$6)))</f>
        <v/>
      </c>
      <c r="X1220" s="28">
        <f>IF($W1220="","",IF(ISNUMBER($W1220),IF($W1220&gt;=10000000,IFERROR(DATE(INT($W1220/10000),MOD(INT($W1220/100),100),MOD($W1220,100)),""),$W1220),IF(ISNUMBER(--SUBSTITUTE(SUBSTITUTE(TRIM($W1220),".","-"),"/","-")),IF(--SUBSTITUTE(SUBSTITUTE(TRIM($W1220),".","-"),"/","-")&gt;=10000000,IFERROR(DATE(--LEFT(TRIM($W1220),4),--MID(TRIM($W1220),5,2),--RIGHT(TRIM($W1220),2)),""),--SUBSTITUTE(SUBSTITUTE(TRIM($W1220),".","-"),"/","-")),IFERROR(--LEFT(SUBSTITUTE(SUBSTITUTE(TRIM($W1220),".","-"),"/","-"),10),""))))</f>
        <v/>
      </c>
      <c r="Y1220" s="29">
        <f>IF($X1220="","",INT($X1220))</f>
        <v/>
      </c>
      <c r="Z1220" s="30">
        <f>IF(OR($Y1220="",$D$6=""),"",IF(INDEX($A:$U,ROW(),$D$6)="",0,IF(ISNUMBER(INDEX($A:$U,ROW(),$D$6)),INDEX($A:$U,ROW(),$D$6),IFERROR(--SUBSTITUTE(SUBSTITUTE(TRIM(INDEX($A:$U,ROW(),$D$6)),",",""),"원",""),0))))</f>
        <v/>
      </c>
      <c r="AA1220" s="30">
        <f>IF(OR($Y1220="",$E$6=""),"",IF(INDEX($A:$U,ROW(),$E$6)="",0,IF(ISNUMBER(INDEX($A:$U,ROW(),$E$6)),INDEX($A:$U,ROW(),$E$6),IFERROR(--SUBSTITUTE(SUBSTITUTE(TRIM(INDEX($A:$U,ROW(),$E$6)),",",""),"원",""),0))))</f>
        <v/>
      </c>
      <c r="AB1220" s="30">
        <f>IF(OR($Y1220="",$F$6=""),"",IF(INDEX($A:$U,ROW(),$F$6)="","",IF(ISNUMBER(INDEX($A:$U,ROW(),$F$6)),INDEX($A:$U,ROW(),$F$6),IFERROR(--SUBSTITUTE(SUBSTITUTE(TRIM(INDEX($A:$U,ROW(),$F$6)),",",""),"원",""),""))))</f>
        <v/>
      </c>
      <c r="AC1220" s="2">
        <f>IF(OR($Y1220="",$G$6=""),"",INDEX($A:$U,ROW(),$G$6)&amp;"")</f>
        <v/>
      </c>
      <c r="AD1220" s="2">
        <f>IF($Y1220="","",IF(OR(AND(설정!$B$5&lt;&gt;"",ISNUMBER(SEARCH(설정!$B$5,$AC1220))),AND(설정!$B$6&lt;&gt;"",ISNUMBER(SEARCH(설정!$B$6,$AC1220))),AND(설정!$B$7&lt;&gt;"",ISNUMBER(SEARCH(설정!$B$7,$AC1220)))),"제외","포함"))</f>
        <v/>
      </c>
    </row>
    <row r="1221">
      <c r="W1221" s="2">
        <f>IF(OR($B$5="",$C$6="",ROW()&lt;$B$5),"",IF(INDEX($A:$U,ROW(),$C$6)="","",INDEX($A:$U,ROW(),$C$6)))</f>
        <v/>
      </c>
      <c r="X1221" s="28">
        <f>IF($W1221="","",IF(ISNUMBER($W1221),IF($W1221&gt;=10000000,IFERROR(DATE(INT($W1221/10000),MOD(INT($W1221/100),100),MOD($W1221,100)),""),$W1221),IF(ISNUMBER(--SUBSTITUTE(SUBSTITUTE(TRIM($W1221),".","-"),"/","-")),IF(--SUBSTITUTE(SUBSTITUTE(TRIM($W1221),".","-"),"/","-")&gt;=10000000,IFERROR(DATE(--LEFT(TRIM($W1221),4),--MID(TRIM($W1221),5,2),--RIGHT(TRIM($W1221),2)),""),--SUBSTITUTE(SUBSTITUTE(TRIM($W1221),".","-"),"/","-")),IFERROR(--LEFT(SUBSTITUTE(SUBSTITUTE(TRIM($W1221),".","-"),"/","-"),10),""))))</f>
        <v/>
      </c>
      <c r="Y1221" s="29">
        <f>IF($X1221="","",INT($X1221))</f>
        <v/>
      </c>
      <c r="Z1221" s="30">
        <f>IF(OR($Y1221="",$D$6=""),"",IF(INDEX($A:$U,ROW(),$D$6)="",0,IF(ISNUMBER(INDEX($A:$U,ROW(),$D$6)),INDEX($A:$U,ROW(),$D$6),IFERROR(--SUBSTITUTE(SUBSTITUTE(TRIM(INDEX($A:$U,ROW(),$D$6)),",",""),"원",""),0))))</f>
        <v/>
      </c>
      <c r="AA1221" s="30">
        <f>IF(OR($Y1221="",$E$6=""),"",IF(INDEX($A:$U,ROW(),$E$6)="",0,IF(ISNUMBER(INDEX($A:$U,ROW(),$E$6)),INDEX($A:$U,ROW(),$E$6),IFERROR(--SUBSTITUTE(SUBSTITUTE(TRIM(INDEX($A:$U,ROW(),$E$6)),",",""),"원",""),0))))</f>
        <v/>
      </c>
      <c r="AB1221" s="30">
        <f>IF(OR($Y1221="",$F$6=""),"",IF(INDEX($A:$U,ROW(),$F$6)="","",IF(ISNUMBER(INDEX($A:$U,ROW(),$F$6)),INDEX($A:$U,ROW(),$F$6),IFERROR(--SUBSTITUTE(SUBSTITUTE(TRIM(INDEX($A:$U,ROW(),$F$6)),",",""),"원",""),""))))</f>
        <v/>
      </c>
      <c r="AC1221" s="2">
        <f>IF(OR($Y1221="",$G$6=""),"",INDEX($A:$U,ROW(),$G$6)&amp;"")</f>
        <v/>
      </c>
      <c r="AD1221" s="2">
        <f>IF($Y1221="","",IF(OR(AND(설정!$B$5&lt;&gt;"",ISNUMBER(SEARCH(설정!$B$5,$AC1221))),AND(설정!$B$6&lt;&gt;"",ISNUMBER(SEARCH(설정!$B$6,$AC1221))),AND(설정!$B$7&lt;&gt;"",ISNUMBER(SEARCH(설정!$B$7,$AC1221)))),"제외","포함"))</f>
        <v/>
      </c>
    </row>
    <row r="1222">
      <c r="W1222" s="2">
        <f>IF(OR($B$5="",$C$6="",ROW()&lt;$B$5),"",IF(INDEX($A:$U,ROW(),$C$6)="","",INDEX($A:$U,ROW(),$C$6)))</f>
        <v/>
      </c>
      <c r="X1222" s="28">
        <f>IF($W1222="","",IF(ISNUMBER($W1222),IF($W1222&gt;=10000000,IFERROR(DATE(INT($W1222/10000),MOD(INT($W1222/100),100),MOD($W1222,100)),""),$W1222),IF(ISNUMBER(--SUBSTITUTE(SUBSTITUTE(TRIM($W1222),".","-"),"/","-")),IF(--SUBSTITUTE(SUBSTITUTE(TRIM($W1222),".","-"),"/","-")&gt;=10000000,IFERROR(DATE(--LEFT(TRIM($W1222),4),--MID(TRIM($W1222),5,2),--RIGHT(TRIM($W1222),2)),""),--SUBSTITUTE(SUBSTITUTE(TRIM($W1222),".","-"),"/","-")),IFERROR(--LEFT(SUBSTITUTE(SUBSTITUTE(TRIM($W1222),".","-"),"/","-"),10),""))))</f>
        <v/>
      </c>
      <c r="Y1222" s="29">
        <f>IF($X1222="","",INT($X1222))</f>
        <v/>
      </c>
      <c r="Z1222" s="30">
        <f>IF(OR($Y1222="",$D$6=""),"",IF(INDEX($A:$U,ROW(),$D$6)="",0,IF(ISNUMBER(INDEX($A:$U,ROW(),$D$6)),INDEX($A:$U,ROW(),$D$6),IFERROR(--SUBSTITUTE(SUBSTITUTE(TRIM(INDEX($A:$U,ROW(),$D$6)),",",""),"원",""),0))))</f>
        <v/>
      </c>
      <c r="AA1222" s="30">
        <f>IF(OR($Y1222="",$E$6=""),"",IF(INDEX($A:$U,ROW(),$E$6)="",0,IF(ISNUMBER(INDEX($A:$U,ROW(),$E$6)),INDEX($A:$U,ROW(),$E$6),IFERROR(--SUBSTITUTE(SUBSTITUTE(TRIM(INDEX($A:$U,ROW(),$E$6)),",",""),"원",""),0))))</f>
        <v/>
      </c>
      <c r="AB1222" s="30">
        <f>IF(OR($Y1222="",$F$6=""),"",IF(INDEX($A:$U,ROW(),$F$6)="","",IF(ISNUMBER(INDEX($A:$U,ROW(),$F$6)),INDEX($A:$U,ROW(),$F$6),IFERROR(--SUBSTITUTE(SUBSTITUTE(TRIM(INDEX($A:$U,ROW(),$F$6)),",",""),"원",""),""))))</f>
        <v/>
      </c>
      <c r="AC1222" s="2">
        <f>IF(OR($Y1222="",$G$6=""),"",INDEX($A:$U,ROW(),$G$6)&amp;"")</f>
        <v/>
      </c>
      <c r="AD1222" s="2">
        <f>IF($Y1222="","",IF(OR(AND(설정!$B$5&lt;&gt;"",ISNUMBER(SEARCH(설정!$B$5,$AC1222))),AND(설정!$B$6&lt;&gt;"",ISNUMBER(SEARCH(설정!$B$6,$AC1222))),AND(설정!$B$7&lt;&gt;"",ISNUMBER(SEARCH(설정!$B$7,$AC1222)))),"제외","포함"))</f>
        <v/>
      </c>
    </row>
    <row r="1223">
      <c r="W1223" s="2">
        <f>IF(OR($B$5="",$C$6="",ROW()&lt;$B$5),"",IF(INDEX($A:$U,ROW(),$C$6)="","",INDEX($A:$U,ROW(),$C$6)))</f>
        <v/>
      </c>
      <c r="X1223" s="28">
        <f>IF($W1223="","",IF(ISNUMBER($W1223),IF($W1223&gt;=10000000,IFERROR(DATE(INT($W1223/10000),MOD(INT($W1223/100),100),MOD($W1223,100)),""),$W1223),IF(ISNUMBER(--SUBSTITUTE(SUBSTITUTE(TRIM($W1223),".","-"),"/","-")),IF(--SUBSTITUTE(SUBSTITUTE(TRIM($W1223),".","-"),"/","-")&gt;=10000000,IFERROR(DATE(--LEFT(TRIM($W1223),4),--MID(TRIM($W1223),5,2),--RIGHT(TRIM($W1223),2)),""),--SUBSTITUTE(SUBSTITUTE(TRIM($W1223),".","-"),"/","-")),IFERROR(--LEFT(SUBSTITUTE(SUBSTITUTE(TRIM($W1223),".","-"),"/","-"),10),""))))</f>
        <v/>
      </c>
      <c r="Y1223" s="29">
        <f>IF($X1223="","",INT($X1223))</f>
        <v/>
      </c>
      <c r="Z1223" s="30">
        <f>IF(OR($Y1223="",$D$6=""),"",IF(INDEX($A:$U,ROW(),$D$6)="",0,IF(ISNUMBER(INDEX($A:$U,ROW(),$D$6)),INDEX($A:$U,ROW(),$D$6),IFERROR(--SUBSTITUTE(SUBSTITUTE(TRIM(INDEX($A:$U,ROW(),$D$6)),",",""),"원",""),0))))</f>
        <v/>
      </c>
      <c r="AA1223" s="30">
        <f>IF(OR($Y1223="",$E$6=""),"",IF(INDEX($A:$U,ROW(),$E$6)="",0,IF(ISNUMBER(INDEX($A:$U,ROW(),$E$6)),INDEX($A:$U,ROW(),$E$6),IFERROR(--SUBSTITUTE(SUBSTITUTE(TRIM(INDEX($A:$U,ROW(),$E$6)),",",""),"원",""),0))))</f>
        <v/>
      </c>
      <c r="AB1223" s="30">
        <f>IF(OR($Y1223="",$F$6=""),"",IF(INDEX($A:$U,ROW(),$F$6)="","",IF(ISNUMBER(INDEX($A:$U,ROW(),$F$6)),INDEX($A:$U,ROW(),$F$6),IFERROR(--SUBSTITUTE(SUBSTITUTE(TRIM(INDEX($A:$U,ROW(),$F$6)),",",""),"원",""),""))))</f>
        <v/>
      </c>
      <c r="AC1223" s="2">
        <f>IF(OR($Y1223="",$G$6=""),"",INDEX($A:$U,ROW(),$G$6)&amp;"")</f>
        <v/>
      </c>
      <c r="AD1223" s="2">
        <f>IF($Y1223="","",IF(OR(AND(설정!$B$5&lt;&gt;"",ISNUMBER(SEARCH(설정!$B$5,$AC1223))),AND(설정!$B$6&lt;&gt;"",ISNUMBER(SEARCH(설정!$B$6,$AC1223))),AND(설정!$B$7&lt;&gt;"",ISNUMBER(SEARCH(설정!$B$7,$AC1223)))),"제외","포함"))</f>
        <v/>
      </c>
    </row>
    <row r="1224">
      <c r="W1224" s="2">
        <f>IF(OR($B$5="",$C$6="",ROW()&lt;$B$5),"",IF(INDEX($A:$U,ROW(),$C$6)="","",INDEX($A:$U,ROW(),$C$6)))</f>
        <v/>
      </c>
      <c r="X1224" s="28">
        <f>IF($W1224="","",IF(ISNUMBER($W1224),IF($W1224&gt;=10000000,IFERROR(DATE(INT($W1224/10000),MOD(INT($W1224/100),100),MOD($W1224,100)),""),$W1224),IF(ISNUMBER(--SUBSTITUTE(SUBSTITUTE(TRIM($W1224),".","-"),"/","-")),IF(--SUBSTITUTE(SUBSTITUTE(TRIM($W1224),".","-"),"/","-")&gt;=10000000,IFERROR(DATE(--LEFT(TRIM($W1224),4),--MID(TRIM($W1224),5,2),--RIGHT(TRIM($W1224),2)),""),--SUBSTITUTE(SUBSTITUTE(TRIM($W1224),".","-"),"/","-")),IFERROR(--LEFT(SUBSTITUTE(SUBSTITUTE(TRIM($W1224),".","-"),"/","-"),10),""))))</f>
        <v/>
      </c>
      <c r="Y1224" s="29">
        <f>IF($X1224="","",INT($X1224))</f>
        <v/>
      </c>
      <c r="Z1224" s="30">
        <f>IF(OR($Y1224="",$D$6=""),"",IF(INDEX($A:$U,ROW(),$D$6)="",0,IF(ISNUMBER(INDEX($A:$U,ROW(),$D$6)),INDEX($A:$U,ROW(),$D$6),IFERROR(--SUBSTITUTE(SUBSTITUTE(TRIM(INDEX($A:$U,ROW(),$D$6)),",",""),"원",""),0))))</f>
        <v/>
      </c>
      <c r="AA1224" s="30">
        <f>IF(OR($Y1224="",$E$6=""),"",IF(INDEX($A:$U,ROW(),$E$6)="",0,IF(ISNUMBER(INDEX($A:$U,ROW(),$E$6)),INDEX($A:$U,ROW(),$E$6),IFERROR(--SUBSTITUTE(SUBSTITUTE(TRIM(INDEX($A:$U,ROW(),$E$6)),",",""),"원",""),0))))</f>
        <v/>
      </c>
      <c r="AB1224" s="30">
        <f>IF(OR($Y1224="",$F$6=""),"",IF(INDEX($A:$U,ROW(),$F$6)="","",IF(ISNUMBER(INDEX($A:$U,ROW(),$F$6)),INDEX($A:$U,ROW(),$F$6),IFERROR(--SUBSTITUTE(SUBSTITUTE(TRIM(INDEX($A:$U,ROW(),$F$6)),",",""),"원",""),""))))</f>
        <v/>
      </c>
      <c r="AC1224" s="2">
        <f>IF(OR($Y1224="",$G$6=""),"",INDEX($A:$U,ROW(),$G$6)&amp;"")</f>
        <v/>
      </c>
      <c r="AD1224" s="2">
        <f>IF($Y1224="","",IF(OR(AND(설정!$B$5&lt;&gt;"",ISNUMBER(SEARCH(설정!$B$5,$AC1224))),AND(설정!$B$6&lt;&gt;"",ISNUMBER(SEARCH(설정!$B$6,$AC1224))),AND(설정!$B$7&lt;&gt;"",ISNUMBER(SEARCH(설정!$B$7,$AC1224)))),"제외","포함"))</f>
        <v/>
      </c>
    </row>
    <row r="1225">
      <c r="W1225" s="2">
        <f>IF(OR($B$5="",$C$6="",ROW()&lt;$B$5),"",IF(INDEX($A:$U,ROW(),$C$6)="","",INDEX($A:$U,ROW(),$C$6)))</f>
        <v/>
      </c>
      <c r="X1225" s="28">
        <f>IF($W1225="","",IF(ISNUMBER($W1225),IF($W1225&gt;=10000000,IFERROR(DATE(INT($W1225/10000),MOD(INT($W1225/100),100),MOD($W1225,100)),""),$W1225),IF(ISNUMBER(--SUBSTITUTE(SUBSTITUTE(TRIM($W1225),".","-"),"/","-")),IF(--SUBSTITUTE(SUBSTITUTE(TRIM($W1225),".","-"),"/","-")&gt;=10000000,IFERROR(DATE(--LEFT(TRIM($W1225),4),--MID(TRIM($W1225),5,2),--RIGHT(TRIM($W1225),2)),""),--SUBSTITUTE(SUBSTITUTE(TRIM($W1225),".","-"),"/","-")),IFERROR(--LEFT(SUBSTITUTE(SUBSTITUTE(TRIM($W1225),".","-"),"/","-"),10),""))))</f>
        <v/>
      </c>
      <c r="Y1225" s="29">
        <f>IF($X1225="","",INT($X1225))</f>
        <v/>
      </c>
      <c r="Z1225" s="30">
        <f>IF(OR($Y1225="",$D$6=""),"",IF(INDEX($A:$U,ROW(),$D$6)="",0,IF(ISNUMBER(INDEX($A:$U,ROW(),$D$6)),INDEX($A:$U,ROW(),$D$6),IFERROR(--SUBSTITUTE(SUBSTITUTE(TRIM(INDEX($A:$U,ROW(),$D$6)),",",""),"원",""),0))))</f>
        <v/>
      </c>
      <c r="AA1225" s="30">
        <f>IF(OR($Y1225="",$E$6=""),"",IF(INDEX($A:$U,ROW(),$E$6)="",0,IF(ISNUMBER(INDEX($A:$U,ROW(),$E$6)),INDEX($A:$U,ROW(),$E$6),IFERROR(--SUBSTITUTE(SUBSTITUTE(TRIM(INDEX($A:$U,ROW(),$E$6)),",",""),"원",""),0))))</f>
        <v/>
      </c>
      <c r="AB1225" s="30">
        <f>IF(OR($Y1225="",$F$6=""),"",IF(INDEX($A:$U,ROW(),$F$6)="","",IF(ISNUMBER(INDEX($A:$U,ROW(),$F$6)),INDEX($A:$U,ROW(),$F$6),IFERROR(--SUBSTITUTE(SUBSTITUTE(TRIM(INDEX($A:$U,ROW(),$F$6)),",",""),"원",""),""))))</f>
        <v/>
      </c>
      <c r="AC1225" s="2">
        <f>IF(OR($Y1225="",$G$6=""),"",INDEX($A:$U,ROW(),$G$6)&amp;"")</f>
        <v/>
      </c>
      <c r="AD1225" s="2">
        <f>IF($Y1225="","",IF(OR(AND(설정!$B$5&lt;&gt;"",ISNUMBER(SEARCH(설정!$B$5,$AC1225))),AND(설정!$B$6&lt;&gt;"",ISNUMBER(SEARCH(설정!$B$6,$AC1225))),AND(설정!$B$7&lt;&gt;"",ISNUMBER(SEARCH(설정!$B$7,$AC1225)))),"제외","포함"))</f>
        <v/>
      </c>
    </row>
    <row r="1226">
      <c r="W1226" s="2">
        <f>IF(OR($B$5="",$C$6="",ROW()&lt;$B$5),"",IF(INDEX($A:$U,ROW(),$C$6)="","",INDEX($A:$U,ROW(),$C$6)))</f>
        <v/>
      </c>
      <c r="X1226" s="28">
        <f>IF($W1226="","",IF(ISNUMBER($W1226),IF($W1226&gt;=10000000,IFERROR(DATE(INT($W1226/10000),MOD(INT($W1226/100),100),MOD($W1226,100)),""),$W1226),IF(ISNUMBER(--SUBSTITUTE(SUBSTITUTE(TRIM($W1226),".","-"),"/","-")),IF(--SUBSTITUTE(SUBSTITUTE(TRIM($W1226),".","-"),"/","-")&gt;=10000000,IFERROR(DATE(--LEFT(TRIM($W1226),4),--MID(TRIM($W1226),5,2),--RIGHT(TRIM($W1226),2)),""),--SUBSTITUTE(SUBSTITUTE(TRIM($W1226),".","-"),"/","-")),IFERROR(--LEFT(SUBSTITUTE(SUBSTITUTE(TRIM($W1226),".","-"),"/","-"),10),""))))</f>
        <v/>
      </c>
      <c r="Y1226" s="29">
        <f>IF($X1226="","",INT($X1226))</f>
        <v/>
      </c>
      <c r="Z1226" s="30">
        <f>IF(OR($Y1226="",$D$6=""),"",IF(INDEX($A:$U,ROW(),$D$6)="",0,IF(ISNUMBER(INDEX($A:$U,ROW(),$D$6)),INDEX($A:$U,ROW(),$D$6),IFERROR(--SUBSTITUTE(SUBSTITUTE(TRIM(INDEX($A:$U,ROW(),$D$6)),",",""),"원",""),0))))</f>
        <v/>
      </c>
      <c r="AA1226" s="30">
        <f>IF(OR($Y1226="",$E$6=""),"",IF(INDEX($A:$U,ROW(),$E$6)="",0,IF(ISNUMBER(INDEX($A:$U,ROW(),$E$6)),INDEX($A:$U,ROW(),$E$6),IFERROR(--SUBSTITUTE(SUBSTITUTE(TRIM(INDEX($A:$U,ROW(),$E$6)),",",""),"원",""),0))))</f>
        <v/>
      </c>
      <c r="AB1226" s="30">
        <f>IF(OR($Y1226="",$F$6=""),"",IF(INDEX($A:$U,ROW(),$F$6)="","",IF(ISNUMBER(INDEX($A:$U,ROW(),$F$6)),INDEX($A:$U,ROW(),$F$6),IFERROR(--SUBSTITUTE(SUBSTITUTE(TRIM(INDEX($A:$U,ROW(),$F$6)),",",""),"원",""),""))))</f>
        <v/>
      </c>
      <c r="AC1226" s="2">
        <f>IF(OR($Y1226="",$G$6=""),"",INDEX($A:$U,ROW(),$G$6)&amp;"")</f>
        <v/>
      </c>
      <c r="AD1226" s="2">
        <f>IF($Y1226="","",IF(OR(AND(설정!$B$5&lt;&gt;"",ISNUMBER(SEARCH(설정!$B$5,$AC1226))),AND(설정!$B$6&lt;&gt;"",ISNUMBER(SEARCH(설정!$B$6,$AC1226))),AND(설정!$B$7&lt;&gt;"",ISNUMBER(SEARCH(설정!$B$7,$AC1226)))),"제외","포함"))</f>
        <v/>
      </c>
    </row>
    <row r="1227">
      <c r="W1227" s="2">
        <f>IF(OR($B$5="",$C$6="",ROW()&lt;$B$5),"",IF(INDEX($A:$U,ROW(),$C$6)="","",INDEX($A:$U,ROW(),$C$6)))</f>
        <v/>
      </c>
      <c r="X1227" s="28">
        <f>IF($W1227="","",IF(ISNUMBER($W1227),IF($W1227&gt;=10000000,IFERROR(DATE(INT($W1227/10000),MOD(INT($W1227/100),100),MOD($W1227,100)),""),$W1227),IF(ISNUMBER(--SUBSTITUTE(SUBSTITUTE(TRIM($W1227),".","-"),"/","-")),IF(--SUBSTITUTE(SUBSTITUTE(TRIM($W1227),".","-"),"/","-")&gt;=10000000,IFERROR(DATE(--LEFT(TRIM($W1227),4),--MID(TRIM($W1227),5,2),--RIGHT(TRIM($W1227),2)),""),--SUBSTITUTE(SUBSTITUTE(TRIM($W1227),".","-"),"/","-")),IFERROR(--LEFT(SUBSTITUTE(SUBSTITUTE(TRIM($W1227),".","-"),"/","-"),10),""))))</f>
        <v/>
      </c>
      <c r="Y1227" s="29">
        <f>IF($X1227="","",INT($X1227))</f>
        <v/>
      </c>
      <c r="Z1227" s="30">
        <f>IF(OR($Y1227="",$D$6=""),"",IF(INDEX($A:$U,ROW(),$D$6)="",0,IF(ISNUMBER(INDEX($A:$U,ROW(),$D$6)),INDEX($A:$U,ROW(),$D$6),IFERROR(--SUBSTITUTE(SUBSTITUTE(TRIM(INDEX($A:$U,ROW(),$D$6)),",",""),"원",""),0))))</f>
        <v/>
      </c>
      <c r="AA1227" s="30">
        <f>IF(OR($Y1227="",$E$6=""),"",IF(INDEX($A:$U,ROW(),$E$6)="",0,IF(ISNUMBER(INDEX($A:$U,ROW(),$E$6)),INDEX($A:$U,ROW(),$E$6),IFERROR(--SUBSTITUTE(SUBSTITUTE(TRIM(INDEX($A:$U,ROW(),$E$6)),",",""),"원",""),0))))</f>
        <v/>
      </c>
      <c r="AB1227" s="30">
        <f>IF(OR($Y1227="",$F$6=""),"",IF(INDEX($A:$U,ROW(),$F$6)="","",IF(ISNUMBER(INDEX($A:$U,ROW(),$F$6)),INDEX($A:$U,ROW(),$F$6),IFERROR(--SUBSTITUTE(SUBSTITUTE(TRIM(INDEX($A:$U,ROW(),$F$6)),",",""),"원",""),""))))</f>
        <v/>
      </c>
      <c r="AC1227" s="2">
        <f>IF(OR($Y1227="",$G$6=""),"",INDEX($A:$U,ROW(),$G$6)&amp;"")</f>
        <v/>
      </c>
      <c r="AD1227" s="2">
        <f>IF($Y1227="","",IF(OR(AND(설정!$B$5&lt;&gt;"",ISNUMBER(SEARCH(설정!$B$5,$AC1227))),AND(설정!$B$6&lt;&gt;"",ISNUMBER(SEARCH(설정!$B$6,$AC1227))),AND(설정!$B$7&lt;&gt;"",ISNUMBER(SEARCH(설정!$B$7,$AC1227)))),"제외","포함"))</f>
        <v/>
      </c>
    </row>
    <row r="1228">
      <c r="W1228" s="2">
        <f>IF(OR($B$5="",$C$6="",ROW()&lt;$B$5),"",IF(INDEX($A:$U,ROW(),$C$6)="","",INDEX($A:$U,ROW(),$C$6)))</f>
        <v/>
      </c>
      <c r="X1228" s="28">
        <f>IF($W1228="","",IF(ISNUMBER($W1228),IF($W1228&gt;=10000000,IFERROR(DATE(INT($W1228/10000),MOD(INT($W1228/100),100),MOD($W1228,100)),""),$W1228),IF(ISNUMBER(--SUBSTITUTE(SUBSTITUTE(TRIM($W1228),".","-"),"/","-")),IF(--SUBSTITUTE(SUBSTITUTE(TRIM($W1228),".","-"),"/","-")&gt;=10000000,IFERROR(DATE(--LEFT(TRIM($W1228),4),--MID(TRIM($W1228),5,2),--RIGHT(TRIM($W1228),2)),""),--SUBSTITUTE(SUBSTITUTE(TRIM($W1228),".","-"),"/","-")),IFERROR(--LEFT(SUBSTITUTE(SUBSTITUTE(TRIM($W1228),".","-"),"/","-"),10),""))))</f>
        <v/>
      </c>
      <c r="Y1228" s="29">
        <f>IF($X1228="","",INT($X1228))</f>
        <v/>
      </c>
      <c r="Z1228" s="30">
        <f>IF(OR($Y1228="",$D$6=""),"",IF(INDEX($A:$U,ROW(),$D$6)="",0,IF(ISNUMBER(INDEX($A:$U,ROW(),$D$6)),INDEX($A:$U,ROW(),$D$6),IFERROR(--SUBSTITUTE(SUBSTITUTE(TRIM(INDEX($A:$U,ROW(),$D$6)),",",""),"원",""),0))))</f>
        <v/>
      </c>
      <c r="AA1228" s="30">
        <f>IF(OR($Y1228="",$E$6=""),"",IF(INDEX($A:$U,ROW(),$E$6)="",0,IF(ISNUMBER(INDEX($A:$U,ROW(),$E$6)),INDEX($A:$U,ROW(),$E$6),IFERROR(--SUBSTITUTE(SUBSTITUTE(TRIM(INDEX($A:$U,ROW(),$E$6)),",",""),"원",""),0))))</f>
        <v/>
      </c>
      <c r="AB1228" s="30">
        <f>IF(OR($Y1228="",$F$6=""),"",IF(INDEX($A:$U,ROW(),$F$6)="","",IF(ISNUMBER(INDEX($A:$U,ROW(),$F$6)),INDEX($A:$U,ROW(),$F$6),IFERROR(--SUBSTITUTE(SUBSTITUTE(TRIM(INDEX($A:$U,ROW(),$F$6)),",",""),"원",""),""))))</f>
        <v/>
      </c>
      <c r="AC1228" s="2">
        <f>IF(OR($Y1228="",$G$6=""),"",INDEX($A:$U,ROW(),$G$6)&amp;"")</f>
        <v/>
      </c>
      <c r="AD1228" s="2">
        <f>IF($Y1228="","",IF(OR(AND(설정!$B$5&lt;&gt;"",ISNUMBER(SEARCH(설정!$B$5,$AC1228))),AND(설정!$B$6&lt;&gt;"",ISNUMBER(SEARCH(설정!$B$6,$AC1228))),AND(설정!$B$7&lt;&gt;"",ISNUMBER(SEARCH(설정!$B$7,$AC1228)))),"제외","포함"))</f>
        <v/>
      </c>
    </row>
    <row r="1229">
      <c r="W1229" s="2">
        <f>IF(OR($B$5="",$C$6="",ROW()&lt;$B$5),"",IF(INDEX($A:$U,ROW(),$C$6)="","",INDEX($A:$U,ROW(),$C$6)))</f>
        <v/>
      </c>
      <c r="X1229" s="28">
        <f>IF($W1229="","",IF(ISNUMBER($W1229),IF($W1229&gt;=10000000,IFERROR(DATE(INT($W1229/10000),MOD(INT($W1229/100),100),MOD($W1229,100)),""),$W1229),IF(ISNUMBER(--SUBSTITUTE(SUBSTITUTE(TRIM($W1229),".","-"),"/","-")),IF(--SUBSTITUTE(SUBSTITUTE(TRIM($W1229),".","-"),"/","-")&gt;=10000000,IFERROR(DATE(--LEFT(TRIM($W1229),4),--MID(TRIM($W1229),5,2),--RIGHT(TRIM($W1229),2)),""),--SUBSTITUTE(SUBSTITUTE(TRIM($W1229),".","-"),"/","-")),IFERROR(--LEFT(SUBSTITUTE(SUBSTITUTE(TRIM($W1229),".","-"),"/","-"),10),""))))</f>
        <v/>
      </c>
      <c r="Y1229" s="29">
        <f>IF($X1229="","",INT($X1229))</f>
        <v/>
      </c>
      <c r="Z1229" s="30">
        <f>IF(OR($Y1229="",$D$6=""),"",IF(INDEX($A:$U,ROW(),$D$6)="",0,IF(ISNUMBER(INDEX($A:$U,ROW(),$D$6)),INDEX($A:$U,ROW(),$D$6),IFERROR(--SUBSTITUTE(SUBSTITUTE(TRIM(INDEX($A:$U,ROW(),$D$6)),",",""),"원",""),0))))</f>
        <v/>
      </c>
      <c r="AA1229" s="30">
        <f>IF(OR($Y1229="",$E$6=""),"",IF(INDEX($A:$U,ROW(),$E$6)="",0,IF(ISNUMBER(INDEX($A:$U,ROW(),$E$6)),INDEX($A:$U,ROW(),$E$6),IFERROR(--SUBSTITUTE(SUBSTITUTE(TRIM(INDEX($A:$U,ROW(),$E$6)),",",""),"원",""),0))))</f>
        <v/>
      </c>
      <c r="AB1229" s="30">
        <f>IF(OR($Y1229="",$F$6=""),"",IF(INDEX($A:$U,ROW(),$F$6)="","",IF(ISNUMBER(INDEX($A:$U,ROW(),$F$6)),INDEX($A:$U,ROW(),$F$6),IFERROR(--SUBSTITUTE(SUBSTITUTE(TRIM(INDEX($A:$U,ROW(),$F$6)),",",""),"원",""),""))))</f>
        <v/>
      </c>
      <c r="AC1229" s="2">
        <f>IF(OR($Y1229="",$G$6=""),"",INDEX($A:$U,ROW(),$G$6)&amp;"")</f>
        <v/>
      </c>
      <c r="AD1229" s="2">
        <f>IF($Y1229="","",IF(OR(AND(설정!$B$5&lt;&gt;"",ISNUMBER(SEARCH(설정!$B$5,$AC1229))),AND(설정!$B$6&lt;&gt;"",ISNUMBER(SEARCH(설정!$B$6,$AC1229))),AND(설정!$B$7&lt;&gt;"",ISNUMBER(SEARCH(설정!$B$7,$AC1229)))),"제외","포함"))</f>
        <v/>
      </c>
    </row>
    <row r="1230">
      <c r="W1230" s="2">
        <f>IF(OR($B$5="",$C$6="",ROW()&lt;$B$5),"",IF(INDEX($A:$U,ROW(),$C$6)="","",INDEX($A:$U,ROW(),$C$6)))</f>
        <v/>
      </c>
      <c r="X1230" s="28">
        <f>IF($W1230="","",IF(ISNUMBER($W1230),IF($W1230&gt;=10000000,IFERROR(DATE(INT($W1230/10000),MOD(INT($W1230/100),100),MOD($W1230,100)),""),$W1230),IF(ISNUMBER(--SUBSTITUTE(SUBSTITUTE(TRIM($W1230),".","-"),"/","-")),IF(--SUBSTITUTE(SUBSTITUTE(TRIM($W1230),".","-"),"/","-")&gt;=10000000,IFERROR(DATE(--LEFT(TRIM($W1230),4),--MID(TRIM($W1230),5,2),--RIGHT(TRIM($W1230),2)),""),--SUBSTITUTE(SUBSTITUTE(TRIM($W1230),".","-"),"/","-")),IFERROR(--LEFT(SUBSTITUTE(SUBSTITUTE(TRIM($W1230),".","-"),"/","-"),10),""))))</f>
        <v/>
      </c>
      <c r="Y1230" s="29">
        <f>IF($X1230="","",INT($X1230))</f>
        <v/>
      </c>
      <c r="Z1230" s="30">
        <f>IF(OR($Y1230="",$D$6=""),"",IF(INDEX($A:$U,ROW(),$D$6)="",0,IF(ISNUMBER(INDEX($A:$U,ROW(),$D$6)),INDEX($A:$U,ROW(),$D$6),IFERROR(--SUBSTITUTE(SUBSTITUTE(TRIM(INDEX($A:$U,ROW(),$D$6)),",",""),"원",""),0))))</f>
        <v/>
      </c>
      <c r="AA1230" s="30">
        <f>IF(OR($Y1230="",$E$6=""),"",IF(INDEX($A:$U,ROW(),$E$6)="",0,IF(ISNUMBER(INDEX($A:$U,ROW(),$E$6)),INDEX($A:$U,ROW(),$E$6),IFERROR(--SUBSTITUTE(SUBSTITUTE(TRIM(INDEX($A:$U,ROW(),$E$6)),",",""),"원",""),0))))</f>
        <v/>
      </c>
      <c r="AB1230" s="30">
        <f>IF(OR($Y1230="",$F$6=""),"",IF(INDEX($A:$U,ROW(),$F$6)="","",IF(ISNUMBER(INDEX($A:$U,ROW(),$F$6)),INDEX($A:$U,ROW(),$F$6),IFERROR(--SUBSTITUTE(SUBSTITUTE(TRIM(INDEX($A:$U,ROW(),$F$6)),",",""),"원",""),""))))</f>
        <v/>
      </c>
      <c r="AC1230" s="2">
        <f>IF(OR($Y1230="",$G$6=""),"",INDEX($A:$U,ROW(),$G$6)&amp;"")</f>
        <v/>
      </c>
      <c r="AD1230" s="2">
        <f>IF($Y1230="","",IF(OR(AND(설정!$B$5&lt;&gt;"",ISNUMBER(SEARCH(설정!$B$5,$AC1230))),AND(설정!$B$6&lt;&gt;"",ISNUMBER(SEARCH(설정!$B$6,$AC1230))),AND(설정!$B$7&lt;&gt;"",ISNUMBER(SEARCH(설정!$B$7,$AC1230)))),"제외","포함"))</f>
        <v/>
      </c>
    </row>
    <row r="1231">
      <c r="W1231" s="2">
        <f>IF(OR($B$5="",$C$6="",ROW()&lt;$B$5),"",IF(INDEX($A:$U,ROW(),$C$6)="","",INDEX($A:$U,ROW(),$C$6)))</f>
        <v/>
      </c>
      <c r="X1231" s="28">
        <f>IF($W1231="","",IF(ISNUMBER($W1231),IF($W1231&gt;=10000000,IFERROR(DATE(INT($W1231/10000),MOD(INT($W1231/100),100),MOD($W1231,100)),""),$W1231),IF(ISNUMBER(--SUBSTITUTE(SUBSTITUTE(TRIM($W1231),".","-"),"/","-")),IF(--SUBSTITUTE(SUBSTITUTE(TRIM($W1231),".","-"),"/","-")&gt;=10000000,IFERROR(DATE(--LEFT(TRIM($W1231),4),--MID(TRIM($W1231),5,2),--RIGHT(TRIM($W1231),2)),""),--SUBSTITUTE(SUBSTITUTE(TRIM($W1231),".","-"),"/","-")),IFERROR(--LEFT(SUBSTITUTE(SUBSTITUTE(TRIM($W1231),".","-"),"/","-"),10),""))))</f>
        <v/>
      </c>
      <c r="Y1231" s="29">
        <f>IF($X1231="","",INT($X1231))</f>
        <v/>
      </c>
      <c r="Z1231" s="30">
        <f>IF(OR($Y1231="",$D$6=""),"",IF(INDEX($A:$U,ROW(),$D$6)="",0,IF(ISNUMBER(INDEX($A:$U,ROW(),$D$6)),INDEX($A:$U,ROW(),$D$6),IFERROR(--SUBSTITUTE(SUBSTITUTE(TRIM(INDEX($A:$U,ROW(),$D$6)),",",""),"원",""),0))))</f>
        <v/>
      </c>
      <c r="AA1231" s="30">
        <f>IF(OR($Y1231="",$E$6=""),"",IF(INDEX($A:$U,ROW(),$E$6)="",0,IF(ISNUMBER(INDEX($A:$U,ROW(),$E$6)),INDEX($A:$U,ROW(),$E$6),IFERROR(--SUBSTITUTE(SUBSTITUTE(TRIM(INDEX($A:$U,ROW(),$E$6)),",",""),"원",""),0))))</f>
        <v/>
      </c>
      <c r="AB1231" s="30">
        <f>IF(OR($Y1231="",$F$6=""),"",IF(INDEX($A:$U,ROW(),$F$6)="","",IF(ISNUMBER(INDEX($A:$U,ROW(),$F$6)),INDEX($A:$U,ROW(),$F$6),IFERROR(--SUBSTITUTE(SUBSTITUTE(TRIM(INDEX($A:$U,ROW(),$F$6)),",",""),"원",""),""))))</f>
        <v/>
      </c>
      <c r="AC1231" s="2">
        <f>IF(OR($Y1231="",$G$6=""),"",INDEX($A:$U,ROW(),$G$6)&amp;"")</f>
        <v/>
      </c>
      <c r="AD1231" s="2">
        <f>IF($Y1231="","",IF(OR(AND(설정!$B$5&lt;&gt;"",ISNUMBER(SEARCH(설정!$B$5,$AC1231))),AND(설정!$B$6&lt;&gt;"",ISNUMBER(SEARCH(설정!$B$6,$AC1231))),AND(설정!$B$7&lt;&gt;"",ISNUMBER(SEARCH(설정!$B$7,$AC1231)))),"제외","포함"))</f>
        <v/>
      </c>
    </row>
    <row r="1232">
      <c r="W1232" s="2">
        <f>IF(OR($B$5="",$C$6="",ROW()&lt;$B$5),"",IF(INDEX($A:$U,ROW(),$C$6)="","",INDEX($A:$U,ROW(),$C$6)))</f>
        <v/>
      </c>
      <c r="X1232" s="28">
        <f>IF($W1232="","",IF(ISNUMBER($W1232),IF($W1232&gt;=10000000,IFERROR(DATE(INT($W1232/10000),MOD(INT($W1232/100),100),MOD($W1232,100)),""),$W1232),IF(ISNUMBER(--SUBSTITUTE(SUBSTITUTE(TRIM($W1232),".","-"),"/","-")),IF(--SUBSTITUTE(SUBSTITUTE(TRIM($W1232),".","-"),"/","-")&gt;=10000000,IFERROR(DATE(--LEFT(TRIM($W1232),4),--MID(TRIM($W1232),5,2),--RIGHT(TRIM($W1232),2)),""),--SUBSTITUTE(SUBSTITUTE(TRIM($W1232),".","-"),"/","-")),IFERROR(--LEFT(SUBSTITUTE(SUBSTITUTE(TRIM($W1232),".","-"),"/","-"),10),""))))</f>
        <v/>
      </c>
      <c r="Y1232" s="29">
        <f>IF($X1232="","",INT($X1232))</f>
        <v/>
      </c>
      <c r="Z1232" s="30">
        <f>IF(OR($Y1232="",$D$6=""),"",IF(INDEX($A:$U,ROW(),$D$6)="",0,IF(ISNUMBER(INDEX($A:$U,ROW(),$D$6)),INDEX($A:$U,ROW(),$D$6),IFERROR(--SUBSTITUTE(SUBSTITUTE(TRIM(INDEX($A:$U,ROW(),$D$6)),",",""),"원",""),0))))</f>
        <v/>
      </c>
      <c r="AA1232" s="30">
        <f>IF(OR($Y1232="",$E$6=""),"",IF(INDEX($A:$U,ROW(),$E$6)="",0,IF(ISNUMBER(INDEX($A:$U,ROW(),$E$6)),INDEX($A:$U,ROW(),$E$6),IFERROR(--SUBSTITUTE(SUBSTITUTE(TRIM(INDEX($A:$U,ROW(),$E$6)),",",""),"원",""),0))))</f>
        <v/>
      </c>
      <c r="AB1232" s="30">
        <f>IF(OR($Y1232="",$F$6=""),"",IF(INDEX($A:$U,ROW(),$F$6)="","",IF(ISNUMBER(INDEX($A:$U,ROW(),$F$6)),INDEX($A:$U,ROW(),$F$6),IFERROR(--SUBSTITUTE(SUBSTITUTE(TRIM(INDEX($A:$U,ROW(),$F$6)),",",""),"원",""),""))))</f>
        <v/>
      </c>
      <c r="AC1232" s="2">
        <f>IF(OR($Y1232="",$G$6=""),"",INDEX($A:$U,ROW(),$G$6)&amp;"")</f>
        <v/>
      </c>
      <c r="AD1232" s="2">
        <f>IF($Y1232="","",IF(OR(AND(설정!$B$5&lt;&gt;"",ISNUMBER(SEARCH(설정!$B$5,$AC1232))),AND(설정!$B$6&lt;&gt;"",ISNUMBER(SEARCH(설정!$B$6,$AC1232))),AND(설정!$B$7&lt;&gt;"",ISNUMBER(SEARCH(설정!$B$7,$AC1232)))),"제외","포함"))</f>
        <v/>
      </c>
    </row>
    <row r="1233">
      <c r="W1233" s="2">
        <f>IF(OR($B$5="",$C$6="",ROW()&lt;$B$5),"",IF(INDEX($A:$U,ROW(),$C$6)="","",INDEX($A:$U,ROW(),$C$6)))</f>
        <v/>
      </c>
      <c r="X1233" s="28">
        <f>IF($W1233="","",IF(ISNUMBER($W1233),IF($W1233&gt;=10000000,IFERROR(DATE(INT($W1233/10000),MOD(INT($W1233/100),100),MOD($W1233,100)),""),$W1233),IF(ISNUMBER(--SUBSTITUTE(SUBSTITUTE(TRIM($W1233),".","-"),"/","-")),IF(--SUBSTITUTE(SUBSTITUTE(TRIM($W1233),".","-"),"/","-")&gt;=10000000,IFERROR(DATE(--LEFT(TRIM($W1233),4),--MID(TRIM($W1233),5,2),--RIGHT(TRIM($W1233),2)),""),--SUBSTITUTE(SUBSTITUTE(TRIM($W1233),".","-"),"/","-")),IFERROR(--LEFT(SUBSTITUTE(SUBSTITUTE(TRIM($W1233),".","-"),"/","-"),10),""))))</f>
        <v/>
      </c>
      <c r="Y1233" s="29">
        <f>IF($X1233="","",INT($X1233))</f>
        <v/>
      </c>
      <c r="Z1233" s="30">
        <f>IF(OR($Y1233="",$D$6=""),"",IF(INDEX($A:$U,ROW(),$D$6)="",0,IF(ISNUMBER(INDEX($A:$U,ROW(),$D$6)),INDEX($A:$U,ROW(),$D$6),IFERROR(--SUBSTITUTE(SUBSTITUTE(TRIM(INDEX($A:$U,ROW(),$D$6)),",",""),"원",""),0))))</f>
        <v/>
      </c>
      <c r="AA1233" s="30">
        <f>IF(OR($Y1233="",$E$6=""),"",IF(INDEX($A:$U,ROW(),$E$6)="",0,IF(ISNUMBER(INDEX($A:$U,ROW(),$E$6)),INDEX($A:$U,ROW(),$E$6),IFERROR(--SUBSTITUTE(SUBSTITUTE(TRIM(INDEX($A:$U,ROW(),$E$6)),",",""),"원",""),0))))</f>
        <v/>
      </c>
      <c r="AB1233" s="30">
        <f>IF(OR($Y1233="",$F$6=""),"",IF(INDEX($A:$U,ROW(),$F$6)="","",IF(ISNUMBER(INDEX($A:$U,ROW(),$F$6)),INDEX($A:$U,ROW(),$F$6),IFERROR(--SUBSTITUTE(SUBSTITUTE(TRIM(INDEX($A:$U,ROW(),$F$6)),",",""),"원",""),""))))</f>
        <v/>
      </c>
      <c r="AC1233" s="2">
        <f>IF(OR($Y1233="",$G$6=""),"",INDEX($A:$U,ROW(),$G$6)&amp;"")</f>
        <v/>
      </c>
      <c r="AD1233" s="2">
        <f>IF($Y1233="","",IF(OR(AND(설정!$B$5&lt;&gt;"",ISNUMBER(SEARCH(설정!$B$5,$AC1233))),AND(설정!$B$6&lt;&gt;"",ISNUMBER(SEARCH(설정!$B$6,$AC1233))),AND(설정!$B$7&lt;&gt;"",ISNUMBER(SEARCH(설정!$B$7,$AC1233)))),"제외","포함"))</f>
        <v/>
      </c>
    </row>
    <row r="1234">
      <c r="W1234" s="2">
        <f>IF(OR($B$5="",$C$6="",ROW()&lt;$B$5),"",IF(INDEX($A:$U,ROW(),$C$6)="","",INDEX($A:$U,ROW(),$C$6)))</f>
        <v/>
      </c>
      <c r="X1234" s="28">
        <f>IF($W1234="","",IF(ISNUMBER($W1234),IF($W1234&gt;=10000000,IFERROR(DATE(INT($W1234/10000),MOD(INT($W1234/100),100),MOD($W1234,100)),""),$W1234),IF(ISNUMBER(--SUBSTITUTE(SUBSTITUTE(TRIM($W1234),".","-"),"/","-")),IF(--SUBSTITUTE(SUBSTITUTE(TRIM($W1234),".","-"),"/","-")&gt;=10000000,IFERROR(DATE(--LEFT(TRIM($W1234),4),--MID(TRIM($W1234),5,2),--RIGHT(TRIM($W1234),2)),""),--SUBSTITUTE(SUBSTITUTE(TRIM($W1234),".","-"),"/","-")),IFERROR(--LEFT(SUBSTITUTE(SUBSTITUTE(TRIM($W1234),".","-"),"/","-"),10),""))))</f>
        <v/>
      </c>
      <c r="Y1234" s="29">
        <f>IF($X1234="","",INT($X1234))</f>
        <v/>
      </c>
      <c r="Z1234" s="30">
        <f>IF(OR($Y1234="",$D$6=""),"",IF(INDEX($A:$U,ROW(),$D$6)="",0,IF(ISNUMBER(INDEX($A:$U,ROW(),$D$6)),INDEX($A:$U,ROW(),$D$6),IFERROR(--SUBSTITUTE(SUBSTITUTE(TRIM(INDEX($A:$U,ROW(),$D$6)),",",""),"원",""),0))))</f>
        <v/>
      </c>
      <c r="AA1234" s="30">
        <f>IF(OR($Y1234="",$E$6=""),"",IF(INDEX($A:$U,ROW(),$E$6)="",0,IF(ISNUMBER(INDEX($A:$U,ROW(),$E$6)),INDEX($A:$U,ROW(),$E$6),IFERROR(--SUBSTITUTE(SUBSTITUTE(TRIM(INDEX($A:$U,ROW(),$E$6)),",",""),"원",""),0))))</f>
        <v/>
      </c>
      <c r="AB1234" s="30">
        <f>IF(OR($Y1234="",$F$6=""),"",IF(INDEX($A:$U,ROW(),$F$6)="","",IF(ISNUMBER(INDEX($A:$U,ROW(),$F$6)),INDEX($A:$U,ROW(),$F$6),IFERROR(--SUBSTITUTE(SUBSTITUTE(TRIM(INDEX($A:$U,ROW(),$F$6)),",",""),"원",""),""))))</f>
        <v/>
      </c>
      <c r="AC1234" s="2">
        <f>IF(OR($Y1234="",$G$6=""),"",INDEX($A:$U,ROW(),$G$6)&amp;"")</f>
        <v/>
      </c>
      <c r="AD1234" s="2">
        <f>IF($Y1234="","",IF(OR(AND(설정!$B$5&lt;&gt;"",ISNUMBER(SEARCH(설정!$B$5,$AC1234))),AND(설정!$B$6&lt;&gt;"",ISNUMBER(SEARCH(설정!$B$6,$AC1234))),AND(설정!$B$7&lt;&gt;"",ISNUMBER(SEARCH(설정!$B$7,$AC1234)))),"제외","포함"))</f>
        <v/>
      </c>
    </row>
    <row r="1235">
      <c r="W1235" s="2">
        <f>IF(OR($B$5="",$C$6="",ROW()&lt;$B$5),"",IF(INDEX($A:$U,ROW(),$C$6)="","",INDEX($A:$U,ROW(),$C$6)))</f>
        <v/>
      </c>
      <c r="X1235" s="28">
        <f>IF($W1235="","",IF(ISNUMBER($W1235),IF($W1235&gt;=10000000,IFERROR(DATE(INT($W1235/10000),MOD(INT($W1235/100),100),MOD($W1235,100)),""),$W1235),IF(ISNUMBER(--SUBSTITUTE(SUBSTITUTE(TRIM($W1235),".","-"),"/","-")),IF(--SUBSTITUTE(SUBSTITUTE(TRIM($W1235),".","-"),"/","-")&gt;=10000000,IFERROR(DATE(--LEFT(TRIM($W1235),4),--MID(TRIM($W1235),5,2),--RIGHT(TRIM($W1235),2)),""),--SUBSTITUTE(SUBSTITUTE(TRIM($W1235),".","-"),"/","-")),IFERROR(--LEFT(SUBSTITUTE(SUBSTITUTE(TRIM($W1235),".","-"),"/","-"),10),""))))</f>
        <v/>
      </c>
      <c r="Y1235" s="29">
        <f>IF($X1235="","",INT($X1235))</f>
        <v/>
      </c>
      <c r="Z1235" s="30">
        <f>IF(OR($Y1235="",$D$6=""),"",IF(INDEX($A:$U,ROW(),$D$6)="",0,IF(ISNUMBER(INDEX($A:$U,ROW(),$D$6)),INDEX($A:$U,ROW(),$D$6),IFERROR(--SUBSTITUTE(SUBSTITUTE(TRIM(INDEX($A:$U,ROW(),$D$6)),",",""),"원",""),0))))</f>
        <v/>
      </c>
      <c r="AA1235" s="30">
        <f>IF(OR($Y1235="",$E$6=""),"",IF(INDEX($A:$U,ROW(),$E$6)="",0,IF(ISNUMBER(INDEX($A:$U,ROW(),$E$6)),INDEX($A:$U,ROW(),$E$6),IFERROR(--SUBSTITUTE(SUBSTITUTE(TRIM(INDEX($A:$U,ROW(),$E$6)),",",""),"원",""),0))))</f>
        <v/>
      </c>
      <c r="AB1235" s="30">
        <f>IF(OR($Y1235="",$F$6=""),"",IF(INDEX($A:$U,ROW(),$F$6)="","",IF(ISNUMBER(INDEX($A:$U,ROW(),$F$6)),INDEX($A:$U,ROW(),$F$6),IFERROR(--SUBSTITUTE(SUBSTITUTE(TRIM(INDEX($A:$U,ROW(),$F$6)),",",""),"원",""),""))))</f>
        <v/>
      </c>
      <c r="AC1235" s="2">
        <f>IF(OR($Y1235="",$G$6=""),"",INDEX($A:$U,ROW(),$G$6)&amp;"")</f>
        <v/>
      </c>
      <c r="AD1235" s="2">
        <f>IF($Y1235="","",IF(OR(AND(설정!$B$5&lt;&gt;"",ISNUMBER(SEARCH(설정!$B$5,$AC1235))),AND(설정!$B$6&lt;&gt;"",ISNUMBER(SEARCH(설정!$B$6,$AC1235))),AND(설정!$B$7&lt;&gt;"",ISNUMBER(SEARCH(설정!$B$7,$AC1235)))),"제외","포함"))</f>
        <v/>
      </c>
    </row>
    <row r="1236">
      <c r="W1236" s="2">
        <f>IF(OR($B$5="",$C$6="",ROW()&lt;$B$5),"",IF(INDEX($A:$U,ROW(),$C$6)="","",INDEX($A:$U,ROW(),$C$6)))</f>
        <v/>
      </c>
      <c r="X1236" s="28">
        <f>IF($W1236="","",IF(ISNUMBER($W1236),IF($W1236&gt;=10000000,IFERROR(DATE(INT($W1236/10000),MOD(INT($W1236/100),100),MOD($W1236,100)),""),$W1236),IF(ISNUMBER(--SUBSTITUTE(SUBSTITUTE(TRIM($W1236),".","-"),"/","-")),IF(--SUBSTITUTE(SUBSTITUTE(TRIM($W1236),".","-"),"/","-")&gt;=10000000,IFERROR(DATE(--LEFT(TRIM($W1236),4),--MID(TRIM($W1236),5,2),--RIGHT(TRIM($W1236),2)),""),--SUBSTITUTE(SUBSTITUTE(TRIM($W1236),".","-"),"/","-")),IFERROR(--LEFT(SUBSTITUTE(SUBSTITUTE(TRIM($W1236),".","-"),"/","-"),10),""))))</f>
        <v/>
      </c>
      <c r="Y1236" s="29">
        <f>IF($X1236="","",INT($X1236))</f>
        <v/>
      </c>
      <c r="Z1236" s="30">
        <f>IF(OR($Y1236="",$D$6=""),"",IF(INDEX($A:$U,ROW(),$D$6)="",0,IF(ISNUMBER(INDEX($A:$U,ROW(),$D$6)),INDEX($A:$U,ROW(),$D$6),IFERROR(--SUBSTITUTE(SUBSTITUTE(TRIM(INDEX($A:$U,ROW(),$D$6)),",",""),"원",""),0))))</f>
        <v/>
      </c>
      <c r="AA1236" s="30">
        <f>IF(OR($Y1236="",$E$6=""),"",IF(INDEX($A:$U,ROW(),$E$6)="",0,IF(ISNUMBER(INDEX($A:$U,ROW(),$E$6)),INDEX($A:$U,ROW(),$E$6),IFERROR(--SUBSTITUTE(SUBSTITUTE(TRIM(INDEX($A:$U,ROW(),$E$6)),",",""),"원",""),0))))</f>
        <v/>
      </c>
      <c r="AB1236" s="30">
        <f>IF(OR($Y1236="",$F$6=""),"",IF(INDEX($A:$U,ROW(),$F$6)="","",IF(ISNUMBER(INDEX($A:$U,ROW(),$F$6)),INDEX($A:$U,ROW(),$F$6),IFERROR(--SUBSTITUTE(SUBSTITUTE(TRIM(INDEX($A:$U,ROW(),$F$6)),",",""),"원",""),""))))</f>
        <v/>
      </c>
      <c r="AC1236" s="2">
        <f>IF(OR($Y1236="",$G$6=""),"",INDEX($A:$U,ROW(),$G$6)&amp;"")</f>
        <v/>
      </c>
      <c r="AD1236" s="2">
        <f>IF($Y1236="","",IF(OR(AND(설정!$B$5&lt;&gt;"",ISNUMBER(SEARCH(설정!$B$5,$AC1236))),AND(설정!$B$6&lt;&gt;"",ISNUMBER(SEARCH(설정!$B$6,$AC1236))),AND(설정!$B$7&lt;&gt;"",ISNUMBER(SEARCH(설정!$B$7,$AC1236)))),"제외","포함"))</f>
        <v/>
      </c>
    </row>
    <row r="1237">
      <c r="W1237" s="2">
        <f>IF(OR($B$5="",$C$6="",ROW()&lt;$B$5),"",IF(INDEX($A:$U,ROW(),$C$6)="","",INDEX($A:$U,ROW(),$C$6)))</f>
        <v/>
      </c>
      <c r="X1237" s="28">
        <f>IF($W1237="","",IF(ISNUMBER($W1237),IF($W1237&gt;=10000000,IFERROR(DATE(INT($W1237/10000),MOD(INT($W1237/100),100),MOD($W1237,100)),""),$W1237),IF(ISNUMBER(--SUBSTITUTE(SUBSTITUTE(TRIM($W1237),".","-"),"/","-")),IF(--SUBSTITUTE(SUBSTITUTE(TRIM($W1237),".","-"),"/","-")&gt;=10000000,IFERROR(DATE(--LEFT(TRIM($W1237),4),--MID(TRIM($W1237),5,2),--RIGHT(TRIM($W1237),2)),""),--SUBSTITUTE(SUBSTITUTE(TRIM($W1237),".","-"),"/","-")),IFERROR(--LEFT(SUBSTITUTE(SUBSTITUTE(TRIM($W1237),".","-"),"/","-"),10),""))))</f>
        <v/>
      </c>
      <c r="Y1237" s="29">
        <f>IF($X1237="","",INT($X1237))</f>
        <v/>
      </c>
      <c r="Z1237" s="30">
        <f>IF(OR($Y1237="",$D$6=""),"",IF(INDEX($A:$U,ROW(),$D$6)="",0,IF(ISNUMBER(INDEX($A:$U,ROW(),$D$6)),INDEX($A:$U,ROW(),$D$6),IFERROR(--SUBSTITUTE(SUBSTITUTE(TRIM(INDEX($A:$U,ROW(),$D$6)),",",""),"원",""),0))))</f>
        <v/>
      </c>
      <c r="AA1237" s="30">
        <f>IF(OR($Y1237="",$E$6=""),"",IF(INDEX($A:$U,ROW(),$E$6)="",0,IF(ISNUMBER(INDEX($A:$U,ROW(),$E$6)),INDEX($A:$U,ROW(),$E$6),IFERROR(--SUBSTITUTE(SUBSTITUTE(TRIM(INDEX($A:$U,ROW(),$E$6)),",",""),"원",""),0))))</f>
        <v/>
      </c>
      <c r="AB1237" s="30">
        <f>IF(OR($Y1237="",$F$6=""),"",IF(INDEX($A:$U,ROW(),$F$6)="","",IF(ISNUMBER(INDEX($A:$U,ROW(),$F$6)),INDEX($A:$U,ROW(),$F$6),IFERROR(--SUBSTITUTE(SUBSTITUTE(TRIM(INDEX($A:$U,ROW(),$F$6)),",",""),"원",""),""))))</f>
        <v/>
      </c>
      <c r="AC1237" s="2">
        <f>IF(OR($Y1237="",$G$6=""),"",INDEX($A:$U,ROW(),$G$6)&amp;"")</f>
        <v/>
      </c>
      <c r="AD1237" s="2">
        <f>IF($Y1237="","",IF(OR(AND(설정!$B$5&lt;&gt;"",ISNUMBER(SEARCH(설정!$B$5,$AC1237))),AND(설정!$B$6&lt;&gt;"",ISNUMBER(SEARCH(설정!$B$6,$AC1237))),AND(설정!$B$7&lt;&gt;"",ISNUMBER(SEARCH(설정!$B$7,$AC1237)))),"제외","포함"))</f>
        <v/>
      </c>
    </row>
    <row r="1238">
      <c r="W1238" s="2">
        <f>IF(OR($B$5="",$C$6="",ROW()&lt;$B$5),"",IF(INDEX($A:$U,ROW(),$C$6)="","",INDEX($A:$U,ROW(),$C$6)))</f>
        <v/>
      </c>
      <c r="X1238" s="28">
        <f>IF($W1238="","",IF(ISNUMBER($W1238),IF($W1238&gt;=10000000,IFERROR(DATE(INT($W1238/10000),MOD(INT($W1238/100),100),MOD($W1238,100)),""),$W1238),IF(ISNUMBER(--SUBSTITUTE(SUBSTITUTE(TRIM($W1238),".","-"),"/","-")),IF(--SUBSTITUTE(SUBSTITUTE(TRIM($W1238),".","-"),"/","-")&gt;=10000000,IFERROR(DATE(--LEFT(TRIM($W1238),4),--MID(TRIM($W1238),5,2),--RIGHT(TRIM($W1238),2)),""),--SUBSTITUTE(SUBSTITUTE(TRIM($W1238),".","-"),"/","-")),IFERROR(--LEFT(SUBSTITUTE(SUBSTITUTE(TRIM($W1238),".","-"),"/","-"),10),""))))</f>
        <v/>
      </c>
      <c r="Y1238" s="29">
        <f>IF($X1238="","",INT($X1238))</f>
        <v/>
      </c>
      <c r="Z1238" s="30">
        <f>IF(OR($Y1238="",$D$6=""),"",IF(INDEX($A:$U,ROW(),$D$6)="",0,IF(ISNUMBER(INDEX($A:$U,ROW(),$D$6)),INDEX($A:$U,ROW(),$D$6),IFERROR(--SUBSTITUTE(SUBSTITUTE(TRIM(INDEX($A:$U,ROW(),$D$6)),",",""),"원",""),0))))</f>
        <v/>
      </c>
      <c r="AA1238" s="30">
        <f>IF(OR($Y1238="",$E$6=""),"",IF(INDEX($A:$U,ROW(),$E$6)="",0,IF(ISNUMBER(INDEX($A:$U,ROW(),$E$6)),INDEX($A:$U,ROW(),$E$6),IFERROR(--SUBSTITUTE(SUBSTITUTE(TRIM(INDEX($A:$U,ROW(),$E$6)),",",""),"원",""),0))))</f>
        <v/>
      </c>
      <c r="AB1238" s="30">
        <f>IF(OR($Y1238="",$F$6=""),"",IF(INDEX($A:$U,ROW(),$F$6)="","",IF(ISNUMBER(INDEX($A:$U,ROW(),$F$6)),INDEX($A:$U,ROW(),$F$6),IFERROR(--SUBSTITUTE(SUBSTITUTE(TRIM(INDEX($A:$U,ROW(),$F$6)),",",""),"원",""),""))))</f>
        <v/>
      </c>
      <c r="AC1238" s="2">
        <f>IF(OR($Y1238="",$G$6=""),"",INDEX($A:$U,ROW(),$G$6)&amp;"")</f>
        <v/>
      </c>
      <c r="AD1238" s="2">
        <f>IF($Y1238="","",IF(OR(AND(설정!$B$5&lt;&gt;"",ISNUMBER(SEARCH(설정!$B$5,$AC1238))),AND(설정!$B$6&lt;&gt;"",ISNUMBER(SEARCH(설정!$B$6,$AC1238))),AND(설정!$B$7&lt;&gt;"",ISNUMBER(SEARCH(설정!$B$7,$AC1238)))),"제외","포함"))</f>
        <v/>
      </c>
    </row>
    <row r="1239">
      <c r="W1239" s="2">
        <f>IF(OR($B$5="",$C$6="",ROW()&lt;$B$5),"",IF(INDEX($A:$U,ROW(),$C$6)="","",INDEX($A:$U,ROW(),$C$6)))</f>
        <v/>
      </c>
      <c r="X1239" s="28">
        <f>IF($W1239="","",IF(ISNUMBER($W1239),IF($W1239&gt;=10000000,IFERROR(DATE(INT($W1239/10000),MOD(INT($W1239/100),100),MOD($W1239,100)),""),$W1239),IF(ISNUMBER(--SUBSTITUTE(SUBSTITUTE(TRIM($W1239),".","-"),"/","-")),IF(--SUBSTITUTE(SUBSTITUTE(TRIM($W1239),".","-"),"/","-")&gt;=10000000,IFERROR(DATE(--LEFT(TRIM($W1239),4),--MID(TRIM($W1239),5,2),--RIGHT(TRIM($W1239),2)),""),--SUBSTITUTE(SUBSTITUTE(TRIM($W1239),".","-"),"/","-")),IFERROR(--LEFT(SUBSTITUTE(SUBSTITUTE(TRIM($W1239),".","-"),"/","-"),10),""))))</f>
        <v/>
      </c>
      <c r="Y1239" s="29">
        <f>IF($X1239="","",INT($X1239))</f>
        <v/>
      </c>
      <c r="Z1239" s="30">
        <f>IF(OR($Y1239="",$D$6=""),"",IF(INDEX($A:$U,ROW(),$D$6)="",0,IF(ISNUMBER(INDEX($A:$U,ROW(),$D$6)),INDEX($A:$U,ROW(),$D$6),IFERROR(--SUBSTITUTE(SUBSTITUTE(TRIM(INDEX($A:$U,ROW(),$D$6)),",",""),"원",""),0))))</f>
        <v/>
      </c>
      <c r="AA1239" s="30">
        <f>IF(OR($Y1239="",$E$6=""),"",IF(INDEX($A:$U,ROW(),$E$6)="",0,IF(ISNUMBER(INDEX($A:$U,ROW(),$E$6)),INDEX($A:$U,ROW(),$E$6),IFERROR(--SUBSTITUTE(SUBSTITUTE(TRIM(INDEX($A:$U,ROW(),$E$6)),",",""),"원",""),0))))</f>
        <v/>
      </c>
      <c r="AB1239" s="30">
        <f>IF(OR($Y1239="",$F$6=""),"",IF(INDEX($A:$U,ROW(),$F$6)="","",IF(ISNUMBER(INDEX($A:$U,ROW(),$F$6)),INDEX($A:$U,ROW(),$F$6),IFERROR(--SUBSTITUTE(SUBSTITUTE(TRIM(INDEX($A:$U,ROW(),$F$6)),",",""),"원",""),""))))</f>
        <v/>
      </c>
      <c r="AC1239" s="2">
        <f>IF(OR($Y1239="",$G$6=""),"",INDEX($A:$U,ROW(),$G$6)&amp;"")</f>
        <v/>
      </c>
      <c r="AD1239" s="2">
        <f>IF($Y1239="","",IF(OR(AND(설정!$B$5&lt;&gt;"",ISNUMBER(SEARCH(설정!$B$5,$AC1239))),AND(설정!$B$6&lt;&gt;"",ISNUMBER(SEARCH(설정!$B$6,$AC1239))),AND(설정!$B$7&lt;&gt;"",ISNUMBER(SEARCH(설정!$B$7,$AC1239)))),"제외","포함"))</f>
        <v/>
      </c>
    </row>
    <row r="1240">
      <c r="W1240" s="2">
        <f>IF(OR($B$5="",$C$6="",ROW()&lt;$B$5),"",IF(INDEX($A:$U,ROW(),$C$6)="","",INDEX($A:$U,ROW(),$C$6)))</f>
        <v/>
      </c>
      <c r="X1240" s="28">
        <f>IF($W1240="","",IF(ISNUMBER($W1240),IF($W1240&gt;=10000000,IFERROR(DATE(INT($W1240/10000),MOD(INT($W1240/100),100),MOD($W1240,100)),""),$W1240),IF(ISNUMBER(--SUBSTITUTE(SUBSTITUTE(TRIM($W1240),".","-"),"/","-")),IF(--SUBSTITUTE(SUBSTITUTE(TRIM($W1240),".","-"),"/","-")&gt;=10000000,IFERROR(DATE(--LEFT(TRIM($W1240),4),--MID(TRIM($W1240),5,2),--RIGHT(TRIM($W1240),2)),""),--SUBSTITUTE(SUBSTITUTE(TRIM($W1240),".","-"),"/","-")),IFERROR(--LEFT(SUBSTITUTE(SUBSTITUTE(TRIM($W1240),".","-"),"/","-"),10),""))))</f>
        <v/>
      </c>
      <c r="Y1240" s="29">
        <f>IF($X1240="","",INT($X1240))</f>
        <v/>
      </c>
      <c r="Z1240" s="30">
        <f>IF(OR($Y1240="",$D$6=""),"",IF(INDEX($A:$U,ROW(),$D$6)="",0,IF(ISNUMBER(INDEX($A:$U,ROW(),$D$6)),INDEX($A:$U,ROW(),$D$6),IFERROR(--SUBSTITUTE(SUBSTITUTE(TRIM(INDEX($A:$U,ROW(),$D$6)),",",""),"원",""),0))))</f>
        <v/>
      </c>
      <c r="AA1240" s="30">
        <f>IF(OR($Y1240="",$E$6=""),"",IF(INDEX($A:$U,ROW(),$E$6)="",0,IF(ISNUMBER(INDEX($A:$U,ROW(),$E$6)),INDEX($A:$U,ROW(),$E$6),IFERROR(--SUBSTITUTE(SUBSTITUTE(TRIM(INDEX($A:$U,ROW(),$E$6)),",",""),"원",""),0))))</f>
        <v/>
      </c>
      <c r="AB1240" s="30">
        <f>IF(OR($Y1240="",$F$6=""),"",IF(INDEX($A:$U,ROW(),$F$6)="","",IF(ISNUMBER(INDEX($A:$U,ROW(),$F$6)),INDEX($A:$U,ROW(),$F$6),IFERROR(--SUBSTITUTE(SUBSTITUTE(TRIM(INDEX($A:$U,ROW(),$F$6)),",",""),"원",""),""))))</f>
        <v/>
      </c>
      <c r="AC1240" s="2">
        <f>IF(OR($Y1240="",$G$6=""),"",INDEX($A:$U,ROW(),$G$6)&amp;"")</f>
        <v/>
      </c>
      <c r="AD1240" s="2">
        <f>IF($Y1240="","",IF(OR(AND(설정!$B$5&lt;&gt;"",ISNUMBER(SEARCH(설정!$B$5,$AC1240))),AND(설정!$B$6&lt;&gt;"",ISNUMBER(SEARCH(설정!$B$6,$AC1240))),AND(설정!$B$7&lt;&gt;"",ISNUMBER(SEARCH(설정!$B$7,$AC1240)))),"제외","포함"))</f>
        <v/>
      </c>
    </row>
    <row r="1241">
      <c r="W1241" s="2">
        <f>IF(OR($B$5="",$C$6="",ROW()&lt;$B$5),"",IF(INDEX($A:$U,ROW(),$C$6)="","",INDEX($A:$U,ROW(),$C$6)))</f>
        <v/>
      </c>
      <c r="X1241" s="28">
        <f>IF($W1241="","",IF(ISNUMBER($W1241),IF($W1241&gt;=10000000,IFERROR(DATE(INT($W1241/10000),MOD(INT($W1241/100),100),MOD($W1241,100)),""),$W1241),IF(ISNUMBER(--SUBSTITUTE(SUBSTITUTE(TRIM($W1241),".","-"),"/","-")),IF(--SUBSTITUTE(SUBSTITUTE(TRIM($W1241),".","-"),"/","-")&gt;=10000000,IFERROR(DATE(--LEFT(TRIM($W1241),4),--MID(TRIM($W1241),5,2),--RIGHT(TRIM($W1241),2)),""),--SUBSTITUTE(SUBSTITUTE(TRIM($W1241),".","-"),"/","-")),IFERROR(--LEFT(SUBSTITUTE(SUBSTITUTE(TRIM($W1241),".","-"),"/","-"),10),""))))</f>
        <v/>
      </c>
      <c r="Y1241" s="29">
        <f>IF($X1241="","",INT($X1241))</f>
        <v/>
      </c>
      <c r="Z1241" s="30">
        <f>IF(OR($Y1241="",$D$6=""),"",IF(INDEX($A:$U,ROW(),$D$6)="",0,IF(ISNUMBER(INDEX($A:$U,ROW(),$D$6)),INDEX($A:$U,ROW(),$D$6),IFERROR(--SUBSTITUTE(SUBSTITUTE(TRIM(INDEX($A:$U,ROW(),$D$6)),",",""),"원",""),0))))</f>
        <v/>
      </c>
      <c r="AA1241" s="30">
        <f>IF(OR($Y1241="",$E$6=""),"",IF(INDEX($A:$U,ROW(),$E$6)="",0,IF(ISNUMBER(INDEX($A:$U,ROW(),$E$6)),INDEX($A:$U,ROW(),$E$6),IFERROR(--SUBSTITUTE(SUBSTITUTE(TRIM(INDEX($A:$U,ROW(),$E$6)),",",""),"원",""),0))))</f>
        <v/>
      </c>
      <c r="AB1241" s="30">
        <f>IF(OR($Y1241="",$F$6=""),"",IF(INDEX($A:$U,ROW(),$F$6)="","",IF(ISNUMBER(INDEX($A:$U,ROW(),$F$6)),INDEX($A:$U,ROW(),$F$6),IFERROR(--SUBSTITUTE(SUBSTITUTE(TRIM(INDEX($A:$U,ROW(),$F$6)),",",""),"원",""),""))))</f>
        <v/>
      </c>
      <c r="AC1241" s="2">
        <f>IF(OR($Y1241="",$G$6=""),"",INDEX($A:$U,ROW(),$G$6)&amp;"")</f>
        <v/>
      </c>
      <c r="AD1241" s="2">
        <f>IF($Y1241="","",IF(OR(AND(설정!$B$5&lt;&gt;"",ISNUMBER(SEARCH(설정!$B$5,$AC1241))),AND(설정!$B$6&lt;&gt;"",ISNUMBER(SEARCH(설정!$B$6,$AC1241))),AND(설정!$B$7&lt;&gt;"",ISNUMBER(SEARCH(설정!$B$7,$AC1241)))),"제외","포함"))</f>
        <v/>
      </c>
    </row>
    <row r="1242">
      <c r="W1242" s="2">
        <f>IF(OR($B$5="",$C$6="",ROW()&lt;$B$5),"",IF(INDEX($A:$U,ROW(),$C$6)="","",INDEX($A:$U,ROW(),$C$6)))</f>
        <v/>
      </c>
      <c r="X1242" s="28">
        <f>IF($W1242="","",IF(ISNUMBER($W1242),IF($W1242&gt;=10000000,IFERROR(DATE(INT($W1242/10000),MOD(INT($W1242/100),100),MOD($W1242,100)),""),$W1242),IF(ISNUMBER(--SUBSTITUTE(SUBSTITUTE(TRIM($W1242),".","-"),"/","-")),IF(--SUBSTITUTE(SUBSTITUTE(TRIM($W1242),".","-"),"/","-")&gt;=10000000,IFERROR(DATE(--LEFT(TRIM($W1242),4),--MID(TRIM($W1242),5,2),--RIGHT(TRIM($W1242),2)),""),--SUBSTITUTE(SUBSTITUTE(TRIM($W1242),".","-"),"/","-")),IFERROR(--LEFT(SUBSTITUTE(SUBSTITUTE(TRIM($W1242),".","-"),"/","-"),10),""))))</f>
        <v/>
      </c>
      <c r="Y1242" s="29">
        <f>IF($X1242="","",INT($X1242))</f>
        <v/>
      </c>
      <c r="Z1242" s="30">
        <f>IF(OR($Y1242="",$D$6=""),"",IF(INDEX($A:$U,ROW(),$D$6)="",0,IF(ISNUMBER(INDEX($A:$U,ROW(),$D$6)),INDEX($A:$U,ROW(),$D$6),IFERROR(--SUBSTITUTE(SUBSTITUTE(TRIM(INDEX($A:$U,ROW(),$D$6)),",",""),"원",""),0))))</f>
        <v/>
      </c>
      <c r="AA1242" s="30">
        <f>IF(OR($Y1242="",$E$6=""),"",IF(INDEX($A:$U,ROW(),$E$6)="",0,IF(ISNUMBER(INDEX($A:$U,ROW(),$E$6)),INDEX($A:$U,ROW(),$E$6),IFERROR(--SUBSTITUTE(SUBSTITUTE(TRIM(INDEX($A:$U,ROW(),$E$6)),",",""),"원",""),0))))</f>
        <v/>
      </c>
      <c r="AB1242" s="30">
        <f>IF(OR($Y1242="",$F$6=""),"",IF(INDEX($A:$U,ROW(),$F$6)="","",IF(ISNUMBER(INDEX($A:$U,ROW(),$F$6)),INDEX($A:$U,ROW(),$F$6),IFERROR(--SUBSTITUTE(SUBSTITUTE(TRIM(INDEX($A:$U,ROW(),$F$6)),",",""),"원",""),""))))</f>
        <v/>
      </c>
      <c r="AC1242" s="2">
        <f>IF(OR($Y1242="",$G$6=""),"",INDEX($A:$U,ROW(),$G$6)&amp;"")</f>
        <v/>
      </c>
      <c r="AD1242" s="2">
        <f>IF($Y1242="","",IF(OR(AND(설정!$B$5&lt;&gt;"",ISNUMBER(SEARCH(설정!$B$5,$AC1242))),AND(설정!$B$6&lt;&gt;"",ISNUMBER(SEARCH(설정!$B$6,$AC1242))),AND(설정!$B$7&lt;&gt;"",ISNUMBER(SEARCH(설정!$B$7,$AC1242)))),"제외","포함"))</f>
        <v/>
      </c>
    </row>
    <row r="1243">
      <c r="W1243" s="2">
        <f>IF(OR($B$5="",$C$6="",ROW()&lt;$B$5),"",IF(INDEX($A:$U,ROW(),$C$6)="","",INDEX($A:$U,ROW(),$C$6)))</f>
        <v/>
      </c>
      <c r="X1243" s="28">
        <f>IF($W1243="","",IF(ISNUMBER($W1243),IF($W1243&gt;=10000000,IFERROR(DATE(INT($W1243/10000),MOD(INT($W1243/100),100),MOD($W1243,100)),""),$W1243),IF(ISNUMBER(--SUBSTITUTE(SUBSTITUTE(TRIM($W1243),".","-"),"/","-")),IF(--SUBSTITUTE(SUBSTITUTE(TRIM($W1243),".","-"),"/","-")&gt;=10000000,IFERROR(DATE(--LEFT(TRIM($W1243),4),--MID(TRIM($W1243),5,2),--RIGHT(TRIM($W1243),2)),""),--SUBSTITUTE(SUBSTITUTE(TRIM($W1243),".","-"),"/","-")),IFERROR(--LEFT(SUBSTITUTE(SUBSTITUTE(TRIM($W1243),".","-"),"/","-"),10),""))))</f>
        <v/>
      </c>
      <c r="Y1243" s="29">
        <f>IF($X1243="","",INT($X1243))</f>
        <v/>
      </c>
      <c r="Z1243" s="30">
        <f>IF(OR($Y1243="",$D$6=""),"",IF(INDEX($A:$U,ROW(),$D$6)="",0,IF(ISNUMBER(INDEX($A:$U,ROW(),$D$6)),INDEX($A:$U,ROW(),$D$6),IFERROR(--SUBSTITUTE(SUBSTITUTE(TRIM(INDEX($A:$U,ROW(),$D$6)),",",""),"원",""),0))))</f>
        <v/>
      </c>
      <c r="AA1243" s="30">
        <f>IF(OR($Y1243="",$E$6=""),"",IF(INDEX($A:$U,ROW(),$E$6)="",0,IF(ISNUMBER(INDEX($A:$U,ROW(),$E$6)),INDEX($A:$U,ROW(),$E$6),IFERROR(--SUBSTITUTE(SUBSTITUTE(TRIM(INDEX($A:$U,ROW(),$E$6)),",",""),"원",""),0))))</f>
        <v/>
      </c>
      <c r="AB1243" s="30">
        <f>IF(OR($Y1243="",$F$6=""),"",IF(INDEX($A:$U,ROW(),$F$6)="","",IF(ISNUMBER(INDEX($A:$U,ROW(),$F$6)),INDEX($A:$U,ROW(),$F$6),IFERROR(--SUBSTITUTE(SUBSTITUTE(TRIM(INDEX($A:$U,ROW(),$F$6)),",",""),"원",""),""))))</f>
        <v/>
      </c>
      <c r="AC1243" s="2">
        <f>IF(OR($Y1243="",$G$6=""),"",INDEX($A:$U,ROW(),$G$6)&amp;"")</f>
        <v/>
      </c>
      <c r="AD1243" s="2">
        <f>IF($Y1243="","",IF(OR(AND(설정!$B$5&lt;&gt;"",ISNUMBER(SEARCH(설정!$B$5,$AC1243))),AND(설정!$B$6&lt;&gt;"",ISNUMBER(SEARCH(설정!$B$6,$AC1243))),AND(설정!$B$7&lt;&gt;"",ISNUMBER(SEARCH(설정!$B$7,$AC1243)))),"제외","포함"))</f>
        <v/>
      </c>
    </row>
    <row r="1244">
      <c r="W1244" s="2">
        <f>IF(OR($B$5="",$C$6="",ROW()&lt;$B$5),"",IF(INDEX($A:$U,ROW(),$C$6)="","",INDEX($A:$U,ROW(),$C$6)))</f>
        <v/>
      </c>
      <c r="X1244" s="28">
        <f>IF($W1244="","",IF(ISNUMBER($W1244),IF($W1244&gt;=10000000,IFERROR(DATE(INT($W1244/10000),MOD(INT($W1244/100),100),MOD($W1244,100)),""),$W1244),IF(ISNUMBER(--SUBSTITUTE(SUBSTITUTE(TRIM($W1244),".","-"),"/","-")),IF(--SUBSTITUTE(SUBSTITUTE(TRIM($W1244),".","-"),"/","-")&gt;=10000000,IFERROR(DATE(--LEFT(TRIM($W1244),4),--MID(TRIM($W1244),5,2),--RIGHT(TRIM($W1244),2)),""),--SUBSTITUTE(SUBSTITUTE(TRIM($W1244),".","-"),"/","-")),IFERROR(--LEFT(SUBSTITUTE(SUBSTITUTE(TRIM($W1244),".","-"),"/","-"),10),""))))</f>
        <v/>
      </c>
      <c r="Y1244" s="29">
        <f>IF($X1244="","",INT($X1244))</f>
        <v/>
      </c>
      <c r="Z1244" s="30">
        <f>IF(OR($Y1244="",$D$6=""),"",IF(INDEX($A:$U,ROW(),$D$6)="",0,IF(ISNUMBER(INDEX($A:$U,ROW(),$D$6)),INDEX($A:$U,ROW(),$D$6),IFERROR(--SUBSTITUTE(SUBSTITUTE(TRIM(INDEX($A:$U,ROW(),$D$6)),",",""),"원",""),0))))</f>
        <v/>
      </c>
      <c r="AA1244" s="30">
        <f>IF(OR($Y1244="",$E$6=""),"",IF(INDEX($A:$U,ROW(),$E$6)="",0,IF(ISNUMBER(INDEX($A:$U,ROW(),$E$6)),INDEX($A:$U,ROW(),$E$6),IFERROR(--SUBSTITUTE(SUBSTITUTE(TRIM(INDEX($A:$U,ROW(),$E$6)),",",""),"원",""),0))))</f>
        <v/>
      </c>
      <c r="AB1244" s="30">
        <f>IF(OR($Y1244="",$F$6=""),"",IF(INDEX($A:$U,ROW(),$F$6)="","",IF(ISNUMBER(INDEX($A:$U,ROW(),$F$6)),INDEX($A:$U,ROW(),$F$6),IFERROR(--SUBSTITUTE(SUBSTITUTE(TRIM(INDEX($A:$U,ROW(),$F$6)),",",""),"원",""),""))))</f>
        <v/>
      </c>
      <c r="AC1244" s="2">
        <f>IF(OR($Y1244="",$G$6=""),"",INDEX($A:$U,ROW(),$G$6)&amp;"")</f>
        <v/>
      </c>
      <c r="AD1244" s="2">
        <f>IF($Y1244="","",IF(OR(AND(설정!$B$5&lt;&gt;"",ISNUMBER(SEARCH(설정!$B$5,$AC1244))),AND(설정!$B$6&lt;&gt;"",ISNUMBER(SEARCH(설정!$B$6,$AC1244))),AND(설정!$B$7&lt;&gt;"",ISNUMBER(SEARCH(설정!$B$7,$AC1244)))),"제외","포함"))</f>
        <v/>
      </c>
    </row>
    <row r="1245">
      <c r="W1245" s="2">
        <f>IF(OR($B$5="",$C$6="",ROW()&lt;$B$5),"",IF(INDEX($A:$U,ROW(),$C$6)="","",INDEX($A:$U,ROW(),$C$6)))</f>
        <v/>
      </c>
      <c r="X1245" s="28">
        <f>IF($W1245="","",IF(ISNUMBER($W1245),IF($W1245&gt;=10000000,IFERROR(DATE(INT($W1245/10000),MOD(INT($W1245/100),100),MOD($W1245,100)),""),$W1245),IF(ISNUMBER(--SUBSTITUTE(SUBSTITUTE(TRIM($W1245),".","-"),"/","-")),IF(--SUBSTITUTE(SUBSTITUTE(TRIM($W1245),".","-"),"/","-")&gt;=10000000,IFERROR(DATE(--LEFT(TRIM($W1245),4),--MID(TRIM($W1245),5,2),--RIGHT(TRIM($W1245),2)),""),--SUBSTITUTE(SUBSTITUTE(TRIM($W1245),".","-"),"/","-")),IFERROR(--LEFT(SUBSTITUTE(SUBSTITUTE(TRIM($W1245),".","-"),"/","-"),10),""))))</f>
        <v/>
      </c>
      <c r="Y1245" s="29">
        <f>IF($X1245="","",INT($X1245))</f>
        <v/>
      </c>
      <c r="Z1245" s="30">
        <f>IF(OR($Y1245="",$D$6=""),"",IF(INDEX($A:$U,ROW(),$D$6)="",0,IF(ISNUMBER(INDEX($A:$U,ROW(),$D$6)),INDEX($A:$U,ROW(),$D$6),IFERROR(--SUBSTITUTE(SUBSTITUTE(TRIM(INDEX($A:$U,ROW(),$D$6)),",",""),"원",""),0))))</f>
        <v/>
      </c>
      <c r="AA1245" s="30">
        <f>IF(OR($Y1245="",$E$6=""),"",IF(INDEX($A:$U,ROW(),$E$6)="",0,IF(ISNUMBER(INDEX($A:$U,ROW(),$E$6)),INDEX($A:$U,ROW(),$E$6),IFERROR(--SUBSTITUTE(SUBSTITUTE(TRIM(INDEX($A:$U,ROW(),$E$6)),",",""),"원",""),0))))</f>
        <v/>
      </c>
      <c r="AB1245" s="30">
        <f>IF(OR($Y1245="",$F$6=""),"",IF(INDEX($A:$U,ROW(),$F$6)="","",IF(ISNUMBER(INDEX($A:$U,ROW(),$F$6)),INDEX($A:$U,ROW(),$F$6),IFERROR(--SUBSTITUTE(SUBSTITUTE(TRIM(INDEX($A:$U,ROW(),$F$6)),",",""),"원",""),""))))</f>
        <v/>
      </c>
      <c r="AC1245" s="2">
        <f>IF(OR($Y1245="",$G$6=""),"",INDEX($A:$U,ROW(),$G$6)&amp;"")</f>
        <v/>
      </c>
      <c r="AD1245" s="2">
        <f>IF($Y1245="","",IF(OR(AND(설정!$B$5&lt;&gt;"",ISNUMBER(SEARCH(설정!$B$5,$AC1245))),AND(설정!$B$6&lt;&gt;"",ISNUMBER(SEARCH(설정!$B$6,$AC1245))),AND(설정!$B$7&lt;&gt;"",ISNUMBER(SEARCH(설정!$B$7,$AC1245)))),"제외","포함"))</f>
        <v/>
      </c>
    </row>
    <row r="1246">
      <c r="W1246" s="2">
        <f>IF(OR($B$5="",$C$6="",ROW()&lt;$B$5),"",IF(INDEX($A:$U,ROW(),$C$6)="","",INDEX($A:$U,ROW(),$C$6)))</f>
        <v/>
      </c>
      <c r="X1246" s="28">
        <f>IF($W1246="","",IF(ISNUMBER($W1246),IF($W1246&gt;=10000000,IFERROR(DATE(INT($W1246/10000),MOD(INT($W1246/100),100),MOD($W1246,100)),""),$W1246),IF(ISNUMBER(--SUBSTITUTE(SUBSTITUTE(TRIM($W1246),".","-"),"/","-")),IF(--SUBSTITUTE(SUBSTITUTE(TRIM($W1246),".","-"),"/","-")&gt;=10000000,IFERROR(DATE(--LEFT(TRIM($W1246),4),--MID(TRIM($W1246),5,2),--RIGHT(TRIM($W1246),2)),""),--SUBSTITUTE(SUBSTITUTE(TRIM($W1246),".","-"),"/","-")),IFERROR(--LEFT(SUBSTITUTE(SUBSTITUTE(TRIM($W1246),".","-"),"/","-"),10),""))))</f>
        <v/>
      </c>
      <c r="Y1246" s="29">
        <f>IF($X1246="","",INT($X1246))</f>
        <v/>
      </c>
      <c r="Z1246" s="30">
        <f>IF(OR($Y1246="",$D$6=""),"",IF(INDEX($A:$U,ROW(),$D$6)="",0,IF(ISNUMBER(INDEX($A:$U,ROW(),$D$6)),INDEX($A:$U,ROW(),$D$6),IFERROR(--SUBSTITUTE(SUBSTITUTE(TRIM(INDEX($A:$U,ROW(),$D$6)),",",""),"원",""),0))))</f>
        <v/>
      </c>
      <c r="AA1246" s="30">
        <f>IF(OR($Y1246="",$E$6=""),"",IF(INDEX($A:$U,ROW(),$E$6)="",0,IF(ISNUMBER(INDEX($A:$U,ROW(),$E$6)),INDEX($A:$U,ROW(),$E$6),IFERROR(--SUBSTITUTE(SUBSTITUTE(TRIM(INDEX($A:$U,ROW(),$E$6)),",",""),"원",""),0))))</f>
        <v/>
      </c>
      <c r="AB1246" s="30">
        <f>IF(OR($Y1246="",$F$6=""),"",IF(INDEX($A:$U,ROW(),$F$6)="","",IF(ISNUMBER(INDEX($A:$U,ROW(),$F$6)),INDEX($A:$U,ROW(),$F$6),IFERROR(--SUBSTITUTE(SUBSTITUTE(TRIM(INDEX($A:$U,ROW(),$F$6)),",",""),"원",""),""))))</f>
        <v/>
      </c>
      <c r="AC1246" s="2">
        <f>IF(OR($Y1246="",$G$6=""),"",INDEX($A:$U,ROW(),$G$6)&amp;"")</f>
        <v/>
      </c>
      <c r="AD1246" s="2">
        <f>IF($Y1246="","",IF(OR(AND(설정!$B$5&lt;&gt;"",ISNUMBER(SEARCH(설정!$B$5,$AC1246))),AND(설정!$B$6&lt;&gt;"",ISNUMBER(SEARCH(설정!$B$6,$AC1246))),AND(설정!$B$7&lt;&gt;"",ISNUMBER(SEARCH(설정!$B$7,$AC1246)))),"제외","포함"))</f>
        <v/>
      </c>
    </row>
    <row r="1247">
      <c r="W1247" s="2">
        <f>IF(OR($B$5="",$C$6="",ROW()&lt;$B$5),"",IF(INDEX($A:$U,ROW(),$C$6)="","",INDEX($A:$U,ROW(),$C$6)))</f>
        <v/>
      </c>
      <c r="X1247" s="28">
        <f>IF($W1247="","",IF(ISNUMBER($W1247),IF($W1247&gt;=10000000,IFERROR(DATE(INT($W1247/10000),MOD(INT($W1247/100),100),MOD($W1247,100)),""),$W1247),IF(ISNUMBER(--SUBSTITUTE(SUBSTITUTE(TRIM($W1247),".","-"),"/","-")),IF(--SUBSTITUTE(SUBSTITUTE(TRIM($W1247),".","-"),"/","-")&gt;=10000000,IFERROR(DATE(--LEFT(TRIM($W1247),4),--MID(TRIM($W1247),5,2),--RIGHT(TRIM($W1247),2)),""),--SUBSTITUTE(SUBSTITUTE(TRIM($W1247),".","-"),"/","-")),IFERROR(--LEFT(SUBSTITUTE(SUBSTITUTE(TRIM($W1247),".","-"),"/","-"),10),""))))</f>
        <v/>
      </c>
      <c r="Y1247" s="29">
        <f>IF($X1247="","",INT($X1247))</f>
        <v/>
      </c>
      <c r="Z1247" s="30">
        <f>IF(OR($Y1247="",$D$6=""),"",IF(INDEX($A:$U,ROW(),$D$6)="",0,IF(ISNUMBER(INDEX($A:$U,ROW(),$D$6)),INDEX($A:$U,ROW(),$D$6),IFERROR(--SUBSTITUTE(SUBSTITUTE(TRIM(INDEX($A:$U,ROW(),$D$6)),",",""),"원",""),0))))</f>
        <v/>
      </c>
      <c r="AA1247" s="30">
        <f>IF(OR($Y1247="",$E$6=""),"",IF(INDEX($A:$U,ROW(),$E$6)="",0,IF(ISNUMBER(INDEX($A:$U,ROW(),$E$6)),INDEX($A:$U,ROW(),$E$6),IFERROR(--SUBSTITUTE(SUBSTITUTE(TRIM(INDEX($A:$U,ROW(),$E$6)),",",""),"원",""),0))))</f>
        <v/>
      </c>
      <c r="AB1247" s="30">
        <f>IF(OR($Y1247="",$F$6=""),"",IF(INDEX($A:$U,ROW(),$F$6)="","",IF(ISNUMBER(INDEX($A:$U,ROW(),$F$6)),INDEX($A:$U,ROW(),$F$6),IFERROR(--SUBSTITUTE(SUBSTITUTE(TRIM(INDEX($A:$U,ROW(),$F$6)),",",""),"원",""),""))))</f>
        <v/>
      </c>
      <c r="AC1247" s="2">
        <f>IF(OR($Y1247="",$G$6=""),"",INDEX($A:$U,ROW(),$G$6)&amp;"")</f>
        <v/>
      </c>
      <c r="AD1247" s="2">
        <f>IF($Y1247="","",IF(OR(AND(설정!$B$5&lt;&gt;"",ISNUMBER(SEARCH(설정!$B$5,$AC1247))),AND(설정!$B$6&lt;&gt;"",ISNUMBER(SEARCH(설정!$B$6,$AC1247))),AND(설정!$B$7&lt;&gt;"",ISNUMBER(SEARCH(설정!$B$7,$AC1247)))),"제외","포함"))</f>
        <v/>
      </c>
    </row>
    <row r="1248">
      <c r="W1248" s="2">
        <f>IF(OR($B$5="",$C$6="",ROW()&lt;$B$5),"",IF(INDEX($A:$U,ROW(),$C$6)="","",INDEX($A:$U,ROW(),$C$6)))</f>
        <v/>
      </c>
      <c r="X1248" s="28">
        <f>IF($W1248="","",IF(ISNUMBER($W1248),IF($W1248&gt;=10000000,IFERROR(DATE(INT($W1248/10000),MOD(INT($W1248/100),100),MOD($W1248,100)),""),$W1248),IF(ISNUMBER(--SUBSTITUTE(SUBSTITUTE(TRIM($W1248),".","-"),"/","-")),IF(--SUBSTITUTE(SUBSTITUTE(TRIM($W1248),".","-"),"/","-")&gt;=10000000,IFERROR(DATE(--LEFT(TRIM($W1248),4),--MID(TRIM($W1248),5,2),--RIGHT(TRIM($W1248),2)),""),--SUBSTITUTE(SUBSTITUTE(TRIM($W1248),".","-"),"/","-")),IFERROR(--LEFT(SUBSTITUTE(SUBSTITUTE(TRIM($W1248),".","-"),"/","-"),10),""))))</f>
        <v/>
      </c>
      <c r="Y1248" s="29">
        <f>IF($X1248="","",INT($X1248))</f>
        <v/>
      </c>
      <c r="Z1248" s="30">
        <f>IF(OR($Y1248="",$D$6=""),"",IF(INDEX($A:$U,ROW(),$D$6)="",0,IF(ISNUMBER(INDEX($A:$U,ROW(),$D$6)),INDEX($A:$U,ROW(),$D$6),IFERROR(--SUBSTITUTE(SUBSTITUTE(TRIM(INDEX($A:$U,ROW(),$D$6)),",",""),"원",""),0))))</f>
        <v/>
      </c>
      <c r="AA1248" s="30">
        <f>IF(OR($Y1248="",$E$6=""),"",IF(INDEX($A:$U,ROW(),$E$6)="",0,IF(ISNUMBER(INDEX($A:$U,ROW(),$E$6)),INDEX($A:$U,ROW(),$E$6),IFERROR(--SUBSTITUTE(SUBSTITUTE(TRIM(INDEX($A:$U,ROW(),$E$6)),",",""),"원",""),0))))</f>
        <v/>
      </c>
      <c r="AB1248" s="30">
        <f>IF(OR($Y1248="",$F$6=""),"",IF(INDEX($A:$U,ROW(),$F$6)="","",IF(ISNUMBER(INDEX($A:$U,ROW(),$F$6)),INDEX($A:$U,ROW(),$F$6),IFERROR(--SUBSTITUTE(SUBSTITUTE(TRIM(INDEX($A:$U,ROW(),$F$6)),",",""),"원",""),""))))</f>
        <v/>
      </c>
      <c r="AC1248" s="2">
        <f>IF(OR($Y1248="",$G$6=""),"",INDEX($A:$U,ROW(),$G$6)&amp;"")</f>
        <v/>
      </c>
      <c r="AD1248" s="2">
        <f>IF($Y1248="","",IF(OR(AND(설정!$B$5&lt;&gt;"",ISNUMBER(SEARCH(설정!$B$5,$AC1248))),AND(설정!$B$6&lt;&gt;"",ISNUMBER(SEARCH(설정!$B$6,$AC1248))),AND(설정!$B$7&lt;&gt;"",ISNUMBER(SEARCH(설정!$B$7,$AC1248)))),"제외","포함"))</f>
        <v/>
      </c>
    </row>
    <row r="1249">
      <c r="W1249" s="2">
        <f>IF(OR($B$5="",$C$6="",ROW()&lt;$B$5),"",IF(INDEX($A:$U,ROW(),$C$6)="","",INDEX($A:$U,ROW(),$C$6)))</f>
        <v/>
      </c>
      <c r="X1249" s="28">
        <f>IF($W1249="","",IF(ISNUMBER($W1249),IF($W1249&gt;=10000000,IFERROR(DATE(INT($W1249/10000),MOD(INT($W1249/100),100),MOD($W1249,100)),""),$W1249),IF(ISNUMBER(--SUBSTITUTE(SUBSTITUTE(TRIM($W1249),".","-"),"/","-")),IF(--SUBSTITUTE(SUBSTITUTE(TRIM($W1249),".","-"),"/","-")&gt;=10000000,IFERROR(DATE(--LEFT(TRIM($W1249),4),--MID(TRIM($W1249),5,2),--RIGHT(TRIM($W1249),2)),""),--SUBSTITUTE(SUBSTITUTE(TRIM($W1249),".","-"),"/","-")),IFERROR(--LEFT(SUBSTITUTE(SUBSTITUTE(TRIM($W1249),".","-"),"/","-"),10),""))))</f>
        <v/>
      </c>
      <c r="Y1249" s="29">
        <f>IF($X1249="","",INT($X1249))</f>
        <v/>
      </c>
      <c r="Z1249" s="30">
        <f>IF(OR($Y1249="",$D$6=""),"",IF(INDEX($A:$U,ROW(),$D$6)="",0,IF(ISNUMBER(INDEX($A:$U,ROW(),$D$6)),INDEX($A:$U,ROW(),$D$6),IFERROR(--SUBSTITUTE(SUBSTITUTE(TRIM(INDEX($A:$U,ROW(),$D$6)),",",""),"원",""),0))))</f>
        <v/>
      </c>
      <c r="AA1249" s="30">
        <f>IF(OR($Y1249="",$E$6=""),"",IF(INDEX($A:$U,ROW(),$E$6)="",0,IF(ISNUMBER(INDEX($A:$U,ROW(),$E$6)),INDEX($A:$U,ROW(),$E$6),IFERROR(--SUBSTITUTE(SUBSTITUTE(TRIM(INDEX($A:$U,ROW(),$E$6)),",",""),"원",""),0))))</f>
        <v/>
      </c>
      <c r="AB1249" s="30">
        <f>IF(OR($Y1249="",$F$6=""),"",IF(INDEX($A:$U,ROW(),$F$6)="","",IF(ISNUMBER(INDEX($A:$U,ROW(),$F$6)),INDEX($A:$U,ROW(),$F$6),IFERROR(--SUBSTITUTE(SUBSTITUTE(TRIM(INDEX($A:$U,ROW(),$F$6)),",",""),"원",""),""))))</f>
        <v/>
      </c>
      <c r="AC1249" s="2">
        <f>IF(OR($Y1249="",$G$6=""),"",INDEX($A:$U,ROW(),$G$6)&amp;"")</f>
        <v/>
      </c>
      <c r="AD1249" s="2">
        <f>IF($Y1249="","",IF(OR(AND(설정!$B$5&lt;&gt;"",ISNUMBER(SEARCH(설정!$B$5,$AC1249))),AND(설정!$B$6&lt;&gt;"",ISNUMBER(SEARCH(설정!$B$6,$AC1249))),AND(설정!$B$7&lt;&gt;"",ISNUMBER(SEARCH(설정!$B$7,$AC1249)))),"제외","포함"))</f>
        <v/>
      </c>
    </row>
    <row r="1250">
      <c r="W1250" s="2">
        <f>IF(OR($B$5="",$C$6="",ROW()&lt;$B$5),"",IF(INDEX($A:$U,ROW(),$C$6)="","",INDEX($A:$U,ROW(),$C$6)))</f>
        <v/>
      </c>
      <c r="X1250" s="28">
        <f>IF($W1250="","",IF(ISNUMBER($W1250),IF($W1250&gt;=10000000,IFERROR(DATE(INT($W1250/10000),MOD(INT($W1250/100),100),MOD($W1250,100)),""),$W1250),IF(ISNUMBER(--SUBSTITUTE(SUBSTITUTE(TRIM($W1250),".","-"),"/","-")),IF(--SUBSTITUTE(SUBSTITUTE(TRIM($W1250),".","-"),"/","-")&gt;=10000000,IFERROR(DATE(--LEFT(TRIM($W1250),4),--MID(TRIM($W1250),5,2),--RIGHT(TRIM($W1250),2)),""),--SUBSTITUTE(SUBSTITUTE(TRIM($W1250),".","-"),"/","-")),IFERROR(--LEFT(SUBSTITUTE(SUBSTITUTE(TRIM($W1250),".","-"),"/","-"),10),""))))</f>
        <v/>
      </c>
      <c r="Y1250" s="29">
        <f>IF($X1250="","",INT($X1250))</f>
        <v/>
      </c>
      <c r="Z1250" s="30">
        <f>IF(OR($Y1250="",$D$6=""),"",IF(INDEX($A:$U,ROW(),$D$6)="",0,IF(ISNUMBER(INDEX($A:$U,ROW(),$D$6)),INDEX($A:$U,ROW(),$D$6),IFERROR(--SUBSTITUTE(SUBSTITUTE(TRIM(INDEX($A:$U,ROW(),$D$6)),",",""),"원",""),0))))</f>
        <v/>
      </c>
      <c r="AA1250" s="30">
        <f>IF(OR($Y1250="",$E$6=""),"",IF(INDEX($A:$U,ROW(),$E$6)="",0,IF(ISNUMBER(INDEX($A:$U,ROW(),$E$6)),INDEX($A:$U,ROW(),$E$6),IFERROR(--SUBSTITUTE(SUBSTITUTE(TRIM(INDEX($A:$U,ROW(),$E$6)),",",""),"원",""),0))))</f>
        <v/>
      </c>
      <c r="AB1250" s="30">
        <f>IF(OR($Y1250="",$F$6=""),"",IF(INDEX($A:$U,ROW(),$F$6)="","",IF(ISNUMBER(INDEX($A:$U,ROW(),$F$6)),INDEX($A:$U,ROW(),$F$6),IFERROR(--SUBSTITUTE(SUBSTITUTE(TRIM(INDEX($A:$U,ROW(),$F$6)),",",""),"원",""),""))))</f>
        <v/>
      </c>
      <c r="AC1250" s="2">
        <f>IF(OR($Y1250="",$G$6=""),"",INDEX($A:$U,ROW(),$G$6)&amp;"")</f>
        <v/>
      </c>
      <c r="AD1250" s="2">
        <f>IF($Y1250="","",IF(OR(AND(설정!$B$5&lt;&gt;"",ISNUMBER(SEARCH(설정!$B$5,$AC1250))),AND(설정!$B$6&lt;&gt;"",ISNUMBER(SEARCH(설정!$B$6,$AC1250))),AND(설정!$B$7&lt;&gt;"",ISNUMBER(SEARCH(설정!$B$7,$AC1250)))),"제외","포함"))</f>
        <v/>
      </c>
    </row>
    <row r="1251">
      <c r="W1251" s="2">
        <f>IF(OR($B$5="",$C$6="",ROW()&lt;$B$5),"",IF(INDEX($A:$U,ROW(),$C$6)="","",INDEX($A:$U,ROW(),$C$6)))</f>
        <v/>
      </c>
      <c r="X1251" s="28">
        <f>IF($W1251="","",IF(ISNUMBER($W1251),IF($W1251&gt;=10000000,IFERROR(DATE(INT($W1251/10000),MOD(INT($W1251/100),100),MOD($W1251,100)),""),$W1251),IF(ISNUMBER(--SUBSTITUTE(SUBSTITUTE(TRIM($W1251),".","-"),"/","-")),IF(--SUBSTITUTE(SUBSTITUTE(TRIM($W1251),".","-"),"/","-")&gt;=10000000,IFERROR(DATE(--LEFT(TRIM($W1251),4),--MID(TRIM($W1251),5,2),--RIGHT(TRIM($W1251),2)),""),--SUBSTITUTE(SUBSTITUTE(TRIM($W1251),".","-"),"/","-")),IFERROR(--LEFT(SUBSTITUTE(SUBSTITUTE(TRIM($W1251),".","-"),"/","-"),10),""))))</f>
        <v/>
      </c>
      <c r="Y1251" s="29">
        <f>IF($X1251="","",INT($X1251))</f>
        <v/>
      </c>
      <c r="Z1251" s="30">
        <f>IF(OR($Y1251="",$D$6=""),"",IF(INDEX($A:$U,ROW(),$D$6)="",0,IF(ISNUMBER(INDEX($A:$U,ROW(),$D$6)),INDEX($A:$U,ROW(),$D$6),IFERROR(--SUBSTITUTE(SUBSTITUTE(TRIM(INDEX($A:$U,ROW(),$D$6)),",",""),"원",""),0))))</f>
        <v/>
      </c>
      <c r="AA1251" s="30">
        <f>IF(OR($Y1251="",$E$6=""),"",IF(INDEX($A:$U,ROW(),$E$6)="",0,IF(ISNUMBER(INDEX($A:$U,ROW(),$E$6)),INDEX($A:$U,ROW(),$E$6),IFERROR(--SUBSTITUTE(SUBSTITUTE(TRIM(INDEX($A:$U,ROW(),$E$6)),",",""),"원",""),0))))</f>
        <v/>
      </c>
      <c r="AB1251" s="30">
        <f>IF(OR($Y1251="",$F$6=""),"",IF(INDEX($A:$U,ROW(),$F$6)="","",IF(ISNUMBER(INDEX($A:$U,ROW(),$F$6)),INDEX($A:$U,ROW(),$F$6),IFERROR(--SUBSTITUTE(SUBSTITUTE(TRIM(INDEX($A:$U,ROW(),$F$6)),",",""),"원",""),""))))</f>
        <v/>
      </c>
      <c r="AC1251" s="2">
        <f>IF(OR($Y1251="",$G$6=""),"",INDEX($A:$U,ROW(),$G$6)&amp;"")</f>
        <v/>
      </c>
      <c r="AD1251" s="2">
        <f>IF($Y1251="","",IF(OR(AND(설정!$B$5&lt;&gt;"",ISNUMBER(SEARCH(설정!$B$5,$AC1251))),AND(설정!$B$6&lt;&gt;"",ISNUMBER(SEARCH(설정!$B$6,$AC1251))),AND(설정!$B$7&lt;&gt;"",ISNUMBER(SEARCH(설정!$B$7,$AC1251)))),"제외","포함"))</f>
        <v/>
      </c>
    </row>
    <row r="1252">
      <c r="W1252" s="2">
        <f>IF(OR($B$5="",$C$6="",ROW()&lt;$B$5),"",IF(INDEX($A:$U,ROW(),$C$6)="","",INDEX($A:$U,ROW(),$C$6)))</f>
        <v/>
      </c>
      <c r="X1252" s="28">
        <f>IF($W1252="","",IF(ISNUMBER($W1252),IF($W1252&gt;=10000000,IFERROR(DATE(INT($W1252/10000),MOD(INT($W1252/100),100),MOD($W1252,100)),""),$W1252),IF(ISNUMBER(--SUBSTITUTE(SUBSTITUTE(TRIM($W1252),".","-"),"/","-")),IF(--SUBSTITUTE(SUBSTITUTE(TRIM($W1252),".","-"),"/","-")&gt;=10000000,IFERROR(DATE(--LEFT(TRIM($W1252),4),--MID(TRIM($W1252),5,2),--RIGHT(TRIM($W1252),2)),""),--SUBSTITUTE(SUBSTITUTE(TRIM($W1252),".","-"),"/","-")),IFERROR(--LEFT(SUBSTITUTE(SUBSTITUTE(TRIM($W1252),".","-"),"/","-"),10),""))))</f>
        <v/>
      </c>
      <c r="Y1252" s="29">
        <f>IF($X1252="","",INT($X1252))</f>
        <v/>
      </c>
      <c r="Z1252" s="30">
        <f>IF(OR($Y1252="",$D$6=""),"",IF(INDEX($A:$U,ROW(),$D$6)="",0,IF(ISNUMBER(INDEX($A:$U,ROW(),$D$6)),INDEX($A:$U,ROW(),$D$6),IFERROR(--SUBSTITUTE(SUBSTITUTE(TRIM(INDEX($A:$U,ROW(),$D$6)),",",""),"원",""),0))))</f>
        <v/>
      </c>
      <c r="AA1252" s="30">
        <f>IF(OR($Y1252="",$E$6=""),"",IF(INDEX($A:$U,ROW(),$E$6)="",0,IF(ISNUMBER(INDEX($A:$U,ROW(),$E$6)),INDEX($A:$U,ROW(),$E$6),IFERROR(--SUBSTITUTE(SUBSTITUTE(TRIM(INDEX($A:$U,ROW(),$E$6)),",",""),"원",""),0))))</f>
        <v/>
      </c>
      <c r="AB1252" s="30">
        <f>IF(OR($Y1252="",$F$6=""),"",IF(INDEX($A:$U,ROW(),$F$6)="","",IF(ISNUMBER(INDEX($A:$U,ROW(),$F$6)),INDEX($A:$U,ROW(),$F$6),IFERROR(--SUBSTITUTE(SUBSTITUTE(TRIM(INDEX($A:$U,ROW(),$F$6)),",",""),"원",""),""))))</f>
        <v/>
      </c>
      <c r="AC1252" s="2">
        <f>IF(OR($Y1252="",$G$6=""),"",INDEX($A:$U,ROW(),$G$6)&amp;"")</f>
        <v/>
      </c>
      <c r="AD1252" s="2">
        <f>IF($Y1252="","",IF(OR(AND(설정!$B$5&lt;&gt;"",ISNUMBER(SEARCH(설정!$B$5,$AC1252))),AND(설정!$B$6&lt;&gt;"",ISNUMBER(SEARCH(설정!$B$6,$AC1252))),AND(설정!$B$7&lt;&gt;"",ISNUMBER(SEARCH(설정!$B$7,$AC1252)))),"제외","포함"))</f>
        <v/>
      </c>
    </row>
    <row r="1253">
      <c r="W1253" s="2">
        <f>IF(OR($B$5="",$C$6="",ROW()&lt;$B$5),"",IF(INDEX($A:$U,ROW(),$C$6)="","",INDEX($A:$U,ROW(),$C$6)))</f>
        <v/>
      </c>
      <c r="X1253" s="28">
        <f>IF($W1253="","",IF(ISNUMBER($W1253),IF($W1253&gt;=10000000,IFERROR(DATE(INT($W1253/10000),MOD(INT($W1253/100),100),MOD($W1253,100)),""),$W1253),IF(ISNUMBER(--SUBSTITUTE(SUBSTITUTE(TRIM($W1253),".","-"),"/","-")),IF(--SUBSTITUTE(SUBSTITUTE(TRIM($W1253),".","-"),"/","-")&gt;=10000000,IFERROR(DATE(--LEFT(TRIM($W1253),4),--MID(TRIM($W1253),5,2),--RIGHT(TRIM($W1253),2)),""),--SUBSTITUTE(SUBSTITUTE(TRIM($W1253),".","-"),"/","-")),IFERROR(--LEFT(SUBSTITUTE(SUBSTITUTE(TRIM($W1253),".","-"),"/","-"),10),""))))</f>
        <v/>
      </c>
      <c r="Y1253" s="29">
        <f>IF($X1253="","",INT($X1253))</f>
        <v/>
      </c>
      <c r="Z1253" s="30">
        <f>IF(OR($Y1253="",$D$6=""),"",IF(INDEX($A:$U,ROW(),$D$6)="",0,IF(ISNUMBER(INDEX($A:$U,ROW(),$D$6)),INDEX($A:$U,ROW(),$D$6),IFERROR(--SUBSTITUTE(SUBSTITUTE(TRIM(INDEX($A:$U,ROW(),$D$6)),",",""),"원",""),0))))</f>
        <v/>
      </c>
      <c r="AA1253" s="30">
        <f>IF(OR($Y1253="",$E$6=""),"",IF(INDEX($A:$U,ROW(),$E$6)="",0,IF(ISNUMBER(INDEX($A:$U,ROW(),$E$6)),INDEX($A:$U,ROW(),$E$6),IFERROR(--SUBSTITUTE(SUBSTITUTE(TRIM(INDEX($A:$U,ROW(),$E$6)),",",""),"원",""),0))))</f>
        <v/>
      </c>
      <c r="AB1253" s="30">
        <f>IF(OR($Y1253="",$F$6=""),"",IF(INDEX($A:$U,ROW(),$F$6)="","",IF(ISNUMBER(INDEX($A:$U,ROW(),$F$6)),INDEX($A:$U,ROW(),$F$6),IFERROR(--SUBSTITUTE(SUBSTITUTE(TRIM(INDEX($A:$U,ROW(),$F$6)),",",""),"원",""),""))))</f>
        <v/>
      </c>
      <c r="AC1253" s="2">
        <f>IF(OR($Y1253="",$G$6=""),"",INDEX($A:$U,ROW(),$G$6)&amp;"")</f>
        <v/>
      </c>
      <c r="AD1253" s="2">
        <f>IF($Y1253="","",IF(OR(AND(설정!$B$5&lt;&gt;"",ISNUMBER(SEARCH(설정!$B$5,$AC1253))),AND(설정!$B$6&lt;&gt;"",ISNUMBER(SEARCH(설정!$B$6,$AC1253))),AND(설정!$B$7&lt;&gt;"",ISNUMBER(SEARCH(설정!$B$7,$AC1253)))),"제외","포함"))</f>
        <v/>
      </c>
    </row>
    <row r="1254">
      <c r="W1254" s="2">
        <f>IF(OR($B$5="",$C$6="",ROW()&lt;$B$5),"",IF(INDEX($A:$U,ROW(),$C$6)="","",INDEX($A:$U,ROW(),$C$6)))</f>
        <v/>
      </c>
      <c r="X1254" s="28">
        <f>IF($W1254="","",IF(ISNUMBER($W1254),IF($W1254&gt;=10000000,IFERROR(DATE(INT($W1254/10000),MOD(INT($W1254/100),100),MOD($W1254,100)),""),$W1254),IF(ISNUMBER(--SUBSTITUTE(SUBSTITUTE(TRIM($W1254),".","-"),"/","-")),IF(--SUBSTITUTE(SUBSTITUTE(TRIM($W1254),".","-"),"/","-")&gt;=10000000,IFERROR(DATE(--LEFT(TRIM($W1254),4),--MID(TRIM($W1254),5,2),--RIGHT(TRIM($W1254),2)),""),--SUBSTITUTE(SUBSTITUTE(TRIM($W1254),".","-"),"/","-")),IFERROR(--LEFT(SUBSTITUTE(SUBSTITUTE(TRIM($W1254),".","-"),"/","-"),10),""))))</f>
        <v/>
      </c>
      <c r="Y1254" s="29">
        <f>IF($X1254="","",INT($X1254))</f>
        <v/>
      </c>
      <c r="Z1254" s="30">
        <f>IF(OR($Y1254="",$D$6=""),"",IF(INDEX($A:$U,ROW(),$D$6)="",0,IF(ISNUMBER(INDEX($A:$U,ROW(),$D$6)),INDEX($A:$U,ROW(),$D$6),IFERROR(--SUBSTITUTE(SUBSTITUTE(TRIM(INDEX($A:$U,ROW(),$D$6)),",",""),"원",""),0))))</f>
        <v/>
      </c>
      <c r="AA1254" s="30">
        <f>IF(OR($Y1254="",$E$6=""),"",IF(INDEX($A:$U,ROW(),$E$6)="",0,IF(ISNUMBER(INDEX($A:$U,ROW(),$E$6)),INDEX($A:$U,ROW(),$E$6),IFERROR(--SUBSTITUTE(SUBSTITUTE(TRIM(INDEX($A:$U,ROW(),$E$6)),",",""),"원",""),0))))</f>
        <v/>
      </c>
      <c r="AB1254" s="30">
        <f>IF(OR($Y1254="",$F$6=""),"",IF(INDEX($A:$U,ROW(),$F$6)="","",IF(ISNUMBER(INDEX($A:$U,ROW(),$F$6)),INDEX($A:$U,ROW(),$F$6),IFERROR(--SUBSTITUTE(SUBSTITUTE(TRIM(INDEX($A:$U,ROW(),$F$6)),",",""),"원",""),""))))</f>
        <v/>
      </c>
      <c r="AC1254" s="2">
        <f>IF(OR($Y1254="",$G$6=""),"",INDEX($A:$U,ROW(),$G$6)&amp;"")</f>
        <v/>
      </c>
      <c r="AD1254" s="2">
        <f>IF($Y1254="","",IF(OR(AND(설정!$B$5&lt;&gt;"",ISNUMBER(SEARCH(설정!$B$5,$AC1254))),AND(설정!$B$6&lt;&gt;"",ISNUMBER(SEARCH(설정!$B$6,$AC1254))),AND(설정!$B$7&lt;&gt;"",ISNUMBER(SEARCH(설정!$B$7,$AC1254)))),"제외","포함"))</f>
        <v/>
      </c>
    </row>
    <row r="1255">
      <c r="W1255" s="2">
        <f>IF(OR($B$5="",$C$6="",ROW()&lt;$B$5),"",IF(INDEX($A:$U,ROW(),$C$6)="","",INDEX($A:$U,ROW(),$C$6)))</f>
        <v/>
      </c>
      <c r="X1255" s="28">
        <f>IF($W1255="","",IF(ISNUMBER($W1255),IF($W1255&gt;=10000000,IFERROR(DATE(INT($W1255/10000),MOD(INT($W1255/100),100),MOD($W1255,100)),""),$W1255),IF(ISNUMBER(--SUBSTITUTE(SUBSTITUTE(TRIM($W1255),".","-"),"/","-")),IF(--SUBSTITUTE(SUBSTITUTE(TRIM($W1255),".","-"),"/","-")&gt;=10000000,IFERROR(DATE(--LEFT(TRIM($W1255),4),--MID(TRIM($W1255),5,2),--RIGHT(TRIM($W1255),2)),""),--SUBSTITUTE(SUBSTITUTE(TRIM($W1255),".","-"),"/","-")),IFERROR(--LEFT(SUBSTITUTE(SUBSTITUTE(TRIM($W1255),".","-"),"/","-"),10),""))))</f>
        <v/>
      </c>
      <c r="Y1255" s="29">
        <f>IF($X1255="","",INT($X1255))</f>
        <v/>
      </c>
      <c r="Z1255" s="30">
        <f>IF(OR($Y1255="",$D$6=""),"",IF(INDEX($A:$U,ROW(),$D$6)="",0,IF(ISNUMBER(INDEX($A:$U,ROW(),$D$6)),INDEX($A:$U,ROW(),$D$6),IFERROR(--SUBSTITUTE(SUBSTITUTE(TRIM(INDEX($A:$U,ROW(),$D$6)),",",""),"원",""),0))))</f>
        <v/>
      </c>
      <c r="AA1255" s="30">
        <f>IF(OR($Y1255="",$E$6=""),"",IF(INDEX($A:$U,ROW(),$E$6)="",0,IF(ISNUMBER(INDEX($A:$U,ROW(),$E$6)),INDEX($A:$U,ROW(),$E$6),IFERROR(--SUBSTITUTE(SUBSTITUTE(TRIM(INDEX($A:$U,ROW(),$E$6)),",",""),"원",""),0))))</f>
        <v/>
      </c>
      <c r="AB1255" s="30">
        <f>IF(OR($Y1255="",$F$6=""),"",IF(INDEX($A:$U,ROW(),$F$6)="","",IF(ISNUMBER(INDEX($A:$U,ROW(),$F$6)),INDEX($A:$U,ROW(),$F$6),IFERROR(--SUBSTITUTE(SUBSTITUTE(TRIM(INDEX($A:$U,ROW(),$F$6)),",",""),"원",""),""))))</f>
        <v/>
      </c>
      <c r="AC1255" s="2">
        <f>IF(OR($Y1255="",$G$6=""),"",INDEX($A:$U,ROW(),$G$6)&amp;"")</f>
        <v/>
      </c>
      <c r="AD1255" s="2">
        <f>IF($Y1255="","",IF(OR(AND(설정!$B$5&lt;&gt;"",ISNUMBER(SEARCH(설정!$B$5,$AC1255))),AND(설정!$B$6&lt;&gt;"",ISNUMBER(SEARCH(설정!$B$6,$AC1255))),AND(설정!$B$7&lt;&gt;"",ISNUMBER(SEARCH(설정!$B$7,$AC1255)))),"제외","포함"))</f>
        <v/>
      </c>
    </row>
    <row r="1256">
      <c r="W1256" s="2">
        <f>IF(OR($B$5="",$C$6="",ROW()&lt;$B$5),"",IF(INDEX($A:$U,ROW(),$C$6)="","",INDEX($A:$U,ROW(),$C$6)))</f>
        <v/>
      </c>
      <c r="X1256" s="28">
        <f>IF($W1256="","",IF(ISNUMBER($W1256),IF($W1256&gt;=10000000,IFERROR(DATE(INT($W1256/10000),MOD(INT($W1256/100),100),MOD($W1256,100)),""),$W1256),IF(ISNUMBER(--SUBSTITUTE(SUBSTITUTE(TRIM($W1256),".","-"),"/","-")),IF(--SUBSTITUTE(SUBSTITUTE(TRIM($W1256),".","-"),"/","-")&gt;=10000000,IFERROR(DATE(--LEFT(TRIM($W1256),4),--MID(TRIM($W1256),5,2),--RIGHT(TRIM($W1256),2)),""),--SUBSTITUTE(SUBSTITUTE(TRIM($W1256),".","-"),"/","-")),IFERROR(--LEFT(SUBSTITUTE(SUBSTITUTE(TRIM($W1256),".","-"),"/","-"),10),""))))</f>
        <v/>
      </c>
      <c r="Y1256" s="29">
        <f>IF($X1256="","",INT($X1256))</f>
        <v/>
      </c>
      <c r="Z1256" s="30">
        <f>IF(OR($Y1256="",$D$6=""),"",IF(INDEX($A:$U,ROW(),$D$6)="",0,IF(ISNUMBER(INDEX($A:$U,ROW(),$D$6)),INDEX($A:$U,ROW(),$D$6),IFERROR(--SUBSTITUTE(SUBSTITUTE(TRIM(INDEX($A:$U,ROW(),$D$6)),",",""),"원",""),0))))</f>
        <v/>
      </c>
      <c r="AA1256" s="30">
        <f>IF(OR($Y1256="",$E$6=""),"",IF(INDEX($A:$U,ROW(),$E$6)="",0,IF(ISNUMBER(INDEX($A:$U,ROW(),$E$6)),INDEX($A:$U,ROW(),$E$6),IFERROR(--SUBSTITUTE(SUBSTITUTE(TRIM(INDEX($A:$U,ROW(),$E$6)),",",""),"원",""),0))))</f>
        <v/>
      </c>
      <c r="AB1256" s="30">
        <f>IF(OR($Y1256="",$F$6=""),"",IF(INDEX($A:$U,ROW(),$F$6)="","",IF(ISNUMBER(INDEX($A:$U,ROW(),$F$6)),INDEX($A:$U,ROW(),$F$6),IFERROR(--SUBSTITUTE(SUBSTITUTE(TRIM(INDEX($A:$U,ROW(),$F$6)),",",""),"원",""),""))))</f>
        <v/>
      </c>
      <c r="AC1256" s="2">
        <f>IF(OR($Y1256="",$G$6=""),"",INDEX($A:$U,ROW(),$G$6)&amp;"")</f>
        <v/>
      </c>
      <c r="AD1256" s="2">
        <f>IF($Y1256="","",IF(OR(AND(설정!$B$5&lt;&gt;"",ISNUMBER(SEARCH(설정!$B$5,$AC1256))),AND(설정!$B$6&lt;&gt;"",ISNUMBER(SEARCH(설정!$B$6,$AC1256))),AND(설정!$B$7&lt;&gt;"",ISNUMBER(SEARCH(설정!$B$7,$AC1256)))),"제외","포함"))</f>
        <v/>
      </c>
    </row>
    <row r="1257">
      <c r="W1257" s="2">
        <f>IF(OR($B$5="",$C$6="",ROW()&lt;$B$5),"",IF(INDEX($A:$U,ROW(),$C$6)="","",INDEX($A:$U,ROW(),$C$6)))</f>
        <v/>
      </c>
      <c r="X1257" s="28">
        <f>IF($W1257="","",IF(ISNUMBER($W1257),IF($W1257&gt;=10000000,IFERROR(DATE(INT($W1257/10000),MOD(INT($W1257/100),100),MOD($W1257,100)),""),$W1257),IF(ISNUMBER(--SUBSTITUTE(SUBSTITUTE(TRIM($W1257),".","-"),"/","-")),IF(--SUBSTITUTE(SUBSTITUTE(TRIM($W1257),".","-"),"/","-")&gt;=10000000,IFERROR(DATE(--LEFT(TRIM($W1257),4),--MID(TRIM($W1257),5,2),--RIGHT(TRIM($W1257),2)),""),--SUBSTITUTE(SUBSTITUTE(TRIM($W1257),".","-"),"/","-")),IFERROR(--LEFT(SUBSTITUTE(SUBSTITUTE(TRIM($W1257),".","-"),"/","-"),10),""))))</f>
        <v/>
      </c>
      <c r="Y1257" s="29">
        <f>IF($X1257="","",INT($X1257))</f>
        <v/>
      </c>
      <c r="Z1257" s="30">
        <f>IF(OR($Y1257="",$D$6=""),"",IF(INDEX($A:$U,ROW(),$D$6)="",0,IF(ISNUMBER(INDEX($A:$U,ROW(),$D$6)),INDEX($A:$U,ROW(),$D$6),IFERROR(--SUBSTITUTE(SUBSTITUTE(TRIM(INDEX($A:$U,ROW(),$D$6)),",",""),"원",""),0))))</f>
        <v/>
      </c>
      <c r="AA1257" s="30">
        <f>IF(OR($Y1257="",$E$6=""),"",IF(INDEX($A:$U,ROW(),$E$6)="",0,IF(ISNUMBER(INDEX($A:$U,ROW(),$E$6)),INDEX($A:$U,ROW(),$E$6),IFERROR(--SUBSTITUTE(SUBSTITUTE(TRIM(INDEX($A:$U,ROW(),$E$6)),",",""),"원",""),0))))</f>
        <v/>
      </c>
      <c r="AB1257" s="30">
        <f>IF(OR($Y1257="",$F$6=""),"",IF(INDEX($A:$U,ROW(),$F$6)="","",IF(ISNUMBER(INDEX($A:$U,ROW(),$F$6)),INDEX($A:$U,ROW(),$F$6),IFERROR(--SUBSTITUTE(SUBSTITUTE(TRIM(INDEX($A:$U,ROW(),$F$6)),",",""),"원",""),""))))</f>
        <v/>
      </c>
      <c r="AC1257" s="2">
        <f>IF(OR($Y1257="",$G$6=""),"",INDEX($A:$U,ROW(),$G$6)&amp;"")</f>
        <v/>
      </c>
      <c r="AD1257" s="2">
        <f>IF($Y1257="","",IF(OR(AND(설정!$B$5&lt;&gt;"",ISNUMBER(SEARCH(설정!$B$5,$AC1257))),AND(설정!$B$6&lt;&gt;"",ISNUMBER(SEARCH(설정!$B$6,$AC1257))),AND(설정!$B$7&lt;&gt;"",ISNUMBER(SEARCH(설정!$B$7,$AC1257)))),"제외","포함"))</f>
        <v/>
      </c>
    </row>
    <row r="1258">
      <c r="W1258" s="2">
        <f>IF(OR($B$5="",$C$6="",ROW()&lt;$B$5),"",IF(INDEX($A:$U,ROW(),$C$6)="","",INDEX($A:$U,ROW(),$C$6)))</f>
        <v/>
      </c>
      <c r="X1258" s="28">
        <f>IF($W1258="","",IF(ISNUMBER($W1258),IF($W1258&gt;=10000000,IFERROR(DATE(INT($W1258/10000),MOD(INT($W1258/100),100),MOD($W1258,100)),""),$W1258),IF(ISNUMBER(--SUBSTITUTE(SUBSTITUTE(TRIM($W1258),".","-"),"/","-")),IF(--SUBSTITUTE(SUBSTITUTE(TRIM($W1258),".","-"),"/","-")&gt;=10000000,IFERROR(DATE(--LEFT(TRIM($W1258),4),--MID(TRIM($W1258),5,2),--RIGHT(TRIM($W1258),2)),""),--SUBSTITUTE(SUBSTITUTE(TRIM($W1258),".","-"),"/","-")),IFERROR(--LEFT(SUBSTITUTE(SUBSTITUTE(TRIM($W1258),".","-"),"/","-"),10),""))))</f>
        <v/>
      </c>
      <c r="Y1258" s="29">
        <f>IF($X1258="","",INT($X1258))</f>
        <v/>
      </c>
      <c r="Z1258" s="30">
        <f>IF(OR($Y1258="",$D$6=""),"",IF(INDEX($A:$U,ROW(),$D$6)="",0,IF(ISNUMBER(INDEX($A:$U,ROW(),$D$6)),INDEX($A:$U,ROW(),$D$6),IFERROR(--SUBSTITUTE(SUBSTITUTE(TRIM(INDEX($A:$U,ROW(),$D$6)),",",""),"원",""),0))))</f>
        <v/>
      </c>
      <c r="AA1258" s="30">
        <f>IF(OR($Y1258="",$E$6=""),"",IF(INDEX($A:$U,ROW(),$E$6)="",0,IF(ISNUMBER(INDEX($A:$U,ROW(),$E$6)),INDEX($A:$U,ROW(),$E$6),IFERROR(--SUBSTITUTE(SUBSTITUTE(TRIM(INDEX($A:$U,ROW(),$E$6)),",",""),"원",""),0))))</f>
        <v/>
      </c>
      <c r="AB1258" s="30">
        <f>IF(OR($Y1258="",$F$6=""),"",IF(INDEX($A:$U,ROW(),$F$6)="","",IF(ISNUMBER(INDEX($A:$U,ROW(),$F$6)),INDEX($A:$U,ROW(),$F$6),IFERROR(--SUBSTITUTE(SUBSTITUTE(TRIM(INDEX($A:$U,ROW(),$F$6)),",",""),"원",""),""))))</f>
        <v/>
      </c>
      <c r="AC1258" s="2">
        <f>IF(OR($Y1258="",$G$6=""),"",INDEX($A:$U,ROW(),$G$6)&amp;"")</f>
        <v/>
      </c>
      <c r="AD1258" s="2">
        <f>IF($Y1258="","",IF(OR(AND(설정!$B$5&lt;&gt;"",ISNUMBER(SEARCH(설정!$B$5,$AC1258))),AND(설정!$B$6&lt;&gt;"",ISNUMBER(SEARCH(설정!$B$6,$AC1258))),AND(설정!$B$7&lt;&gt;"",ISNUMBER(SEARCH(설정!$B$7,$AC1258)))),"제외","포함"))</f>
        <v/>
      </c>
    </row>
    <row r="1259">
      <c r="W1259" s="2">
        <f>IF(OR($B$5="",$C$6="",ROW()&lt;$B$5),"",IF(INDEX($A:$U,ROW(),$C$6)="","",INDEX($A:$U,ROW(),$C$6)))</f>
        <v/>
      </c>
      <c r="X1259" s="28">
        <f>IF($W1259="","",IF(ISNUMBER($W1259),IF($W1259&gt;=10000000,IFERROR(DATE(INT($W1259/10000),MOD(INT($W1259/100),100),MOD($W1259,100)),""),$W1259),IF(ISNUMBER(--SUBSTITUTE(SUBSTITUTE(TRIM($W1259),".","-"),"/","-")),IF(--SUBSTITUTE(SUBSTITUTE(TRIM($W1259),".","-"),"/","-")&gt;=10000000,IFERROR(DATE(--LEFT(TRIM($W1259),4),--MID(TRIM($W1259),5,2),--RIGHT(TRIM($W1259),2)),""),--SUBSTITUTE(SUBSTITUTE(TRIM($W1259),".","-"),"/","-")),IFERROR(--LEFT(SUBSTITUTE(SUBSTITUTE(TRIM($W1259),".","-"),"/","-"),10),""))))</f>
        <v/>
      </c>
      <c r="Y1259" s="29">
        <f>IF($X1259="","",INT($X1259))</f>
        <v/>
      </c>
      <c r="Z1259" s="30">
        <f>IF(OR($Y1259="",$D$6=""),"",IF(INDEX($A:$U,ROW(),$D$6)="",0,IF(ISNUMBER(INDEX($A:$U,ROW(),$D$6)),INDEX($A:$U,ROW(),$D$6),IFERROR(--SUBSTITUTE(SUBSTITUTE(TRIM(INDEX($A:$U,ROW(),$D$6)),",",""),"원",""),0))))</f>
        <v/>
      </c>
      <c r="AA1259" s="30">
        <f>IF(OR($Y1259="",$E$6=""),"",IF(INDEX($A:$U,ROW(),$E$6)="",0,IF(ISNUMBER(INDEX($A:$U,ROW(),$E$6)),INDEX($A:$U,ROW(),$E$6),IFERROR(--SUBSTITUTE(SUBSTITUTE(TRIM(INDEX($A:$U,ROW(),$E$6)),",",""),"원",""),0))))</f>
        <v/>
      </c>
      <c r="AB1259" s="30">
        <f>IF(OR($Y1259="",$F$6=""),"",IF(INDEX($A:$U,ROW(),$F$6)="","",IF(ISNUMBER(INDEX($A:$U,ROW(),$F$6)),INDEX($A:$U,ROW(),$F$6),IFERROR(--SUBSTITUTE(SUBSTITUTE(TRIM(INDEX($A:$U,ROW(),$F$6)),",",""),"원",""),""))))</f>
        <v/>
      </c>
      <c r="AC1259" s="2">
        <f>IF(OR($Y1259="",$G$6=""),"",INDEX($A:$U,ROW(),$G$6)&amp;"")</f>
        <v/>
      </c>
      <c r="AD1259" s="2">
        <f>IF($Y1259="","",IF(OR(AND(설정!$B$5&lt;&gt;"",ISNUMBER(SEARCH(설정!$B$5,$AC1259))),AND(설정!$B$6&lt;&gt;"",ISNUMBER(SEARCH(설정!$B$6,$AC1259))),AND(설정!$B$7&lt;&gt;"",ISNUMBER(SEARCH(설정!$B$7,$AC1259)))),"제외","포함"))</f>
        <v/>
      </c>
    </row>
    <row r="1260">
      <c r="W1260" s="2">
        <f>IF(OR($B$5="",$C$6="",ROW()&lt;$B$5),"",IF(INDEX($A:$U,ROW(),$C$6)="","",INDEX($A:$U,ROW(),$C$6)))</f>
        <v/>
      </c>
      <c r="X1260" s="28">
        <f>IF($W1260="","",IF(ISNUMBER($W1260),IF($W1260&gt;=10000000,IFERROR(DATE(INT($W1260/10000),MOD(INT($W1260/100),100),MOD($W1260,100)),""),$W1260),IF(ISNUMBER(--SUBSTITUTE(SUBSTITUTE(TRIM($W1260),".","-"),"/","-")),IF(--SUBSTITUTE(SUBSTITUTE(TRIM($W1260),".","-"),"/","-")&gt;=10000000,IFERROR(DATE(--LEFT(TRIM($W1260),4),--MID(TRIM($W1260),5,2),--RIGHT(TRIM($W1260),2)),""),--SUBSTITUTE(SUBSTITUTE(TRIM($W1260),".","-"),"/","-")),IFERROR(--LEFT(SUBSTITUTE(SUBSTITUTE(TRIM($W1260),".","-"),"/","-"),10),""))))</f>
        <v/>
      </c>
      <c r="Y1260" s="29">
        <f>IF($X1260="","",INT($X1260))</f>
        <v/>
      </c>
      <c r="Z1260" s="30">
        <f>IF(OR($Y1260="",$D$6=""),"",IF(INDEX($A:$U,ROW(),$D$6)="",0,IF(ISNUMBER(INDEX($A:$U,ROW(),$D$6)),INDEX($A:$U,ROW(),$D$6),IFERROR(--SUBSTITUTE(SUBSTITUTE(TRIM(INDEX($A:$U,ROW(),$D$6)),",",""),"원",""),0))))</f>
        <v/>
      </c>
      <c r="AA1260" s="30">
        <f>IF(OR($Y1260="",$E$6=""),"",IF(INDEX($A:$U,ROW(),$E$6)="",0,IF(ISNUMBER(INDEX($A:$U,ROW(),$E$6)),INDEX($A:$U,ROW(),$E$6),IFERROR(--SUBSTITUTE(SUBSTITUTE(TRIM(INDEX($A:$U,ROW(),$E$6)),",",""),"원",""),0))))</f>
        <v/>
      </c>
      <c r="AB1260" s="30">
        <f>IF(OR($Y1260="",$F$6=""),"",IF(INDEX($A:$U,ROW(),$F$6)="","",IF(ISNUMBER(INDEX($A:$U,ROW(),$F$6)),INDEX($A:$U,ROW(),$F$6),IFERROR(--SUBSTITUTE(SUBSTITUTE(TRIM(INDEX($A:$U,ROW(),$F$6)),",",""),"원",""),""))))</f>
        <v/>
      </c>
      <c r="AC1260" s="2">
        <f>IF(OR($Y1260="",$G$6=""),"",INDEX($A:$U,ROW(),$G$6)&amp;"")</f>
        <v/>
      </c>
      <c r="AD1260" s="2">
        <f>IF($Y1260="","",IF(OR(AND(설정!$B$5&lt;&gt;"",ISNUMBER(SEARCH(설정!$B$5,$AC1260))),AND(설정!$B$6&lt;&gt;"",ISNUMBER(SEARCH(설정!$B$6,$AC1260))),AND(설정!$B$7&lt;&gt;"",ISNUMBER(SEARCH(설정!$B$7,$AC1260)))),"제외","포함"))</f>
        <v/>
      </c>
    </row>
    <row r="1261">
      <c r="W1261" s="2">
        <f>IF(OR($B$5="",$C$6="",ROW()&lt;$B$5),"",IF(INDEX($A:$U,ROW(),$C$6)="","",INDEX($A:$U,ROW(),$C$6)))</f>
        <v/>
      </c>
      <c r="X1261" s="28">
        <f>IF($W1261="","",IF(ISNUMBER($W1261),IF($W1261&gt;=10000000,IFERROR(DATE(INT($W1261/10000),MOD(INT($W1261/100),100),MOD($W1261,100)),""),$W1261),IF(ISNUMBER(--SUBSTITUTE(SUBSTITUTE(TRIM($W1261),".","-"),"/","-")),IF(--SUBSTITUTE(SUBSTITUTE(TRIM($W1261),".","-"),"/","-")&gt;=10000000,IFERROR(DATE(--LEFT(TRIM($W1261),4),--MID(TRIM($W1261),5,2),--RIGHT(TRIM($W1261),2)),""),--SUBSTITUTE(SUBSTITUTE(TRIM($W1261),".","-"),"/","-")),IFERROR(--LEFT(SUBSTITUTE(SUBSTITUTE(TRIM($W1261),".","-"),"/","-"),10),""))))</f>
        <v/>
      </c>
      <c r="Y1261" s="29">
        <f>IF($X1261="","",INT($X1261))</f>
        <v/>
      </c>
      <c r="Z1261" s="30">
        <f>IF(OR($Y1261="",$D$6=""),"",IF(INDEX($A:$U,ROW(),$D$6)="",0,IF(ISNUMBER(INDEX($A:$U,ROW(),$D$6)),INDEX($A:$U,ROW(),$D$6),IFERROR(--SUBSTITUTE(SUBSTITUTE(TRIM(INDEX($A:$U,ROW(),$D$6)),",",""),"원",""),0))))</f>
        <v/>
      </c>
      <c r="AA1261" s="30">
        <f>IF(OR($Y1261="",$E$6=""),"",IF(INDEX($A:$U,ROW(),$E$6)="",0,IF(ISNUMBER(INDEX($A:$U,ROW(),$E$6)),INDEX($A:$U,ROW(),$E$6),IFERROR(--SUBSTITUTE(SUBSTITUTE(TRIM(INDEX($A:$U,ROW(),$E$6)),",",""),"원",""),0))))</f>
        <v/>
      </c>
      <c r="AB1261" s="30">
        <f>IF(OR($Y1261="",$F$6=""),"",IF(INDEX($A:$U,ROW(),$F$6)="","",IF(ISNUMBER(INDEX($A:$U,ROW(),$F$6)),INDEX($A:$U,ROW(),$F$6),IFERROR(--SUBSTITUTE(SUBSTITUTE(TRIM(INDEX($A:$U,ROW(),$F$6)),",",""),"원",""),""))))</f>
        <v/>
      </c>
      <c r="AC1261" s="2">
        <f>IF(OR($Y1261="",$G$6=""),"",INDEX($A:$U,ROW(),$G$6)&amp;"")</f>
        <v/>
      </c>
      <c r="AD1261" s="2">
        <f>IF($Y1261="","",IF(OR(AND(설정!$B$5&lt;&gt;"",ISNUMBER(SEARCH(설정!$B$5,$AC1261))),AND(설정!$B$6&lt;&gt;"",ISNUMBER(SEARCH(설정!$B$6,$AC1261))),AND(설정!$B$7&lt;&gt;"",ISNUMBER(SEARCH(설정!$B$7,$AC1261)))),"제외","포함"))</f>
        <v/>
      </c>
    </row>
    <row r="1262">
      <c r="W1262" s="2">
        <f>IF(OR($B$5="",$C$6="",ROW()&lt;$B$5),"",IF(INDEX($A:$U,ROW(),$C$6)="","",INDEX($A:$U,ROW(),$C$6)))</f>
        <v/>
      </c>
      <c r="X1262" s="28">
        <f>IF($W1262="","",IF(ISNUMBER($W1262),IF($W1262&gt;=10000000,IFERROR(DATE(INT($W1262/10000),MOD(INT($W1262/100),100),MOD($W1262,100)),""),$W1262),IF(ISNUMBER(--SUBSTITUTE(SUBSTITUTE(TRIM($W1262),".","-"),"/","-")),IF(--SUBSTITUTE(SUBSTITUTE(TRIM($W1262),".","-"),"/","-")&gt;=10000000,IFERROR(DATE(--LEFT(TRIM($W1262),4),--MID(TRIM($W1262),5,2),--RIGHT(TRIM($W1262),2)),""),--SUBSTITUTE(SUBSTITUTE(TRIM($W1262),".","-"),"/","-")),IFERROR(--LEFT(SUBSTITUTE(SUBSTITUTE(TRIM($W1262),".","-"),"/","-"),10),""))))</f>
        <v/>
      </c>
      <c r="Y1262" s="29">
        <f>IF($X1262="","",INT($X1262))</f>
        <v/>
      </c>
      <c r="Z1262" s="30">
        <f>IF(OR($Y1262="",$D$6=""),"",IF(INDEX($A:$U,ROW(),$D$6)="",0,IF(ISNUMBER(INDEX($A:$U,ROW(),$D$6)),INDEX($A:$U,ROW(),$D$6),IFERROR(--SUBSTITUTE(SUBSTITUTE(TRIM(INDEX($A:$U,ROW(),$D$6)),",",""),"원",""),0))))</f>
        <v/>
      </c>
      <c r="AA1262" s="30">
        <f>IF(OR($Y1262="",$E$6=""),"",IF(INDEX($A:$U,ROW(),$E$6)="",0,IF(ISNUMBER(INDEX($A:$U,ROW(),$E$6)),INDEX($A:$U,ROW(),$E$6),IFERROR(--SUBSTITUTE(SUBSTITUTE(TRIM(INDEX($A:$U,ROW(),$E$6)),",",""),"원",""),0))))</f>
        <v/>
      </c>
      <c r="AB1262" s="30">
        <f>IF(OR($Y1262="",$F$6=""),"",IF(INDEX($A:$U,ROW(),$F$6)="","",IF(ISNUMBER(INDEX($A:$U,ROW(),$F$6)),INDEX($A:$U,ROW(),$F$6),IFERROR(--SUBSTITUTE(SUBSTITUTE(TRIM(INDEX($A:$U,ROW(),$F$6)),",",""),"원",""),""))))</f>
        <v/>
      </c>
      <c r="AC1262" s="2">
        <f>IF(OR($Y1262="",$G$6=""),"",INDEX($A:$U,ROW(),$G$6)&amp;"")</f>
        <v/>
      </c>
      <c r="AD1262" s="2">
        <f>IF($Y1262="","",IF(OR(AND(설정!$B$5&lt;&gt;"",ISNUMBER(SEARCH(설정!$B$5,$AC1262))),AND(설정!$B$6&lt;&gt;"",ISNUMBER(SEARCH(설정!$B$6,$AC1262))),AND(설정!$B$7&lt;&gt;"",ISNUMBER(SEARCH(설정!$B$7,$AC1262)))),"제외","포함"))</f>
        <v/>
      </c>
    </row>
    <row r="1263">
      <c r="W1263" s="2">
        <f>IF(OR($B$5="",$C$6="",ROW()&lt;$B$5),"",IF(INDEX($A:$U,ROW(),$C$6)="","",INDEX($A:$U,ROW(),$C$6)))</f>
        <v/>
      </c>
      <c r="X1263" s="28">
        <f>IF($W1263="","",IF(ISNUMBER($W1263),IF($W1263&gt;=10000000,IFERROR(DATE(INT($W1263/10000),MOD(INT($W1263/100),100),MOD($W1263,100)),""),$W1263),IF(ISNUMBER(--SUBSTITUTE(SUBSTITUTE(TRIM($W1263),".","-"),"/","-")),IF(--SUBSTITUTE(SUBSTITUTE(TRIM($W1263),".","-"),"/","-")&gt;=10000000,IFERROR(DATE(--LEFT(TRIM($W1263),4),--MID(TRIM($W1263),5,2),--RIGHT(TRIM($W1263),2)),""),--SUBSTITUTE(SUBSTITUTE(TRIM($W1263),".","-"),"/","-")),IFERROR(--LEFT(SUBSTITUTE(SUBSTITUTE(TRIM($W1263),".","-"),"/","-"),10),""))))</f>
        <v/>
      </c>
      <c r="Y1263" s="29">
        <f>IF($X1263="","",INT($X1263))</f>
        <v/>
      </c>
      <c r="Z1263" s="30">
        <f>IF(OR($Y1263="",$D$6=""),"",IF(INDEX($A:$U,ROW(),$D$6)="",0,IF(ISNUMBER(INDEX($A:$U,ROW(),$D$6)),INDEX($A:$U,ROW(),$D$6),IFERROR(--SUBSTITUTE(SUBSTITUTE(TRIM(INDEX($A:$U,ROW(),$D$6)),",",""),"원",""),0))))</f>
        <v/>
      </c>
      <c r="AA1263" s="30">
        <f>IF(OR($Y1263="",$E$6=""),"",IF(INDEX($A:$U,ROW(),$E$6)="",0,IF(ISNUMBER(INDEX($A:$U,ROW(),$E$6)),INDEX($A:$U,ROW(),$E$6),IFERROR(--SUBSTITUTE(SUBSTITUTE(TRIM(INDEX($A:$U,ROW(),$E$6)),",",""),"원",""),0))))</f>
        <v/>
      </c>
      <c r="AB1263" s="30">
        <f>IF(OR($Y1263="",$F$6=""),"",IF(INDEX($A:$U,ROW(),$F$6)="","",IF(ISNUMBER(INDEX($A:$U,ROW(),$F$6)),INDEX($A:$U,ROW(),$F$6),IFERROR(--SUBSTITUTE(SUBSTITUTE(TRIM(INDEX($A:$U,ROW(),$F$6)),",",""),"원",""),""))))</f>
        <v/>
      </c>
      <c r="AC1263" s="2">
        <f>IF(OR($Y1263="",$G$6=""),"",INDEX($A:$U,ROW(),$G$6)&amp;"")</f>
        <v/>
      </c>
      <c r="AD1263" s="2">
        <f>IF($Y1263="","",IF(OR(AND(설정!$B$5&lt;&gt;"",ISNUMBER(SEARCH(설정!$B$5,$AC1263))),AND(설정!$B$6&lt;&gt;"",ISNUMBER(SEARCH(설정!$B$6,$AC1263))),AND(설정!$B$7&lt;&gt;"",ISNUMBER(SEARCH(설정!$B$7,$AC1263)))),"제외","포함"))</f>
        <v/>
      </c>
    </row>
    <row r="1264">
      <c r="W1264" s="2">
        <f>IF(OR($B$5="",$C$6="",ROW()&lt;$B$5),"",IF(INDEX($A:$U,ROW(),$C$6)="","",INDEX($A:$U,ROW(),$C$6)))</f>
        <v/>
      </c>
      <c r="X1264" s="28">
        <f>IF($W1264="","",IF(ISNUMBER($W1264),IF($W1264&gt;=10000000,IFERROR(DATE(INT($W1264/10000),MOD(INT($W1264/100),100),MOD($W1264,100)),""),$W1264),IF(ISNUMBER(--SUBSTITUTE(SUBSTITUTE(TRIM($W1264),".","-"),"/","-")),IF(--SUBSTITUTE(SUBSTITUTE(TRIM($W1264),".","-"),"/","-")&gt;=10000000,IFERROR(DATE(--LEFT(TRIM($W1264),4),--MID(TRIM($W1264),5,2),--RIGHT(TRIM($W1264),2)),""),--SUBSTITUTE(SUBSTITUTE(TRIM($W1264),".","-"),"/","-")),IFERROR(--LEFT(SUBSTITUTE(SUBSTITUTE(TRIM($W1264),".","-"),"/","-"),10),""))))</f>
        <v/>
      </c>
      <c r="Y1264" s="29">
        <f>IF($X1264="","",INT($X1264))</f>
        <v/>
      </c>
      <c r="Z1264" s="30">
        <f>IF(OR($Y1264="",$D$6=""),"",IF(INDEX($A:$U,ROW(),$D$6)="",0,IF(ISNUMBER(INDEX($A:$U,ROW(),$D$6)),INDEX($A:$U,ROW(),$D$6),IFERROR(--SUBSTITUTE(SUBSTITUTE(TRIM(INDEX($A:$U,ROW(),$D$6)),",",""),"원",""),0))))</f>
        <v/>
      </c>
      <c r="AA1264" s="30">
        <f>IF(OR($Y1264="",$E$6=""),"",IF(INDEX($A:$U,ROW(),$E$6)="",0,IF(ISNUMBER(INDEX($A:$U,ROW(),$E$6)),INDEX($A:$U,ROW(),$E$6),IFERROR(--SUBSTITUTE(SUBSTITUTE(TRIM(INDEX($A:$U,ROW(),$E$6)),",",""),"원",""),0))))</f>
        <v/>
      </c>
      <c r="AB1264" s="30">
        <f>IF(OR($Y1264="",$F$6=""),"",IF(INDEX($A:$U,ROW(),$F$6)="","",IF(ISNUMBER(INDEX($A:$U,ROW(),$F$6)),INDEX($A:$U,ROW(),$F$6),IFERROR(--SUBSTITUTE(SUBSTITUTE(TRIM(INDEX($A:$U,ROW(),$F$6)),",",""),"원",""),""))))</f>
        <v/>
      </c>
      <c r="AC1264" s="2">
        <f>IF(OR($Y1264="",$G$6=""),"",INDEX($A:$U,ROW(),$G$6)&amp;"")</f>
        <v/>
      </c>
      <c r="AD1264" s="2">
        <f>IF($Y1264="","",IF(OR(AND(설정!$B$5&lt;&gt;"",ISNUMBER(SEARCH(설정!$B$5,$AC1264))),AND(설정!$B$6&lt;&gt;"",ISNUMBER(SEARCH(설정!$B$6,$AC1264))),AND(설정!$B$7&lt;&gt;"",ISNUMBER(SEARCH(설정!$B$7,$AC1264)))),"제외","포함"))</f>
        <v/>
      </c>
    </row>
    <row r="1265">
      <c r="W1265" s="2">
        <f>IF(OR($B$5="",$C$6="",ROW()&lt;$B$5),"",IF(INDEX($A:$U,ROW(),$C$6)="","",INDEX($A:$U,ROW(),$C$6)))</f>
        <v/>
      </c>
      <c r="X1265" s="28">
        <f>IF($W1265="","",IF(ISNUMBER($W1265),IF($W1265&gt;=10000000,IFERROR(DATE(INT($W1265/10000),MOD(INT($W1265/100),100),MOD($W1265,100)),""),$W1265),IF(ISNUMBER(--SUBSTITUTE(SUBSTITUTE(TRIM($W1265),".","-"),"/","-")),IF(--SUBSTITUTE(SUBSTITUTE(TRIM($W1265),".","-"),"/","-")&gt;=10000000,IFERROR(DATE(--LEFT(TRIM($W1265),4),--MID(TRIM($W1265),5,2),--RIGHT(TRIM($W1265),2)),""),--SUBSTITUTE(SUBSTITUTE(TRIM($W1265),".","-"),"/","-")),IFERROR(--LEFT(SUBSTITUTE(SUBSTITUTE(TRIM($W1265),".","-"),"/","-"),10),""))))</f>
        <v/>
      </c>
      <c r="Y1265" s="29">
        <f>IF($X1265="","",INT($X1265))</f>
        <v/>
      </c>
      <c r="Z1265" s="30">
        <f>IF(OR($Y1265="",$D$6=""),"",IF(INDEX($A:$U,ROW(),$D$6)="",0,IF(ISNUMBER(INDEX($A:$U,ROW(),$D$6)),INDEX($A:$U,ROW(),$D$6),IFERROR(--SUBSTITUTE(SUBSTITUTE(TRIM(INDEX($A:$U,ROW(),$D$6)),",",""),"원",""),0))))</f>
        <v/>
      </c>
      <c r="AA1265" s="30">
        <f>IF(OR($Y1265="",$E$6=""),"",IF(INDEX($A:$U,ROW(),$E$6)="",0,IF(ISNUMBER(INDEX($A:$U,ROW(),$E$6)),INDEX($A:$U,ROW(),$E$6),IFERROR(--SUBSTITUTE(SUBSTITUTE(TRIM(INDEX($A:$U,ROW(),$E$6)),",",""),"원",""),0))))</f>
        <v/>
      </c>
      <c r="AB1265" s="30">
        <f>IF(OR($Y1265="",$F$6=""),"",IF(INDEX($A:$U,ROW(),$F$6)="","",IF(ISNUMBER(INDEX($A:$U,ROW(),$F$6)),INDEX($A:$U,ROW(),$F$6),IFERROR(--SUBSTITUTE(SUBSTITUTE(TRIM(INDEX($A:$U,ROW(),$F$6)),",",""),"원",""),""))))</f>
        <v/>
      </c>
      <c r="AC1265" s="2">
        <f>IF(OR($Y1265="",$G$6=""),"",INDEX($A:$U,ROW(),$G$6)&amp;"")</f>
        <v/>
      </c>
      <c r="AD1265" s="2">
        <f>IF($Y1265="","",IF(OR(AND(설정!$B$5&lt;&gt;"",ISNUMBER(SEARCH(설정!$B$5,$AC1265))),AND(설정!$B$6&lt;&gt;"",ISNUMBER(SEARCH(설정!$B$6,$AC1265))),AND(설정!$B$7&lt;&gt;"",ISNUMBER(SEARCH(설정!$B$7,$AC1265)))),"제외","포함"))</f>
        <v/>
      </c>
    </row>
    <row r="1266">
      <c r="W1266" s="2">
        <f>IF(OR($B$5="",$C$6="",ROW()&lt;$B$5),"",IF(INDEX($A:$U,ROW(),$C$6)="","",INDEX($A:$U,ROW(),$C$6)))</f>
        <v/>
      </c>
      <c r="X1266" s="28">
        <f>IF($W1266="","",IF(ISNUMBER($W1266),IF($W1266&gt;=10000000,IFERROR(DATE(INT($W1266/10000),MOD(INT($W1266/100),100),MOD($W1266,100)),""),$W1266),IF(ISNUMBER(--SUBSTITUTE(SUBSTITUTE(TRIM($W1266),".","-"),"/","-")),IF(--SUBSTITUTE(SUBSTITUTE(TRIM($W1266),".","-"),"/","-")&gt;=10000000,IFERROR(DATE(--LEFT(TRIM($W1266),4),--MID(TRIM($W1266),5,2),--RIGHT(TRIM($W1266),2)),""),--SUBSTITUTE(SUBSTITUTE(TRIM($W1266),".","-"),"/","-")),IFERROR(--LEFT(SUBSTITUTE(SUBSTITUTE(TRIM($W1266),".","-"),"/","-"),10),""))))</f>
        <v/>
      </c>
      <c r="Y1266" s="29">
        <f>IF($X1266="","",INT($X1266))</f>
        <v/>
      </c>
      <c r="Z1266" s="30">
        <f>IF(OR($Y1266="",$D$6=""),"",IF(INDEX($A:$U,ROW(),$D$6)="",0,IF(ISNUMBER(INDEX($A:$U,ROW(),$D$6)),INDEX($A:$U,ROW(),$D$6),IFERROR(--SUBSTITUTE(SUBSTITUTE(TRIM(INDEX($A:$U,ROW(),$D$6)),",",""),"원",""),0))))</f>
        <v/>
      </c>
      <c r="AA1266" s="30">
        <f>IF(OR($Y1266="",$E$6=""),"",IF(INDEX($A:$U,ROW(),$E$6)="",0,IF(ISNUMBER(INDEX($A:$U,ROW(),$E$6)),INDEX($A:$U,ROW(),$E$6),IFERROR(--SUBSTITUTE(SUBSTITUTE(TRIM(INDEX($A:$U,ROW(),$E$6)),",",""),"원",""),0))))</f>
        <v/>
      </c>
      <c r="AB1266" s="30">
        <f>IF(OR($Y1266="",$F$6=""),"",IF(INDEX($A:$U,ROW(),$F$6)="","",IF(ISNUMBER(INDEX($A:$U,ROW(),$F$6)),INDEX($A:$U,ROW(),$F$6),IFERROR(--SUBSTITUTE(SUBSTITUTE(TRIM(INDEX($A:$U,ROW(),$F$6)),",",""),"원",""),""))))</f>
        <v/>
      </c>
      <c r="AC1266" s="2">
        <f>IF(OR($Y1266="",$G$6=""),"",INDEX($A:$U,ROW(),$G$6)&amp;"")</f>
        <v/>
      </c>
      <c r="AD1266" s="2">
        <f>IF($Y1266="","",IF(OR(AND(설정!$B$5&lt;&gt;"",ISNUMBER(SEARCH(설정!$B$5,$AC1266))),AND(설정!$B$6&lt;&gt;"",ISNUMBER(SEARCH(설정!$B$6,$AC1266))),AND(설정!$B$7&lt;&gt;"",ISNUMBER(SEARCH(설정!$B$7,$AC1266)))),"제외","포함"))</f>
        <v/>
      </c>
    </row>
    <row r="1267">
      <c r="W1267" s="2">
        <f>IF(OR($B$5="",$C$6="",ROW()&lt;$B$5),"",IF(INDEX($A:$U,ROW(),$C$6)="","",INDEX($A:$U,ROW(),$C$6)))</f>
        <v/>
      </c>
      <c r="X1267" s="28">
        <f>IF($W1267="","",IF(ISNUMBER($W1267),IF($W1267&gt;=10000000,IFERROR(DATE(INT($W1267/10000),MOD(INT($W1267/100),100),MOD($W1267,100)),""),$W1267),IF(ISNUMBER(--SUBSTITUTE(SUBSTITUTE(TRIM($W1267),".","-"),"/","-")),IF(--SUBSTITUTE(SUBSTITUTE(TRIM($W1267),".","-"),"/","-")&gt;=10000000,IFERROR(DATE(--LEFT(TRIM($W1267),4),--MID(TRIM($W1267),5,2),--RIGHT(TRIM($W1267),2)),""),--SUBSTITUTE(SUBSTITUTE(TRIM($W1267),".","-"),"/","-")),IFERROR(--LEFT(SUBSTITUTE(SUBSTITUTE(TRIM($W1267),".","-"),"/","-"),10),""))))</f>
        <v/>
      </c>
      <c r="Y1267" s="29">
        <f>IF($X1267="","",INT($X1267))</f>
        <v/>
      </c>
      <c r="Z1267" s="30">
        <f>IF(OR($Y1267="",$D$6=""),"",IF(INDEX($A:$U,ROW(),$D$6)="",0,IF(ISNUMBER(INDEX($A:$U,ROW(),$D$6)),INDEX($A:$U,ROW(),$D$6),IFERROR(--SUBSTITUTE(SUBSTITUTE(TRIM(INDEX($A:$U,ROW(),$D$6)),",",""),"원",""),0))))</f>
        <v/>
      </c>
      <c r="AA1267" s="30">
        <f>IF(OR($Y1267="",$E$6=""),"",IF(INDEX($A:$U,ROW(),$E$6)="",0,IF(ISNUMBER(INDEX($A:$U,ROW(),$E$6)),INDEX($A:$U,ROW(),$E$6),IFERROR(--SUBSTITUTE(SUBSTITUTE(TRIM(INDEX($A:$U,ROW(),$E$6)),",",""),"원",""),0))))</f>
        <v/>
      </c>
      <c r="AB1267" s="30">
        <f>IF(OR($Y1267="",$F$6=""),"",IF(INDEX($A:$U,ROW(),$F$6)="","",IF(ISNUMBER(INDEX($A:$U,ROW(),$F$6)),INDEX($A:$U,ROW(),$F$6),IFERROR(--SUBSTITUTE(SUBSTITUTE(TRIM(INDEX($A:$U,ROW(),$F$6)),",",""),"원",""),""))))</f>
        <v/>
      </c>
      <c r="AC1267" s="2">
        <f>IF(OR($Y1267="",$G$6=""),"",INDEX($A:$U,ROW(),$G$6)&amp;"")</f>
        <v/>
      </c>
      <c r="AD1267" s="2">
        <f>IF($Y1267="","",IF(OR(AND(설정!$B$5&lt;&gt;"",ISNUMBER(SEARCH(설정!$B$5,$AC1267))),AND(설정!$B$6&lt;&gt;"",ISNUMBER(SEARCH(설정!$B$6,$AC1267))),AND(설정!$B$7&lt;&gt;"",ISNUMBER(SEARCH(설정!$B$7,$AC1267)))),"제외","포함"))</f>
        <v/>
      </c>
    </row>
    <row r="1268">
      <c r="W1268" s="2">
        <f>IF(OR($B$5="",$C$6="",ROW()&lt;$B$5),"",IF(INDEX($A:$U,ROW(),$C$6)="","",INDEX($A:$U,ROW(),$C$6)))</f>
        <v/>
      </c>
      <c r="X1268" s="28">
        <f>IF($W1268="","",IF(ISNUMBER($W1268),IF($W1268&gt;=10000000,IFERROR(DATE(INT($W1268/10000),MOD(INT($W1268/100),100),MOD($W1268,100)),""),$W1268),IF(ISNUMBER(--SUBSTITUTE(SUBSTITUTE(TRIM($W1268),".","-"),"/","-")),IF(--SUBSTITUTE(SUBSTITUTE(TRIM($W1268),".","-"),"/","-")&gt;=10000000,IFERROR(DATE(--LEFT(TRIM($W1268),4),--MID(TRIM($W1268),5,2),--RIGHT(TRIM($W1268),2)),""),--SUBSTITUTE(SUBSTITUTE(TRIM($W1268),".","-"),"/","-")),IFERROR(--LEFT(SUBSTITUTE(SUBSTITUTE(TRIM($W1268),".","-"),"/","-"),10),""))))</f>
        <v/>
      </c>
      <c r="Y1268" s="29">
        <f>IF($X1268="","",INT($X1268))</f>
        <v/>
      </c>
      <c r="Z1268" s="30">
        <f>IF(OR($Y1268="",$D$6=""),"",IF(INDEX($A:$U,ROW(),$D$6)="",0,IF(ISNUMBER(INDEX($A:$U,ROW(),$D$6)),INDEX($A:$U,ROW(),$D$6),IFERROR(--SUBSTITUTE(SUBSTITUTE(TRIM(INDEX($A:$U,ROW(),$D$6)),",",""),"원",""),0))))</f>
        <v/>
      </c>
      <c r="AA1268" s="30">
        <f>IF(OR($Y1268="",$E$6=""),"",IF(INDEX($A:$U,ROW(),$E$6)="",0,IF(ISNUMBER(INDEX($A:$U,ROW(),$E$6)),INDEX($A:$U,ROW(),$E$6),IFERROR(--SUBSTITUTE(SUBSTITUTE(TRIM(INDEX($A:$U,ROW(),$E$6)),",",""),"원",""),0))))</f>
        <v/>
      </c>
      <c r="AB1268" s="30">
        <f>IF(OR($Y1268="",$F$6=""),"",IF(INDEX($A:$U,ROW(),$F$6)="","",IF(ISNUMBER(INDEX($A:$U,ROW(),$F$6)),INDEX($A:$U,ROW(),$F$6),IFERROR(--SUBSTITUTE(SUBSTITUTE(TRIM(INDEX($A:$U,ROW(),$F$6)),",",""),"원",""),""))))</f>
        <v/>
      </c>
      <c r="AC1268" s="2">
        <f>IF(OR($Y1268="",$G$6=""),"",INDEX($A:$U,ROW(),$G$6)&amp;"")</f>
        <v/>
      </c>
      <c r="AD1268" s="2">
        <f>IF($Y1268="","",IF(OR(AND(설정!$B$5&lt;&gt;"",ISNUMBER(SEARCH(설정!$B$5,$AC1268))),AND(설정!$B$6&lt;&gt;"",ISNUMBER(SEARCH(설정!$B$6,$AC1268))),AND(설정!$B$7&lt;&gt;"",ISNUMBER(SEARCH(설정!$B$7,$AC1268)))),"제외","포함"))</f>
        <v/>
      </c>
    </row>
    <row r="1269">
      <c r="W1269" s="2">
        <f>IF(OR($B$5="",$C$6="",ROW()&lt;$B$5),"",IF(INDEX($A:$U,ROW(),$C$6)="","",INDEX($A:$U,ROW(),$C$6)))</f>
        <v/>
      </c>
      <c r="X1269" s="28">
        <f>IF($W1269="","",IF(ISNUMBER($W1269),IF($W1269&gt;=10000000,IFERROR(DATE(INT($W1269/10000),MOD(INT($W1269/100),100),MOD($W1269,100)),""),$W1269),IF(ISNUMBER(--SUBSTITUTE(SUBSTITUTE(TRIM($W1269),".","-"),"/","-")),IF(--SUBSTITUTE(SUBSTITUTE(TRIM($W1269),".","-"),"/","-")&gt;=10000000,IFERROR(DATE(--LEFT(TRIM($W1269),4),--MID(TRIM($W1269),5,2),--RIGHT(TRIM($W1269),2)),""),--SUBSTITUTE(SUBSTITUTE(TRIM($W1269),".","-"),"/","-")),IFERROR(--LEFT(SUBSTITUTE(SUBSTITUTE(TRIM($W1269),".","-"),"/","-"),10),""))))</f>
        <v/>
      </c>
      <c r="Y1269" s="29">
        <f>IF($X1269="","",INT($X1269))</f>
        <v/>
      </c>
      <c r="Z1269" s="30">
        <f>IF(OR($Y1269="",$D$6=""),"",IF(INDEX($A:$U,ROW(),$D$6)="",0,IF(ISNUMBER(INDEX($A:$U,ROW(),$D$6)),INDEX($A:$U,ROW(),$D$6),IFERROR(--SUBSTITUTE(SUBSTITUTE(TRIM(INDEX($A:$U,ROW(),$D$6)),",",""),"원",""),0))))</f>
        <v/>
      </c>
      <c r="AA1269" s="30">
        <f>IF(OR($Y1269="",$E$6=""),"",IF(INDEX($A:$U,ROW(),$E$6)="",0,IF(ISNUMBER(INDEX($A:$U,ROW(),$E$6)),INDEX($A:$U,ROW(),$E$6),IFERROR(--SUBSTITUTE(SUBSTITUTE(TRIM(INDEX($A:$U,ROW(),$E$6)),",",""),"원",""),0))))</f>
        <v/>
      </c>
      <c r="AB1269" s="30">
        <f>IF(OR($Y1269="",$F$6=""),"",IF(INDEX($A:$U,ROW(),$F$6)="","",IF(ISNUMBER(INDEX($A:$U,ROW(),$F$6)),INDEX($A:$U,ROW(),$F$6),IFERROR(--SUBSTITUTE(SUBSTITUTE(TRIM(INDEX($A:$U,ROW(),$F$6)),",",""),"원",""),""))))</f>
        <v/>
      </c>
      <c r="AC1269" s="2">
        <f>IF(OR($Y1269="",$G$6=""),"",INDEX($A:$U,ROW(),$G$6)&amp;"")</f>
        <v/>
      </c>
      <c r="AD1269" s="2">
        <f>IF($Y1269="","",IF(OR(AND(설정!$B$5&lt;&gt;"",ISNUMBER(SEARCH(설정!$B$5,$AC1269))),AND(설정!$B$6&lt;&gt;"",ISNUMBER(SEARCH(설정!$B$6,$AC1269))),AND(설정!$B$7&lt;&gt;"",ISNUMBER(SEARCH(설정!$B$7,$AC1269)))),"제외","포함"))</f>
        <v/>
      </c>
    </row>
    <row r="1270">
      <c r="W1270" s="2">
        <f>IF(OR($B$5="",$C$6="",ROW()&lt;$B$5),"",IF(INDEX($A:$U,ROW(),$C$6)="","",INDEX($A:$U,ROW(),$C$6)))</f>
        <v/>
      </c>
      <c r="X1270" s="28">
        <f>IF($W1270="","",IF(ISNUMBER($W1270),IF($W1270&gt;=10000000,IFERROR(DATE(INT($W1270/10000),MOD(INT($W1270/100),100),MOD($W1270,100)),""),$W1270),IF(ISNUMBER(--SUBSTITUTE(SUBSTITUTE(TRIM($W1270),".","-"),"/","-")),IF(--SUBSTITUTE(SUBSTITUTE(TRIM($W1270),".","-"),"/","-")&gt;=10000000,IFERROR(DATE(--LEFT(TRIM($W1270),4),--MID(TRIM($W1270),5,2),--RIGHT(TRIM($W1270),2)),""),--SUBSTITUTE(SUBSTITUTE(TRIM($W1270),".","-"),"/","-")),IFERROR(--LEFT(SUBSTITUTE(SUBSTITUTE(TRIM($W1270),".","-"),"/","-"),10),""))))</f>
        <v/>
      </c>
      <c r="Y1270" s="29">
        <f>IF($X1270="","",INT($X1270))</f>
        <v/>
      </c>
      <c r="Z1270" s="30">
        <f>IF(OR($Y1270="",$D$6=""),"",IF(INDEX($A:$U,ROW(),$D$6)="",0,IF(ISNUMBER(INDEX($A:$U,ROW(),$D$6)),INDEX($A:$U,ROW(),$D$6),IFERROR(--SUBSTITUTE(SUBSTITUTE(TRIM(INDEX($A:$U,ROW(),$D$6)),",",""),"원",""),0))))</f>
        <v/>
      </c>
      <c r="AA1270" s="30">
        <f>IF(OR($Y1270="",$E$6=""),"",IF(INDEX($A:$U,ROW(),$E$6)="",0,IF(ISNUMBER(INDEX($A:$U,ROW(),$E$6)),INDEX($A:$U,ROW(),$E$6),IFERROR(--SUBSTITUTE(SUBSTITUTE(TRIM(INDEX($A:$U,ROW(),$E$6)),",",""),"원",""),0))))</f>
        <v/>
      </c>
      <c r="AB1270" s="30">
        <f>IF(OR($Y1270="",$F$6=""),"",IF(INDEX($A:$U,ROW(),$F$6)="","",IF(ISNUMBER(INDEX($A:$U,ROW(),$F$6)),INDEX($A:$U,ROW(),$F$6),IFERROR(--SUBSTITUTE(SUBSTITUTE(TRIM(INDEX($A:$U,ROW(),$F$6)),",",""),"원",""),""))))</f>
        <v/>
      </c>
      <c r="AC1270" s="2">
        <f>IF(OR($Y1270="",$G$6=""),"",INDEX($A:$U,ROW(),$G$6)&amp;"")</f>
        <v/>
      </c>
      <c r="AD1270" s="2">
        <f>IF($Y1270="","",IF(OR(AND(설정!$B$5&lt;&gt;"",ISNUMBER(SEARCH(설정!$B$5,$AC1270))),AND(설정!$B$6&lt;&gt;"",ISNUMBER(SEARCH(설정!$B$6,$AC1270))),AND(설정!$B$7&lt;&gt;"",ISNUMBER(SEARCH(설정!$B$7,$AC1270)))),"제외","포함"))</f>
        <v/>
      </c>
    </row>
    <row r="1271">
      <c r="W1271" s="2">
        <f>IF(OR($B$5="",$C$6="",ROW()&lt;$B$5),"",IF(INDEX($A:$U,ROW(),$C$6)="","",INDEX($A:$U,ROW(),$C$6)))</f>
        <v/>
      </c>
      <c r="X1271" s="28">
        <f>IF($W1271="","",IF(ISNUMBER($W1271),IF($W1271&gt;=10000000,IFERROR(DATE(INT($W1271/10000),MOD(INT($W1271/100),100),MOD($W1271,100)),""),$W1271),IF(ISNUMBER(--SUBSTITUTE(SUBSTITUTE(TRIM($W1271),".","-"),"/","-")),IF(--SUBSTITUTE(SUBSTITUTE(TRIM($W1271),".","-"),"/","-")&gt;=10000000,IFERROR(DATE(--LEFT(TRIM($W1271),4),--MID(TRIM($W1271),5,2),--RIGHT(TRIM($W1271),2)),""),--SUBSTITUTE(SUBSTITUTE(TRIM($W1271),".","-"),"/","-")),IFERROR(--LEFT(SUBSTITUTE(SUBSTITUTE(TRIM($W1271),".","-"),"/","-"),10),""))))</f>
        <v/>
      </c>
      <c r="Y1271" s="29">
        <f>IF($X1271="","",INT($X1271))</f>
        <v/>
      </c>
      <c r="Z1271" s="30">
        <f>IF(OR($Y1271="",$D$6=""),"",IF(INDEX($A:$U,ROW(),$D$6)="",0,IF(ISNUMBER(INDEX($A:$U,ROW(),$D$6)),INDEX($A:$U,ROW(),$D$6),IFERROR(--SUBSTITUTE(SUBSTITUTE(TRIM(INDEX($A:$U,ROW(),$D$6)),",",""),"원",""),0))))</f>
        <v/>
      </c>
      <c r="AA1271" s="30">
        <f>IF(OR($Y1271="",$E$6=""),"",IF(INDEX($A:$U,ROW(),$E$6)="",0,IF(ISNUMBER(INDEX($A:$U,ROW(),$E$6)),INDEX($A:$U,ROW(),$E$6),IFERROR(--SUBSTITUTE(SUBSTITUTE(TRIM(INDEX($A:$U,ROW(),$E$6)),",",""),"원",""),0))))</f>
        <v/>
      </c>
      <c r="AB1271" s="30">
        <f>IF(OR($Y1271="",$F$6=""),"",IF(INDEX($A:$U,ROW(),$F$6)="","",IF(ISNUMBER(INDEX($A:$U,ROW(),$F$6)),INDEX($A:$U,ROW(),$F$6),IFERROR(--SUBSTITUTE(SUBSTITUTE(TRIM(INDEX($A:$U,ROW(),$F$6)),",",""),"원",""),""))))</f>
        <v/>
      </c>
      <c r="AC1271" s="2">
        <f>IF(OR($Y1271="",$G$6=""),"",INDEX($A:$U,ROW(),$G$6)&amp;"")</f>
        <v/>
      </c>
      <c r="AD1271" s="2">
        <f>IF($Y1271="","",IF(OR(AND(설정!$B$5&lt;&gt;"",ISNUMBER(SEARCH(설정!$B$5,$AC1271))),AND(설정!$B$6&lt;&gt;"",ISNUMBER(SEARCH(설정!$B$6,$AC1271))),AND(설정!$B$7&lt;&gt;"",ISNUMBER(SEARCH(설정!$B$7,$AC1271)))),"제외","포함"))</f>
        <v/>
      </c>
    </row>
    <row r="1272">
      <c r="W1272" s="2">
        <f>IF(OR($B$5="",$C$6="",ROW()&lt;$B$5),"",IF(INDEX($A:$U,ROW(),$C$6)="","",INDEX($A:$U,ROW(),$C$6)))</f>
        <v/>
      </c>
      <c r="X1272" s="28">
        <f>IF($W1272="","",IF(ISNUMBER($W1272),IF($W1272&gt;=10000000,IFERROR(DATE(INT($W1272/10000),MOD(INT($W1272/100),100),MOD($W1272,100)),""),$W1272),IF(ISNUMBER(--SUBSTITUTE(SUBSTITUTE(TRIM($W1272),".","-"),"/","-")),IF(--SUBSTITUTE(SUBSTITUTE(TRIM($W1272),".","-"),"/","-")&gt;=10000000,IFERROR(DATE(--LEFT(TRIM($W1272),4),--MID(TRIM($W1272),5,2),--RIGHT(TRIM($W1272),2)),""),--SUBSTITUTE(SUBSTITUTE(TRIM($W1272),".","-"),"/","-")),IFERROR(--LEFT(SUBSTITUTE(SUBSTITUTE(TRIM($W1272),".","-"),"/","-"),10),""))))</f>
        <v/>
      </c>
      <c r="Y1272" s="29">
        <f>IF($X1272="","",INT($X1272))</f>
        <v/>
      </c>
      <c r="Z1272" s="30">
        <f>IF(OR($Y1272="",$D$6=""),"",IF(INDEX($A:$U,ROW(),$D$6)="",0,IF(ISNUMBER(INDEX($A:$U,ROW(),$D$6)),INDEX($A:$U,ROW(),$D$6),IFERROR(--SUBSTITUTE(SUBSTITUTE(TRIM(INDEX($A:$U,ROW(),$D$6)),",",""),"원",""),0))))</f>
        <v/>
      </c>
      <c r="AA1272" s="30">
        <f>IF(OR($Y1272="",$E$6=""),"",IF(INDEX($A:$U,ROW(),$E$6)="",0,IF(ISNUMBER(INDEX($A:$U,ROW(),$E$6)),INDEX($A:$U,ROW(),$E$6),IFERROR(--SUBSTITUTE(SUBSTITUTE(TRIM(INDEX($A:$U,ROW(),$E$6)),",",""),"원",""),0))))</f>
        <v/>
      </c>
      <c r="AB1272" s="30">
        <f>IF(OR($Y1272="",$F$6=""),"",IF(INDEX($A:$U,ROW(),$F$6)="","",IF(ISNUMBER(INDEX($A:$U,ROW(),$F$6)),INDEX($A:$U,ROW(),$F$6),IFERROR(--SUBSTITUTE(SUBSTITUTE(TRIM(INDEX($A:$U,ROW(),$F$6)),",",""),"원",""),""))))</f>
        <v/>
      </c>
      <c r="AC1272" s="2">
        <f>IF(OR($Y1272="",$G$6=""),"",INDEX($A:$U,ROW(),$G$6)&amp;"")</f>
        <v/>
      </c>
      <c r="AD1272" s="2">
        <f>IF($Y1272="","",IF(OR(AND(설정!$B$5&lt;&gt;"",ISNUMBER(SEARCH(설정!$B$5,$AC1272))),AND(설정!$B$6&lt;&gt;"",ISNUMBER(SEARCH(설정!$B$6,$AC1272))),AND(설정!$B$7&lt;&gt;"",ISNUMBER(SEARCH(설정!$B$7,$AC1272)))),"제외","포함"))</f>
        <v/>
      </c>
    </row>
    <row r="1273">
      <c r="W1273" s="2">
        <f>IF(OR($B$5="",$C$6="",ROW()&lt;$B$5),"",IF(INDEX($A:$U,ROW(),$C$6)="","",INDEX($A:$U,ROW(),$C$6)))</f>
        <v/>
      </c>
      <c r="X1273" s="28">
        <f>IF($W1273="","",IF(ISNUMBER($W1273),IF($W1273&gt;=10000000,IFERROR(DATE(INT($W1273/10000),MOD(INT($W1273/100),100),MOD($W1273,100)),""),$W1273),IF(ISNUMBER(--SUBSTITUTE(SUBSTITUTE(TRIM($W1273),".","-"),"/","-")),IF(--SUBSTITUTE(SUBSTITUTE(TRIM($W1273),".","-"),"/","-")&gt;=10000000,IFERROR(DATE(--LEFT(TRIM($W1273),4),--MID(TRIM($W1273),5,2),--RIGHT(TRIM($W1273),2)),""),--SUBSTITUTE(SUBSTITUTE(TRIM($W1273),".","-"),"/","-")),IFERROR(--LEFT(SUBSTITUTE(SUBSTITUTE(TRIM($W1273),".","-"),"/","-"),10),""))))</f>
        <v/>
      </c>
      <c r="Y1273" s="29">
        <f>IF($X1273="","",INT($X1273))</f>
        <v/>
      </c>
      <c r="Z1273" s="30">
        <f>IF(OR($Y1273="",$D$6=""),"",IF(INDEX($A:$U,ROW(),$D$6)="",0,IF(ISNUMBER(INDEX($A:$U,ROW(),$D$6)),INDEX($A:$U,ROW(),$D$6),IFERROR(--SUBSTITUTE(SUBSTITUTE(TRIM(INDEX($A:$U,ROW(),$D$6)),",",""),"원",""),0))))</f>
        <v/>
      </c>
      <c r="AA1273" s="30">
        <f>IF(OR($Y1273="",$E$6=""),"",IF(INDEX($A:$U,ROW(),$E$6)="",0,IF(ISNUMBER(INDEX($A:$U,ROW(),$E$6)),INDEX($A:$U,ROW(),$E$6),IFERROR(--SUBSTITUTE(SUBSTITUTE(TRIM(INDEX($A:$U,ROW(),$E$6)),",",""),"원",""),0))))</f>
        <v/>
      </c>
      <c r="AB1273" s="30">
        <f>IF(OR($Y1273="",$F$6=""),"",IF(INDEX($A:$U,ROW(),$F$6)="","",IF(ISNUMBER(INDEX($A:$U,ROW(),$F$6)),INDEX($A:$U,ROW(),$F$6),IFERROR(--SUBSTITUTE(SUBSTITUTE(TRIM(INDEX($A:$U,ROW(),$F$6)),",",""),"원",""),""))))</f>
        <v/>
      </c>
      <c r="AC1273" s="2">
        <f>IF(OR($Y1273="",$G$6=""),"",INDEX($A:$U,ROW(),$G$6)&amp;"")</f>
        <v/>
      </c>
      <c r="AD1273" s="2">
        <f>IF($Y1273="","",IF(OR(AND(설정!$B$5&lt;&gt;"",ISNUMBER(SEARCH(설정!$B$5,$AC1273))),AND(설정!$B$6&lt;&gt;"",ISNUMBER(SEARCH(설정!$B$6,$AC1273))),AND(설정!$B$7&lt;&gt;"",ISNUMBER(SEARCH(설정!$B$7,$AC1273)))),"제외","포함"))</f>
        <v/>
      </c>
    </row>
    <row r="1274">
      <c r="W1274" s="2">
        <f>IF(OR($B$5="",$C$6="",ROW()&lt;$B$5),"",IF(INDEX($A:$U,ROW(),$C$6)="","",INDEX($A:$U,ROW(),$C$6)))</f>
        <v/>
      </c>
      <c r="X1274" s="28">
        <f>IF($W1274="","",IF(ISNUMBER($W1274),IF($W1274&gt;=10000000,IFERROR(DATE(INT($W1274/10000),MOD(INT($W1274/100),100),MOD($W1274,100)),""),$W1274),IF(ISNUMBER(--SUBSTITUTE(SUBSTITUTE(TRIM($W1274),".","-"),"/","-")),IF(--SUBSTITUTE(SUBSTITUTE(TRIM($W1274),".","-"),"/","-")&gt;=10000000,IFERROR(DATE(--LEFT(TRIM($W1274),4),--MID(TRIM($W1274),5,2),--RIGHT(TRIM($W1274),2)),""),--SUBSTITUTE(SUBSTITUTE(TRIM($W1274),".","-"),"/","-")),IFERROR(--LEFT(SUBSTITUTE(SUBSTITUTE(TRIM($W1274),".","-"),"/","-"),10),""))))</f>
        <v/>
      </c>
      <c r="Y1274" s="29">
        <f>IF($X1274="","",INT($X1274))</f>
        <v/>
      </c>
      <c r="Z1274" s="30">
        <f>IF(OR($Y1274="",$D$6=""),"",IF(INDEX($A:$U,ROW(),$D$6)="",0,IF(ISNUMBER(INDEX($A:$U,ROW(),$D$6)),INDEX($A:$U,ROW(),$D$6),IFERROR(--SUBSTITUTE(SUBSTITUTE(TRIM(INDEX($A:$U,ROW(),$D$6)),",",""),"원",""),0))))</f>
        <v/>
      </c>
      <c r="AA1274" s="30">
        <f>IF(OR($Y1274="",$E$6=""),"",IF(INDEX($A:$U,ROW(),$E$6)="",0,IF(ISNUMBER(INDEX($A:$U,ROW(),$E$6)),INDEX($A:$U,ROW(),$E$6),IFERROR(--SUBSTITUTE(SUBSTITUTE(TRIM(INDEX($A:$U,ROW(),$E$6)),",",""),"원",""),0))))</f>
        <v/>
      </c>
      <c r="AB1274" s="30">
        <f>IF(OR($Y1274="",$F$6=""),"",IF(INDEX($A:$U,ROW(),$F$6)="","",IF(ISNUMBER(INDEX($A:$U,ROW(),$F$6)),INDEX($A:$U,ROW(),$F$6),IFERROR(--SUBSTITUTE(SUBSTITUTE(TRIM(INDEX($A:$U,ROW(),$F$6)),",",""),"원",""),""))))</f>
        <v/>
      </c>
      <c r="AC1274" s="2">
        <f>IF(OR($Y1274="",$G$6=""),"",INDEX($A:$U,ROW(),$G$6)&amp;"")</f>
        <v/>
      </c>
      <c r="AD1274" s="2">
        <f>IF($Y1274="","",IF(OR(AND(설정!$B$5&lt;&gt;"",ISNUMBER(SEARCH(설정!$B$5,$AC1274))),AND(설정!$B$6&lt;&gt;"",ISNUMBER(SEARCH(설정!$B$6,$AC1274))),AND(설정!$B$7&lt;&gt;"",ISNUMBER(SEARCH(설정!$B$7,$AC1274)))),"제외","포함"))</f>
        <v/>
      </c>
    </row>
    <row r="1275">
      <c r="W1275" s="2">
        <f>IF(OR($B$5="",$C$6="",ROW()&lt;$B$5),"",IF(INDEX($A:$U,ROW(),$C$6)="","",INDEX($A:$U,ROW(),$C$6)))</f>
        <v/>
      </c>
      <c r="X1275" s="28">
        <f>IF($W1275="","",IF(ISNUMBER($W1275),IF($W1275&gt;=10000000,IFERROR(DATE(INT($W1275/10000),MOD(INT($W1275/100),100),MOD($W1275,100)),""),$W1275),IF(ISNUMBER(--SUBSTITUTE(SUBSTITUTE(TRIM($W1275),".","-"),"/","-")),IF(--SUBSTITUTE(SUBSTITUTE(TRIM($W1275),".","-"),"/","-")&gt;=10000000,IFERROR(DATE(--LEFT(TRIM($W1275),4),--MID(TRIM($W1275),5,2),--RIGHT(TRIM($W1275),2)),""),--SUBSTITUTE(SUBSTITUTE(TRIM($W1275),".","-"),"/","-")),IFERROR(--LEFT(SUBSTITUTE(SUBSTITUTE(TRIM($W1275),".","-"),"/","-"),10),""))))</f>
        <v/>
      </c>
      <c r="Y1275" s="29">
        <f>IF($X1275="","",INT($X1275))</f>
        <v/>
      </c>
      <c r="Z1275" s="30">
        <f>IF(OR($Y1275="",$D$6=""),"",IF(INDEX($A:$U,ROW(),$D$6)="",0,IF(ISNUMBER(INDEX($A:$U,ROW(),$D$6)),INDEX($A:$U,ROW(),$D$6),IFERROR(--SUBSTITUTE(SUBSTITUTE(TRIM(INDEX($A:$U,ROW(),$D$6)),",",""),"원",""),0))))</f>
        <v/>
      </c>
      <c r="AA1275" s="30">
        <f>IF(OR($Y1275="",$E$6=""),"",IF(INDEX($A:$U,ROW(),$E$6)="",0,IF(ISNUMBER(INDEX($A:$U,ROW(),$E$6)),INDEX($A:$U,ROW(),$E$6),IFERROR(--SUBSTITUTE(SUBSTITUTE(TRIM(INDEX($A:$U,ROW(),$E$6)),",",""),"원",""),0))))</f>
        <v/>
      </c>
      <c r="AB1275" s="30">
        <f>IF(OR($Y1275="",$F$6=""),"",IF(INDEX($A:$U,ROW(),$F$6)="","",IF(ISNUMBER(INDEX($A:$U,ROW(),$F$6)),INDEX($A:$U,ROW(),$F$6),IFERROR(--SUBSTITUTE(SUBSTITUTE(TRIM(INDEX($A:$U,ROW(),$F$6)),",",""),"원",""),""))))</f>
        <v/>
      </c>
      <c r="AC1275" s="2">
        <f>IF(OR($Y1275="",$G$6=""),"",INDEX($A:$U,ROW(),$G$6)&amp;"")</f>
        <v/>
      </c>
      <c r="AD1275" s="2">
        <f>IF($Y1275="","",IF(OR(AND(설정!$B$5&lt;&gt;"",ISNUMBER(SEARCH(설정!$B$5,$AC1275))),AND(설정!$B$6&lt;&gt;"",ISNUMBER(SEARCH(설정!$B$6,$AC1275))),AND(설정!$B$7&lt;&gt;"",ISNUMBER(SEARCH(설정!$B$7,$AC1275)))),"제외","포함"))</f>
        <v/>
      </c>
    </row>
    <row r="1276">
      <c r="W1276" s="2">
        <f>IF(OR($B$5="",$C$6="",ROW()&lt;$B$5),"",IF(INDEX($A:$U,ROW(),$C$6)="","",INDEX($A:$U,ROW(),$C$6)))</f>
        <v/>
      </c>
      <c r="X1276" s="28">
        <f>IF($W1276="","",IF(ISNUMBER($W1276),IF($W1276&gt;=10000000,IFERROR(DATE(INT($W1276/10000),MOD(INT($W1276/100),100),MOD($W1276,100)),""),$W1276),IF(ISNUMBER(--SUBSTITUTE(SUBSTITUTE(TRIM($W1276),".","-"),"/","-")),IF(--SUBSTITUTE(SUBSTITUTE(TRIM($W1276),".","-"),"/","-")&gt;=10000000,IFERROR(DATE(--LEFT(TRIM($W1276),4),--MID(TRIM($W1276),5,2),--RIGHT(TRIM($W1276),2)),""),--SUBSTITUTE(SUBSTITUTE(TRIM($W1276),".","-"),"/","-")),IFERROR(--LEFT(SUBSTITUTE(SUBSTITUTE(TRIM($W1276),".","-"),"/","-"),10),""))))</f>
        <v/>
      </c>
      <c r="Y1276" s="29">
        <f>IF($X1276="","",INT($X1276))</f>
        <v/>
      </c>
      <c r="Z1276" s="30">
        <f>IF(OR($Y1276="",$D$6=""),"",IF(INDEX($A:$U,ROW(),$D$6)="",0,IF(ISNUMBER(INDEX($A:$U,ROW(),$D$6)),INDEX($A:$U,ROW(),$D$6),IFERROR(--SUBSTITUTE(SUBSTITUTE(TRIM(INDEX($A:$U,ROW(),$D$6)),",",""),"원",""),0))))</f>
        <v/>
      </c>
      <c r="AA1276" s="30">
        <f>IF(OR($Y1276="",$E$6=""),"",IF(INDEX($A:$U,ROW(),$E$6)="",0,IF(ISNUMBER(INDEX($A:$U,ROW(),$E$6)),INDEX($A:$U,ROW(),$E$6),IFERROR(--SUBSTITUTE(SUBSTITUTE(TRIM(INDEX($A:$U,ROW(),$E$6)),",",""),"원",""),0))))</f>
        <v/>
      </c>
      <c r="AB1276" s="30">
        <f>IF(OR($Y1276="",$F$6=""),"",IF(INDEX($A:$U,ROW(),$F$6)="","",IF(ISNUMBER(INDEX($A:$U,ROW(),$F$6)),INDEX($A:$U,ROW(),$F$6),IFERROR(--SUBSTITUTE(SUBSTITUTE(TRIM(INDEX($A:$U,ROW(),$F$6)),",",""),"원",""),""))))</f>
        <v/>
      </c>
      <c r="AC1276" s="2">
        <f>IF(OR($Y1276="",$G$6=""),"",INDEX($A:$U,ROW(),$G$6)&amp;"")</f>
        <v/>
      </c>
      <c r="AD1276" s="2">
        <f>IF($Y1276="","",IF(OR(AND(설정!$B$5&lt;&gt;"",ISNUMBER(SEARCH(설정!$B$5,$AC1276))),AND(설정!$B$6&lt;&gt;"",ISNUMBER(SEARCH(설정!$B$6,$AC1276))),AND(설정!$B$7&lt;&gt;"",ISNUMBER(SEARCH(설정!$B$7,$AC1276)))),"제외","포함"))</f>
        <v/>
      </c>
    </row>
    <row r="1277">
      <c r="W1277" s="2">
        <f>IF(OR($B$5="",$C$6="",ROW()&lt;$B$5),"",IF(INDEX($A:$U,ROW(),$C$6)="","",INDEX($A:$U,ROW(),$C$6)))</f>
        <v/>
      </c>
      <c r="X1277" s="28">
        <f>IF($W1277="","",IF(ISNUMBER($W1277),IF($W1277&gt;=10000000,IFERROR(DATE(INT($W1277/10000),MOD(INT($W1277/100),100),MOD($W1277,100)),""),$W1277),IF(ISNUMBER(--SUBSTITUTE(SUBSTITUTE(TRIM($W1277),".","-"),"/","-")),IF(--SUBSTITUTE(SUBSTITUTE(TRIM($W1277),".","-"),"/","-")&gt;=10000000,IFERROR(DATE(--LEFT(TRIM($W1277),4),--MID(TRIM($W1277),5,2),--RIGHT(TRIM($W1277),2)),""),--SUBSTITUTE(SUBSTITUTE(TRIM($W1277),".","-"),"/","-")),IFERROR(--LEFT(SUBSTITUTE(SUBSTITUTE(TRIM($W1277),".","-"),"/","-"),10),""))))</f>
        <v/>
      </c>
      <c r="Y1277" s="29">
        <f>IF($X1277="","",INT($X1277))</f>
        <v/>
      </c>
      <c r="Z1277" s="30">
        <f>IF(OR($Y1277="",$D$6=""),"",IF(INDEX($A:$U,ROW(),$D$6)="",0,IF(ISNUMBER(INDEX($A:$U,ROW(),$D$6)),INDEX($A:$U,ROW(),$D$6),IFERROR(--SUBSTITUTE(SUBSTITUTE(TRIM(INDEX($A:$U,ROW(),$D$6)),",",""),"원",""),0))))</f>
        <v/>
      </c>
      <c r="AA1277" s="30">
        <f>IF(OR($Y1277="",$E$6=""),"",IF(INDEX($A:$U,ROW(),$E$6)="",0,IF(ISNUMBER(INDEX($A:$U,ROW(),$E$6)),INDEX($A:$U,ROW(),$E$6),IFERROR(--SUBSTITUTE(SUBSTITUTE(TRIM(INDEX($A:$U,ROW(),$E$6)),",",""),"원",""),0))))</f>
        <v/>
      </c>
      <c r="AB1277" s="30">
        <f>IF(OR($Y1277="",$F$6=""),"",IF(INDEX($A:$U,ROW(),$F$6)="","",IF(ISNUMBER(INDEX($A:$U,ROW(),$F$6)),INDEX($A:$U,ROW(),$F$6),IFERROR(--SUBSTITUTE(SUBSTITUTE(TRIM(INDEX($A:$U,ROW(),$F$6)),",",""),"원",""),""))))</f>
        <v/>
      </c>
      <c r="AC1277" s="2">
        <f>IF(OR($Y1277="",$G$6=""),"",INDEX($A:$U,ROW(),$G$6)&amp;"")</f>
        <v/>
      </c>
      <c r="AD1277" s="2">
        <f>IF($Y1277="","",IF(OR(AND(설정!$B$5&lt;&gt;"",ISNUMBER(SEARCH(설정!$B$5,$AC1277))),AND(설정!$B$6&lt;&gt;"",ISNUMBER(SEARCH(설정!$B$6,$AC1277))),AND(설정!$B$7&lt;&gt;"",ISNUMBER(SEARCH(설정!$B$7,$AC1277)))),"제외","포함"))</f>
        <v/>
      </c>
    </row>
    <row r="1278">
      <c r="W1278" s="2">
        <f>IF(OR($B$5="",$C$6="",ROW()&lt;$B$5),"",IF(INDEX($A:$U,ROW(),$C$6)="","",INDEX($A:$U,ROW(),$C$6)))</f>
        <v/>
      </c>
      <c r="X1278" s="28">
        <f>IF($W1278="","",IF(ISNUMBER($W1278),IF($W1278&gt;=10000000,IFERROR(DATE(INT($W1278/10000),MOD(INT($W1278/100),100),MOD($W1278,100)),""),$W1278),IF(ISNUMBER(--SUBSTITUTE(SUBSTITUTE(TRIM($W1278),".","-"),"/","-")),IF(--SUBSTITUTE(SUBSTITUTE(TRIM($W1278),".","-"),"/","-")&gt;=10000000,IFERROR(DATE(--LEFT(TRIM($W1278),4),--MID(TRIM($W1278),5,2),--RIGHT(TRIM($W1278),2)),""),--SUBSTITUTE(SUBSTITUTE(TRIM($W1278),".","-"),"/","-")),IFERROR(--LEFT(SUBSTITUTE(SUBSTITUTE(TRIM($W1278),".","-"),"/","-"),10),""))))</f>
        <v/>
      </c>
      <c r="Y1278" s="29">
        <f>IF($X1278="","",INT($X1278))</f>
        <v/>
      </c>
      <c r="Z1278" s="30">
        <f>IF(OR($Y1278="",$D$6=""),"",IF(INDEX($A:$U,ROW(),$D$6)="",0,IF(ISNUMBER(INDEX($A:$U,ROW(),$D$6)),INDEX($A:$U,ROW(),$D$6),IFERROR(--SUBSTITUTE(SUBSTITUTE(TRIM(INDEX($A:$U,ROW(),$D$6)),",",""),"원",""),0))))</f>
        <v/>
      </c>
      <c r="AA1278" s="30">
        <f>IF(OR($Y1278="",$E$6=""),"",IF(INDEX($A:$U,ROW(),$E$6)="",0,IF(ISNUMBER(INDEX($A:$U,ROW(),$E$6)),INDEX($A:$U,ROW(),$E$6),IFERROR(--SUBSTITUTE(SUBSTITUTE(TRIM(INDEX($A:$U,ROW(),$E$6)),",",""),"원",""),0))))</f>
        <v/>
      </c>
      <c r="AB1278" s="30">
        <f>IF(OR($Y1278="",$F$6=""),"",IF(INDEX($A:$U,ROW(),$F$6)="","",IF(ISNUMBER(INDEX($A:$U,ROW(),$F$6)),INDEX($A:$U,ROW(),$F$6),IFERROR(--SUBSTITUTE(SUBSTITUTE(TRIM(INDEX($A:$U,ROW(),$F$6)),",",""),"원",""),""))))</f>
        <v/>
      </c>
      <c r="AC1278" s="2">
        <f>IF(OR($Y1278="",$G$6=""),"",INDEX($A:$U,ROW(),$G$6)&amp;"")</f>
        <v/>
      </c>
      <c r="AD1278" s="2">
        <f>IF($Y1278="","",IF(OR(AND(설정!$B$5&lt;&gt;"",ISNUMBER(SEARCH(설정!$B$5,$AC1278))),AND(설정!$B$6&lt;&gt;"",ISNUMBER(SEARCH(설정!$B$6,$AC1278))),AND(설정!$B$7&lt;&gt;"",ISNUMBER(SEARCH(설정!$B$7,$AC1278)))),"제외","포함"))</f>
        <v/>
      </c>
    </row>
    <row r="1279">
      <c r="W1279" s="2">
        <f>IF(OR($B$5="",$C$6="",ROW()&lt;$B$5),"",IF(INDEX($A:$U,ROW(),$C$6)="","",INDEX($A:$U,ROW(),$C$6)))</f>
        <v/>
      </c>
      <c r="X1279" s="28">
        <f>IF($W1279="","",IF(ISNUMBER($W1279),IF($W1279&gt;=10000000,IFERROR(DATE(INT($W1279/10000),MOD(INT($W1279/100),100),MOD($W1279,100)),""),$W1279),IF(ISNUMBER(--SUBSTITUTE(SUBSTITUTE(TRIM($W1279),".","-"),"/","-")),IF(--SUBSTITUTE(SUBSTITUTE(TRIM($W1279),".","-"),"/","-")&gt;=10000000,IFERROR(DATE(--LEFT(TRIM($W1279),4),--MID(TRIM($W1279),5,2),--RIGHT(TRIM($W1279),2)),""),--SUBSTITUTE(SUBSTITUTE(TRIM($W1279),".","-"),"/","-")),IFERROR(--LEFT(SUBSTITUTE(SUBSTITUTE(TRIM($W1279),".","-"),"/","-"),10),""))))</f>
        <v/>
      </c>
      <c r="Y1279" s="29">
        <f>IF($X1279="","",INT($X1279))</f>
        <v/>
      </c>
      <c r="Z1279" s="30">
        <f>IF(OR($Y1279="",$D$6=""),"",IF(INDEX($A:$U,ROW(),$D$6)="",0,IF(ISNUMBER(INDEX($A:$U,ROW(),$D$6)),INDEX($A:$U,ROW(),$D$6),IFERROR(--SUBSTITUTE(SUBSTITUTE(TRIM(INDEX($A:$U,ROW(),$D$6)),",",""),"원",""),0))))</f>
        <v/>
      </c>
      <c r="AA1279" s="30">
        <f>IF(OR($Y1279="",$E$6=""),"",IF(INDEX($A:$U,ROW(),$E$6)="",0,IF(ISNUMBER(INDEX($A:$U,ROW(),$E$6)),INDEX($A:$U,ROW(),$E$6),IFERROR(--SUBSTITUTE(SUBSTITUTE(TRIM(INDEX($A:$U,ROW(),$E$6)),",",""),"원",""),0))))</f>
        <v/>
      </c>
      <c r="AB1279" s="30">
        <f>IF(OR($Y1279="",$F$6=""),"",IF(INDEX($A:$U,ROW(),$F$6)="","",IF(ISNUMBER(INDEX($A:$U,ROW(),$F$6)),INDEX($A:$U,ROW(),$F$6),IFERROR(--SUBSTITUTE(SUBSTITUTE(TRIM(INDEX($A:$U,ROW(),$F$6)),",",""),"원",""),""))))</f>
        <v/>
      </c>
      <c r="AC1279" s="2">
        <f>IF(OR($Y1279="",$G$6=""),"",INDEX($A:$U,ROW(),$G$6)&amp;"")</f>
        <v/>
      </c>
      <c r="AD1279" s="2">
        <f>IF($Y1279="","",IF(OR(AND(설정!$B$5&lt;&gt;"",ISNUMBER(SEARCH(설정!$B$5,$AC1279))),AND(설정!$B$6&lt;&gt;"",ISNUMBER(SEARCH(설정!$B$6,$AC1279))),AND(설정!$B$7&lt;&gt;"",ISNUMBER(SEARCH(설정!$B$7,$AC1279)))),"제외","포함"))</f>
        <v/>
      </c>
    </row>
    <row r="1280">
      <c r="W1280" s="2">
        <f>IF(OR($B$5="",$C$6="",ROW()&lt;$B$5),"",IF(INDEX($A:$U,ROW(),$C$6)="","",INDEX($A:$U,ROW(),$C$6)))</f>
        <v/>
      </c>
      <c r="X1280" s="28">
        <f>IF($W1280="","",IF(ISNUMBER($W1280),IF($W1280&gt;=10000000,IFERROR(DATE(INT($W1280/10000),MOD(INT($W1280/100),100),MOD($W1280,100)),""),$W1280),IF(ISNUMBER(--SUBSTITUTE(SUBSTITUTE(TRIM($W1280),".","-"),"/","-")),IF(--SUBSTITUTE(SUBSTITUTE(TRIM($W1280),".","-"),"/","-")&gt;=10000000,IFERROR(DATE(--LEFT(TRIM($W1280),4),--MID(TRIM($W1280),5,2),--RIGHT(TRIM($W1280),2)),""),--SUBSTITUTE(SUBSTITUTE(TRIM($W1280),".","-"),"/","-")),IFERROR(--LEFT(SUBSTITUTE(SUBSTITUTE(TRIM($W1280),".","-"),"/","-"),10),""))))</f>
        <v/>
      </c>
      <c r="Y1280" s="29">
        <f>IF($X1280="","",INT($X1280))</f>
        <v/>
      </c>
      <c r="Z1280" s="30">
        <f>IF(OR($Y1280="",$D$6=""),"",IF(INDEX($A:$U,ROW(),$D$6)="",0,IF(ISNUMBER(INDEX($A:$U,ROW(),$D$6)),INDEX($A:$U,ROW(),$D$6),IFERROR(--SUBSTITUTE(SUBSTITUTE(TRIM(INDEX($A:$U,ROW(),$D$6)),",",""),"원",""),0))))</f>
        <v/>
      </c>
      <c r="AA1280" s="30">
        <f>IF(OR($Y1280="",$E$6=""),"",IF(INDEX($A:$U,ROW(),$E$6)="",0,IF(ISNUMBER(INDEX($A:$U,ROW(),$E$6)),INDEX($A:$U,ROW(),$E$6),IFERROR(--SUBSTITUTE(SUBSTITUTE(TRIM(INDEX($A:$U,ROW(),$E$6)),",",""),"원",""),0))))</f>
        <v/>
      </c>
      <c r="AB1280" s="30">
        <f>IF(OR($Y1280="",$F$6=""),"",IF(INDEX($A:$U,ROW(),$F$6)="","",IF(ISNUMBER(INDEX($A:$U,ROW(),$F$6)),INDEX($A:$U,ROW(),$F$6),IFERROR(--SUBSTITUTE(SUBSTITUTE(TRIM(INDEX($A:$U,ROW(),$F$6)),",",""),"원",""),""))))</f>
        <v/>
      </c>
      <c r="AC1280" s="2">
        <f>IF(OR($Y1280="",$G$6=""),"",INDEX($A:$U,ROW(),$G$6)&amp;"")</f>
        <v/>
      </c>
      <c r="AD1280" s="2">
        <f>IF($Y1280="","",IF(OR(AND(설정!$B$5&lt;&gt;"",ISNUMBER(SEARCH(설정!$B$5,$AC1280))),AND(설정!$B$6&lt;&gt;"",ISNUMBER(SEARCH(설정!$B$6,$AC1280))),AND(설정!$B$7&lt;&gt;"",ISNUMBER(SEARCH(설정!$B$7,$AC1280)))),"제외","포함"))</f>
        <v/>
      </c>
    </row>
    <row r="1281">
      <c r="W1281" s="2">
        <f>IF(OR($B$5="",$C$6="",ROW()&lt;$B$5),"",IF(INDEX($A:$U,ROW(),$C$6)="","",INDEX($A:$U,ROW(),$C$6)))</f>
        <v/>
      </c>
      <c r="X1281" s="28">
        <f>IF($W1281="","",IF(ISNUMBER($W1281),IF($W1281&gt;=10000000,IFERROR(DATE(INT($W1281/10000),MOD(INT($W1281/100),100),MOD($W1281,100)),""),$W1281),IF(ISNUMBER(--SUBSTITUTE(SUBSTITUTE(TRIM($W1281),".","-"),"/","-")),IF(--SUBSTITUTE(SUBSTITUTE(TRIM($W1281),".","-"),"/","-")&gt;=10000000,IFERROR(DATE(--LEFT(TRIM($W1281),4),--MID(TRIM($W1281),5,2),--RIGHT(TRIM($W1281),2)),""),--SUBSTITUTE(SUBSTITUTE(TRIM($W1281),".","-"),"/","-")),IFERROR(--LEFT(SUBSTITUTE(SUBSTITUTE(TRIM($W1281),".","-"),"/","-"),10),""))))</f>
        <v/>
      </c>
      <c r="Y1281" s="29">
        <f>IF($X1281="","",INT($X1281))</f>
        <v/>
      </c>
      <c r="Z1281" s="30">
        <f>IF(OR($Y1281="",$D$6=""),"",IF(INDEX($A:$U,ROW(),$D$6)="",0,IF(ISNUMBER(INDEX($A:$U,ROW(),$D$6)),INDEX($A:$U,ROW(),$D$6),IFERROR(--SUBSTITUTE(SUBSTITUTE(TRIM(INDEX($A:$U,ROW(),$D$6)),",",""),"원",""),0))))</f>
        <v/>
      </c>
      <c r="AA1281" s="30">
        <f>IF(OR($Y1281="",$E$6=""),"",IF(INDEX($A:$U,ROW(),$E$6)="",0,IF(ISNUMBER(INDEX($A:$U,ROW(),$E$6)),INDEX($A:$U,ROW(),$E$6),IFERROR(--SUBSTITUTE(SUBSTITUTE(TRIM(INDEX($A:$U,ROW(),$E$6)),",",""),"원",""),0))))</f>
        <v/>
      </c>
      <c r="AB1281" s="30">
        <f>IF(OR($Y1281="",$F$6=""),"",IF(INDEX($A:$U,ROW(),$F$6)="","",IF(ISNUMBER(INDEX($A:$U,ROW(),$F$6)),INDEX($A:$U,ROW(),$F$6),IFERROR(--SUBSTITUTE(SUBSTITUTE(TRIM(INDEX($A:$U,ROW(),$F$6)),",",""),"원",""),""))))</f>
        <v/>
      </c>
      <c r="AC1281" s="2">
        <f>IF(OR($Y1281="",$G$6=""),"",INDEX($A:$U,ROW(),$G$6)&amp;"")</f>
        <v/>
      </c>
      <c r="AD1281" s="2">
        <f>IF($Y1281="","",IF(OR(AND(설정!$B$5&lt;&gt;"",ISNUMBER(SEARCH(설정!$B$5,$AC1281))),AND(설정!$B$6&lt;&gt;"",ISNUMBER(SEARCH(설정!$B$6,$AC1281))),AND(설정!$B$7&lt;&gt;"",ISNUMBER(SEARCH(설정!$B$7,$AC1281)))),"제외","포함"))</f>
        <v/>
      </c>
    </row>
    <row r="1282">
      <c r="W1282" s="2">
        <f>IF(OR($B$5="",$C$6="",ROW()&lt;$B$5),"",IF(INDEX($A:$U,ROW(),$C$6)="","",INDEX($A:$U,ROW(),$C$6)))</f>
        <v/>
      </c>
      <c r="X1282" s="28">
        <f>IF($W1282="","",IF(ISNUMBER($W1282),IF($W1282&gt;=10000000,IFERROR(DATE(INT($W1282/10000),MOD(INT($W1282/100),100),MOD($W1282,100)),""),$W1282),IF(ISNUMBER(--SUBSTITUTE(SUBSTITUTE(TRIM($W1282),".","-"),"/","-")),IF(--SUBSTITUTE(SUBSTITUTE(TRIM($W1282),".","-"),"/","-")&gt;=10000000,IFERROR(DATE(--LEFT(TRIM($W1282),4),--MID(TRIM($W1282),5,2),--RIGHT(TRIM($W1282),2)),""),--SUBSTITUTE(SUBSTITUTE(TRIM($W1282),".","-"),"/","-")),IFERROR(--LEFT(SUBSTITUTE(SUBSTITUTE(TRIM($W1282),".","-"),"/","-"),10),""))))</f>
        <v/>
      </c>
      <c r="Y1282" s="29">
        <f>IF($X1282="","",INT($X1282))</f>
        <v/>
      </c>
      <c r="Z1282" s="30">
        <f>IF(OR($Y1282="",$D$6=""),"",IF(INDEX($A:$U,ROW(),$D$6)="",0,IF(ISNUMBER(INDEX($A:$U,ROW(),$D$6)),INDEX($A:$U,ROW(),$D$6),IFERROR(--SUBSTITUTE(SUBSTITUTE(TRIM(INDEX($A:$U,ROW(),$D$6)),",",""),"원",""),0))))</f>
        <v/>
      </c>
      <c r="AA1282" s="30">
        <f>IF(OR($Y1282="",$E$6=""),"",IF(INDEX($A:$U,ROW(),$E$6)="",0,IF(ISNUMBER(INDEX($A:$U,ROW(),$E$6)),INDEX($A:$U,ROW(),$E$6),IFERROR(--SUBSTITUTE(SUBSTITUTE(TRIM(INDEX($A:$U,ROW(),$E$6)),",",""),"원",""),0))))</f>
        <v/>
      </c>
      <c r="AB1282" s="30">
        <f>IF(OR($Y1282="",$F$6=""),"",IF(INDEX($A:$U,ROW(),$F$6)="","",IF(ISNUMBER(INDEX($A:$U,ROW(),$F$6)),INDEX($A:$U,ROW(),$F$6),IFERROR(--SUBSTITUTE(SUBSTITUTE(TRIM(INDEX($A:$U,ROW(),$F$6)),",",""),"원",""),""))))</f>
        <v/>
      </c>
      <c r="AC1282" s="2">
        <f>IF(OR($Y1282="",$G$6=""),"",INDEX($A:$U,ROW(),$G$6)&amp;"")</f>
        <v/>
      </c>
      <c r="AD1282" s="2">
        <f>IF($Y1282="","",IF(OR(AND(설정!$B$5&lt;&gt;"",ISNUMBER(SEARCH(설정!$B$5,$AC1282))),AND(설정!$B$6&lt;&gt;"",ISNUMBER(SEARCH(설정!$B$6,$AC1282))),AND(설정!$B$7&lt;&gt;"",ISNUMBER(SEARCH(설정!$B$7,$AC1282)))),"제외","포함"))</f>
        <v/>
      </c>
    </row>
    <row r="1283">
      <c r="W1283" s="2">
        <f>IF(OR($B$5="",$C$6="",ROW()&lt;$B$5),"",IF(INDEX($A:$U,ROW(),$C$6)="","",INDEX($A:$U,ROW(),$C$6)))</f>
        <v/>
      </c>
      <c r="X1283" s="28">
        <f>IF($W1283="","",IF(ISNUMBER($W1283),IF($W1283&gt;=10000000,IFERROR(DATE(INT($W1283/10000),MOD(INT($W1283/100),100),MOD($W1283,100)),""),$W1283),IF(ISNUMBER(--SUBSTITUTE(SUBSTITUTE(TRIM($W1283),".","-"),"/","-")),IF(--SUBSTITUTE(SUBSTITUTE(TRIM($W1283),".","-"),"/","-")&gt;=10000000,IFERROR(DATE(--LEFT(TRIM($W1283),4),--MID(TRIM($W1283),5,2),--RIGHT(TRIM($W1283),2)),""),--SUBSTITUTE(SUBSTITUTE(TRIM($W1283),".","-"),"/","-")),IFERROR(--LEFT(SUBSTITUTE(SUBSTITUTE(TRIM($W1283),".","-"),"/","-"),10),""))))</f>
        <v/>
      </c>
      <c r="Y1283" s="29">
        <f>IF($X1283="","",INT($X1283))</f>
        <v/>
      </c>
      <c r="Z1283" s="30">
        <f>IF(OR($Y1283="",$D$6=""),"",IF(INDEX($A:$U,ROW(),$D$6)="",0,IF(ISNUMBER(INDEX($A:$U,ROW(),$D$6)),INDEX($A:$U,ROW(),$D$6),IFERROR(--SUBSTITUTE(SUBSTITUTE(TRIM(INDEX($A:$U,ROW(),$D$6)),",",""),"원",""),0))))</f>
        <v/>
      </c>
      <c r="AA1283" s="30">
        <f>IF(OR($Y1283="",$E$6=""),"",IF(INDEX($A:$U,ROW(),$E$6)="",0,IF(ISNUMBER(INDEX($A:$U,ROW(),$E$6)),INDEX($A:$U,ROW(),$E$6),IFERROR(--SUBSTITUTE(SUBSTITUTE(TRIM(INDEX($A:$U,ROW(),$E$6)),",",""),"원",""),0))))</f>
        <v/>
      </c>
      <c r="AB1283" s="30">
        <f>IF(OR($Y1283="",$F$6=""),"",IF(INDEX($A:$U,ROW(),$F$6)="","",IF(ISNUMBER(INDEX($A:$U,ROW(),$F$6)),INDEX($A:$U,ROW(),$F$6),IFERROR(--SUBSTITUTE(SUBSTITUTE(TRIM(INDEX($A:$U,ROW(),$F$6)),",",""),"원",""),""))))</f>
        <v/>
      </c>
      <c r="AC1283" s="2">
        <f>IF(OR($Y1283="",$G$6=""),"",INDEX($A:$U,ROW(),$G$6)&amp;"")</f>
        <v/>
      </c>
      <c r="AD1283" s="2">
        <f>IF($Y1283="","",IF(OR(AND(설정!$B$5&lt;&gt;"",ISNUMBER(SEARCH(설정!$B$5,$AC1283))),AND(설정!$B$6&lt;&gt;"",ISNUMBER(SEARCH(설정!$B$6,$AC1283))),AND(설정!$B$7&lt;&gt;"",ISNUMBER(SEARCH(설정!$B$7,$AC1283)))),"제외","포함"))</f>
        <v/>
      </c>
    </row>
    <row r="1284">
      <c r="W1284" s="2">
        <f>IF(OR($B$5="",$C$6="",ROW()&lt;$B$5),"",IF(INDEX($A:$U,ROW(),$C$6)="","",INDEX($A:$U,ROW(),$C$6)))</f>
        <v/>
      </c>
      <c r="X1284" s="28">
        <f>IF($W1284="","",IF(ISNUMBER($W1284),IF($W1284&gt;=10000000,IFERROR(DATE(INT($W1284/10000),MOD(INT($W1284/100),100),MOD($W1284,100)),""),$W1284),IF(ISNUMBER(--SUBSTITUTE(SUBSTITUTE(TRIM($W1284),".","-"),"/","-")),IF(--SUBSTITUTE(SUBSTITUTE(TRIM($W1284),".","-"),"/","-")&gt;=10000000,IFERROR(DATE(--LEFT(TRIM($W1284),4),--MID(TRIM($W1284),5,2),--RIGHT(TRIM($W1284),2)),""),--SUBSTITUTE(SUBSTITUTE(TRIM($W1284),".","-"),"/","-")),IFERROR(--LEFT(SUBSTITUTE(SUBSTITUTE(TRIM($W1284),".","-"),"/","-"),10),""))))</f>
        <v/>
      </c>
      <c r="Y1284" s="29">
        <f>IF($X1284="","",INT($X1284))</f>
        <v/>
      </c>
      <c r="Z1284" s="30">
        <f>IF(OR($Y1284="",$D$6=""),"",IF(INDEX($A:$U,ROW(),$D$6)="",0,IF(ISNUMBER(INDEX($A:$U,ROW(),$D$6)),INDEX($A:$U,ROW(),$D$6),IFERROR(--SUBSTITUTE(SUBSTITUTE(TRIM(INDEX($A:$U,ROW(),$D$6)),",",""),"원",""),0))))</f>
        <v/>
      </c>
      <c r="AA1284" s="30">
        <f>IF(OR($Y1284="",$E$6=""),"",IF(INDEX($A:$U,ROW(),$E$6)="",0,IF(ISNUMBER(INDEX($A:$U,ROW(),$E$6)),INDEX($A:$U,ROW(),$E$6),IFERROR(--SUBSTITUTE(SUBSTITUTE(TRIM(INDEX($A:$U,ROW(),$E$6)),",",""),"원",""),0))))</f>
        <v/>
      </c>
      <c r="AB1284" s="30">
        <f>IF(OR($Y1284="",$F$6=""),"",IF(INDEX($A:$U,ROW(),$F$6)="","",IF(ISNUMBER(INDEX($A:$U,ROW(),$F$6)),INDEX($A:$U,ROW(),$F$6),IFERROR(--SUBSTITUTE(SUBSTITUTE(TRIM(INDEX($A:$U,ROW(),$F$6)),",",""),"원",""),""))))</f>
        <v/>
      </c>
      <c r="AC1284" s="2">
        <f>IF(OR($Y1284="",$G$6=""),"",INDEX($A:$U,ROW(),$G$6)&amp;"")</f>
        <v/>
      </c>
      <c r="AD1284" s="2">
        <f>IF($Y1284="","",IF(OR(AND(설정!$B$5&lt;&gt;"",ISNUMBER(SEARCH(설정!$B$5,$AC1284))),AND(설정!$B$6&lt;&gt;"",ISNUMBER(SEARCH(설정!$B$6,$AC1284))),AND(설정!$B$7&lt;&gt;"",ISNUMBER(SEARCH(설정!$B$7,$AC1284)))),"제외","포함"))</f>
        <v/>
      </c>
    </row>
    <row r="1285">
      <c r="W1285" s="2">
        <f>IF(OR($B$5="",$C$6="",ROW()&lt;$B$5),"",IF(INDEX($A:$U,ROW(),$C$6)="","",INDEX($A:$U,ROW(),$C$6)))</f>
        <v/>
      </c>
      <c r="X1285" s="28">
        <f>IF($W1285="","",IF(ISNUMBER($W1285),IF($W1285&gt;=10000000,IFERROR(DATE(INT($W1285/10000),MOD(INT($W1285/100),100),MOD($W1285,100)),""),$W1285),IF(ISNUMBER(--SUBSTITUTE(SUBSTITUTE(TRIM($W1285),".","-"),"/","-")),IF(--SUBSTITUTE(SUBSTITUTE(TRIM($W1285),".","-"),"/","-")&gt;=10000000,IFERROR(DATE(--LEFT(TRIM($W1285),4),--MID(TRIM($W1285),5,2),--RIGHT(TRIM($W1285),2)),""),--SUBSTITUTE(SUBSTITUTE(TRIM($W1285),".","-"),"/","-")),IFERROR(--LEFT(SUBSTITUTE(SUBSTITUTE(TRIM($W1285),".","-"),"/","-"),10),""))))</f>
        <v/>
      </c>
      <c r="Y1285" s="29">
        <f>IF($X1285="","",INT($X1285))</f>
        <v/>
      </c>
      <c r="Z1285" s="30">
        <f>IF(OR($Y1285="",$D$6=""),"",IF(INDEX($A:$U,ROW(),$D$6)="",0,IF(ISNUMBER(INDEX($A:$U,ROW(),$D$6)),INDEX($A:$U,ROW(),$D$6),IFERROR(--SUBSTITUTE(SUBSTITUTE(TRIM(INDEX($A:$U,ROW(),$D$6)),",",""),"원",""),0))))</f>
        <v/>
      </c>
      <c r="AA1285" s="30">
        <f>IF(OR($Y1285="",$E$6=""),"",IF(INDEX($A:$U,ROW(),$E$6)="",0,IF(ISNUMBER(INDEX($A:$U,ROW(),$E$6)),INDEX($A:$U,ROW(),$E$6),IFERROR(--SUBSTITUTE(SUBSTITUTE(TRIM(INDEX($A:$U,ROW(),$E$6)),",",""),"원",""),0))))</f>
        <v/>
      </c>
      <c r="AB1285" s="30">
        <f>IF(OR($Y1285="",$F$6=""),"",IF(INDEX($A:$U,ROW(),$F$6)="","",IF(ISNUMBER(INDEX($A:$U,ROW(),$F$6)),INDEX($A:$U,ROW(),$F$6),IFERROR(--SUBSTITUTE(SUBSTITUTE(TRIM(INDEX($A:$U,ROW(),$F$6)),",",""),"원",""),""))))</f>
        <v/>
      </c>
      <c r="AC1285" s="2">
        <f>IF(OR($Y1285="",$G$6=""),"",INDEX($A:$U,ROW(),$G$6)&amp;"")</f>
        <v/>
      </c>
      <c r="AD1285" s="2">
        <f>IF($Y1285="","",IF(OR(AND(설정!$B$5&lt;&gt;"",ISNUMBER(SEARCH(설정!$B$5,$AC1285))),AND(설정!$B$6&lt;&gt;"",ISNUMBER(SEARCH(설정!$B$6,$AC1285))),AND(설정!$B$7&lt;&gt;"",ISNUMBER(SEARCH(설정!$B$7,$AC1285)))),"제외","포함"))</f>
        <v/>
      </c>
    </row>
    <row r="1286">
      <c r="W1286" s="2">
        <f>IF(OR($B$5="",$C$6="",ROW()&lt;$B$5),"",IF(INDEX($A:$U,ROW(),$C$6)="","",INDEX($A:$U,ROW(),$C$6)))</f>
        <v/>
      </c>
      <c r="X1286" s="28">
        <f>IF($W1286="","",IF(ISNUMBER($W1286),IF($W1286&gt;=10000000,IFERROR(DATE(INT($W1286/10000),MOD(INT($W1286/100),100),MOD($W1286,100)),""),$W1286),IF(ISNUMBER(--SUBSTITUTE(SUBSTITUTE(TRIM($W1286),".","-"),"/","-")),IF(--SUBSTITUTE(SUBSTITUTE(TRIM($W1286),".","-"),"/","-")&gt;=10000000,IFERROR(DATE(--LEFT(TRIM($W1286),4),--MID(TRIM($W1286),5,2),--RIGHT(TRIM($W1286),2)),""),--SUBSTITUTE(SUBSTITUTE(TRIM($W1286),".","-"),"/","-")),IFERROR(--LEFT(SUBSTITUTE(SUBSTITUTE(TRIM($W1286),".","-"),"/","-"),10),""))))</f>
        <v/>
      </c>
      <c r="Y1286" s="29">
        <f>IF($X1286="","",INT($X1286))</f>
        <v/>
      </c>
      <c r="Z1286" s="30">
        <f>IF(OR($Y1286="",$D$6=""),"",IF(INDEX($A:$U,ROW(),$D$6)="",0,IF(ISNUMBER(INDEX($A:$U,ROW(),$D$6)),INDEX($A:$U,ROW(),$D$6),IFERROR(--SUBSTITUTE(SUBSTITUTE(TRIM(INDEX($A:$U,ROW(),$D$6)),",",""),"원",""),0))))</f>
        <v/>
      </c>
      <c r="AA1286" s="30">
        <f>IF(OR($Y1286="",$E$6=""),"",IF(INDEX($A:$U,ROW(),$E$6)="",0,IF(ISNUMBER(INDEX($A:$U,ROW(),$E$6)),INDEX($A:$U,ROW(),$E$6),IFERROR(--SUBSTITUTE(SUBSTITUTE(TRIM(INDEX($A:$U,ROW(),$E$6)),",",""),"원",""),0))))</f>
        <v/>
      </c>
      <c r="AB1286" s="30">
        <f>IF(OR($Y1286="",$F$6=""),"",IF(INDEX($A:$U,ROW(),$F$6)="","",IF(ISNUMBER(INDEX($A:$U,ROW(),$F$6)),INDEX($A:$U,ROW(),$F$6),IFERROR(--SUBSTITUTE(SUBSTITUTE(TRIM(INDEX($A:$U,ROW(),$F$6)),",",""),"원",""),""))))</f>
        <v/>
      </c>
      <c r="AC1286" s="2">
        <f>IF(OR($Y1286="",$G$6=""),"",INDEX($A:$U,ROW(),$G$6)&amp;"")</f>
        <v/>
      </c>
      <c r="AD1286" s="2">
        <f>IF($Y1286="","",IF(OR(AND(설정!$B$5&lt;&gt;"",ISNUMBER(SEARCH(설정!$B$5,$AC1286))),AND(설정!$B$6&lt;&gt;"",ISNUMBER(SEARCH(설정!$B$6,$AC1286))),AND(설정!$B$7&lt;&gt;"",ISNUMBER(SEARCH(설정!$B$7,$AC1286)))),"제외","포함"))</f>
        <v/>
      </c>
    </row>
    <row r="1287">
      <c r="W1287" s="2">
        <f>IF(OR($B$5="",$C$6="",ROW()&lt;$B$5),"",IF(INDEX($A:$U,ROW(),$C$6)="","",INDEX($A:$U,ROW(),$C$6)))</f>
        <v/>
      </c>
      <c r="X1287" s="28">
        <f>IF($W1287="","",IF(ISNUMBER($W1287),IF($W1287&gt;=10000000,IFERROR(DATE(INT($W1287/10000),MOD(INT($W1287/100),100),MOD($W1287,100)),""),$W1287),IF(ISNUMBER(--SUBSTITUTE(SUBSTITUTE(TRIM($W1287),".","-"),"/","-")),IF(--SUBSTITUTE(SUBSTITUTE(TRIM($W1287),".","-"),"/","-")&gt;=10000000,IFERROR(DATE(--LEFT(TRIM($W1287),4),--MID(TRIM($W1287),5,2),--RIGHT(TRIM($W1287),2)),""),--SUBSTITUTE(SUBSTITUTE(TRIM($W1287),".","-"),"/","-")),IFERROR(--LEFT(SUBSTITUTE(SUBSTITUTE(TRIM($W1287),".","-"),"/","-"),10),""))))</f>
        <v/>
      </c>
      <c r="Y1287" s="29">
        <f>IF($X1287="","",INT($X1287))</f>
        <v/>
      </c>
      <c r="Z1287" s="30">
        <f>IF(OR($Y1287="",$D$6=""),"",IF(INDEX($A:$U,ROW(),$D$6)="",0,IF(ISNUMBER(INDEX($A:$U,ROW(),$D$6)),INDEX($A:$U,ROW(),$D$6),IFERROR(--SUBSTITUTE(SUBSTITUTE(TRIM(INDEX($A:$U,ROW(),$D$6)),",",""),"원",""),0))))</f>
        <v/>
      </c>
      <c r="AA1287" s="30">
        <f>IF(OR($Y1287="",$E$6=""),"",IF(INDEX($A:$U,ROW(),$E$6)="",0,IF(ISNUMBER(INDEX($A:$U,ROW(),$E$6)),INDEX($A:$U,ROW(),$E$6),IFERROR(--SUBSTITUTE(SUBSTITUTE(TRIM(INDEX($A:$U,ROW(),$E$6)),",",""),"원",""),0))))</f>
        <v/>
      </c>
      <c r="AB1287" s="30">
        <f>IF(OR($Y1287="",$F$6=""),"",IF(INDEX($A:$U,ROW(),$F$6)="","",IF(ISNUMBER(INDEX($A:$U,ROW(),$F$6)),INDEX($A:$U,ROW(),$F$6),IFERROR(--SUBSTITUTE(SUBSTITUTE(TRIM(INDEX($A:$U,ROW(),$F$6)),",",""),"원",""),""))))</f>
        <v/>
      </c>
      <c r="AC1287" s="2">
        <f>IF(OR($Y1287="",$G$6=""),"",INDEX($A:$U,ROW(),$G$6)&amp;"")</f>
        <v/>
      </c>
      <c r="AD1287" s="2">
        <f>IF($Y1287="","",IF(OR(AND(설정!$B$5&lt;&gt;"",ISNUMBER(SEARCH(설정!$B$5,$AC1287))),AND(설정!$B$6&lt;&gt;"",ISNUMBER(SEARCH(설정!$B$6,$AC1287))),AND(설정!$B$7&lt;&gt;"",ISNUMBER(SEARCH(설정!$B$7,$AC1287)))),"제외","포함"))</f>
        <v/>
      </c>
    </row>
    <row r="1288">
      <c r="W1288" s="2">
        <f>IF(OR($B$5="",$C$6="",ROW()&lt;$B$5),"",IF(INDEX($A:$U,ROW(),$C$6)="","",INDEX($A:$U,ROW(),$C$6)))</f>
        <v/>
      </c>
      <c r="X1288" s="28">
        <f>IF($W1288="","",IF(ISNUMBER($W1288),IF($W1288&gt;=10000000,IFERROR(DATE(INT($W1288/10000),MOD(INT($W1288/100),100),MOD($W1288,100)),""),$W1288),IF(ISNUMBER(--SUBSTITUTE(SUBSTITUTE(TRIM($W1288),".","-"),"/","-")),IF(--SUBSTITUTE(SUBSTITUTE(TRIM($W1288),".","-"),"/","-")&gt;=10000000,IFERROR(DATE(--LEFT(TRIM($W1288),4),--MID(TRIM($W1288),5,2),--RIGHT(TRIM($W1288),2)),""),--SUBSTITUTE(SUBSTITUTE(TRIM($W1288),".","-"),"/","-")),IFERROR(--LEFT(SUBSTITUTE(SUBSTITUTE(TRIM($W1288),".","-"),"/","-"),10),""))))</f>
        <v/>
      </c>
      <c r="Y1288" s="29">
        <f>IF($X1288="","",INT($X1288))</f>
        <v/>
      </c>
      <c r="Z1288" s="30">
        <f>IF(OR($Y1288="",$D$6=""),"",IF(INDEX($A:$U,ROW(),$D$6)="",0,IF(ISNUMBER(INDEX($A:$U,ROW(),$D$6)),INDEX($A:$U,ROW(),$D$6),IFERROR(--SUBSTITUTE(SUBSTITUTE(TRIM(INDEX($A:$U,ROW(),$D$6)),",",""),"원",""),0))))</f>
        <v/>
      </c>
      <c r="AA1288" s="30">
        <f>IF(OR($Y1288="",$E$6=""),"",IF(INDEX($A:$U,ROW(),$E$6)="",0,IF(ISNUMBER(INDEX($A:$U,ROW(),$E$6)),INDEX($A:$U,ROW(),$E$6),IFERROR(--SUBSTITUTE(SUBSTITUTE(TRIM(INDEX($A:$U,ROW(),$E$6)),",",""),"원",""),0))))</f>
        <v/>
      </c>
      <c r="AB1288" s="30">
        <f>IF(OR($Y1288="",$F$6=""),"",IF(INDEX($A:$U,ROW(),$F$6)="","",IF(ISNUMBER(INDEX($A:$U,ROW(),$F$6)),INDEX($A:$U,ROW(),$F$6),IFERROR(--SUBSTITUTE(SUBSTITUTE(TRIM(INDEX($A:$U,ROW(),$F$6)),",",""),"원",""),""))))</f>
        <v/>
      </c>
      <c r="AC1288" s="2">
        <f>IF(OR($Y1288="",$G$6=""),"",INDEX($A:$U,ROW(),$G$6)&amp;"")</f>
        <v/>
      </c>
      <c r="AD1288" s="2">
        <f>IF($Y1288="","",IF(OR(AND(설정!$B$5&lt;&gt;"",ISNUMBER(SEARCH(설정!$B$5,$AC1288))),AND(설정!$B$6&lt;&gt;"",ISNUMBER(SEARCH(설정!$B$6,$AC1288))),AND(설정!$B$7&lt;&gt;"",ISNUMBER(SEARCH(설정!$B$7,$AC1288)))),"제외","포함"))</f>
        <v/>
      </c>
    </row>
    <row r="1289">
      <c r="W1289" s="2">
        <f>IF(OR($B$5="",$C$6="",ROW()&lt;$B$5),"",IF(INDEX($A:$U,ROW(),$C$6)="","",INDEX($A:$U,ROW(),$C$6)))</f>
        <v/>
      </c>
      <c r="X1289" s="28">
        <f>IF($W1289="","",IF(ISNUMBER($W1289),IF($W1289&gt;=10000000,IFERROR(DATE(INT($W1289/10000),MOD(INT($W1289/100),100),MOD($W1289,100)),""),$W1289),IF(ISNUMBER(--SUBSTITUTE(SUBSTITUTE(TRIM($W1289),".","-"),"/","-")),IF(--SUBSTITUTE(SUBSTITUTE(TRIM($W1289),".","-"),"/","-")&gt;=10000000,IFERROR(DATE(--LEFT(TRIM($W1289),4),--MID(TRIM($W1289),5,2),--RIGHT(TRIM($W1289),2)),""),--SUBSTITUTE(SUBSTITUTE(TRIM($W1289),".","-"),"/","-")),IFERROR(--LEFT(SUBSTITUTE(SUBSTITUTE(TRIM($W1289),".","-"),"/","-"),10),""))))</f>
        <v/>
      </c>
      <c r="Y1289" s="29">
        <f>IF($X1289="","",INT($X1289))</f>
        <v/>
      </c>
      <c r="Z1289" s="30">
        <f>IF(OR($Y1289="",$D$6=""),"",IF(INDEX($A:$U,ROW(),$D$6)="",0,IF(ISNUMBER(INDEX($A:$U,ROW(),$D$6)),INDEX($A:$U,ROW(),$D$6),IFERROR(--SUBSTITUTE(SUBSTITUTE(TRIM(INDEX($A:$U,ROW(),$D$6)),",",""),"원",""),0))))</f>
        <v/>
      </c>
      <c r="AA1289" s="30">
        <f>IF(OR($Y1289="",$E$6=""),"",IF(INDEX($A:$U,ROW(),$E$6)="",0,IF(ISNUMBER(INDEX($A:$U,ROW(),$E$6)),INDEX($A:$U,ROW(),$E$6),IFERROR(--SUBSTITUTE(SUBSTITUTE(TRIM(INDEX($A:$U,ROW(),$E$6)),",",""),"원",""),0))))</f>
        <v/>
      </c>
      <c r="AB1289" s="30">
        <f>IF(OR($Y1289="",$F$6=""),"",IF(INDEX($A:$U,ROW(),$F$6)="","",IF(ISNUMBER(INDEX($A:$U,ROW(),$F$6)),INDEX($A:$U,ROW(),$F$6),IFERROR(--SUBSTITUTE(SUBSTITUTE(TRIM(INDEX($A:$U,ROW(),$F$6)),",",""),"원",""),""))))</f>
        <v/>
      </c>
      <c r="AC1289" s="2">
        <f>IF(OR($Y1289="",$G$6=""),"",INDEX($A:$U,ROW(),$G$6)&amp;"")</f>
        <v/>
      </c>
      <c r="AD1289" s="2">
        <f>IF($Y1289="","",IF(OR(AND(설정!$B$5&lt;&gt;"",ISNUMBER(SEARCH(설정!$B$5,$AC1289))),AND(설정!$B$6&lt;&gt;"",ISNUMBER(SEARCH(설정!$B$6,$AC1289))),AND(설정!$B$7&lt;&gt;"",ISNUMBER(SEARCH(설정!$B$7,$AC1289)))),"제외","포함"))</f>
        <v/>
      </c>
    </row>
    <row r="1290">
      <c r="W1290" s="2">
        <f>IF(OR($B$5="",$C$6="",ROW()&lt;$B$5),"",IF(INDEX($A:$U,ROW(),$C$6)="","",INDEX($A:$U,ROW(),$C$6)))</f>
        <v/>
      </c>
      <c r="X1290" s="28">
        <f>IF($W1290="","",IF(ISNUMBER($W1290),IF($W1290&gt;=10000000,IFERROR(DATE(INT($W1290/10000),MOD(INT($W1290/100),100),MOD($W1290,100)),""),$W1290),IF(ISNUMBER(--SUBSTITUTE(SUBSTITUTE(TRIM($W1290),".","-"),"/","-")),IF(--SUBSTITUTE(SUBSTITUTE(TRIM($W1290),".","-"),"/","-")&gt;=10000000,IFERROR(DATE(--LEFT(TRIM($W1290),4),--MID(TRIM($W1290),5,2),--RIGHT(TRIM($W1290),2)),""),--SUBSTITUTE(SUBSTITUTE(TRIM($W1290),".","-"),"/","-")),IFERROR(--LEFT(SUBSTITUTE(SUBSTITUTE(TRIM($W1290),".","-"),"/","-"),10),""))))</f>
        <v/>
      </c>
      <c r="Y1290" s="29">
        <f>IF($X1290="","",INT($X1290))</f>
        <v/>
      </c>
      <c r="Z1290" s="30">
        <f>IF(OR($Y1290="",$D$6=""),"",IF(INDEX($A:$U,ROW(),$D$6)="",0,IF(ISNUMBER(INDEX($A:$U,ROW(),$D$6)),INDEX($A:$U,ROW(),$D$6),IFERROR(--SUBSTITUTE(SUBSTITUTE(TRIM(INDEX($A:$U,ROW(),$D$6)),",",""),"원",""),0))))</f>
        <v/>
      </c>
      <c r="AA1290" s="30">
        <f>IF(OR($Y1290="",$E$6=""),"",IF(INDEX($A:$U,ROW(),$E$6)="",0,IF(ISNUMBER(INDEX($A:$U,ROW(),$E$6)),INDEX($A:$U,ROW(),$E$6),IFERROR(--SUBSTITUTE(SUBSTITUTE(TRIM(INDEX($A:$U,ROW(),$E$6)),",",""),"원",""),0))))</f>
        <v/>
      </c>
      <c r="AB1290" s="30">
        <f>IF(OR($Y1290="",$F$6=""),"",IF(INDEX($A:$U,ROW(),$F$6)="","",IF(ISNUMBER(INDEX($A:$U,ROW(),$F$6)),INDEX($A:$U,ROW(),$F$6),IFERROR(--SUBSTITUTE(SUBSTITUTE(TRIM(INDEX($A:$U,ROW(),$F$6)),",",""),"원",""),""))))</f>
        <v/>
      </c>
      <c r="AC1290" s="2">
        <f>IF(OR($Y1290="",$G$6=""),"",INDEX($A:$U,ROW(),$G$6)&amp;"")</f>
        <v/>
      </c>
      <c r="AD1290" s="2">
        <f>IF($Y1290="","",IF(OR(AND(설정!$B$5&lt;&gt;"",ISNUMBER(SEARCH(설정!$B$5,$AC1290))),AND(설정!$B$6&lt;&gt;"",ISNUMBER(SEARCH(설정!$B$6,$AC1290))),AND(설정!$B$7&lt;&gt;"",ISNUMBER(SEARCH(설정!$B$7,$AC1290)))),"제외","포함"))</f>
        <v/>
      </c>
    </row>
    <row r="1291">
      <c r="W1291" s="2">
        <f>IF(OR($B$5="",$C$6="",ROW()&lt;$B$5),"",IF(INDEX($A:$U,ROW(),$C$6)="","",INDEX($A:$U,ROW(),$C$6)))</f>
        <v/>
      </c>
      <c r="X1291" s="28">
        <f>IF($W1291="","",IF(ISNUMBER($W1291),IF($W1291&gt;=10000000,IFERROR(DATE(INT($W1291/10000),MOD(INT($W1291/100),100),MOD($W1291,100)),""),$W1291),IF(ISNUMBER(--SUBSTITUTE(SUBSTITUTE(TRIM($W1291),".","-"),"/","-")),IF(--SUBSTITUTE(SUBSTITUTE(TRIM($W1291),".","-"),"/","-")&gt;=10000000,IFERROR(DATE(--LEFT(TRIM($W1291),4),--MID(TRIM($W1291),5,2),--RIGHT(TRIM($W1291),2)),""),--SUBSTITUTE(SUBSTITUTE(TRIM($W1291),".","-"),"/","-")),IFERROR(--LEFT(SUBSTITUTE(SUBSTITUTE(TRIM($W1291),".","-"),"/","-"),10),""))))</f>
        <v/>
      </c>
      <c r="Y1291" s="29">
        <f>IF($X1291="","",INT($X1291))</f>
        <v/>
      </c>
      <c r="Z1291" s="30">
        <f>IF(OR($Y1291="",$D$6=""),"",IF(INDEX($A:$U,ROW(),$D$6)="",0,IF(ISNUMBER(INDEX($A:$U,ROW(),$D$6)),INDEX($A:$U,ROW(),$D$6),IFERROR(--SUBSTITUTE(SUBSTITUTE(TRIM(INDEX($A:$U,ROW(),$D$6)),",",""),"원",""),0))))</f>
        <v/>
      </c>
      <c r="AA1291" s="30">
        <f>IF(OR($Y1291="",$E$6=""),"",IF(INDEX($A:$U,ROW(),$E$6)="",0,IF(ISNUMBER(INDEX($A:$U,ROW(),$E$6)),INDEX($A:$U,ROW(),$E$6),IFERROR(--SUBSTITUTE(SUBSTITUTE(TRIM(INDEX($A:$U,ROW(),$E$6)),",",""),"원",""),0))))</f>
        <v/>
      </c>
      <c r="AB1291" s="30">
        <f>IF(OR($Y1291="",$F$6=""),"",IF(INDEX($A:$U,ROW(),$F$6)="","",IF(ISNUMBER(INDEX($A:$U,ROW(),$F$6)),INDEX($A:$U,ROW(),$F$6),IFERROR(--SUBSTITUTE(SUBSTITUTE(TRIM(INDEX($A:$U,ROW(),$F$6)),",",""),"원",""),""))))</f>
        <v/>
      </c>
      <c r="AC1291" s="2">
        <f>IF(OR($Y1291="",$G$6=""),"",INDEX($A:$U,ROW(),$G$6)&amp;"")</f>
        <v/>
      </c>
      <c r="AD1291" s="2">
        <f>IF($Y1291="","",IF(OR(AND(설정!$B$5&lt;&gt;"",ISNUMBER(SEARCH(설정!$B$5,$AC1291))),AND(설정!$B$6&lt;&gt;"",ISNUMBER(SEARCH(설정!$B$6,$AC1291))),AND(설정!$B$7&lt;&gt;"",ISNUMBER(SEARCH(설정!$B$7,$AC1291)))),"제외","포함"))</f>
        <v/>
      </c>
    </row>
    <row r="1292">
      <c r="W1292" s="2">
        <f>IF(OR($B$5="",$C$6="",ROW()&lt;$B$5),"",IF(INDEX($A:$U,ROW(),$C$6)="","",INDEX($A:$U,ROW(),$C$6)))</f>
        <v/>
      </c>
      <c r="X1292" s="28">
        <f>IF($W1292="","",IF(ISNUMBER($W1292),IF($W1292&gt;=10000000,IFERROR(DATE(INT($W1292/10000),MOD(INT($W1292/100),100),MOD($W1292,100)),""),$W1292),IF(ISNUMBER(--SUBSTITUTE(SUBSTITUTE(TRIM($W1292),".","-"),"/","-")),IF(--SUBSTITUTE(SUBSTITUTE(TRIM($W1292),".","-"),"/","-")&gt;=10000000,IFERROR(DATE(--LEFT(TRIM($W1292),4),--MID(TRIM($W1292),5,2),--RIGHT(TRIM($W1292),2)),""),--SUBSTITUTE(SUBSTITUTE(TRIM($W1292),".","-"),"/","-")),IFERROR(--LEFT(SUBSTITUTE(SUBSTITUTE(TRIM($W1292),".","-"),"/","-"),10),""))))</f>
        <v/>
      </c>
      <c r="Y1292" s="29">
        <f>IF($X1292="","",INT($X1292))</f>
        <v/>
      </c>
      <c r="Z1292" s="30">
        <f>IF(OR($Y1292="",$D$6=""),"",IF(INDEX($A:$U,ROW(),$D$6)="",0,IF(ISNUMBER(INDEX($A:$U,ROW(),$D$6)),INDEX($A:$U,ROW(),$D$6),IFERROR(--SUBSTITUTE(SUBSTITUTE(TRIM(INDEX($A:$U,ROW(),$D$6)),",",""),"원",""),0))))</f>
        <v/>
      </c>
      <c r="AA1292" s="30">
        <f>IF(OR($Y1292="",$E$6=""),"",IF(INDEX($A:$U,ROW(),$E$6)="",0,IF(ISNUMBER(INDEX($A:$U,ROW(),$E$6)),INDEX($A:$U,ROW(),$E$6),IFERROR(--SUBSTITUTE(SUBSTITUTE(TRIM(INDEX($A:$U,ROW(),$E$6)),",",""),"원",""),0))))</f>
        <v/>
      </c>
      <c r="AB1292" s="30">
        <f>IF(OR($Y1292="",$F$6=""),"",IF(INDEX($A:$U,ROW(),$F$6)="","",IF(ISNUMBER(INDEX($A:$U,ROW(),$F$6)),INDEX($A:$U,ROW(),$F$6),IFERROR(--SUBSTITUTE(SUBSTITUTE(TRIM(INDEX($A:$U,ROW(),$F$6)),",",""),"원",""),""))))</f>
        <v/>
      </c>
      <c r="AC1292" s="2">
        <f>IF(OR($Y1292="",$G$6=""),"",INDEX($A:$U,ROW(),$G$6)&amp;"")</f>
        <v/>
      </c>
      <c r="AD1292" s="2">
        <f>IF($Y1292="","",IF(OR(AND(설정!$B$5&lt;&gt;"",ISNUMBER(SEARCH(설정!$B$5,$AC1292))),AND(설정!$B$6&lt;&gt;"",ISNUMBER(SEARCH(설정!$B$6,$AC1292))),AND(설정!$B$7&lt;&gt;"",ISNUMBER(SEARCH(설정!$B$7,$AC1292)))),"제외","포함"))</f>
        <v/>
      </c>
    </row>
    <row r="1293">
      <c r="W1293" s="2">
        <f>IF(OR($B$5="",$C$6="",ROW()&lt;$B$5),"",IF(INDEX($A:$U,ROW(),$C$6)="","",INDEX($A:$U,ROW(),$C$6)))</f>
        <v/>
      </c>
      <c r="X1293" s="28">
        <f>IF($W1293="","",IF(ISNUMBER($W1293),IF($W1293&gt;=10000000,IFERROR(DATE(INT($W1293/10000),MOD(INT($W1293/100),100),MOD($W1293,100)),""),$W1293),IF(ISNUMBER(--SUBSTITUTE(SUBSTITUTE(TRIM($W1293),".","-"),"/","-")),IF(--SUBSTITUTE(SUBSTITUTE(TRIM($W1293),".","-"),"/","-")&gt;=10000000,IFERROR(DATE(--LEFT(TRIM($W1293),4),--MID(TRIM($W1293),5,2),--RIGHT(TRIM($W1293),2)),""),--SUBSTITUTE(SUBSTITUTE(TRIM($W1293),".","-"),"/","-")),IFERROR(--LEFT(SUBSTITUTE(SUBSTITUTE(TRIM($W1293),".","-"),"/","-"),10),""))))</f>
        <v/>
      </c>
      <c r="Y1293" s="29">
        <f>IF($X1293="","",INT($X1293))</f>
        <v/>
      </c>
      <c r="Z1293" s="30">
        <f>IF(OR($Y1293="",$D$6=""),"",IF(INDEX($A:$U,ROW(),$D$6)="",0,IF(ISNUMBER(INDEX($A:$U,ROW(),$D$6)),INDEX($A:$U,ROW(),$D$6),IFERROR(--SUBSTITUTE(SUBSTITUTE(TRIM(INDEX($A:$U,ROW(),$D$6)),",",""),"원",""),0))))</f>
        <v/>
      </c>
      <c r="AA1293" s="30">
        <f>IF(OR($Y1293="",$E$6=""),"",IF(INDEX($A:$U,ROW(),$E$6)="",0,IF(ISNUMBER(INDEX($A:$U,ROW(),$E$6)),INDEX($A:$U,ROW(),$E$6),IFERROR(--SUBSTITUTE(SUBSTITUTE(TRIM(INDEX($A:$U,ROW(),$E$6)),",",""),"원",""),0))))</f>
        <v/>
      </c>
      <c r="AB1293" s="30">
        <f>IF(OR($Y1293="",$F$6=""),"",IF(INDEX($A:$U,ROW(),$F$6)="","",IF(ISNUMBER(INDEX($A:$U,ROW(),$F$6)),INDEX($A:$U,ROW(),$F$6),IFERROR(--SUBSTITUTE(SUBSTITUTE(TRIM(INDEX($A:$U,ROW(),$F$6)),",",""),"원",""),""))))</f>
        <v/>
      </c>
      <c r="AC1293" s="2">
        <f>IF(OR($Y1293="",$G$6=""),"",INDEX($A:$U,ROW(),$G$6)&amp;"")</f>
        <v/>
      </c>
      <c r="AD1293" s="2">
        <f>IF($Y1293="","",IF(OR(AND(설정!$B$5&lt;&gt;"",ISNUMBER(SEARCH(설정!$B$5,$AC1293))),AND(설정!$B$6&lt;&gt;"",ISNUMBER(SEARCH(설정!$B$6,$AC1293))),AND(설정!$B$7&lt;&gt;"",ISNUMBER(SEARCH(설정!$B$7,$AC1293)))),"제외","포함"))</f>
        <v/>
      </c>
    </row>
    <row r="1294">
      <c r="W1294" s="2">
        <f>IF(OR($B$5="",$C$6="",ROW()&lt;$B$5),"",IF(INDEX($A:$U,ROW(),$C$6)="","",INDEX($A:$U,ROW(),$C$6)))</f>
        <v/>
      </c>
      <c r="X1294" s="28">
        <f>IF($W1294="","",IF(ISNUMBER($W1294),IF($W1294&gt;=10000000,IFERROR(DATE(INT($W1294/10000),MOD(INT($W1294/100),100),MOD($W1294,100)),""),$W1294),IF(ISNUMBER(--SUBSTITUTE(SUBSTITUTE(TRIM($W1294),".","-"),"/","-")),IF(--SUBSTITUTE(SUBSTITUTE(TRIM($W1294),".","-"),"/","-")&gt;=10000000,IFERROR(DATE(--LEFT(TRIM($W1294),4),--MID(TRIM($W1294),5,2),--RIGHT(TRIM($W1294),2)),""),--SUBSTITUTE(SUBSTITUTE(TRIM($W1294),".","-"),"/","-")),IFERROR(--LEFT(SUBSTITUTE(SUBSTITUTE(TRIM($W1294),".","-"),"/","-"),10),""))))</f>
        <v/>
      </c>
      <c r="Y1294" s="29">
        <f>IF($X1294="","",INT($X1294))</f>
        <v/>
      </c>
      <c r="Z1294" s="30">
        <f>IF(OR($Y1294="",$D$6=""),"",IF(INDEX($A:$U,ROW(),$D$6)="",0,IF(ISNUMBER(INDEX($A:$U,ROW(),$D$6)),INDEX($A:$U,ROW(),$D$6),IFERROR(--SUBSTITUTE(SUBSTITUTE(TRIM(INDEX($A:$U,ROW(),$D$6)),",",""),"원",""),0))))</f>
        <v/>
      </c>
      <c r="AA1294" s="30">
        <f>IF(OR($Y1294="",$E$6=""),"",IF(INDEX($A:$U,ROW(),$E$6)="",0,IF(ISNUMBER(INDEX($A:$U,ROW(),$E$6)),INDEX($A:$U,ROW(),$E$6),IFERROR(--SUBSTITUTE(SUBSTITUTE(TRIM(INDEX($A:$U,ROW(),$E$6)),",",""),"원",""),0))))</f>
        <v/>
      </c>
      <c r="AB1294" s="30">
        <f>IF(OR($Y1294="",$F$6=""),"",IF(INDEX($A:$U,ROW(),$F$6)="","",IF(ISNUMBER(INDEX($A:$U,ROW(),$F$6)),INDEX($A:$U,ROW(),$F$6),IFERROR(--SUBSTITUTE(SUBSTITUTE(TRIM(INDEX($A:$U,ROW(),$F$6)),",",""),"원",""),""))))</f>
        <v/>
      </c>
      <c r="AC1294" s="2">
        <f>IF(OR($Y1294="",$G$6=""),"",INDEX($A:$U,ROW(),$G$6)&amp;"")</f>
        <v/>
      </c>
      <c r="AD1294" s="2">
        <f>IF($Y1294="","",IF(OR(AND(설정!$B$5&lt;&gt;"",ISNUMBER(SEARCH(설정!$B$5,$AC1294))),AND(설정!$B$6&lt;&gt;"",ISNUMBER(SEARCH(설정!$B$6,$AC1294))),AND(설정!$B$7&lt;&gt;"",ISNUMBER(SEARCH(설정!$B$7,$AC1294)))),"제외","포함"))</f>
        <v/>
      </c>
    </row>
    <row r="1295">
      <c r="W1295" s="2">
        <f>IF(OR($B$5="",$C$6="",ROW()&lt;$B$5),"",IF(INDEX($A:$U,ROW(),$C$6)="","",INDEX($A:$U,ROW(),$C$6)))</f>
        <v/>
      </c>
      <c r="X1295" s="28">
        <f>IF($W1295="","",IF(ISNUMBER($W1295),IF($W1295&gt;=10000000,IFERROR(DATE(INT($W1295/10000),MOD(INT($W1295/100),100),MOD($W1295,100)),""),$W1295),IF(ISNUMBER(--SUBSTITUTE(SUBSTITUTE(TRIM($W1295),".","-"),"/","-")),IF(--SUBSTITUTE(SUBSTITUTE(TRIM($W1295),".","-"),"/","-")&gt;=10000000,IFERROR(DATE(--LEFT(TRIM($W1295),4),--MID(TRIM($W1295),5,2),--RIGHT(TRIM($W1295),2)),""),--SUBSTITUTE(SUBSTITUTE(TRIM($W1295),".","-"),"/","-")),IFERROR(--LEFT(SUBSTITUTE(SUBSTITUTE(TRIM($W1295),".","-"),"/","-"),10),""))))</f>
        <v/>
      </c>
      <c r="Y1295" s="29">
        <f>IF($X1295="","",INT($X1295))</f>
        <v/>
      </c>
      <c r="Z1295" s="30">
        <f>IF(OR($Y1295="",$D$6=""),"",IF(INDEX($A:$U,ROW(),$D$6)="",0,IF(ISNUMBER(INDEX($A:$U,ROW(),$D$6)),INDEX($A:$U,ROW(),$D$6),IFERROR(--SUBSTITUTE(SUBSTITUTE(TRIM(INDEX($A:$U,ROW(),$D$6)),",",""),"원",""),0))))</f>
        <v/>
      </c>
      <c r="AA1295" s="30">
        <f>IF(OR($Y1295="",$E$6=""),"",IF(INDEX($A:$U,ROW(),$E$6)="",0,IF(ISNUMBER(INDEX($A:$U,ROW(),$E$6)),INDEX($A:$U,ROW(),$E$6),IFERROR(--SUBSTITUTE(SUBSTITUTE(TRIM(INDEX($A:$U,ROW(),$E$6)),",",""),"원",""),0))))</f>
        <v/>
      </c>
      <c r="AB1295" s="30">
        <f>IF(OR($Y1295="",$F$6=""),"",IF(INDEX($A:$U,ROW(),$F$6)="","",IF(ISNUMBER(INDEX($A:$U,ROW(),$F$6)),INDEX($A:$U,ROW(),$F$6),IFERROR(--SUBSTITUTE(SUBSTITUTE(TRIM(INDEX($A:$U,ROW(),$F$6)),",",""),"원",""),""))))</f>
        <v/>
      </c>
      <c r="AC1295" s="2">
        <f>IF(OR($Y1295="",$G$6=""),"",INDEX($A:$U,ROW(),$G$6)&amp;"")</f>
        <v/>
      </c>
      <c r="AD1295" s="2">
        <f>IF($Y1295="","",IF(OR(AND(설정!$B$5&lt;&gt;"",ISNUMBER(SEARCH(설정!$B$5,$AC1295))),AND(설정!$B$6&lt;&gt;"",ISNUMBER(SEARCH(설정!$B$6,$AC1295))),AND(설정!$B$7&lt;&gt;"",ISNUMBER(SEARCH(설정!$B$7,$AC1295)))),"제외","포함"))</f>
        <v/>
      </c>
    </row>
    <row r="1296">
      <c r="W1296" s="2">
        <f>IF(OR($B$5="",$C$6="",ROW()&lt;$B$5),"",IF(INDEX($A:$U,ROW(),$C$6)="","",INDEX($A:$U,ROW(),$C$6)))</f>
        <v/>
      </c>
      <c r="X1296" s="28">
        <f>IF($W1296="","",IF(ISNUMBER($W1296),IF($W1296&gt;=10000000,IFERROR(DATE(INT($W1296/10000),MOD(INT($W1296/100),100),MOD($W1296,100)),""),$W1296),IF(ISNUMBER(--SUBSTITUTE(SUBSTITUTE(TRIM($W1296),".","-"),"/","-")),IF(--SUBSTITUTE(SUBSTITUTE(TRIM($W1296),".","-"),"/","-")&gt;=10000000,IFERROR(DATE(--LEFT(TRIM($W1296),4),--MID(TRIM($W1296),5,2),--RIGHT(TRIM($W1296),2)),""),--SUBSTITUTE(SUBSTITUTE(TRIM($W1296),".","-"),"/","-")),IFERROR(--LEFT(SUBSTITUTE(SUBSTITUTE(TRIM($W1296),".","-"),"/","-"),10),""))))</f>
        <v/>
      </c>
      <c r="Y1296" s="29">
        <f>IF($X1296="","",INT($X1296))</f>
        <v/>
      </c>
      <c r="Z1296" s="30">
        <f>IF(OR($Y1296="",$D$6=""),"",IF(INDEX($A:$U,ROW(),$D$6)="",0,IF(ISNUMBER(INDEX($A:$U,ROW(),$D$6)),INDEX($A:$U,ROW(),$D$6),IFERROR(--SUBSTITUTE(SUBSTITUTE(TRIM(INDEX($A:$U,ROW(),$D$6)),",",""),"원",""),0))))</f>
        <v/>
      </c>
      <c r="AA1296" s="30">
        <f>IF(OR($Y1296="",$E$6=""),"",IF(INDEX($A:$U,ROW(),$E$6)="",0,IF(ISNUMBER(INDEX($A:$U,ROW(),$E$6)),INDEX($A:$U,ROW(),$E$6),IFERROR(--SUBSTITUTE(SUBSTITUTE(TRIM(INDEX($A:$U,ROW(),$E$6)),",",""),"원",""),0))))</f>
        <v/>
      </c>
      <c r="AB1296" s="30">
        <f>IF(OR($Y1296="",$F$6=""),"",IF(INDEX($A:$U,ROW(),$F$6)="","",IF(ISNUMBER(INDEX($A:$U,ROW(),$F$6)),INDEX($A:$U,ROW(),$F$6),IFERROR(--SUBSTITUTE(SUBSTITUTE(TRIM(INDEX($A:$U,ROW(),$F$6)),",",""),"원",""),""))))</f>
        <v/>
      </c>
      <c r="AC1296" s="2">
        <f>IF(OR($Y1296="",$G$6=""),"",INDEX($A:$U,ROW(),$G$6)&amp;"")</f>
        <v/>
      </c>
      <c r="AD1296" s="2">
        <f>IF($Y1296="","",IF(OR(AND(설정!$B$5&lt;&gt;"",ISNUMBER(SEARCH(설정!$B$5,$AC1296))),AND(설정!$B$6&lt;&gt;"",ISNUMBER(SEARCH(설정!$B$6,$AC1296))),AND(설정!$B$7&lt;&gt;"",ISNUMBER(SEARCH(설정!$B$7,$AC1296)))),"제외","포함"))</f>
        <v/>
      </c>
    </row>
    <row r="1297">
      <c r="W1297" s="2">
        <f>IF(OR($B$5="",$C$6="",ROW()&lt;$B$5),"",IF(INDEX($A:$U,ROW(),$C$6)="","",INDEX($A:$U,ROW(),$C$6)))</f>
        <v/>
      </c>
      <c r="X1297" s="28">
        <f>IF($W1297="","",IF(ISNUMBER($W1297),IF($W1297&gt;=10000000,IFERROR(DATE(INT($W1297/10000),MOD(INT($W1297/100),100),MOD($W1297,100)),""),$W1297),IF(ISNUMBER(--SUBSTITUTE(SUBSTITUTE(TRIM($W1297),".","-"),"/","-")),IF(--SUBSTITUTE(SUBSTITUTE(TRIM($W1297),".","-"),"/","-")&gt;=10000000,IFERROR(DATE(--LEFT(TRIM($W1297),4),--MID(TRIM($W1297),5,2),--RIGHT(TRIM($W1297),2)),""),--SUBSTITUTE(SUBSTITUTE(TRIM($W1297),".","-"),"/","-")),IFERROR(--LEFT(SUBSTITUTE(SUBSTITUTE(TRIM($W1297),".","-"),"/","-"),10),""))))</f>
        <v/>
      </c>
      <c r="Y1297" s="29">
        <f>IF($X1297="","",INT($X1297))</f>
        <v/>
      </c>
      <c r="Z1297" s="30">
        <f>IF(OR($Y1297="",$D$6=""),"",IF(INDEX($A:$U,ROW(),$D$6)="",0,IF(ISNUMBER(INDEX($A:$U,ROW(),$D$6)),INDEX($A:$U,ROW(),$D$6),IFERROR(--SUBSTITUTE(SUBSTITUTE(TRIM(INDEX($A:$U,ROW(),$D$6)),",",""),"원",""),0))))</f>
        <v/>
      </c>
      <c r="AA1297" s="30">
        <f>IF(OR($Y1297="",$E$6=""),"",IF(INDEX($A:$U,ROW(),$E$6)="",0,IF(ISNUMBER(INDEX($A:$U,ROW(),$E$6)),INDEX($A:$U,ROW(),$E$6),IFERROR(--SUBSTITUTE(SUBSTITUTE(TRIM(INDEX($A:$U,ROW(),$E$6)),",",""),"원",""),0))))</f>
        <v/>
      </c>
      <c r="AB1297" s="30">
        <f>IF(OR($Y1297="",$F$6=""),"",IF(INDEX($A:$U,ROW(),$F$6)="","",IF(ISNUMBER(INDEX($A:$U,ROW(),$F$6)),INDEX($A:$U,ROW(),$F$6),IFERROR(--SUBSTITUTE(SUBSTITUTE(TRIM(INDEX($A:$U,ROW(),$F$6)),",",""),"원",""),""))))</f>
        <v/>
      </c>
      <c r="AC1297" s="2">
        <f>IF(OR($Y1297="",$G$6=""),"",INDEX($A:$U,ROW(),$G$6)&amp;"")</f>
        <v/>
      </c>
      <c r="AD1297" s="2">
        <f>IF($Y1297="","",IF(OR(AND(설정!$B$5&lt;&gt;"",ISNUMBER(SEARCH(설정!$B$5,$AC1297))),AND(설정!$B$6&lt;&gt;"",ISNUMBER(SEARCH(설정!$B$6,$AC1297))),AND(설정!$B$7&lt;&gt;"",ISNUMBER(SEARCH(설정!$B$7,$AC1297)))),"제외","포함"))</f>
        <v/>
      </c>
    </row>
    <row r="1298">
      <c r="W1298" s="2">
        <f>IF(OR($B$5="",$C$6="",ROW()&lt;$B$5),"",IF(INDEX($A:$U,ROW(),$C$6)="","",INDEX($A:$U,ROW(),$C$6)))</f>
        <v/>
      </c>
      <c r="X1298" s="28">
        <f>IF($W1298="","",IF(ISNUMBER($W1298),IF($W1298&gt;=10000000,IFERROR(DATE(INT($W1298/10000),MOD(INT($W1298/100),100),MOD($W1298,100)),""),$W1298),IF(ISNUMBER(--SUBSTITUTE(SUBSTITUTE(TRIM($W1298),".","-"),"/","-")),IF(--SUBSTITUTE(SUBSTITUTE(TRIM($W1298),".","-"),"/","-")&gt;=10000000,IFERROR(DATE(--LEFT(TRIM($W1298),4),--MID(TRIM($W1298),5,2),--RIGHT(TRIM($W1298),2)),""),--SUBSTITUTE(SUBSTITUTE(TRIM($W1298),".","-"),"/","-")),IFERROR(--LEFT(SUBSTITUTE(SUBSTITUTE(TRIM($W1298),".","-"),"/","-"),10),""))))</f>
        <v/>
      </c>
      <c r="Y1298" s="29">
        <f>IF($X1298="","",INT($X1298))</f>
        <v/>
      </c>
      <c r="Z1298" s="30">
        <f>IF(OR($Y1298="",$D$6=""),"",IF(INDEX($A:$U,ROW(),$D$6)="",0,IF(ISNUMBER(INDEX($A:$U,ROW(),$D$6)),INDEX($A:$U,ROW(),$D$6),IFERROR(--SUBSTITUTE(SUBSTITUTE(TRIM(INDEX($A:$U,ROW(),$D$6)),",",""),"원",""),0))))</f>
        <v/>
      </c>
      <c r="AA1298" s="30">
        <f>IF(OR($Y1298="",$E$6=""),"",IF(INDEX($A:$U,ROW(),$E$6)="",0,IF(ISNUMBER(INDEX($A:$U,ROW(),$E$6)),INDEX($A:$U,ROW(),$E$6),IFERROR(--SUBSTITUTE(SUBSTITUTE(TRIM(INDEX($A:$U,ROW(),$E$6)),",",""),"원",""),0))))</f>
        <v/>
      </c>
      <c r="AB1298" s="30">
        <f>IF(OR($Y1298="",$F$6=""),"",IF(INDEX($A:$U,ROW(),$F$6)="","",IF(ISNUMBER(INDEX($A:$U,ROW(),$F$6)),INDEX($A:$U,ROW(),$F$6),IFERROR(--SUBSTITUTE(SUBSTITUTE(TRIM(INDEX($A:$U,ROW(),$F$6)),",",""),"원",""),""))))</f>
        <v/>
      </c>
      <c r="AC1298" s="2">
        <f>IF(OR($Y1298="",$G$6=""),"",INDEX($A:$U,ROW(),$G$6)&amp;"")</f>
        <v/>
      </c>
      <c r="AD1298" s="2">
        <f>IF($Y1298="","",IF(OR(AND(설정!$B$5&lt;&gt;"",ISNUMBER(SEARCH(설정!$B$5,$AC1298))),AND(설정!$B$6&lt;&gt;"",ISNUMBER(SEARCH(설정!$B$6,$AC1298))),AND(설정!$B$7&lt;&gt;"",ISNUMBER(SEARCH(설정!$B$7,$AC1298)))),"제외","포함"))</f>
        <v/>
      </c>
    </row>
    <row r="1299">
      <c r="W1299" s="2">
        <f>IF(OR($B$5="",$C$6="",ROW()&lt;$B$5),"",IF(INDEX($A:$U,ROW(),$C$6)="","",INDEX($A:$U,ROW(),$C$6)))</f>
        <v/>
      </c>
      <c r="X1299" s="28">
        <f>IF($W1299="","",IF(ISNUMBER($W1299),IF($W1299&gt;=10000000,IFERROR(DATE(INT($W1299/10000),MOD(INT($W1299/100),100),MOD($W1299,100)),""),$W1299),IF(ISNUMBER(--SUBSTITUTE(SUBSTITUTE(TRIM($W1299),".","-"),"/","-")),IF(--SUBSTITUTE(SUBSTITUTE(TRIM($W1299),".","-"),"/","-")&gt;=10000000,IFERROR(DATE(--LEFT(TRIM($W1299),4),--MID(TRIM($W1299),5,2),--RIGHT(TRIM($W1299),2)),""),--SUBSTITUTE(SUBSTITUTE(TRIM($W1299),".","-"),"/","-")),IFERROR(--LEFT(SUBSTITUTE(SUBSTITUTE(TRIM($W1299),".","-"),"/","-"),10),""))))</f>
        <v/>
      </c>
      <c r="Y1299" s="29">
        <f>IF($X1299="","",INT($X1299))</f>
        <v/>
      </c>
      <c r="Z1299" s="30">
        <f>IF(OR($Y1299="",$D$6=""),"",IF(INDEX($A:$U,ROW(),$D$6)="",0,IF(ISNUMBER(INDEX($A:$U,ROW(),$D$6)),INDEX($A:$U,ROW(),$D$6),IFERROR(--SUBSTITUTE(SUBSTITUTE(TRIM(INDEX($A:$U,ROW(),$D$6)),",",""),"원",""),0))))</f>
        <v/>
      </c>
      <c r="AA1299" s="30">
        <f>IF(OR($Y1299="",$E$6=""),"",IF(INDEX($A:$U,ROW(),$E$6)="",0,IF(ISNUMBER(INDEX($A:$U,ROW(),$E$6)),INDEX($A:$U,ROW(),$E$6),IFERROR(--SUBSTITUTE(SUBSTITUTE(TRIM(INDEX($A:$U,ROW(),$E$6)),",",""),"원",""),0))))</f>
        <v/>
      </c>
      <c r="AB1299" s="30">
        <f>IF(OR($Y1299="",$F$6=""),"",IF(INDEX($A:$U,ROW(),$F$6)="","",IF(ISNUMBER(INDEX($A:$U,ROW(),$F$6)),INDEX($A:$U,ROW(),$F$6),IFERROR(--SUBSTITUTE(SUBSTITUTE(TRIM(INDEX($A:$U,ROW(),$F$6)),",",""),"원",""),""))))</f>
        <v/>
      </c>
      <c r="AC1299" s="2">
        <f>IF(OR($Y1299="",$G$6=""),"",INDEX($A:$U,ROW(),$G$6)&amp;"")</f>
        <v/>
      </c>
      <c r="AD1299" s="2">
        <f>IF($Y1299="","",IF(OR(AND(설정!$B$5&lt;&gt;"",ISNUMBER(SEARCH(설정!$B$5,$AC1299))),AND(설정!$B$6&lt;&gt;"",ISNUMBER(SEARCH(설정!$B$6,$AC1299))),AND(설정!$B$7&lt;&gt;"",ISNUMBER(SEARCH(설정!$B$7,$AC1299)))),"제외","포함"))</f>
        <v/>
      </c>
    </row>
    <row r="1300">
      <c r="W1300" s="2">
        <f>IF(OR($B$5="",$C$6="",ROW()&lt;$B$5),"",IF(INDEX($A:$U,ROW(),$C$6)="","",INDEX($A:$U,ROW(),$C$6)))</f>
        <v/>
      </c>
      <c r="X1300" s="28">
        <f>IF($W1300="","",IF(ISNUMBER($W1300),IF($W1300&gt;=10000000,IFERROR(DATE(INT($W1300/10000),MOD(INT($W1300/100),100),MOD($W1300,100)),""),$W1300),IF(ISNUMBER(--SUBSTITUTE(SUBSTITUTE(TRIM($W1300),".","-"),"/","-")),IF(--SUBSTITUTE(SUBSTITUTE(TRIM($W1300),".","-"),"/","-")&gt;=10000000,IFERROR(DATE(--LEFT(TRIM($W1300),4),--MID(TRIM($W1300),5,2),--RIGHT(TRIM($W1300),2)),""),--SUBSTITUTE(SUBSTITUTE(TRIM($W1300),".","-"),"/","-")),IFERROR(--LEFT(SUBSTITUTE(SUBSTITUTE(TRIM($W1300),".","-"),"/","-"),10),""))))</f>
        <v/>
      </c>
      <c r="Y1300" s="29">
        <f>IF($X1300="","",INT($X1300))</f>
        <v/>
      </c>
      <c r="Z1300" s="30">
        <f>IF(OR($Y1300="",$D$6=""),"",IF(INDEX($A:$U,ROW(),$D$6)="",0,IF(ISNUMBER(INDEX($A:$U,ROW(),$D$6)),INDEX($A:$U,ROW(),$D$6),IFERROR(--SUBSTITUTE(SUBSTITUTE(TRIM(INDEX($A:$U,ROW(),$D$6)),",",""),"원",""),0))))</f>
        <v/>
      </c>
      <c r="AA1300" s="30">
        <f>IF(OR($Y1300="",$E$6=""),"",IF(INDEX($A:$U,ROW(),$E$6)="",0,IF(ISNUMBER(INDEX($A:$U,ROW(),$E$6)),INDEX($A:$U,ROW(),$E$6),IFERROR(--SUBSTITUTE(SUBSTITUTE(TRIM(INDEX($A:$U,ROW(),$E$6)),",",""),"원",""),0))))</f>
        <v/>
      </c>
      <c r="AB1300" s="30">
        <f>IF(OR($Y1300="",$F$6=""),"",IF(INDEX($A:$U,ROW(),$F$6)="","",IF(ISNUMBER(INDEX($A:$U,ROW(),$F$6)),INDEX($A:$U,ROW(),$F$6),IFERROR(--SUBSTITUTE(SUBSTITUTE(TRIM(INDEX($A:$U,ROW(),$F$6)),",",""),"원",""),""))))</f>
        <v/>
      </c>
      <c r="AC1300" s="2">
        <f>IF(OR($Y1300="",$G$6=""),"",INDEX($A:$U,ROW(),$G$6)&amp;"")</f>
        <v/>
      </c>
      <c r="AD1300" s="2">
        <f>IF($Y1300="","",IF(OR(AND(설정!$B$5&lt;&gt;"",ISNUMBER(SEARCH(설정!$B$5,$AC1300))),AND(설정!$B$6&lt;&gt;"",ISNUMBER(SEARCH(설정!$B$6,$AC1300))),AND(설정!$B$7&lt;&gt;"",ISNUMBER(SEARCH(설정!$B$7,$AC1300)))),"제외","포함"))</f>
        <v/>
      </c>
    </row>
    <row r="1301">
      <c r="W1301" s="2">
        <f>IF(OR($B$5="",$C$6="",ROW()&lt;$B$5),"",IF(INDEX($A:$U,ROW(),$C$6)="","",INDEX($A:$U,ROW(),$C$6)))</f>
        <v/>
      </c>
      <c r="X1301" s="28">
        <f>IF($W1301="","",IF(ISNUMBER($W1301),IF($W1301&gt;=10000000,IFERROR(DATE(INT($W1301/10000),MOD(INT($W1301/100),100),MOD($W1301,100)),""),$W1301),IF(ISNUMBER(--SUBSTITUTE(SUBSTITUTE(TRIM($W1301),".","-"),"/","-")),IF(--SUBSTITUTE(SUBSTITUTE(TRIM($W1301),".","-"),"/","-")&gt;=10000000,IFERROR(DATE(--LEFT(TRIM($W1301),4),--MID(TRIM($W1301),5,2),--RIGHT(TRIM($W1301),2)),""),--SUBSTITUTE(SUBSTITUTE(TRIM($W1301),".","-"),"/","-")),IFERROR(--LEFT(SUBSTITUTE(SUBSTITUTE(TRIM($W1301),".","-"),"/","-"),10),""))))</f>
        <v/>
      </c>
      <c r="Y1301" s="29">
        <f>IF($X1301="","",INT($X1301))</f>
        <v/>
      </c>
      <c r="Z1301" s="30">
        <f>IF(OR($Y1301="",$D$6=""),"",IF(INDEX($A:$U,ROW(),$D$6)="",0,IF(ISNUMBER(INDEX($A:$U,ROW(),$D$6)),INDEX($A:$U,ROW(),$D$6),IFERROR(--SUBSTITUTE(SUBSTITUTE(TRIM(INDEX($A:$U,ROW(),$D$6)),",",""),"원",""),0))))</f>
        <v/>
      </c>
      <c r="AA1301" s="30">
        <f>IF(OR($Y1301="",$E$6=""),"",IF(INDEX($A:$U,ROW(),$E$6)="",0,IF(ISNUMBER(INDEX($A:$U,ROW(),$E$6)),INDEX($A:$U,ROW(),$E$6),IFERROR(--SUBSTITUTE(SUBSTITUTE(TRIM(INDEX($A:$U,ROW(),$E$6)),",",""),"원",""),0))))</f>
        <v/>
      </c>
      <c r="AB1301" s="30">
        <f>IF(OR($Y1301="",$F$6=""),"",IF(INDEX($A:$U,ROW(),$F$6)="","",IF(ISNUMBER(INDEX($A:$U,ROW(),$F$6)),INDEX($A:$U,ROW(),$F$6),IFERROR(--SUBSTITUTE(SUBSTITUTE(TRIM(INDEX($A:$U,ROW(),$F$6)),",",""),"원",""),""))))</f>
        <v/>
      </c>
      <c r="AC1301" s="2">
        <f>IF(OR($Y1301="",$G$6=""),"",INDEX($A:$U,ROW(),$G$6)&amp;"")</f>
        <v/>
      </c>
      <c r="AD1301" s="2">
        <f>IF($Y1301="","",IF(OR(AND(설정!$B$5&lt;&gt;"",ISNUMBER(SEARCH(설정!$B$5,$AC1301))),AND(설정!$B$6&lt;&gt;"",ISNUMBER(SEARCH(설정!$B$6,$AC1301))),AND(설정!$B$7&lt;&gt;"",ISNUMBER(SEARCH(설정!$B$7,$AC1301)))),"제외","포함"))</f>
        <v/>
      </c>
    </row>
    <row r="1302">
      <c r="W1302" s="2">
        <f>IF(OR($B$5="",$C$6="",ROW()&lt;$B$5),"",IF(INDEX($A:$U,ROW(),$C$6)="","",INDEX($A:$U,ROW(),$C$6)))</f>
        <v/>
      </c>
      <c r="X1302" s="28">
        <f>IF($W1302="","",IF(ISNUMBER($W1302),IF($W1302&gt;=10000000,IFERROR(DATE(INT($W1302/10000),MOD(INT($W1302/100),100),MOD($W1302,100)),""),$W1302),IF(ISNUMBER(--SUBSTITUTE(SUBSTITUTE(TRIM($W1302),".","-"),"/","-")),IF(--SUBSTITUTE(SUBSTITUTE(TRIM($W1302),".","-"),"/","-")&gt;=10000000,IFERROR(DATE(--LEFT(TRIM($W1302),4),--MID(TRIM($W1302),5,2),--RIGHT(TRIM($W1302),2)),""),--SUBSTITUTE(SUBSTITUTE(TRIM($W1302),".","-"),"/","-")),IFERROR(--LEFT(SUBSTITUTE(SUBSTITUTE(TRIM($W1302),".","-"),"/","-"),10),""))))</f>
        <v/>
      </c>
      <c r="Y1302" s="29">
        <f>IF($X1302="","",INT($X1302))</f>
        <v/>
      </c>
      <c r="Z1302" s="30">
        <f>IF(OR($Y1302="",$D$6=""),"",IF(INDEX($A:$U,ROW(),$D$6)="",0,IF(ISNUMBER(INDEX($A:$U,ROW(),$D$6)),INDEX($A:$U,ROW(),$D$6),IFERROR(--SUBSTITUTE(SUBSTITUTE(TRIM(INDEX($A:$U,ROW(),$D$6)),",",""),"원",""),0))))</f>
        <v/>
      </c>
      <c r="AA1302" s="30">
        <f>IF(OR($Y1302="",$E$6=""),"",IF(INDEX($A:$U,ROW(),$E$6)="",0,IF(ISNUMBER(INDEX($A:$U,ROW(),$E$6)),INDEX($A:$U,ROW(),$E$6),IFERROR(--SUBSTITUTE(SUBSTITUTE(TRIM(INDEX($A:$U,ROW(),$E$6)),",",""),"원",""),0))))</f>
        <v/>
      </c>
      <c r="AB1302" s="30">
        <f>IF(OR($Y1302="",$F$6=""),"",IF(INDEX($A:$U,ROW(),$F$6)="","",IF(ISNUMBER(INDEX($A:$U,ROW(),$F$6)),INDEX($A:$U,ROW(),$F$6),IFERROR(--SUBSTITUTE(SUBSTITUTE(TRIM(INDEX($A:$U,ROW(),$F$6)),",",""),"원",""),""))))</f>
        <v/>
      </c>
      <c r="AC1302" s="2">
        <f>IF(OR($Y1302="",$G$6=""),"",INDEX($A:$U,ROW(),$G$6)&amp;"")</f>
        <v/>
      </c>
      <c r="AD1302" s="2">
        <f>IF($Y1302="","",IF(OR(AND(설정!$B$5&lt;&gt;"",ISNUMBER(SEARCH(설정!$B$5,$AC1302))),AND(설정!$B$6&lt;&gt;"",ISNUMBER(SEARCH(설정!$B$6,$AC1302))),AND(설정!$B$7&lt;&gt;"",ISNUMBER(SEARCH(설정!$B$7,$AC1302)))),"제외","포함"))</f>
        <v/>
      </c>
    </row>
    <row r="1303">
      <c r="W1303" s="2">
        <f>IF(OR($B$5="",$C$6="",ROW()&lt;$B$5),"",IF(INDEX($A:$U,ROW(),$C$6)="","",INDEX($A:$U,ROW(),$C$6)))</f>
        <v/>
      </c>
      <c r="X1303" s="28">
        <f>IF($W1303="","",IF(ISNUMBER($W1303),IF($W1303&gt;=10000000,IFERROR(DATE(INT($W1303/10000),MOD(INT($W1303/100),100),MOD($W1303,100)),""),$W1303),IF(ISNUMBER(--SUBSTITUTE(SUBSTITUTE(TRIM($W1303),".","-"),"/","-")),IF(--SUBSTITUTE(SUBSTITUTE(TRIM($W1303),".","-"),"/","-")&gt;=10000000,IFERROR(DATE(--LEFT(TRIM($W1303),4),--MID(TRIM($W1303),5,2),--RIGHT(TRIM($W1303),2)),""),--SUBSTITUTE(SUBSTITUTE(TRIM($W1303),".","-"),"/","-")),IFERROR(--LEFT(SUBSTITUTE(SUBSTITUTE(TRIM($W1303),".","-"),"/","-"),10),""))))</f>
        <v/>
      </c>
      <c r="Y1303" s="29">
        <f>IF($X1303="","",INT($X1303))</f>
        <v/>
      </c>
      <c r="Z1303" s="30">
        <f>IF(OR($Y1303="",$D$6=""),"",IF(INDEX($A:$U,ROW(),$D$6)="",0,IF(ISNUMBER(INDEX($A:$U,ROW(),$D$6)),INDEX($A:$U,ROW(),$D$6),IFERROR(--SUBSTITUTE(SUBSTITUTE(TRIM(INDEX($A:$U,ROW(),$D$6)),",",""),"원",""),0))))</f>
        <v/>
      </c>
      <c r="AA1303" s="30">
        <f>IF(OR($Y1303="",$E$6=""),"",IF(INDEX($A:$U,ROW(),$E$6)="",0,IF(ISNUMBER(INDEX($A:$U,ROW(),$E$6)),INDEX($A:$U,ROW(),$E$6),IFERROR(--SUBSTITUTE(SUBSTITUTE(TRIM(INDEX($A:$U,ROW(),$E$6)),",",""),"원",""),0))))</f>
        <v/>
      </c>
      <c r="AB1303" s="30">
        <f>IF(OR($Y1303="",$F$6=""),"",IF(INDEX($A:$U,ROW(),$F$6)="","",IF(ISNUMBER(INDEX($A:$U,ROW(),$F$6)),INDEX($A:$U,ROW(),$F$6),IFERROR(--SUBSTITUTE(SUBSTITUTE(TRIM(INDEX($A:$U,ROW(),$F$6)),",",""),"원",""),""))))</f>
        <v/>
      </c>
      <c r="AC1303" s="2">
        <f>IF(OR($Y1303="",$G$6=""),"",INDEX($A:$U,ROW(),$G$6)&amp;"")</f>
        <v/>
      </c>
      <c r="AD1303" s="2">
        <f>IF($Y1303="","",IF(OR(AND(설정!$B$5&lt;&gt;"",ISNUMBER(SEARCH(설정!$B$5,$AC1303))),AND(설정!$B$6&lt;&gt;"",ISNUMBER(SEARCH(설정!$B$6,$AC1303))),AND(설정!$B$7&lt;&gt;"",ISNUMBER(SEARCH(설정!$B$7,$AC1303)))),"제외","포함"))</f>
        <v/>
      </c>
    </row>
    <row r="1304">
      <c r="W1304" s="2">
        <f>IF(OR($B$5="",$C$6="",ROW()&lt;$B$5),"",IF(INDEX($A:$U,ROW(),$C$6)="","",INDEX($A:$U,ROW(),$C$6)))</f>
        <v/>
      </c>
      <c r="X1304" s="28">
        <f>IF($W1304="","",IF(ISNUMBER($W1304),IF($W1304&gt;=10000000,IFERROR(DATE(INT($W1304/10000),MOD(INT($W1304/100),100),MOD($W1304,100)),""),$W1304),IF(ISNUMBER(--SUBSTITUTE(SUBSTITUTE(TRIM($W1304),".","-"),"/","-")),IF(--SUBSTITUTE(SUBSTITUTE(TRIM($W1304),".","-"),"/","-")&gt;=10000000,IFERROR(DATE(--LEFT(TRIM($W1304),4),--MID(TRIM($W1304),5,2),--RIGHT(TRIM($W1304),2)),""),--SUBSTITUTE(SUBSTITUTE(TRIM($W1304),".","-"),"/","-")),IFERROR(--LEFT(SUBSTITUTE(SUBSTITUTE(TRIM($W1304),".","-"),"/","-"),10),""))))</f>
        <v/>
      </c>
      <c r="Y1304" s="29">
        <f>IF($X1304="","",INT($X1304))</f>
        <v/>
      </c>
      <c r="Z1304" s="30">
        <f>IF(OR($Y1304="",$D$6=""),"",IF(INDEX($A:$U,ROW(),$D$6)="",0,IF(ISNUMBER(INDEX($A:$U,ROW(),$D$6)),INDEX($A:$U,ROW(),$D$6),IFERROR(--SUBSTITUTE(SUBSTITUTE(TRIM(INDEX($A:$U,ROW(),$D$6)),",",""),"원",""),0))))</f>
        <v/>
      </c>
      <c r="AA1304" s="30">
        <f>IF(OR($Y1304="",$E$6=""),"",IF(INDEX($A:$U,ROW(),$E$6)="",0,IF(ISNUMBER(INDEX($A:$U,ROW(),$E$6)),INDEX($A:$U,ROW(),$E$6),IFERROR(--SUBSTITUTE(SUBSTITUTE(TRIM(INDEX($A:$U,ROW(),$E$6)),",",""),"원",""),0))))</f>
        <v/>
      </c>
      <c r="AB1304" s="30">
        <f>IF(OR($Y1304="",$F$6=""),"",IF(INDEX($A:$U,ROW(),$F$6)="","",IF(ISNUMBER(INDEX($A:$U,ROW(),$F$6)),INDEX($A:$U,ROW(),$F$6),IFERROR(--SUBSTITUTE(SUBSTITUTE(TRIM(INDEX($A:$U,ROW(),$F$6)),",",""),"원",""),""))))</f>
        <v/>
      </c>
      <c r="AC1304" s="2">
        <f>IF(OR($Y1304="",$G$6=""),"",INDEX($A:$U,ROW(),$G$6)&amp;"")</f>
        <v/>
      </c>
      <c r="AD1304" s="2">
        <f>IF($Y1304="","",IF(OR(AND(설정!$B$5&lt;&gt;"",ISNUMBER(SEARCH(설정!$B$5,$AC1304))),AND(설정!$B$6&lt;&gt;"",ISNUMBER(SEARCH(설정!$B$6,$AC1304))),AND(설정!$B$7&lt;&gt;"",ISNUMBER(SEARCH(설정!$B$7,$AC1304)))),"제외","포함"))</f>
        <v/>
      </c>
    </row>
    <row r="1305">
      <c r="W1305" s="2">
        <f>IF(OR($B$5="",$C$6="",ROW()&lt;$B$5),"",IF(INDEX($A:$U,ROW(),$C$6)="","",INDEX($A:$U,ROW(),$C$6)))</f>
        <v/>
      </c>
      <c r="X1305" s="28">
        <f>IF($W1305="","",IF(ISNUMBER($W1305),IF($W1305&gt;=10000000,IFERROR(DATE(INT($W1305/10000),MOD(INT($W1305/100),100),MOD($W1305,100)),""),$W1305),IF(ISNUMBER(--SUBSTITUTE(SUBSTITUTE(TRIM($W1305),".","-"),"/","-")),IF(--SUBSTITUTE(SUBSTITUTE(TRIM($W1305),".","-"),"/","-")&gt;=10000000,IFERROR(DATE(--LEFT(TRIM($W1305),4),--MID(TRIM($W1305),5,2),--RIGHT(TRIM($W1305),2)),""),--SUBSTITUTE(SUBSTITUTE(TRIM($W1305),".","-"),"/","-")),IFERROR(--LEFT(SUBSTITUTE(SUBSTITUTE(TRIM($W1305),".","-"),"/","-"),10),""))))</f>
        <v/>
      </c>
      <c r="Y1305" s="29">
        <f>IF($X1305="","",INT($X1305))</f>
        <v/>
      </c>
      <c r="Z1305" s="30">
        <f>IF(OR($Y1305="",$D$6=""),"",IF(INDEX($A:$U,ROW(),$D$6)="",0,IF(ISNUMBER(INDEX($A:$U,ROW(),$D$6)),INDEX($A:$U,ROW(),$D$6),IFERROR(--SUBSTITUTE(SUBSTITUTE(TRIM(INDEX($A:$U,ROW(),$D$6)),",",""),"원",""),0))))</f>
        <v/>
      </c>
      <c r="AA1305" s="30">
        <f>IF(OR($Y1305="",$E$6=""),"",IF(INDEX($A:$U,ROW(),$E$6)="",0,IF(ISNUMBER(INDEX($A:$U,ROW(),$E$6)),INDEX($A:$U,ROW(),$E$6),IFERROR(--SUBSTITUTE(SUBSTITUTE(TRIM(INDEX($A:$U,ROW(),$E$6)),",",""),"원",""),0))))</f>
        <v/>
      </c>
      <c r="AB1305" s="30">
        <f>IF(OR($Y1305="",$F$6=""),"",IF(INDEX($A:$U,ROW(),$F$6)="","",IF(ISNUMBER(INDEX($A:$U,ROW(),$F$6)),INDEX($A:$U,ROW(),$F$6),IFERROR(--SUBSTITUTE(SUBSTITUTE(TRIM(INDEX($A:$U,ROW(),$F$6)),",",""),"원",""),""))))</f>
        <v/>
      </c>
      <c r="AC1305" s="2">
        <f>IF(OR($Y1305="",$G$6=""),"",INDEX($A:$U,ROW(),$G$6)&amp;"")</f>
        <v/>
      </c>
      <c r="AD1305" s="2">
        <f>IF($Y1305="","",IF(OR(AND(설정!$B$5&lt;&gt;"",ISNUMBER(SEARCH(설정!$B$5,$AC1305))),AND(설정!$B$6&lt;&gt;"",ISNUMBER(SEARCH(설정!$B$6,$AC1305))),AND(설정!$B$7&lt;&gt;"",ISNUMBER(SEARCH(설정!$B$7,$AC1305)))),"제외","포함"))</f>
        <v/>
      </c>
    </row>
    <row r="1306">
      <c r="W1306" s="2">
        <f>IF(OR($B$5="",$C$6="",ROW()&lt;$B$5),"",IF(INDEX($A:$U,ROW(),$C$6)="","",INDEX($A:$U,ROW(),$C$6)))</f>
        <v/>
      </c>
      <c r="X1306" s="28">
        <f>IF($W1306="","",IF(ISNUMBER($W1306),IF($W1306&gt;=10000000,IFERROR(DATE(INT($W1306/10000),MOD(INT($W1306/100),100),MOD($W1306,100)),""),$W1306),IF(ISNUMBER(--SUBSTITUTE(SUBSTITUTE(TRIM($W1306),".","-"),"/","-")),IF(--SUBSTITUTE(SUBSTITUTE(TRIM($W1306),".","-"),"/","-")&gt;=10000000,IFERROR(DATE(--LEFT(TRIM($W1306),4),--MID(TRIM($W1306),5,2),--RIGHT(TRIM($W1306),2)),""),--SUBSTITUTE(SUBSTITUTE(TRIM($W1306),".","-"),"/","-")),IFERROR(--LEFT(SUBSTITUTE(SUBSTITUTE(TRIM($W1306),".","-"),"/","-"),10),""))))</f>
        <v/>
      </c>
      <c r="Y1306" s="29">
        <f>IF($X1306="","",INT($X1306))</f>
        <v/>
      </c>
      <c r="Z1306" s="30">
        <f>IF(OR($Y1306="",$D$6=""),"",IF(INDEX($A:$U,ROW(),$D$6)="",0,IF(ISNUMBER(INDEX($A:$U,ROW(),$D$6)),INDEX($A:$U,ROW(),$D$6),IFERROR(--SUBSTITUTE(SUBSTITUTE(TRIM(INDEX($A:$U,ROW(),$D$6)),",",""),"원",""),0))))</f>
        <v/>
      </c>
      <c r="AA1306" s="30">
        <f>IF(OR($Y1306="",$E$6=""),"",IF(INDEX($A:$U,ROW(),$E$6)="",0,IF(ISNUMBER(INDEX($A:$U,ROW(),$E$6)),INDEX($A:$U,ROW(),$E$6),IFERROR(--SUBSTITUTE(SUBSTITUTE(TRIM(INDEX($A:$U,ROW(),$E$6)),",",""),"원",""),0))))</f>
        <v/>
      </c>
      <c r="AB1306" s="30">
        <f>IF(OR($Y1306="",$F$6=""),"",IF(INDEX($A:$U,ROW(),$F$6)="","",IF(ISNUMBER(INDEX($A:$U,ROW(),$F$6)),INDEX($A:$U,ROW(),$F$6),IFERROR(--SUBSTITUTE(SUBSTITUTE(TRIM(INDEX($A:$U,ROW(),$F$6)),",",""),"원",""),""))))</f>
        <v/>
      </c>
      <c r="AC1306" s="2">
        <f>IF(OR($Y1306="",$G$6=""),"",INDEX($A:$U,ROW(),$G$6)&amp;"")</f>
        <v/>
      </c>
      <c r="AD1306" s="2">
        <f>IF($Y1306="","",IF(OR(AND(설정!$B$5&lt;&gt;"",ISNUMBER(SEARCH(설정!$B$5,$AC1306))),AND(설정!$B$6&lt;&gt;"",ISNUMBER(SEARCH(설정!$B$6,$AC1306))),AND(설정!$B$7&lt;&gt;"",ISNUMBER(SEARCH(설정!$B$7,$AC1306)))),"제외","포함"))</f>
        <v/>
      </c>
    </row>
    <row r="1307">
      <c r="W1307" s="2">
        <f>IF(OR($B$5="",$C$6="",ROW()&lt;$B$5),"",IF(INDEX($A:$U,ROW(),$C$6)="","",INDEX($A:$U,ROW(),$C$6)))</f>
        <v/>
      </c>
      <c r="X1307" s="28">
        <f>IF($W1307="","",IF(ISNUMBER($W1307),IF($W1307&gt;=10000000,IFERROR(DATE(INT($W1307/10000),MOD(INT($W1307/100),100),MOD($W1307,100)),""),$W1307),IF(ISNUMBER(--SUBSTITUTE(SUBSTITUTE(TRIM($W1307),".","-"),"/","-")),IF(--SUBSTITUTE(SUBSTITUTE(TRIM($W1307),".","-"),"/","-")&gt;=10000000,IFERROR(DATE(--LEFT(TRIM($W1307),4),--MID(TRIM($W1307),5,2),--RIGHT(TRIM($W1307),2)),""),--SUBSTITUTE(SUBSTITUTE(TRIM($W1307),".","-"),"/","-")),IFERROR(--LEFT(SUBSTITUTE(SUBSTITUTE(TRIM($W1307),".","-"),"/","-"),10),""))))</f>
        <v/>
      </c>
      <c r="Y1307" s="29">
        <f>IF($X1307="","",INT($X1307))</f>
        <v/>
      </c>
      <c r="Z1307" s="30">
        <f>IF(OR($Y1307="",$D$6=""),"",IF(INDEX($A:$U,ROW(),$D$6)="",0,IF(ISNUMBER(INDEX($A:$U,ROW(),$D$6)),INDEX($A:$U,ROW(),$D$6),IFERROR(--SUBSTITUTE(SUBSTITUTE(TRIM(INDEX($A:$U,ROW(),$D$6)),",",""),"원",""),0))))</f>
        <v/>
      </c>
      <c r="AA1307" s="30">
        <f>IF(OR($Y1307="",$E$6=""),"",IF(INDEX($A:$U,ROW(),$E$6)="",0,IF(ISNUMBER(INDEX($A:$U,ROW(),$E$6)),INDEX($A:$U,ROW(),$E$6),IFERROR(--SUBSTITUTE(SUBSTITUTE(TRIM(INDEX($A:$U,ROW(),$E$6)),",",""),"원",""),0))))</f>
        <v/>
      </c>
      <c r="AB1307" s="30">
        <f>IF(OR($Y1307="",$F$6=""),"",IF(INDEX($A:$U,ROW(),$F$6)="","",IF(ISNUMBER(INDEX($A:$U,ROW(),$F$6)),INDEX($A:$U,ROW(),$F$6),IFERROR(--SUBSTITUTE(SUBSTITUTE(TRIM(INDEX($A:$U,ROW(),$F$6)),",",""),"원",""),""))))</f>
        <v/>
      </c>
      <c r="AC1307" s="2">
        <f>IF(OR($Y1307="",$G$6=""),"",INDEX($A:$U,ROW(),$G$6)&amp;"")</f>
        <v/>
      </c>
      <c r="AD1307" s="2">
        <f>IF($Y1307="","",IF(OR(AND(설정!$B$5&lt;&gt;"",ISNUMBER(SEARCH(설정!$B$5,$AC1307))),AND(설정!$B$6&lt;&gt;"",ISNUMBER(SEARCH(설정!$B$6,$AC1307))),AND(설정!$B$7&lt;&gt;"",ISNUMBER(SEARCH(설정!$B$7,$AC1307)))),"제외","포함"))</f>
        <v/>
      </c>
    </row>
    <row r="1308">
      <c r="W1308" s="2">
        <f>IF(OR($B$5="",$C$6="",ROW()&lt;$B$5),"",IF(INDEX($A:$U,ROW(),$C$6)="","",INDEX($A:$U,ROW(),$C$6)))</f>
        <v/>
      </c>
      <c r="X1308" s="28">
        <f>IF($W1308="","",IF(ISNUMBER($W1308),IF($W1308&gt;=10000000,IFERROR(DATE(INT($W1308/10000),MOD(INT($W1308/100),100),MOD($W1308,100)),""),$W1308),IF(ISNUMBER(--SUBSTITUTE(SUBSTITUTE(TRIM($W1308),".","-"),"/","-")),IF(--SUBSTITUTE(SUBSTITUTE(TRIM($W1308),".","-"),"/","-")&gt;=10000000,IFERROR(DATE(--LEFT(TRIM($W1308),4),--MID(TRIM($W1308),5,2),--RIGHT(TRIM($W1308),2)),""),--SUBSTITUTE(SUBSTITUTE(TRIM($W1308),".","-"),"/","-")),IFERROR(--LEFT(SUBSTITUTE(SUBSTITUTE(TRIM($W1308),".","-"),"/","-"),10),""))))</f>
        <v/>
      </c>
      <c r="Y1308" s="29">
        <f>IF($X1308="","",INT($X1308))</f>
        <v/>
      </c>
      <c r="Z1308" s="30">
        <f>IF(OR($Y1308="",$D$6=""),"",IF(INDEX($A:$U,ROW(),$D$6)="",0,IF(ISNUMBER(INDEX($A:$U,ROW(),$D$6)),INDEX($A:$U,ROW(),$D$6),IFERROR(--SUBSTITUTE(SUBSTITUTE(TRIM(INDEX($A:$U,ROW(),$D$6)),",",""),"원",""),0))))</f>
        <v/>
      </c>
      <c r="AA1308" s="30">
        <f>IF(OR($Y1308="",$E$6=""),"",IF(INDEX($A:$U,ROW(),$E$6)="",0,IF(ISNUMBER(INDEX($A:$U,ROW(),$E$6)),INDEX($A:$U,ROW(),$E$6),IFERROR(--SUBSTITUTE(SUBSTITUTE(TRIM(INDEX($A:$U,ROW(),$E$6)),",",""),"원",""),0))))</f>
        <v/>
      </c>
      <c r="AB1308" s="30">
        <f>IF(OR($Y1308="",$F$6=""),"",IF(INDEX($A:$U,ROW(),$F$6)="","",IF(ISNUMBER(INDEX($A:$U,ROW(),$F$6)),INDEX($A:$U,ROW(),$F$6),IFERROR(--SUBSTITUTE(SUBSTITUTE(TRIM(INDEX($A:$U,ROW(),$F$6)),",",""),"원",""),""))))</f>
        <v/>
      </c>
      <c r="AC1308" s="2">
        <f>IF(OR($Y1308="",$G$6=""),"",INDEX($A:$U,ROW(),$G$6)&amp;"")</f>
        <v/>
      </c>
      <c r="AD1308" s="2">
        <f>IF($Y1308="","",IF(OR(AND(설정!$B$5&lt;&gt;"",ISNUMBER(SEARCH(설정!$B$5,$AC1308))),AND(설정!$B$6&lt;&gt;"",ISNUMBER(SEARCH(설정!$B$6,$AC1308))),AND(설정!$B$7&lt;&gt;"",ISNUMBER(SEARCH(설정!$B$7,$AC1308)))),"제외","포함"))</f>
        <v/>
      </c>
    </row>
    <row r="1309">
      <c r="W1309" s="2">
        <f>IF(OR($B$5="",$C$6="",ROW()&lt;$B$5),"",IF(INDEX($A:$U,ROW(),$C$6)="","",INDEX($A:$U,ROW(),$C$6)))</f>
        <v/>
      </c>
      <c r="X1309" s="28">
        <f>IF($W1309="","",IF(ISNUMBER($W1309),IF($W1309&gt;=10000000,IFERROR(DATE(INT($W1309/10000),MOD(INT($W1309/100),100),MOD($W1309,100)),""),$W1309),IF(ISNUMBER(--SUBSTITUTE(SUBSTITUTE(TRIM($W1309),".","-"),"/","-")),IF(--SUBSTITUTE(SUBSTITUTE(TRIM($W1309),".","-"),"/","-")&gt;=10000000,IFERROR(DATE(--LEFT(TRIM($W1309),4),--MID(TRIM($W1309),5,2),--RIGHT(TRIM($W1309),2)),""),--SUBSTITUTE(SUBSTITUTE(TRIM($W1309),".","-"),"/","-")),IFERROR(--LEFT(SUBSTITUTE(SUBSTITUTE(TRIM($W1309),".","-"),"/","-"),10),""))))</f>
        <v/>
      </c>
      <c r="Y1309" s="29">
        <f>IF($X1309="","",INT($X1309))</f>
        <v/>
      </c>
      <c r="Z1309" s="30">
        <f>IF(OR($Y1309="",$D$6=""),"",IF(INDEX($A:$U,ROW(),$D$6)="",0,IF(ISNUMBER(INDEX($A:$U,ROW(),$D$6)),INDEX($A:$U,ROW(),$D$6),IFERROR(--SUBSTITUTE(SUBSTITUTE(TRIM(INDEX($A:$U,ROW(),$D$6)),",",""),"원",""),0))))</f>
        <v/>
      </c>
      <c r="AA1309" s="30">
        <f>IF(OR($Y1309="",$E$6=""),"",IF(INDEX($A:$U,ROW(),$E$6)="",0,IF(ISNUMBER(INDEX($A:$U,ROW(),$E$6)),INDEX($A:$U,ROW(),$E$6),IFERROR(--SUBSTITUTE(SUBSTITUTE(TRIM(INDEX($A:$U,ROW(),$E$6)),",",""),"원",""),0))))</f>
        <v/>
      </c>
      <c r="AB1309" s="30">
        <f>IF(OR($Y1309="",$F$6=""),"",IF(INDEX($A:$U,ROW(),$F$6)="","",IF(ISNUMBER(INDEX($A:$U,ROW(),$F$6)),INDEX($A:$U,ROW(),$F$6),IFERROR(--SUBSTITUTE(SUBSTITUTE(TRIM(INDEX($A:$U,ROW(),$F$6)),",",""),"원",""),""))))</f>
        <v/>
      </c>
      <c r="AC1309" s="2">
        <f>IF(OR($Y1309="",$G$6=""),"",INDEX($A:$U,ROW(),$G$6)&amp;"")</f>
        <v/>
      </c>
      <c r="AD1309" s="2">
        <f>IF($Y1309="","",IF(OR(AND(설정!$B$5&lt;&gt;"",ISNUMBER(SEARCH(설정!$B$5,$AC1309))),AND(설정!$B$6&lt;&gt;"",ISNUMBER(SEARCH(설정!$B$6,$AC1309))),AND(설정!$B$7&lt;&gt;"",ISNUMBER(SEARCH(설정!$B$7,$AC1309)))),"제외","포함"))</f>
        <v/>
      </c>
    </row>
    <row r="1310">
      <c r="W1310" s="2">
        <f>IF(OR($B$5="",$C$6="",ROW()&lt;$B$5),"",IF(INDEX($A:$U,ROW(),$C$6)="","",INDEX($A:$U,ROW(),$C$6)))</f>
        <v/>
      </c>
      <c r="X1310" s="28">
        <f>IF($W1310="","",IF(ISNUMBER($W1310),IF($W1310&gt;=10000000,IFERROR(DATE(INT($W1310/10000),MOD(INT($W1310/100),100),MOD($W1310,100)),""),$W1310),IF(ISNUMBER(--SUBSTITUTE(SUBSTITUTE(TRIM($W1310),".","-"),"/","-")),IF(--SUBSTITUTE(SUBSTITUTE(TRIM($W1310),".","-"),"/","-")&gt;=10000000,IFERROR(DATE(--LEFT(TRIM($W1310),4),--MID(TRIM($W1310),5,2),--RIGHT(TRIM($W1310),2)),""),--SUBSTITUTE(SUBSTITUTE(TRIM($W1310),".","-"),"/","-")),IFERROR(--LEFT(SUBSTITUTE(SUBSTITUTE(TRIM($W1310),".","-"),"/","-"),10),""))))</f>
        <v/>
      </c>
      <c r="Y1310" s="29">
        <f>IF($X1310="","",INT($X1310))</f>
        <v/>
      </c>
      <c r="Z1310" s="30">
        <f>IF(OR($Y1310="",$D$6=""),"",IF(INDEX($A:$U,ROW(),$D$6)="",0,IF(ISNUMBER(INDEX($A:$U,ROW(),$D$6)),INDEX($A:$U,ROW(),$D$6),IFERROR(--SUBSTITUTE(SUBSTITUTE(TRIM(INDEX($A:$U,ROW(),$D$6)),",",""),"원",""),0))))</f>
        <v/>
      </c>
      <c r="AA1310" s="30">
        <f>IF(OR($Y1310="",$E$6=""),"",IF(INDEX($A:$U,ROW(),$E$6)="",0,IF(ISNUMBER(INDEX($A:$U,ROW(),$E$6)),INDEX($A:$U,ROW(),$E$6),IFERROR(--SUBSTITUTE(SUBSTITUTE(TRIM(INDEX($A:$U,ROW(),$E$6)),",",""),"원",""),0))))</f>
        <v/>
      </c>
      <c r="AB1310" s="30">
        <f>IF(OR($Y1310="",$F$6=""),"",IF(INDEX($A:$U,ROW(),$F$6)="","",IF(ISNUMBER(INDEX($A:$U,ROW(),$F$6)),INDEX($A:$U,ROW(),$F$6),IFERROR(--SUBSTITUTE(SUBSTITUTE(TRIM(INDEX($A:$U,ROW(),$F$6)),",",""),"원",""),""))))</f>
        <v/>
      </c>
      <c r="AC1310" s="2">
        <f>IF(OR($Y1310="",$G$6=""),"",INDEX($A:$U,ROW(),$G$6)&amp;"")</f>
        <v/>
      </c>
      <c r="AD1310" s="2">
        <f>IF($Y1310="","",IF(OR(AND(설정!$B$5&lt;&gt;"",ISNUMBER(SEARCH(설정!$B$5,$AC1310))),AND(설정!$B$6&lt;&gt;"",ISNUMBER(SEARCH(설정!$B$6,$AC1310))),AND(설정!$B$7&lt;&gt;"",ISNUMBER(SEARCH(설정!$B$7,$AC1310)))),"제외","포함"))</f>
        <v/>
      </c>
    </row>
    <row r="1311">
      <c r="W1311" s="2">
        <f>IF(OR($B$5="",$C$6="",ROW()&lt;$B$5),"",IF(INDEX($A:$U,ROW(),$C$6)="","",INDEX($A:$U,ROW(),$C$6)))</f>
        <v/>
      </c>
      <c r="X1311" s="28">
        <f>IF($W1311="","",IF(ISNUMBER($W1311),IF($W1311&gt;=10000000,IFERROR(DATE(INT($W1311/10000),MOD(INT($W1311/100),100),MOD($W1311,100)),""),$W1311),IF(ISNUMBER(--SUBSTITUTE(SUBSTITUTE(TRIM($W1311),".","-"),"/","-")),IF(--SUBSTITUTE(SUBSTITUTE(TRIM($W1311),".","-"),"/","-")&gt;=10000000,IFERROR(DATE(--LEFT(TRIM($W1311),4),--MID(TRIM($W1311),5,2),--RIGHT(TRIM($W1311),2)),""),--SUBSTITUTE(SUBSTITUTE(TRIM($W1311),".","-"),"/","-")),IFERROR(--LEFT(SUBSTITUTE(SUBSTITUTE(TRIM($W1311),".","-"),"/","-"),10),""))))</f>
        <v/>
      </c>
      <c r="Y1311" s="29">
        <f>IF($X1311="","",INT($X1311))</f>
        <v/>
      </c>
      <c r="Z1311" s="30">
        <f>IF(OR($Y1311="",$D$6=""),"",IF(INDEX($A:$U,ROW(),$D$6)="",0,IF(ISNUMBER(INDEX($A:$U,ROW(),$D$6)),INDEX($A:$U,ROW(),$D$6),IFERROR(--SUBSTITUTE(SUBSTITUTE(TRIM(INDEX($A:$U,ROW(),$D$6)),",",""),"원",""),0))))</f>
        <v/>
      </c>
      <c r="AA1311" s="30">
        <f>IF(OR($Y1311="",$E$6=""),"",IF(INDEX($A:$U,ROW(),$E$6)="",0,IF(ISNUMBER(INDEX($A:$U,ROW(),$E$6)),INDEX($A:$U,ROW(),$E$6),IFERROR(--SUBSTITUTE(SUBSTITUTE(TRIM(INDEX($A:$U,ROW(),$E$6)),",",""),"원",""),0))))</f>
        <v/>
      </c>
      <c r="AB1311" s="30">
        <f>IF(OR($Y1311="",$F$6=""),"",IF(INDEX($A:$U,ROW(),$F$6)="","",IF(ISNUMBER(INDEX($A:$U,ROW(),$F$6)),INDEX($A:$U,ROW(),$F$6),IFERROR(--SUBSTITUTE(SUBSTITUTE(TRIM(INDEX($A:$U,ROW(),$F$6)),",",""),"원",""),""))))</f>
        <v/>
      </c>
      <c r="AC1311" s="2">
        <f>IF(OR($Y1311="",$G$6=""),"",INDEX($A:$U,ROW(),$G$6)&amp;"")</f>
        <v/>
      </c>
      <c r="AD1311" s="2">
        <f>IF($Y1311="","",IF(OR(AND(설정!$B$5&lt;&gt;"",ISNUMBER(SEARCH(설정!$B$5,$AC1311))),AND(설정!$B$6&lt;&gt;"",ISNUMBER(SEARCH(설정!$B$6,$AC1311))),AND(설정!$B$7&lt;&gt;"",ISNUMBER(SEARCH(설정!$B$7,$AC1311)))),"제외","포함"))</f>
        <v/>
      </c>
    </row>
    <row r="1312">
      <c r="W1312" s="2">
        <f>IF(OR($B$5="",$C$6="",ROW()&lt;$B$5),"",IF(INDEX($A:$U,ROW(),$C$6)="","",INDEX($A:$U,ROW(),$C$6)))</f>
        <v/>
      </c>
      <c r="X1312" s="28">
        <f>IF($W1312="","",IF(ISNUMBER($W1312),IF($W1312&gt;=10000000,IFERROR(DATE(INT($W1312/10000),MOD(INT($W1312/100),100),MOD($W1312,100)),""),$W1312),IF(ISNUMBER(--SUBSTITUTE(SUBSTITUTE(TRIM($W1312),".","-"),"/","-")),IF(--SUBSTITUTE(SUBSTITUTE(TRIM($W1312),".","-"),"/","-")&gt;=10000000,IFERROR(DATE(--LEFT(TRIM($W1312),4),--MID(TRIM($W1312),5,2),--RIGHT(TRIM($W1312),2)),""),--SUBSTITUTE(SUBSTITUTE(TRIM($W1312),".","-"),"/","-")),IFERROR(--LEFT(SUBSTITUTE(SUBSTITUTE(TRIM($W1312),".","-"),"/","-"),10),""))))</f>
        <v/>
      </c>
      <c r="Y1312" s="29">
        <f>IF($X1312="","",INT($X1312))</f>
        <v/>
      </c>
      <c r="Z1312" s="30">
        <f>IF(OR($Y1312="",$D$6=""),"",IF(INDEX($A:$U,ROW(),$D$6)="",0,IF(ISNUMBER(INDEX($A:$U,ROW(),$D$6)),INDEX($A:$U,ROW(),$D$6),IFERROR(--SUBSTITUTE(SUBSTITUTE(TRIM(INDEX($A:$U,ROW(),$D$6)),",",""),"원",""),0))))</f>
        <v/>
      </c>
      <c r="AA1312" s="30">
        <f>IF(OR($Y1312="",$E$6=""),"",IF(INDEX($A:$U,ROW(),$E$6)="",0,IF(ISNUMBER(INDEX($A:$U,ROW(),$E$6)),INDEX($A:$U,ROW(),$E$6),IFERROR(--SUBSTITUTE(SUBSTITUTE(TRIM(INDEX($A:$U,ROW(),$E$6)),",",""),"원",""),0))))</f>
        <v/>
      </c>
      <c r="AB1312" s="30">
        <f>IF(OR($Y1312="",$F$6=""),"",IF(INDEX($A:$U,ROW(),$F$6)="","",IF(ISNUMBER(INDEX($A:$U,ROW(),$F$6)),INDEX($A:$U,ROW(),$F$6),IFERROR(--SUBSTITUTE(SUBSTITUTE(TRIM(INDEX($A:$U,ROW(),$F$6)),",",""),"원",""),""))))</f>
        <v/>
      </c>
      <c r="AC1312" s="2">
        <f>IF(OR($Y1312="",$G$6=""),"",INDEX($A:$U,ROW(),$G$6)&amp;"")</f>
        <v/>
      </c>
      <c r="AD1312" s="2">
        <f>IF($Y1312="","",IF(OR(AND(설정!$B$5&lt;&gt;"",ISNUMBER(SEARCH(설정!$B$5,$AC1312))),AND(설정!$B$6&lt;&gt;"",ISNUMBER(SEARCH(설정!$B$6,$AC1312))),AND(설정!$B$7&lt;&gt;"",ISNUMBER(SEARCH(설정!$B$7,$AC1312)))),"제외","포함"))</f>
        <v/>
      </c>
    </row>
    <row r="1313">
      <c r="W1313" s="2">
        <f>IF(OR($B$5="",$C$6="",ROW()&lt;$B$5),"",IF(INDEX($A:$U,ROW(),$C$6)="","",INDEX($A:$U,ROW(),$C$6)))</f>
        <v/>
      </c>
      <c r="X1313" s="28">
        <f>IF($W1313="","",IF(ISNUMBER($W1313),IF($W1313&gt;=10000000,IFERROR(DATE(INT($W1313/10000),MOD(INT($W1313/100),100),MOD($W1313,100)),""),$W1313),IF(ISNUMBER(--SUBSTITUTE(SUBSTITUTE(TRIM($W1313),".","-"),"/","-")),IF(--SUBSTITUTE(SUBSTITUTE(TRIM($W1313),".","-"),"/","-")&gt;=10000000,IFERROR(DATE(--LEFT(TRIM($W1313),4),--MID(TRIM($W1313),5,2),--RIGHT(TRIM($W1313),2)),""),--SUBSTITUTE(SUBSTITUTE(TRIM($W1313),".","-"),"/","-")),IFERROR(--LEFT(SUBSTITUTE(SUBSTITUTE(TRIM($W1313),".","-"),"/","-"),10),""))))</f>
        <v/>
      </c>
      <c r="Y1313" s="29">
        <f>IF($X1313="","",INT($X1313))</f>
        <v/>
      </c>
      <c r="Z1313" s="30">
        <f>IF(OR($Y1313="",$D$6=""),"",IF(INDEX($A:$U,ROW(),$D$6)="",0,IF(ISNUMBER(INDEX($A:$U,ROW(),$D$6)),INDEX($A:$U,ROW(),$D$6),IFERROR(--SUBSTITUTE(SUBSTITUTE(TRIM(INDEX($A:$U,ROW(),$D$6)),",",""),"원",""),0))))</f>
        <v/>
      </c>
      <c r="AA1313" s="30">
        <f>IF(OR($Y1313="",$E$6=""),"",IF(INDEX($A:$U,ROW(),$E$6)="",0,IF(ISNUMBER(INDEX($A:$U,ROW(),$E$6)),INDEX($A:$U,ROW(),$E$6),IFERROR(--SUBSTITUTE(SUBSTITUTE(TRIM(INDEX($A:$U,ROW(),$E$6)),",",""),"원",""),0))))</f>
        <v/>
      </c>
      <c r="AB1313" s="30">
        <f>IF(OR($Y1313="",$F$6=""),"",IF(INDEX($A:$U,ROW(),$F$6)="","",IF(ISNUMBER(INDEX($A:$U,ROW(),$F$6)),INDEX($A:$U,ROW(),$F$6),IFERROR(--SUBSTITUTE(SUBSTITUTE(TRIM(INDEX($A:$U,ROW(),$F$6)),",",""),"원",""),""))))</f>
        <v/>
      </c>
      <c r="AC1313" s="2">
        <f>IF(OR($Y1313="",$G$6=""),"",INDEX($A:$U,ROW(),$G$6)&amp;"")</f>
        <v/>
      </c>
      <c r="AD1313" s="2">
        <f>IF($Y1313="","",IF(OR(AND(설정!$B$5&lt;&gt;"",ISNUMBER(SEARCH(설정!$B$5,$AC1313))),AND(설정!$B$6&lt;&gt;"",ISNUMBER(SEARCH(설정!$B$6,$AC1313))),AND(설정!$B$7&lt;&gt;"",ISNUMBER(SEARCH(설정!$B$7,$AC1313)))),"제외","포함"))</f>
        <v/>
      </c>
    </row>
    <row r="1314">
      <c r="W1314" s="2">
        <f>IF(OR($B$5="",$C$6="",ROW()&lt;$B$5),"",IF(INDEX($A:$U,ROW(),$C$6)="","",INDEX($A:$U,ROW(),$C$6)))</f>
        <v/>
      </c>
      <c r="X1314" s="28">
        <f>IF($W1314="","",IF(ISNUMBER($W1314),IF($W1314&gt;=10000000,IFERROR(DATE(INT($W1314/10000),MOD(INT($W1314/100),100),MOD($W1314,100)),""),$W1314),IF(ISNUMBER(--SUBSTITUTE(SUBSTITUTE(TRIM($W1314),".","-"),"/","-")),IF(--SUBSTITUTE(SUBSTITUTE(TRIM($W1314),".","-"),"/","-")&gt;=10000000,IFERROR(DATE(--LEFT(TRIM($W1314),4),--MID(TRIM($W1314),5,2),--RIGHT(TRIM($W1314),2)),""),--SUBSTITUTE(SUBSTITUTE(TRIM($W1314),".","-"),"/","-")),IFERROR(--LEFT(SUBSTITUTE(SUBSTITUTE(TRIM($W1314),".","-"),"/","-"),10),""))))</f>
        <v/>
      </c>
      <c r="Y1314" s="29">
        <f>IF($X1314="","",INT($X1314))</f>
        <v/>
      </c>
      <c r="Z1314" s="30">
        <f>IF(OR($Y1314="",$D$6=""),"",IF(INDEX($A:$U,ROW(),$D$6)="",0,IF(ISNUMBER(INDEX($A:$U,ROW(),$D$6)),INDEX($A:$U,ROW(),$D$6),IFERROR(--SUBSTITUTE(SUBSTITUTE(TRIM(INDEX($A:$U,ROW(),$D$6)),",",""),"원",""),0))))</f>
        <v/>
      </c>
      <c r="AA1314" s="30">
        <f>IF(OR($Y1314="",$E$6=""),"",IF(INDEX($A:$U,ROW(),$E$6)="",0,IF(ISNUMBER(INDEX($A:$U,ROW(),$E$6)),INDEX($A:$U,ROW(),$E$6),IFERROR(--SUBSTITUTE(SUBSTITUTE(TRIM(INDEX($A:$U,ROW(),$E$6)),",",""),"원",""),0))))</f>
        <v/>
      </c>
      <c r="AB1314" s="30">
        <f>IF(OR($Y1314="",$F$6=""),"",IF(INDEX($A:$U,ROW(),$F$6)="","",IF(ISNUMBER(INDEX($A:$U,ROW(),$F$6)),INDEX($A:$U,ROW(),$F$6),IFERROR(--SUBSTITUTE(SUBSTITUTE(TRIM(INDEX($A:$U,ROW(),$F$6)),",",""),"원",""),""))))</f>
        <v/>
      </c>
      <c r="AC1314" s="2">
        <f>IF(OR($Y1314="",$G$6=""),"",INDEX($A:$U,ROW(),$G$6)&amp;"")</f>
        <v/>
      </c>
      <c r="AD1314" s="2">
        <f>IF($Y1314="","",IF(OR(AND(설정!$B$5&lt;&gt;"",ISNUMBER(SEARCH(설정!$B$5,$AC1314))),AND(설정!$B$6&lt;&gt;"",ISNUMBER(SEARCH(설정!$B$6,$AC1314))),AND(설정!$B$7&lt;&gt;"",ISNUMBER(SEARCH(설정!$B$7,$AC1314)))),"제외","포함"))</f>
        <v/>
      </c>
    </row>
    <row r="1315">
      <c r="W1315" s="2">
        <f>IF(OR($B$5="",$C$6="",ROW()&lt;$B$5),"",IF(INDEX($A:$U,ROW(),$C$6)="","",INDEX($A:$U,ROW(),$C$6)))</f>
        <v/>
      </c>
      <c r="X1315" s="28">
        <f>IF($W1315="","",IF(ISNUMBER($W1315),IF($W1315&gt;=10000000,IFERROR(DATE(INT($W1315/10000),MOD(INT($W1315/100),100),MOD($W1315,100)),""),$W1315),IF(ISNUMBER(--SUBSTITUTE(SUBSTITUTE(TRIM($W1315),".","-"),"/","-")),IF(--SUBSTITUTE(SUBSTITUTE(TRIM($W1315),".","-"),"/","-")&gt;=10000000,IFERROR(DATE(--LEFT(TRIM($W1315),4),--MID(TRIM($W1315),5,2),--RIGHT(TRIM($W1315),2)),""),--SUBSTITUTE(SUBSTITUTE(TRIM($W1315),".","-"),"/","-")),IFERROR(--LEFT(SUBSTITUTE(SUBSTITUTE(TRIM($W1315),".","-"),"/","-"),10),""))))</f>
        <v/>
      </c>
      <c r="Y1315" s="29">
        <f>IF($X1315="","",INT($X1315))</f>
        <v/>
      </c>
      <c r="Z1315" s="30">
        <f>IF(OR($Y1315="",$D$6=""),"",IF(INDEX($A:$U,ROW(),$D$6)="",0,IF(ISNUMBER(INDEX($A:$U,ROW(),$D$6)),INDEX($A:$U,ROW(),$D$6),IFERROR(--SUBSTITUTE(SUBSTITUTE(TRIM(INDEX($A:$U,ROW(),$D$6)),",",""),"원",""),0))))</f>
        <v/>
      </c>
      <c r="AA1315" s="30">
        <f>IF(OR($Y1315="",$E$6=""),"",IF(INDEX($A:$U,ROW(),$E$6)="",0,IF(ISNUMBER(INDEX($A:$U,ROW(),$E$6)),INDEX($A:$U,ROW(),$E$6),IFERROR(--SUBSTITUTE(SUBSTITUTE(TRIM(INDEX($A:$U,ROW(),$E$6)),",",""),"원",""),0))))</f>
        <v/>
      </c>
      <c r="AB1315" s="30">
        <f>IF(OR($Y1315="",$F$6=""),"",IF(INDEX($A:$U,ROW(),$F$6)="","",IF(ISNUMBER(INDEX($A:$U,ROW(),$F$6)),INDEX($A:$U,ROW(),$F$6),IFERROR(--SUBSTITUTE(SUBSTITUTE(TRIM(INDEX($A:$U,ROW(),$F$6)),",",""),"원",""),""))))</f>
        <v/>
      </c>
      <c r="AC1315" s="2">
        <f>IF(OR($Y1315="",$G$6=""),"",INDEX($A:$U,ROW(),$G$6)&amp;"")</f>
        <v/>
      </c>
      <c r="AD1315" s="2">
        <f>IF($Y1315="","",IF(OR(AND(설정!$B$5&lt;&gt;"",ISNUMBER(SEARCH(설정!$B$5,$AC1315))),AND(설정!$B$6&lt;&gt;"",ISNUMBER(SEARCH(설정!$B$6,$AC1315))),AND(설정!$B$7&lt;&gt;"",ISNUMBER(SEARCH(설정!$B$7,$AC1315)))),"제외","포함"))</f>
        <v/>
      </c>
    </row>
    <row r="1316">
      <c r="W1316" s="2">
        <f>IF(OR($B$5="",$C$6="",ROW()&lt;$B$5),"",IF(INDEX($A:$U,ROW(),$C$6)="","",INDEX($A:$U,ROW(),$C$6)))</f>
        <v/>
      </c>
      <c r="X1316" s="28">
        <f>IF($W1316="","",IF(ISNUMBER($W1316),IF($W1316&gt;=10000000,IFERROR(DATE(INT($W1316/10000),MOD(INT($W1316/100),100),MOD($W1316,100)),""),$W1316),IF(ISNUMBER(--SUBSTITUTE(SUBSTITUTE(TRIM($W1316),".","-"),"/","-")),IF(--SUBSTITUTE(SUBSTITUTE(TRIM($W1316),".","-"),"/","-")&gt;=10000000,IFERROR(DATE(--LEFT(TRIM($W1316),4),--MID(TRIM($W1316),5,2),--RIGHT(TRIM($W1316),2)),""),--SUBSTITUTE(SUBSTITUTE(TRIM($W1316),".","-"),"/","-")),IFERROR(--LEFT(SUBSTITUTE(SUBSTITUTE(TRIM($W1316),".","-"),"/","-"),10),""))))</f>
        <v/>
      </c>
      <c r="Y1316" s="29">
        <f>IF($X1316="","",INT($X1316))</f>
        <v/>
      </c>
      <c r="Z1316" s="30">
        <f>IF(OR($Y1316="",$D$6=""),"",IF(INDEX($A:$U,ROW(),$D$6)="",0,IF(ISNUMBER(INDEX($A:$U,ROW(),$D$6)),INDEX($A:$U,ROW(),$D$6),IFERROR(--SUBSTITUTE(SUBSTITUTE(TRIM(INDEX($A:$U,ROW(),$D$6)),",",""),"원",""),0))))</f>
        <v/>
      </c>
      <c r="AA1316" s="30">
        <f>IF(OR($Y1316="",$E$6=""),"",IF(INDEX($A:$U,ROW(),$E$6)="",0,IF(ISNUMBER(INDEX($A:$U,ROW(),$E$6)),INDEX($A:$U,ROW(),$E$6),IFERROR(--SUBSTITUTE(SUBSTITUTE(TRIM(INDEX($A:$U,ROW(),$E$6)),",",""),"원",""),0))))</f>
        <v/>
      </c>
      <c r="AB1316" s="30">
        <f>IF(OR($Y1316="",$F$6=""),"",IF(INDEX($A:$U,ROW(),$F$6)="","",IF(ISNUMBER(INDEX($A:$U,ROW(),$F$6)),INDEX($A:$U,ROW(),$F$6),IFERROR(--SUBSTITUTE(SUBSTITUTE(TRIM(INDEX($A:$U,ROW(),$F$6)),",",""),"원",""),""))))</f>
        <v/>
      </c>
      <c r="AC1316" s="2">
        <f>IF(OR($Y1316="",$G$6=""),"",INDEX($A:$U,ROW(),$G$6)&amp;"")</f>
        <v/>
      </c>
      <c r="AD1316" s="2">
        <f>IF($Y1316="","",IF(OR(AND(설정!$B$5&lt;&gt;"",ISNUMBER(SEARCH(설정!$B$5,$AC1316))),AND(설정!$B$6&lt;&gt;"",ISNUMBER(SEARCH(설정!$B$6,$AC1316))),AND(설정!$B$7&lt;&gt;"",ISNUMBER(SEARCH(설정!$B$7,$AC1316)))),"제외","포함"))</f>
        <v/>
      </c>
    </row>
    <row r="1317">
      <c r="W1317" s="2">
        <f>IF(OR($B$5="",$C$6="",ROW()&lt;$B$5),"",IF(INDEX($A:$U,ROW(),$C$6)="","",INDEX($A:$U,ROW(),$C$6)))</f>
        <v/>
      </c>
      <c r="X1317" s="28">
        <f>IF($W1317="","",IF(ISNUMBER($W1317),IF($W1317&gt;=10000000,IFERROR(DATE(INT($W1317/10000),MOD(INT($W1317/100),100),MOD($W1317,100)),""),$W1317),IF(ISNUMBER(--SUBSTITUTE(SUBSTITUTE(TRIM($W1317),".","-"),"/","-")),IF(--SUBSTITUTE(SUBSTITUTE(TRIM($W1317),".","-"),"/","-")&gt;=10000000,IFERROR(DATE(--LEFT(TRIM($W1317),4),--MID(TRIM($W1317),5,2),--RIGHT(TRIM($W1317),2)),""),--SUBSTITUTE(SUBSTITUTE(TRIM($W1317),".","-"),"/","-")),IFERROR(--LEFT(SUBSTITUTE(SUBSTITUTE(TRIM($W1317),".","-"),"/","-"),10),""))))</f>
        <v/>
      </c>
      <c r="Y1317" s="29">
        <f>IF($X1317="","",INT($X1317))</f>
        <v/>
      </c>
      <c r="Z1317" s="30">
        <f>IF(OR($Y1317="",$D$6=""),"",IF(INDEX($A:$U,ROW(),$D$6)="",0,IF(ISNUMBER(INDEX($A:$U,ROW(),$D$6)),INDEX($A:$U,ROW(),$D$6),IFERROR(--SUBSTITUTE(SUBSTITUTE(TRIM(INDEX($A:$U,ROW(),$D$6)),",",""),"원",""),0))))</f>
        <v/>
      </c>
      <c r="AA1317" s="30">
        <f>IF(OR($Y1317="",$E$6=""),"",IF(INDEX($A:$U,ROW(),$E$6)="",0,IF(ISNUMBER(INDEX($A:$U,ROW(),$E$6)),INDEX($A:$U,ROW(),$E$6),IFERROR(--SUBSTITUTE(SUBSTITUTE(TRIM(INDEX($A:$U,ROW(),$E$6)),",",""),"원",""),0))))</f>
        <v/>
      </c>
      <c r="AB1317" s="30">
        <f>IF(OR($Y1317="",$F$6=""),"",IF(INDEX($A:$U,ROW(),$F$6)="","",IF(ISNUMBER(INDEX($A:$U,ROW(),$F$6)),INDEX($A:$U,ROW(),$F$6),IFERROR(--SUBSTITUTE(SUBSTITUTE(TRIM(INDEX($A:$U,ROW(),$F$6)),",",""),"원",""),""))))</f>
        <v/>
      </c>
      <c r="AC1317" s="2">
        <f>IF(OR($Y1317="",$G$6=""),"",INDEX($A:$U,ROW(),$G$6)&amp;"")</f>
        <v/>
      </c>
      <c r="AD1317" s="2">
        <f>IF($Y1317="","",IF(OR(AND(설정!$B$5&lt;&gt;"",ISNUMBER(SEARCH(설정!$B$5,$AC1317))),AND(설정!$B$6&lt;&gt;"",ISNUMBER(SEARCH(설정!$B$6,$AC1317))),AND(설정!$B$7&lt;&gt;"",ISNUMBER(SEARCH(설정!$B$7,$AC1317)))),"제외","포함"))</f>
        <v/>
      </c>
    </row>
    <row r="1318">
      <c r="W1318" s="2">
        <f>IF(OR($B$5="",$C$6="",ROW()&lt;$B$5),"",IF(INDEX($A:$U,ROW(),$C$6)="","",INDEX($A:$U,ROW(),$C$6)))</f>
        <v/>
      </c>
      <c r="X1318" s="28">
        <f>IF($W1318="","",IF(ISNUMBER($W1318),IF($W1318&gt;=10000000,IFERROR(DATE(INT($W1318/10000),MOD(INT($W1318/100),100),MOD($W1318,100)),""),$W1318),IF(ISNUMBER(--SUBSTITUTE(SUBSTITUTE(TRIM($W1318),".","-"),"/","-")),IF(--SUBSTITUTE(SUBSTITUTE(TRIM($W1318),".","-"),"/","-")&gt;=10000000,IFERROR(DATE(--LEFT(TRIM($W1318),4),--MID(TRIM($W1318),5,2),--RIGHT(TRIM($W1318),2)),""),--SUBSTITUTE(SUBSTITUTE(TRIM($W1318),".","-"),"/","-")),IFERROR(--LEFT(SUBSTITUTE(SUBSTITUTE(TRIM($W1318),".","-"),"/","-"),10),""))))</f>
        <v/>
      </c>
      <c r="Y1318" s="29">
        <f>IF($X1318="","",INT($X1318))</f>
        <v/>
      </c>
      <c r="Z1318" s="30">
        <f>IF(OR($Y1318="",$D$6=""),"",IF(INDEX($A:$U,ROW(),$D$6)="",0,IF(ISNUMBER(INDEX($A:$U,ROW(),$D$6)),INDEX($A:$U,ROW(),$D$6),IFERROR(--SUBSTITUTE(SUBSTITUTE(TRIM(INDEX($A:$U,ROW(),$D$6)),",",""),"원",""),0))))</f>
        <v/>
      </c>
      <c r="AA1318" s="30">
        <f>IF(OR($Y1318="",$E$6=""),"",IF(INDEX($A:$U,ROW(),$E$6)="",0,IF(ISNUMBER(INDEX($A:$U,ROW(),$E$6)),INDEX($A:$U,ROW(),$E$6),IFERROR(--SUBSTITUTE(SUBSTITUTE(TRIM(INDEX($A:$U,ROW(),$E$6)),",",""),"원",""),0))))</f>
        <v/>
      </c>
      <c r="AB1318" s="30">
        <f>IF(OR($Y1318="",$F$6=""),"",IF(INDEX($A:$U,ROW(),$F$6)="","",IF(ISNUMBER(INDEX($A:$U,ROW(),$F$6)),INDEX($A:$U,ROW(),$F$6),IFERROR(--SUBSTITUTE(SUBSTITUTE(TRIM(INDEX($A:$U,ROW(),$F$6)),",",""),"원",""),""))))</f>
        <v/>
      </c>
      <c r="AC1318" s="2">
        <f>IF(OR($Y1318="",$G$6=""),"",INDEX($A:$U,ROW(),$G$6)&amp;"")</f>
        <v/>
      </c>
      <c r="AD1318" s="2">
        <f>IF($Y1318="","",IF(OR(AND(설정!$B$5&lt;&gt;"",ISNUMBER(SEARCH(설정!$B$5,$AC1318))),AND(설정!$B$6&lt;&gt;"",ISNUMBER(SEARCH(설정!$B$6,$AC1318))),AND(설정!$B$7&lt;&gt;"",ISNUMBER(SEARCH(설정!$B$7,$AC1318)))),"제외","포함"))</f>
        <v/>
      </c>
    </row>
    <row r="1319">
      <c r="W1319" s="2">
        <f>IF(OR($B$5="",$C$6="",ROW()&lt;$B$5),"",IF(INDEX($A:$U,ROW(),$C$6)="","",INDEX($A:$U,ROW(),$C$6)))</f>
        <v/>
      </c>
      <c r="X1319" s="28">
        <f>IF($W1319="","",IF(ISNUMBER($W1319),IF($W1319&gt;=10000000,IFERROR(DATE(INT($W1319/10000),MOD(INT($W1319/100),100),MOD($W1319,100)),""),$W1319),IF(ISNUMBER(--SUBSTITUTE(SUBSTITUTE(TRIM($W1319),".","-"),"/","-")),IF(--SUBSTITUTE(SUBSTITUTE(TRIM($W1319),".","-"),"/","-")&gt;=10000000,IFERROR(DATE(--LEFT(TRIM($W1319),4),--MID(TRIM($W1319),5,2),--RIGHT(TRIM($W1319),2)),""),--SUBSTITUTE(SUBSTITUTE(TRIM($W1319),".","-"),"/","-")),IFERROR(--LEFT(SUBSTITUTE(SUBSTITUTE(TRIM($W1319),".","-"),"/","-"),10),""))))</f>
        <v/>
      </c>
      <c r="Y1319" s="29">
        <f>IF($X1319="","",INT($X1319))</f>
        <v/>
      </c>
      <c r="Z1319" s="30">
        <f>IF(OR($Y1319="",$D$6=""),"",IF(INDEX($A:$U,ROW(),$D$6)="",0,IF(ISNUMBER(INDEX($A:$U,ROW(),$D$6)),INDEX($A:$U,ROW(),$D$6),IFERROR(--SUBSTITUTE(SUBSTITUTE(TRIM(INDEX($A:$U,ROW(),$D$6)),",",""),"원",""),0))))</f>
        <v/>
      </c>
      <c r="AA1319" s="30">
        <f>IF(OR($Y1319="",$E$6=""),"",IF(INDEX($A:$U,ROW(),$E$6)="",0,IF(ISNUMBER(INDEX($A:$U,ROW(),$E$6)),INDEX($A:$U,ROW(),$E$6),IFERROR(--SUBSTITUTE(SUBSTITUTE(TRIM(INDEX($A:$U,ROW(),$E$6)),",",""),"원",""),0))))</f>
        <v/>
      </c>
      <c r="AB1319" s="30">
        <f>IF(OR($Y1319="",$F$6=""),"",IF(INDEX($A:$U,ROW(),$F$6)="","",IF(ISNUMBER(INDEX($A:$U,ROW(),$F$6)),INDEX($A:$U,ROW(),$F$6),IFERROR(--SUBSTITUTE(SUBSTITUTE(TRIM(INDEX($A:$U,ROW(),$F$6)),",",""),"원",""),""))))</f>
        <v/>
      </c>
      <c r="AC1319" s="2">
        <f>IF(OR($Y1319="",$G$6=""),"",INDEX($A:$U,ROW(),$G$6)&amp;"")</f>
        <v/>
      </c>
      <c r="AD1319" s="2">
        <f>IF($Y1319="","",IF(OR(AND(설정!$B$5&lt;&gt;"",ISNUMBER(SEARCH(설정!$B$5,$AC1319))),AND(설정!$B$6&lt;&gt;"",ISNUMBER(SEARCH(설정!$B$6,$AC1319))),AND(설정!$B$7&lt;&gt;"",ISNUMBER(SEARCH(설정!$B$7,$AC1319)))),"제외","포함"))</f>
        <v/>
      </c>
    </row>
    <row r="1320">
      <c r="W1320" s="2">
        <f>IF(OR($B$5="",$C$6="",ROW()&lt;$B$5),"",IF(INDEX($A:$U,ROW(),$C$6)="","",INDEX($A:$U,ROW(),$C$6)))</f>
        <v/>
      </c>
      <c r="X1320" s="28">
        <f>IF($W1320="","",IF(ISNUMBER($W1320),IF($W1320&gt;=10000000,IFERROR(DATE(INT($W1320/10000),MOD(INT($W1320/100),100),MOD($W1320,100)),""),$W1320),IF(ISNUMBER(--SUBSTITUTE(SUBSTITUTE(TRIM($W1320),".","-"),"/","-")),IF(--SUBSTITUTE(SUBSTITUTE(TRIM($W1320),".","-"),"/","-")&gt;=10000000,IFERROR(DATE(--LEFT(TRIM($W1320),4),--MID(TRIM($W1320),5,2),--RIGHT(TRIM($W1320),2)),""),--SUBSTITUTE(SUBSTITUTE(TRIM($W1320),".","-"),"/","-")),IFERROR(--LEFT(SUBSTITUTE(SUBSTITUTE(TRIM($W1320),".","-"),"/","-"),10),""))))</f>
        <v/>
      </c>
      <c r="Y1320" s="29">
        <f>IF($X1320="","",INT($X1320))</f>
        <v/>
      </c>
      <c r="Z1320" s="30">
        <f>IF(OR($Y1320="",$D$6=""),"",IF(INDEX($A:$U,ROW(),$D$6)="",0,IF(ISNUMBER(INDEX($A:$U,ROW(),$D$6)),INDEX($A:$U,ROW(),$D$6),IFERROR(--SUBSTITUTE(SUBSTITUTE(TRIM(INDEX($A:$U,ROW(),$D$6)),",",""),"원",""),0))))</f>
        <v/>
      </c>
      <c r="AA1320" s="30">
        <f>IF(OR($Y1320="",$E$6=""),"",IF(INDEX($A:$U,ROW(),$E$6)="",0,IF(ISNUMBER(INDEX($A:$U,ROW(),$E$6)),INDEX($A:$U,ROW(),$E$6),IFERROR(--SUBSTITUTE(SUBSTITUTE(TRIM(INDEX($A:$U,ROW(),$E$6)),",",""),"원",""),0))))</f>
        <v/>
      </c>
      <c r="AB1320" s="30">
        <f>IF(OR($Y1320="",$F$6=""),"",IF(INDEX($A:$U,ROW(),$F$6)="","",IF(ISNUMBER(INDEX($A:$U,ROW(),$F$6)),INDEX($A:$U,ROW(),$F$6),IFERROR(--SUBSTITUTE(SUBSTITUTE(TRIM(INDEX($A:$U,ROW(),$F$6)),",",""),"원",""),""))))</f>
        <v/>
      </c>
      <c r="AC1320" s="2">
        <f>IF(OR($Y1320="",$G$6=""),"",INDEX($A:$U,ROW(),$G$6)&amp;"")</f>
        <v/>
      </c>
      <c r="AD1320" s="2">
        <f>IF($Y1320="","",IF(OR(AND(설정!$B$5&lt;&gt;"",ISNUMBER(SEARCH(설정!$B$5,$AC1320))),AND(설정!$B$6&lt;&gt;"",ISNUMBER(SEARCH(설정!$B$6,$AC1320))),AND(설정!$B$7&lt;&gt;"",ISNUMBER(SEARCH(설정!$B$7,$AC1320)))),"제외","포함"))</f>
        <v/>
      </c>
    </row>
    <row r="1321">
      <c r="W1321" s="2">
        <f>IF(OR($B$5="",$C$6="",ROW()&lt;$B$5),"",IF(INDEX($A:$U,ROW(),$C$6)="","",INDEX($A:$U,ROW(),$C$6)))</f>
        <v/>
      </c>
      <c r="X1321" s="28">
        <f>IF($W1321="","",IF(ISNUMBER($W1321),IF($W1321&gt;=10000000,IFERROR(DATE(INT($W1321/10000),MOD(INT($W1321/100),100),MOD($W1321,100)),""),$W1321),IF(ISNUMBER(--SUBSTITUTE(SUBSTITUTE(TRIM($W1321),".","-"),"/","-")),IF(--SUBSTITUTE(SUBSTITUTE(TRIM($W1321),".","-"),"/","-")&gt;=10000000,IFERROR(DATE(--LEFT(TRIM($W1321),4),--MID(TRIM($W1321),5,2),--RIGHT(TRIM($W1321),2)),""),--SUBSTITUTE(SUBSTITUTE(TRIM($W1321),".","-"),"/","-")),IFERROR(--LEFT(SUBSTITUTE(SUBSTITUTE(TRIM($W1321),".","-"),"/","-"),10),""))))</f>
        <v/>
      </c>
      <c r="Y1321" s="29">
        <f>IF($X1321="","",INT($X1321))</f>
        <v/>
      </c>
      <c r="Z1321" s="30">
        <f>IF(OR($Y1321="",$D$6=""),"",IF(INDEX($A:$U,ROW(),$D$6)="",0,IF(ISNUMBER(INDEX($A:$U,ROW(),$D$6)),INDEX($A:$U,ROW(),$D$6),IFERROR(--SUBSTITUTE(SUBSTITUTE(TRIM(INDEX($A:$U,ROW(),$D$6)),",",""),"원",""),0))))</f>
        <v/>
      </c>
      <c r="AA1321" s="30">
        <f>IF(OR($Y1321="",$E$6=""),"",IF(INDEX($A:$U,ROW(),$E$6)="",0,IF(ISNUMBER(INDEX($A:$U,ROW(),$E$6)),INDEX($A:$U,ROW(),$E$6),IFERROR(--SUBSTITUTE(SUBSTITUTE(TRIM(INDEX($A:$U,ROW(),$E$6)),",",""),"원",""),0))))</f>
        <v/>
      </c>
      <c r="AB1321" s="30">
        <f>IF(OR($Y1321="",$F$6=""),"",IF(INDEX($A:$U,ROW(),$F$6)="","",IF(ISNUMBER(INDEX($A:$U,ROW(),$F$6)),INDEX($A:$U,ROW(),$F$6),IFERROR(--SUBSTITUTE(SUBSTITUTE(TRIM(INDEX($A:$U,ROW(),$F$6)),",",""),"원",""),""))))</f>
        <v/>
      </c>
      <c r="AC1321" s="2">
        <f>IF(OR($Y1321="",$G$6=""),"",INDEX($A:$U,ROW(),$G$6)&amp;"")</f>
        <v/>
      </c>
      <c r="AD1321" s="2">
        <f>IF($Y1321="","",IF(OR(AND(설정!$B$5&lt;&gt;"",ISNUMBER(SEARCH(설정!$B$5,$AC1321))),AND(설정!$B$6&lt;&gt;"",ISNUMBER(SEARCH(설정!$B$6,$AC1321))),AND(설정!$B$7&lt;&gt;"",ISNUMBER(SEARCH(설정!$B$7,$AC1321)))),"제외","포함"))</f>
        <v/>
      </c>
    </row>
    <row r="1322">
      <c r="W1322" s="2">
        <f>IF(OR($B$5="",$C$6="",ROW()&lt;$B$5),"",IF(INDEX($A:$U,ROW(),$C$6)="","",INDEX($A:$U,ROW(),$C$6)))</f>
        <v/>
      </c>
      <c r="X1322" s="28">
        <f>IF($W1322="","",IF(ISNUMBER($W1322),IF($W1322&gt;=10000000,IFERROR(DATE(INT($W1322/10000),MOD(INT($W1322/100),100),MOD($W1322,100)),""),$W1322),IF(ISNUMBER(--SUBSTITUTE(SUBSTITUTE(TRIM($W1322),".","-"),"/","-")),IF(--SUBSTITUTE(SUBSTITUTE(TRIM($W1322),".","-"),"/","-")&gt;=10000000,IFERROR(DATE(--LEFT(TRIM($W1322),4),--MID(TRIM($W1322),5,2),--RIGHT(TRIM($W1322),2)),""),--SUBSTITUTE(SUBSTITUTE(TRIM($W1322),".","-"),"/","-")),IFERROR(--LEFT(SUBSTITUTE(SUBSTITUTE(TRIM($W1322),".","-"),"/","-"),10),""))))</f>
        <v/>
      </c>
      <c r="Y1322" s="29">
        <f>IF($X1322="","",INT($X1322))</f>
        <v/>
      </c>
      <c r="Z1322" s="30">
        <f>IF(OR($Y1322="",$D$6=""),"",IF(INDEX($A:$U,ROW(),$D$6)="",0,IF(ISNUMBER(INDEX($A:$U,ROW(),$D$6)),INDEX($A:$U,ROW(),$D$6),IFERROR(--SUBSTITUTE(SUBSTITUTE(TRIM(INDEX($A:$U,ROW(),$D$6)),",",""),"원",""),0))))</f>
        <v/>
      </c>
      <c r="AA1322" s="30">
        <f>IF(OR($Y1322="",$E$6=""),"",IF(INDEX($A:$U,ROW(),$E$6)="",0,IF(ISNUMBER(INDEX($A:$U,ROW(),$E$6)),INDEX($A:$U,ROW(),$E$6),IFERROR(--SUBSTITUTE(SUBSTITUTE(TRIM(INDEX($A:$U,ROW(),$E$6)),",",""),"원",""),0))))</f>
        <v/>
      </c>
      <c r="AB1322" s="30">
        <f>IF(OR($Y1322="",$F$6=""),"",IF(INDEX($A:$U,ROW(),$F$6)="","",IF(ISNUMBER(INDEX($A:$U,ROW(),$F$6)),INDEX($A:$U,ROW(),$F$6),IFERROR(--SUBSTITUTE(SUBSTITUTE(TRIM(INDEX($A:$U,ROW(),$F$6)),",",""),"원",""),""))))</f>
        <v/>
      </c>
      <c r="AC1322" s="2">
        <f>IF(OR($Y1322="",$G$6=""),"",INDEX($A:$U,ROW(),$G$6)&amp;"")</f>
        <v/>
      </c>
      <c r="AD1322" s="2">
        <f>IF($Y1322="","",IF(OR(AND(설정!$B$5&lt;&gt;"",ISNUMBER(SEARCH(설정!$B$5,$AC1322))),AND(설정!$B$6&lt;&gt;"",ISNUMBER(SEARCH(설정!$B$6,$AC1322))),AND(설정!$B$7&lt;&gt;"",ISNUMBER(SEARCH(설정!$B$7,$AC1322)))),"제외","포함"))</f>
        <v/>
      </c>
    </row>
    <row r="1323">
      <c r="W1323" s="2">
        <f>IF(OR($B$5="",$C$6="",ROW()&lt;$B$5),"",IF(INDEX($A:$U,ROW(),$C$6)="","",INDEX($A:$U,ROW(),$C$6)))</f>
        <v/>
      </c>
      <c r="X1323" s="28">
        <f>IF($W1323="","",IF(ISNUMBER($W1323),IF($W1323&gt;=10000000,IFERROR(DATE(INT($W1323/10000),MOD(INT($W1323/100),100),MOD($W1323,100)),""),$W1323),IF(ISNUMBER(--SUBSTITUTE(SUBSTITUTE(TRIM($W1323),".","-"),"/","-")),IF(--SUBSTITUTE(SUBSTITUTE(TRIM($W1323),".","-"),"/","-")&gt;=10000000,IFERROR(DATE(--LEFT(TRIM($W1323),4),--MID(TRIM($W1323),5,2),--RIGHT(TRIM($W1323),2)),""),--SUBSTITUTE(SUBSTITUTE(TRIM($W1323),".","-"),"/","-")),IFERROR(--LEFT(SUBSTITUTE(SUBSTITUTE(TRIM($W1323),".","-"),"/","-"),10),""))))</f>
        <v/>
      </c>
      <c r="Y1323" s="29">
        <f>IF($X1323="","",INT($X1323))</f>
        <v/>
      </c>
      <c r="Z1323" s="30">
        <f>IF(OR($Y1323="",$D$6=""),"",IF(INDEX($A:$U,ROW(),$D$6)="",0,IF(ISNUMBER(INDEX($A:$U,ROW(),$D$6)),INDEX($A:$U,ROW(),$D$6),IFERROR(--SUBSTITUTE(SUBSTITUTE(TRIM(INDEX($A:$U,ROW(),$D$6)),",",""),"원",""),0))))</f>
        <v/>
      </c>
      <c r="AA1323" s="30">
        <f>IF(OR($Y1323="",$E$6=""),"",IF(INDEX($A:$U,ROW(),$E$6)="",0,IF(ISNUMBER(INDEX($A:$U,ROW(),$E$6)),INDEX($A:$U,ROW(),$E$6),IFERROR(--SUBSTITUTE(SUBSTITUTE(TRIM(INDEX($A:$U,ROW(),$E$6)),",",""),"원",""),0))))</f>
        <v/>
      </c>
      <c r="AB1323" s="30">
        <f>IF(OR($Y1323="",$F$6=""),"",IF(INDEX($A:$U,ROW(),$F$6)="","",IF(ISNUMBER(INDEX($A:$U,ROW(),$F$6)),INDEX($A:$U,ROW(),$F$6),IFERROR(--SUBSTITUTE(SUBSTITUTE(TRIM(INDEX($A:$U,ROW(),$F$6)),",",""),"원",""),""))))</f>
        <v/>
      </c>
      <c r="AC1323" s="2">
        <f>IF(OR($Y1323="",$G$6=""),"",INDEX($A:$U,ROW(),$G$6)&amp;"")</f>
        <v/>
      </c>
      <c r="AD1323" s="2">
        <f>IF($Y1323="","",IF(OR(AND(설정!$B$5&lt;&gt;"",ISNUMBER(SEARCH(설정!$B$5,$AC1323))),AND(설정!$B$6&lt;&gt;"",ISNUMBER(SEARCH(설정!$B$6,$AC1323))),AND(설정!$B$7&lt;&gt;"",ISNUMBER(SEARCH(설정!$B$7,$AC1323)))),"제외","포함"))</f>
        <v/>
      </c>
    </row>
    <row r="1324">
      <c r="W1324" s="2">
        <f>IF(OR($B$5="",$C$6="",ROW()&lt;$B$5),"",IF(INDEX($A:$U,ROW(),$C$6)="","",INDEX($A:$U,ROW(),$C$6)))</f>
        <v/>
      </c>
      <c r="X1324" s="28">
        <f>IF($W1324="","",IF(ISNUMBER($W1324),IF($W1324&gt;=10000000,IFERROR(DATE(INT($W1324/10000),MOD(INT($W1324/100),100),MOD($W1324,100)),""),$W1324),IF(ISNUMBER(--SUBSTITUTE(SUBSTITUTE(TRIM($W1324),".","-"),"/","-")),IF(--SUBSTITUTE(SUBSTITUTE(TRIM($W1324),".","-"),"/","-")&gt;=10000000,IFERROR(DATE(--LEFT(TRIM($W1324),4),--MID(TRIM($W1324),5,2),--RIGHT(TRIM($W1324),2)),""),--SUBSTITUTE(SUBSTITUTE(TRIM($W1324),".","-"),"/","-")),IFERROR(--LEFT(SUBSTITUTE(SUBSTITUTE(TRIM($W1324),".","-"),"/","-"),10),""))))</f>
        <v/>
      </c>
      <c r="Y1324" s="29">
        <f>IF($X1324="","",INT($X1324))</f>
        <v/>
      </c>
      <c r="Z1324" s="30">
        <f>IF(OR($Y1324="",$D$6=""),"",IF(INDEX($A:$U,ROW(),$D$6)="",0,IF(ISNUMBER(INDEX($A:$U,ROW(),$D$6)),INDEX($A:$U,ROW(),$D$6),IFERROR(--SUBSTITUTE(SUBSTITUTE(TRIM(INDEX($A:$U,ROW(),$D$6)),",",""),"원",""),0))))</f>
        <v/>
      </c>
      <c r="AA1324" s="30">
        <f>IF(OR($Y1324="",$E$6=""),"",IF(INDEX($A:$U,ROW(),$E$6)="",0,IF(ISNUMBER(INDEX($A:$U,ROW(),$E$6)),INDEX($A:$U,ROW(),$E$6),IFERROR(--SUBSTITUTE(SUBSTITUTE(TRIM(INDEX($A:$U,ROW(),$E$6)),",",""),"원",""),0))))</f>
        <v/>
      </c>
      <c r="AB1324" s="30">
        <f>IF(OR($Y1324="",$F$6=""),"",IF(INDEX($A:$U,ROW(),$F$6)="","",IF(ISNUMBER(INDEX($A:$U,ROW(),$F$6)),INDEX($A:$U,ROW(),$F$6),IFERROR(--SUBSTITUTE(SUBSTITUTE(TRIM(INDEX($A:$U,ROW(),$F$6)),",",""),"원",""),""))))</f>
        <v/>
      </c>
      <c r="AC1324" s="2">
        <f>IF(OR($Y1324="",$G$6=""),"",INDEX($A:$U,ROW(),$G$6)&amp;"")</f>
        <v/>
      </c>
      <c r="AD1324" s="2">
        <f>IF($Y1324="","",IF(OR(AND(설정!$B$5&lt;&gt;"",ISNUMBER(SEARCH(설정!$B$5,$AC1324))),AND(설정!$B$6&lt;&gt;"",ISNUMBER(SEARCH(설정!$B$6,$AC1324))),AND(설정!$B$7&lt;&gt;"",ISNUMBER(SEARCH(설정!$B$7,$AC1324)))),"제외","포함"))</f>
        <v/>
      </c>
    </row>
    <row r="1325">
      <c r="W1325" s="2">
        <f>IF(OR($B$5="",$C$6="",ROW()&lt;$B$5),"",IF(INDEX($A:$U,ROW(),$C$6)="","",INDEX($A:$U,ROW(),$C$6)))</f>
        <v/>
      </c>
      <c r="X1325" s="28">
        <f>IF($W1325="","",IF(ISNUMBER($W1325),IF($W1325&gt;=10000000,IFERROR(DATE(INT($W1325/10000),MOD(INT($W1325/100),100),MOD($W1325,100)),""),$W1325),IF(ISNUMBER(--SUBSTITUTE(SUBSTITUTE(TRIM($W1325),".","-"),"/","-")),IF(--SUBSTITUTE(SUBSTITUTE(TRIM($W1325),".","-"),"/","-")&gt;=10000000,IFERROR(DATE(--LEFT(TRIM($W1325),4),--MID(TRIM($W1325),5,2),--RIGHT(TRIM($W1325),2)),""),--SUBSTITUTE(SUBSTITUTE(TRIM($W1325),".","-"),"/","-")),IFERROR(--LEFT(SUBSTITUTE(SUBSTITUTE(TRIM($W1325),".","-"),"/","-"),10),""))))</f>
        <v/>
      </c>
      <c r="Y1325" s="29">
        <f>IF($X1325="","",INT($X1325))</f>
        <v/>
      </c>
      <c r="Z1325" s="30">
        <f>IF(OR($Y1325="",$D$6=""),"",IF(INDEX($A:$U,ROW(),$D$6)="",0,IF(ISNUMBER(INDEX($A:$U,ROW(),$D$6)),INDEX($A:$U,ROW(),$D$6),IFERROR(--SUBSTITUTE(SUBSTITUTE(TRIM(INDEX($A:$U,ROW(),$D$6)),",",""),"원",""),0))))</f>
        <v/>
      </c>
      <c r="AA1325" s="30">
        <f>IF(OR($Y1325="",$E$6=""),"",IF(INDEX($A:$U,ROW(),$E$6)="",0,IF(ISNUMBER(INDEX($A:$U,ROW(),$E$6)),INDEX($A:$U,ROW(),$E$6),IFERROR(--SUBSTITUTE(SUBSTITUTE(TRIM(INDEX($A:$U,ROW(),$E$6)),",",""),"원",""),0))))</f>
        <v/>
      </c>
      <c r="AB1325" s="30">
        <f>IF(OR($Y1325="",$F$6=""),"",IF(INDEX($A:$U,ROW(),$F$6)="","",IF(ISNUMBER(INDEX($A:$U,ROW(),$F$6)),INDEX($A:$U,ROW(),$F$6),IFERROR(--SUBSTITUTE(SUBSTITUTE(TRIM(INDEX($A:$U,ROW(),$F$6)),",",""),"원",""),""))))</f>
        <v/>
      </c>
      <c r="AC1325" s="2">
        <f>IF(OR($Y1325="",$G$6=""),"",INDEX($A:$U,ROW(),$G$6)&amp;"")</f>
        <v/>
      </c>
      <c r="AD1325" s="2">
        <f>IF($Y1325="","",IF(OR(AND(설정!$B$5&lt;&gt;"",ISNUMBER(SEARCH(설정!$B$5,$AC1325))),AND(설정!$B$6&lt;&gt;"",ISNUMBER(SEARCH(설정!$B$6,$AC1325))),AND(설정!$B$7&lt;&gt;"",ISNUMBER(SEARCH(설정!$B$7,$AC1325)))),"제외","포함"))</f>
        <v/>
      </c>
    </row>
    <row r="1326">
      <c r="W1326" s="2">
        <f>IF(OR($B$5="",$C$6="",ROW()&lt;$B$5),"",IF(INDEX($A:$U,ROW(),$C$6)="","",INDEX($A:$U,ROW(),$C$6)))</f>
        <v/>
      </c>
      <c r="X1326" s="28">
        <f>IF($W1326="","",IF(ISNUMBER($W1326),IF($W1326&gt;=10000000,IFERROR(DATE(INT($W1326/10000),MOD(INT($W1326/100),100),MOD($W1326,100)),""),$W1326),IF(ISNUMBER(--SUBSTITUTE(SUBSTITUTE(TRIM($W1326),".","-"),"/","-")),IF(--SUBSTITUTE(SUBSTITUTE(TRIM($W1326),".","-"),"/","-")&gt;=10000000,IFERROR(DATE(--LEFT(TRIM($W1326),4),--MID(TRIM($W1326),5,2),--RIGHT(TRIM($W1326),2)),""),--SUBSTITUTE(SUBSTITUTE(TRIM($W1326),".","-"),"/","-")),IFERROR(--LEFT(SUBSTITUTE(SUBSTITUTE(TRIM($W1326),".","-"),"/","-"),10),""))))</f>
        <v/>
      </c>
      <c r="Y1326" s="29">
        <f>IF($X1326="","",INT($X1326))</f>
        <v/>
      </c>
      <c r="Z1326" s="30">
        <f>IF(OR($Y1326="",$D$6=""),"",IF(INDEX($A:$U,ROW(),$D$6)="",0,IF(ISNUMBER(INDEX($A:$U,ROW(),$D$6)),INDEX($A:$U,ROW(),$D$6),IFERROR(--SUBSTITUTE(SUBSTITUTE(TRIM(INDEX($A:$U,ROW(),$D$6)),",",""),"원",""),0))))</f>
        <v/>
      </c>
      <c r="AA1326" s="30">
        <f>IF(OR($Y1326="",$E$6=""),"",IF(INDEX($A:$U,ROW(),$E$6)="",0,IF(ISNUMBER(INDEX($A:$U,ROW(),$E$6)),INDEX($A:$U,ROW(),$E$6),IFERROR(--SUBSTITUTE(SUBSTITUTE(TRIM(INDEX($A:$U,ROW(),$E$6)),",",""),"원",""),0))))</f>
        <v/>
      </c>
      <c r="AB1326" s="30">
        <f>IF(OR($Y1326="",$F$6=""),"",IF(INDEX($A:$U,ROW(),$F$6)="","",IF(ISNUMBER(INDEX($A:$U,ROW(),$F$6)),INDEX($A:$U,ROW(),$F$6),IFERROR(--SUBSTITUTE(SUBSTITUTE(TRIM(INDEX($A:$U,ROW(),$F$6)),",",""),"원",""),""))))</f>
        <v/>
      </c>
      <c r="AC1326" s="2">
        <f>IF(OR($Y1326="",$G$6=""),"",INDEX($A:$U,ROW(),$G$6)&amp;"")</f>
        <v/>
      </c>
      <c r="AD1326" s="2">
        <f>IF($Y1326="","",IF(OR(AND(설정!$B$5&lt;&gt;"",ISNUMBER(SEARCH(설정!$B$5,$AC1326))),AND(설정!$B$6&lt;&gt;"",ISNUMBER(SEARCH(설정!$B$6,$AC1326))),AND(설정!$B$7&lt;&gt;"",ISNUMBER(SEARCH(설정!$B$7,$AC1326)))),"제외","포함"))</f>
        <v/>
      </c>
    </row>
    <row r="1327">
      <c r="W1327" s="2">
        <f>IF(OR($B$5="",$C$6="",ROW()&lt;$B$5),"",IF(INDEX($A:$U,ROW(),$C$6)="","",INDEX($A:$U,ROW(),$C$6)))</f>
        <v/>
      </c>
      <c r="X1327" s="28">
        <f>IF($W1327="","",IF(ISNUMBER($W1327),IF($W1327&gt;=10000000,IFERROR(DATE(INT($W1327/10000),MOD(INT($W1327/100),100),MOD($W1327,100)),""),$W1327),IF(ISNUMBER(--SUBSTITUTE(SUBSTITUTE(TRIM($W1327),".","-"),"/","-")),IF(--SUBSTITUTE(SUBSTITUTE(TRIM($W1327),".","-"),"/","-")&gt;=10000000,IFERROR(DATE(--LEFT(TRIM($W1327),4),--MID(TRIM($W1327),5,2),--RIGHT(TRIM($W1327),2)),""),--SUBSTITUTE(SUBSTITUTE(TRIM($W1327),".","-"),"/","-")),IFERROR(--LEFT(SUBSTITUTE(SUBSTITUTE(TRIM($W1327),".","-"),"/","-"),10),""))))</f>
        <v/>
      </c>
      <c r="Y1327" s="29">
        <f>IF($X1327="","",INT($X1327))</f>
        <v/>
      </c>
      <c r="Z1327" s="30">
        <f>IF(OR($Y1327="",$D$6=""),"",IF(INDEX($A:$U,ROW(),$D$6)="",0,IF(ISNUMBER(INDEX($A:$U,ROW(),$D$6)),INDEX($A:$U,ROW(),$D$6),IFERROR(--SUBSTITUTE(SUBSTITUTE(TRIM(INDEX($A:$U,ROW(),$D$6)),",",""),"원",""),0))))</f>
        <v/>
      </c>
      <c r="AA1327" s="30">
        <f>IF(OR($Y1327="",$E$6=""),"",IF(INDEX($A:$U,ROW(),$E$6)="",0,IF(ISNUMBER(INDEX($A:$U,ROW(),$E$6)),INDEX($A:$U,ROW(),$E$6),IFERROR(--SUBSTITUTE(SUBSTITUTE(TRIM(INDEX($A:$U,ROW(),$E$6)),",",""),"원",""),0))))</f>
        <v/>
      </c>
      <c r="AB1327" s="30">
        <f>IF(OR($Y1327="",$F$6=""),"",IF(INDEX($A:$U,ROW(),$F$6)="","",IF(ISNUMBER(INDEX($A:$U,ROW(),$F$6)),INDEX($A:$U,ROW(),$F$6),IFERROR(--SUBSTITUTE(SUBSTITUTE(TRIM(INDEX($A:$U,ROW(),$F$6)),",",""),"원",""),""))))</f>
        <v/>
      </c>
      <c r="AC1327" s="2">
        <f>IF(OR($Y1327="",$G$6=""),"",INDEX($A:$U,ROW(),$G$6)&amp;"")</f>
        <v/>
      </c>
      <c r="AD1327" s="2">
        <f>IF($Y1327="","",IF(OR(AND(설정!$B$5&lt;&gt;"",ISNUMBER(SEARCH(설정!$B$5,$AC1327))),AND(설정!$B$6&lt;&gt;"",ISNUMBER(SEARCH(설정!$B$6,$AC1327))),AND(설정!$B$7&lt;&gt;"",ISNUMBER(SEARCH(설정!$B$7,$AC1327)))),"제외","포함"))</f>
        <v/>
      </c>
    </row>
    <row r="1328">
      <c r="W1328" s="2">
        <f>IF(OR($B$5="",$C$6="",ROW()&lt;$B$5),"",IF(INDEX($A:$U,ROW(),$C$6)="","",INDEX($A:$U,ROW(),$C$6)))</f>
        <v/>
      </c>
      <c r="X1328" s="28">
        <f>IF($W1328="","",IF(ISNUMBER($W1328),IF($W1328&gt;=10000000,IFERROR(DATE(INT($W1328/10000),MOD(INT($W1328/100),100),MOD($W1328,100)),""),$W1328),IF(ISNUMBER(--SUBSTITUTE(SUBSTITUTE(TRIM($W1328),".","-"),"/","-")),IF(--SUBSTITUTE(SUBSTITUTE(TRIM($W1328),".","-"),"/","-")&gt;=10000000,IFERROR(DATE(--LEFT(TRIM($W1328),4),--MID(TRIM($W1328),5,2),--RIGHT(TRIM($W1328),2)),""),--SUBSTITUTE(SUBSTITUTE(TRIM($W1328),".","-"),"/","-")),IFERROR(--LEFT(SUBSTITUTE(SUBSTITUTE(TRIM($W1328),".","-"),"/","-"),10),""))))</f>
        <v/>
      </c>
      <c r="Y1328" s="29">
        <f>IF($X1328="","",INT($X1328))</f>
        <v/>
      </c>
      <c r="Z1328" s="30">
        <f>IF(OR($Y1328="",$D$6=""),"",IF(INDEX($A:$U,ROW(),$D$6)="",0,IF(ISNUMBER(INDEX($A:$U,ROW(),$D$6)),INDEX($A:$U,ROW(),$D$6),IFERROR(--SUBSTITUTE(SUBSTITUTE(TRIM(INDEX($A:$U,ROW(),$D$6)),",",""),"원",""),0))))</f>
        <v/>
      </c>
      <c r="AA1328" s="30">
        <f>IF(OR($Y1328="",$E$6=""),"",IF(INDEX($A:$U,ROW(),$E$6)="",0,IF(ISNUMBER(INDEX($A:$U,ROW(),$E$6)),INDEX($A:$U,ROW(),$E$6),IFERROR(--SUBSTITUTE(SUBSTITUTE(TRIM(INDEX($A:$U,ROW(),$E$6)),",",""),"원",""),0))))</f>
        <v/>
      </c>
      <c r="AB1328" s="30">
        <f>IF(OR($Y1328="",$F$6=""),"",IF(INDEX($A:$U,ROW(),$F$6)="","",IF(ISNUMBER(INDEX($A:$U,ROW(),$F$6)),INDEX($A:$U,ROW(),$F$6),IFERROR(--SUBSTITUTE(SUBSTITUTE(TRIM(INDEX($A:$U,ROW(),$F$6)),",",""),"원",""),""))))</f>
        <v/>
      </c>
      <c r="AC1328" s="2">
        <f>IF(OR($Y1328="",$G$6=""),"",INDEX($A:$U,ROW(),$G$6)&amp;"")</f>
        <v/>
      </c>
      <c r="AD1328" s="2">
        <f>IF($Y1328="","",IF(OR(AND(설정!$B$5&lt;&gt;"",ISNUMBER(SEARCH(설정!$B$5,$AC1328))),AND(설정!$B$6&lt;&gt;"",ISNUMBER(SEARCH(설정!$B$6,$AC1328))),AND(설정!$B$7&lt;&gt;"",ISNUMBER(SEARCH(설정!$B$7,$AC1328)))),"제외","포함"))</f>
        <v/>
      </c>
    </row>
    <row r="1329">
      <c r="W1329" s="2">
        <f>IF(OR($B$5="",$C$6="",ROW()&lt;$B$5),"",IF(INDEX($A:$U,ROW(),$C$6)="","",INDEX($A:$U,ROW(),$C$6)))</f>
        <v/>
      </c>
      <c r="X1329" s="28">
        <f>IF($W1329="","",IF(ISNUMBER($W1329),IF($W1329&gt;=10000000,IFERROR(DATE(INT($W1329/10000),MOD(INT($W1329/100),100),MOD($W1329,100)),""),$W1329),IF(ISNUMBER(--SUBSTITUTE(SUBSTITUTE(TRIM($W1329),".","-"),"/","-")),IF(--SUBSTITUTE(SUBSTITUTE(TRIM($W1329),".","-"),"/","-")&gt;=10000000,IFERROR(DATE(--LEFT(TRIM($W1329),4),--MID(TRIM($W1329),5,2),--RIGHT(TRIM($W1329),2)),""),--SUBSTITUTE(SUBSTITUTE(TRIM($W1329),".","-"),"/","-")),IFERROR(--LEFT(SUBSTITUTE(SUBSTITUTE(TRIM($W1329),".","-"),"/","-"),10),""))))</f>
        <v/>
      </c>
      <c r="Y1329" s="29">
        <f>IF($X1329="","",INT($X1329))</f>
        <v/>
      </c>
      <c r="Z1329" s="30">
        <f>IF(OR($Y1329="",$D$6=""),"",IF(INDEX($A:$U,ROW(),$D$6)="",0,IF(ISNUMBER(INDEX($A:$U,ROW(),$D$6)),INDEX($A:$U,ROW(),$D$6),IFERROR(--SUBSTITUTE(SUBSTITUTE(TRIM(INDEX($A:$U,ROW(),$D$6)),",",""),"원",""),0))))</f>
        <v/>
      </c>
      <c r="AA1329" s="30">
        <f>IF(OR($Y1329="",$E$6=""),"",IF(INDEX($A:$U,ROW(),$E$6)="",0,IF(ISNUMBER(INDEX($A:$U,ROW(),$E$6)),INDEX($A:$U,ROW(),$E$6),IFERROR(--SUBSTITUTE(SUBSTITUTE(TRIM(INDEX($A:$U,ROW(),$E$6)),",",""),"원",""),0))))</f>
        <v/>
      </c>
      <c r="AB1329" s="30">
        <f>IF(OR($Y1329="",$F$6=""),"",IF(INDEX($A:$U,ROW(),$F$6)="","",IF(ISNUMBER(INDEX($A:$U,ROW(),$F$6)),INDEX($A:$U,ROW(),$F$6),IFERROR(--SUBSTITUTE(SUBSTITUTE(TRIM(INDEX($A:$U,ROW(),$F$6)),",",""),"원",""),""))))</f>
        <v/>
      </c>
      <c r="AC1329" s="2">
        <f>IF(OR($Y1329="",$G$6=""),"",INDEX($A:$U,ROW(),$G$6)&amp;"")</f>
        <v/>
      </c>
      <c r="AD1329" s="2">
        <f>IF($Y1329="","",IF(OR(AND(설정!$B$5&lt;&gt;"",ISNUMBER(SEARCH(설정!$B$5,$AC1329))),AND(설정!$B$6&lt;&gt;"",ISNUMBER(SEARCH(설정!$B$6,$AC1329))),AND(설정!$B$7&lt;&gt;"",ISNUMBER(SEARCH(설정!$B$7,$AC1329)))),"제외","포함"))</f>
        <v/>
      </c>
    </row>
    <row r="1330">
      <c r="W1330" s="2">
        <f>IF(OR($B$5="",$C$6="",ROW()&lt;$B$5),"",IF(INDEX($A:$U,ROW(),$C$6)="","",INDEX($A:$U,ROW(),$C$6)))</f>
        <v/>
      </c>
      <c r="X1330" s="28">
        <f>IF($W1330="","",IF(ISNUMBER($W1330),IF($W1330&gt;=10000000,IFERROR(DATE(INT($W1330/10000),MOD(INT($W1330/100),100),MOD($W1330,100)),""),$W1330),IF(ISNUMBER(--SUBSTITUTE(SUBSTITUTE(TRIM($W1330),".","-"),"/","-")),IF(--SUBSTITUTE(SUBSTITUTE(TRIM($W1330),".","-"),"/","-")&gt;=10000000,IFERROR(DATE(--LEFT(TRIM($W1330),4),--MID(TRIM($W1330),5,2),--RIGHT(TRIM($W1330),2)),""),--SUBSTITUTE(SUBSTITUTE(TRIM($W1330),".","-"),"/","-")),IFERROR(--LEFT(SUBSTITUTE(SUBSTITUTE(TRIM($W1330),".","-"),"/","-"),10),""))))</f>
        <v/>
      </c>
      <c r="Y1330" s="29">
        <f>IF($X1330="","",INT($X1330))</f>
        <v/>
      </c>
      <c r="Z1330" s="30">
        <f>IF(OR($Y1330="",$D$6=""),"",IF(INDEX($A:$U,ROW(),$D$6)="",0,IF(ISNUMBER(INDEX($A:$U,ROW(),$D$6)),INDEX($A:$U,ROW(),$D$6),IFERROR(--SUBSTITUTE(SUBSTITUTE(TRIM(INDEX($A:$U,ROW(),$D$6)),",",""),"원",""),0))))</f>
        <v/>
      </c>
      <c r="AA1330" s="30">
        <f>IF(OR($Y1330="",$E$6=""),"",IF(INDEX($A:$U,ROW(),$E$6)="",0,IF(ISNUMBER(INDEX($A:$U,ROW(),$E$6)),INDEX($A:$U,ROW(),$E$6),IFERROR(--SUBSTITUTE(SUBSTITUTE(TRIM(INDEX($A:$U,ROW(),$E$6)),",",""),"원",""),0))))</f>
        <v/>
      </c>
      <c r="AB1330" s="30">
        <f>IF(OR($Y1330="",$F$6=""),"",IF(INDEX($A:$U,ROW(),$F$6)="","",IF(ISNUMBER(INDEX($A:$U,ROW(),$F$6)),INDEX($A:$U,ROW(),$F$6),IFERROR(--SUBSTITUTE(SUBSTITUTE(TRIM(INDEX($A:$U,ROW(),$F$6)),",",""),"원",""),""))))</f>
        <v/>
      </c>
      <c r="AC1330" s="2">
        <f>IF(OR($Y1330="",$G$6=""),"",INDEX($A:$U,ROW(),$G$6)&amp;"")</f>
        <v/>
      </c>
      <c r="AD1330" s="2">
        <f>IF($Y1330="","",IF(OR(AND(설정!$B$5&lt;&gt;"",ISNUMBER(SEARCH(설정!$B$5,$AC1330))),AND(설정!$B$6&lt;&gt;"",ISNUMBER(SEARCH(설정!$B$6,$AC1330))),AND(설정!$B$7&lt;&gt;"",ISNUMBER(SEARCH(설정!$B$7,$AC1330)))),"제외","포함"))</f>
        <v/>
      </c>
    </row>
    <row r="1331">
      <c r="W1331" s="2">
        <f>IF(OR($B$5="",$C$6="",ROW()&lt;$B$5),"",IF(INDEX($A:$U,ROW(),$C$6)="","",INDEX($A:$U,ROW(),$C$6)))</f>
        <v/>
      </c>
      <c r="X1331" s="28">
        <f>IF($W1331="","",IF(ISNUMBER($W1331),IF($W1331&gt;=10000000,IFERROR(DATE(INT($W1331/10000),MOD(INT($W1331/100),100),MOD($W1331,100)),""),$W1331),IF(ISNUMBER(--SUBSTITUTE(SUBSTITUTE(TRIM($W1331),".","-"),"/","-")),IF(--SUBSTITUTE(SUBSTITUTE(TRIM($W1331),".","-"),"/","-")&gt;=10000000,IFERROR(DATE(--LEFT(TRIM($W1331),4),--MID(TRIM($W1331),5,2),--RIGHT(TRIM($W1331),2)),""),--SUBSTITUTE(SUBSTITUTE(TRIM($W1331),".","-"),"/","-")),IFERROR(--LEFT(SUBSTITUTE(SUBSTITUTE(TRIM($W1331),".","-"),"/","-"),10),""))))</f>
        <v/>
      </c>
      <c r="Y1331" s="29">
        <f>IF($X1331="","",INT($X1331))</f>
        <v/>
      </c>
      <c r="Z1331" s="30">
        <f>IF(OR($Y1331="",$D$6=""),"",IF(INDEX($A:$U,ROW(),$D$6)="",0,IF(ISNUMBER(INDEX($A:$U,ROW(),$D$6)),INDEX($A:$U,ROW(),$D$6),IFERROR(--SUBSTITUTE(SUBSTITUTE(TRIM(INDEX($A:$U,ROW(),$D$6)),",",""),"원",""),0))))</f>
        <v/>
      </c>
      <c r="AA1331" s="30">
        <f>IF(OR($Y1331="",$E$6=""),"",IF(INDEX($A:$U,ROW(),$E$6)="",0,IF(ISNUMBER(INDEX($A:$U,ROW(),$E$6)),INDEX($A:$U,ROW(),$E$6),IFERROR(--SUBSTITUTE(SUBSTITUTE(TRIM(INDEX($A:$U,ROW(),$E$6)),",",""),"원",""),0))))</f>
        <v/>
      </c>
      <c r="AB1331" s="30">
        <f>IF(OR($Y1331="",$F$6=""),"",IF(INDEX($A:$U,ROW(),$F$6)="","",IF(ISNUMBER(INDEX($A:$U,ROW(),$F$6)),INDEX($A:$U,ROW(),$F$6),IFERROR(--SUBSTITUTE(SUBSTITUTE(TRIM(INDEX($A:$U,ROW(),$F$6)),",",""),"원",""),""))))</f>
        <v/>
      </c>
      <c r="AC1331" s="2">
        <f>IF(OR($Y1331="",$G$6=""),"",INDEX($A:$U,ROW(),$G$6)&amp;"")</f>
        <v/>
      </c>
      <c r="AD1331" s="2">
        <f>IF($Y1331="","",IF(OR(AND(설정!$B$5&lt;&gt;"",ISNUMBER(SEARCH(설정!$B$5,$AC1331))),AND(설정!$B$6&lt;&gt;"",ISNUMBER(SEARCH(설정!$B$6,$AC1331))),AND(설정!$B$7&lt;&gt;"",ISNUMBER(SEARCH(설정!$B$7,$AC1331)))),"제외","포함"))</f>
        <v/>
      </c>
    </row>
    <row r="1332">
      <c r="W1332" s="2">
        <f>IF(OR($B$5="",$C$6="",ROW()&lt;$B$5),"",IF(INDEX($A:$U,ROW(),$C$6)="","",INDEX($A:$U,ROW(),$C$6)))</f>
        <v/>
      </c>
      <c r="X1332" s="28">
        <f>IF($W1332="","",IF(ISNUMBER($W1332),IF($W1332&gt;=10000000,IFERROR(DATE(INT($W1332/10000),MOD(INT($W1332/100),100),MOD($W1332,100)),""),$W1332),IF(ISNUMBER(--SUBSTITUTE(SUBSTITUTE(TRIM($W1332),".","-"),"/","-")),IF(--SUBSTITUTE(SUBSTITUTE(TRIM($W1332),".","-"),"/","-")&gt;=10000000,IFERROR(DATE(--LEFT(TRIM($W1332),4),--MID(TRIM($W1332),5,2),--RIGHT(TRIM($W1332),2)),""),--SUBSTITUTE(SUBSTITUTE(TRIM($W1332),".","-"),"/","-")),IFERROR(--LEFT(SUBSTITUTE(SUBSTITUTE(TRIM($W1332),".","-"),"/","-"),10),""))))</f>
        <v/>
      </c>
      <c r="Y1332" s="29">
        <f>IF($X1332="","",INT($X1332))</f>
        <v/>
      </c>
      <c r="Z1332" s="30">
        <f>IF(OR($Y1332="",$D$6=""),"",IF(INDEX($A:$U,ROW(),$D$6)="",0,IF(ISNUMBER(INDEX($A:$U,ROW(),$D$6)),INDEX($A:$U,ROW(),$D$6),IFERROR(--SUBSTITUTE(SUBSTITUTE(TRIM(INDEX($A:$U,ROW(),$D$6)),",",""),"원",""),0))))</f>
        <v/>
      </c>
      <c r="AA1332" s="30">
        <f>IF(OR($Y1332="",$E$6=""),"",IF(INDEX($A:$U,ROW(),$E$6)="",0,IF(ISNUMBER(INDEX($A:$U,ROW(),$E$6)),INDEX($A:$U,ROW(),$E$6),IFERROR(--SUBSTITUTE(SUBSTITUTE(TRIM(INDEX($A:$U,ROW(),$E$6)),",",""),"원",""),0))))</f>
        <v/>
      </c>
      <c r="AB1332" s="30">
        <f>IF(OR($Y1332="",$F$6=""),"",IF(INDEX($A:$U,ROW(),$F$6)="","",IF(ISNUMBER(INDEX($A:$U,ROW(),$F$6)),INDEX($A:$U,ROW(),$F$6),IFERROR(--SUBSTITUTE(SUBSTITUTE(TRIM(INDEX($A:$U,ROW(),$F$6)),",",""),"원",""),""))))</f>
        <v/>
      </c>
      <c r="AC1332" s="2">
        <f>IF(OR($Y1332="",$G$6=""),"",INDEX($A:$U,ROW(),$G$6)&amp;"")</f>
        <v/>
      </c>
      <c r="AD1332" s="2">
        <f>IF($Y1332="","",IF(OR(AND(설정!$B$5&lt;&gt;"",ISNUMBER(SEARCH(설정!$B$5,$AC1332))),AND(설정!$B$6&lt;&gt;"",ISNUMBER(SEARCH(설정!$B$6,$AC1332))),AND(설정!$B$7&lt;&gt;"",ISNUMBER(SEARCH(설정!$B$7,$AC1332)))),"제외","포함"))</f>
        <v/>
      </c>
    </row>
    <row r="1333">
      <c r="W1333" s="2">
        <f>IF(OR($B$5="",$C$6="",ROW()&lt;$B$5),"",IF(INDEX($A:$U,ROW(),$C$6)="","",INDEX($A:$U,ROW(),$C$6)))</f>
        <v/>
      </c>
      <c r="X1333" s="28">
        <f>IF($W1333="","",IF(ISNUMBER($W1333),IF($W1333&gt;=10000000,IFERROR(DATE(INT($W1333/10000),MOD(INT($W1333/100),100),MOD($W1333,100)),""),$W1333),IF(ISNUMBER(--SUBSTITUTE(SUBSTITUTE(TRIM($W1333),".","-"),"/","-")),IF(--SUBSTITUTE(SUBSTITUTE(TRIM($W1333),".","-"),"/","-")&gt;=10000000,IFERROR(DATE(--LEFT(TRIM($W1333),4),--MID(TRIM($W1333),5,2),--RIGHT(TRIM($W1333),2)),""),--SUBSTITUTE(SUBSTITUTE(TRIM($W1333),".","-"),"/","-")),IFERROR(--LEFT(SUBSTITUTE(SUBSTITUTE(TRIM($W1333),".","-"),"/","-"),10),""))))</f>
        <v/>
      </c>
      <c r="Y1333" s="29">
        <f>IF($X1333="","",INT($X1333))</f>
        <v/>
      </c>
      <c r="Z1333" s="30">
        <f>IF(OR($Y1333="",$D$6=""),"",IF(INDEX($A:$U,ROW(),$D$6)="",0,IF(ISNUMBER(INDEX($A:$U,ROW(),$D$6)),INDEX($A:$U,ROW(),$D$6),IFERROR(--SUBSTITUTE(SUBSTITUTE(TRIM(INDEX($A:$U,ROW(),$D$6)),",",""),"원",""),0))))</f>
        <v/>
      </c>
      <c r="AA1333" s="30">
        <f>IF(OR($Y1333="",$E$6=""),"",IF(INDEX($A:$U,ROW(),$E$6)="",0,IF(ISNUMBER(INDEX($A:$U,ROW(),$E$6)),INDEX($A:$U,ROW(),$E$6),IFERROR(--SUBSTITUTE(SUBSTITUTE(TRIM(INDEX($A:$U,ROW(),$E$6)),",",""),"원",""),0))))</f>
        <v/>
      </c>
      <c r="AB1333" s="30">
        <f>IF(OR($Y1333="",$F$6=""),"",IF(INDEX($A:$U,ROW(),$F$6)="","",IF(ISNUMBER(INDEX($A:$U,ROW(),$F$6)),INDEX($A:$U,ROW(),$F$6),IFERROR(--SUBSTITUTE(SUBSTITUTE(TRIM(INDEX($A:$U,ROW(),$F$6)),",",""),"원",""),""))))</f>
        <v/>
      </c>
      <c r="AC1333" s="2">
        <f>IF(OR($Y1333="",$G$6=""),"",INDEX($A:$U,ROW(),$G$6)&amp;"")</f>
        <v/>
      </c>
      <c r="AD1333" s="2">
        <f>IF($Y1333="","",IF(OR(AND(설정!$B$5&lt;&gt;"",ISNUMBER(SEARCH(설정!$B$5,$AC1333))),AND(설정!$B$6&lt;&gt;"",ISNUMBER(SEARCH(설정!$B$6,$AC1333))),AND(설정!$B$7&lt;&gt;"",ISNUMBER(SEARCH(설정!$B$7,$AC1333)))),"제외","포함"))</f>
        <v/>
      </c>
    </row>
    <row r="1334">
      <c r="W1334" s="2">
        <f>IF(OR($B$5="",$C$6="",ROW()&lt;$B$5),"",IF(INDEX($A:$U,ROW(),$C$6)="","",INDEX($A:$U,ROW(),$C$6)))</f>
        <v/>
      </c>
      <c r="X1334" s="28">
        <f>IF($W1334="","",IF(ISNUMBER($W1334),IF($W1334&gt;=10000000,IFERROR(DATE(INT($W1334/10000),MOD(INT($W1334/100),100),MOD($W1334,100)),""),$W1334),IF(ISNUMBER(--SUBSTITUTE(SUBSTITUTE(TRIM($W1334),".","-"),"/","-")),IF(--SUBSTITUTE(SUBSTITUTE(TRIM($W1334),".","-"),"/","-")&gt;=10000000,IFERROR(DATE(--LEFT(TRIM($W1334),4),--MID(TRIM($W1334),5,2),--RIGHT(TRIM($W1334),2)),""),--SUBSTITUTE(SUBSTITUTE(TRIM($W1334),".","-"),"/","-")),IFERROR(--LEFT(SUBSTITUTE(SUBSTITUTE(TRIM($W1334),".","-"),"/","-"),10),""))))</f>
        <v/>
      </c>
      <c r="Y1334" s="29">
        <f>IF($X1334="","",INT($X1334))</f>
        <v/>
      </c>
      <c r="Z1334" s="30">
        <f>IF(OR($Y1334="",$D$6=""),"",IF(INDEX($A:$U,ROW(),$D$6)="",0,IF(ISNUMBER(INDEX($A:$U,ROW(),$D$6)),INDEX($A:$U,ROW(),$D$6),IFERROR(--SUBSTITUTE(SUBSTITUTE(TRIM(INDEX($A:$U,ROW(),$D$6)),",",""),"원",""),0))))</f>
        <v/>
      </c>
      <c r="AA1334" s="30">
        <f>IF(OR($Y1334="",$E$6=""),"",IF(INDEX($A:$U,ROW(),$E$6)="",0,IF(ISNUMBER(INDEX($A:$U,ROW(),$E$6)),INDEX($A:$U,ROW(),$E$6),IFERROR(--SUBSTITUTE(SUBSTITUTE(TRIM(INDEX($A:$U,ROW(),$E$6)),",",""),"원",""),0))))</f>
        <v/>
      </c>
      <c r="AB1334" s="30">
        <f>IF(OR($Y1334="",$F$6=""),"",IF(INDEX($A:$U,ROW(),$F$6)="","",IF(ISNUMBER(INDEX($A:$U,ROW(),$F$6)),INDEX($A:$U,ROW(),$F$6),IFERROR(--SUBSTITUTE(SUBSTITUTE(TRIM(INDEX($A:$U,ROW(),$F$6)),",",""),"원",""),""))))</f>
        <v/>
      </c>
      <c r="AC1334" s="2">
        <f>IF(OR($Y1334="",$G$6=""),"",INDEX($A:$U,ROW(),$G$6)&amp;"")</f>
        <v/>
      </c>
      <c r="AD1334" s="2">
        <f>IF($Y1334="","",IF(OR(AND(설정!$B$5&lt;&gt;"",ISNUMBER(SEARCH(설정!$B$5,$AC1334))),AND(설정!$B$6&lt;&gt;"",ISNUMBER(SEARCH(설정!$B$6,$AC1334))),AND(설정!$B$7&lt;&gt;"",ISNUMBER(SEARCH(설정!$B$7,$AC1334)))),"제외","포함"))</f>
        <v/>
      </c>
    </row>
    <row r="1335">
      <c r="W1335" s="2">
        <f>IF(OR($B$5="",$C$6="",ROW()&lt;$B$5),"",IF(INDEX($A:$U,ROW(),$C$6)="","",INDEX($A:$U,ROW(),$C$6)))</f>
        <v/>
      </c>
      <c r="X1335" s="28">
        <f>IF($W1335="","",IF(ISNUMBER($W1335),IF($W1335&gt;=10000000,IFERROR(DATE(INT($W1335/10000),MOD(INT($W1335/100),100),MOD($W1335,100)),""),$W1335),IF(ISNUMBER(--SUBSTITUTE(SUBSTITUTE(TRIM($W1335),".","-"),"/","-")),IF(--SUBSTITUTE(SUBSTITUTE(TRIM($W1335),".","-"),"/","-")&gt;=10000000,IFERROR(DATE(--LEFT(TRIM($W1335),4),--MID(TRIM($W1335),5,2),--RIGHT(TRIM($W1335),2)),""),--SUBSTITUTE(SUBSTITUTE(TRIM($W1335),".","-"),"/","-")),IFERROR(--LEFT(SUBSTITUTE(SUBSTITUTE(TRIM($W1335),".","-"),"/","-"),10),""))))</f>
        <v/>
      </c>
      <c r="Y1335" s="29">
        <f>IF($X1335="","",INT($X1335))</f>
        <v/>
      </c>
      <c r="Z1335" s="30">
        <f>IF(OR($Y1335="",$D$6=""),"",IF(INDEX($A:$U,ROW(),$D$6)="",0,IF(ISNUMBER(INDEX($A:$U,ROW(),$D$6)),INDEX($A:$U,ROW(),$D$6),IFERROR(--SUBSTITUTE(SUBSTITUTE(TRIM(INDEX($A:$U,ROW(),$D$6)),",",""),"원",""),0))))</f>
        <v/>
      </c>
      <c r="AA1335" s="30">
        <f>IF(OR($Y1335="",$E$6=""),"",IF(INDEX($A:$U,ROW(),$E$6)="",0,IF(ISNUMBER(INDEX($A:$U,ROW(),$E$6)),INDEX($A:$U,ROW(),$E$6),IFERROR(--SUBSTITUTE(SUBSTITUTE(TRIM(INDEX($A:$U,ROW(),$E$6)),",",""),"원",""),0))))</f>
        <v/>
      </c>
      <c r="AB1335" s="30">
        <f>IF(OR($Y1335="",$F$6=""),"",IF(INDEX($A:$U,ROW(),$F$6)="","",IF(ISNUMBER(INDEX($A:$U,ROW(),$F$6)),INDEX($A:$U,ROW(),$F$6),IFERROR(--SUBSTITUTE(SUBSTITUTE(TRIM(INDEX($A:$U,ROW(),$F$6)),",",""),"원",""),""))))</f>
        <v/>
      </c>
      <c r="AC1335" s="2">
        <f>IF(OR($Y1335="",$G$6=""),"",INDEX($A:$U,ROW(),$G$6)&amp;"")</f>
        <v/>
      </c>
      <c r="AD1335" s="2">
        <f>IF($Y1335="","",IF(OR(AND(설정!$B$5&lt;&gt;"",ISNUMBER(SEARCH(설정!$B$5,$AC1335))),AND(설정!$B$6&lt;&gt;"",ISNUMBER(SEARCH(설정!$B$6,$AC1335))),AND(설정!$B$7&lt;&gt;"",ISNUMBER(SEARCH(설정!$B$7,$AC1335)))),"제외","포함"))</f>
        <v/>
      </c>
    </row>
    <row r="1336">
      <c r="W1336" s="2">
        <f>IF(OR($B$5="",$C$6="",ROW()&lt;$B$5),"",IF(INDEX($A:$U,ROW(),$C$6)="","",INDEX($A:$U,ROW(),$C$6)))</f>
        <v/>
      </c>
      <c r="X1336" s="28">
        <f>IF($W1336="","",IF(ISNUMBER($W1336),IF($W1336&gt;=10000000,IFERROR(DATE(INT($W1336/10000),MOD(INT($W1336/100),100),MOD($W1336,100)),""),$W1336),IF(ISNUMBER(--SUBSTITUTE(SUBSTITUTE(TRIM($W1336),".","-"),"/","-")),IF(--SUBSTITUTE(SUBSTITUTE(TRIM($W1336),".","-"),"/","-")&gt;=10000000,IFERROR(DATE(--LEFT(TRIM($W1336),4),--MID(TRIM($W1336),5,2),--RIGHT(TRIM($W1336),2)),""),--SUBSTITUTE(SUBSTITUTE(TRIM($W1336),".","-"),"/","-")),IFERROR(--LEFT(SUBSTITUTE(SUBSTITUTE(TRIM($W1336),".","-"),"/","-"),10),""))))</f>
        <v/>
      </c>
      <c r="Y1336" s="29">
        <f>IF($X1336="","",INT($X1336))</f>
        <v/>
      </c>
      <c r="Z1336" s="30">
        <f>IF(OR($Y1336="",$D$6=""),"",IF(INDEX($A:$U,ROW(),$D$6)="",0,IF(ISNUMBER(INDEX($A:$U,ROW(),$D$6)),INDEX($A:$U,ROW(),$D$6),IFERROR(--SUBSTITUTE(SUBSTITUTE(TRIM(INDEX($A:$U,ROW(),$D$6)),",",""),"원",""),0))))</f>
        <v/>
      </c>
      <c r="AA1336" s="30">
        <f>IF(OR($Y1336="",$E$6=""),"",IF(INDEX($A:$U,ROW(),$E$6)="",0,IF(ISNUMBER(INDEX($A:$U,ROW(),$E$6)),INDEX($A:$U,ROW(),$E$6),IFERROR(--SUBSTITUTE(SUBSTITUTE(TRIM(INDEX($A:$U,ROW(),$E$6)),",",""),"원",""),0))))</f>
        <v/>
      </c>
      <c r="AB1336" s="30">
        <f>IF(OR($Y1336="",$F$6=""),"",IF(INDEX($A:$U,ROW(),$F$6)="","",IF(ISNUMBER(INDEX($A:$U,ROW(),$F$6)),INDEX($A:$U,ROW(),$F$6),IFERROR(--SUBSTITUTE(SUBSTITUTE(TRIM(INDEX($A:$U,ROW(),$F$6)),",",""),"원",""),""))))</f>
        <v/>
      </c>
      <c r="AC1336" s="2">
        <f>IF(OR($Y1336="",$G$6=""),"",INDEX($A:$U,ROW(),$G$6)&amp;"")</f>
        <v/>
      </c>
      <c r="AD1336" s="2">
        <f>IF($Y1336="","",IF(OR(AND(설정!$B$5&lt;&gt;"",ISNUMBER(SEARCH(설정!$B$5,$AC1336))),AND(설정!$B$6&lt;&gt;"",ISNUMBER(SEARCH(설정!$B$6,$AC1336))),AND(설정!$B$7&lt;&gt;"",ISNUMBER(SEARCH(설정!$B$7,$AC1336)))),"제외","포함"))</f>
        <v/>
      </c>
    </row>
    <row r="1337">
      <c r="W1337" s="2">
        <f>IF(OR($B$5="",$C$6="",ROW()&lt;$B$5),"",IF(INDEX($A:$U,ROW(),$C$6)="","",INDEX($A:$U,ROW(),$C$6)))</f>
        <v/>
      </c>
      <c r="X1337" s="28">
        <f>IF($W1337="","",IF(ISNUMBER($W1337),IF($W1337&gt;=10000000,IFERROR(DATE(INT($W1337/10000),MOD(INT($W1337/100),100),MOD($W1337,100)),""),$W1337),IF(ISNUMBER(--SUBSTITUTE(SUBSTITUTE(TRIM($W1337),".","-"),"/","-")),IF(--SUBSTITUTE(SUBSTITUTE(TRIM($W1337),".","-"),"/","-")&gt;=10000000,IFERROR(DATE(--LEFT(TRIM($W1337),4),--MID(TRIM($W1337),5,2),--RIGHT(TRIM($W1337),2)),""),--SUBSTITUTE(SUBSTITUTE(TRIM($W1337),".","-"),"/","-")),IFERROR(--LEFT(SUBSTITUTE(SUBSTITUTE(TRIM($W1337),".","-"),"/","-"),10),""))))</f>
        <v/>
      </c>
      <c r="Y1337" s="29">
        <f>IF($X1337="","",INT($X1337))</f>
        <v/>
      </c>
      <c r="Z1337" s="30">
        <f>IF(OR($Y1337="",$D$6=""),"",IF(INDEX($A:$U,ROW(),$D$6)="",0,IF(ISNUMBER(INDEX($A:$U,ROW(),$D$6)),INDEX($A:$U,ROW(),$D$6),IFERROR(--SUBSTITUTE(SUBSTITUTE(TRIM(INDEX($A:$U,ROW(),$D$6)),",",""),"원",""),0))))</f>
        <v/>
      </c>
      <c r="AA1337" s="30">
        <f>IF(OR($Y1337="",$E$6=""),"",IF(INDEX($A:$U,ROW(),$E$6)="",0,IF(ISNUMBER(INDEX($A:$U,ROW(),$E$6)),INDEX($A:$U,ROW(),$E$6),IFERROR(--SUBSTITUTE(SUBSTITUTE(TRIM(INDEX($A:$U,ROW(),$E$6)),",",""),"원",""),0))))</f>
        <v/>
      </c>
      <c r="AB1337" s="30">
        <f>IF(OR($Y1337="",$F$6=""),"",IF(INDEX($A:$U,ROW(),$F$6)="","",IF(ISNUMBER(INDEX($A:$U,ROW(),$F$6)),INDEX($A:$U,ROW(),$F$6),IFERROR(--SUBSTITUTE(SUBSTITUTE(TRIM(INDEX($A:$U,ROW(),$F$6)),",",""),"원",""),""))))</f>
        <v/>
      </c>
      <c r="AC1337" s="2">
        <f>IF(OR($Y1337="",$G$6=""),"",INDEX($A:$U,ROW(),$G$6)&amp;"")</f>
        <v/>
      </c>
      <c r="AD1337" s="2">
        <f>IF($Y1337="","",IF(OR(AND(설정!$B$5&lt;&gt;"",ISNUMBER(SEARCH(설정!$B$5,$AC1337))),AND(설정!$B$6&lt;&gt;"",ISNUMBER(SEARCH(설정!$B$6,$AC1337))),AND(설정!$B$7&lt;&gt;"",ISNUMBER(SEARCH(설정!$B$7,$AC1337)))),"제외","포함"))</f>
        <v/>
      </c>
    </row>
    <row r="1338">
      <c r="W1338" s="2">
        <f>IF(OR($B$5="",$C$6="",ROW()&lt;$B$5),"",IF(INDEX($A:$U,ROW(),$C$6)="","",INDEX($A:$U,ROW(),$C$6)))</f>
        <v/>
      </c>
      <c r="X1338" s="28">
        <f>IF($W1338="","",IF(ISNUMBER($W1338),IF($W1338&gt;=10000000,IFERROR(DATE(INT($W1338/10000),MOD(INT($W1338/100),100),MOD($W1338,100)),""),$W1338),IF(ISNUMBER(--SUBSTITUTE(SUBSTITUTE(TRIM($W1338),".","-"),"/","-")),IF(--SUBSTITUTE(SUBSTITUTE(TRIM($W1338),".","-"),"/","-")&gt;=10000000,IFERROR(DATE(--LEFT(TRIM($W1338),4),--MID(TRIM($W1338),5,2),--RIGHT(TRIM($W1338),2)),""),--SUBSTITUTE(SUBSTITUTE(TRIM($W1338),".","-"),"/","-")),IFERROR(--LEFT(SUBSTITUTE(SUBSTITUTE(TRIM($W1338),".","-"),"/","-"),10),""))))</f>
        <v/>
      </c>
      <c r="Y1338" s="29">
        <f>IF($X1338="","",INT($X1338))</f>
        <v/>
      </c>
      <c r="Z1338" s="30">
        <f>IF(OR($Y1338="",$D$6=""),"",IF(INDEX($A:$U,ROW(),$D$6)="",0,IF(ISNUMBER(INDEX($A:$U,ROW(),$D$6)),INDEX($A:$U,ROW(),$D$6),IFERROR(--SUBSTITUTE(SUBSTITUTE(TRIM(INDEX($A:$U,ROW(),$D$6)),",",""),"원",""),0))))</f>
        <v/>
      </c>
      <c r="AA1338" s="30">
        <f>IF(OR($Y1338="",$E$6=""),"",IF(INDEX($A:$U,ROW(),$E$6)="",0,IF(ISNUMBER(INDEX($A:$U,ROW(),$E$6)),INDEX($A:$U,ROW(),$E$6),IFERROR(--SUBSTITUTE(SUBSTITUTE(TRIM(INDEX($A:$U,ROW(),$E$6)),",",""),"원",""),0))))</f>
        <v/>
      </c>
      <c r="AB1338" s="30">
        <f>IF(OR($Y1338="",$F$6=""),"",IF(INDEX($A:$U,ROW(),$F$6)="","",IF(ISNUMBER(INDEX($A:$U,ROW(),$F$6)),INDEX($A:$U,ROW(),$F$6),IFERROR(--SUBSTITUTE(SUBSTITUTE(TRIM(INDEX($A:$U,ROW(),$F$6)),",",""),"원",""),""))))</f>
        <v/>
      </c>
      <c r="AC1338" s="2">
        <f>IF(OR($Y1338="",$G$6=""),"",INDEX($A:$U,ROW(),$G$6)&amp;"")</f>
        <v/>
      </c>
      <c r="AD1338" s="2">
        <f>IF($Y1338="","",IF(OR(AND(설정!$B$5&lt;&gt;"",ISNUMBER(SEARCH(설정!$B$5,$AC1338))),AND(설정!$B$6&lt;&gt;"",ISNUMBER(SEARCH(설정!$B$6,$AC1338))),AND(설정!$B$7&lt;&gt;"",ISNUMBER(SEARCH(설정!$B$7,$AC1338)))),"제외","포함"))</f>
        <v/>
      </c>
    </row>
    <row r="1339">
      <c r="W1339" s="2">
        <f>IF(OR($B$5="",$C$6="",ROW()&lt;$B$5),"",IF(INDEX($A:$U,ROW(),$C$6)="","",INDEX($A:$U,ROW(),$C$6)))</f>
        <v/>
      </c>
      <c r="X1339" s="28">
        <f>IF($W1339="","",IF(ISNUMBER($W1339),IF($W1339&gt;=10000000,IFERROR(DATE(INT($W1339/10000),MOD(INT($W1339/100),100),MOD($W1339,100)),""),$W1339),IF(ISNUMBER(--SUBSTITUTE(SUBSTITUTE(TRIM($W1339),".","-"),"/","-")),IF(--SUBSTITUTE(SUBSTITUTE(TRIM($W1339),".","-"),"/","-")&gt;=10000000,IFERROR(DATE(--LEFT(TRIM($W1339),4),--MID(TRIM($W1339),5,2),--RIGHT(TRIM($W1339),2)),""),--SUBSTITUTE(SUBSTITUTE(TRIM($W1339),".","-"),"/","-")),IFERROR(--LEFT(SUBSTITUTE(SUBSTITUTE(TRIM($W1339),".","-"),"/","-"),10),""))))</f>
        <v/>
      </c>
      <c r="Y1339" s="29">
        <f>IF($X1339="","",INT($X1339))</f>
        <v/>
      </c>
      <c r="Z1339" s="30">
        <f>IF(OR($Y1339="",$D$6=""),"",IF(INDEX($A:$U,ROW(),$D$6)="",0,IF(ISNUMBER(INDEX($A:$U,ROW(),$D$6)),INDEX($A:$U,ROW(),$D$6),IFERROR(--SUBSTITUTE(SUBSTITUTE(TRIM(INDEX($A:$U,ROW(),$D$6)),",",""),"원",""),0))))</f>
        <v/>
      </c>
      <c r="AA1339" s="30">
        <f>IF(OR($Y1339="",$E$6=""),"",IF(INDEX($A:$U,ROW(),$E$6)="",0,IF(ISNUMBER(INDEX($A:$U,ROW(),$E$6)),INDEX($A:$U,ROW(),$E$6),IFERROR(--SUBSTITUTE(SUBSTITUTE(TRIM(INDEX($A:$U,ROW(),$E$6)),",",""),"원",""),0))))</f>
        <v/>
      </c>
      <c r="AB1339" s="30">
        <f>IF(OR($Y1339="",$F$6=""),"",IF(INDEX($A:$U,ROW(),$F$6)="","",IF(ISNUMBER(INDEX($A:$U,ROW(),$F$6)),INDEX($A:$U,ROW(),$F$6),IFERROR(--SUBSTITUTE(SUBSTITUTE(TRIM(INDEX($A:$U,ROW(),$F$6)),",",""),"원",""),""))))</f>
        <v/>
      </c>
      <c r="AC1339" s="2">
        <f>IF(OR($Y1339="",$G$6=""),"",INDEX($A:$U,ROW(),$G$6)&amp;"")</f>
        <v/>
      </c>
      <c r="AD1339" s="2">
        <f>IF($Y1339="","",IF(OR(AND(설정!$B$5&lt;&gt;"",ISNUMBER(SEARCH(설정!$B$5,$AC1339))),AND(설정!$B$6&lt;&gt;"",ISNUMBER(SEARCH(설정!$B$6,$AC1339))),AND(설정!$B$7&lt;&gt;"",ISNUMBER(SEARCH(설정!$B$7,$AC1339)))),"제외","포함"))</f>
        <v/>
      </c>
    </row>
    <row r="1340">
      <c r="W1340" s="2">
        <f>IF(OR($B$5="",$C$6="",ROW()&lt;$B$5),"",IF(INDEX($A:$U,ROW(),$C$6)="","",INDEX($A:$U,ROW(),$C$6)))</f>
        <v/>
      </c>
      <c r="X1340" s="28">
        <f>IF($W1340="","",IF(ISNUMBER($W1340),IF($W1340&gt;=10000000,IFERROR(DATE(INT($W1340/10000),MOD(INT($W1340/100),100),MOD($W1340,100)),""),$W1340),IF(ISNUMBER(--SUBSTITUTE(SUBSTITUTE(TRIM($W1340),".","-"),"/","-")),IF(--SUBSTITUTE(SUBSTITUTE(TRIM($W1340),".","-"),"/","-")&gt;=10000000,IFERROR(DATE(--LEFT(TRIM($W1340),4),--MID(TRIM($W1340),5,2),--RIGHT(TRIM($W1340),2)),""),--SUBSTITUTE(SUBSTITUTE(TRIM($W1340),".","-"),"/","-")),IFERROR(--LEFT(SUBSTITUTE(SUBSTITUTE(TRIM($W1340),".","-"),"/","-"),10),""))))</f>
        <v/>
      </c>
      <c r="Y1340" s="29">
        <f>IF($X1340="","",INT($X1340))</f>
        <v/>
      </c>
      <c r="Z1340" s="30">
        <f>IF(OR($Y1340="",$D$6=""),"",IF(INDEX($A:$U,ROW(),$D$6)="",0,IF(ISNUMBER(INDEX($A:$U,ROW(),$D$6)),INDEX($A:$U,ROW(),$D$6),IFERROR(--SUBSTITUTE(SUBSTITUTE(TRIM(INDEX($A:$U,ROW(),$D$6)),",",""),"원",""),0))))</f>
        <v/>
      </c>
      <c r="AA1340" s="30">
        <f>IF(OR($Y1340="",$E$6=""),"",IF(INDEX($A:$U,ROW(),$E$6)="",0,IF(ISNUMBER(INDEX($A:$U,ROW(),$E$6)),INDEX($A:$U,ROW(),$E$6),IFERROR(--SUBSTITUTE(SUBSTITUTE(TRIM(INDEX($A:$U,ROW(),$E$6)),",",""),"원",""),0))))</f>
        <v/>
      </c>
      <c r="AB1340" s="30">
        <f>IF(OR($Y1340="",$F$6=""),"",IF(INDEX($A:$U,ROW(),$F$6)="","",IF(ISNUMBER(INDEX($A:$U,ROW(),$F$6)),INDEX($A:$U,ROW(),$F$6),IFERROR(--SUBSTITUTE(SUBSTITUTE(TRIM(INDEX($A:$U,ROW(),$F$6)),",",""),"원",""),""))))</f>
        <v/>
      </c>
      <c r="AC1340" s="2">
        <f>IF(OR($Y1340="",$G$6=""),"",INDEX($A:$U,ROW(),$G$6)&amp;"")</f>
        <v/>
      </c>
      <c r="AD1340" s="2">
        <f>IF($Y1340="","",IF(OR(AND(설정!$B$5&lt;&gt;"",ISNUMBER(SEARCH(설정!$B$5,$AC1340))),AND(설정!$B$6&lt;&gt;"",ISNUMBER(SEARCH(설정!$B$6,$AC1340))),AND(설정!$B$7&lt;&gt;"",ISNUMBER(SEARCH(설정!$B$7,$AC1340)))),"제외","포함"))</f>
        <v/>
      </c>
    </row>
    <row r="1341">
      <c r="W1341" s="2">
        <f>IF(OR($B$5="",$C$6="",ROW()&lt;$B$5),"",IF(INDEX($A:$U,ROW(),$C$6)="","",INDEX($A:$U,ROW(),$C$6)))</f>
        <v/>
      </c>
      <c r="X1341" s="28">
        <f>IF($W1341="","",IF(ISNUMBER($W1341),IF($W1341&gt;=10000000,IFERROR(DATE(INT($W1341/10000),MOD(INT($W1341/100),100),MOD($W1341,100)),""),$W1341),IF(ISNUMBER(--SUBSTITUTE(SUBSTITUTE(TRIM($W1341),".","-"),"/","-")),IF(--SUBSTITUTE(SUBSTITUTE(TRIM($W1341),".","-"),"/","-")&gt;=10000000,IFERROR(DATE(--LEFT(TRIM($W1341),4),--MID(TRIM($W1341),5,2),--RIGHT(TRIM($W1341),2)),""),--SUBSTITUTE(SUBSTITUTE(TRIM($W1341),".","-"),"/","-")),IFERROR(--LEFT(SUBSTITUTE(SUBSTITUTE(TRIM($W1341),".","-"),"/","-"),10),""))))</f>
        <v/>
      </c>
      <c r="Y1341" s="29">
        <f>IF($X1341="","",INT($X1341))</f>
        <v/>
      </c>
      <c r="Z1341" s="30">
        <f>IF(OR($Y1341="",$D$6=""),"",IF(INDEX($A:$U,ROW(),$D$6)="",0,IF(ISNUMBER(INDEX($A:$U,ROW(),$D$6)),INDEX($A:$U,ROW(),$D$6),IFERROR(--SUBSTITUTE(SUBSTITUTE(TRIM(INDEX($A:$U,ROW(),$D$6)),",",""),"원",""),0))))</f>
        <v/>
      </c>
      <c r="AA1341" s="30">
        <f>IF(OR($Y1341="",$E$6=""),"",IF(INDEX($A:$U,ROW(),$E$6)="",0,IF(ISNUMBER(INDEX($A:$U,ROW(),$E$6)),INDEX($A:$U,ROW(),$E$6),IFERROR(--SUBSTITUTE(SUBSTITUTE(TRIM(INDEX($A:$U,ROW(),$E$6)),",",""),"원",""),0))))</f>
        <v/>
      </c>
      <c r="AB1341" s="30">
        <f>IF(OR($Y1341="",$F$6=""),"",IF(INDEX($A:$U,ROW(),$F$6)="","",IF(ISNUMBER(INDEX($A:$U,ROW(),$F$6)),INDEX($A:$U,ROW(),$F$6),IFERROR(--SUBSTITUTE(SUBSTITUTE(TRIM(INDEX($A:$U,ROW(),$F$6)),",",""),"원",""),""))))</f>
        <v/>
      </c>
      <c r="AC1341" s="2">
        <f>IF(OR($Y1341="",$G$6=""),"",INDEX($A:$U,ROW(),$G$6)&amp;"")</f>
        <v/>
      </c>
      <c r="AD1341" s="2">
        <f>IF($Y1341="","",IF(OR(AND(설정!$B$5&lt;&gt;"",ISNUMBER(SEARCH(설정!$B$5,$AC1341))),AND(설정!$B$6&lt;&gt;"",ISNUMBER(SEARCH(설정!$B$6,$AC1341))),AND(설정!$B$7&lt;&gt;"",ISNUMBER(SEARCH(설정!$B$7,$AC1341)))),"제외","포함"))</f>
        <v/>
      </c>
    </row>
    <row r="1342">
      <c r="W1342" s="2">
        <f>IF(OR($B$5="",$C$6="",ROW()&lt;$B$5),"",IF(INDEX($A:$U,ROW(),$C$6)="","",INDEX($A:$U,ROW(),$C$6)))</f>
        <v/>
      </c>
      <c r="X1342" s="28">
        <f>IF($W1342="","",IF(ISNUMBER($W1342),IF($W1342&gt;=10000000,IFERROR(DATE(INT($W1342/10000),MOD(INT($W1342/100),100),MOD($W1342,100)),""),$W1342),IF(ISNUMBER(--SUBSTITUTE(SUBSTITUTE(TRIM($W1342),".","-"),"/","-")),IF(--SUBSTITUTE(SUBSTITUTE(TRIM($W1342),".","-"),"/","-")&gt;=10000000,IFERROR(DATE(--LEFT(TRIM($W1342),4),--MID(TRIM($W1342),5,2),--RIGHT(TRIM($W1342),2)),""),--SUBSTITUTE(SUBSTITUTE(TRIM($W1342),".","-"),"/","-")),IFERROR(--LEFT(SUBSTITUTE(SUBSTITUTE(TRIM($W1342),".","-"),"/","-"),10),""))))</f>
        <v/>
      </c>
      <c r="Y1342" s="29">
        <f>IF($X1342="","",INT($X1342))</f>
        <v/>
      </c>
      <c r="Z1342" s="30">
        <f>IF(OR($Y1342="",$D$6=""),"",IF(INDEX($A:$U,ROW(),$D$6)="",0,IF(ISNUMBER(INDEX($A:$U,ROW(),$D$6)),INDEX($A:$U,ROW(),$D$6),IFERROR(--SUBSTITUTE(SUBSTITUTE(TRIM(INDEX($A:$U,ROW(),$D$6)),",",""),"원",""),0))))</f>
        <v/>
      </c>
      <c r="AA1342" s="30">
        <f>IF(OR($Y1342="",$E$6=""),"",IF(INDEX($A:$U,ROW(),$E$6)="",0,IF(ISNUMBER(INDEX($A:$U,ROW(),$E$6)),INDEX($A:$U,ROW(),$E$6),IFERROR(--SUBSTITUTE(SUBSTITUTE(TRIM(INDEX($A:$U,ROW(),$E$6)),",",""),"원",""),0))))</f>
        <v/>
      </c>
      <c r="AB1342" s="30">
        <f>IF(OR($Y1342="",$F$6=""),"",IF(INDEX($A:$U,ROW(),$F$6)="","",IF(ISNUMBER(INDEX($A:$U,ROW(),$F$6)),INDEX($A:$U,ROW(),$F$6),IFERROR(--SUBSTITUTE(SUBSTITUTE(TRIM(INDEX($A:$U,ROW(),$F$6)),",",""),"원",""),""))))</f>
        <v/>
      </c>
      <c r="AC1342" s="2">
        <f>IF(OR($Y1342="",$G$6=""),"",INDEX($A:$U,ROW(),$G$6)&amp;"")</f>
        <v/>
      </c>
      <c r="AD1342" s="2">
        <f>IF($Y1342="","",IF(OR(AND(설정!$B$5&lt;&gt;"",ISNUMBER(SEARCH(설정!$B$5,$AC1342))),AND(설정!$B$6&lt;&gt;"",ISNUMBER(SEARCH(설정!$B$6,$AC1342))),AND(설정!$B$7&lt;&gt;"",ISNUMBER(SEARCH(설정!$B$7,$AC1342)))),"제외","포함"))</f>
        <v/>
      </c>
    </row>
    <row r="1343">
      <c r="W1343" s="2">
        <f>IF(OR($B$5="",$C$6="",ROW()&lt;$B$5),"",IF(INDEX($A:$U,ROW(),$C$6)="","",INDEX($A:$U,ROW(),$C$6)))</f>
        <v/>
      </c>
      <c r="X1343" s="28">
        <f>IF($W1343="","",IF(ISNUMBER($W1343),IF($W1343&gt;=10000000,IFERROR(DATE(INT($W1343/10000),MOD(INT($W1343/100),100),MOD($W1343,100)),""),$W1343),IF(ISNUMBER(--SUBSTITUTE(SUBSTITUTE(TRIM($W1343),".","-"),"/","-")),IF(--SUBSTITUTE(SUBSTITUTE(TRIM($W1343),".","-"),"/","-")&gt;=10000000,IFERROR(DATE(--LEFT(TRIM($W1343),4),--MID(TRIM($W1343),5,2),--RIGHT(TRIM($W1343),2)),""),--SUBSTITUTE(SUBSTITUTE(TRIM($W1343),".","-"),"/","-")),IFERROR(--LEFT(SUBSTITUTE(SUBSTITUTE(TRIM($W1343),".","-"),"/","-"),10),""))))</f>
        <v/>
      </c>
      <c r="Y1343" s="29">
        <f>IF($X1343="","",INT($X1343))</f>
        <v/>
      </c>
      <c r="Z1343" s="30">
        <f>IF(OR($Y1343="",$D$6=""),"",IF(INDEX($A:$U,ROW(),$D$6)="",0,IF(ISNUMBER(INDEX($A:$U,ROW(),$D$6)),INDEX($A:$U,ROW(),$D$6),IFERROR(--SUBSTITUTE(SUBSTITUTE(TRIM(INDEX($A:$U,ROW(),$D$6)),",",""),"원",""),0))))</f>
        <v/>
      </c>
      <c r="AA1343" s="30">
        <f>IF(OR($Y1343="",$E$6=""),"",IF(INDEX($A:$U,ROW(),$E$6)="",0,IF(ISNUMBER(INDEX($A:$U,ROW(),$E$6)),INDEX($A:$U,ROW(),$E$6),IFERROR(--SUBSTITUTE(SUBSTITUTE(TRIM(INDEX($A:$U,ROW(),$E$6)),",",""),"원",""),0))))</f>
        <v/>
      </c>
      <c r="AB1343" s="30">
        <f>IF(OR($Y1343="",$F$6=""),"",IF(INDEX($A:$U,ROW(),$F$6)="","",IF(ISNUMBER(INDEX($A:$U,ROW(),$F$6)),INDEX($A:$U,ROW(),$F$6),IFERROR(--SUBSTITUTE(SUBSTITUTE(TRIM(INDEX($A:$U,ROW(),$F$6)),",",""),"원",""),""))))</f>
        <v/>
      </c>
      <c r="AC1343" s="2">
        <f>IF(OR($Y1343="",$G$6=""),"",INDEX($A:$U,ROW(),$G$6)&amp;"")</f>
        <v/>
      </c>
      <c r="AD1343" s="2">
        <f>IF($Y1343="","",IF(OR(AND(설정!$B$5&lt;&gt;"",ISNUMBER(SEARCH(설정!$B$5,$AC1343))),AND(설정!$B$6&lt;&gt;"",ISNUMBER(SEARCH(설정!$B$6,$AC1343))),AND(설정!$B$7&lt;&gt;"",ISNUMBER(SEARCH(설정!$B$7,$AC1343)))),"제외","포함"))</f>
        <v/>
      </c>
    </row>
    <row r="1344">
      <c r="W1344" s="2">
        <f>IF(OR($B$5="",$C$6="",ROW()&lt;$B$5),"",IF(INDEX($A:$U,ROW(),$C$6)="","",INDEX($A:$U,ROW(),$C$6)))</f>
        <v/>
      </c>
      <c r="X1344" s="28">
        <f>IF($W1344="","",IF(ISNUMBER($W1344),IF($W1344&gt;=10000000,IFERROR(DATE(INT($W1344/10000),MOD(INT($W1344/100),100),MOD($W1344,100)),""),$W1344),IF(ISNUMBER(--SUBSTITUTE(SUBSTITUTE(TRIM($W1344),".","-"),"/","-")),IF(--SUBSTITUTE(SUBSTITUTE(TRIM($W1344),".","-"),"/","-")&gt;=10000000,IFERROR(DATE(--LEFT(TRIM($W1344),4),--MID(TRIM($W1344),5,2),--RIGHT(TRIM($W1344),2)),""),--SUBSTITUTE(SUBSTITUTE(TRIM($W1344),".","-"),"/","-")),IFERROR(--LEFT(SUBSTITUTE(SUBSTITUTE(TRIM($W1344),".","-"),"/","-"),10),""))))</f>
        <v/>
      </c>
      <c r="Y1344" s="29">
        <f>IF($X1344="","",INT($X1344))</f>
        <v/>
      </c>
      <c r="Z1344" s="30">
        <f>IF(OR($Y1344="",$D$6=""),"",IF(INDEX($A:$U,ROW(),$D$6)="",0,IF(ISNUMBER(INDEX($A:$U,ROW(),$D$6)),INDEX($A:$U,ROW(),$D$6),IFERROR(--SUBSTITUTE(SUBSTITUTE(TRIM(INDEX($A:$U,ROW(),$D$6)),",",""),"원",""),0))))</f>
        <v/>
      </c>
      <c r="AA1344" s="30">
        <f>IF(OR($Y1344="",$E$6=""),"",IF(INDEX($A:$U,ROW(),$E$6)="",0,IF(ISNUMBER(INDEX($A:$U,ROW(),$E$6)),INDEX($A:$U,ROW(),$E$6),IFERROR(--SUBSTITUTE(SUBSTITUTE(TRIM(INDEX($A:$U,ROW(),$E$6)),",",""),"원",""),0))))</f>
        <v/>
      </c>
      <c r="AB1344" s="30">
        <f>IF(OR($Y1344="",$F$6=""),"",IF(INDEX($A:$U,ROW(),$F$6)="","",IF(ISNUMBER(INDEX($A:$U,ROW(),$F$6)),INDEX($A:$U,ROW(),$F$6),IFERROR(--SUBSTITUTE(SUBSTITUTE(TRIM(INDEX($A:$U,ROW(),$F$6)),",",""),"원",""),""))))</f>
        <v/>
      </c>
      <c r="AC1344" s="2">
        <f>IF(OR($Y1344="",$G$6=""),"",INDEX($A:$U,ROW(),$G$6)&amp;"")</f>
        <v/>
      </c>
      <c r="AD1344" s="2">
        <f>IF($Y1344="","",IF(OR(AND(설정!$B$5&lt;&gt;"",ISNUMBER(SEARCH(설정!$B$5,$AC1344))),AND(설정!$B$6&lt;&gt;"",ISNUMBER(SEARCH(설정!$B$6,$AC1344))),AND(설정!$B$7&lt;&gt;"",ISNUMBER(SEARCH(설정!$B$7,$AC1344)))),"제외","포함"))</f>
        <v/>
      </c>
    </row>
    <row r="1345">
      <c r="W1345" s="2">
        <f>IF(OR($B$5="",$C$6="",ROW()&lt;$B$5),"",IF(INDEX($A:$U,ROW(),$C$6)="","",INDEX($A:$U,ROW(),$C$6)))</f>
        <v/>
      </c>
      <c r="X1345" s="28">
        <f>IF($W1345="","",IF(ISNUMBER($W1345),IF($W1345&gt;=10000000,IFERROR(DATE(INT($W1345/10000),MOD(INT($W1345/100),100),MOD($W1345,100)),""),$W1345),IF(ISNUMBER(--SUBSTITUTE(SUBSTITUTE(TRIM($W1345),".","-"),"/","-")),IF(--SUBSTITUTE(SUBSTITUTE(TRIM($W1345),".","-"),"/","-")&gt;=10000000,IFERROR(DATE(--LEFT(TRIM($W1345),4),--MID(TRIM($W1345),5,2),--RIGHT(TRIM($W1345),2)),""),--SUBSTITUTE(SUBSTITUTE(TRIM($W1345),".","-"),"/","-")),IFERROR(--LEFT(SUBSTITUTE(SUBSTITUTE(TRIM($W1345),".","-"),"/","-"),10),""))))</f>
        <v/>
      </c>
      <c r="Y1345" s="29">
        <f>IF($X1345="","",INT($X1345))</f>
        <v/>
      </c>
      <c r="Z1345" s="30">
        <f>IF(OR($Y1345="",$D$6=""),"",IF(INDEX($A:$U,ROW(),$D$6)="",0,IF(ISNUMBER(INDEX($A:$U,ROW(),$D$6)),INDEX($A:$U,ROW(),$D$6),IFERROR(--SUBSTITUTE(SUBSTITUTE(TRIM(INDEX($A:$U,ROW(),$D$6)),",",""),"원",""),0))))</f>
        <v/>
      </c>
      <c r="AA1345" s="30">
        <f>IF(OR($Y1345="",$E$6=""),"",IF(INDEX($A:$U,ROW(),$E$6)="",0,IF(ISNUMBER(INDEX($A:$U,ROW(),$E$6)),INDEX($A:$U,ROW(),$E$6),IFERROR(--SUBSTITUTE(SUBSTITUTE(TRIM(INDEX($A:$U,ROW(),$E$6)),",",""),"원",""),0))))</f>
        <v/>
      </c>
      <c r="AB1345" s="30">
        <f>IF(OR($Y1345="",$F$6=""),"",IF(INDEX($A:$U,ROW(),$F$6)="","",IF(ISNUMBER(INDEX($A:$U,ROW(),$F$6)),INDEX($A:$U,ROW(),$F$6),IFERROR(--SUBSTITUTE(SUBSTITUTE(TRIM(INDEX($A:$U,ROW(),$F$6)),",",""),"원",""),""))))</f>
        <v/>
      </c>
      <c r="AC1345" s="2">
        <f>IF(OR($Y1345="",$G$6=""),"",INDEX($A:$U,ROW(),$G$6)&amp;"")</f>
        <v/>
      </c>
      <c r="AD1345" s="2">
        <f>IF($Y1345="","",IF(OR(AND(설정!$B$5&lt;&gt;"",ISNUMBER(SEARCH(설정!$B$5,$AC1345))),AND(설정!$B$6&lt;&gt;"",ISNUMBER(SEARCH(설정!$B$6,$AC1345))),AND(설정!$B$7&lt;&gt;"",ISNUMBER(SEARCH(설정!$B$7,$AC1345)))),"제외","포함"))</f>
        <v/>
      </c>
    </row>
    <row r="1346">
      <c r="W1346" s="2">
        <f>IF(OR($B$5="",$C$6="",ROW()&lt;$B$5),"",IF(INDEX($A:$U,ROW(),$C$6)="","",INDEX($A:$U,ROW(),$C$6)))</f>
        <v/>
      </c>
      <c r="X1346" s="28">
        <f>IF($W1346="","",IF(ISNUMBER($W1346),IF($W1346&gt;=10000000,IFERROR(DATE(INT($W1346/10000),MOD(INT($W1346/100),100),MOD($W1346,100)),""),$W1346),IF(ISNUMBER(--SUBSTITUTE(SUBSTITUTE(TRIM($W1346),".","-"),"/","-")),IF(--SUBSTITUTE(SUBSTITUTE(TRIM($W1346),".","-"),"/","-")&gt;=10000000,IFERROR(DATE(--LEFT(TRIM($W1346),4),--MID(TRIM($W1346),5,2),--RIGHT(TRIM($W1346),2)),""),--SUBSTITUTE(SUBSTITUTE(TRIM($W1346),".","-"),"/","-")),IFERROR(--LEFT(SUBSTITUTE(SUBSTITUTE(TRIM($W1346),".","-"),"/","-"),10),""))))</f>
        <v/>
      </c>
      <c r="Y1346" s="29">
        <f>IF($X1346="","",INT($X1346))</f>
        <v/>
      </c>
      <c r="Z1346" s="30">
        <f>IF(OR($Y1346="",$D$6=""),"",IF(INDEX($A:$U,ROW(),$D$6)="",0,IF(ISNUMBER(INDEX($A:$U,ROW(),$D$6)),INDEX($A:$U,ROW(),$D$6),IFERROR(--SUBSTITUTE(SUBSTITUTE(TRIM(INDEX($A:$U,ROW(),$D$6)),",",""),"원",""),0))))</f>
        <v/>
      </c>
      <c r="AA1346" s="30">
        <f>IF(OR($Y1346="",$E$6=""),"",IF(INDEX($A:$U,ROW(),$E$6)="",0,IF(ISNUMBER(INDEX($A:$U,ROW(),$E$6)),INDEX($A:$U,ROW(),$E$6),IFERROR(--SUBSTITUTE(SUBSTITUTE(TRIM(INDEX($A:$U,ROW(),$E$6)),",",""),"원",""),0))))</f>
        <v/>
      </c>
      <c r="AB1346" s="30">
        <f>IF(OR($Y1346="",$F$6=""),"",IF(INDEX($A:$U,ROW(),$F$6)="","",IF(ISNUMBER(INDEX($A:$U,ROW(),$F$6)),INDEX($A:$U,ROW(),$F$6),IFERROR(--SUBSTITUTE(SUBSTITUTE(TRIM(INDEX($A:$U,ROW(),$F$6)),",",""),"원",""),""))))</f>
        <v/>
      </c>
      <c r="AC1346" s="2">
        <f>IF(OR($Y1346="",$G$6=""),"",INDEX($A:$U,ROW(),$G$6)&amp;"")</f>
        <v/>
      </c>
      <c r="AD1346" s="2">
        <f>IF($Y1346="","",IF(OR(AND(설정!$B$5&lt;&gt;"",ISNUMBER(SEARCH(설정!$B$5,$AC1346))),AND(설정!$B$6&lt;&gt;"",ISNUMBER(SEARCH(설정!$B$6,$AC1346))),AND(설정!$B$7&lt;&gt;"",ISNUMBER(SEARCH(설정!$B$7,$AC1346)))),"제외","포함"))</f>
        <v/>
      </c>
    </row>
    <row r="1347">
      <c r="W1347" s="2">
        <f>IF(OR($B$5="",$C$6="",ROW()&lt;$B$5),"",IF(INDEX($A:$U,ROW(),$C$6)="","",INDEX($A:$U,ROW(),$C$6)))</f>
        <v/>
      </c>
      <c r="X1347" s="28">
        <f>IF($W1347="","",IF(ISNUMBER($W1347),IF($W1347&gt;=10000000,IFERROR(DATE(INT($W1347/10000),MOD(INT($W1347/100),100),MOD($W1347,100)),""),$W1347),IF(ISNUMBER(--SUBSTITUTE(SUBSTITUTE(TRIM($W1347),".","-"),"/","-")),IF(--SUBSTITUTE(SUBSTITUTE(TRIM($W1347),".","-"),"/","-")&gt;=10000000,IFERROR(DATE(--LEFT(TRIM($W1347),4),--MID(TRIM($W1347),5,2),--RIGHT(TRIM($W1347),2)),""),--SUBSTITUTE(SUBSTITUTE(TRIM($W1347),".","-"),"/","-")),IFERROR(--LEFT(SUBSTITUTE(SUBSTITUTE(TRIM($W1347),".","-"),"/","-"),10),""))))</f>
        <v/>
      </c>
      <c r="Y1347" s="29">
        <f>IF($X1347="","",INT($X1347))</f>
        <v/>
      </c>
      <c r="Z1347" s="30">
        <f>IF(OR($Y1347="",$D$6=""),"",IF(INDEX($A:$U,ROW(),$D$6)="",0,IF(ISNUMBER(INDEX($A:$U,ROW(),$D$6)),INDEX($A:$U,ROW(),$D$6),IFERROR(--SUBSTITUTE(SUBSTITUTE(TRIM(INDEX($A:$U,ROW(),$D$6)),",",""),"원",""),0))))</f>
        <v/>
      </c>
      <c r="AA1347" s="30">
        <f>IF(OR($Y1347="",$E$6=""),"",IF(INDEX($A:$U,ROW(),$E$6)="",0,IF(ISNUMBER(INDEX($A:$U,ROW(),$E$6)),INDEX($A:$U,ROW(),$E$6),IFERROR(--SUBSTITUTE(SUBSTITUTE(TRIM(INDEX($A:$U,ROW(),$E$6)),",",""),"원",""),0))))</f>
        <v/>
      </c>
      <c r="AB1347" s="30">
        <f>IF(OR($Y1347="",$F$6=""),"",IF(INDEX($A:$U,ROW(),$F$6)="","",IF(ISNUMBER(INDEX($A:$U,ROW(),$F$6)),INDEX($A:$U,ROW(),$F$6),IFERROR(--SUBSTITUTE(SUBSTITUTE(TRIM(INDEX($A:$U,ROW(),$F$6)),",",""),"원",""),""))))</f>
        <v/>
      </c>
      <c r="AC1347" s="2">
        <f>IF(OR($Y1347="",$G$6=""),"",INDEX($A:$U,ROW(),$G$6)&amp;"")</f>
        <v/>
      </c>
      <c r="AD1347" s="2">
        <f>IF($Y1347="","",IF(OR(AND(설정!$B$5&lt;&gt;"",ISNUMBER(SEARCH(설정!$B$5,$AC1347))),AND(설정!$B$6&lt;&gt;"",ISNUMBER(SEARCH(설정!$B$6,$AC1347))),AND(설정!$B$7&lt;&gt;"",ISNUMBER(SEARCH(설정!$B$7,$AC1347)))),"제외","포함"))</f>
        <v/>
      </c>
    </row>
    <row r="1348">
      <c r="W1348" s="2">
        <f>IF(OR($B$5="",$C$6="",ROW()&lt;$B$5),"",IF(INDEX($A:$U,ROW(),$C$6)="","",INDEX($A:$U,ROW(),$C$6)))</f>
        <v/>
      </c>
      <c r="X1348" s="28">
        <f>IF($W1348="","",IF(ISNUMBER($W1348),IF($W1348&gt;=10000000,IFERROR(DATE(INT($W1348/10000),MOD(INT($W1348/100),100),MOD($W1348,100)),""),$W1348),IF(ISNUMBER(--SUBSTITUTE(SUBSTITUTE(TRIM($W1348),".","-"),"/","-")),IF(--SUBSTITUTE(SUBSTITUTE(TRIM($W1348),".","-"),"/","-")&gt;=10000000,IFERROR(DATE(--LEFT(TRIM($W1348),4),--MID(TRIM($W1348),5,2),--RIGHT(TRIM($W1348),2)),""),--SUBSTITUTE(SUBSTITUTE(TRIM($W1348),".","-"),"/","-")),IFERROR(--LEFT(SUBSTITUTE(SUBSTITUTE(TRIM($W1348),".","-"),"/","-"),10),""))))</f>
        <v/>
      </c>
      <c r="Y1348" s="29">
        <f>IF($X1348="","",INT($X1348))</f>
        <v/>
      </c>
      <c r="Z1348" s="30">
        <f>IF(OR($Y1348="",$D$6=""),"",IF(INDEX($A:$U,ROW(),$D$6)="",0,IF(ISNUMBER(INDEX($A:$U,ROW(),$D$6)),INDEX($A:$U,ROW(),$D$6),IFERROR(--SUBSTITUTE(SUBSTITUTE(TRIM(INDEX($A:$U,ROW(),$D$6)),",",""),"원",""),0))))</f>
        <v/>
      </c>
      <c r="AA1348" s="30">
        <f>IF(OR($Y1348="",$E$6=""),"",IF(INDEX($A:$U,ROW(),$E$6)="",0,IF(ISNUMBER(INDEX($A:$U,ROW(),$E$6)),INDEX($A:$U,ROW(),$E$6),IFERROR(--SUBSTITUTE(SUBSTITUTE(TRIM(INDEX($A:$U,ROW(),$E$6)),",",""),"원",""),0))))</f>
        <v/>
      </c>
      <c r="AB1348" s="30">
        <f>IF(OR($Y1348="",$F$6=""),"",IF(INDEX($A:$U,ROW(),$F$6)="","",IF(ISNUMBER(INDEX($A:$U,ROW(),$F$6)),INDEX($A:$U,ROW(),$F$6),IFERROR(--SUBSTITUTE(SUBSTITUTE(TRIM(INDEX($A:$U,ROW(),$F$6)),",",""),"원",""),""))))</f>
        <v/>
      </c>
      <c r="AC1348" s="2">
        <f>IF(OR($Y1348="",$G$6=""),"",INDEX($A:$U,ROW(),$G$6)&amp;"")</f>
        <v/>
      </c>
      <c r="AD1348" s="2">
        <f>IF($Y1348="","",IF(OR(AND(설정!$B$5&lt;&gt;"",ISNUMBER(SEARCH(설정!$B$5,$AC1348))),AND(설정!$B$6&lt;&gt;"",ISNUMBER(SEARCH(설정!$B$6,$AC1348))),AND(설정!$B$7&lt;&gt;"",ISNUMBER(SEARCH(설정!$B$7,$AC1348)))),"제외","포함"))</f>
        <v/>
      </c>
    </row>
    <row r="1349">
      <c r="W1349" s="2">
        <f>IF(OR($B$5="",$C$6="",ROW()&lt;$B$5),"",IF(INDEX($A:$U,ROW(),$C$6)="","",INDEX($A:$U,ROW(),$C$6)))</f>
        <v/>
      </c>
      <c r="X1349" s="28">
        <f>IF($W1349="","",IF(ISNUMBER($W1349),IF($W1349&gt;=10000000,IFERROR(DATE(INT($W1349/10000),MOD(INT($W1349/100),100),MOD($W1349,100)),""),$W1349),IF(ISNUMBER(--SUBSTITUTE(SUBSTITUTE(TRIM($W1349),".","-"),"/","-")),IF(--SUBSTITUTE(SUBSTITUTE(TRIM($W1349),".","-"),"/","-")&gt;=10000000,IFERROR(DATE(--LEFT(TRIM($W1349),4),--MID(TRIM($W1349),5,2),--RIGHT(TRIM($W1349),2)),""),--SUBSTITUTE(SUBSTITUTE(TRIM($W1349),".","-"),"/","-")),IFERROR(--LEFT(SUBSTITUTE(SUBSTITUTE(TRIM($W1349),".","-"),"/","-"),10),""))))</f>
        <v/>
      </c>
      <c r="Y1349" s="29">
        <f>IF($X1349="","",INT($X1349))</f>
        <v/>
      </c>
      <c r="Z1349" s="30">
        <f>IF(OR($Y1349="",$D$6=""),"",IF(INDEX($A:$U,ROW(),$D$6)="",0,IF(ISNUMBER(INDEX($A:$U,ROW(),$D$6)),INDEX($A:$U,ROW(),$D$6),IFERROR(--SUBSTITUTE(SUBSTITUTE(TRIM(INDEX($A:$U,ROW(),$D$6)),",",""),"원",""),0))))</f>
        <v/>
      </c>
      <c r="AA1349" s="30">
        <f>IF(OR($Y1349="",$E$6=""),"",IF(INDEX($A:$U,ROW(),$E$6)="",0,IF(ISNUMBER(INDEX($A:$U,ROW(),$E$6)),INDEX($A:$U,ROW(),$E$6),IFERROR(--SUBSTITUTE(SUBSTITUTE(TRIM(INDEX($A:$U,ROW(),$E$6)),",",""),"원",""),0))))</f>
        <v/>
      </c>
      <c r="AB1349" s="30">
        <f>IF(OR($Y1349="",$F$6=""),"",IF(INDEX($A:$U,ROW(),$F$6)="","",IF(ISNUMBER(INDEX($A:$U,ROW(),$F$6)),INDEX($A:$U,ROW(),$F$6),IFERROR(--SUBSTITUTE(SUBSTITUTE(TRIM(INDEX($A:$U,ROW(),$F$6)),",",""),"원",""),""))))</f>
        <v/>
      </c>
      <c r="AC1349" s="2">
        <f>IF(OR($Y1349="",$G$6=""),"",INDEX($A:$U,ROW(),$G$6)&amp;"")</f>
        <v/>
      </c>
      <c r="AD1349" s="2">
        <f>IF($Y1349="","",IF(OR(AND(설정!$B$5&lt;&gt;"",ISNUMBER(SEARCH(설정!$B$5,$AC1349))),AND(설정!$B$6&lt;&gt;"",ISNUMBER(SEARCH(설정!$B$6,$AC1349))),AND(설정!$B$7&lt;&gt;"",ISNUMBER(SEARCH(설정!$B$7,$AC1349)))),"제외","포함"))</f>
        <v/>
      </c>
    </row>
    <row r="1350">
      <c r="W1350" s="2">
        <f>IF(OR($B$5="",$C$6="",ROW()&lt;$B$5),"",IF(INDEX($A:$U,ROW(),$C$6)="","",INDEX($A:$U,ROW(),$C$6)))</f>
        <v/>
      </c>
      <c r="X1350" s="28">
        <f>IF($W1350="","",IF(ISNUMBER($W1350),IF($W1350&gt;=10000000,IFERROR(DATE(INT($W1350/10000),MOD(INT($W1350/100),100),MOD($W1350,100)),""),$W1350),IF(ISNUMBER(--SUBSTITUTE(SUBSTITUTE(TRIM($W1350),".","-"),"/","-")),IF(--SUBSTITUTE(SUBSTITUTE(TRIM($W1350),".","-"),"/","-")&gt;=10000000,IFERROR(DATE(--LEFT(TRIM($W1350),4),--MID(TRIM($W1350),5,2),--RIGHT(TRIM($W1350),2)),""),--SUBSTITUTE(SUBSTITUTE(TRIM($W1350),".","-"),"/","-")),IFERROR(--LEFT(SUBSTITUTE(SUBSTITUTE(TRIM($W1350),".","-"),"/","-"),10),""))))</f>
        <v/>
      </c>
      <c r="Y1350" s="29">
        <f>IF($X1350="","",INT($X1350))</f>
        <v/>
      </c>
      <c r="Z1350" s="30">
        <f>IF(OR($Y1350="",$D$6=""),"",IF(INDEX($A:$U,ROW(),$D$6)="",0,IF(ISNUMBER(INDEX($A:$U,ROW(),$D$6)),INDEX($A:$U,ROW(),$D$6),IFERROR(--SUBSTITUTE(SUBSTITUTE(TRIM(INDEX($A:$U,ROW(),$D$6)),",",""),"원",""),0))))</f>
        <v/>
      </c>
      <c r="AA1350" s="30">
        <f>IF(OR($Y1350="",$E$6=""),"",IF(INDEX($A:$U,ROW(),$E$6)="",0,IF(ISNUMBER(INDEX($A:$U,ROW(),$E$6)),INDEX($A:$U,ROW(),$E$6),IFERROR(--SUBSTITUTE(SUBSTITUTE(TRIM(INDEX($A:$U,ROW(),$E$6)),",",""),"원",""),0))))</f>
        <v/>
      </c>
      <c r="AB1350" s="30">
        <f>IF(OR($Y1350="",$F$6=""),"",IF(INDEX($A:$U,ROW(),$F$6)="","",IF(ISNUMBER(INDEX($A:$U,ROW(),$F$6)),INDEX($A:$U,ROW(),$F$6),IFERROR(--SUBSTITUTE(SUBSTITUTE(TRIM(INDEX($A:$U,ROW(),$F$6)),",",""),"원",""),""))))</f>
        <v/>
      </c>
      <c r="AC1350" s="2">
        <f>IF(OR($Y1350="",$G$6=""),"",INDEX($A:$U,ROW(),$G$6)&amp;"")</f>
        <v/>
      </c>
      <c r="AD1350" s="2">
        <f>IF($Y1350="","",IF(OR(AND(설정!$B$5&lt;&gt;"",ISNUMBER(SEARCH(설정!$B$5,$AC1350))),AND(설정!$B$6&lt;&gt;"",ISNUMBER(SEARCH(설정!$B$6,$AC1350))),AND(설정!$B$7&lt;&gt;"",ISNUMBER(SEARCH(설정!$B$7,$AC1350)))),"제외","포함"))</f>
        <v/>
      </c>
    </row>
    <row r="1351">
      <c r="W1351" s="2">
        <f>IF(OR($B$5="",$C$6="",ROW()&lt;$B$5),"",IF(INDEX($A:$U,ROW(),$C$6)="","",INDEX($A:$U,ROW(),$C$6)))</f>
        <v/>
      </c>
      <c r="X1351" s="28">
        <f>IF($W1351="","",IF(ISNUMBER($W1351),IF($W1351&gt;=10000000,IFERROR(DATE(INT($W1351/10000),MOD(INT($W1351/100),100),MOD($W1351,100)),""),$W1351),IF(ISNUMBER(--SUBSTITUTE(SUBSTITUTE(TRIM($W1351),".","-"),"/","-")),IF(--SUBSTITUTE(SUBSTITUTE(TRIM($W1351),".","-"),"/","-")&gt;=10000000,IFERROR(DATE(--LEFT(TRIM($W1351),4),--MID(TRIM($W1351),5,2),--RIGHT(TRIM($W1351),2)),""),--SUBSTITUTE(SUBSTITUTE(TRIM($W1351),".","-"),"/","-")),IFERROR(--LEFT(SUBSTITUTE(SUBSTITUTE(TRIM($W1351),".","-"),"/","-"),10),""))))</f>
        <v/>
      </c>
      <c r="Y1351" s="29">
        <f>IF($X1351="","",INT($X1351))</f>
        <v/>
      </c>
      <c r="Z1351" s="30">
        <f>IF(OR($Y1351="",$D$6=""),"",IF(INDEX($A:$U,ROW(),$D$6)="",0,IF(ISNUMBER(INDEX($A:$U,ROW(),$D$6)),INDEX($A:$U,ROW(),$D$6),IFERROR(--SUBSTITUTE(SUBSTITUTE(TRIM(INDEX($A:$U,ROW(),$D$6)),",",""),"원",""),0))))</f>
        <v/>
      </c>
      <c r="AA1351" s="30">
        <f>IF(OR($Y1351="",$E$6=""),"",IF(INDEX($A:$U,ROW(),$E$6)="",0,IF(ISNUMBER(INDEX($A:$U,ROW(),$E$6)),INDEX($A:$U,ROW(),$E$6),IFERROR(--SUBSTITUTE(SUBSTITUTE(TRIM(INDEX($A:$U,ROW(),$E$6)),",",""),"원",""),0))))</f>
        <v/>
      </c>
      <c r="AB1351" s="30">
        <f>IF(OR($Y1351="",$F$6=""),"",IF(INDEX($A:$U,ROW(),$F$6)="","",IF(ISNUMBER(INDEX($A:$U,ROW(),$F$6)),INDEX($A:$U,ROW(),$F$6),IFERROR(--SUBSTITUTE(SUBSTITUTE(TRIM(INDEX($A:$U,ROW(),$F$6)),",",""),"원",""),""))))</f>
        <v/>
      </c>
      <c r="AC1351" s="2">
        <f>IF(OR($Y1351="",$G$6=""),"",INDEX($A:$U,ROW(),$G$6)&amp;"")</f>
        <v/>
      </c>
      <c r="AD1351" s="2">
        <f>IF($Y1351="","",IF(OR(AND(설정!$B$5&lt;&gt;"",ISNUMBER(SEARCH(설정!$B$5,$AC1351))),AND(설정!$B$6&lt;&gt;"",ISNUMBER(SEARCH(설정!$B$6,$AC1351))),AND(설정!$B$7&lt;&gt;"",ISNUMBER(SEARCH(설정!$B$7,$AC1351)))),"제외","포함"))</f>
        <v/>
      </c>
    </row>
    <row r="1352">
      <c r="W1352" s="2">
        <f>IF(OR($B$5="",$C$6="",ROW()&lt;$B$5),"",IF(INDEX($A:$U,ROW(),$C$6)="","",INDEX($A:$U,ROW(),$C$6)))</f>
        <v/>
      </c>
      <c r="X1352" s="28">
        <f>IF($W1352="","",IF(ISNUMBER($W1352),IF($W1352&gt;=10000000,IFERROR(DATE(INT($W1352/10000),MOD(INT($W1352/100),100),MOD($W1352,100)),""),$W1352),IF(ISNUMBER(--SUBSTITUTE(SUBSTITUTE(TRIM($W1352),".","-"),"/","-")),IF(--SUBSTITUTE(SUBSTITUTE(TRIM($W1352),".","-"),"/","-")&gt;=10000000,IFERROR(DATE(--LEFT(TRIM($W1352),4),--MID(TRIM($W1352),5,2),--RIGHT(TRIM($W1352),2)),""),--SUBSTITUTE(SUBSTITUTE(TRIM($W1352),".","-"),"/","-")),IFERROR(--LEFT(SUBSTITUTE(SUBSTITUTE(TRIM($W1352),".","-"),"/","-"),10),""))))</f>
        <v/>
      </c>
      <c r="Y1352" s="29">
        <f>IF($X1352="","",INT($X1352))</f>
        <v/>
      </c>
      <c r="Z1352" s="30">
        <f>IF(OR($Y1352="",$D$6=""),"",IF(INDEX($A:$U,ROW(),$D$6)="",0,IF(ISNUMBER(INDEX($A:$U,ROW(),$D$6)),INDEX($A:$U,ROW(),$D$6),IFERROR(--SUBSTITUTE(SUBSTITUTE(TRIM(INDEX($A:$U,ROW(),$D$6)),",",""),"원",""),0))))</f>
        <v/>
      </c>
      <c r="AA1352" s="30">
        <f>IF(OR($Y1352="",$E$6=""),"",IF(INDEX($A:$U,ROW(),$E$6)="",0,IF(ISNUMBER(INDEX($A:$U,ROW(),$E$6)),INDEX($A:$U,ROW(),$E$6),IFERROR(--SUBSTITUTE(SUBSTITUTE(TRIM(INDEX($A:$U,ROW(),$E$6)),",",""),"원",""),0))))</f>
        <v/>
      </c>
      <c r="AB1352" s="30">
        <f>IF(OR($Y1352="",$F$6=""),"",IF(INDEX($A:$U,ROW(),$F$6)="","",IF(ISNUMBER(INDEX($A:$U,ROW(),$F$6)),INDEX($A:$U,ROW(),$F$6),IFERROR(--SUBSTITUTE(SUBSTITUTE(TRIM(INDEX($A:$U,ROW(),$F$6)),",",""),"원",""),""))))</f>
        <v/>
      </c>
      <c r="AC1352" s="2">
        <f>IF(OR($Y1352="",$G$6=""),"",INDEX($A:$U,ROW(),$G$6)&amp;"")</f>
        <v/>
      </c>
      <c r="AD1352" s="2">
        <f>IF($Y1352="","",IF(OR(AND(설정!$B$5&lt;&gt;"",ISNUMBER(SEARCH(설정!$B$5,$AC1352))),AND(설정!$B$6&lt;&gt;"",ISNUMBER(SEARCH(설정!$B$6,$AC1352))),AND(설정!$B$7&lt;&gt;"",ISNUMBER(SEARCH(설정!$B$7,$AC1352)))),"제외","포함"))</f>
        <v/>
      </c>
    </row>
    <row r="1353">
      <c r="W1353" s="2">
        <f>IF(OR($B$5="",$C$6="",ROW()&lt;$B$5),"",IF(INDEX($A:$U,ROW(),$C$6)="","",INDEX($A:$U,ROW(),$C$6)))</f>
        <v/>
      </c>
      <c r="X1353" s="28">
        <f>IF($W1353="","",IF(ISNUMBER($W1353),IF($W1353&gt;=10000000,IFERROR(DATE(INT($W1353/10000),MOD(INT($W1353/100),100),MOD($W1353,100)),""),$W1353),IF(ISNUMBER(--SUBSTITUTE(SUBSTITUTE(TRIM($W1353),".","-"),"/","-")),IF(--SUBSTITUTE(SUBSTITUTE(TRIM($W1353),".","-"),"/","-")&gt;=10000000,IFERROR(DATE(--LEFT(TRIM($W1353),4),--MID(TRIM($W1353),5,2),--RIGHT(TRIM($W1353),2)),""),--SUBSTITUTE(SUBSTITUTE(TRIM($W1353),".","-"),"/","-")),IFERROR(--LEFT(SUBSTITUTE(SUBSTITUTE(TRIM($W1353),".","-"),"/","-"),10),""))))</f>
        <v/>
      </c>
      <c r="Y1353" s="29">
        <f>IF($X1353="","",INT($X1353))</f>
        <v/>
      </c>
      <c r="Z1353" s="30">
        <f>IF(OR($Y1353="",$D$6=""),"",IF(INDEX($A:$U,ROW(),$D$6)="",0,IF(ISNUMBER(INDEX($A:$U,ROW(),$D$6)),INDEX($A:$U,ROW(),$D$6),IFERROR(--SUBSTITUTE(SUBSTITUTE(TRIM(INDEX($A:$U,ROW(),$D$6)),",",""),"원",""),0))))</f>
        <v/>
      </c>
      <c r="AA1353" s="30">
        <f>IF(OR($Y1353="",$E$6=""),"",IF(INDEX($A:$U,ROW(),$E$6)="",0,IF(ISNUMBER(INDEX($A:$U,ROW(),$E$6)),INDEX($A:$U,ROW(),$E$6),IFERROR(--SUBSTITUTE(SUBSTITUTE(TRIM(INDEX($A:$U,ROW(),$E$6)),",",""),"원",""),0))))</f>
        <v/>
      </c>
      <c r="AB1353" s="30">
        <f>IF(OR($Y1353="",$F$6=""),"",IF(INDEX($A:$U,ROW(),$F$6)="","",IF(ISNUMBER(INDEX($A:$U,ROW(),$F$6)),INDEX($A:$U,ROW(),$F$6),IFERROR(--SUBSTITUTE(SUBSTITUTE(TRIM(INDEX($A:$U,ROW(),$F$6)),",",""),"원",""),""))))</f>
        <v/>
      </c>
      <c r="AC1353" s="2">
        <f>IF(OR($Y1353="",$G$6=""),"",INDEX($A:$U,ROW(),$G$6)&amp;"")</f>
        <v/>
      </c>
      <c r="AD1353" s="2">
        <f>IF($Y1353="","",IF(OR(AND(설정!$B$5&lt;&gt;"",ISNUMBER(SEARCH(설정!$B$5,$AC1353))),AND(설정!$B$6&lt;&gt;"",ISNUMBER(SEARCH(설정!$B$6,$AC1353))),AND(설정!$B$7&lt;&gt;"",ISNUMBER(SEARCH(설정!$B$7,$AC1353)))),"제외","포함"))</f>
        <v/>
      </c>
    </row>
    <row r="1354">
      <c r="W1354" s="2">
        <f>IF(OR($B$5="",$C$6="",ROW()&lt;$B$5),"",IF(INDEX($A:$U,ROW(),$C$6)="","",INDEX($A:$U,ROW(),$C$6)))</f>
        <v/>
      </c>
      <c r="X1354" s="28">
        <f>IF($W1354="","",IF(ISNUMBER($W1354),IF($W1354&gt;=10000000,IFERROR(DATE(INT($W1354/10000),MOD(INT($W1354/100),100),MOD($W1354,100)),""),$W1354),IF(ISNUMBER(--SUBSTITUTE(SUBSTITUTE(TRIM($W1354),".","-"),"/","-")),IF(--SUBSTITUTE(SUBSTITUTE(TRIM($W1354),".","-"),"/","-")&gt;=10000000,IFERROR(DATE(--LEFT(TRIM($W1354),4),--MID(TRIM($W1354),5,2),--RIGHT(TRIM($W1354),2)),""),--SUBSTITUTE(SUBSTITUTE(TRIM($W1354),".","-"),"/","-")),IFERROR(--LEFT(SUBSTITUTE(SUBSTITUTE(TRIM($W1354),".","-"),"/","-"),10),""))))</f>
        <v/>
      </c>
      <c r="Y1354" s="29">
        <f>IF($X1354="","",INT($X1354))</f>
        <v/>
      </c>
      <c r="Z1354" s="30">
        <f>IF(OR($Y1354="",$D$6=""),"",IF(INDEX($A:$U,ROW(),$D$6)="",0,IF(ISNUMBER(INDEX($A:$U,ROW(),$D$6)),INDEX($A:$U,ROW(),$D$6),IFERROR(--SUBSTITUTE(SUBSTITUTE(TRIM(INDEX($A:$U,ROW(),$D$6)),",",""),"원",""),0))))</f>
        <v/>
      </c>
      <c r="AA1354" s="30">
        <f>IF(OR($Y1354="",$E$6=""),"",IF(INDEX($A:$U,ROW(),$E$6)="",0,IF(ISNUMBER(INDEX($A:$U,ROW(),$E$6)),INDEX($A:$U,ROW(),$E$6),IFERROR(--SUBSTITUTE(SUBSTITUTE(TRIM(INDEX($A:$U,ROW(),$E$6)),",",""),"원",""),0))))</f>
        <v/>
      </c>
      <c r="AB1354" s="30">
        <f>IF(OR($Y1354="",$F$6=""),"",IF(INDEX($A:$U,ROW(),$F$6)="","",IF(ISNUMBER(INDEX($A:$U,ROW(),$F$6)),INDEX($A:$U,ROW(),$F$6),IFERROR(--SUBSTITUTE(SUBSTITUTE(TRIM(INDEX($A:$U,ROW(),$F$6)),",",""),"원",""),""))))</f>
        <v/>
      </c>
      <c r="AC1354" s="2">
        <f>IF(OR($Y1354="",$G$6=""),"",INDEX($A:$U,ROW(),$G$6)&amp;"")</f>
        <v/>
      </c>
      <c r="AD1354" s="2">
        <f>IF($Y1354="","",IF(OR(AND(설정!$B$5&lt;&gt;"",ISNUMBER(SEARCH(설정!$B$5,$AC1354))),AND(설정!$B$6&lt;&gt;"",ISNUMBER(SEARCH(설정!$B$6,$AC1354))),AND(설정!$B$7&lt;&gt;"",ISNUMBER(SEARCH(설정!$B$7,$AC1354)))),"제외","포함"))</f>
        <v/>
      </c>
    </row>
    <row r="1355">
      <c r="W1355" s="2">
        <f>IF(OR($B$5="",$C$6="",ROW()&lt;$B$5),"",IF(INDEX($A:$U,ROW(),$C$6)="","",INDEX($A:$U,ROW(),$C$6)))</f>
        <v/>
      </c>
      <c r="X1355" s="28">
        <f>IF($W1355="","",IF(ISNUMBER($W1355),IF($W1355&gt;=10000000,IFERROR(DATE(INT($W1355/10000),MOD(INT($W1355/100),100),MOD($W1355,100)),""),$W1355),IF(ISNUMBER(--SUBSTITUTE(SUBSTITUTE(TRIM($W1355),".","-"),"/","-")),IF(--SUBSTITUTE(SUBSTITUTE(TRIM($W1355),".","-"),"/","-")&gt;=10000000,IFERROR(DATE(--LEFT(TRIM($W1355),4),--MID(TRIM($W1355),5,2),--RIGHT(TRIM($W1355),2)),""),--SUBSTITUTE(SUBSTITUTE(TRIM($W1355),".","-"),"/","-")),IFERROR(--LEFT(SUBSTITUTE(SUBSTITUTE(TRIM($W1355),".","-"),"/","-"),10),""))))</f>
        <v/>
      </c>
      <c r="Y1355" s="29">
        <f>IF($X1355="","",INT($X1355))</f>
        <v/>
      </c>
      <c r="Z1355" s="30">
        <f>IF(OR($Y1355="",$D$6=""),"",IF(INDEX($A:$U,ROW(),$D$6)="",0,IF(ISNUMBER(INDEX($A:$U,ROW(),$D$6)),INDEX($A:$U,ROW(),$D$6),IFERROR(--SUBSTITUTE(SUBSTITUTE(TRIM(INDEX($A:$U,ROW(),$D$6)),",",""),"원",""),0))))</f>
        <v/>
      </c>
      <c r="AA1355" s="30">
        <f>IF(OR($Y1355="",$E$6=""),"",IF(INDEX($A:$U,ROW(),$E$6)="",0,IF(ISNUMBER(INDEX($A:$U,ROW(),$E$6)),INDEX($A:$U,ROW(),$E$6),IFERROR(--SUBSTITUTE(SUBSTITUTE(TRIM(INDEX($A:$U,ROW(),$E$6)),",",""),"원",""),0))))</f>
        <v/>
      </c>
      <c r="AB1355" s="30">
        <f>IF(OR($Y1355="",$F$6=""),"",IF(INDEX($A:$U,ROW(),$F$6)="","",IF(ISNUMBER(INDEX($A:$U,ROW(),$F$6)),INDEX($A:$U,ROW(),$F$6),IFERROR(--SUBSTITUTE(SUBSTITUTE(TRIM(INDEX($A:$U,ROW(),$F$6)),",",""),"원",""),""))))</f>
        <v/>
      </c>
      <c r="AC1355" s="2">
        <f>IF(OR($Y1355="",$G$6=""),"",INDEX($A:$U,ROW(),$G$6)&amp;"")</f>
        <v/>
      </c>
      <c r="AD1355" s="2">
        <f>IF($Y1355="","",IF(OR(AND(설정!$B$5&lt;&gt;"",ISNUMBER(SEARCH(설정!$B$5,$AC1355))),AND(설정!$B$6&lt;&gt;"",ISNUMBER(SEARCH(설정!$B$6,$AC1355))),AND(설정!$B$7&lt;&gt;"",ISNUMBER(SEARCH(설정!$B$7,$AC1355)))),"제외","포함"))</f>
        <v/>
      </c>
    </row>
    <row r="1356">
      <c r="W1356" s="2">
        <f>IF(OR($B$5="",$C$6="",ROW()&lt;$B$5),"",IF(INDEX($A:$U,ROW(),$C$6)="","",INDEX($A:$U,ROW(),$C$6)))</f>
        <v/>
      </c>
      <c r="X1356" s="28">
        <f>IF($W1356="","",IF(ISNUMBER($W1356),IF($W1356&gt;=10000000,IFERROR(DATE(INT($W1356/10000),MOD(INT($W1356/100),100),MOD($W1356,100)),""),$W1356),IF(ISNUMBER(--SUBSTITUTE(SUBSTITUTE(TRIM($W1356),".","-"),"/","-")),IF(--SUBSTITUTE(SUBSTITUTE(TRIM($W1356),".","-"),"/","-")&gt;=10000000,IFERROR(DATE(--LEFT(TRIM($W1356),4),--MID(TRIM($W1356),5,2),--RIGHT(TRIM($W1356),2)),""),--SUBSTITUTE(SUBSTITUTE(TRIM($W1356),".","-"),"/","-")),IFERROR(--LEFT(SUBSTITUTE(SUBSTITUTE(TRIM($W1356),".","-"),"/","-"),10),""))))</f>
        <v/>
      </c>
      <c r="Y1356" s="29">
        <f>IF($X1356="","",INT($X1356))</f>
        <v/>
      </c>
      <c r="Z1356" s="30">
        <f>IF(OR($Y1356="",$D$6=""),"",IF(INDEX($A:$U,ROW(),$D$6)="",0,IF(ISNUMBER(INDEX($A:$U,ROW(),$D$6)),INDEX($A:$U,ROW(),$D$6),IFERROR(--SUBSTITUTE(SUBSTITUTE(TRIM(INDEX($A:$U,ROW(),$D$6)),",",""),"원",""),0))))</f>
        <v/>
      </c>
      <c r="AA1356" s="30">
        <f>IF(OR($Y1356="",$E$6=""),"",IF(INDEX($A:$U,ROW(),$E$6)="",0,IF(ISNUMBER(INDEX($A:$U,ROW(),$E$6)),INDEX($A:$U,ROW(),$E$6),IFERROR(--SUBSTITUTE(SUBSTITUTE(TRIM(INDEX($A:$U,ROW(),$E$6)),",",""),"원",""),0))))</f>
        <v/>
      </c>
      <c r="AB1356" s="30">
        <f>IF(OR($Y1356="",$F$6=""),"",IF(INDEX($A:$U,ROW(),$F$6)="","",IF(ISNUMBER(INDEX($A:$U,ROW(),$F$6)),INDEX($A:$U,ROW(),$F$6),IFERROR(--SUBSTITUTE(SUBSTITUTE(TRIM(INDEX($A:$U,ROW(),$F$6)),",",""),"원",""),""))))</f>
        <v/>
      </c>
      <c r="AC1356" s="2">
        <f>IF(OR($Y1356="",$G$6=""),"",INDEX($A:$U,ROW(),$G$6)&amp;"")</f>
        <v/>
      </c>
      <c r="AD1356" s="2">
        <f>IF($Y1356="","",IF(OR(AND(설정!$B$5&lt;&gt;"",ISNUMBER(SEARCH(설정!$B$5,$AC1356))),AND(설정!$B$6&lt;&gt;"",ISNUMBER(SEARCH(설정!$B$6,$AC1356))),AND(설정!$B$7&lt;&gt;"",ISNUMBER(SEARCH(설정!$B$7,$AC1356)))),"제외","포함"))</f>
        <v/>
      </c>
    </row>
    <row r="1357">
      <c r="W1357" s="2">
        <f>IF(OR($B$5="",$C$6="",ROW()&lt;$B$5),"",IF(INDEX($A:$U,ROW(),$C$6)="","",INDEX($A:$U,ROW(),$C$6)))</f>
        <v/>
      </c>
      <c r="X1357" s="28">
        <f>IF($W1357="","",IF(ISNUMBER($W1357),IF($W1357&gt;=10000000,IFERROR(DATE(INT($W1357/10000),MOD(INT($W1357/100),100),MOD($W1357,100)),""),$W1357),IF(ISNUMBER(--SUBSTITUTE(SUBSTITUTE(TRIM($W1357),".","-"),"/","-")),IF(--SUBSTITUTE(SUBSTITUTE(TRIM($W1357),".","-"),"/","-")&gt;=10000000,IFERROR(DATE(--LEFT(TRIM($W1357),4),--MID(TRIM($W1357),5,2),--RIGHT(TRIM($W1357),2)),""),--SUBSTITUTE(SUBSTITUTE(TRIM($W1357),".","-"),"/","-")),IFERROR(--LEFT(SUBSTITUTE(SUBSTITUTE(TRIM($W1357),".","-"),"/","-"),10),""))))</f>
        <v/>
      </c>
      <c r="Y1357" s="29">
        <f>IF($X1357="","",INT($X1357))</f>
        <v/>
      </c>
      <c r="Z1357" s="30">
        <f>IF(OR($Y1357="",$D$6=""),"",IF(INDEX($A:$U,ROW(),$D$6)="",0,IF(ISNUMBER(INDEX($A:$U,ROW(),$D$6)),INDEX($A:$U,ROW(),$D$6),IFERROR(--SUBSTITUTE(SUBSTITUTE(TRIM(INDEX($A:$U,ROW(),$D$6)),",",""),"원",""),0))))</f>
        <v/>
      </c>
      <c r="AA1357" s="30">
        <f>IF(OR($Y1357="",$E$6=""),"",IF(INDEX($A:$U,ROW(),$E$6)="",0,IF(ISNUMBER(INDEX($A:$U,ROW(),$E$6)),INDEX($A:$U,ROW(),$E$6),IFERROR(--SUBSTITUTE(SUBSTITUTE(TRIM(INDEX($A:$U,ROW(),$E$6)),",",""),"원",""),0))))</f>
        <v/>
      </c>
      <c r="AB1357" s="30">
        <f>IF(OR($Y1357="",$F$6=""),"",IF(INDEX($A:$U,ROW(),$F$6)="","",IF(ISNUMBER(INDEX($A:$U,ROW(),$F$6)),INDEX($A:$U,ROW(),$F$6),IFERROR(--SUBSTITUTE(SUBSTITUTE(TRIM(INDEX($A:$U,ROW(),$F$6)),",",""),"원",""),""))))</f>
        <v/>
      </c>
      <c r="AC1357" s="2">
        <f>IF(OR($Y1357="",$G$6=""),"",INDEX($A:$U,ROW(),$G$6)&amp;"")</f>
        <v/>
      </c>
      <c r="AD1357" s="2">
        <f>IF($Y1357="","",IF(OR(AND(설정!$B$5&lt;&gt;"",ISNUMBER(SEARCH(설정!$B$5,$AC1357))),AND(설정!$B$6&lt;&gt;"",ISNUMBER(SEARCH(설정!$B$6,$AC1357))),AND(설정!$B$7&lt;&gt;"",ISNUMBER(SEARCH(설정!$B$7,$AC1357)))),"제외","포함"))</f>
        <v/>
      </c>
    </row>
    <row r="1358">
      <c r="W1358" s="2">
        <f>IF(OR($B$5="",$C$6="",ROW()&lt;$B$5),"",IF(INDEX($A:$U,ROW(),$C$6)="","",INDEX($A:$U,ROW(),$C$6)))</f>
        <v/>
      </c>
      <c r="X1358" s="28">
        <f>IF($W1358="","",IF(ISNUMBER($W1358),IF($W1358&gt;=10000000,IFERROR(DATE(INT($W1358/10000),MOD(INT($W1358/100),100),MOD($W1358,100)),""),$W1358),IF(ISNUMBER(--SUBSTITUTE(SUBSTITUTE(TRIM($W1358),".","-"),"/","-")),IF(--SUBSTITUTE(SUBSTITUTE(TRIM($W1358),".","-"),"/","-")&gt;=10000000,IFERROR(DATE(--LEFT(TRIM($W1358),4),--MID(TRIM($W1358),5,2),--RIGHT(TRIM($W1358),2)),""),--SUBSTITUTE(SUBSTITUTE(TRIM($W1358),".","-"),"/","-")),IFERROR(--LEFT(SUBSTITUTE(SUBSTITUTE(TRIM($W1358),".","-"),"/","-"),10),""))))</f>
        <v/>
      </c>
      <c r="Y1358" s="29">
        <f>IF($X1358="","",INT($X1358))</f>
        <v/>
      </c>
      <c r="Z1358" s="30">
        <f>IF(OR($Y1358="",$D$6=""),"",IF(INDEX($A:$U,ROW(),$D$6)="",0,IF(ISNUMBER(INDEX($A:$U,ROW(),$D$6)),INDEX($A:$U,ROW(),$D$6),IFERROR(--SUBSTITUTE(SUBSTITUTE(TRIM(INDEX($A:$U,ROW(),$D$6)),",",""),"원",""),0))))</f>
        <v/>
      </c>
      <c r="AA1358" s="30">
        <f>IF(OR($Y1358="",$E$6=""),"",IF(INDEX($A:$U,ROW(),$E$6)="",0,IF(ISNUMBER(INDEX($A:$U,ROW(),$E$6)),INDEX($A:$U,ROW(),$E$6),IFERROR(--SUBSTITUTE(SUBSTITUTE(TRIM(INDEX($A:$U,ROW(),$E$6)),",",""),"원",""),0))))</f>
        <v/>
      </c>
      <c r="AB1358" s="30">
        <f>IF(OR($Y1358="",$F$6=""),"",IF(INDEX($A:$U,ROW(),$F$6)="","",IF(ISNUMBER(INDEX($A:$U,ROW(),$F$6)),INDEX($A:$U,ROW(),$F$6),IFERROR(--SUBSTITUTE(SUBSTITUTE(TRIM(INDEX($A:$U,ROW(),$F$6)),",",""),"원",""),""))))</f>
        <v/>
      </c>
      <c r="AC1358" s="2">
        <f>IF(OR($Y1358="",$G$6=""),"",INDEX($A:$U,ROW(),$G$6)&amp;"")</f>
        <v/>
      </c>
      <c r="AD1358" s="2">
        <f>IF($Y1358="","",IF(OR(AND(설정!$B$5&lt;&gt;"",ISNUMBER(SEARCH(설정!$B$5,$AC1358))),AND(설정!$B$6&lt;&gt;"",ISNUMBER(SEARCH(설정!$B$6,$AC1358))),AND(설정!$B$7&lt;&gt;"",ISNUMBER(SEARCH(설정!$B$7,$AC1358)))),"제외","포함"))</f>
        <v/>
      </c>
    </row>
    <row r="1359">
      <c r="W1359" s="2">
        <f>IF(OR($B$5="",$C$6="",ROW()&lt;$B$5),"",IF(INDEX($A:$U,ROW(),$C$6)="","",INDEX($A:$U,ROW(),$C$6)))</f>
        <v/>
      </c>
      <c r="X1359" s="28">
        <f>IF($W1359="","",IF(ISNUMBER($W1359),IF($W1359&gt;=10000000,IFERROR(DATE(INT($W1359/10000),MOD(INT($W1359/100),100),MOD($W1359,100)),""),$W1359),IF(ISNUMBER(--SUBSTITUTE(SUBSTITUTE(TRIM($W1359),".","-"),"/","-")),IF(--SUBSTITUTE(SUBSTITUTE(TRIM($W1359),".","-"),"/","-")&gt;=10000000,IFERROR(DATE(--LEFT(TRIM($W1359),4),--MID(TRIM($W1359),5,2),--RIGHT(TRIM($W1359),2)),""),--SUBSTITUTE(SUBSTITUTE(TRIM($W1359),".","-"),"/","-")),IFERROR(--LEFT(SUBSTITUTE(SUBSTITUTE(TRIM($W1359),".","-"),"/","-"),10),""))))</f>
        <v/>
      </c>
      <c r="Y1359" s="29">
        <f>IF($X1359="","",INT($X1359))</f>
        <v/>
      </c>
      <c r="Z1359" s="30">
        <f>IF(OR($Y1359="",$D$6=""),"",IF(INDEX($A:$U,ROW(),$D$6)="",0,IF(ISNUMBER(INDEX($A:$U,ROW(),$D$6)),INDEX($A:$U,ROW(),$D$6),IFERROR(--SUBSTITUTE(SUBSTITUTE(TRIM(INDEX($A:$U,ROW(),$D$6)),",",""),"원",""),0))))</f>
        <v/>
      </c>
      <c r="AA1359" s="30">
        <f>IF(OR($Y1359="",$E$6=""),"",IF(INDEX($A:$U,ROW(),$E$6)="",0,IF(ISNUMBER(INDEX($A:$U,ROW(),$E$6)),INDEX($A:$U,ROW(),$E$6),IFERROR(--SUBSTITUTE(SUBSTITUTE(TRIM(INDEX($A:$U,ROW(),$E$6)),",",""),"원",""),0))))</f>
        <v/>
      </c>
      <c r="AB1359" s="30">
        <f>IF(OR($Y1359="",$F$6=""),"",IF(INDEX($A:$U,ROW(),$F$6)="","",IF(ISNUMBER(INDEX($A:$U,ROW(),$F$6)),INDEX($A:$U,ROW(),$F$6),IFERROR(--SUBSTITUTE(SUBSTITUTE(TRIM(INDEX($A:$U,ROW(),$F$6)),",",""),"원",""),""))))</f>
        <v/>
      </c>
      <c r="AC1359" s="2">
        <f>IF(OR($Y1359="",$G$6=""),"",INDEX($A:$U,ROW(),$G$6)&amp;"")</f>
        <v/>
      </c>
      <c r="AD1359" s="2">
        <f>IF($Y1359="","",IF(OR(AND(설정!$B$5&lt;&gt;"",ISNUMBER(SEARCH(설정!$B$5,$AC1359))),AND(설정!$B$6&lt;&gt;"",ISNUMBER(SEARCH(설정!$B$6,$AC1359))),AND(설정!$B$7&lt;&gt;"",ISNUMBER(SEARCH(설정!$B$7,$AC1359)))),"제외","포함"))</f>
        <v/>
      </c>
    </row>
    <row r="1360">
      <c r="W1360" s="2">
        <f>IF(OR($B$5="",$C$6="",ROW()&lt;$B$5),"",IF(INDEX($A:$U,ROW(),$C$6)="","",INDEX($A:$U,ROW(),$C$6)))</f>
        <v/>
      </c>
      <c r="X1360" s="28">
        <f>IF($W1360="","",IF(ISNUMBER($W1360),IF($W1360&gt;=10000000,IFERROR(DATE(INT($W1360/10000),MOD(INT($W1360/100),100),MOD($W1360,100)),""),$W1360),IF(ISNUMBER(--SUBSTITUTE(SUBSTITUTE(TRIM($W1360),".","-"),"/","-")),IF(--SUBSTITUTE(SUBSTITUTE(TRIM($W1360),".","-"),"/","-")&gt;=10000000,IFERROR(DATE(--LEFT(TRIM($W1360),4),--MID(TRIM($W1360),5,2),--RIGHT(TRIM($W1360),2)),""),--SUBSTITUTE(SUBSTITUTE(TRIM($W1360),".","-"),"/","-")),IFERROR(--LEFT(SUBSTITUTE(SUBSTITUTE(TRIM($W1360),".","-"),"/","-"),10),""))))</f>
        <v/>
      </c>
      <c r="Y1360" s="29">
        <f>IF($X1360="","",INT($X1360))</f>
        <v/>
      </c>
      <c r="Z1360" s="30">
        <f>IF(OR($Y1360="",$D$6=""),"",IF(INDEX($A:$U,ROW(),$D$6)="",0,IF(ISNUMBER(INDEX($A:$U,ROW(),$D$6)),INDEX($A:$U,ROW(),$D$6),IFERROR(--SUBSTITUTE(SUBSTITUTE(TRIM(INDEX($A:$U,ROW(),$D$6)),",",""),"원",""),0))))</f>
        <v/>
      </c>
      <c r="AA1360" s="30">
        <f>IF(OR($Y1360="",$E$6=""),"",IF(INDEX($A:$U,ROW(),$E$6)="",0,IF(ISNUMBER(INDEX($A:$U,ROW(),$E$6)),INDEX($A:$U,ROW(),$E$6),IFERROR(--SUBSTITUTE(SUBSTITUTE(TRIM(INDEX($A:$U,ROW(),$E$6)),",",""),"원",""),0))))</f>
        <v/>
      </c>
      <c r="AB1360" s="30">
        <f>IF(OR($Y1360="",$F$6=""),"",IF(INDEX($A:$U,ROW(),$F$6)="","",IF(ISNUMBER(INDEX($A:$U,ROW(),$F$6)),INDEX($A:$U,ROW(),$F$6),IFERROR(--SUBSTITUTE(SUBSTITUTE(TRIM(INDEX($A:$U,ROW(),$F$6)),",",""),"원",""),""))))</f>
        <v/>
      </c>
      <c r="AC1360" s="2">
        <f>IF(OR($Y1360="",$G$6=""),"",INDEX($A:$U,ROW(),$G$6)&amp;"")</f>
        <v/>
      </c>
      <c r="AD1360" s="2">
        <f>IF($Y1360="","",IF(OR(AND(설정!$B$5&lt;&gt;"",ISNUMBER(SEARCH(설정!$B$5,$AC1360))),AND(설정!$B$6&lt;&gt;"",ISNUMBER(SEARCH(설정!$B$6,$AC1360))),AND(설정!$B$7&lt;&gt;"",ISNUMBER(SEARCH(설정!$B$7,$AC1360)))),"제외","포함"))</f>
        <v/>
      </c>
    </row>
    <row r="1361">
      <c r="W1361" s="2">
        <f>IF(OR($B$5="",$C$6="",ROW()&lt;$B$5),"",IF(INDEX($A:$U,ROW(),$C$6)="","",INDEX($A:$U,ROW(),$C$6)))</f>
        <v/>
      </c>
      <c r="X1361" s="28">
        <f>IF($W1361="","",IF(ISNUMBER($W1361),IF($W1361&gt;=10000000,IFERROR(DATE(INT($W1361/10000),MOD(INT($W1361/100),100),MOD($W1361,100)),""),$W1361),IF(ISNUMBER(--SUBSTITUTE(SUBSTITUTE(TRIM($W1361),".","-"),"/","-")),IF(--SUBSTITUTE(SUBSTITUTE(TRIM($W1361),".","-"),"/","-")&gt;=10000000,IFERROR(DATE(--LEFT(TRIM($W1361),4),--MID(TRIM($W1361),5,2),--RIGHT(TRIM($W1361),2)),""),--SUBSTITUTE(SUBSTITUTE(TRIM($W1361),".","-"),"/","-")),IFERROR(--LEFT(SUBSTITUTE(SUBSTITUTE(TRIM($W1361),".","-"),"/","-"),10),""))))</f>
        <v/>
      </c>
      <c r="Y1361" s="29">
        <f>IF($X1361="","",INT($X1361))</f>
        <v/>
      </c>
      <c r="Z1361" s="30">
        <f>IF(OR($Y1361="",$D$6=""),"",IF(INDEX($A:$U,ROW(),$D$6)="",0,IF(ISNUMBER(INDEX($A:$U,ROW(),$D$6)),INDEX($A:$U,ROW(),$D$6),IFERROR(--SUBSTITUTE(SUBSTITUTE(TRIM(INDEX($A:$U,ROW(),$D$6)),",",""),"원",""),0))))</f>
        <v/>
      </c>
      <c r="AA1361" s="30">
        <f>IF(OR($Y1361="",$E$6=""),"",IF(INDEX($A:$U,ROW(),$E$6)="",0,IF(ISNUMBER(INDEX($A:$U,ROW(),$E$6)),INDEX($A:$U,ROW(),$E$6),IFERROR(--SUBSTITUTE(SUBSTITUTE(TRIM(INDEX($A:$U,ROW(),$E$6)),",",""),"원",""),0))))</f>
        <v/>
      </c>
      <c r="AB1361" s="30">
        <f>IF(OR($Y1361="",$F$6=""),"",IF(INDEX($A:$U,ROW(),$F$6)="","",IF(ISNUMBER(INDEX($A:$U,ROW(),$F$6)),INDEX($A:$U,ROW(),$F$6),IFERROR(--SUBSTITUTE(SUBSTITUTE(TRIM(INDEX($A:$U,ROW(),$F$6)),",",""),"원",""),""))))</f>
        <v/>
      </c>
      <c r="AC1361" s="2">
        <f>IF(OR($Y1361="",$G$6=""),"",INDEX($A:$U,ROW(),$G$6)&amp;"")</f>
        <v/>
      </c>
      <c r="AD1361" s="2">
        <f>IF($Y1361="","",IF(OR(AND(설정!$B$5&lt;&gt;"",ISNUMBER(SEARCH(설정!$B$5,$AC1361))),AND(설정!$B$6&lt;&gt;"",ISNUMBER(SEARCH(설정!$B$6,$AC1361))),AND(설정!$B$7&lt;&gt;"",ISNUMBER(SEARCH(설정!$B$7,$AC1361)))),"제외","포함"))</f>
        <v/>
      </c>
    </row>
    <row r="1362">
      <c r="W1362" s="2">
        <f>IF(OR($B$5="",$C$6="",ROW()&lt;$B$5),"",IF(INDEX($A:$U,ROW(),$C$6)="","",INDEX($A:$U,ROW(),$C$6)))</f>
        <v/>
      </c>
      <c r="X1362" s="28">
        <f>IF($W1362="","",IF(ISNUMBER($W1362),IF($W1362&gt;=10000000,IFERROR(DATE(INT($W1362/10000),MOD(INT($W1362/100),100),MOD($W1362,100)),""),$W1362),IF(ISNUMBER(--SUBSTITUTE(SUBSTITUTE(TRIM($W1362),".","-"),"/","-")),IF(--SUBSTITUTE(SUBSTITUTE(TRIM($W1362),".","-"),"/","-")&gt;=10000000,IFERROR(DATE(--LEFT(TRIM($W1362),4),--MID(TRIM($W1362),5,2),--RIGHT(TRIM($W1362),2)),""),--SUBSTITUTE(SUBSTITUTE(TRIM($W1362),".","-"),"/","-")),IFERROR(--LEFT(SUBSTITUTE(SUBSTITUTE(TRIM($W1362),".","-"),"/","-"),10),""))))</f>
        <v/>
      </c>
      <c r="Y1362" s="29">
        <f>IF($X1362="","",INT($X1362))</f>
        <v/>
      </c>
      <c r="Z1362" s="30">
        <f>IF(OR($Y1362="",$D$6=""),"",IF(INDEX($A:$U,ROW(),$D$6)="",0,IF(ISNUMBER(INDEX($A:$U,ROW(),$D$6)),INDEX($A:$U,ROW(),$D$6),IFERROR(--SUBSTITUTE(SUBSTITUTE(TRIM(INDEX($A:$U,ROW(),$D$6)),",",""),"원",""),0))))</f>
        <v/>
      </c>
      <c r="AA1362" s="30">
        <f>IF(OR($Y1362="",$E$6=""),"",IF(INDEX($A:$U,ROW(),$E$6)="",0,IF(ISNUMBER(INDEX($A:$U,ROW(),$E$6)),INDEX($A:$U,ROW(),$E$6),IFERROR(--SUBSTITUTE(SUBSTITUTE(TRIM(INDEX($A:$U,ROW(),$E$6)),",",""),"원",""),0))))</f>
        <v/>
      </c>
      <c r="AB1362" s="30">
        <f>IF(OR($Y1362="",$F$6=""),"",IF(INDEX($A:$U,ROW(),$F$6)="","",IF(ISNUMBER(INDEX($A:$U,ROW(),$F$6)),INDEX($A:$U,ROW(),$F$6),IFERROR(--SUBSTITUTE(SUBSTITUTE(TRIM(INDEX($A:$U,ROW(),$F$6)),",",""),"원",""),""))))</f>
        <v/>
      </c>
      <c r="AC1362" s="2">
        <f>IF(OR($Y1362="",$G$6=""),"",INDEX($A:$U,ROW(),$G$6)&amp;"")</f>
        <v/>
      </c>
      <c r="AD1362" s="2">
        <f>IF($Y1362="","",IF(OR(AND(설정!$B$5&lt;&gt;"",ISNUMBER(SEARCH(설정!$B$5,$AC1362))),AND(설정!$B$6&lt;&gt;"",ISNUMBER(SEARCH(설정!$B$6,$AC1362))),AND(설정!$B$7&lt;&gt;"",ISNUMBER(SEARCH(설정!$B$7,$AC1362)))),"제외","포함"))</f>
        <v/>
      </c>
    </row>
    <row r="1363">
      <c r="W1363" s="2">
        <f>IF(OR($B$5="",$C$6="",ROW()&lt;$B$5),"",IF(INDEX($A:$U,ROW(),$C$6)="","",INDEX($A:$U,ROW(),$C$6)))</f>
        <v/>
      </c>
      <c r="X1363" s="28">
        <f>IF($W1363="","",IF(ISNUMBER($W1363),IF($W1363&gt;=10000000,IFERROR(DATE(INT($W1363/10000),MOD(INT($W1363/100),100),MOD($W1363,100)),""),$W1363),IF(ISNUMBER(--SUBSTITUTE(SUBSTITUTE(TRIM($W1363),".","-"),"/","-")),IF(--SUBSTITUTE(SUBSTITUTE(TRIM($W1363),".","-"),"/","-")&gt;=10000000,IFERROR(DATE(--LEFT(TRIM($W1363),4),--MID(TRIM($W1363),5,2),--RIGHT(TRIM($W1363),2)),""),--SUBSTITUTE(SUBSTITUTE(TRIM($W1363),".","-"),"/","-")),IFERROR(--LEFT(SUBSTITUTE(SUBSTITUTE(TRIM($W1363),".","-"),"/","-"),10),""))))</f>
        <v/>
      </c>
      <c r="Y1363" s="29">
        <f>IF($X1363="","",INT($X1363))</f>
        <v/>
      </c>
      <c r="Z1363" s="30">
        <f>IF(OR($Y1363="",$D$6=""),"",IF(INDEX($A:$U,ROW(),$D$6)="",0,IF(ISNUMBER(INDEX($A:$U,ROW(),$D$6)),INDEX($A:$U,ROW(),$D$6),IFERROR(--SUBSTITUTE(SUBSTITUTE(TRIM(INDEX($A:$U,ROW(),$D$6)),",",""),"원",""),0))))</f>
        <v/>
      </c>
      <c r="AA1363" s="30">
        <f>IF(OR($Y1363="",$E$6=""),"",IF(INDEX($A:$U,ROW(),$E$6)="",0,IF(ISNUMBER(INDEX($A:$U,ROW(),$E$6)),INDEX($A:$U,ROW(),$E$6),IFERROR(--SUBSTITUTE(SUBSTITUTE(TRIM(INDEX($A:$U,ROW(),$E$6)),",",""),"원",""),0))))</f>
        <v/>
      </c>
      <c r="AB1363" s="30">
        <f>IF(OR($Y1363="",$F$6=""),"",IF(INDEX($A:$U,ROW(),$F$6)="","",IF(ISNUMBER(INDEX($A:$U,ROW(),$F$6)),INDEX($A:$U,ROW(),$F$6),IFERROR(--SUBSTITUTE(SUBSTITUTE(TRIM(INDEX($A:$U,ROW(),$F$6)),",",""),"원",""),""))))</f>
        <v/>
      </c>
      <c r="AC1363" s="2">
        <f>IF(OR($Y1363="",$G$6=""),"",INDEX($A:$U,ROW(),$G$6)&amp;"")</f>
        <v/>
      </c>
      <c r="AD1363" s="2">
        <f>IF($Y1363="","",IF(OR(AND(설정!$B$5&lt;&gt;"",ISNUMBER(SEARCH(설정!$B$5,$AC1363))),AND(설정!$B$6&lt;&gt;"",ISNUMBER(SEARCH(설정!$B$6,$AC1363))),AND(설정!$B$7&lt;&gt;"",ISNUMBER(SEARCH(설정!$B$7,$AC1363)))),"제외","포함"))</f>
        <v/>
      </c>
    </row>
    <row r="1364">
      <c r="W1364" s="2">
        <f>IF(OR($B$5="",$C$6="",ROW()&lt;$B$5),"",IF(INDEX($A:$U,ROW(),$C$6)="","",INDEX($A:$U,ROW(),$C$6)))</f>
        <v/>
      </c>
      <c r="X1364" s="28">
        <f>IF($W1364="","",IF(ISNUMBER($W1364),IF($W1364&gt;=10000000,IFERROR(DATE(INT($W1364/10000),MOD(INT($W1364/100),100),MOD($W1364,100)),""),$W1364),IF(ISNUMBER(--SUBSTITUTE(SUBSTITUTE(TRIM($W1364),".","-"),"/","-")),IF(--SUBSTITUTE(SUBSTITUTE(TRIM($W1364),".","-"),"/","-")&gt;=10000000,IFERROR(DATE(--LEFT(TRIM($W1364),4),--MID(TRIM($W1364),5,2),--RIGHT(TRIM($W1364),2)),""),--SUBSTITUTE(SUBSTITUTE(TRIM($W1364),".","-"),"/","-")),IFERROR(--LEFT(SUBSTITUTE(SUBSTITUTE(TRIM($W1364),".","-"),"/","-"),10),""))))</f>
        <v/>
      </c>
      <c r="Y1364" s="29">
        <f>IF($X1364="","",INT($X1364))</f>
        <v/>
      </c>
      <c r="Z1364" s="30">
        <f>IF(OR($Y1364="",$D$6=""),"",IF(INDEX($A:$U,ROW(),$D$6)="",0,IF(ISNUMBER(INDEX($A:$U,ROW(),$D$6)),INDEX($A:$U,ROW(),$D$6),IFERROR(--SUBSTITUTE(SUBSTITUTE(TRIM(INDEX($A:$U,ROW(),$D$6)),",",""),"원",""),0))))</f>
        <v/>
      </c>
      <c r="AA1364" s="30">
        <f>IF(OR($Y1364="",$E$6=""),"",IF(INDEX($A:$U,ROW(),$E$6)="",0,IF(ISNUMBER(INDEX($A:$U,ROW(),$E$6)),INDEX($A:$U,ROW(),$E$6),IFERROR(--SUBSTITUTE(SUBSTITUTE(TRIM(INDEX($A:$U,ROW(),$E$6)),",",""),"원",""),0))))</f>
        <v/>
      </c>
      <c r="AB1364" s="30">
        <f>IF(OR($Y1364="",$F$6=""),"",IF(INDEX($A:$U,ROW(),$F$6)="","",IF(ISNUMBER(INDEX($A:$U,ROW(),$F$6)),INDEX($A:$U,ROW(),$F$6),IFERROR(--SUBSTITUTE(SUBSTITUTE(TRIM(INDEX($A:$U,ROW(),$F$6)),",",""),"원",""),""))))</f>
        <v/>
      </c>
      <c r="AC1364" s="2">
        <f>IF(OR($Y1364="",$G$6=""),"",INDEX($A:$U,ROW(),$G$6)&amp;"")</f>
        <v/>
      </c>
      <c r="AD1364" s="2">
        <f>IF($Y1364="","",IF(OR(AND(설정!$B$5&lt;&gt;"",ISNUMBER(SEARCH(설정!$B$5,$AC1364))),AND(설정!$B$6&lt;&gt;"",ISNUMBER(SEARCH(설정!$B$6,$AC1364))),AND(설정!$B$7&lt;&gt;"",ISNUMBER(SEARCH(설정!$B$7,$AC1364)))),"제외","포함"))</f>
        <v/>
      </c>
    </row>
    <row r="1365">
      <c r="W1365" s="2">
        <f>IF(OR($B$5="",$C$6="",ROW()&lt;$B$5),"",IF(INDEX($A:$U,ROW(),$C$6)="","",INDEX($A:$U,ROW(),$C$6)))</f>
        <v/>
      </c>
      <c r="X1365" s="28">
        <f>IF($W1365="","",IF(ISNUMBER($W1365),IF($W1365&gt;=10000000,IFERROR(DATE(INT($W1365/10000),MOD(INT($W1365/100),100),MOD($W1365,100)),""),$W1365),IF(ISNUMBER(--SUBSTITUTE(SUBSTITUTE(TRIM($W1365),".","-"),"/","-")),IF(--SUBSTITUTE(SUBSTITUTE(TRIM($W1365),".","-"),"/","-")&gt;=10000000,IFERROR(DATE(--LEFT(TRIM($W1365),4),--MID(TRIM($W1365),5,2),--RIGHT(TRIM($W1365),2)),""),--SUBSTITUTE(SUBSTITUTE(TRIM($W1365),".","-"),"/","-")),IFERROR(--LEFT(SUBSTITUTE(SUBSTITUTE(TRIM($W1365),".","-"),"/","-"),10),""))))</f>
        <v/>
      </c>
      <c r="Y1365" s="29">
        <f>IF($X1365="","",INT($X1365))</f>
        <v/>
      </c>
      <c r="Z1365" s="30">
        <f>IF(OR($Y1365="",$D$6=""),"",IF(INDEX($A:$U,ROW(),$D$6)="",0,IF(ISNUMBER(INDEX($A:$U,ROW(),$D$6)),INDEX($A:$U,ROW(),$D$6),IFERROR(--SUBSTITUTE(SUBSTITUTE(TRIM(INDEX($A:$U,ROW(),$D$6)),",",""),"원",""),0))))</f>
        <v/>
      </c>
      <c r="AA1365" s="30">
        <f>IF(OR($Y1365="",$E$6=""),"",IF(INDEX($A:$U,ROW(),$E$6)="",0,IF(ISNUMBER(INDEX($A:$U,ROW(),$E$6)),INDEX($A:$U,ROW(),$E$6),IFERROR(--SUBSTITUTE(SUBSTITUTE(TRIM(INDEX($A:$U,ROW(),$E$6)),",",""),"원",""),0))))</f>
        <v/>
      </c>
      <c r="AB1365" s="30">
        <f>IF(OR($Y1365="",$F$6=""),"",IF(INDEX($A:$U,ROW(),$F$6)="","",IF(ISNUMBER(INDEX($A:$U,ROW(),$F$6)),INDEX($A:$U,ROW(),$F$6),IFERROR(--SUBSTITUTE(SUBSTITUTE(TRIM(INDEX($A:$U,ROW(),$F$6)),",",""),"원",""),""))))</f>
        <v/>
      </c>
      <c r="AC1365" s="2">
        <f>IF(OR($Y1365="",$G$6=""),"",INDEX($A:$U,ROW(),$G$6)&amp;"")</f>
        <v/>
      </c>
      <c r="AD1365" s="2">
        <f>IF($Y1365="","",IF(OR(AND(설정!$B$5&lt;&gt;"",ISNUMBER(SEARCH(설정!$B$5,$AC1365))),AND(설정!$B$6&lt;&gt;"",ISNUMBER(SEARCH(설정!$B$6,$AC1365))),AND(설정!$B$7&lt;&gt;"",ISNUMBER(SEARCH(설정!$B$7,$AC1365)))),"제외","포함"))</f>
        <v/>
      </c>
    </row>
    <row r="1366">
      <c r="W1366" s="2">
        <f>IF(OR($B$5="",$C$6="",ROW()&lt;$B$5),"",IF(INDEX($A:$U,ROW(),$C$6)="","",INDEX($A:$U,ROW(),$C$6)))</f>
        <v/>
      </c>
      <c r="X1366" s="28">
        <f>IF($W1366="","",IF(ISNUMBER($W1366),IF($W1366&gt;=10000000,IFERROR(DATE(INT($W1366/10000),MOD(INT($W1366/100),100),MOD($W1366,100)),""),$W1366),IF(ISNUMBER(--SUBSTITUTE(SUBSTITUTE(TRIM($W1366),".","-"),"/","-")),IF(--SUBSTITUTE(SUBSTITUTE(TRIM($W1366),".","-"),"/","-")&gt;=10000000,IFERROR(DATE(--LEFT(TRIM($W1366),4),--MID(TRIM($W1366),5,2),--RIGHT(TRIM($W1366),2)),""),--SUBSTITUTE(SUBSTITUTE(TRIM($W1366),".","-"),"/","-")),IFERROR(--LEFT(SUBSTITUTE(SUBSTITUTE(TRIM($W1366),".","-"),"/","-"),10),""))))</f>
        <v/>
      </c>
      <c r="Y1366" s="29">
        <f>IF($X1366="","",INT($X1366))</f>
        <v/>
      </c>
      <c r="Z1366" s="30">
        <f>IF(OR($Y1366="",$D$6=""),"",IF(INDEX($A:$U,ROW(),$D$6)="",0,IF(ISNUMBER(INDEX($A:$U,ROW(),$D$6)),INDEX($A:$U,ROW(),$D$6),IFERROR(--SUBSTITUTE(SUBSTITUTE(TRIM(INDEX($A:$U,ROW(),$D$6)),",",""),"원",""),0))))</f>
        <v/>
      </c>
      <c r="AA1366" s="30">
        <f>IF(OR($Y1366="",$E$6=""),"",IF(INDEX($A:$U,ROW(),$E$6)="",0,IF(ISNUMBER(INDEX($A:$U,ROW(),$E$6)),INDEX($A:$U,ROW(),$E$6),IFERROR(--SUBSTITUTE(SUBSTITUTE(TRIM(INDEX($A:$U,ROW(),$E$6)),",",""),"원",""),0))))</f>
        <v/>
      </c>
      <c r="AB1366" s="30">
        <f>IF(OR($Y1366="",$F$6=""),"",IF(INDEX($A:$U,ROW(),$F$6)="","",IF(ISNUMBER(INDEX($A:$U,ROW(),$F$6)),INDEX($A:$U,ROW(),$F$6),IFERROR(--SUBSTITUTE(SUBSTITUTE(TRIM(INDEX($A:$U,ROW(),$F$6)),",",""),"원",""),""))))</f>
        <v/>
      </c>
      <c r="AC1366" s="2">
        <f>IF(OR($Y1366="",$G$6=""),"",INDEX($A:$U,ROW(),$G$6)&amp;"")</f>
        <v/>
      </c>
      <c r="AD1366" s="2">
        <f>IF($Y1366="","",IF(OR(AND(설정!$B$5&lt;&gt;"",ISNUMBER(SEARCH(설정!$B$5,$AC1366))),AND(설정!$B$6&lt;&gt;"",ISNUMBER(SEARCH(설정!$B$6,$AC1366))),AND(설정!$B$7&lt;&gt;"",ISNUMBER(SEARCH(설정!$B$7,$AC1366)))),"제외","포함"))</f>
        <v/>
      </c>
    </row>
    <row r="1367">
      <c r="W1367" s="2">
        <f>IF(OR($B$5="",$C$6="",ROW()&lt;$B$5),"",IF(INDEX($A:$U,ROW(),$C$6)="","",INDEX($A:$U,ROW(),$C$6)))</f>
        <v/>
      </c>
      <c r="X1367" s="28">
        <f>IF($W1367="","",IF(ISNUMBER($W1367),IF($W1367&gt;=10000000,IFERROR(DATE(INT($W1367/10000),MOD(INT($W1367/100),100),MOD($W1367,100)),""),$W1367),IF(ISNUMBER(--SUBSTITUTE(SUBSTITUTE(TRIM($W1367),".","-"),"/","-")),IF(--SUBSTITUTE(SUBSTITUTE(TRIM($W1367),".","-"),"/","-")&gt;=10000000,IFERROR(DATE(--LEFT(TRIM($W1367),4),--MID(TRIM($W1367),5,2),--RIGHT(TRIM($W1367),2)),""),--SUBSTITUTE(SUBSTITUTE(TRIM($W1367),".","-"),"/","-")),IFERROR(--LEFT(SUBSTITUTE(SUBSTITUTE(TRIM($W1367),".","-"),"/","-"),10),""))))</f>
        <v/>
      </c>
      <c r="Y1367" s="29">
        <f>IF($X1367="","",INT($X1367))</f>
        <v/>
      </c>
      <c r="Z1367" s="30">
        <f>IF(OR($Y1367="",$D$6=""),"",IF(INDEX($A:$U,ROW(),$D$6)="",0,IF(ISNUMBER(INDEX($A:$U,ROW(),$D$6)),INDEX($A:$U,ROW(),$D$6),IFERROR(--SUBSTITUTE(SUBSTITUTE(TRIM(INDEX($A:$U,ROW(),$D$6)),",",""),"원",""),0))))</f>
        <v/>
      </c>
      <c r="AA1367" s="30">
        <f>IF(OR($Y1367="",$E$6=""),"",IF(INDEX($A:$U,ROW(),$E$6)="",0,IF(ISNUMBER(INDEX($A:$U,ROW(),$E$6)),INDEX($A:$U,ROW(),$E$6),IFERROR(--SUBSTITUTE(SUBSTITUTE(TRIM(INDEX($A:$U,ROW(),$E$6)),",",""),"원",""),0))))</f>
        <v/>
      </c>
      <c r="AB1367" s="30">
        <f>IF(OR($Y1367="",$F$6=""),"",IF(INDEX($A:$U,ROW(),$F$6)="","",IF(ISNUMBER(INDEX($A:$U,ROW(),$F$6)),INDEX($A:$U,ROW(),$F$6),IFERROR(--SUBSTITUTE(SUBSTITUTE(TRIM(INDEX($A:$U,ROW(),$F$6)),",",""),"원",""),""))))</f>
        <v/>
      </c>
      <c r="AC1367" s="2">
        <f>IF(OR($Y1367="",$G$6=""),"",INDEX($A:$U,ROW(),$G$6)&amp;"")</f>
        <v/>
      </c>
      <c r="AD1367" s="2">
        <f>IF($Y1367="","",IF(OR(AND(설정!$B$5&lt;&gt;"",ISNUMBER(SEARCH(설정!$B$5,$AC1367))),AND(설정!$B$6&lt;&gt;"",ISNUMBER(SEARCH(설정!$B$6,$AC1367))),AND(설정!$B$7&lt;&gt;"",ISNUMBER(SEARCH(설정!$B$7,$AC1367)))),"제외","포함"))</f>
        <v/>
      </c>
    </row>
    <row r="1368">
      <c r="W1368" s="2">
        <f>IF(OR($B$5="",$C$6="",ROW()&lt;$B$5),"",IF(INDEX($A:$U,ROW(),$C$6)="","",INDEX($A:$U,ROW(),$C$6)))</f>
        <v/>
      </c>
      <c r="X1368" s="28">
        <f>IF($W1368="","",IF(ISNUMBER($W1368),IF($W1368&gt;=10000000,IFERROR(DATE(INT($W1368/10000),MOD(INT($W1368/100),100),MOD($W1368,100)),""),$W1368),IF(ISNUMBER(--SUBSTITUTE(SUBSTITUTE(TRIM($W1368),".","-"),"/","-")),IF(--SUBSTITUTE(SUBSTITUTE(TRIM($W1368),".","-"),"/","-")&gt;=10000000,IFERROR(DATE(--LEFT(TRIM($W1368),4),--MID(TRIM($W1368),5,2),--RIGHT(TRIM($W1368),2)),""),--SUBSTITUTE(SUBSTITUTE(TRIM($W1368),".","-"),"/","-")),IFERROR(--LEFT(SUBSTITUTE(SUBSTITUTE(TRIM($W1368),".","-"),"/","-"),10),""))))</f>
        <v/>
      </c>
      <c r="Y1368" s="29">
        <f>IF($X1368="","",INT($X1368))</f>
        <v/>
      </c>
      <c r="Z1368" s="30">
        <f>IF(OR($Y1368="",$D$6=""),"",IF(INDEX($A:$U,ROW(),$D$6)="",0,IF(ISNUMBER(INDEX($A:$U,ROW(),$D$6)),INDEX($A:$U,ROW(),$D$6),IFERROR(--SUBSTITUTE(SUBSTITUTE(TRIM(INDEX($A:$U,ROW(),$D$6)),",",""),"원",""),0))))</f>
        <v/>
      </c>
      <c r="AA1368" s="30">
        <f>IF(OR($Y1368="",$E$6=""),"",IF(INDEX($A:$U,ROW(),$E$6)="",0,IF(ISNUMBER(INDEX($A:$U,ROW(),$E$6)),INDEX($A:$U,ROW(),$E$6),IFERROR(--SUBSTITUTE(SUBSTITUTE(TRIM(INDEX($A:$U,ROW(),$E$6)),",",""),"원",""),0))))</f>
        <v/>
      </c>
      <c r="AB1368" s="30">
        <f>IF(OR($Y1368="",$F$6=""),"",IF(INDEX($A:$U,ROW(),$F$6)="","",IF(ISNUMBER(INDEX($A:$U,ROW(),$F$6)),INDEX($A:$U,ROW(),$F$6),IFERROR(--SUBSTITUTE(SUBSTITUTE(TRIM(INDEX($A:$U,ROW(),$F$6)),",",""),"원",""),""))))</f>
        <v/>
      </c>
      <c r="AC1368" s="2">
        <f>IF(OR($Y1368="",$G$6=""),"",INDEX($A:$U,ROW(),$G$6)&amp;"")</f>
        <v/>
      </c>
      <c r="AD1368" s="2">
        <f>IF($Y1368="","",IF(OR(AND(설정!$B$5&lt;&gt;"",ISNUMBER(SEARCH(설정!$B$5,$AC1368))),AND(설정!$B$6&lt;&gt;"",ISNUMBER(SEARCH(설정!$B$6,$AC1368))),AND(설정!$B$7&lt;&gt;"",ISNUMBER(SEARCH(설정!$B$7,$AC1368)))),"제외","포함"))</f>
        <v/>
      </c>
    </row>
    <row r="1369">
      <c r="W1369" s="2">
        <f>IF(OR($B$5="",$C$6="",ROW()&lt;$B$5),"",IF(INDEX($A:$U,ROW(),$C$6)="","",INDEX($A:$U,ROW(),$C$6)))</f>
        <v/>
      </c>
      <c r="X1369" s="28">
        <f>IF($W1369="","",IF(ISNUMBER($W1369),IF($W1369&gt;=10000000,IFERROR(DATE(INT($W1369/10000),MOD(INT($W1369/100),100),MOD($W1369,100)),""),$W1369),IF(ISNUMBER(--SUBSTITUTE(SUBSTITUTE(TRIM($W1369),".","-"),"/","-")),IF(--SUBSTITUTE(SUBSTITUTE(TRIM($W1369),".","-"),"/","-")&gt;=10000000,IFERROR(DATE(--LEFT(TRIM($W1369),4),--MID(TRIM($W1369),5,2),--RIGHT(TRIM($W1369),2)),""),--SUBSTITUTE(SUBSTITUTE(TRIM($W1369),".","-"),"/","-")),IFERROR(--LEFT(SUBSTITUTE(SUBSTITUTE(TRIM($W1369),".","-"),"/","-"),10),""))))</f>
        <v/>
      </c>
      <c r="Y1369" s="29">
        <f>IF($X1369="","",INT($X1369))</f>
        <v/>
      </c>
      <c r="Z1369" s="30">
        <f>IF(OR($Y1369="",$D$6=""),"",IF(INDEX($A:$U,ROW(),$D$6)="",0,IF(ISNUMBER(INDEX($A:$U,ROW(),$D$6)),INDEX($A:$U,ROW(),$D$6),IFERROR(--SUBSTITUTE(SUBSTITUTE(TRIM(INDEX($A:$U,ROW(),$D$6)),",",""),"원",""),0))))</f>
        <v/>
      </c>
      <c r="AA1369" s="30">
        <f>IF(OR($Y1369="",$E$6=""),"",IF(INDEX($A:$U,ROW(),$E$6)="",0,IF(ISNUMBER(INDEX($A:$U,ROW(),$E$6)),INDEX($A:$U,ROW(),$E$6),IFERROR(--SUBSTITUTE(SUBSTITUTE(TRIM(INDEX($A:$U,ROW(),$E$6)),",",""),"원",""),0))))</f>
        <v/>
      </c>
      <c r="AB1369" s="30">
        <f>IF(OR($Y1369="",$F$6=""),"",IF(INDEX($A:$U,ROW(),$F$6)="","",IF(ISNUMBER(INDEX($A:$U,ROW(),$F$6)),INDEX($A:$U,ROW(),$F$6),IFERROR(--SUBSTITUTE(SUBSTITUTE(TRIM(INDEX($A:$U,ROW(),$F$6)),",",""),"원",""),""))))</f>
        <v/>
      </c>
      <c r="AC1369" s="2">
        <f>IF(OR($Y1369="",$G$6=""),"",INDEX($A:$U,ROW(),$G$6)&amp;"")</f>
        <v/>
      </c>
      <c r="AD1369" s="2">
        <f>IF($Y1369="","",IF(OR(AND(설정!$B$5&lt;&gt;"",ISNUMBER(SEARCH(설정!$B$5,$AC1369))),AND(설정!$B$6&lt;&gt;"",ISNUMBER(SEARCH(설정!$B$6,$AC1369))),AND(설정!$B$7&lt;&gt;"",ISNUMBER(SEARCH(설정!$B$7,$AC1369)))),"제외","포함"))</f>
        <v/>
      </c>
    </row>
    <row r="1370">
      <c r="W1370" s="2">
        <f>IF(OR($B$5="",$C$6="",ROW()&lt;$B$5),"",IF(INDEX($A:$U,ROW(),$C$6)="","",INDEX($A:$U,ROW(),$C$6)))</f>
        <v/>
      </c>
      <c r="X1370" s="28">
        <f>IF($W1370="","",IF(ISNUMBER($W1370),IF($W1370&gt;=10000000,IFERROR(DATE(INT($W1370/10000),MOD(INT($W1370/100),100),MOD($W1370,100)),""),$W1370),IF(ISNUMBER(--SUBSTITUTE(SUBSTITUTE(TRIM($W1370),".","-"),"/","-")),IF(--SUBSTITUTE(SUBSTITUTE(TRIM($W1370),".","-"),"/","-")&gt;=10000000,IFERROR(DATE(--LEFT(TRIM($W1370),4),--MID(TRIM($W1370),5,2),--RIGHT(TRIM($W1370),2)),""),--SUBSTITUTE(SUBSTITUTE(TRIM($W1370),".","-"),"/","-")),IFERROR(--LEFT(SUBSTITUTE(SUBSTITUTE(TRIM($W1370),".","-"),"/","-"),10),""))))</f>
        <v/>
      </c>
      <c r="Y1370" s="29">
        <f>IF($X1370="","",INT($X1370))</f>
        <v/>
      </c>
      <c r="Z1370" s="30">
        <f>IF(OR($Y1370="",$D$6=""),"",IF(INDEX($A:$U,ROW(),$D$6)="",0,IF(ISNUMBER(INDEX($A:$U,ROW(),$D$6)),INDEX($A:$U,ROW(),$D$6),IFERROR(--SUBSTITUTE(SUBSTITUTE(TRIM(INDEX($A:$U,ROW(),$D$6)),",",""),"원",""),0))))</f>
        <v/>
      </c>
      <c r="AA1370" s="30">
        <f>IF(OR($Y1370="",$E$6=""),"",IF(INDEX($A:$U,ROW(),$E$6)="",0,IF(ISNUMBER(INDEX($A:$U,ROW(),$E$6)),INDEX($A:$U,ROW(),$E$6),IFERROR(--SUBSTITUTE(SUBSTITUTE(TRIM(INDEX($A:$U,ROW(),$E$6)),",",""),"원",""),0))))</f>
        <v/>
      </c>
      <c r="AB1370" s="30">
        <f>IF(OR($Y1370="",$F$6=""),"",IF(INDEX($A:$U,ROW(),$F$6)="","",IF(ISNUMBER(INDEX($A:$U,ROW(),$F$6)),INDEX($A:$U,ROW(),$F$6),IFERROR(--SUBSTITUTE(SUBSTITUTE(TRIM(INDEX($A:$U,ROW(),$F$6)),",",""),"원",""),""))))</f>
        <v/>
      </c>
      <c r="AC1370" s="2">
        <f>IF(OR($Y1370="",$G$6=""),"",INDEX($A:$U,ROW(),$G$6)&amp;"")</f>
        <v/>
      </c>
      <c r="AD1370" s="2">
        <f>IF($Y1370="","",IF(OR(AND(설정!$B$5&lt;&gt;"",ISNUMBER(SEARCH(설정!$B$5,$AC1370))),AND(설정!$B$6&lt;&gt;"",ISNUMBER(SEARCH(설정!$B$6,$AC1370))),AND(설정!$B$7&lt;&gt;"",ISNUMBER(SEARCH(설정!$B$7,$AC1370)))),"제외","포함"))</f>
        <v/>
      </c>
    </row>
    <row r="1371">
      <c r="W1371" s="2">
        <f>IF(OR($B$5="",$C$6="",ROW()&lt;$B$5),"",IF(INDEX($A:$U,ROW(),$C$6)="","",INDEX($A:$U,ROW(),$C$6)))</f>
        <v/>
      </c>
      <c r="X1371" s="28">
        <f>IF($W1371="","",IF(ISNUMBER($W1371),IF($W1371&gt;=10000000,IFERROR(DATE(INT($W1371/10000),MOD(INT($W1371/100),100),MOD($W1371,100)),""),$W1371),IF(ISNUMBER(--SUBSTITUTE(SUBSTITUTE(TRIM($W1371),".","-"),"/","-")),IF(--SUBSTITUTE(SUBSTITUTE(TRIM($W1371),".","-"),"/","-")&gt;=10000000,IFERROR(DATE(--LEFT(TRIM($W1371),4),--MID(TRIM($W1371),5,2),--RIGHT(TRIM($W1371),2)),""),--SUBSTITUTE(SUBSTITUTE(TRIM($W1371),".","-"),"/","-")),IFERROR(--LEFT(SUBSTITUTE(SUBSTITUTE(TRIM($W1371),".","-"),"/","-"),10),""))))</f>
        <v/>
      </c>
      <c r="Y1371" s="29">
        <f>IF($X1371="","",INT($X1371))</f>
        <v/>
      </c>
      <c r="Z1371" s="30">
        <f>IF(OR($Y1371="",$D$6=""),"",IF(INDEX($A:$U,ROW(),$D$6)="",0,IF(ISNUMBER(INDEX($A:$U,ROW(),$D$6)),INDEX($A:$U,ROW(),$D$6),IFERROR(--SUBSTITUTE(SUBSTITUTE(TRIM(INDEX($A:$U,ROW(),$D$6)),",",""),"원",""),0))))</f>
        <v/>
      </c>
      <c r="AA1371" s="30">
        <f>IF(OR($Y1371="",$E$6=""),"",IF(INDEX($A:$U,ROW(),$E$6)="",0,IF(ISNUMBER(INDEX($A:$U,ROW(),$E$6)),INDEX($A:$U,ROW(),$E$6),IFERROR(--SUBSTITUTE(SUBSTITUTE(TRIM(INDEX($A:$U,ROW(),$E$6)),",",""),"원",""),0))))</f>
        <v/>
      </c>
      <c r="AB1371" s="30">
        <f>IF(OR($Y1371="",$F$6=""),"",IF(INDEX($A:$U,ROW(),$F$6)="","",IF(ISNUMBER(INDEX($A:$U,ROW(),$F$6)),INDEX($A:$U,ROW(),$F$6),IFERROR(--SUBSTITUTE(SUBSTITUTE(TRIM(INDEX($A:$U,ROW(),$F$6)),",",""),"원",""),""))))</f>
        <v/>
      </c>
      <c r="AC1371" s="2">
        <f>IF(OR($Y1371="",$G$6=""),"",INDEX($A:$U,ROW(),$G$6)&amp;"")</f>
        <v/>
      </c>
      <c r="AD1371" s="2">
        <f>IF($Y1371="","",IF(OR(AND(설정!$B$5&lt;&gt;"",ISNUMBER(SEARCH(설정!$B$5,$AC1371))),AND(설정!$B$6&lt;&gt;"",ISNUMBER(SEARCH(설정!$B$6,$AC1371))),AND(설정!$B$7&lt;&gt;"",ISNUMBER(SEARCH(설정!$B$7,$AC1371)))),"제외","포함"))</f>
        <v/>
      </c>
    </row>
    <row r="1372">
      <c r="W1372" s="2">
        <f>IF(OR($B$5="",$C$6="",ROW()&lt;$B$5),"",IF(INDEX($A:$U,ROW(),$C$6)="","",INDEX($A:$U,ROW(),$C$6)))</f>
        <v/>
      </c>
      <c r="X1372" s="28">
        <f>IF($W1372="","",IF(ISNUMBER($W1372),IF($W1372&gt;=10000000,IFERROR(DATE(INT($W1372/10000),MOD(INT($W1372/100),100),MOD($W1372,100)),""),$W1372),IF(ISNUMBER(--SUBSTITUTE(SUBSTITUTE(TRIM($W1372),".","-"),"/","-")),IF(--SUBSTITUTE(SUBSTITUTE(TRIM($W1372),".","-"),"/","-")&gt;=10000000,IFERROR(DATE(--LEFT(TRIM($W1372),4),--MID(TRIM($W1372),5,2),--RIGHT(TRIM($W1372),2)),""),--SUBSTITUTE(SUBSTITUTE(TRIM($W1372),".","-"),"/","-")),IFERROR(--LEFT(SUBSTITUTE(SUBSTITUTE(TRIM($W1372),".","-"),"/","-"),10),""))))</f>
        <v/>
      </c>
      <c r="Y1372" s="29">
        <f>IF($X1372="","",INT($X1372))</f>
        <v/>
      </c>
      <c r="Z1372" s="30">
        <f>IF(OR($Y1372="",$D$6=""),"",IF(INDEX($A:$U,ROW(),$D$6)="",0,IF(ISNUMBER(INDEX($A:$U,ROW(),$D$6)),INDEX($A:$U,ROW(),$D$6),IFERROR(--SUBSTITUTE(SUBSTITUTE(TRIM(INDEX($A:$U,ROW(),$D$6)),",",""),"원",""),0))))</f>
        <v/>
      </c>
      <c r="AA1372" s="30">
        <f>IF(OR($Y1372="",$E$6=""),"",IF(INDEX($A:$U,ROW(),$E$6)="",0,IF(ISNUMBER(INDEX($A:$U,ROW(),$E$6)),INDEX($A:$U,ROW(),$E$6),IFERROR(--SUBSTITUTE(SUBSTITUTE(TRIM(INDEX($A:$U,ROW(),$E$6)),",",""),"원",""),0))))</f>
        <v/>
      </c>
      <c r="AB1372" s="30">
        <f>IF(OR($Y1372="",$F$6=""),"",IF(INDEX($A:$U,ROW(),$F$6)="","",IF(ISNUMBER(INDEX($A:$U,ROW(),$F$6)),INDEX($A:$U,ROW(),$F$6),IFERROR(--SUBSTITUTE(SUBSTITUTE(TRIM(INDEX($A:$U,ROW(),$F$6)),",",""),"원",""),""))))</f>
        <v/>
      </c>
      <c r="AC1372" s="2">
        <f>IF(OR($Y1372="",$G$6=""),"",INDEX($A:$U,ROW(),$G$6)&amp;"")</f>
        <v/>
      </c>
      <c r="AD1372" s="2">
        <f>IF($Y1372="","",IF(OR(AND(설정!$B$5&lt;&gt;"",ISNUMBER(SEARCH(설정!$B$5,$AC1372))),AND(설정!$B$6&lt;&gt;"",ISNUMBER(SEARCH(설정!$B$6,$AC1372))),AND(설정!$B$7&lt;&gt;"",ISNUMBER(SEARCH(설정!$B$7,$AC1372)))),"제외","포함"))</f>
        <v/>
      </c>
    </row>
    <row r="1373">
      <c r="W1373" s="2">
        <f>IF(OR($B$5="",$C$6="",ROW()&lt;$B$5),"",IF(INDEX($A:$U,ROW(),$C$6)="","",INDEX($A:$U,ROW(),$C$6)))</f>
        <v/>
      </c>
      <c r="X1373" s="28">
        <f>IF($W1373="","",IF(ISNUMBER($W1373),IF($W1373&gt;=10000000,IFERROR(DATE(INT($W1373/10000),MOD(INT($W1373/100),100),MOD($W1373,100)),""),$W1373),IF(ISNUMBER(--SUBSTITUTE(SUBSTITUTE(TRIM($W1373),".","-"),"/","-")),IF(--SUBSTITUTE(SUBSTITUTE(TRIM($W1373),".","-"),"/","-")&gt;=10000000,IFERROR(DATE(--LEFT(TRIM($W1373),4),--MID(TRIM($W1373),5,2),--RIGHT(TRIM($W1373),2)),""),--SUBSTITUTE(SUBSTITUTE(TRIM($W1373),".","-"),"/","-")),IFERROR(--LEFT(SUBSTITUTE(SUBSTITUTE(TRIM($W1373),".","-"),"/","-"),10),""))))</f>
        <v/>
      </c>
      <c r="Y1373" s="29">
        <f>IF($X1373="","",INT($X1373))</f>
        <v/>
      </c>
      <c r="Z1373" s="30">
        <f>IF(OR($Y1373="",$D$6=""),"",IF(INDEX($A:$U,ROW(),$D$6)="",0,IF(ISNUMBER(INDEX($A:$U,ROW(),$D$6)),INDEX($A:$U,ROW(),$D$6),IFERROR(--SUBSTITUTE(SUBSTITUTE(TRIM(INDEX($A:$U,ROW(),$D$6)),",",""),"원",""),0))))</f>
        <v/>
      </c>
      <c r="AA1373" s="30">
        <f>IF(OR($Y1373="",$E$6=""),"",IF(INDEX($A:$U,ROW(),$E$6)="",0,IF(ISNUMBER(INDEX($A:$U,ROW(),$E$6)),INDEX($A:$U,ROW(),$E$6),IFERROR(--SUBSTITUTE(SUBSTITUTE(TRIM(INDEX($A:$U,ROW(),$E$6)),",",""),"원",""),0))))</f>
        <v/>
      </c>
      <c r="AB1373" s="30">
        <f>IF(OR($Y1373="",$F$6=""),"",IF(INDEX($A:$U,ROW(),$F$6)="","",IF(ISNUMBER(INDEX($A:$U,ROW(),$F$6)),INDEX($A:$U,ROW(),$F$6),IFERROR(--SUBSTITUTE(SUBSTITUTE(TRIM(INDEX($A:$U,ROW(),$F$6)),",",""),"원",""),""))))</f>
        <v/>
      </c>
      <c r="AC1373" s="2">
        <f>IF(OR($Y1373="",$G$6=""),"",INDEX($A:$U,ROW(),$G$6)&amp;"")</f>
        <v/>
      </c>
      <c r="AD1373" s="2">
        <f>IF($Y1373="","",IF(OR(AND(설정!$B$5&lt;&gt;"",ISNUMBER(SEARCH(설정!$B$5,$AC1373))),AND(설정!$B$6&lt;&gt;"",ISNUMBER(SEARCH(설정!$B$6,$AC1373))),AND(설정!$B$7&lt;&gt;"",ISNUMBER(SEARCH(설정!$B$7,$AC1373)))),"제외","포함"))</f>
        <v/>
      </c>
    </row>
    <row r="1374">
      <c r="W1374" s="2">
        <f>IF(OR($B$5="",$C$6="",ROW()&lt;$B$5),"",IF(INDEX($A:$U,ROW(),$C$6)="","",INDEX($A:$U,ROW(),$C$6)))</f>
        <v/>
      </c>
      <c r="X1374" s="28">
        <f>IF($W1374="","",IF(ISNUMBER($W1374),IF($W1374&gt;=10000000,IFERROR(DATE(INT($W1374/10000),MOD(INT($W1374/100),100),MOD($W1374,100)),""),$W1374),IF(ISNUMBER(--SUBSTITUTE(SUBSTITUTE(TRIM($W1374),".","-"),"/","-")),IF(--SUBSTITUTE(SUBSTITUTE(TRIM($W1374),".","-"),"/","-")&gt;=10000000,IFERROR(DATE(--LEFT(TRIM($W1374),4),--MID(TRIM($W1374),5,2),--RIGHT(TRIM($W1374),2)),""),--SUBSTITUTE(SUBSTITUTE(TRIM($W1374),".","-"),"/","-")),IFERROR(--LEFT(SUBSTITUTE(SUBSTITUTE(TRIM($W1374),".","-"),"/","-"),10),""))))</f>
        <v/>
      </c>
      <c r="Y1374" s="29">
        <f>IF($X1374="","",INT($X1374))</f>
        <v/>
      </c>
      <c r="Z1374" s="30">
        <f>IF(OR($Y1374="",$D$6=""),"",IF(INDEX($A:$U,ROW(),$D$6)="",0,IF(ISNUMBER(INDEX($A:$U,ROW(),$D$6)),INDEX($A:$U,ROW(),$D$6),IFERROR(--SUBSTITUTE(SUBSTITUTE(TRIM(INDEX($A:$U,ROW(),$D$6)),",",""),"원",""),0))))</f>
        <v/>
      </c>
      <c r="AA1374" s="30">
        <f>IF(OR($Y1374="",$E$6=""),"",IF(INDEX($A:$U,ROW(),$E$6)="",0,IF(ISNUMBER(INDEX($A:$U,ROW(),$E$6)),INDEX($A:$U,ROW(),$E$6),IFERROR(--SUBSTITUTE(SUBSTITUTE(TRIM(INDEX($A:$U,ROW(),$E$6)),",",""),"원",""),0))))</f>
        <v/>
      </c>
      <c r="AB1374" s="30">
        <f>IF(OR($Y1374="",$F$6=""),"",IF(INDEX($A:$U,ROW(),$F$6)="","",IF(ISNUMBER(INDEX($A:$U,ROW(),$F$6)),INDEX($A:$U,ROW(),$F$6),IFERROR(--SUBSTITUTE(SUBSTITUTE(TRIM(INDEX($A:$U,ROW(),$F$6)),",",""),"원",""),""))))</f>
        <v/>
      </c>
      <c r="AC1374" s="2">
        <f>IF(OR($Y1374="",$G$6=""),"",INDEX($A:$U,ROW(),$G$6)&amp;"")</f>
        <v/>
      </c>
      <c r="AD1374" s="2">
        <f>IF($Y1374="","",IF(OR(AND(설정!$B$5&lt;&gt;"",ISNUMBER(SEARCH(설정!$B$5,$AC1374))),AND(설정!$B$6&lt;&gt;"",ISNUMBER(SEARCH(설정!$B$6,$AC1374))),AND(설정!$B$7&lt;&gt;"",ISNUMBER(SEARCH(설정!$B$7,$AC1374)))),"제외","포함"))</f>
        <v/>
      </c>
    </row>
    <row r="1375">
      <c r="W1375" s="2">
        <f>IF(OR($B$5="",$C$6="",ROW()&lt;$B$5),"",IF(INDEX($A:$U,ROW(),$C$6)="","",INDEX($A:$U,ROW(),$C$6)))</f>
        <v/>
      </c>
      <c r="X1375" s="28">
        <f>IF($W1375="","",IF(ISNUMBER($W1375),IF($W1375&gt;=10000000,IFERROR(DATE(INT($W1375/10000),MOD(INT($W1375/100),100),MOD($W1375,100)),""),$W1375),IF(ISNUMBER(--SUBSTITUTE(SUBSTITUTE(TRIM($W1375),".","-"),"/","-")),IF(--SUBSTITUTE(SUBSTITUTE(TRIM($W1375),".","-"),"/","-")&gt;=10000000,IFERROR(DATE(--LEFT(TRIM($W1375),4),--MID(TRIM($W1375),5,2),--RIGHT(TRIM($W1375),2)),""),--SUBSTITUTE(SUBSTITUTE(TRIM($W1375),".","-"),"/","-")),IFERROR(--LEFT(SUBSTITUTE(SUBSTITUTE(TRIM($W1375),".","-"),"/","-"),10),""))))</f>
        <v/>
      </c>
      <c r="Y1375" s="29">
        <f>IF($X1375="","",INT($X1375))</f>
        <v/>
      </c>
      <c r="Z1375" s="30">
        <f>IF(OR($Y1375="",$D$6=""),"",IF(INDEX($A:$U,ROW(),$D$6)="",0,IF(ISNUMBER(INDEX($A:$U,ROW(),$D$6)),INDEX($A:$U,ROW(),$D$6),IFERROR(--SUBSTITUTE(SUBSTITUTE(TRIM(INDEX($A:$U,ROW(),$D$6)),",",""),"원",""),0))))</f>
        <v/>
      </c>
      <c r="AA1375" s="30">
        <f>IF(OR($Y1375="",$E$6=""),"",IF(INDEX($A:$U,ROW(),$E$6)="",0,IF(ISNUMBER(INDEX($A:$U,ROW(),$E$6)),INDEX($A:$U,ROW(),$E$6),IFERROR(--SUBSTITUTE(SUBSTITUTE(TRIM(INDEX($A:$U,ROW(),$E$6)),",",""),"원",""),0))))</f>
        <v/>
      </c>
      <c r="AB1375" s="30">
        <f>IF(OR($Y1375="",$F$6=""),"",IF(INDEX($A:$U,ROW(),$F$6)="","",IF(ISNUMBER(INDEX($A:$U,ROW(),$F$6)),INDEX($A:$U,ROW(),$F$6),IFERROR(--SUBSTITUTE(SUBSTITUTE(TRIM(INDEX($A:$U,ROW(),$F$6)),",",""),"원",""),""))))</f>
        <v/>
      </c>
      <c r="AC1375" s="2">
        <f>IF(OR($Y1375="",$G$6=""),"",INDEX($A:$U,ROW(),$G$6)&amp;"")</f>
        <v/>
      </c>
      <c r="AD1375" s="2">
        <f>IF($Y1375="","",IF(OR(AND(설정!$B$5&lt;&gt;"",ISNUMBER(SEARCH(설정!$B$5,$AC1375))),AND(설정!$B$6&lt;&gt;"",ISNUMBER(SEARCH(설정!$B$6,$AC1375))),AND(설정!$B$7&lt;&gt;"",ISNUMBER(SEARCH(설정!$B$7,$AC1375)))),"제외","포함"))</f>
        <v/>
      </c>
    </row>
    <row r="1376">
      <c r="W1376" s="2">
        <f>IF(OR($B$5="",$C$6="",ROW()&lt;$B$5),"",IF(INDEX($A:$U,ROW(),$C$6)="","",INDEX($A:$U,ROW(),$C$6)))</f>
        <v/>
      </c>
      <c r="X1376" s="28">
        <f>IF($W1376="","",IF(ISNUMBER($W1376),IF($W1376&gt;=10000000,IFERROR(DATE(INT($W1376/10000),MOD(INT($W1376/100),100),MOD($W1376,100)),""),$W1376),IF(ISNUMBER(--SUBSTITUTE(SUBSTITUTE(TRIM($W1376),".","-"),"/","-")),IF(--SUBSTITUTE(SUBSTITUTE(TRIM($W1376),".","-"),"/","-")&gt;=10000000,IFERROR(DATE(--LEFT(TRIM($W1376),4),--MID(TRIM($W1376),5,2),--RIGHT(TRIM($W1376),2)),""),--SUBSTITUTE(SUBSTITUTE(TRIM($W1376),".","-"),"/","-")),IFERROR(--LEFT(SUBSTITUTE(SUBSTITUTE(TRIM($W1376),".","-"),"/","-"),10),""))))</f>
        <v/>
      </c>
      <c r="Y1376" s="29">
        <f>IF($X1376="","",INT($X1376))</f>
        <v/>
      </c>
      <c r="Z1376" s="30">
        <f>IF(OR($Y1376="",$D$6=""),"",IF(INDEX($A:$U,ROW(),$D$6)="",0,IF(ISNUMBER(INDEX($A:$U,ROW(),$D$6)),INDEX($A:$U,ROW(),$D$6),IFERROR(--SUBSTITUTE(SUBSTITUTE(TRIM(INDEX($A:$U,ROW(),$D$6)),",",""),"원",""),0))))</f>
        <v/>
      </c>
      <c r="AA1376" s="30">
        <f>IF(OR($Y1376="",$E$6=""),"",IF(INDEX($A:$U,ROW(),$E$6)="",0,IF(ISNUMBER(INDEX($A:$U,ROW(),$E$6)),INDEX($A:$U,ROW(),$E$6),IFERROR(--SUBSTITUTE(SUBSTITUTE(TRIM(INDEX($A:$U,ROW(),$E$6)),",",""),"원",""),0))))</f>
        <v/>
      </c>
      <c r="AB1376" s="30">
        <f>IF(OR($Y1376="",$F$6=""),"",IF(INDEX($A:$U,ROW(),$F$6)="","",IF(ISNUMBER(INDEX($A:$U,ROW(),$F$6)),INDEX($A:$U,ROW(),$F$6),IFERROR(--SUBSTITUTE(SUBSTITUTE(TRIM(INDEX($A:$U,ROW(),$F$6)),",",""),"원",""),""))))</f>
        <v/>
      </c>
      <c r="AC1376" s="2">
        <f>IF(OR($Y1376="",$G$6=""),"",INDEX($A:$U,ROW(),$G$6)&amp;"")</f>
        <v/>
      </c>
      <c r="AD1376" s="2">
        <f>IF($Y1376="","",IF(OR(AND(설정!$B$5&lt;&gt;"",ISNUMBER(SEARCH(설정!$B$5,$AC1376))),AND(설정!$B$6&lt;&gt;"",ISNUMBER(SEARCH(설정!$B$6,$AC1376))),AND(설정!$B$7&lt;&gt;"",ISNUMBER(SEARCH(설정!$B$7,$AC1376)))),"제외","포함"))</f>
        <v/>
      </c>
    </row>
    <row r="1377">
      <c r="W1377" s="2">
        <f>IF(OR($B$5="",$C$6="",ROW()&lt;$B$5),"",IF(INDEX($A:$U,ROW(),$C$6)="","",INDEX($A:$U,ROW(),$C$6)))</f>
        <v/>
      </c>
      <c r="X1377" s="28">
        <f>IF($W1377="","",IF(ISNUMBER($W1377),IF($W1377&gt;=10000000,IFERROR(DATE(INT($W1377/10000),MOD(INT($W1377/100),100),MOD($W1377,100)),""),$W1377),IF(ISNUMBER(--SUBSTITUTE(SUBSTITUTE(TRIM($W1377),".","-"),"/","-")),IF(--SUBSTITUTE(SUBSTITUTE(TRIM($W1377),".","-"),"/","-")&gt;=10000000,IFERROR(DATE(--LEFT(TRIM($W1377),4),--MID(TRIM($W1377),5,2),--RIGHT(TRIM($W1377),2)),""),--SUBSTITUTE(SUBSTITUTE(TRIM($W1377),".","-"),"/","-")),IFERROR(--LEFT(SUBSTITUTE(SUBSTITUTE(TRIM($W1377),".","-"),"/","-"),10),""))))</f>
        <v/>
      </c>
      <c r="Y1377" s="29">
        <f>IF($X1377="","",INT($X1377))</f>
        <v/>
      </c>
      <c r="Z1377" s="30">
        <f>IF(OR($Y1377="",$D$6=""),"",IF(INDEX($A:$U,ROW(),$D$6)="",0,IF(ISNUMBER(INDEX($A:$U,ROW(),$D$6)),INDEX($A:$U,ROW(),$D$6),IFERROR(--SUBSTITUTE(SUBSTITUTE(TRIM(INDEX($A:$U,ROW(),$D$6)),",",""),"원",""),0))))</f>
        <v/>
      </c>
      <c r="AA1377" s="30">
        <f>IF(OR($Y1377="",$E$6=""),"",IF(INDEX($A:$U,ROW(),$E$6)="",0,IF(ISNUMBER(INDEX($A:$U,ROW(),$E$6)),INDEX($A:$U,ROW(),$E$6),IFERROR(--SUBSTITUTE(SUBSTITUTE(TRIM(INDEX($A:$U,ROW(),$E$6)),",",""),"원",""),0))))</f>
        <v/>
      </c>
      <c r="AB1377" s="30">
        <f>IF(OR($Y1377="",$F$6=""),"",IF(INDEX($A:$U,ROW(),$F$6)="","",IF(ISNUMBER(INDEX($A:$U,ROW(),$F$6)),INDEX($A:$U,ROW(),$F$6),IFERROR(--SUBSTITUTE(SUBSTITUTE(TRIM(INDEX($A:$U,ROW(),$F$6)),",",""),"원",""),""))))</f>
        <v/>
      </c>
      <c r="AC1377" s="2">
        <f>IF(OR($Y1377="",$G$6=""),"",INDEX($A:$U,ROW(),$G$6)&amp;"")</f>
        <v/>
      </c>
      <c r="AD1377" s="2">
        <f>IF($Y1377="","",IF(OR(AND(설정!$B$5&lt;&gt;"",ISNUMBER(SEARCH(설정!$B$5,$AC1377))),AND(설정!$B$6&lt;&gt;"",ISNUMBER(SEARCH(설정!$B$6,$AC1377))),AND(설정!$B$7&lt;&gt;"",ISNUMBER(SEARCH(설정!$B$7,$AC1377)))),"제외","포함"))</f>
        <v/>
      </c>
    </row>
    <row r="1378">
      <c r="W1378" s="2">
        <f>IF(OR($B$5="",$C$6="",ROW()&lt;$B$5),"",IF(INDEX($A:$U,ROW(),$C$6)="","",INDEX($A:$U,ROW(),$C$6)))</f>
        <v/>
      </c>
      <c r="X1378" s="28">
        <f>IF($W1378="","",IF(ISNUMBER($W1378),IF($W1378&gt;=10000000,IFERROR(DATE(INT($W1378/10000),MOD(INT($W1378/100),100),MOD($W1378,100)),""),$W1378),IF(ISNUMBER(--SUBSTITUTE(SUBSTITUTE(TRIM($W1378),".","-"),"/","-")),IF(--SUBSTITUTE(SUBSTITUTE(TRIM($W1378),".","-"),"/","-")&gt;=10000000,IFERROR(DATE(--LEFT(TRIM($W1378),4),--MID(TRIM($W1378),5,2),--RIGHT(TRIM($W1378),2)),""),--SUBSTITUTE(SUBSTITUTE(TRIM($W1378),".","-"),"/","-")),IFERROR(--LEFT(SUBSTITUTE(SUBSTITUTE(TRIM($W1378),".","-"),"/","-"),10),""))))</f>
        <v/>
      </c>
      <c r="Y1378" s="29">
        <f>IF($X1378="","",INT($X1378))</f>
        <v/>
      </c>
      <c r="Z1378" s="30">
        <f>IF(OR($Y1378="",$D$6=""),"",IF(INDEX($A:$U,ROW(),$D$6)="",0,IF(ISNUMBER(INDEX($A:$U,ROW(),$D$6)),INDEX($A:$U,ROW(),$D$6),IFERROR(--SUBSTITUTE(SUBSTITUTE(TRIM(INDEX($A:$U,ROW(),$D$6)),",",""),"원",""),0))))</f>
        <v/>
      </c>
      <c r="AA1378" s="30">
        <f>IF(OR($Y1378="",$E$6=""),"",IF(INDEX($A:$U,ROW(),$E$6)="",0,IF(ISNUMBER(INDEX($A:$U,ROW(),$E$6)),INDEX($A:$U,ROW(),$E$6),IFERROR(--SUBSTITUTE(SUBSTITUTE(TRIM(INDEX($A:$U,ROW(),$E$6)),",",""),"원",""),0))))</f>
        <v/>
      </c>
      <c r="AB1378" s="30">
        <f>IF(OR($Y1378="",$F$6=""),"",IF(INDEX($A:$U,ROW(),$F$6)="","",IF(ISNUMBER(INDEX($A:$U,ROW(),$F$6)),INDEX($A:$U,ROW(),$F$6),IFERROR(--SUBSTITUTE(SUBSTITUTE(TRIM(INDEX($A:$U,ROW(),$F$6)),",",""),"원",""),""))))</f>
        <v/>
      </c>
      <c r="AC1378" s="2">
        <f>IF(OR($Y1378="",$G$6=""),"",INDEX($A:$U,ROW(),$G$6)&amp;"")</f>
        <v/>
      </c>
      <c r="AD1378" s="2">
        <f>IF($Y1378="","",IF(OR(AND(설정!$B$5&lt;&gt;"",ISNUMBER(SEARCH(설정!$B$5,$AC1378))),AND(설정!$B$6&lt;&gt;"",ISNUMBER(SEARCH(설정!$B$6,$AC1378))),AND(설정!$B$7&lt;&gt;"",ISNUMBER(SEARCH(설정!$B$7,$AC1378)))),"제외","포함"))</f>
        <v/>
      </c>
    </row>
    <row r="1379">
      <c r="W1379" s="2">
        <f>IF(OR($B$5="",$C$6="",ROW()&lt;$B$5),"",IF(INDEX($A:$U,ROW(),$C$6)="","",INDEX($A:$U,ROW(),$C$6)))</f>
        <v/>
      </c>
      <c r="X1379" s="28">
        <f>IF($W1379="","",IF(ISNUMBER($W1379),IF($W1379&gt;=10000000,IFERROR(DATE(INT($W1379/10000),MOD(INT($W1379/100),100),MOD($W1379,100)),""),$W1379),IF(ISNUMBER(--SUBSTITUTE(SUBSTITUTE(TRIM($W1379),".","-"),"/","-")),IF(--SUBSTITUTE(SUBSTITUTE(TRIM($W1379),".","-"),"/","-")&gt;=10000000,IFERROR(DATE(--LEFT(TRIM($W1379),4),--MID(TRIM($W1379),5,2),--RIGHT(TRIM($W1379),2)),""),--SUBSTITUTE(SUBSTITUTE(TRIM($W1379),".","-"),"/","-")),IFERROR(--LEFT(SUBSTITUTE(SUBSTITUTE(TRIM($W1379),".","-"),"/","-"),10),""))))</f>
        <v/>
      </c>
      <c r="Y1379" s="29">
        <f>IF($X1379="","",INT($X1379))</f>
        <v/>
      </c>
      <c r="Z1379" s="30">
        <f>IF(OR($Y1379="",$D$6=""),"",IF(INDEX($A:$U,ROW(),$D$6)="",0,IF(ISNUMBER(INDEX($A:$U,ROW(),$D$6)),INDEX($A:$U,ROW(),$D$6),IFERROR(--SUBSTITUTE(SUBSTITUTE(TRIM(INDEX($A:$U,ROW(),$D$6)),",",""),"원",""),0))))</f>
        <v/>
      </c>
      <c r="AA1379" s="30">
        <f>IF(OR($Y1379="",$E$6=""),"",IF(INDEX($A:$U,ROW(),$E$6)="",0,IF(ISNUMBER(INDEX($A:$U,ROW(),$E$6)),INDEX($A:$U,ROW(),$E$6),IFERROR(--SUBSTITUTE(SUBSTITUTE(TRIM(INDEX($A:$U,ROW(),$E$6)),",",""),"원",""),0))))</f>
        <v/>
      </c>
      <c r="AB1379" s="30">
        <f>IF(OR($Y1379="",$F$6=""),"",IF(INDEX($A:$U,ROW(),$F$6)="","",IF(ISNUMBER(INDEX($A:$U,ROW(),$F$6)),INDEX($A:$U,ROW(),$F$6),IFERROR(--SUBSTITUTE(SUBSTITUTE(TRIM(INDEX($A:$U,ROW(),$F$6)),",",""),"원",""),""))))</f>
        <v/>
      </c>
      <c r="AC1379" s="2">
        <f>IF(OR($Y1379="",$G$6=""),"",INDEX($A:$U,ROW(),$G$6)&amp;"")</f>
        <v/>
      </c>
      <c r="AD1379" s="2">
        <f>IF($Y1379="","",IF(OR(AND(설정!$B$5&lt;&gt;"",ISNUMBER(SEARCH(설정!$B$5,$AC1379))),AND(설정!$B$6&lt;&gt;"",ISNUMBER(SEARCH(설정!$B$6,$AC1379))),AND(설정!$B$7&lt;&gt;"",ISNUMBER(SEARCH(설정!$B$7,$AC1379)))),"제외","포함"))</f>
        <v/>
      </c>
    </row>
    <row r="1380">
      <c r="W1380" s="2">
        <f>IF(OR($B$5="",$C$6="",ROW()&lt;$B$5),"",IF(INDEX($A:$U,ROW(),$C$6)="","",INDEX($A:$U,ROW(),$C$6)))</f>
        <v/>
      </c>
      <c r="X1380" s="28">
        <f>IF($W1380="","",IF(ISNUMBER($W1380),IF($W1380&gt;=10000000,IFERROR(DATE(INT($W1380/10000),MOD(INT($W1380/100),100),MOD($W1380,100)),""),$W1380),IF(ISNUMBER(--SUBSTITUTE(SUBSTITUTE(TRIM($W1380),".","-"),"/","-")),IF(--SUBSTITUTE(SUBSTITUTE(TRIM($W1380),".","-"),"/","-")&gt;=10000000,IFERROR(DATE(--LEFT(TRIM($W1380),4),--MID(TRIM($W1380),5,2),--RIGHT(TRIM($W1380),2)),""),--SUBSTITUTE(SUBSTITUTE(TRIM($W1380),".","-"),"/","-")),IFERROR(--LEFT(SUBSTITUTE(SUBSTITUTE(TRIM($W1380),".","-"),"/","-"),10),""))))</f>
        <v/>
      </c>
      <c r="Y1380" s="29">
        <f>IF($X1380="","",INT($X1380))</f>
        <v/>
      </c>
      <c r="Z1380" s="30">
        <f>IF(OR($Y1380="",$D$6=""),"",IF(INDEX($A:$U,ROW(),$D$6)="",0,IF(ISNUMBER(INDEX($A:$U,ROW(),$D$6)),INDEX($A:$U,ROW(),$D$6),IFERROR(--SUBSTITUTE(SUBSTITUTE(TRIM(INDEX($A:$U,ROW(),$D$6)),",",""),"원",""),0))))</f>
        <v/>
      </c>
      <c r="AA1380" s="30">
        <f>IF(OR($Y1380="",$E$6=""),"",IF(INDEX($A:$U,ROW(),$E$6)="",0,IF(ISNUMBER(INDEX($A:$U,ROW(),$E$6)),INDEX($A:$U,ROW(),$E$6),IFERROR(--SUBSTITUTE(SUBSTITUTE(TRIM(INDEX($A:$U,ROW(),$E$6)),",",""),"원",""),0))))</f>
        <v/>
      </c>
      <c r="AB1380" s="30">
        <f>IF(OR($Y1380="",$F$6=""),"",IF(INDEX($A:$U,ROW(),$F$6)="","",IF(ISNUMBER(INDEX($A:$U,ROW(),$F$6)),INDEX($A:$U,ROW(),$F$6),IFERROR(--SUBSTITUTE(SUBSTITUTE(TRIM(INDEX($A:$U,ROW(),$F$6)),",",""),"원",""),""))))</f>
        <v/>
      </c>
      <c r="AC1380" s="2">
        <f>IF(OR($Y1380="",$G$6=""),"",INDEX($A:$U,ROW(),$G$6)&amp;"")</f>
        <v/>
      </c>
      <c r="AD1380" s="2">
        <f>IF($Y1380="","",IF(OR(AND(설정!$B$5&lt;&gt;"",ISNUMBER(SEARCH(설정!$B$5,$AC1380))),AND(설정!$B$6&lt;&gt;"",ISNUMBER(SEARCH(설정!$B$6,$AC1380))),AND(설정!$B$7&lt;&gt;"",ISNUMBER(SEARCH(설정!$B$7,$AC1380)))),"제외","포함"))</f>
        <v/>
      </c>
    </row>
    <row r="1381">
      <c r="W1381" s="2">
        <f>IF(OR($B$5="",$C$6="",ROW()&lt;$B$5),"",IF(INDEX($A:$U,ROW(),$C$6)="","",INDEX($A:$U,ROW(),$C$6)))</f>
        <v/>
      </c>
      <c r="X1381" s="28">
        <f>IF($W1381="","",IF(ISNUMBER($W1381),IF($W1381&gt;=10000000,IFERROR(DATE(INT($W1381/10000),MOD(INT($W1381/100),100),MOD($W1381,100)),""),$W1381),IF(ISNUMBER(--SUBSTITUTE(SUBSTITUTE(TRIM($W1381),".","-"),"/","-")),IF(--SUBSTITUTE(SUBSTITUTE(TRIM($W1381),".","-"),"/","-")&gt;=10000000,IFERROR(DATE(--LEFT(TRIM($W1381),4),--MID(TRIM($W1381),5,2),--RIGHT(TRIM($W1381),2)),""),--SUBSTITUTE(SUBSTITUTE(TRIM($W1381),".","-"),"/","-")),IFERROR(--LEFT(SUBSTITUTE(SUBSTITUTE(TRIM($W1381),".","-"),"/","-"),10),""))))</f>
        <v/>
      </c>
      <c r="Y1381" s="29">
        <f>IF($X1381="","",INT($X1381))</f>
        <v/>
      </c>
      <c r="Z1381" s="30">
        <f>IF(OR($Y1381="",$D$6=""),"",IF(INDEX($A:$U,ROW(),$D$6)="",0,IF(ISNUMBER(INDEX($A:$U,ROW(),$D$6)),INDEX($A:$U,ROW(),$D$6),IFERROR(--SUBSTITUTE(SUBSTITUTE(TRIM(INDEX($A:$U,ROW(),$D$6)),",",""),"원",""),0))))</f>
        <v/>
      </c>
      <c r="AA1381" s="30">
        <f>IF(OR($Y1381="",$E$6=""),"",IF(INDEX($A:$U,ROW(),$E$6)="",0,IF(ISNUMBER(INDEX($A:$U,ROW(),$E$6)),INDEX($A:$U,ROW(),$E$6),IFERROR(--SUBSTITUTE(SUBSTITUTE(TRIM(INDEX($A:$U,ROW(),$E$6)),",",""),"원",""),0))))</f>
        <v/>
      </c>
      <c r="AB1381" s="30">
        <f>IF(OR($Y1381="",$F$6=""),"",IF(INDEX($A:$U,ROW(),$F$6)="","",IF(ISNUMBER(INDEX($A:$U,ROW(),$F$6)),INDEX($A:$U,ROW(),$F$6),IFERROR(--SUBSTITUTE(SUBSTITUTE(TRIM(INDEX($A:$U,ROW(),$F$6)),",",""),"원",""),""))))</f>
        <v/>
      </c>
      <c r="AC1381" s="2">
        <f>IF(OR($Y1381="",$G$6=""),"",INDEX($A:$U,ROW(),$G$6)&amp;"")</f>
        <v/>
      </c>
      <c r="AD1381" s="2">
        <f>IF($Y1381="","",IF(OR(AND(설정!$B$5&lt;&gt;"",ISNUMBER(SEARCH(설정!$B$5,$AC1381))),AND(설정!$B$6&lt;&gt;"",ISNUMBER(SEARCH(설정!$B$6,$AC1381))),AND(설정!$B$7&lt;&gt;"",ISNUMBER(SEARCH(설정!$B$7,$AC1381)))),"제외","포함"))</f>
        <v/>
      </c>
    </row>
    <row r="1382">
      <c r="W1382" s="2">
        <f>IF(OR($B$5="",$C$6="",ROW()&lt;$B$5),"",IF(INDEX($A:$U,ROW(),$C$6)="","",INDEX($A:$U,ROW(),$C$6)))</f>
        <v/>
      </c>
      <c r="X1382" s="28">
        <f>IF($W1382="","",IF(ISNUMBER($W1382),IF($W1382&gt;=10000000,IFERROR(DATE(INT($W1382/10000),MOD(INT($W1382/100),100),MOD($W1382,100)),""),$W1382),IF(ISNUMBER(--SUBSTITUTE(SUBSTITUTE(TRIM($W1382),".","-"),"/","-")),IF(--SUBSTITUTE(SUBSTITUTE(TRIM($W1382),".","-"),"/","-")&gt;=10000000,IFERROR(DATE(--LEFT(TRIM($W1382),4),--MID(TRIM($W1382),5,2),--RIGHT(TRIM($W1382),2)),""),--SUBSTITUTE(SUBSTITUTE(TRIM($W1382),".","-"),"/","-")),IFERROR(--LEFT(SUBSTITUTE(SUBSTITUTE(TRIM($W1382),".","-"),"/","-"),10),""))))</f>
        <v/>
      </c>
      <c r="Y1382" s="29">
        <f>IF($X1382="","",INT($X1382))</f>
        <v/>
      </c>
      <c r="Z1382" s="30">
        <f>IF(OR($Y1382="",$D$6=""),"",IF(INDEX($A:$U,ROW(),$D$6)="",0,IF(ISNUMBER(INDEX($A:$U,ROW(),$D$6)),INDEX($A:$U,ROW(),$D$6),IFERROR(--SUBSTITUTE(SUBSTITUTE(TRIM(INDEX($A:$U,ROW(),$D$6)),",",""),"원",""),0))))</f>
        <v/>
      </c>
      <c r="AA1382" s="30">
        <f>IF(OR($Y1382="",$E$6=""),"",IF(INDEX($A:$U,ROW(),$E$6)="",0,IF(ISNUMBER(INDEX($A:$U,ROW(),$E$6)),INDEX($A:$U,ROW(),$E$6),IFERROR(--SUBSTITUTE(SUBSTITUTE(TRIM(INDEX($A:$U,ROW(),$E$6)),",",""),"원",""),0))))</f>
        <v/>
      </c>
      <c r="AB1382" s="30">
        <f>IF(OR($Y1382="",$F$6=""),"",IF(INDEX($A:$U,ROW(),$F$6)="","",IF(ISNUMBER(INDEX($A:$U,ROW(),$F$6)),INDEX($A:$U,ROW(),$F$6),IFERROR(--SUBSTITUTE(SUBSTITUTE(TRIM(INDEX($A:$U,ROW(),$F$6)),",",""),"원",""),""))))</f>
        <v/>
      </c>
      <c r="AC1382" s="2">
        <f>IF(OR($Y1382="",$G$6=""),"",INDEX($A:$U,ROW(),$G$6)&amp;"")</f>
        <v/>
      </c>
      <c r="AD1382" s="2">
        <f>IF($Y1382="","",IF(OR(AND(설정!$B$5&lt;&gt;"",ISNUMBER(SEARCH(설정!$B$5,$AC1382))),AND(설정!$B$6&lt;&gt;"",ISNUMBER(SEARCH(설정!$B$6,$AC1382))),AND(설정!$B$7&lt;&gt;"",ISNUMBER(SEARCH(설정!$B$7,$AC1382)))),"제외","포함"))</f>
        <v/>
      </c>
    </row>
    <row r="1383">
      <c r="W1383" s="2">
        <f>IF(OR($B$5="",$C$6="",ROW()&lt;$B$5),"",IF(INDEX($A:$U,ROW(),$C$6)="","",INDEX($A:$U,ROW(),$C$6)))</f>
        <v/>
      </c>
      <c r="X1383" s="28">
        <f>IF($W1383="","",IF(ISNUMBER($W1383),IF($W1383&gt;=10000000,IFERROR(DATE(INT($W1383/10000),MOD(INT($W1383/100),100),MOD($W1383,100)),""),$W1383),IF(ISNUMBER(--SUBSTITUTE(SUBSTITUTE(TRIM($W1383),".","-"),"/","-")),IF(--SUBSTITUTE(SUBSTITUTE(TRIM($W1383),".","-"),"/","-")&gt;=10000000,IFERROR(DATE(--LEFT(TRIM($W1383),4),--MID(TRIM($W1383),5,2),--RIGHT(TRIM($W1383),2)),""),--SUBSTITUTE(SUBSTITUTE(TRIM($W1383),".","-"),"/","-")),IFERROR(--LEFT(SUBSTITUTE(SUBSTITUTE(TRIM($W1383),".","-"),"/","-"),10),""))))</f>
        <v/>
      </c>
      <c r="Y1383" s="29">
        <f>IF($X1383="","",INT($X1383))</f>
        <v/>
      </c>
      <c r="Z1383" s="30">
        <f>IF(OR($Y1383="",$D$6=""),"",IF(INDEX($A:$U,ROW(),$D$6)="",0,IF(ISNUMBER(INDEX($A:$U,ROW(),$D$6)),INDEX($A:$U,ROW(),$D$6),IFERROR(--SUBSTITUTE(SUBSTITUTE(TRIM(INDEX($A:$U,ROW(),$D$6)),",",""),"원",""),0))))</f>
        <v/>
      </c>
      <c r="AA1383" s="30">
        <f>IF(OR($Y1383="",$E$6=""),"",IF(INDEX($A:$U,ROW(),$E$6)="",0,IF(ISNUMBER(INDEX($A:$U,ROW(),$E$6)),INDEX($A:$U,ROW(),$E$6),IFERROR(--SUBSTITUTE(SUBSTITUTE(TRIM(INDEX($A:$U,ROW(),$E$6)),",",""),"원",""),0))))</f>
        <v/>
      </c>
      <c r="AB1383" s="30">
        <f>IF(OR($Y1383="",$F$6=""),"",IF(INDEX($A:$U,ROW(),$F$6)="","",IF(ISNUMBER(INDEX($A:$U,ROW(),$F$6)),INDEX($A:$U,ROW(),$F$6),IFERROR(--SUBSTITUTE(SUBSTITUTE(TRIM(INDEX($A:$U,ROW(),$F$6)),",",""),"원",""),""))))</f>
        <v/>
      </c>
      <c r="AC1383" s="2">
        <f>IF(OR($Y1383="",$G$6=""),"",INDEX($A:$U,ROW(),$G$6)&amp;"")</f>
        <v/>
      </c>
      <c r="AD1383" s="2">
        <f>IF($Y1383="","",IF(OR(AND(설정!$B$5&lt;&gt;"",ISNUMBER(SEARCH(설정!$B$5,$AC1383))),AND(설정!$B$6&lt;&gt;"",ISNUMBER(SEARCH(설정!$B$6,$AC1383))),AND(설정!$B$7&lt;&gt;"",ISNUMBER(SEARCH(설정!$B$7,$AC1383)))),"제외","포함"))</f>
        <v/>
      </c>
    </row>
    <row r="1384">
      <c r="W1384" s="2">
        <f>IF(OR($B$5="",$C$6="",ROW()&lt;$B$5),"",IF(INDEX($A:$U,ROW(),$C$6)="","",INDEX($A:$U,ROW(),$C$6)))</f>
        <v/>
      </c>
      <c r="X1384" s="28">
        <f>IF($W1384="","",IF(ISNUMBER($W1384),IF($W1384&gt;=10000000,IFERROR(DATE(INT($W1384/10000),MOD(INT($W1384/100),100),MOD($W1384,100)),""),$W1384),IF(ISNUMBER(--SUBSTITUTE(SUBSTITUTE(TRIM($W1384),".","-"),"/","-")),IF(--SUBSTITUTE(SUBSTITUTE(TRIM($W1384),".","-"),"/","-")&gt;=10000000,IFERROR(DATE(--LEFT(TRIM($W1384),4),--MID(TRIM($W1384),5,2),--RIGHT(TRIM($W1384),2)),""),--SUBSTITUTE(SUBSTITUTE(TRIM($W1384),".","-"),"/","-")),IFERROR(--LEFT(SUBSTITUTE(SUBSTITUTE(TRIM($W1384),".","-"),"/","-"),10),""))))</f>
        <v/>
      </c>
      <c r="Y1384" s="29">
        <f>IF($X1384="","",INT($X1384))</f>
        <v/>
      </c>
      <c r="Z1384" s="30">
        <f>IF(OR($Y1384="",$D$6=""),"",IF(INDEX($A:$U,ROW(),$D$6)="",0,IF(ISNUMBER(INDEX($A:$U,ROW(),$D$6)),INDEX($A:$U,ROW(),$D$6),IFERROR(--SUBSTITUTE(SUBSTITUTE(TRIM(INDEX($A:$U,ROW(),$D$6)),",",""),"원",""),0))))</f>
        <v/>
      </c>
      <c r="AA1384" s="30">
        <f>IF(OR($Y1384="",$E$6=""),"",IF(INDEX($A:$U,ROW(),$E$6)="",0,IF(ISNUMBER(INDEX($A:$U,ROW(),$E$6)),INDEX($A:$U,ROW(),$E$6),IFERROR(--SUBSTITUTE(SUBSTITUTE(TRIM(INDEX($A:$U,ROW(),$E$6)),",",""),"원",""),0))))</f>
        <v/>
      </c>
      <c r="AB1384" s="30">
        <f>IF(OR($Y1384="",$F$6=""),"",IF(INDEX($A:$U,ROW(),$F$6)="","",IF(ISNUMBER(INDEX($A:$U,ROW(),$F$6)),INDEX($A:$U,ROW(),$F$6),IFERROR(--SUBSTITUTE(SUBSTITUTE(TRIM(INDEX($A:$U,ROW(),$F$6)),",",""),"원",""),""))))</f>
        <v/>
      </c>
      <c r="AC1384" s="2">
        <f>IF(OR($Y1384="",$G$6=""),"",INDEX($A:$U,ROW(),$G$6)&amp;"")</f>
        <v/>
      </c>
      <c r="AD1384" s="2">
        <f>IF($Y1384="","",IF(OR(AND(설정!$B$5&lt;&gt;"",ISNUMBER(SEARCH(설정!$B$5,$AC1384))),AND(설정!$B$6&lt;&gt;"",ISNUMBER(SEARCH(설정!$B$6,$AC1384))),AND(설정!$B$7&lt;&gt;"",ISNUMBER(SEARCH(설정!$B$7,$AC1384)))),"제외","포함"))</f>
        <v/>
      </c>
    </row>
    <row r="1385">
      <c r="W1385" s="2">
        <f>IF(OR($B$5="",$C$6="",ROW()&lt;$B$5),"",IF(INDEX($A:$U,ROW(),$C$6)="","",INDEX($A:$U,ROW(),$C$6)))</f>
        <v/>
      </c>
      <c r="X1385" s="28">
        <f>IF($W1385="","",IF(ISNUMBER($W1385),IF($W1385&gt;=10000000,IFERROR(DATE(INT($W1385/10000),MOD(INT($W1385/100),100),MOD($W1385,100)),""),$W1385),IF(ISNUMBER(--SUBSTITUTE(SUBSTITUTE(TRIM($W1385),".","-"),"/","-")),IF(--SUBSTITUTE(SUBSTITUTE(TRIM($W1385),".","-"),"/","-")&gt;=10000000,IFERROR(DATE(--LEFT(TRIM($W1385),4),--MID(TRIM($W1385),5,2),--RIGHT(TRIM($W1385),2)),""),--SUBSTITUTE(SUBSTITUTE(TRIM($W1385),".","-"),"/","-")),IFERROR(--LEFT(SUBSTITUTE(SUBSTITUTE(TRIM($W1385),".","-"),"/","-"),10),""))))</f>
        <v/>
      </c>
      <c r="Y1385" s="29">
        <f>IF($X1385="","",INT($X1385))</f>
        <v/>
      </c>
      <c r="Z1385" s="30">
        <f>IF(OR($Y1385="",$D$6=""),"",IF(INDEX($A:$U,ROW(),$D$6)="",0,IF(ISNUMBER(INDEX($A:$U,ROW(),$D$6)),INDEX($A:$U,ROW(),$D$6),IFERROR(--SUBSTITUTE(SUBSTITUTE(TRIM(INDEX($A:$U,ROW(),$D$6)),",",""),"원",""),0))))</f>
        <v/>
      </c>
      <c r="AA1385" s="30">
        <f>IF(OR($Y1385="",$E$6=""),"",IF(INDEX($A:$U,ROW(),$E$6)="",0,IF(ISNUMBER(INDEX($A:$U,ROW(),$E$6)),INDEX($A:$U,ROW(),$E$6),IFERROR(--SUBSTITUTE(SUBSTITUTE(TRIM(INDEX($A:$U,ROW(),$E$6)),",",""),"원",""),0))))</f>
        <v/>
      </c>
      <c r="AB1385" s="30">
        <f>IF(OR($Y1385="",$F$6=""),"",IF(INDEX($A:$U,ROW(),$F$6)="","",IF(ISNUMBER(INDEX($A:$U,ROW(),$F$6)),INDEX($A:$U,ROW(),$F$6),IFERROR(--SUBSTITUTE(SUBSTITUTE(TRIM(INDEX($A:$U,ROW(),$F$6)),",",""),"원",""),""))))</f>
        <v/>
      </c>
      <c r="AC1385" s="2">
        <f>IF(OR($Y1385="",$G$6=""),"",INDEX($A:$U,ROW(),$G$6)&amp;"")</f>
        <v/>
      </c>
      <c r="AD1385" s="2">
        <f>IF($Y1385="","",IF(OR(AND(설정!$B$5&lt;&gt;"",ISNUMBER(SEARCH(설정!$B$5,$AC1385))),AND(설정!$B$6&lt;&gt;"",ISNUMBER(SEARCH(설정!$B$6,$AC1385))),AND(설정!$B$7&lt;&gt;"",ISNUMBER(SEARCH(설정!$B$7,$AC1385)))),"제외","포함"))</f>
        <v/>
      </c>
    </row>
    <row r="1386">
      <c r="W1386" s="2">
        <f>IF(OR($B$5="",$C$6="",ROW()&lt;$B$5),"",IF(INDEX($A:$U,ROW(),$C$6)="","",INDEX($A:$U,ROW(),$C$6)))</f>
        <v/>
      </c>
      <c r="X1386" s="28">
        <f>IF($W1386="","",IF(ISNUMBER($W1386),IF($W1386&gt;=10000000,IFERROR(DATE(INT($W1386/10000),MOD(INT($W1386/100),100),MOD($W1386,100)),""),$W1386),IF(ISNUMBER(--SUBSTITUTE(SUBSTITUTE(TRIM($W1386),".","-"),"/","-")),IF(--SUBSTITUTE(SUBSTITUTE(TRIM($W1386),".","-"),"/","-")&gt;=10000000,IFERROR(DATE(--LEFT(TRIM($W1386),4),--MID(TRIM($W1386),5,2),--RIGHT(TRIM($W1386),2)),""),--SUBSTITUTE(SUBSTITUTE(TRIM($W1386),".","-"),"/","-")),IFERROR(--LEFT(SUBSTITUTE(SUBSTITUTE(TRIM($W1386),".","-"),"/","-"),10),""))))</f>
        <v/>
      </c>
      <c r="Y1386" s="29">
        <f>IF($X1386="","",INT($X1386))</f>
        <v/>
      </c>
      <c r="Z1386" s="30">
        <f>IF(OR($Y1386="",$D$6=""),"",IF(INDEX($A:$U,ROW(),$D$6)="",0,IF(ISNUMBER(INDEX($A:$U,ROW(),$D$6)),INDEX($A:$U,ROW(),$D$6),IFERROR(--SUBSTITUTE(SUBSTITUTE(TRIM(INDEX($A:$U,ROW(),$D$6)),",",""),"원",""),0))))</f>
        <v/>
      </c>
      <c r="AA1386" s="30">
        <f>IF(OR($Y1386="",$E$6=""),"",IF(INDEX($A:$U,ROW(),$E$6)="",0,IF(ISNUMBER(INDEX($A:$U,ROW(),$E$6)),INDEX($A:$U,ROW(),$E$6),IFERROR(--SUBSTITUTE(SUBSTITUTE(TRIM(INDEX($A:$U,ROW(),$E$6)),",",""),"원",""),0))))</f>
        <v/>
      </c>
      <c r="AB1386" s="30">
        <f>IF(OR($Y1386="",$F$6=""),"",IF(INDEX($A:$U,ROW(),$F$6)="","",IF(ISNUMBER(INDEX($A:$U,ROW(),$F$6)),INDEX($A:$U,ROW(),$F$6),IFERROR(--SUBSTITUTE(SUBSTITUTE(TRIM(INDEX($A:$U,ROW(),$F$6)),",",""),"원",""),""))))</f>
        <v/>
      </c>
      <c r="AC1386" s="2">
        <f>IF(OR($Y1386="",$G$6=""),"",INDEX($A:$U,ROW(),$G$6)&amp;"")</f>
        <v/>
      </c>
      <c r="AD1386" s="2">
        <f>IF($Y1386="","",IF(OR(AND(설정!$B$5&lt;&gt;"",ISNUMBER(SEARCH(설정!$B$5,$AC1386))),AND(설정!$B$6&lt;&gt;"",ISNUMBER(SEARCH(설정!$B$6,$AC1386))),AND(설정!$B$7&lt;&gt;"",ISNUMBER(SEARCH(설정!$B$7,$AC1386)))),"제외","포함"))</f>
        <v/>
      </c>
    </row>
    <row r="1387">
      <c r="W1387" s="2">
        <f>IF(OR($B$5="",$C$6="",ROW()&lt;$B$5),"",IF(INDEX($A:$U,ROW(),$C$6)="","",INDEX($A:$U,ROW(),$C$6)))</f>
        <v/>
      </c>
      <c r="X1387" s="28">
        <f>IF($W1387="","",IF(ISNUMBER($W1387),IF($W1387&gt;=10000000,IFERROR(DATE(INT($W1387/10000),MOD(INT($W1387/100),100),MOD($W1387,100)),""),$W1387),IF(ISNUMBER(--SUBSTITUTE(SUBSTITUTE(TRIM($W1387),".","-"),"/","-")),IF(--SUBSTITUTE(SUBSTITUTE(TRIM($W1387),".","-"),"/","-")&gt;=10000000,IFERROR(DATE(--LEFT(TRIM($W1387),4),--MID(TRIM($W1387),5,2),--RIGHT(TRIM($W1387),2)),""),--SUBSTITUTE(SUBSTITUTE(TRIM($W1387),".","-"),"/","-")),IFERROR(--LEFT(SUBSTITUTE(SUBSTITUTE(TRIM($W1387),".","-"),"/","-"),10),""))))</f>
        <v/>
      </c>
      <c r="Y1387" s="29">
        <f>IF($X1387="","",INT($X1387))</f>
        <v/>
      </c>
      <c r="Z1387" s="30">
        <f>IF(OR($Y1387="",$D$6=""),"",IF(INDEX($A:$U,ROW(),$D$6)="",0,IF(ISNUMBER(INDEX($A:$U,ROW(),$D$6)),INDEX($A:$U,ROW(),$D$6),IFERROR(--SUBSTITUTE(SUBSTITUTE(TRIM(INDEX($A:$U,ROW(),$D$6)),",",""),"원",""),0))))</f>
        <v/>
      </c>
      <c r="AA1387" s="30">
        <f>IF(OR($Y1387="",$E$6=""),"",IF(INDEX($A:$U,ROW(),$E$6)="",0,IF(ISNUMBER(INDEX($A:$U,ROW(),$E$6)),INDEX($A:$U,ROW(),$E$6),IFERROR(--SUBSTITUTE(SUBSTITUTE(TRIM(INDEX($A:$U,ROW(),$E$6)),",",""),"원",""),0))))</f>
        <v/>
      </c>
      <c r="AB1387" s="30">
        <f>IF(OR($Y1387="",$F$6=""),"",IF(INDEX($A:$U,ROW(),$F$6)="","",IF(ISNUMBER(INDEX($A:$U,ROW(),$F$6)),INDEX($A:$U,ROW(),$F$6),IFERROR(--SUBSTITUTE(SUBSTITUTE(TRIM(INDEX($A:$U,ROW(),$F$6)),",",""),"원",""),""))))</f>
        <v/>
      </c>
      <c r="AC1387" s="2">
        <f>IF(OR($Y1387="",$G$6=""),"",INDEX($A:$U,ROW(),$G$6)&amp;"")</f>
        <v/>
      </c>
      <c r="AD1387" s="2">
        <f>IF($Y1387="","",IF(OR(AND(설정!$B$5&lt;&gt;"",ISNUMBER(SEARCH(설정!$B$5,$AC1387))),AND(설정!$B$6&lt;&gt;"",ISNUMBER(SEARCH(설정!$B$6,$AC1387))),AND(설정!$B$7&lt;&gt;"",ISNUMBER(SEARCH(설정!$B$7,$AC1387)))),"제외","포함"))</f>
        <v/>
      </c>
    </row>
    <row r="1388">
      <c r="W1388" s="2">
        <f>IF(OR($B$5="",$C$6="",ROW()&lt;$B$5),"",IF(INDEX($A:$U,ROW(),$C$6)="","",INDEX($A:$U,ROW(),$C$6)))</f>
        <v/>
      </c>
      <c r="X1388" s="28">
        <f>IF($W1388="","",IF(ISNUMBER($W1388),IF($W1388&gt;=10000000,IFERROR(DATE(INT($W1388/10000),MOD(INT($W1388/100),100),MOD($W1388,100)),""),$W1388),IF(ISNUMBER(--SUBSTITUTE(SUBSTITUTE(TRIM($W1388),".","-"),"/","-")),IF(--SUBSTITUTE(SUBSTITUTE(TRIM($W1388),".","-"),"/","-")&gt;=10000000,IFERROR(DATE(--LEFT(TRIM($W1388),4),--MID(TRIM($W1388),5,2),--RIGHT(TRIM($W1388),2)),""),--SUBSTITUTE(SUBSTITUTE(TRIM($W1388),".","-"),"/","-")),IFERROR(--LEFT(SUBSTITUTE(SUBSTITUTE(TRIM($W1388),".","-"),"/","-"),10),""))))</f>
        <v/>
      </c>
      <c r="Y1388" s="29">
        <f>IF($X1388="","",INT($X1388))</f>
        <v/>
      </c>
      <c r="Z1388" s="30">
        <f>IF(OR($Y1388="",$D$6=""),"",IF(INDEX($A:$U,ROW(),$D$6)="",0,IF(ISNUMBER(INDEX($A:$U,ROW(),$D$6)),INDEX($A:$U,ROW(),$D$6),IFERROR(--SUBSTITUTE(SUBSTITUTE(TRIM(INDEX($A:$U,ROW(),$D$6)),",",""),"원",""),0))))</f>
        <v/>
      </c>
      <c r="AA1388" s="30">
        <f>IF(OR($Y1388="",$E$6=""),"",IF(INDEX($A:$U,ROW(),$E$6)="",0,IF(ISNUMBER(INDEX($A:$U,ROW(),$E$6)),INDEX($A:$U,ROW(),$E$6),IFERROR(--SUBSTITUTE(SUBSTITUTE(TRIM(INDEX($A:$U,ROW(),$E$6)),",",""),"원",""),0))))</f>
        <v/>
      </c>
      <c r="AB1388" s="30">
        <f>IF(OR($Y1388="",$F$6=""),"",IF(INDEX($A:$U,ROW(),$F$6)="","",IF(ISNUMBER(INDEX($A:$U,ROW(),$F$6)),INDEX($A:$U,ROW(),$F$6),IFERROR(--SUBSTITUTE(SUBSTITUTE(TRIM(INDEX($A:$U,ROW(),$F$6)),",",""),"원",""),""))))</f>
        <v/>
      </c>
      <c r="AC1388" s="2">
        <f>IF(OR($Y1388="",$G$6=""),"",INDEX($A:$U,ROW(),$G$6)&amp;"")</f>
        <v/>
      </c>
      <c r="AD1388" s="2">
        <f>IF($Y1388="","",IF(OR(AND(설정!$B$5&lt;&gt;"",ISNUMBER(SEARCH(설정!$B$5,$AC1388))),AND(설정!$B$6&lt;&gt;"",ISNUMBER(SEARCH(설정!$B$6,$AC1388))),AND(설정!$B$7&lt;&gt;"",ISNUMBER(SEARCH(설정!$B$7,$AC1388)))),"제외","포함"))</f>
        <v/>
      </c>
    </row>
    <row r="1389">
      <c r="W1389" s="2">
        <f>IF(OR($B$5="",$C$6="",ROW()&lt;$B$5),"",IF(INDEX($A:$U,ROW(),$C$6)="","",INDEX($A:$U,ROW(),$C$6)))</f>
        <v/>
      </c>
      <c r="X1389" s="28">
        <f>IF($W1389="","",IF(ISNUMBER($W1389),IF($W1389&gt;=10000000,IFERROR(DATE(INT($W1389/10000),MOD(INT($W1389/100),100),MOD($W1389,100)),""),$W1389),IF(ISNUMBER(--SUBSTITUTE(SUBSTITUTE(TRIM($W1389),".","-"),"/","-")),IF(--SUBSTITUTE(SUBSTITUTE(TRIM($W1389),".","-"),"/","-")&gt;=10000000,IFERROR(DATE(--LEFT(TRIM($W1389),4),--MID(TRIM($W1389),5,2),--RIGHT(TRIM($W1389),2)),""),--SUBSTITUTE(SUBSTITUTE(TRIM($W1389),".","-"),"/","-")),IFERROR(--LEFT(SUBSTITUTE(SUBSTITUTE(TRIM($W1389),".","-"),"/","-"),10),""))))</f>
        <v/>
      </c>
      <c r="Y1389" s="29">
        <f>IF($X1389="","",INT($X1389))</f>
        <v/>
      </c>
      <c r="Z1389" s="30">
        <f>IF(OR($Y1389="",$D$6=""),"",IF(INDEX($A:$U,ROW(),$D$6)="",0,IF(ISNUMBER(INDEX($A:$U,ROW(),$D$6)),INDEX($A:$U,ROW(),$D$6),IFERROR(--SUBSTITUTE(SUBSTITUTE(TRIM(INDEX($A:$U,ROW(),$D$6)),",",""),"원",""),0))))</f>
        <v/>
      </c>
      <c r="AA1389" s="30">
        <f>IF(OR($Y1389="",$E$6=""),"",IF(INDEX($A:$U,ROW(),$E$6)="",0,IF(ISNUMBER(INDEX($A:$U,ROW(),$E$6)),INDEX($A:$U,ROW(),$E$6),IFERROR(--SUBSTITUTE(SUBSTITUTE(TRIM(INDEX($A:$U,ROW(),$E$6)),",",""),"원",""),0))))</f>
        <v/>
      </c>
      <c r="AB1389" s="30">
        <f>IF(OR($Y1389="",$F$6=""),"",IF(INDEX($A:$U,ROW(),$F$6)="","",IF(ISNUMBER(INDEX($A:$U,ROW(),$F$6)),INDEX($A:$U,ROW(),$F$6),IFERROR(--SUBSTITUTE(SUBSTITUTE(TRIM(INDEX($A:$U,ROW(),$F$6)),",",""),"원",""),""))))</f>
        <v/>
      </c>
      <c r="AC1389" s="2">
        <f>IF(OR($Y1389="",$G$6=""),"",INDEX($A:$U,ROW(),$G$6)&amp;"")</f>
        <v/>
      </c>
      <c r="AD1389" s="2">
        <f>IF($Y1389="","",IF(OR(AND(설정!$B$5&lt;&gt;"",ISNUMBER(SEARCH(설정!$B$5,$AC1389))),AND(설정!$B$6&lt;&gt;"",ISNUMBER(SEARCH(설정!$B$6,$AC1389))),AND(설정!$B$7&lt;&gt;"",ISNUMBER(SEARCH(설정!$B$7,$AC1389)))),"제외","포함"))</f>
        <v/>
      </c>
    </row>
    <row r="1390">
      <c r="W1390" s="2">
        <f>IF(OR($B$5="",$C$6="",ROW()&lt;$B$5),"",IF(INDEX($A:$U,ROW(),$C$6)="","",INDEX($A:$U,ROW(),$C$6)))</f>
        <v/>
      </c>
      <c r="X1390" s="28">
        <f>IF($W1390="","",IF(ISNUMBER($W1390),IF($W1390&gt;=10000000,IFERROR(DATE(INT($W1390/10000),MOD(INT($W1390/100),100),MOD($W1390,100)),""),$W1390),IF(ISNUMBER(--SUBSTITUTE(SUBSTITUTE(TRIM($W1390),".","-"),"/","-")),IF(--SUBSTITUTE(SUBSTITUTE(TRIM($W1390),".","-"),"/","-")&gt;=10000000,IFERROR(DATE(--LEFT(TRIM($W1390),4),--MID(TRIM($W1390),5,2),--RIGHT(TRIM($W1390),2)),""),--SUBSTITUTE(SUBSTITUTE(TRIM($W1390),".","-"),"/","-")),IFERROR(--LEFT(SUBSTITUTE(SUBSTITUTE(TRIM($W1390),".","-"),"/","-"),10),""))))</f>
        <v/>
      </c>
      <c r="Y1390" s="29">
        <f>IF($X1390="","",INT($X1390))</f>
        <v/>
      </c>
      <c r="Z1390" s="30">
        <f>IF(OR($Y1390="",$D$6=""),"",IF(INDEX($A:$U,ROW(),$D$6)="",0,IF(ISNUMBER(INDEX($A:$U,ROW(),$D$6)),INDEX($A:$U,ROW(),$D$6),IFERROR(--SUBSTITUTE(SUBSTITUTE(TRIM(INDEX($A:$U,ROW(),$D$6)),",",""),"원",""),0))))</f>
        <v/>
      </c>
      <c r="AA1390" s="30">
        <f>IF(OR($Y1390="",$E$6=""),"",IF(INDEX($A:$U,ROW(),$E$6)="",0,IF(ISNUMBER(INDEX($A:$U,ROW(),$E$6)),INDEX($A:$U,ROW(),$E$6),IFERROR(--SUBSTITUTE(SUBSTITUTE(TRIM(INDEX($A:$U,ROW(),$E$6)),",",""),"원",""),0))))</f>
        <v/>
      </c>
      <c r="AB1390" s="30">
        <f>IF(OR($Y1390="",$F$6=""),"",IF(INDEX($A:$U,ROW(),$F$6)="","",IF(ISNUMBER(INDEX($A:$U,ROW(),$F$6)),INDEX($A:$U,ROW(),$F$6),IFERROR(--SUBSTITUTE(SUBSTITUTE(TRIM(INDEX($A:$U,ROW(),$F$6)),",",""),"원",""),""))))</f>
        <v/>
      </c>
      <c r="AC1390" s="2">
        <f>IF(OR($Y1390="",$G$6=""),"",INDEX($A:$U,ROW(),$G$6)&amp;"")</f>
        <v/>
      </c>
      <c r="AD1390" s="2">
        <f>IF($Y1390="","",IF(OR(AND(설정!$B$5&lt;&gt;"",ISNUMBER(SEARCH(설정!$B$5,$AC1390))),AND(설정!$B$6&lt;&gt;"",ISNUMBER(SEARCH(설정!$B$6,$AC1390))),AND(설정!$B$7&lt;&gt;"",ISNUMBER(SEARCH(설정!$B$7,$AC1390)))),"제외","포함"))</f>
        <v/>
      </c>
    </row>
    <row r="1391">
      <c r="W1391" s="2">
        <f>IF(OR($B$5="",$C$6="",ROW()&lt;$B$5),"",IF(INDEX($A:$U,ROW(),$C$6)="","",INDEX($A:$U,ROW(),$C$6)))</f>
        <v/>
      </c>
      <c r="X1391" s="28">
        <f>IF($W1391="","",IF(ISNUMBER($W1391),IF($W1391&gt;=10000000,IFERROR(DATE(INT($W1391/10000),MOD(INT($W1391/100),100),MOD($W1391,100)),""),$W1391),IF(ISNUMBER(--SUBSTITUTE(SUBSTITUTE(TRIM($W1391),".","-"),"/","-")),IF(--SUBSTITUTE(SUBSTITUTE(TRIM($W1391),".","-"),"/","-")&gt;=10000000,IFERROR(DATE(--LEFT(TRIM($W1391),4),--MID(TRIM($W1391),5,2),--RIGHT(TRIM($W1391),2)),""),--SUBSTITUTE(SUBSTITUTE(TRIM($W1391),".","-"),"/","-")),IFERROR(--LEFT(SUBSTITUTE(SUBSTITUTE(TRIM($W1391),".","-"),"/","-"),10),""))))</f>
        <v/>
      </c>
      <c r="Y1391" s="29">
        <f>IF($X1391="","",INT($X1391))</f>
        <v/>
      </c>
      <c r="Z1391" s="30">
        <f>IF(OR($Y1391="",$D$6=""),"",IF(INDEX($A:$U,ROW(),$D$6)="",0,IF(ISNUMBER(INDEX($A:$U,ROW(),$D$6)),INDEX($A:$U,ROW(),$D$6),IFERROR(--SUBSTITUTE(SUBSTITUTE(TRIM(INDEX($A:$U,ROW(),$D$6)),",",""),"원",""),0))))</f>
        <v/>
      </c>
      <c r="AA1391" s="30">
        <f>IF(OR($Y1391="",$E$6=""),"",IF(INDEX($A:$U,ROW(),$E$6)="",0,IF(ISNUMBER(INDEX($A:$U,ROW(),$E$6)),INDEX($A:$U,ROW(),$E$6),IFERROR(--SUBSTITUTE(SUBSTITUTE(TRIM(INDEX($A:$U,ROW(),$E$6)),",",""),"원",""),0))))</f>
        <v/>
      </c>
      <c r="AB1391" s="30">
        <f>IF(OR($Y1391="",$F$6=""),"",IF(INDEX($A:$U,ROW(),$F$6)="","",IF(ISNUMBER(INDEX($A:$U,ROW(),$F$6)),INDEX($A:$U,ROW(),$F$6),IFERROR(--SUBSTITUTE(SUBSTITUTE(TRIM(INDEX($A:$U,ROW(),$F$6)),",",""),"원",""),""))))</f>
        <v/>
      </c>
      <c r="AC1391" s="2">
        <f>IF(OR($Y1391="",$G$6=""),"",INDEX($A:$U,ROW(),$G$6)&amp;"")</f>
        <v/>
      </c>
      <c r="AD1391" s="2">
        <f>IF($Y1391="","",IF(OR(AND(설정!$B$5&lt;&gt;"",ISNUMBER(SEARCH(설정!$B$5,$AC1391))),AND(설정!$B$6&lt;&gt;"",ISNUMBER(SEARCH(설정!$B$6,$AC1391))),AND(설정!$B$7&lt;&gt;"",ISNUMBER(SEARCH(설정!$B$7,$AC1391)))),"제외","포함"))</f>
        <v/>
      </c>
    </row>
    <row r="1392">
      <c r="W1392" s="2">
        <f>IF(OR($B$5="",$C$6="",ROW()&lt;$B$5),"",IF(INDEX($A:$U,ROW(),$C$6)="","",INDEX($A:$U,ROW(),$C$6)))</f>
        <v/>
      </c>
      <c r="X1392" s="28">
        <f>IF($W1392="","",IF(ISNUMBER($W1392),IF($W1392&gt;=10000000,IFERROR(DATE(INT($W1392/10000),MOD(INT($W1392/100),100),MOD($W1392,100)),""),$W1392),IF(ISNUMBER(--SUBSTITUTE(SUBSTITUTE(TRIM($W1392),".","-"),"/","-")),IF(--SUBSTITUTE(SUBSTITUTE(TRIM($W1392),".","-"),"/","-")&gt;=10000000,IFERROR(DATE(--LEFT(TRIM($W1392),4),--MID(TRIM($W1392),5,2),--RIGHT(TRIM($W1392),2)),""),--SUBSTITUTE(SUBSTITUTE(TRIM($W1392),".","-"),"/","-")),IFERROR(--LEFT(SUBSTITUTE(SUBSTITUTE(TRIM($W1392),".","-"),"/","-"),10),""))))</f>
        <v/>
      </c>
      <c r="Y1392" s="29">
        <f>IF($X1392="","",INT($X1392))</f>
        <v/>
      </c>
      <c r="Z1392" s="30">
        <f>IF(OR($Y1392="",$D$6=""),"",IF(INDEX($A:$U,ROW(),$D$6)="",0,IF(ISNUMBER(INDEX($A:$U,ROW(),$D$6)),INDEX($A:$U,ROW(),$D$6),IFERROR(--SUBSTITUTE(SUBSTITUTE(TRIM(INDEX($A:$U,ROW(),$D$6)),",",""),"원",""),0))))</f>
        <v/>
      </c>
      <c r="AA1392" s="30">
        <f>IF(OR($Y1392="",$E$6=""),"",IF(INDEX($A:$U,ROW(),$E$6)="",0,IF(ISNUMBER(INDEX($A:$U,ROW(),$E$6)),INDEX($A:$U,ROW(),$E$6),IFERROR(--SUBSTITUTE(SUBSTITUTE(TRIM(INDEX($A:$U,ROW(),$E$6)),",",""),"원",""),0))))</f>
        <v/>
      </c>
      <c r="AB1392" s="30">
        <f>IF(OR($Y1392="",$F$6=""),"",IF(INDEX($A:$U,ROW(),$F$6)="","",IF(ISNUMBER(INDEX($A:$U,ROW(),$F$6)),INDEX($A:$U,ROW(),$F$6),IFERROR(--SUBSTITUTE(SUBSTITUTE(TRIM(INDEX($A:$U,ROW(),$F$6)),",",""),"원",""),""))))</f>
        <v/>
      </c>
      <c r="AC1392" s="2">
        <f>IF(OR($Y1392="",$G$6=""),"",INDEX($A:$U,ROW(),$G$6)&amp;"")</f>
        <v/>
      </c>
      <c r="AD1392" s="2">
        <f>IF($Y1392="","",IF(OR(AND(설정!$B$5&lt;&gt;"",ISNUMBER(SEARCH(설정!$B$5,$AC1392))),AND(설정!$B$6&lt;&gt;"",ISNUMBER(SEARCH(설정!$B$6,$AC1392))),AND(설정!$B$7&lt;&gt;"",ISNUMBER(SEARCH(설정!$B$7,$AC1392)))),"제외","포함"))</f>
        <v/>
      </c>
    </row>
    <row r="1393">
      <c r="W1393" s="2">
        <f>IF(OR($B$5="",$C$6="",ROW()&lt;$B$5),"",IF(INDEX($A:$U,ROW(),$C$6)="","",INDEX($A:$U,ROW(),$C$6)))</f>
        <v/>
      </c>
      <c r="X1393" s="28">
        <f>IF($W1393="","",IF(ISNUMBER($W1393),IF($W1393&gt;=10000000,IFERROR(DATE(INT($W1393/10000),MOD(INT($W1393/100),100),MOD($W1393,100)),""),$W1393),IF(ISNUMBER(--SUBSTITUTE(SUBSTITUTE(TRIM($W1393),".","-"),"/","-")),IF(--SUBSTITUTE(SUBSTITUTE(TRIM($W1393),".","-"),"/","-")&gt;=10000000,IFERROR(DATE(--LEFT(TRIM($W1393),4),--MID(TRIM($W1393),5,2),--RIGHT(TRIM($W1393),2)),""),--SUBSTITUTE(SUBSTITUTE(TRIM($W1393),".","-"),"/","-")),IFERROR(--LEFT(SUBSTITUTE(SUBSTITUTE(TRIM($W1393),".","-"),"/","-"),10),""))))</f>
        <v/>
      </c>
      <c r="Y1393" s="29">
        <f>IF($X1393="","",INT($X1393))</f>
        <v/>
      </c>
      <c r="Z1393" s="30">
        <f>IF(OR($Y1393="",$D$6=""),"",IF(INDEX($A:$U,ROW(),$D$6)="",0,IF(ISNUMBER(INDEX($A:$U,ROW(),$D$6)),INDEX($A:$U,ROW(),$D$6),IFERROR(--SUBSTITUTE(SUBSTITUTE(TRIM(INDEX($A:$U,ROW(),$D$6)),",",""),"원",""),0))))</f>
        <v/>
      </c>
      <c r="AA1393" s="30">
        <f>IF(OR($Y1393="",$E$6=""),"",IF(INDEX($A:$U,ROW(),$E$6)="",0,IF(ISNUMBER(INDEX($A:$U,ROW(),$E$6)),INDEX($A:$U,ROW(),$E$6),IFERROR(--SUBSTITUTE(SUBSTITUTE(TRIM(INDEX($A:$U,ROW(),$E$6)),",",""),"원",""),0))))</f>
        <v/>
      </c>
      <c r="AB1393" s="30">
        <f>IF(OR($Y1393="",$F$6=""),"",IF(INDEX($A:$U,ROW(),$F$6)="","",IF(ISNUMBER(INDEX($A:$U,ROW(),$F$6)),INDEX($A:$U,ROW(),$F$6),IFERROR(--SUBSTITUTE(SUBSTITUTE(TRIM(INDEX($A:$U,ROW(),$F$6)),",",""),"원",""),""))))</f>
        <v/>
      </c>
      <c r="AC1393" s="2">
        <f>IF(OR($Y1393="",$G$6=""),"",INDEX($A:$U,ROW(),$G$6)&amp;"")</f>
        <v/>
      </c>
      <c r="AD1393" s="2">
        <f>IF($Y1393="","",IF(OR(AND(설정!$B$5&lt;&gt;"",ISNUMBER(SEARCH(설정!$B$5,$AC1393))),AND(설정!$B$6&lt;&gt;"",ISNUMBER(SEARCH(설정!$B$6,$AC1393))),AND(설정!$B$7&lt;&gt;"",ISNUMBER(SEARCH(설정!$B$7,$AC1393)))),"제외","포함"))</f>
        <v/>
      </c>
    </row>
    <row r="1394">
      <c r="W1394" s="2">
        <f>IF(OR($B$5="",$C$6="",ROW()&lt;$B$5),"",IF(INDEX($A:$U,ROW(),$C$6)="","",INDEX($A:$U,ROW(),$C$6)))</f>
        <v/>
      </c>
      <c r="X1394" s="28">
        <f>IF($W1394="","",IF(ISNUMBER($W1394),IF($W1394&gt;=10000000,IFERROR(DATE(INT($W1394/10000),MOD(INT($W1394/100),100),MOD($W1394,100)),""),$W1394),IF(ISNUMBER(--SUBSTITUTE(SUBSTITUTE(TRIM($W1394),".","-"),"/","-")),IF(--SUBSTITUTE(SUBSTITUTE(TRIM($W1394),".","-"),"/","-")&gt;=10000000,IFERROR(DATE(--LEFT(TRIM($W1394),4),--MID(TRIM($W1394),5,2),--RIGHT(TRIM($W1394),2)),""),--SUBSTITUTE(SUBSTITUTE(TRIM($W1394),".","-"),"/","-")),IFERROR(--LEFT(SUBSTITUTE(SUBSTITUTE(TRIM($W1394),".","-"),"/","-"),10),""))))</f>
        <v/>
      </c>
      <c r="Y1394" s="29">
        <f>IF($X1394="","",INT($X1394))</f>
        <v/>
      </c>
      <c r="Z1394" s="30">
        <f>IF(OR($Y1394="",$D$6=""),"",IF(INDEX($A:$U,ROW(),$D$6)="",0,IF(ISNUMBER(INDEX($A:$U,ROW(),$D$6)),INDEX($A:$U,ROW(),$D$6),IFERROR(--SUBSTITUTE(SUBSTITUTE(TRIM(INDEX($A:$U,ROW(),$D$6)),",",""),"원",""),0))))</f>
        <v/>
      </c>
      <c r="AA1394" s="30">
        <f>IF(OR($Y1394="",$E$6=""),"",IF(INDEX($A:$U,ROW(),$E$6)="",0,IF(ISNUMBER(INDEX($A:$U,ROW(),$E$6)),INDEX($A:$U,ROW(),$E$6),IFERROR(--SUBSTITUTE(SUBSTITUTE(TRIM(INDEX($A:$U,ROW(),$E$6)),",",""),"원",""),0))))</f>
        <v/>
      </c>
      <c r="AB1394" s="30">
        <f>IF(OR($Y1394="",$F$6=""),"",IF(INDEX($A:$U,ROW(),$F$6)="","",IF(ISNUMBER(INDEX($A:$U,ROW(),$F$6)),INDEX($A:$U,ROW(),$F$6),IFERROR(--SUBSTITUTE(SUBSTITUTE(TRIM(INDEX($A:$U,ROW(),$F$6)),",",""),"원",""),""))))</f>
        <v/>
      </c>
      <c r="AC1394" s="2">
        <f>IF(OR($Y1394="",$G$6=""),"",INDEX($A:$U,ROW(),$G$6)&amp;"")</f>
        <v/>
      </c>
      <c r="AD1394" s="2">
        <f>IF($Y1394="","",IF(OR(AND(설정!$B$5&lt;&gt;"",ISNUMBER(SEARCH(설정!$B$5,$AC1394))),AND(설정!$B$6&lt;&gt;"",ISNUMBER(SEARCH(설정!$B$6,$AC1394))),AND(설정!$B$7&lt;&gt;"",ISNUMBER(SEARCH(설정!$B$7,$AC1394)))),"제외","포함"))</f>
        <v/>
      </c>
    </row>
    <row r="1395">
      <c r="W1395" s="2">
        <f>IF(OR($B$5="",$C$6="",ROW()&lt;$B$5),"",IF(INDEX($A:$U,ROW(),$C$6)="","",INDEX($A:$U,ROW(),$C$6)))</f>
        <v/>
      </c>
      <c r="X1395" s="28">
        <f>IF($W1395="","",IF(ISNUMBER($W1395),IF($W1395&gt;=10000000,IFERROR(DATE(INT($W1395/10000),MOD(INT($W1395/100),100),MOD($W1395,100)),""),$W1395),IF(ISNUMBER(--SUBSTITUTE(SUBSTITUTE(TRIM($W1395),".","-"),"/","-")),IF(--SUBSTITUTE(SUBSTITUTE(TRIM($W1395),".","-"),"/","-")&gt;=10000000,IFERROR(DATE(--LEFT(TRIM($W1395),4),--MID(TRIM($W1395),5,2),--RIGHT(TRIM($W1395),2)),""),--SUBSTITUTE(SUBSTITUTE(TRIM($W1395),".","-"),"/","-")),IFERROR(--LEFT(SUBSTITUTE(SUBSTITUTE(TRIM($W1395),".","-"),"/","-"),10),""))))</f>
        <v/>
      </c>
      <c r="Y1395" s="29">
        <f>IF($X1395="","",INT($X1395))</f>
        <v/>
      </c>
      <c r="Z1395" s="30">
        <f>IF(OR($Y1395="",$D$6=""),"",IF(INDEX($A:$U,ROW(),$D$6)="",0,IF(ISNUMBER(INDEX($A:$U,ROW(),$D$6)),INDEX($A:$U,ROW(),$D$6),IFERROR(--SUBSTITUTE(SUBSTITUTE(TRIM(INDEX($A:$U,ROW(),$D$6)),",",""),"원",""),0))))</f>
        <v/>
      </c>
      <c r="AA1395" s="30">
        <f>IF(OR($Y1395="",$E$6=""),"",IF(INDEX($A:$U,ROW(),$E$6)="",0,IF(ISNUMBER(INDEX($A:$U,ROW(),$E$6)),INDEX($A:$U,ROW(),$E$6),IFERROR(--SUBSTITUTE(SUBSTITUTE(TRIM(INDEX($A:$U,ROW(),$E$6)),",",""),"원",""),0))))</f>
        <v/>
      </c>
      <c r="AB1395" s="30">
        <f>IF(OR($Y1395="",$F$6=""),"",IF(INDEX($A:$U,ROW(),$F$6)="","",IF(ISNUMBER(INDEX($A:$U,ROW(),$F$6)),INDEX($A:$U,ROW(),$F$6),IFERROR(--SUBSTITUTE(SUBSTITUTE(TRIM(INDEX($A:$U,ROW(),$F$6)),",",""),"원",""),""))))</f>
        <v/>
      </c>
      <c r="AC1395" s="2">
        <f>IF(OR($Y1395="",$G$6=""),"",INDEX($A:$U,ROW(),$G$6)&amp;"")</f>
        <v/>
      </c>
      <c r="AD1395" s="2">
        <f>IF($Y1395="","",IF(OR(AND(설정!$B$5&lt;&gt;"",ISNUMBER(SEARCH(설정!$B$5,$AC1395))),AND(설정!$B$6&lt;&gt;"",ISNUMBER(SEARCH(설정!$B$6,$AC1395))),AND(설정!$B$7&lt;&gt;"",ISNUMBER(SEARCH(설정!$B$7,$AC1395)))),"제외","포함"))</f>
        <v/>
      </c>
    </row>
    <row r="1396">
      <c r="W1396" s="2">
        <f>IF(OR($B$5="",$C$6="",ROW()&lt;$B$5),"",IF(INDEX($A:$U,ROW(),$C$6)="","",INDEX($A:$U,ROW(),$C$6)))</f>
        <v/>
      </c>
      <c r="X1396" s="28">
        <f>IF($W1396="","",IF(ISNUMBER($W1396),IF($W1396&gt;=10000000,IFERROR(DATE(INT($W1396/10000),MOD(INT($W1396/100),100),MOD($W1396,100)),""),$W1396),IF(ISNUMBER(--SUBSTITUTE(SUBSTITUTE(TRIM($W1396),".","-"),"/","-")),IF(--SUBSTITUTE(SUBSTITUTE(TRIM($W1396),".","-"),"/","-")&gt;=10000000,IFERROR(DATE(--LEFT(TRIM($W1396),4),--MID(TRIM($W1396),5,2),--RIGHT(TRIM($W1396),2)),""),--SUBSTITUTE(SUBSTITUTE(TRIM($W1396),".","-"),"/","-")),IFERROR(--LEFT(SUBSTITUTE(SUBSTITUTE(TRIM($W1396),".","-"),"/","-"),10),""))))</f>
        <v/>
      </c>
      <c r="Y1396" s="29">
        <f>IF($X1396="","",INT($X1396))</f>
        <v/>
      </c>
      <c r="Z1396" s="30">
        <f>IF(OR($Y1396="",$D$6=""),"",IF(INDEX($A:$U,ROW(),$D$6)="",0,IF(ISNUMBER(INDEX($A:$U,ROW(),$D$6)),INDEX($A:$U,ROW(),$D$6),IFERROR(--SUBSTITUTE(SUBSTITUTE(TRIM(INDEX($A:$U,ROW(),$D$6)),",",""),"원",""),0))))</f>
        <v/>
      </c>
      <c r="AA1396" s="30">
        <f>IF(OR($Y1396="",$E$6=""),"",IF(INDEX($A:$U,ROW(),$E$6)="",0,IF(ISNUMBER(INDEX($A:$U,ROW(),$E$6)),INDEX($A:$U,ROW(),$E$6),IFERROR(--SUBSTITUTE(SUBSTITUTE(TRIM(INDEX($A:$U,ROW(),$E$6)),",",""),"원",""),0))))</f>
        <v/>
      </c>
      <c r="AB1396" s="30">
        <f>IF(OR($Y1396="",$F$6=""),"",IF(INDEX($A:$U,ROW(),$F$6)="","",IF(ISNUMBER(INDEX($A:$U,ROW(),$F$6)),INDEX($A:$U,ROW(),$F$6),IFERROR(--SUBSTITUTE(SUBSTITUTE(TRIM(INDEX($A:$U,ROW(),$F$6)),",",""),"원",""),""))))</f>
        <v/>
      </c>
      <c r="AC1396" s="2">
        <f>IF(OR($Y1396="",$G$6=""),"",INDEX($A:$U,ROW(),$G$6)&amp;"")</f>
        <v/>
      </c>
      <c r="AD1396" s="2">
        <f>IF($Y1396="","",IF(OR(AND(설정!$B$5&lt;&gt;"",ISNUMBER(SEARCH(설정!$B$5,$AC1396))),AND(설정!$B$6&lt;&gt;"",ISNUMBER(SEARCH(설정!$B$6,$AC1396))),AND(설정!$B$7&lt;&gt;"",ISNUMBER(SEARCH(설정!$B$7,$AC1396)))),"제외","포함"))</f>
        <v/>
      </c>
    </row>
    <row r="1397">
      <c r="W1397" s="2">
        <f>IF(OR($B$5="",$C$6="",ROW()&lt;$B$5),"",IF(INDEX($A:$U,ROW(),$C$6)="","",INDEX($A:$U,ROW(),$C$6)))</f>
        <v/>
      </c>
      <c r="X1397" s="28">
        <f>IF($W1397="","",IF(ISNUMBER($W1397),IF($W1397&gt;=10000000,IFERROR(DATE(INT($W1397/10000),MOD(INT($W1397/100),100),MOD($W1397,100)),""),$W1397),IF(ISNUMBER(--SUBSTITUTE(SUBSTITUTE(TRIM($W1397),".","-"),"/","-")),IF(--SUBSTITUTE(SUBSTITUTE(TRIM($W1397),".","-"),"/","-")&gt;=10000000,IFERROR(DATE(--LEFT(TRIM($W1397),4),--MID(TRIM($W1397),5,2),--RIGHT(TRIM($W1397),2)),""),--SUBSTITUTE(SUBSTITUTE(TRIM($W1397),".","-"),"/","-")),IFERROR(--LEFT(SUBSTITUTE(SUBSTITUTE(TRIM($W1397),".","-"),"/","-"),10),""))))</f>
        <v/>
      </c>
      <c r="Y1397" s="29">
        <f>IF($X1397="","",INT($X1397))</f>
        <v/>
      </c>
      <c r="Z1397" s="30">
        <f>IF(OR($Y1397="",$D$6=""),"",IF(INDEX($A:$U,ROW(),$D$6)="",0,IF(ISNUMBER(INDEX($A:$U,ROW(),$D$6)),INDEX($A:$U,ROW(),$D$6),IFERROR(--SUBSTITUTE(SUBSTITUTE(TRIM(INDEX($A:$U,ROW(),$D$6)),",",""),"원",""),0))))</f>
        <v/>
      </c>
      <c r="AA1397" s="30">
        <f>IF(OR($Y1397="",$E$6=""),"",IF(INDEX($A:$U,ROW(),$E$6)="",0,IF(ISNUMBER(INDEX($A:$U,ROW(),$E$6)),INDEX($A:$U,ROW(),$E$6),IFERROR(--SUBSTITUTE(SUBSTITUTE(TRIM(INDEX($A:$U,ROW(),$E$6)),",",""),"원",""),0))))</f>
        <v/>
      </c>
      <c r="AB1397" s="30">
        <f>IF(OR($Y1397="",$F$6=""),"",IF(INDEX($A:$U,ROW(),$F$6)="","",IF(ISNUMBER(INDEX($A:$U,ROW(),$F$6)),INDEX($A:$U,ROW(),$F$6),IFERROR(--SUBSTITUTE(SUBSTITUTE(TRIM(INDEX($A:$U,ROW(),$F$6)),",",""),"원",""),""))))</f>
        <v/>
      </c>
      <c r="AC1397" s="2">
        <f>IF(OR($Y1397="",$G$6=""),"",INDEX($A:$U,ROW(),$G$6)&amp;"")</f>
        <v/>
      </c>
      <c r="AD1397" s="2">
        <f>IF($Y1397="","",IF(OR(AND(설정!$B$5&lt;&gt;"",ISNUMBER(SEARCH(설정!$B$5,$AC1397))),AND(설정!$B$6&lt;&gt;"",ISNUMBER(SEARCH(설정!$B$6,$AC1397))),AND(설정!$B$7&lt;&gt;"",ISNUMBER(SEARCH(설정!$B$7,$AC1397)))),"제외","포함"))</f>
        <v/>
      </c>
    </row>
    <row r="1398">
      <c r="W1398" s="2">
        <f>IF(OR($B$5="",$C$6="",ROW()&lt;$B$5),"",IF(INDEX($A:$U,ROW(),$C$6)="","",INDEX($A:$U,ROW(),$C$6)))</f>
        <v/>
      </c>
      <c r="X1398" s="28">
        <f>IF($W1398="","",IF(ISNUMBER($W1398),IF($W1398&gt;=10000000,IFERROR(DATE(INT($W1398/10000),MOD(INT($W1398/100),100),MOD($W1398,100)),""),$W1398),IF(ISNUMBER(--SUBSTITUTE(SUBSTITUTE(TRIM($W1398),".","-"),"/","-")),IF(--SUBSTITUTE(SUBSTITUTE(TRIM($W1398),".","-"),"/","-")&gt;=10000000,IFERROR(DATE(--LEFT(TRIM($W1398),4),--MID(TRIM($W1398),5,2),--RIGHT(TRIM($W1398),2)),""),--SUBSTITUTE(SUBSTITUTE(TRIM($W1398),".","-"),"/","-")),IFERROR(--LEFT(SUBSTITUTE(SUBSTITUTE(TRIM($W1398),".","-"),"/","-"),10),""))))</f>
        <v/>
      </c>
      <c r="Y1398" s="29">
        <f>IF($X1398="","",INT($X1398))</f>
        <v/>
      </c>
      <c r="Z1398" s="30">
        <f>IF(OR($Y1398="",$D$6=""),"",IF(INDEX($A:$U,ROW(),$D$6)="",0,IF(ISNUMBER(INDEX($A:$U,ROW(),$D$6)),INDEX($A:$U,ROW(),$D$6),IFERROR(--SUBSTITUTE(SUBSTITUTE(TRIM(INDEX($A:$U,ROW(),$D$6)),",",""),"원",""),0))))</f>
        <v/>
      </c>
      <c r="AA1398" s="30">
        <f>IF(OR($Y1398="",$E$6=""),"",IF(INDEX($A:$U,ROW(),$E$6)="",0,IF(ISNUMBER(INDEX($A:$U,ROW(),$E$6)),INDEX($A:$U,ROW(),$E$6),IFERROR(--SUBSTITUTE(SUBSTITUTE(TRIM(INDEX($A:$U,ROW(),$E$6)),",",""),"원",""),0))))</f>
        <v/>
      </c>
      <c r="AB1398" s="30">
        <f>IF(OR($Y1398="",$F$6=""),"",IF(INDEX($A:$U,ROW(),$F$6)="","",IF(ISNUMBER(INDEX($A:$U,ROW(),$F$6)),INDEX($A:$U,ROW(),$F$6),IFERROR(--SUBSTITUTE(SUBSTITUTE(TRIM(INDEX($A:$U,ROW(),$F$6)),",",""),"원",""),""))))</f>
        <v/>
      </c>
      <c r="AC1398" s="2">
        <f>IF(OR($Y1398="",$G$6=""),"",INDEX($A:$U,ROW(),$G$6)&amp;"")</f>
        <v/>
      </c>
      <c r="AD1398" s="2">
        <f>IF($Y1398="","",IF(OR(AND(설정!$B$5&lt;&gt;"",ISNUMBER(SEARCH(설정!$B$5,$AC1398))),AND(설정!$B$6&lt;&gt;"",ISNUMBER(SEARCH(설정!$B$6,$AC1398))),AND(설정!$B$7&lt;&gt;"",ISNUMBER(SEARCH(설정!$B$7,$AC1398)))),"제외","포함"))</f>
        <v/>
      </c>
    </row>
    <row r="1399">
      <c r="W1399" s="2">
        <f>IF(OR($B$5="",$C$6="",ROW()&lt;$B$5),"",IF(INDEX($A:$U,ROW(),$C$6)="","",INDEX($A:$U,ROW(),$C$6)))</f>
        <v/>
      </c>
      <c r="X1399" s="28">
        <f>IF($W1399="","",IF(ISNUMBER($W1399),IF($W1399&gt;=10000000,IFERROR(DATE(INT($W1399/10000),MOD(INT($W1399/100),100),MOD($W1399,100)),""),$W1399),IF(ISNUMBER(--SUBSTITUTE(SUBSTITUTE(TRIM($W1399),".","-"),"/","-")),IF(--SUBSTITUTE(SUBSTITUTE(TRIM($W1399),".","-"),"/","-")&gt;=10000000,IFERROR(DATE(--LEFT(TRIM($W1399),4),--MID(TRIM($W1399),5,2),--RIGHT(TRIM($W1399),2)),""),--SUBSTITUTE(SUBSTITUTE(TRIM($W1399),".","-"),"/","-")),IFERROR(--LEFT(SUBSTITUTE(SUBSTITUTE(TRIM($W1399),".","-"),"/","-"),10),""))))</f>
        <v/>
      </c>
      <c r="Y1399" s="29">
        <f>IF($X1399="","",INT($X1399))</f>
        <v/>
      </c>
      <c r="Z1399" s="30">
        <f>IF(OR($Y1399="",$D$6=""),"",IF(INDEX($A:$U,ROW(),$D$6)="",0,IF(ISNUMBER(INDEX($A:$U,ROW(),$D$6)),INDEX($A:$U,ROW(),$D$6),IFERROR(--SUBSTITUTE(SUBSTITUTE(TRIM(INDEX($A:$U,ROW(),$D$6)),",",""),"원",""),0))))</f>
        <v/>
      </c>
      <c r="AA1399" s="30">
        <f>IF(OR($Y1399="",$E$6=""),"",IF(INDEX($A:$U,ROW(),$E$6)="",0,IF(ISNUMBER(INDEX($A:$U,ROW(),$E$6)),INDEX($A:$U,ROW(),$E$6),IFERROR(--SUBSTITUTE(SUBSTITUTE(TRIM(INDEX($A:$U,ROW(),$E$6)),",",""),"원",""),0))))</f>
        <v/>
      </c>
      <c r="AB1399" s="30">
        <f>IF(OR($Y1399="",$F$6=""),"",IF(INDEX($A:$U,ROW(),$F$6)="","",IF(ISNUMBER(INDEX($A:$U,ROW(),$F$6)),INDEX($A:$U,ROW(),$F$6),IFERROR(--SUBSTITUTE(SUBSTITUTE(TRIM(INDEX($A:$U,ROW(),$F$6)),",",""),"원",""),""))))</f>
        <v/>
      </c>
      <c r="AC1399" s="2">
        <f>IF(OR($Y1399="",$G$6=""),"",INDEX($A:$U,ROW(),$G$6)&amp;"")</f>
        <v/>
      </c>
      <c r="AD1399" s="2">
        <f>IF($Y1399="","",IF(OR(AND(설정!$B$5&lt;&gt;"",ISNUMBER(SEARCH(설정!$B$5,$AC1399))),AND(설정!$B$6&lt;&gt;"",ISNUMBER(SEARCH(설정!$B$6,$AC1399))),AND(설정!$B$7&lt;&gt;"",ISNUMBER(SEARCH(설정!$B$7,$AC1399)))),"제외","포함"))</f>
        <v/>
      </c>
    </row>
    <row r="1400">
      <c r="W1400" s="2">
        <f>IF(OR($B$5="",$C$6="",ROW()&lt;$B$5),"",IF(INDEX($A:$U,ROW(),$C$6)="","",INDEX($A:$U,ROW(),$C$6)))</f>
        <v/>
      </c>
      <c r="X1400" s="28">
        <f>IF($W1400="","",IF(ISNUMBER($W1400),IF($W1400&gt;=10000000,IFERROR(DATE(INT($W1400/10000),MOD(INT($W1400/100),100),MOD($W1400,100)),""),$W1400),IF(ISNUMBER(--SUBSTITUTE(SUBSTITUTE(TRIM($W1400),".","-"),"/","-")),IF(--SUBSTITUTE(SUBSTITUTE(TRIM($W1400),".","-"),"/","-")&gt;=10000000,IFERROR(DATE(--LEFT(TRIM($W1400),4),--MID(TRIM($W1400),5,2),--RIGHT(TRIM($W1400),2)),""),--SUBSTITUTE(SUBSTITUTE(TRIM($W1400),".","-"),"/","-")),IFERROR(--LEFT(SUBSTITUTE(SUBSTITUTE(TRIM($W1400),".","-"),"/","-"),10),""))))</f>
        <v/>
      </c>
      <c r="Y1400" s="29">
        <f>IF($X1400="","",INT($X1400))</f>
        <v/>
      </c>
      <c r="Z1400" s="30">
        <f>IF(OR($Y1400="",$D$6=""),"",IF(INDEX($A:$U,ROW(),$D$6)="",0,IF(ISNUMBER(INDEX($A:$U,ROW(),$D$6)),INDEX($A:$U,ROW(),$D$6),IFERROR(--SUBSTITUTE(SUBSTITUTE(TRIM(INDEX($A:$U,ROW(),$D$6)),",",""),"원",""),0))))</f>
        <v/>
      </c>
      <c r="AA1400" s="30">
        <f>IF(OR($Y1400="",$E$6=""),"",IF(INDEX($A:$U,ROW(),$E$6)="",0,IF(ISNUMBER(INDEX($A:$U,ROW(),$E$6)),INDEX($A:$U,ROW(),$E$6),IFERROR(--SUBSTITUTE(SUBSTITUTE(TRIM(INDEX($A:$U,ROW(),$E$6)),",",""),"원",""),0))))</f>
        <v/>
      </c>
      <c r="AB1400" s="30">
        <f>IF(OR($Y1400="",$F$6=""),"",IF(INDEX($A:$U,ROW(),$F$6)="","",IF(ISNUMBER(INDEX($A:$U,ROW(),$F$6)),INDEX($A:$U,ROW(),$F$6),IFERROR(--SUBSTITUTE(SUBSTITUTE(TRIM(INDEX($A:$U,ROW(),$F$6)),",",""),"원",""),""))))</f>
        <v/>
      </c>
      <c r="AC1400" s="2">
        <f>IF(OR($Y1400="",$G$6=""),"",INDEX($A:$U,ROW(),$G$6)&amp;"")</f>
        <v/>
      </c>
      <c r="AD1400" s="2">
        <f>IF($Y1400="","",IF(OR(AND(설정!$B$5&lt;&gt;"",ISNUMBER(SEARCH(설정!$B$5,$AC1400))),AND(설정!$B$6&lt;&gt;"",ISNUMBER(SEARCH(설정!$B$6,$AC1400))),AND(설정!$B$7&lt;&gt;"",ISNUMBER(SEARCH(설정!$B$7,$AC1400)))),"제외","포함"))</f>
        <v/>
      </c>
    </row>
    <row r="1401">
      <c r="W1401" s="2">
        <f>IF(OR($B$5="",$C$6="",ROW()&lt;$B$5),"",IF(INDEX($A:$U,ROW(),$C$6)="","",INDEX($A:$U,ROW(),$C$6)))</f>
        <v/>
      </c>
      <c r="X1401" s="28">
        <f>IF($W1401="","",IF(ISNUMBER($W1401),IF($W1401&gt;=10000000,IFERROR(DATE(INT($W1401/10000),MOD(INT($W1401/100),100),MOD($W1401,100)),""),$W1401),IF(ISNUMBER(--SUBSTITUTE(SUBSTITUTE(TRIM($W1401),".","-"),"/","-")),IF(--SUBSTITUTE(SUBSTITUTE(TRIM($W1401),".","-"),"/","-")&gt;=10000000,IFERROR(DATE(--LEFT(TRIM($W1401),4),--MID(TRIM($W1401),5,2),--RIGHT(TRIM($W1401),2)),""),--SUBSTITUTE(SUBSTITUTE(TRIM($W1401),".","-"),"/","-")),IFERROR(--LEFT(SUBSTITUTE(SUBSTITUTE(TRIM($W1401),".","-"),"/","-"),10),""))))</f>
        <v/>
      </c>
      <c r="Y1401" s="29">
        <f>IF($X1401="","",INT($X1401))</f>
        <v/>
      </c>
      <c r="Z1401" s="30">
        <f>IF(OR($Y1401="",$D$6=""),"",IF(INDEX($A:$U,ROW(),$D$6)="",0,IF(ISNUMBER(INDEX($A:$U,ROW(),$D$6)),INDEX($A:$U,ROW(),$D$6),IFERROR(--SUBSTITUTE(SUBSTITUTE(TRIM(INDEX($A:$U,ROW(),$D$6)),",",""),"원",""),0))))</f>
        <v/>
      </c>
      <c r="AA1401" s="30">
        <f>IF(OR($Y1401="",$E$6=""),"",IF(INDEX($A:$U,ROW(),$E$6)="",0,IF(ISNUMBER(INDEX($A:$U,ROW(),$E$6)),INDEX($A:$U,ROW(),$E$6),IFERROR(--SUBSTITUTE(SUBSTITUTE(TRIM(INDEX($A:$U,ROW(),$E$6)),",",""),"원",""),0))))</f>
        <v/>
      </c>
      <c r="AB1401" s="30">
        <f>IF(OR($Y1401="",$F$6=""),"",IF(INDEX($A:$U,ROW(),$F$6)="","",IF(ISNUMBER(INDEX($A:$U,ROW(),$F$6)),INDEX($A:$U,ROW(),$F$6),IFERROR(--SUBSTITUTE(SUBSTITUTE(TRIM(INDEX($A:$U,ROW(),$F$6)),",",""),"원",""),""))))</f>
        <v/>
      </c>
      <c r="AC1401" s="2">
        <f>IF(OR($Y1401="",$G$6=""),"",INDEX($A:$U,ROW(),$G$6)&amp;"")</f>
        <v/>
      </c>
      <c r="AD1401" s="2">
        <f>IF($Y1401="","",IF(OR(AND(설정!$B$5&lt;&gt;"",ISNUMBER(SEARCH(설정!$B$5,$AC1401))),AND(설정!$B$6&lt;&gt;"",ISNUMBER(SEARCH(설정!$B$6,$AC1401))),AND(설정!$B$7&lt;&gt;"",ISNUMBER(SEARCH(설정!$B$7,$AC1401)))),"제외","포함"))</f>
        <v/>
      </c>
    </row>
    <row r="1402">
      <c r="W1402" s="2">
        <f>IF(OR($B$5="",$C$6="",ROW()&lt;$B$5),"",IF(INDEX($A:$U,ROW(),$C$6)="","",INDEX($A:$U,ROW(),$C$6)))</f>
        <v/>
      </c>
      <c r="X1402" s="28">
        <f>IF($W1402="","",IF(ISNUMBER($W1402),IF($W1402&gt;=10000000,IFERROR(DATE(INT($W1402/10000),MOD(INT($W1402/100),100),MOD($W1402,100)),""),$W1402),IF(ISNUMBER(--SUBSTITUTE(SUBSTITUTE(TRIM($W1402),".","-"),"/","-")),IF(--SUBSTITUTE(SUBSTITUTE(TRIM($W1402),".","-"),"/","-")&gt;=10000000,IFERROR(DATE(--LEFT(TRIM($W1402),4),--MID(TRIM($W1402),5,2),--RIGHT(TRIM($W1402),2)),""),--SUBSTITUTE(SUBSTITUTE(TRIM($W1402),".","-"),"/","-")),IFERROR(--LEFT(SUBSTITUTE(SUBSTITUTE(TRIM($W1402),".","-"),"/","-"),10),""))))</f>
        <v/>
      </c>
      <c r="Y1402" s="29">
        <f>IF($X1402="","",INT($X1402))</f>
        <v/>
      </c>
      <c r="Z1402" s="30">
        <f>IF(OR($Y1402="",$D$6=""),"",IF(INDEX($A:$U,ROW(),$D$6)="",0,IF(ISNUMBER(INDEX($A:$U,ROW(),$D$6)),INDEX($A:$U,ROW(),$D$6),IFERROR(--SUBSTITUTE(SUBSTITUTE(TRIM(INDEX($A:$U,ROW(),$D$6)),",",""),"원",""),0))))</f>
        <v/>
      </c>
      <c r="AA1402" s="30">
        <f>IF(OR($Y1402="",$E$6=""),"",IF(INDEX($A:$U,ROW(),$E$6)="",0,IF(ISNUMBER(INDEX($A:$U,ROW(),$E$6)),INDEX($A:$U,ROW(),$E$6),IFERROR(--SUBSTITUTE(SUBSTITUTE(TRIM(INDEX($A:$U,ROW(),$E$6)),",",""),"원",""),0))))</f>
        <v/>
      </c>
      <c r="AB1402" s="30">
        <f>IF(OR($Y1402="",$F$6=""),"",IF(INDEX($A:$U,ROW(),$F$6)="","",IF(ISNUMBER(INDEX($A:$U,ROW(),$F$6)),INDEX($A:$U,ROW(),$F$6),IFERROR(--SUBSTITUTE(SUBSTITUTE(TRIM(INDEX($A:$U,ROW(),$F$6)),",",""),"원",""),""))))</f>
        <v/>
      </c>
      <c r="AC1402" s="2">
        <f>IF(OR($Y1402="",$G$6=""),"",INDEX($A:$U,ROW(),$G$6)&amp;"")</f>
        <v/>
      </c>
      <c r="AD1402" s="2">
        <f>IF($Y1402="","",IF(OR(AND(설정!$B$5&lt;&gt;"",ISNUMBER(SEARCH(설정!$B$5,$AC1402))),AND(설정!$B$6&lt;&gt;"",ISNUMBER(SEARCH(설정!$B$6,$AC1402))),AND(설정!$B$7&lt;&gt;"",ISNUMBER(SEARCH(설정!$B$7,$AC1402)))),"제외","포함"))</f>
        <v/>
      </c>
    </row>
    <row r="1403">
      <c r="W1403" s="2">
        <f>IF(OR($B$5="",$C$6="",ROW()&lt;$B$5),"",IF(INDEX($A:$U,ROW(),$C$6)="","",INDEX($A:$U,ROW(),$C$6)))</f>
        <v/>
      </c>
      <c r="X1403" s="28">
        <f>IF($W1403="","",IF(ISNUMBER($W1403),IF($W1403&gt;=10000000,IFERROR(DATE(INT($W1403/10000),MOD(INT($W1403/100),100),MOD($W1403,100)),""),$W1403),IF(ISNUMBER(--SUBSTITUTE(SUBSTITUTE(TRIM($W1403),".","-"),"/","-")),IF(--SUBSTITUTE(SUBSTITUTE(TRIM($W1403),".","-"),"/","-")&gt;=10000000,IFERROR(DATE(--LEFT(TRIM($W1403),4),--MID(TRIM($W1403),5,2),--RIGHT(TRIM($W1403),2)),""),--SUBSTITUTE(SUBSTITUTE(TRIM($W1403),".","-"),"/","-")),IFERROR(--LEFT(SUBSTITUTE(SUBSTITUTE(TRIM($W1403),".","-"),"/","-"),10),""))))</f>
        <v/>
      </c>
      <c r="Y1403" s="29">
        <f>IF($X1403="","",INT($X1403))</f>
        <v/>
      </c>
      <c r="Z1403" s="30">
        <f>IF(OR($Y1403="",$D$6=""),"",IF(INDEX($A:$U,ROW(),$D$6)="",0,IF(ISNUMBER(INDEX($A:$U,ROW(),$D$6)),INDEX($A:$U,ROW(),$D$6),IFERROR(--SUBSTITUTE(SUBSTITUTE(TRIM(INDEX($A:$U,ROW(),$D$6)),",",""),"원",""),0))))</f>
        <v/>
      </c>
      <c r="AA1403" s="30">
        <f>IF(OR($Y1403="",$E$6=""),"",IF(INDEX($A:$U,ROW(),$E$6)="",0,IF(ISNUMBER(INDEX($A:$U,ROW(),$E$6)),INDEX($A:$U,ROW(),$E$6),IFERROR(--SUBSTITUTE(SUBSTITUTE(TRIM(INDEX($A:$U,ROW(),$E$6)),",",""),"원",""),0))))</f>
        <v/>
      </c>
      <c r="AB1403" s="30">
        <f>IF(OR($Y1403="",$F$6=""),"",IF(INDEX($A:$U,ROW(),$F$6)="","",IF(ISNUMBER(INDEX($A:$U,ROW(),$F$6)),INDEX($A:$U,ROW(),$F$6),IFERROR(--SUBSTITUTE(SUBSTITUTE(TRIM(INDEX($A:$U,ROW(),$F$6)),",",""),"원",""),""))))</f>
        <v/>
      </c>
      <c r="AC1403" s="2">
        <f>IF(OR($Y1403="",$G$6=""),"",INDEX($A:$U,ROW(),$G$6)&amp;"")</f>
        <v/>
      </c>
      <c r="AD1403" s="2">
        <f>IF($Y1403="","",IF(OR(AND(설정!$B$5&lt;&gt;"",ISNUMBER(SEARCH(설정!$B$5,$AC1403))),AND(설정!$B$6&lt;&gt;"",ISNUMBER(SEARCH(설정!$B$6,$AC1403))),AND(설정!$B$7&lt;&gt;"",ISNUMBER(SEARCH(설정!$B$7,$AC1403)))),"제외","포함"))</f>
        <v/>
      </c>
    </row>
    <row r="1404">
      <c r="W1404" s="2">
        <f>IF(OR($B$5="",$C$6="",ROW()&lt;$B$5),"",IF(INDEX($A:$U,ROW(),$C$6)="","",INDEX($A:$U,ROW(),$C$6)))</f>
        <v/>
      </c>
      <c r="X1404" s="28">
        <f>IF($W1404="","",IF(ISNUMBER($W1404),IF($W1404&gt;=10000000,IFERROR(DATE(INT($W1404/10000),MOD(INT($W1404/100),100),MOD($W1404,100)),""),$W1404),IF(ISNUMBER(--SUBSTITUTE(SUBSTITUTE(TRIM($W1404),".","-"),"/","-")),IF(--SUBSTITUTE(SUBSTITUTE(TRIM($W1404),".","-"),"/","-")&gt;=10000000,IFERROR(DATE(--LEFT(TRIM($W1404),4),--MID(TRIM($W1404),5,2),--RIGHT(TRIM($W1404),2)),""),--SUBSTITUTE(SUBSTITUTE(TRIM($W1404),".","-"),"/","-")),IFERROR(--LEFT(SUBSTITUTE(SUBSTITUTE(TRIM($W1404),".","-"),"/","-"),10),""))))</f>
        <v/>
      </c>
      <c r="Y1404" s="29">
        <f>IF($X1404="","",INT($X1404))</f>
        <v/>
      </c>
      <c r="Z1404" s="30">
        <f>IF(OR($Y1404="",$D$6=""),"",IF(INDEX($A:$U,ROW(),$D$6)="",0,IF(ISNUMBER(INDEX($A:$U,ROW(),$D$6)),INDEX($A:$U,ROW(),$D$6),IFERROR(--SUBSTITUTE(SUBSTITUTE(TRIM(INDEX($A:$U,ROW(),$D$6)),",",""),"원",""),0))))</f>
        <v/>
      </c>
      <c r="AA1404" s="30">
        <f>IF(OR($Y1404="",$E$6=""),"",IF(INDEX($A:$U,ROW(),$E$6)="",0,IF(ISNUMBER(INDEX($A:$U,ROW(),$E$6)),INDEX($A:$U,ROW(),$E$6),IFERROR(--SUBSTITUTE(SUBSTITUTE(TRIM(INDEX($A:$U,ROW(),$E$6)),",",""),"원",""),0))))</f>
        <v/>
      </c>
      <c r="AB1404" s="30">
        <f>IF(OR($Y1404="",$F$6=""),"",IF(INDEX($A:$U,ROW(),$F$6)="","",IF(ISNUMBER(INDEX($A:$U,ROW(),$F$6)),INDEX($A:$U,ROW(),$F$6),IFERROR(--SUBSTITUTE(SUBSTITUTE(TRIM(INDEX($A:$U,ROW(),$F$6)),",",""),"원",""),""))))</f>
        <v/>
      </c>
      <c r="AC1404" s="2">
        <f>IF(OR($Y1404="",$G$6=""),"",INDEX($A:$U,ROW(),$G$6)&amp;"")</f>
        <v/>
      </c>
      <c r="AD1404" s="2">
        <f>IF($Y1404="","",IF(OR(AND(설정!$B$5&lt;&gt;"",ISNUMBER(SEARCH(설정!$B$5,$AC1404))),AND(설정!$B$6&lt;&gt;"",ISNUMBER(SEARCH(설정!$B$6,$AC1404))),AND(설정!$B$7&lt;&gt;"",ISNUMBER(SEARCH(설정!$B$7,$AC1404)))),"제외","포함"))</f>
        <v/>
      </c>
    </row>
    <row r="1405">
      <c r="W1405" s="2">
        <f>IF(OR($B$5="",$C$6="",ROW()&lt;$B$5),"",IF(INDEX($A:$U,ROW(),$C$6)="","",INDEX($A:$U,ROW(),$C$6)))</f>
        <v/>
      </c>
      <c r="X1405" s="28">
        <f>IF($W1405="","",IF(ISNUMBER($W1405),IF($W1405&gt;=10000000,IFERROR(DATE(INT($W1405/10000),MOD(INT($W1405/100),100),MOD($W1405,100)),""),$W1405),IF(ISNUMBER(--SUBSTITUTE(SUBSTITUTE(TRIM($W1405),".","-"),"/","-")),IF(--SUBSTITUTE(SUBSTITUTE(TRIM($W1405),".","-"),"/","-")&gt;=10000000,IFERROR(DATE(--LEFT(TRIM($W1405),4),--MID(TRIM($W1405),5,2),--RIGHT(TRIM($W1405),2)),""),--SUBSTITUTE(SUBSTITUTE(TRIM($W1405),".","-"),"/","-")),IFERROR(--LEFT(SUBSTITUTE(SUBSTITUTE(TRIM($W1405),".","-"),"/","-"),10),""))))</f>
        <v/>
      </c>
      <c r="Y1405" s="29">
        <f>IF($X1405="","",INT($X1405))</f>
        <v/>
      </c>
      <c r="Z1405" s="30">
        <f>IF(OR($Y1405="",$D$6=""),"",IF(INDEX($A:$U,ROW(),$D$6)="",0,IF(ISNUMBER(INDEX($A:$U,ROW(),$D$6)),INDEX($A:$U,ROW(),$D$6),IFERROR(--SUBSTITUTE(SUBSTITUTE(TRIM(INDEX($A:$U,ROW(),$D$6)),",",""),"원",""),0))))</f>
        <v/>
      </c>
      <c r="AA1405" s="30">
        <f>IF(OR($Y1405="",$E$6=""),"",IF(INDEX($A:$U,ROW(),$E$6)="",0,IF(ISNUMBER(INDEX($A:$U,ROW(),$E$6)),INDEX($A:$U,ROW(),$E$6),IFERROR(--SUBSTITUTE(SUBSTITUTE(TRIM(INDEX($A:$U,ROW(),$E$6)),",",""),"원",""),0))))</f>
        <v/>
      </c>
      <c r="AB1405" s="30">
        <f>IF(OR($Y1405="",$F$6=""),"",IF(INDEX($A:$U,ROW(),$F$6)="","",IF(ISNUMBER(INDEX($A:$U,ROW(),$F$6)),INDEX($A:$U,ROW(),$F$6),IFERROR(--SUBSTITUTE(SUBSTITUTE(TRIM(INDEX($A:$U,ROW(),$F$6)),",",""),"원",""),""))))</f>
        <v/>
      </c>
      <c r="AC1405" s="2">
        <f>IF(OR($Y1405="",$G$6=""),"",INDEX($A:$U,ROW(),$G$6)&amp;"")</f>
        <v/>
      </c>
      <c r="AD1405" s="2">
        <f>IF($Y1405="","",IF(OR(AND(설정!$B$5&lt;&gt;"",ISNUMBER(SEARCH(설정!$B$5,$AC1405))),AND(설정!$B$6&lt;&gt;"",ISNUMBER(SEARCH(설정!$B$6,$AC1405))),AND(설정!$B$7&lt;&gt;"",ISNUMBER(SEARCH(설정!$B$7,$AC1405)))),"제외","포함"))</f>
        <v/>
      </c>
    </row>
    <row r="1406">
      <c r="W1406" s="2">
        <f>IF(OR($B$5="",$C$6="",ROW()&lt;$B$5),"",IF(INDEX($A:$U,ROW(),$C$6)="","",INDEX($A:$U,ROW(),$C$6)))</f>
        <v/>
      </c>
      <c r="X1406" s="28">
        <f>IF($W1406="","",IF(ISNUMBER($W1406),IF($W1406&gt;=10000000,IFERROR(DATE(INT($W1406/10000),MOD(INT($W1406/100),100),MOD($W1406,100)),""),$W1406),IF(ISNUMBER(--SUBSTITUTE(SUBSTITUTE(TRIM($W1406),".","-"),"/","-")),IF(--SUBSTITUTE(SUBSTITUTE(TRIM($W1406),".","-"),"/","-")&gt;=10000000,IFERROR(DATE(--LEFT(TRIM($W1406),4),--MID(TRIM($W1406),5,2),--RIGHT(TRIM($W1406),2)),""),--SUBSTITUTE(SUBSTITUTE(TRIM($W1406),".","-"),"/","-")),IFERROR(--LEFT(SUBSTITUTE(SUBSTITUTE(TRIM($W1406),".","-"),"/","-"),10),""))))</f>
        <v/>
      </c>
      <c r="Y1406" s="29">
        <f>IF($X1406="","",INT($X1406))</f>
        <v/>
      </c>
      <c r="Z1406" s="30">
        <f>IF(OR($Y1406="",$D$6=""),"",IF(INDEX($A:$U,ROW(),$D$6)="",0,IF(ISNUMBER(INDEX($A:$U,ROW(),$D$6)),INDEX($A:$U,ROW(),$D$6),IFERROR(--SUBSTITUTE(SUBSTITUTE(TRIM(INDEX($A:$U,ROW(),$D$6)),",",""),"원",""),0))))</f>
        <v/>
      </c>
      <c r="AA1406" s="30">
        <f>IF(OR($Y1406="",$E$6=""),"",IF(INDEX($A:$U,ROW(),$E$6)="",0,IF(ISNUMBER(INDEX($A:$U,ROW(),$E$6)),INDEX($A:$U,ROW(),$E$6),IFERROR(--SUBSTITUTE(SUBSTITUTE(TRIM(INDEX($A:$U,ROW(),$E$6)),",",""),"원",""),0))))</f>
        <v/>
      </c>
      <c r="AB1406" s="30">
        <f>IF(OR($Y1406="",$F$6=""),"",IF(INDEX($A:$U,ROW(),$F$6)="","",IF(ISNUMBER(INDEX($A:$U,ROW(),$F$6)),INDEX($A:$U,ROW(),$F$6),IFERROR(--SUBSTITUTE(SUBSTITUTE(TRIM(INDEX($A:$U,ROW(),$F$6)),",",""),"원",""),""))))</f>
        <v/>
      </c>
      <c r="AC1406" s="2">
        <f>IF(OR($Y1406="",$G$6=""),"",INDEX($A:$U,ROW(),$G$6)&amp;"")</f>
        <v/>
      </c>
      <c r="AD1406" s="2">
        <f>IF($Y1406="","",IF(OR(AND(설정!$B$5&lt;&gt;"",ISNUMBER(SEARCH(설정!$B$5,$AC1406))),AND(설정!$B$6&lt;&gt;"",ISNUMBER(SEARCH(설정!$B$6,$AC1406))),AND(설정!$B$7&lt;&gt;"",ISNUMBER(SEARCH(설정!$B$7,$AC1406)))),"제외","포함"))</f>
        <v/>
      </c>
    </row>
    <row r="1407">
      <c r="W1407" s="2">
        <f>IF(OR($B$5="",$C$6="",ROW()&lt;$B$5),"",IF(INDEX($A:$U,ROW(),$C$6)="","",INDEX($A:$U,ROW(),$C$6)))</f>
        <v/>
      </c>
      <c r="X1407" s="28">
        <f>IF($W1407="","",IF(ISNUMBER($W1407),IF($W1407&gt;=10000000,IFERROR(DATE(INT($W1407/10000),MOD(INT($W1407/100),100),MOD($W1407,100)),""),$W1407),IF(ISNUMBER(--SUBSTITUTE(SUBSTITUTE(TRIM($W1407),".","-"),"/","-")),IF(--SUBSTITUTE(SUBSTITUTE(TRIM($W1407),".","-"),"/","-")&gt;=10000000,IFERROR(DATE(--LEFT(TRIM($W1407),4),--MID(TRIM($W1407),5,2),--RIGHT(TRIM($W1407),2)),""),--SUBSTITUTE(SUBSTITUTE(TRIM($W1407),".","-"),"/","-")),IFERROR(--LEFT(SUBSTITUTE(SUBSTITUTE(TRIM($W1407),".","-"),"/","-"),10),""))))</f>
        <v/>
      </c>
      <c r="Y1407" s="29">
        <f>IF($X1407="","",INT($X1407))</f>
        <v/>
      </c>
      <c r="Z1407" s="30">
        <f>IF(OR($Y1407="",$D$6=""),"",IF(INDEX($A:$U,ROW(),$D$6)="",0,IF(ISNUMBER(INDEX($A:$U,ROW(),$D$6)),INDEX($A:$U,ROW(),$D$6),IFERROR(--SUBSTITUTE(SUBSTITUTE(TRIM(INDEX($A:$U,ROW(),$D$6)),",",""),"원",""),0))))</f>
        <v/>
      </c>
      <c r="AA1407" s="30">
        <f>IF(OR($Y1407="",$E$6=""),"",IF(INDEX($A:$U,ROW(),$E$6)="",0,IF(ISNUMBER(INDEX($A:$U,ROW(),$E$6)),INDEX($A:$U,ROW(),$E$6),IFERROR(--SUBSTITUTE(SUBSTITUTE(TRIM(INDEX($A:$U,ROW(),$E$6)),",",""),"원",""),0))))</f>
        <v/>
      </c>
      <c r="AB1407" s="30">
        <f>IF(OR($Y1407="",$F$6=""),"",IF(INDEX($A:$U,ROW(),$F$6)="","",IF(ISNUMBER(INDEX($A:$U,ROW(),$F$6)),INDEX($A:$U,ROW(),$F$6),IFERROR(--SUBSTITUTE(SUBSTITUTE(TRIM(INDEX($A:$U,ROW(),$F$6)),",",""),"원",""),""))))</f>
        <v/>
      </c>
      <c r="AC1407" s="2">
        <f>IF(OR($Y1407="",$G$6=""),"",INDEX($A:$U,ROW(),$G$6)&amp;"")</f>
        <v/>
      </c>
      <c r="AD1407" s="2">
        <f>IF($Y1407="","",IF(OR(AND(설정!$B$5&lt;&gt;"",ISNUMBER(SEARCH(설정!$B$5,$AC1407))),AND(설정!$B$6&lt;&gt;"",ISNUMBER(SEARCH(설정!$B$6,$AC1407))),AND(설정!$B$7&lt;&gt;"",ISNUMBER(SEARCH(설정!$B$7,$AC1407)))),"제외","포함"))</f>
        <v/>
      </c>
    </row>
    <row r="1408">
      <c r="W1408" s="2">
        <f>IF(OR($B$5="",$C$6="",ROW()&lt;$B$5),"",IF(INDEX($A:$U,ROW(),$C$6)="","",INDEX($A:$U,ROW(),$C$6)))</f>
        <v/>
      </c>
      <c r="X1408" s="28">
        <f>IF($W1408="","",IF(ISNUMBER($W1408),IF($W1408&gt;=10000000,IFERROR(DATE(INT($W1408/10000),MOD(INT($W1408/100),100),MOD($W1408,100)),""),$W1408),IF(ISNUMBER(--SUBSTITUTE(SUBSTITUTE(TRIM($W1408),".","-"),"/","-")),IF(--SUBSTITUTE(SUBSTITUTE(TRIM($W1408),".","-"),"/","-")&gt;=10000000,IFERROR(DATE(--LEFT(TRIM($W1408),4),--MID(TRIM($W1408),5,2),--RIGHT(TRIM($W1408),2)),""),--SUBSTITUTE(SUBSTITUTE(TRIM($W1408),".","-"),"/","-")),IFERROR(--LEFT(SUBSTITUTE(SUBSTITUTE(TRIM($W1408),".","-"),"/","-"),10),""))))</f>
        <v/>
      </c>
      <c r="Y1408" s="29">
        <f>IF($X1408="","",INT($X1408))</f>
        <v/>
      </c>
      <c r="Z1408" s="30">
        <f>IF(OR($Y1408="",$D$6=""),"",IF(INDEX($A:$U,ROW(),$D$6)="",0,IF(ISNUMBER(INDEX($A:$U,ROW(),$D$6)),INDEX($A:$U,ROW(),$D$6),IFERROR(--SUBSTITUTE(SUBSTITUTE(TRIM(INDEX($A:$U,ROW(),$D$6)),",",""),"원",""),0))))</f>
        <v/>
      </c>
      <c r="AA1408" s="30">
        <f>IF(OR($Y1408="",$E$6=""),"",IF(INDEX($A:$U,ROW(),$E$6)="",0,IF(ISNUMBER(INDEX($A:$U,ROW(),$E$6)),INDEX($A:$U,ROW(),$E$6),IFERROR(--SUBSTITUTE(SUBSTITUTE(TRIM(INDEX($A:$U,ROW(),$E$6)),",",""),"원",""),0))))</f>
        <v/>
      </c>
      <c r="AB1408" s="30">
        <f>IF(OR($Y1408="",$F$6=""),"",IF(INDEX($A:$U,ROW(),$F$6)="","",IF(ISNUMBER(INDEX($A:$U,ROW(),$F$6)),INDEX($A:$U,ROW(),$F$6),IFERROR(--SUBSTITUTE(SUBSTITUTE(TRIM(INDEX($A:$U,ROW(),$F$6)),",",""),"원",""),""))))</f>
        <v/>
      </c>
      <c r="AC1408" s="2">
        <f>IF(OR($Y1408="",$G$6=""),"",INDEX($A:$U,ROW(),$G$6)&amp;"")</f>
        <v/>
      </c>
      <c r="AD1408" s="2">
        <f>IF($Y1408="","",IF(OR(AND(설정!$B$5&lt;&gt;"",ISNUMBER(SEARCH(설정!$B$5,$AC1408))),AND(설정!$B$6&lt;&gt;"",ISNUMBER(SEARCH(설정!$B$6,$AC1408))),AND(설정!$B$7&lt;&gt;"",ISNUMBER(SEARCH(설정!$B$7,$AC1408)))),"제외","포함"))</f>
        <v/>
      </c>
    </row>
    <row r="1409">
      <c r="W1409" s="2">
        <f>IF(OR($B$5="",$C$6="",ROW()&lt;$B$5),"",IF(INDEX($A:$U,ROW(),$C$6)="","",INDEX($A:$U,ROW(),$C$6)))</f>
        <v/>
      </c>
      <c r="X1409" s="28">
        <f>IF($W1409="","",IF(ISNUMBER($W1409),IF($W1409&gt;=10000000,IFERROR(DATE(INT($W1409/10000),MOD(INT($W1409/100),100),MOD($W1409,100)),""),$W1409),IF(ISNUMBER(--SUBSTITUTE(SUBSTITUTE(TRIM($W1409),".","-"),"/","-")),IF(--SUBSTITUTE(SUBSTITUTE(TRIM($W1409),".","-"),"/","-")&gt;=10000000,IFERROR(DATE(--LEFT(TRIM($W1409),4),--MID(TRIM($W1409),5,2),--RIGHT(TRIM($W1409),2)),""),--SUBSTITUTE(SUBSTITUTE(TRIM($W1409),".","-"),"/","-")),IFERROR(--LEFT(SUBSTITUTE(SUBSTITUTE(TRIM($W1409),".","-"),"/","-"),10),""))))</f>
        <v/>
      </c>
      <c r="Y1409" s="29">
        <f>IF($X1409="","",INT($X1409))</f>
        <v/>
      </c>
      <c r="Z1409" s="30">
        <f>IF(OR($Y1409="",$D$6=""),"",IF(INDEX($A:$U,ROW(),$D$6)="",0,IF(ISNUMBER(INDEX($A:$U,ROW(),$D$6)),INDEX($A:$U,ROW(),$D$6),IFERROR(--SUBSTITUTE(SUBSTITUTE(TRIM(INDEX($A:$U,ROW(),$D$6)),",",""),"원",""),0))))</f>
        <v/>
      </c>
      <c r="AA1409" s="30">
        <f>IF(OR($Y1409="",$E$6=""),"",IF(INDEX($A:$U,ROW(),$E$6)="",0,IF(ISNUMBER(INDEX($A:$U,ROW(),$E$6)),INDEX($A:$U,ROW(),$E$6),IFERROR(--SUBSTITUTE(SUBSTITUTE(TRIM(INDEX($A:$U,ROW(),$E$6)),",",""),"원",""),0))))</f>
        <v/>
      </c>
      <c r="AB1409" s="30">
        <f>IF(OR($Y1409="",$F$6=""),"",IF(INDEX($A:$U,ROW(),$F$6)="","",IF(ISNUMBER(INDEX($A:$U,ROW(),$F$6)),INDEX($A:$U,ROW(),$F$6),IFERROR(--SUBSTITUTE(SUBSTITUTE(TRIM(INDEX($A:$U,ROW(),$F$6)),",",""),"원",""),""))))</f>
        <v/>
      </c>
      <c r="AC1409" s="2">
        <f>IF(OR($Y1409="",$G$6=""),"",INDEX($A:$U,ROW(),$G$6)&amp;"")</f>
        <v/>
      </c>
      <c r="AD1409" s="2">
        <f>IF($Y1409="","",IF(OR(AND(설정!$B$5&lt;&gt;"",ISNUMBER(SEARCH(설정!$B$5,$AC1409))),AND(설정!$B$6&lt;&gt;"",ISNUMBER(SEARCH(설정!$B$6,$AC1409))),AND(설정!$B$7&lt;&gt;"",ISNUMBER(SEARCH(설정!$B$7,$AC1409)))),"제외","포함"))</f>
        <v/>
      </c>
    </row>
    <row r="1410">
      <c r="W1410" s="2">
        <f>IF(OR($B$5="",$C$6="",ROW()&lt;$B$5),"",IF(INDEX($A:$U,ROW(),$C$6)="","",INDEX($A:$U,ROW(),$C$6)))</f>
        <v/>
      </c>
      <c r="X1410" s="28">
        <f>IF($W1410="","",IF(ISNUMBER($W1410),IF($W1410&gt;=10000000,IFERROR(DATE(INT($W1410/10000),MOD(INT($W1410/100),100),MOD($W1410,100)),""),$W1410),IF(ISNUMBER(--SUBSTITUTE(SUBSTITUTE(TRIM($W1410),".","-"),"/","-")),IF(--SUBSTITUTE(SUBSTITUTE(TRIM($W1410),".","-"),"/","-")&gt;=10000000,IFERROR(DATE(--LEFT(TRIM($W1410),4),--MID(TRIM($W1410),5,2),--RIGHT(TRIM($W1410),2)),""),--SUBSTITUTE(SUBSTITUTE(TRIM($W1410),".","-"),"/","-")),IFERROR(--LEFT(SUBSTITUTE(SUBSTITUTE(TRIM($W1410),".","-"),"/","-"),10),""))))</f>
        <v/>
      </c>
      <c r="Y1410" s="29">
        <f>IF($X1410="","",INT($X1410))</f>
        <v/>
      </c>
      <c r="Z1410" s="30">
        <f>IF(OR($Y1410="",$D$6=""),"",IF(INDEX($A:$U,ROW(),$D$6)="",0,IF(ISNUMBER(INDEX($A:$U,ROW(),$D$6)),INDEX($A:$U,ROW(),$D$6),IFERROR(--SUBSTITUTE(SUBSTITUTE(TRIM(INDEX($A:$U,ROW(),$D$6)),",",""),"원",""),0))))</f>
        <v/>
      </c>
      <c r="AA1410" s="30">
        <f>IF(OR($Y1410="",$E$6=""),"",IF(INDEX($A:$U,ROW(),$E$6)="",0,IF(ISNUMBER(INDEX($A:$U,ROW(),$E$6)),INDEX($A:$U,ROW(),$E$6),IFERROR(--SUBSTITUTE(SUBSTITUTE(TRIM(INDEX($A:$U,ROW(),$E$6)),",",""),"원",""),0))))</f>
        <v/>
      </c>
      <c r="AB1410" s="30">
        <f>IF(OR($Y1410="",$F$6=""),"",IF(INDEX($A:$U,ROW(),$F$6)="","",IF(ISNUMBER(INDEX($A:$U,ROW(),$F$6)),INDEX($A:$U,ROW(),$F$6),IFERROR(--SUBSTITUTE(SUBSTITUTE(TRIM(INDEX($A:$U,ROW(),$F$6)),",",""),"원",""),""))))</f>
        <v/>
      </c>
      <c r="AC1410" s="2">
        <f>IF(OR($Y1410="",$G$6=""),"",INDEX($A:$U,ROW(),$G$6)&amp;"")</f>
        <v/>
      </c>
      <c r="AD1410" s="2">
        <f>IF($Y1410="","",IF(OR(AND(설정!$B$5&lt;&gt;"",ISNUMBER(SEARCH(설정!$B$5,$AC1410))),AND(설정!$B$6&lt;&gt;"",ISNUMBER(SEARCH(설정!$B$6,$AC1410))),AND(설정!$B$7&lt;&gt;"",ISNUMBER(SEARCH(설정!$B$7,$AC1410)))),"제외","포함"))</f>
        <v/>
      </c>
    </row>
    <row r="1411">
      <c r="W1411" s="2">
        <f>IF(OR($B$5="",$C$6="",ROW()&lt;$B$5),"",IF(INDEX($A:$U,ROW(),$C$6)="","",INDEX($A:$U,ROW(),$C$6)))</f>
        <v/>
      </c>
      <c r="X1411" s="28">
        <f>IF($W1411="","",IF(ISNUMBER($W1411),IF($W1411&gt;=10000000,IFERROR(DATE(INT($W1411/10000),MOD(INT($W1411/100),100),MOD($W1411,100)),""),$W1411),IF(ISNUMBER(--SUBSTITUTE(SUBSTITUTE(TRIM($W1411),".","-"),"/","-")),IF(--SUBSTITUTE(SUBSTITUTE(TRIM($W1411),".","-"),"/","-")&gt;=10000000,IFERROR(DATE(--LEFT(TRIM($W1411),4),--MID(TRIM($W1411),5,2),--RIGHT(TRIM($W1411),2)),""),--SUBSTITUTE(SUBSTITUTE(TRIM($W1411),".","-"),"/","-")),IFERROR(--LEFT(SUBSTITUTE(SUBSTITUTE(TRIM($W1411),".","-"),"/","-"),10),""))))</f>
        <v/>
      </c>
      <c r="Y1411" s="29">
        <f>IF($X1411="","",INT($X1411))</f>
        <v/>
      </c>
      <c r="Z1411" s="30">
        <f>IF(OR($Y1411="",$D$6=""),"",IF(INDEX($A:$U,ROW(),$D$6)="",0,IF(ISNUMBER(INDEX($A:$U,ROW(),$D$6)),INDEX($A:$U,ROW(),$D$6),IFERROR(--SUBSTITUTE(SUBSTITUTE(TRIM(INDEX($A:$U,ROW(),$D$6)),",",""),"원",""),0))))</f>
        <v/>
      </c>
      <c r="AA1411" s="30">
        <f>IF(OR($Y1411="",$E$6=""),"",IF(INDEX($A:$U,ROW(),$E$6)="",0,IF(ISNUMBER(INDEX($A:$U,ROW(),$E$6)),INDEX($A:$U,ROW(),$E$6),IFERROR(--SUBSTITUTE(SUBSTITUTE(TRIM(INDEX($A:$U,ROW(),$E$6)),",",""),"원",""),0))))</f>
        <v/>
      </c>
      <c r="AB1411" s="30">
        <f>IF(OR($Y1411="",$F$6=""),"",IF(INDEX($A:$U,ROW(),$F$6)="","",IF(ISNUMBER(INDEX($A:$U,ROW(),$F$6)),INDEX($A:$U,ROW(),$F$6),IFERROR(--SUBSTITUTE(SUBSTITUTE(TRIM(INDEX($A:$U,ROW(),$F$6)),",",""),"원",""),""))))</f>
        <v/>
      </c>
      <c r="AC1411" s="2">
        <f>IF(OR($Y1411="",$G$6=""),"",INDEX($A:$U,ROW(),$G$6)&amp;"")</f>
        <v/>
      </c>
      <c r="AD1411" s="2">
        <f>IF($Y1411="","",IF(OR(AND(설정!$B$5&lt;&gt;"",ISNUMBER(SEARCH(설정!$B$5,$AC1411))),AND(설정!$B$6&lt;&gt;"",ISNUMBER(SEARCH(설정!$B$6,$AC1411))),AND(설정!$B$7&lt;&gt;"",ISNUMBER(SEARCH(설정!$B$7,$AC1411)))),"제외","포함"))</f>
        <v/>
      </c>
    </row>
    <row r="1412">
      <c r="W1412" s="2">
        <f>IF(OR($B$5="",$C$6="",ROW()&lt;$B$5),"",IF(INDEX($A:$U,ROW(),$C$6)="","",INDEX($A:$U,ROW(),$C$6)))</f>
        <v/>
      </c>
      <c r="X1412" s="28">
        <f>IF($W1412="","",IF(ISNUMBER($W1412),IF($W1412&gt;=10000000,IFERROR(DATE(INT($W1412/10000),MOD(INT($W1412/100),100),MOD($W1412,100)),""),$W1412),IF(ISNUMBER(--SUBSTITUTE(SUBSTITUTE(TRIM($W1412),".","-"),"/","-")),IF(--SUBSTITUTE(SUBSTITUTE(TRIM($W1412),".","-"),"/","-")&gt;=10000000,IFERROR(DATE(--LEFT(TRIM($W1412),4),--MID(TRIM($W1412),5,2),--RIGHT(TRIM($W1412),2)),""),--SUBSTITUTE(SUBSTITUTE(TRIM($W1412),".","-"),"/","-")),IFERROR(--LEFT(SUBSTITUTE(SUBSTITUTE(TRIM($W1412),".","-"),"/","-"),10),""))))</f>
        <v/>
      </c>
      <c r="Y1412" s="29">
        <f>IF($X1412="","",INT($X1412))</f>
        <v/>
      </c>
      <c r="Z1412" s="30">
        <f>IF(OR($Y1412="",$D$6=""),"",IF(INDEX($A:$U,ROW(),$D$6)="",0,IF(ISNUMBER(INDEX($A:$U,ROW(),$D$6)),INDEX($A:$U,ROW(),$D$6),IFERROR(--SUBSTITUTE(SUBSTITUTE(TRIM(INDEX($A:$U,ROW(),$D$6)),",",""),"원",""),0))))</f>
        <v/>
      </c>
      <c r="AA1412" s="30">
        <f>IF(OR($Y1412="",$E$6=""),"",IF(INDEX($A:$U,ROW(),$E$6)="",0,IF(ISNUMBER(INDEX($A:$U,ROW(),$E$6)),INDEX($A:$U,ROW(),$E$6),IFERROR(--SUBSTITUTE(SUBSTITUTE(TRIM(INDEX($A:$U,ROW(),$E$6)),",",""),"원",""),0))))</f>
        <v/>
      </c>
      <c r="AB1412" s="30">
        <f>IF(OR($Y1412="",$F$6=""),"",IF(INDEX($A:$U,ROW(),$F$6)="","",IF(ISNUMBER(INDEX($A:$U,ROW(),$F$6)),INDEX($A:$U,ROW(),$F$6),IFERROR(--SUBSTITUTE(SUBSTITUTE(TRIM(INDEX($A:$U,ROW(),$F$6)),",",""),"원",""),""))))</f>
        <v/>
      </c>
      <c r="AC1412" s="2">
        <f>IF(OR($Y1412="",$G$6=""),"",INDEX($A:$U,ROW(),$G$6)&amp;"")</f>
        <v/>
      </c>
      <c r="AD1412" s="2">
        <f>IF($Y1412="","",IF(OR(AND(설정!$B$5&lt;&gt;"",ISNUMBER(SEARCH(설정!$B$5,$AC1412))),AND(설정!$B$6&lt;&gt;"",ISNUMBER(SEARCH(설정!$B$6,$AC1412))),AND(설정!$B$7&lt;&gt;"",ISNUMBER(SEARCH(설정!$B$7,$AC1412)))),"제외","포함"))</f>
        <v/>
      </c>
    </row>
    <row r="1413">
      <c r="W1413" s="2">
        <f>IF(OR($B$5="",$C$6="",ROW()&lt;$B$5),"",IF(INDEX($A:$U,ROW(),$C$6)="","",INDEX($A:$U,ROW(),$C$6)))</f>
        <v/>
      </c>
      <c r="X1413" s="28">
        <f>IF($W1413="","",IF(ISNUMBER($W1413),IF($W1413&gt;=10000000,IFERROR(DATE(INT($W1413/10000),MOD(INT($W1413/100),100),MOD($W1413,100)),""),$W1413),IF(ISNUMBER(--SUBSTITUTE(SUBSTITUTE(TRIM($W1413),".","-"),"/","-")),IF(--SUBSTITUTE(SUBSTITUTE(TRIM($W1413),".","-"),"/","-")&gt;=10000000,IFERROR(DATE(--LEFT(TRIM($W1413),4),--MID(TRIM($W1413),5,2),--RIGHT(TRIM($W1413),2)),""),--SUBSTITUTE(SUBSTITUTE(TRIM($W1413),".","-"),"/","-")),IFERROR(--LEFT(SUBSTITUTE(SUBSTITUTE(TRIM($W1413),".","-"),"/","-"),10),""))))</f>
        <v/>
      </c>
      <c r="Y1413" s="29">
        <f>IF($X1413="","",INT($X1413))</f>
        <v/>
      </c>
      <c r="Z1413" s="30">
        <f>IF(OR($Y1413="",$D$6=""),"",IF(INDEX($A:$U,ROW(),$D$6)="",0,IF(ISNUMBER(INDEX($A:$U,ROW(),$D$6)),INDEX($A:$U,ROW(),$D$6),IFERROR(--SUBSTITUTE(SUBSTITUTE(TRIM(INDEX($A:$U,ROW(),$D$6)),",",""),"원",""),0))))</f>
        <v/>
      </c>
      <c r="AA1413" s="30">
        <f>IF(OR($Y1413="",$E$6=""),"",IF(INDEX($A:$U,ROW(),$E$6)="",0,IF(ISNUMBER(INDEX($A:$U,ROW(),$E$6)),INDEX($A:$U,ROW(),$E$6),IFERROR(--SUBSTITUTE(SUBSTITUTE(TRIM(INDEX($A:$U,ROW(),$E$6)),",",""),"원",""),0))))</f>
        <v/>
      </c>
      <c r="AB1413" s="30">
        <f>IF(OR($Y1413="",$F$6=""),"",IF(INDEX($A:$U,ROW(),$F$6)="","",IF(ISNUMBER(INDEX($A:$U,ROW(),$F$6)),INDEX($A:$U,ROW(),$F$6),IFERROR(--SUBSTITUTE(SUBSTITUTE(TRIM(INDEX($A:$U,ROW(),$F$6)),",",""),"원",""),""))))</f>
        <v/>
      </c>
      <c r="AC1413" s="2">
        <f>IF(OR($Y1413="",$G$6=""),"",INDEX($A:$U,ROW(),$G$6)&amp;"")</f>
        <v/>
      </c>
      <c r="AD1413" s="2">
        <f>IF($Y1413="","",IF(OR(AND(설정!$B$5&lt;&gt;"",ISNUMBER(SEARCH(설정!$B$5,$AC1413))),AND(설정!$B$6&lt;&gt;"",ISNUMBER(SEARCH(설정!$B$6,$AC1413))),AND(설정!$B$7&lt;&gt;"",ISNUMBER(SEARCH(설정!$B$7,$AC1413)))),"제외","포함"))</f>
        <v/>
      </c>
    </row>
    <row r="1414">
      <c r="W1414" s="2">
        <f>IF(OR($B$5="",$C$6="",ROW()&lt;$B$5),"",IF(INDEX($A:$U,ROW(),$C$6)="","",INDEX($A:$U,ROW(),$C$6)))</f>
        <v/>
      </c>
      <c r="X1414" s="28">
        <f>IF($W1414="","",IF(ISNUMBER($W1414),IF($W1414&gt;=10000000,IFERROR(DATE(INT($W1414/10000),MOD(INT($W1414/100),100),MOD($W1414,100)),""),$W1414),IF(ISNUMBER(--SUBSTITUTE(SUBSTITUTE(TRIM($W1414),".","-"),"/","-")),IF(--SUBSTITUTE(SUBSTITUTE(TRIM($W1414),".","-"),"/","-")&gt;=10000000,IFERROR(DATE(--LEFT(TRIM($W1414),4),--MID(TRIM($W1414),5,2),--RIGHT(TRIM($W1414),2)),""),--SUBSTITUTE(SUBSTITUTE(TRIM($W1414),".","-"),"/","-")),IFERROR(--LEFT(SUBSTITUTE(SUBSTITUTE(TRIM($W1414),".","-"),"/","-"),10),""))))</f>
        <v/>
      </c>
      <c r="Y1414" s="29">
        <f>IF($X1414="","",INT($X1414))</f>
        <v/>
      </c>
      <c r="Z1414" s="30">
        <f>IF(OR($Y1414="",$D$6=""),"",IF(INDEX($A:$U,ROW(),$D$6)="",0,IF(ISNUMBER(INDEX($A:$U,ROW(),$D$6)),INDEX($A:$U,ROW(),$D$6),IFERROR(--SUBSTITUTE(SUBSTITUTE(TRIM(INDEX($A:$U,ROW(),$D$6)),",",""),"원",""),0))))</f>
        <v/>
      </c>
      <c r="AA1414" s="30">
        <f>IF(OR($Y1414="",$E$6=""),"",IF(INDEX($A:$U,ROW(),$E$6)="",0,IF(ISNUMBER(INDEX($A:$U,ROW(),$E$6)),INDEX($A:$U,ROW(),$E$6),IFERROR(--SUBSTITUTE(SUBSTITUTE(TRIM(INDEX($A:$U,ROW(),$E$6)),",",""),"원",""),0))))</f>
        <v/>
      </c>
      <c r="AB1414" s="30">
        <f>IF(OR($Y1414="",$F$6=""),"",IF(INDEX($A:$U,ROW(),$F$6)="","",IF(ISNUMBER(INDEX($A:$U,ROW(),$F$6)),INDEX($A:$U,ROW(),$F$6),IFERROR(--SUBSTITUTE(SUBSTITUTE(TRIM(INDEX($A:$U,ROW(),$F$6)),",",""),"원",""),""))))</f>
        <v/>
      </c>
      <c r="AC1414" s="2">
        <f>IF(OR($Y1414="",$G$6=""),"",INDEX($A:$U,ROW(),$G$6)&amp;"")</f>
        <v/>
      </c>
      <c r="AD1414" s="2">
        <f>IF($Y1414="","",IF(OR(AND(설정!$B$5&lt;&gt;"",ISNUMBER(SEARCH(설정!$B$5,$AC1414))),AND(설정!$B$6&lt;&gt;"",ISNUMBER(SEARCH(설정!$B$6,$AC1414))),AND(설정!$B$7&lt;&gt;"",ISNUMBER(SEARCH(설정!$B$7,$AC1414)))),"제외","포함"))</f>
        <v/>
      </c>
    </row>
    <row r="1415">
      <c r="W1415" s="2">
        <f>IF(OR($B$5="",$C$6="",ROW()&lt;$B$5),"",IF(INDEX($A:$U,ROW(),$C$6)="","",INDEX($A:$U,ROW(),$C$6)))</f>
        <v/>
      </c>
      <c r="X1415" s="28">
        <f>IF($W1415="","",IF(ISNUMBER($W1415),IF($W1415&gt;=10000000,IFERROR(DATE(INT($W1415/10000),MOD(INT($W1415/100),100),MOD($W1415,100)),""),$W1415),IF(ISNUMBER(--SUBSTITUTE(SUBSTITUTE(TRIM($W1415),".","-"),"/","-")),IF(--SUBSTITUTE(SUBSTITUTE(TRIM($W1415),".","-"),"/","-")&gt;=10000000,IFERROR(DATE(--LEFT(TRIM($W1415),4),--MID(TRIM($W1415),5,2),--RIGHT(TRIM($W1415),2)),""),--SUBSTITUTE(SUBSTITUTE(TRIM($W1415),".","-"),"/","-")),IFERROR(--LEFT(SUBSTITUTE(SUBSTITUTE(TRIM($W1415),".","-"),"/","-"),10),""))))</f>
        <v/>
      </c>
      <c r="Y1415" s="29">
        <f>IF($X1415="","",INT($X1415))</f>
        <v/>
      </c>
      <c r="Z1415" s="30">
        <f>IF(OR($Y1415="",$D$6=""),"",IF(INDEX($A:$U,ROW(),$D$6)="",0,IF(ISNUMBER(INDEX($A:$U,ROW(),$D$6)),INDEX($A:$U,ROW(),$D$6),IFERROR(--SUBSTITUTE(SUBSTITUTE(TRIM(INDEX($A:$U,ROW(),$D$6)),",",""),"원",""),0))))</f>
        <v/>
      </c>
      <c r="AA1415" s="30">
        <f>IF(OR($Y1415="",$E$6=""),"",IF(INDEX($A:$U,ROW(),$E$6)="",0,IF(ISNUMBER(INDEX($A:$U,ROW(),$E$6)),INDEX($A:$U,ROW(),$E$6),IFERROR(--SUBSTITUTE(SUBSTITUTE(TRIM(INDEX($A:$U,ROW(),$E$6)),",",""),"원",""),0))))</f>
        <v/>
      </c>
      <c r="AB1415" s="30">
        <f>IF(OR($Y1415="",$F$6=""),"",IF(INDEX($A:$U,ROW(),$F$6)="","",IF(ISNUMBER(INDEX($A:$U,ROW(),$F$6)),INDEX($A:$U,ROW(),$F$6),IFERROR(--SUBSTITUTE(SUBSTITUTE(TRIM(INDEX($A:$U,ROW(),$F$6)),",",""),"원",""),""))))</f>
        <v/>
      </c>
      <c r="AC1415" s="2">
        <f>IF(OR($Y1415="",$G$6=""),"",INDEX($A:$U,ROW(),$G$6)&amp;"")</f>
        <v/>
      </c>
      <c r="AD1415" s="2">
        <f>IF($Y1415="","",IF(OR(AND(설정!$B$5&lt;&gt;"",ISNUMBER(SEARCH(설정!$B$5,$AC1415))),AND(설정!$B$6&lt;&gt;"",ISNUMBER(SEARCH(설정!$B$6,$AC1415))),AND(설정!$B$7&lt;&gt;"",ISNUMBER(SEARCH(설정!$B$7,$AC1415)))),"제외","포함"))</f>
        <v/>
      </c>
    </row>
    <row r="1416">
      <c r="W1416" s="2">
        <f>IF(OR($B$5="",$C$6="",ROW()&lt;$B$5),"",IF(INDEX($A:$U,ROW(),$C$6)="","",INDEX($A:$U,ROW(),$C$6)))</f>
        <v/>
      </c>
      <c r="X1416" s="28">
        <f>IF($W1416="","",IF(ISNUMBER($W1416),IF($W1416&gt;=10000000,IFERROR(DATE(INT($W1416/10000),MOD(INT($W1416/100),100),MOD($W1416,100)),""),$W1416),IF(ISNUMBER(--SUBSTITUTE(SUBSTITUTE(TRIM($W1416),".","-"),"/","-")),IF(--SUBSTITUTE(SUBSTITUTE(TRIM($W1416),".","-"),"/","-")&gt;=10000000,IFERROR(DATE(--LEFT(TRIM($W1416),4),--MID(TRIM($W1416),5,2),--RIGHT(TRIM($W1416),2)),""),--SUBSTITUTE(SUBSTITUTE(TRIM($W1416),".","-"),"/","-")),IFERROR(--LEFT(SUBSTITUTE(SUBSTITUTE(TRIM($W1416),".","-"),"/","-"),10),""))))</f>
        <v/>
      </c>
      <c r="Y1416" s="29">
        <f>IF($X1416="","",INT($X1416))</f>
        <v/>
      </c>
      <c r="Z1416" s="30">
        <f>IF(OR($Y1416="",$D$6=""),"",IF(INDEX($A:$U,ROW(),$D$6)="",0,IF(ISNUMBER(INDEX($A:$U,ROW(),$D$6)),INDEX($A:$U,ROW(),$D$6),IFERROR(--SUBSTITUTE(SUBSTITUTE(TRIM(INDEX($A:$U,ROW(),$D$6)),",",""),"원",""),0))))</f>
        <v/>
      </c>
      <c r="AA1416" s="30">
        <f>IF(OR($Y1416="",$E$6=""),"",IF(INDEX($A:$U,ROW(),$E$6)="",0,IF(ISNUMBER(INDEX($A:$U,ROW(),$E$6)),INDEX($A:$U,ROW(),$E$6),IFERROR(--SUBSTITUTE(SUBSTITUTE(TRIM(INDEX($A:$U,ROW(),$E$6)),",",""),"원",""),0))))</f>
        <v/>
      </c>
      <c r="AB1416" s="30">
        <f>IF(OR($Y1416="",$F$6=""),"",IF(INDEX($A:$U,ROW(),$F$6)="","",IF(ISNUMBER(INDEX($A:$U,ROW(),$F$6)),INDEX($A:$U,ROW(),$F$6),IFERROR(--SUBSTITUTE(SUBSTITUTE(TRIM(INDEX($A:$U,ROW(),$F$6)),",",""),"원",""),""))))</f>
        <v/>
      </c>
      <c r="AC1416" s="2">
        <f>IF(OR($Y1416="",$G$6=""),"",INDEX($A:$U,ROW(),$G$6)&amp;"")</f>
        <v/>
      </c>
      <c r="AD1416" s="2">
        <f>IF($Y1416="","",IF(OR(AND(설정!$B$5&lt;&gt;"",ISNUMBER(SEARCH(설정!$B$5,$AC1416))),AND(설정!$B$6&lt;&gt;"",ISNUMBER(SEARCH(설정!$B$6,$AC1416))),AND(설정!$B$7&lt;&gt;"",ISNUMBER(SEARCH(설정!$B$7,$AC1416)))),"제외","포함"))</f>
        <v/>
      </c>
    </row>
    <row r="1417">
      <c r="W1417" s="2">
        <f>IF(OR($B$5="",$C$6="",ROW()&lt;$B$5),"",IF(INDEX($A:$U,ROW(),$C$6)="","",INDEX($A:$U,ROW(),$C$6)))</f>
        <v/>
      </c>
      <c r="X1417" s="28">
        <f>IF($W1417="","",IF(ISNUMBER($W1417),IF($W1417&gt;=10000000,IFERROR(DATE(INT($W1417/10000),MOD(INT($W1417/100),100),MOD($W1417,100)),""),$W1417),IF(ISNUMBER(--SUBSTITUTE(SUBSTITUTE(TRIM($W1417),".","-"),"/","-")),IF(--SUBSTITUTE(SUBSTITUTE(TRIM($W1417),".","-"),"/","-")&gt;=10000000,IFERROR(DATE(--LEFT(TRIM($W1417),4),--MID(TRIM($W1417),5,2),--RIGHT(TRIM($W1417),2)),""),--SUBSTITUTE(SUBSTITUTE(TRIM($W1417),".","-"),"/","-")),IFERROR(--LEFT(SUBSTITUTE(SUBSTITUTE(TRIM($W1417),".","-"),"/","-"),10),""))))</f>
        <v/>
      </c>
      <c r="Y1417" s="29">
        <f>IF($X1417="","",INT($X1417))</f>
        <v/>
      </c>
      <c r="Z1417" s="30">
        <f>IF(OR($Y1417="",$D$6=""),"",IF(INDEX($A:$U,ROW(),$D$6)="",0,IF(ISNUMBER(INDEX($A:$U,ROW(),$D$6)),INDEX($A:$U,ROW(),$D$6),IFERROR(--SUBSTITUTE(SUBSTITUTE(TRIM(INDEX($A:$U,ROW(),$D$6)),",",""),"원",""),0))))</f>
        <v/>
      </c>
      <c r="AA1417" s="30">
        <f>IF(OR($Y1417="",$E$6=""),"",IF(INDEX($A:$U,ROW(),$E$6)="",0,IF(ISNUMBER(INDEX($A:$U,ROW(),$E$6)),INDEX($A:$U,ROW(),$E$6),IFERROR(--SUBSTITUTE(SUBSTITUTE(TRIM(INDEX($A:$U,ROW(),$E$6)),",",""),"원",""),0))))</f>
        <v/>
      </c>
      <c r="AB1417" s="30">
        <f>IF(OR($Y1417="",$F$6=""),"",IF(INDEX($A:$U,ROW(),$F$6)="","",IF(ISNUMBER(INDEX($A:$U,ROW(),$F$6)),INDEX($A:$U,ROW(),$F$6),IFERROR(--SUBSTITUTE(SUBSTITUTE(TRIM(INDEX($A:$U,ROW(),$F$6)),",",""),"원",""),""))))</f>
        <v/>
      </c>
      <c r="AC1417" s="2">
        <f>IF(OR($Y1417="",$G$6=""),"",INDEX($A:$U,ROW(),$G$6)&amp;"")</f>
        <v/>
      </c>
      <c r="AD1417" s="2">
        <f>IF($Y1417="","",IF(OR(AND(설정!$B$5&lt;&gt;"",ISNUMBER(SEARCH(설정!$B$5,$AC1417))),AND(설정!$B$6&lt;&gt;"",ISNUMBER(SEARCH(설정!$B$6,$AC1417))),AND(설정!$B$7&lt;&gt;"",ISNUMBER(SEARCH(설정!$B$7,$AC1417)))),"제외","포함"))</f>
        <v/>
      </c>
    </row>
    <row r="1418">
      <c r="W1418" s="2">
        <f>IF(OR($B$5="",$C$6="",ROW()&lt;$B$5),"",IF(INDEX($A:$U,ROW(),$C$6)="","",INDEX($A:$U,ROW(),$C$6)))</f>
        <v/>
      </c>
      <c r="X1418" s="28">
        <f>IF($W1418="","",IF(ISNUMBER($W1418),IF($W1418&gt;=10000000,IFERROR(DATE(INT($W1418/10000),MOD(INT($W1418/100),100),MOD($W1418,100)),""),$W1418),IF(ISNUMBER(--SUBSTITUTE(SUBSTITUTE(TRIM($W1418),".","-"),"/","-")),IF(--SUBSTITUTE(SUBSTITUTE(TRIM($W1418),".","-"),"/","-")&gt;=10000000,IFERROR(DATE(--LEFT(TRIM($W1418),4),--MID(TRIM($W1418),5,2),--RIGHT(TRIM($W1418),2)),""),--SUBSTITUTE(SUBSTITUTE(TRIM($W1418),".","-"),"/","-")),IFERROR(--LEFT(SUBSTITUTE(SUBSTITUTE(TRIM($W1418),".","-"),"/","-"),10),""))))</f>
        <v/>
      </c>
      <c r="Y1418" s="29">
        <f>IF($X1418="","",INT($X1418))</f>
        <v/>
      </c>
      <c r="Z1418" s="30">
        <f>IF(OR($Y1418="",$D$6=""),"",IF(INDEX($A:$U,ROW(),$D$6)="",0,IF(ISNUMBER(INDEX($A:$U,ROW(),$D$6)),INDEX($A:$U,ROW(),$D$6),IFERROR(--SUBSTITUTE(SUBSTITUTE(TRIM(INDEX($A:$U,ROW(),$D$6)),",",""),"원",""),0))))</f>
        <v/>
      </c>
      <c r="AA1418" s="30">
        <f>IF(OR($Y1418="",$E$6=""),"",IF(INDEX($A:$U,ROW(),$E$6)="",0,IF(ISNUMBER(INDEX($A:$U,ROW(),$E$6)),INDEX($A:$U,ROW(),$E$6),IFERROR(--SUBSTITUTE(SUBSTITUTE(TRIM(INDEX($A:$U,ROW(),$E$6)),",",""),"원",""),0))))</f>
        <v/>
      </c>
      <c r="AB1418" s="30">
        <f>IF(OR($Y1418="",$F$6=""),"",IF(INDEX($A:$U,ROW(),$F$6)="","",IF(ISNUMBER(INDEX($A:$U,ROW(),$F$6)),INDEX($A:$U,ROW(),$F$6),IFERROR(--SUBSTITUTE(SUBSTITUTE(TRIM(INDEX($A:$U,ROW(),$F$6)),",",""),"원",""),""))))</f>
        <v/>
      </c>
      <c r="AC1418" s="2">
        <f>IF(OR($Y1418="",$G$6=""),"",INDEX($A:$U,ROW(),$G$6)&amp;"")</f>
        <v/>
      </c>
      <c r="AD1418" s="2">
        <f>IF($Y1418="","",IF(OR(AND(설정!$B$5&lt;&gt;"",ISNUMBER(SEARCH(설정!$B$5,$AC1418))),AND(설정!$B$6&lt;&gt;"",ISNUMBER(SEARCH(설정!$B$6,$AC1418))),AND(설정!$B$7&lt;&gt;"",ISNUMBER(SEARCH(설정!$B$7,$AC1418)))),"제외","포함"))</f>
        <v/>
      </c>
    </row>
    <row r="1419">
      <c r="W1419" s="2">
        <f>IF(OR($B$5="",$C$6="",ROW()&lt;$B$5),"",IF(INDEX($A:$U,ROW(),$C$6)="","",INDEX($A:$U,ROW(),$C$6)))</f>
        <v/>
      </c>
      <c r="X1419" s="28">
        <f>IF($W1419="","",IF(ISNUMBER($W1419),IF($W1419&gt;=10000000,IFERROR(DATE(INT($W1419/10000),MOD(INT($W1419/100),100),MOD($W1419,100)),""),$W1419),IF(ISNUMBER(--SUBSTITUTE(SUBSTITUTE(TRIM($W1419),".","-"),"/","-")),IF(--SUBSTITUTE(SUBSTITUTE(TRIM($W1419),".","-"),"/","-")&gt;=10000000,IFERROR(DATE(--LEFT(TRIM($W1419),4),--MID(TRIM($W1419),5,2),--RIGHT(TRIM($W1419),2)),""),--SUBSTITUTE(SUBSTITUTE(TRIM($W1419),".","-"),"/","-")),IFERROR(--LEFT(SUBSTITUTE(SUBSTITUTE(TRIM($W1419),".","-"),"/","-"),10),""))))</f>
        <v/>
      </c>
      <c r="Y1419" s="29">
        <f>IF($X1419="","",INT($X1419))</f>
        <v/>
      </c>
      <c r="Z1419" s="30">
        <f>IF(OR($Y1419="",$D$6=""),"",IF(INDEX($A:$U,ROW(),$D$6)="",0,IF(ISNUMBER(INDEX($A:$U,ROW(),$D$6)),INDEX($A:$U,ROW(),$D$6),IFERROR(--SUBSTITUTE(SUBSTITUTE(TRIM(INDEX($A:$U,ROW(),$D$6)),",",""),"원",""),0))))</f>
        <v/>
      </c>
      <c r="AA1419" s="30">
        <f>IF(OR($Y1419="",$E$6=""),"",IF(INDEX($A:$U,ROW(),$E$6)="",0,IF(ISNUMBER(INDEX($A:$U,ROW(),$E$6)),INDEX($A:$U,ROW(),$E$6),IFERROR(--SUBSTITUTE(SUBSTITUTE(TRIM(INDEX($A:$U,ROW(),$E$6)),",",""),"원",""),0))))</f>
        <v/>
      </c>
      <c r="AB1419" s="30">
        <f>IF(OR($Y1419="",$F$6=""),"",IF(INDEX($A:$U,ROW(),$F$6)="","",IF(ISNUMBER(INDEX($A:$U,ROW(),$F$6)),INDEX($A:$U,ROW(),$F$6),IFERROR(--SUBSTITUTE(SUBSTITUTE(TRIM(INDEX($A:$U,ROW(),$F$6)),",",""),"원",""),""))))</f>
        <v/>
      </c>
      <c r="AC1419" s="2">
        <f>IF(OR($Y1419="",$G$6=""),"",INDEX($A:$U,ROW(),$G$6)&amp;"")</f>
        <v/>
      </c>
      <c r="AD1419" s="2">
        <f>IF($Y1419="","",IF(OR(AND(설정!$B$5&lt;&gt;"",ISNUMBER(SEARCH(설정!$B$5,$AC1419))),AND(설정!$B$6&lt;&gt;"",ISNUMBER(SEARCH(설정!$B$6,$AC1419))),AND(설정!$B$7&lt;&gt;"",ISNUMBER(SEARCH(설정!$B$7,$AC1419)))),"제외","포함"))</f>
        <v/>
      </c>
    </row>
    <row r="1420">
      <c r="W1420" s="2">
        <f>IF(OR($B$5="",$C$6="",ROW()&lt;$B$5),"",IF(INDEX($A:$U,ROW(),$C$6)="","",INDEX($A:$U,ROW(),$C$6)))</f>
        <v/>
      </c>
      <c r="X1420" s="28">
        <f>IF($W1420="","",IF(ISNUMBER($W1420),IF($W1420&gt;=10000000,IFERROR(DATE(INT($W1420/10000),MOD(INT($W1420/100),100),MOD($W1420,100)),""),$W1420),IF(ISNUMBER(--SUBSTITUTE(SUBSTITUTE(TRIM($W1420),".","-"),"/","-")),IF(--SUBSTITUTE(SUBSTITUTE(TRIM($W1420),".","-"),"/","-")&gt;=10000000,IFERROR(DATE(--LEFT(TRIM($W1420),4),--MID(TRIM($W1420),5,2),--RIGHT(TRIM($W1420),2)),""),--SUBSTITUTE(SUBSTITUTE(TRIM($W1420),".","-"),"/","-")),IFERROR(--LEFT(SUBSTITUTE(SUBSTITUTE(TRIM($W1420),".","-"),"/","-"),10),""))))</f>
        <v/>
      </c>
      <c r="Y1420" s="29">
        <f>IF($X1420="","",INT($X1420))</f>
        <v/>
      </c>
      <c r="Z1420" s="30">
        <f>IF(OR($Y1420="",$D$6=""),"",IF(INDEX($A:$U,ROW(),$D$6)="",0,IF(ISNUMBER(INDEX($A:$U,ROW(),$D$6)),INDEX($A:$U,ROW(),$D$6),IFERROR(--SUBSTITUTE(SUBSTITUTE(TRIM(INDEX($A:$U,ROW(),$D$6)),",",""),"원",""),0))))</f>
        <v/>
      </c>
      <c r="AA1420" s="30">
        <f>IF(OR($Y1420="",$E$6=""),"",IF(INDEX($A:$U,ROW(),$E$6)="",0,IF(ISNUMBER(INDEX($A:$U,ROW(),$E$6)),INDEX($A:$U,ROW(),$E$6),IFERROR(--SUBSTITUTE(SUBSTITUTE(TRIM(INDEX($A:$U,ROW(),$E$6)),",",""),"원",""),0))))</f>
        <v/>
      </c>
      <c r="AB1420" s="30">
        <f>IF(OR($Y1420="",$F$6=""),"",IF(INDEX($A:$U,ROW(),$F$6)="","",IF(ISNUMBER(INDEX($A:$U,ROW(),$F$6)),INDEX($A:$U,ROW(),$F$6),IFERROR(--SUBSTITUTE(SUBSTITUTE(TRIM(INDEX($A:$U,ROW(),$F$6)),",",""),"원",""),""))))</f>
        <v/>
      </c>
      <c r="AC1420" s="2">
        <f>IF(OR($Y1420="",$G$6=""),"",INDEX($A:$U,ROW(),$G$6)&amp;"")</f>
        <v/>
      </c>
      <c r="AD1420" s="2">
        <f>IF($Y1420="","",IF(OR(AND(설정!$B$5&lt;&gt;"",ISNUMBER(SEARCH(설정!$B$5,$AC1420))),AND(설정!$B$6&lt;&gt;"",ISNUMBER(SEARCH(설정!$B$6,$AC1420))),AND(설정!$B$7&lt;&gt;"",ISNUMBER(SEARCH(설정!$B$7,$AC1420)))),"제외","포함"))</f>
        <v/>
      </c>
    </row>
    <row r="1421">
      <c r="W1421" s="2">
        <f>IF(OR($B$5="",$C$6="",ROW()&lt;$B$5),"",IF(INDEX($A:$U,ROW(),$C$6)="","",INDEX($A:$U,ROW(),$C$6)))</f>
        <v/>
      </c>
      <c r="X1421" s="28">
        <f>IF($W1421="","",IF(ISNUMBER($W1421),IF($W1421&gt;=10000000,IFERROR(DATE(INT($W1421/10000),MOD(INT($W1421/100),100),MOD($W1421,100)),""),$W1421),IF(ISNUMBER(--SUBSTITUTE(SUBSTITUTE(TRIM($W1421),".","-"),"/","-")),IF(--SUBSTITUTE(SUBSTITUTE(TRIM($W1421),".","-"),"/","-")&gt;=10000000,IFERROR(DATE(--LEFT(TRIM($W1421),4),--MID(TRIM($W1421),5,2),--RIGHT(TRIM($W1421),2)),""),--SUBSTITUTE(SUBSTITUTE(TRIM($W1421),".","-"),"/","-")),IFERROR(--LEFT(SUBSTITUTE(SUBSTITUTE(TRIM($W1421),".","-"),"/","-"),10),""))))</f>
        <v/>
      </c>
      <c r="Y1421" s="29">
        <f>IF($X1421="","",INT($X1421))</f>
        <v/>
      </c>
      <c r="Z1421" s="30">
        <f>IF(OR($Y1421="",$D$6=""),"",IF(INDEX($A:$U,ROW(),$D$6)="",0,IF(ISNUMBER(INDEX($A:$U,ROW(),$D$6)),INDEX($A:$U,ROW(),$D$6),IFERROR(--SUBSTITUTE(SUBSTITUTE(TRIM(INDEX($A:$U,ROW(),$D$6)),",",""),"원",""),0))))</f>
        <v/>
      </c>
      <c r="AA1421" s="30">
        <f>IF(OR($Y1421="",$E$6=""),"",IF(INDEX($A:$U,ROW(),$E$6)="",0,IF(ISNUMBER(INDEX($A:$U,ROW(),$E$6)),INDEX($A:$U,ROW(),$E$6),IFERROR(--SUBSTITUTE(SUBSTITUTE(TRIM(INDEX($A:$U,ROW(),$E$6)),",",""),"원",""),0))))</f>
        <v/>
      </c>
      <c r="AB1421" s="30">
        <f>IF(OR($Y1421="",$F$6=""),"",IF(INDEX($A:$U,ROW(),$F$6)="","",IF(ISNUMBER(INDEX($A:$U,ROW(),$F$6)),INDEX($A:$U,ROW(),$F$6),IFERROR(--SUBSTITUTE(SUBSTITUTE(TRIM(INDEX($A:$U,ROW(),$F$6)),",",""),"원",""),""))))</f>
        <v/>
      </c>
      <c r="AC1421" s="2">
        <f>IF(OR($Y1421="",$G$6=""),"",INDEX($A:$U,ROW(),$G$6)&amp;"")</f>
        <v/>
      </c>
      <c r="AD1421" s="2">
        <f>IF($Y1421="","",IF(OR(AND(설정!$B$5&lt;&gt;"",ISNUMBER(SEARCH(설정!$B$5,$AC1421))),AND(설정!$B$6&lt;&gt;"",ISNUMBER(SEARCH(설정!$B$6,$AC1421))),AND(설정!$B$7&lt;&gt;"",ISNUMBER(SEARCH(설정!$B$7,$AC1421)))),"제외","포함"))</f>
        <v/>
      </c>
    </row>
    <row r="1422">
      <c r="W1422" s="2">
        <f>IF(OR($B$5="",$C$6="",ROW()&lt;$B$5),"",IF(INDEX($A:$U,ROW(),$C$6)="","",INDEX($A:$U,ROW(),$C$6)))</f>
        <v/>
      </c>
      <c r="X1422" s="28">
        <f>IF($W1422="","",IF(ISNUMBER($W1422),IF($W1422&gt;=10000000,IFERROR(DATE(INT($W1422/10000),MOD(INT($W1422/100),100),MOD($W1422,100)),""),$W1422),IF(ISNUMBER(--SUBSTITUTE(SUBSTITUTE(TRIM($W1422),".","-"),"/","-")),IF(--SUBSTITUTE(SUBSTITUTE(TRIM($W1422),".","-"),"/","-")&gt;=10000000,IFERROR(DATE(--LEFT(TRIM($W1422),4),--MID(TRIM($W1422),5,2),--RIGHT(TRIM($W1422),2)),""),--SUBSTITUTE(SUBSTITUTE(TRIM($W1422),".","-"),"/","-")),IFERROR(--LEFT(SUBSTITUTE(SUBSTITUTE(TRIM($W1422),".","-"),"/","-"),10),""))))</f>
        <v/>
      </c>
      <c r="Y1422" s="29">
        <f>IF($X1422="","",INT($X1422))</f>
        <v/>
      </c>
      <c r="Z1422" s="30">
        <f>IF(OR($Y1422="",$D$6=""),"",IF(INDEX($A:$U,ROW(),$D$6)="",0,IF(ISNUMBER(INDEX($A:$U,ROW(),$D$6)),INDEX($A:$U,ROW(),$D$6),IFERROR(--SUBSTITUTE(SUBSTITUTE(TRIM(INDEX($A:$U,ROW(),$D$6)),",",""),"원",""),0))))</f>
        <v/>
      </c>
      <c r="AA1422" s="30">
        <f>IF(OR($Y1422="",$E$6=""),"",IF(INDEX($A:$U,ROW(),$E$6)="",0,IF(ISNUMBER(INDEX($A:$U,ROW(),$E$6)),INDEX($A:$U,ROW(),$E$6),IFERROR(--SUBSTITUTE(SUBSTITUTE(TRIM(INDEX($A:$U,ROW(),$E$6)),",",""),"원",""),0))))</f>
        <v/>
      </c>
      <c r="AB1422" s="30">
        <f>IF(OR($Y1422="",$F$6=""),"",IF(INDEX($A:$U,ROW(),$F$6)="","",IF(ISNUMBER(INDEX($A:$U,ROW(),$F$6)),INDEX($A:$U,ROW(),$F$6),IFERROR(--SUBSTITUTE(SUBSTITUTE(TRIM(INDEX($A:$U,ROW(),$F$6)),",",""),"원",""),""))))</f>
        <v/>
      </c>
      <c r="AC1422" s="2">
        <f>IF(OR($Y1422="",$G$6=""),"",INDEX($A:$U,ROW(),$G$6)&amp;"")</f>
        <v/>
      </c>
      <c r="AD1422" s="2">
        <f>IF($Y1422="","",IF(OR(AND(설정!$B$5&lt;&gt;"",ISNUMBER(SEARCH(설정!$B$5,$AC1422))),AND(설정!$B$6&lt;&gt;"",ISNUMBER(SEARCH(설정!$B$6,$AC1422))),AND(설정!$B$7&lt;&gt;"",ISNUMBER(SEARCH(설정!$B$7,$AC1422)))),"제외","포함"))</f>
        <v/>
      </c>
    </row>
    <row r="1423">
      <c r="W1423" s="2">
        <f>IF(OR($B$5="",$C$6="",ROW()&lt;$B$5),"",IF(INDEX($A:$U,ROW(),$C$6)="","",INDEX($A:$U,ROW(),$C$6)))</f>
        <v/>
      </c>
      <c r="X1423" s="28">
        <f>IF($W1423="","",IF(ISNUMBER($W1423),IF($W1423&gt;=10000000,IFERROR(DATE(INT($W1423/10000),MOD(INT($W1423/100),100),MOD($W1423,100)),""),$W1423),IF(ISNUMBER(--SUBSTITUTE(SUBSTITUTE(TRIM($W1423),".","-"),"/","-")),IF(--SUBSTITUTE(SUBSTITUTE(TRIM($W1423),".","-"),"/","-")&gt;=10000000,IFERROR(DATE(--LEFT(TRIM($W1423),4),--MID(TRIM($W1423),5,2),--RIGHT(TRIM($W1423),2)),""),--SUBSTITUTE(SUBSTITUTE(TRIM($W1423),".","-"),"/","-")),IFERROR(--LEFT(SUBSTITUTE(SUBSTITUTE(TRIM($W1423),".","-"),"/","-"),10),""))))</f>
        <v/>
      </c>
      <c r="Y1423" s="29">
        <f>IF($X1423="","",INT($X1423))</f>
        <v/>
      </c>
      <c r="Z1423" s="30">
        <f>IF(OR($Y1423="",$D$6=""),"",IF(INDEX($A:$U,ROW(),$D$6)="",0,IF(ISNUMBER(INDEX($A:$U,ROW(),$D$6)),INDEX($A:$U,ROW(),$D$6),IFERROR(--SUBSTITUTE(SUBSTITUTE(TRIM(INDEX($A:$U,ROW(),$D$6)),",",""),"원",""),0))))</f>
        <v/>
      </c>
      <c r="AA1423" s="30">
        <f>IF(OR($Y1423="",$E$6=""),"",IF(INDEX($A:$U,ROW(),$E$6)="",0,IF(ISNUMBER(INDEX($A:$U,ROW(),$E$6)),INDEX($A:$U,ROW(),$E$6),IFERROR(--SUBSTITUTE(SUBSTITUTE(TRIM(INDEX($A:$U,ROW(),$E$6)),",",""),"원",""),0))))</f>
        <v/>
      </c>
      <c r="AB1423" s="30">
        <f>IF(OR($Y1423="",$F$6=""),"",IF(INDEX($A:$U,ROW(),$F$6)="","",IF(ISNUMBER(INDEX($A:$U,ROW(),$F$6)),INDEX($A:$U,ROW(),$F$6),IFERROR(--SUBSTITUTE(SUBSTITUTE(TRIM(INDEX($A:$U,ROW(),$F$6)),",",""),"원",""),""))))</f>
        <v/>
      </c>
      <c r="AC1423" s="2">
        <f>IF(OR($Y1423="",$G$6=""),"",INDEX($A:$U,ROW(),$G$6)&amp;"")</f>
        <v/>
      </c>
      <c r="AD1423" s="2">
        <f>IF($Y1423="","",IF(OR(AND(설정!$B$5&lt;&gt;"",ISNUMBER(SEARCH(설정!$B$5,$AC1423))),AND(설정!$B$6&lt;&gt;"",ISNUMBER(SEARCH(설정!$B$6,$AC1423))),AND(설정!$B$7&lt;&gt;"",ISNUMBER(SEARCH(설정!$B$7,$AC1423)))),"제외","포함"))</f>
        <v/>
      </c>
    </row>
    <row r="1424">
      <c r="W1424" s="2">
        <f>IF(OR($B$5="",$C$6="",ROW()&lt;$B$5),"",IF(INDEX($A:$U,ROW(),$C$6)="","",INDEX($A:$U,ROW(),$C$6)))</f>
        <v/>
      </c>
      <c r="X1424" s="28">
        <f>IF($W1424="","",IF(ISNUMBER($W1424),IF($W1424&gt;=10000000,IFERROR(DATE(INT($W1424/10000),MOD(INT($W1424/100),100),MOD($W1424,100)),""),$W1424),IF(ISNUMBER(--SUBSTITUTE(SUBSTITUTE(TRIM($W1424),".","-"),"/","-")),IF(--SUBSTITUTE(SUBSTITUTE(TRIM($W1424),".","-"),"/","-")&gt;=10000000,IFERROR(DATE(--LEFT(TRIM($W1424),4),--MID(TRIM($W1424),5,2),--RIGHT(TRIM($W1424),2)),""),--SUBSTITUTE(SUBSTITUTE(TRIM($W1424),".","-"),"/","-")),IFERROR(--LEFT(SUBSTITUTE(SUBSTITUTE(TRIM($W1424),".","-"),"/","-"),10),""))))</f>
        <v/>
      </c>
      <c r="Y1424" s="29">
        <f>IF($X1424="","",INT($X1424))</f>
        <v/>
      </c>
      <c r="Z1424" s="30">
        <f>IF(OR($Y1424="",$D$6=""),"",IF(INDEX($A:$U,ROW(),$D$6)="",0,IF(ISNUMBER(INDEX($A:$U,ROW(),$D$6)),INDEX($A:$U,ROW(),$D$6),IFERROR(--SUBSTITUTE(SUBSTITUTE(TRIM(INDEX($A:$U,ROW(),$D$6)),",",""),"원",""),0))))</f>
        <v/>
      </c>
      <c r="AA1424" s="30">
        <f>IF(OR($Y1424="",$E$6=""),"",IF(INDEX($A:$U,ROW(),$E$6)="",0,IF(ISNUMBER(INDEX($A:$U,ROW(),$E$6)),INDEX($A:$U,ROW(),$E$6),IFERROR(--SUBSTITUTE(SUBSTITUTE(TRIM(INDEX($A:$U,ROW(),$E$6)),",",""),"원",""),0))))</f>
        <v/>
      </c>
      <c r="AB1424" s="30">
        <f>IF(OR($Y1424="",$F$6=""),"",IF(INDEX($A:$U,ROW(),$F$6)="","",IF(ISNUMBER(INDEX($A:$U,ROW(),$F$6)),INDEX($A:$U,ROW(),$F$6),IFERROR(--SUBSTITUTE(SUBSTITUTE(TRIM(INDEX($A:$U,ROW(),$F$6)),",",""),"원",""),""))))</f>
        <v/>
      </c>
      <c r="AC1424" s="2">
        <f>IF(OR($Y1424="",$G$6=""),"",INDEX($A:$U,ROW(),$G$6)&amp;"")</f>
        <v/>
      </c>
      <c r="AD1424" s="2">
        <f>IF($Y1424="","",IF(OR(AND(설정!$B$5&lt;&gt;"",ISNUMBER(SEARCH(설정!$B$5,$AC1424))),AND(설정!$B$6&lt;&gt;"",ISNUMBER(SEARCH(설정!$B$6,$AC1424))),AND(설정!$B$7&lt;&gt;"",ISNUMBER(SEARCH(설정!$B$7,$AC1424)))),"제외","포함"))</f>
        <v/>
      </c>
    </row>
    <row r="1425">
      <c r="W1425" s="2">
        <f>IF(OR($B$5="",$C$6="",ROW()&lt;$B$5),"",IF(INDEX($A:$U,ROW(),$C$6)="","",INDEX($A:$U,ROW(),$C$6)))</f>
        <v/>
      </c>
      <c r="X1425" s="28">
        <f>IF($W1425="","",IF(ISNUMBER($W1425),IF($W1425&gt;=10000000,IFERROR(DATE(INT($W1425/10000),MOD(INT($W1425/100),100),MOD($W1425,100)),""),$W1425),IF(ISNUMBER(--SUBSTITUTE(SUBSTITUTE(TRIM($W1425),".","-"),"/","-")),IF(--SUBSTITUTE(SUBSTITUTE(TRIM($W1425),".","-"),"/","-")&gt;=10000000,IFERROR(DATE(--LEFT(TRIM($W1425),4),--MID(TRIM($W1425),5,2),--RIGHT(TRIM($W1425),2)),""),--SUBSTITUTE(SUBSTITUTE(TRIM($W1425),".","-"),"/","-")),IFERROR(--LEFT(SUBSTITUTE(SUBSTITUTE(TRIM($W1425),".","-"),"/","-"),10),""))))</f>
        <v/>
      </c>
      <c r="Y1425" s="29">
        <f>IF($X1425="","",INT($X1425))</f>
        <v/>
      </c>
      <c r="Z1425" s="30">
        <f>IF(OR($Y1425="",$D$6=""),"",IF(INDEX($A:$U,ROW(),$D$6)="",0,IF(ISNUMBER(INDEX($A:$U,ROW(),$D$6)),INDEX($A:$U,ROW(),$D$6),IFERROR(--SUBSTITUTE(SUBSTITUTE(TRIM(INDEX($A:$U,ROW(),$D$6)),",",""),"원",""),0))))</f>
        <v/>
      </c>
      <c r="AA1425" s="30">
        <f>IF(OR($Y1425="",$E$6=""),"",IF(INDEX($A:$U,ROW(),$E$6)="",0,IF(ISNUMBER(INDEX($A:$U,ROW(),$E$6)),INDEX($A:$U,ROW(),$E$6),IFERROR(--SUBSTITUTE(SUBSTITUTE(TRIM(INDEX($A:$U,ROW(),$E$6)),",",""),"원",""),0))))</f>
        <v/>
      </c>
      <c r="AB1425" s="30">
        <f>IF(OR($Y1425="",$F$6=""),"",IF(INDEX($A:$U,ROW(),$F$6)="","",IF(ISNUMBER(INDEX($A:$U,ROW(),$F$6)),INDEX($A:$U,ROW(),$F$6),IFERROR(--SUBSTITUTE(SUBSTITUTE(TRIM(INDEX($A:$U,ROW(),$F$6)),",",""),"원",""),""))))</f>
        <v/>
      </c>
      <c r="AC1425" s="2">
        <f>IF(OR($Y1425="",$G$6=""),"",INDEX($A:$U,ROW(),$G$6)&amp;"")</f>
        <v/>
      </c>
      <c r="AD1425" s="2">
        <f>IF($Y1425="","",IF(OR(AND(설정!$B$5&lt;&gt;"",ISNUMBER(SEARCH(설정!$B$5,$AC1425))),AND(설정!$B$6&lt;&gt;"",ISNUMBER(SEARCH(설정!$B$6,$AC1425))),AND(설정!$B$7&lt;&gt;"",ISNUMBER(SEARCH(설정!$B$7,$AC1425)))),"제외","포함"))</f>
        <v/>
      </c>
    </row>
    <row r="1426">
      <c r="W1426" s="2">
        <f>IF(OR($B$5="",$C$6="",ROW()&lt;$B$5),"",IF(INDEX($A:$U,ROW(),$C$6)="","",INDEX($A:$U,ROW(),$C$6)))</f>
        <v/>
      </c>
      <c r="X1426" s="28">
        <f>IF($W1426="","",IF(ISNUMBER($W1426),IF($W1426&gt;=10000000,IFERROR(DATE(INT($W1426/10000),MOD(INT($W1426/100),100),MOD($W1426,100)),""),$W1426),IF(ISNUMBER(--SUBSTITUTE(SUBSTITUTE(TRIM($W1426),".","-"),"/","-")),IF(--SUBSTITUTE(SUBSTITUTE(TRIM($W1426),".","-"),"/","-")&gt;=10000000,IFERROR(DATE(--LEFT(TRIM($W1426),4),--MID(TRIM($W1426),5,2),--RIGHT(TRIM($W1426),2)),""),--SUBSTITUTE(SUBSTITUTE(TRIM($W1426),".","-"),"/","-")),IFERROR(--LEFT(SUBSTITUTE(SUBSTITUTE(TRIM($W1426),".","-"),"/","-"),10),""))))</f>
        <v/>
      </c>
      <c r="Y1426" s="29">
        <f>IF($X1426="","",INT($X1426))</f>
        <v/>
      </c>
      <c r="Z1426" s="30">
        <f>IF(OR($Y1426="",$D$6=""),"",IF(INDEX($A:$U,ROW(),$D$6)="",0,IF(ISNUMBER(INDEX($A:$U,ROW(),$D$6)),INDEX($A:$U,ROW(),$D$6),IFERROR(--SUBSTITUTE(SUBSTITUTE(TRIM(INDEX($A:$U,ROW(),$D$6)),",",""),"원",""),0))))</f>
        <v/>
      </c>
      <c r="AA1426" s="30">
        <f>IF(OR($Y1426="",$E$6=""),"",IF(INDEX($A:$U,ROW(),$E$6)="",0,IF(ISNUMBER(INDEX($A:$U,ROW(),$E$6)),INDEX($A:$U,ROW(),$E$6),IFERROR(--SUBSTITUTE(SUBSTITUTE(TRIM(INDEX($A:$U,ROW(),$E$6)),",",""),"원",""),0))))</f>
        <v/>
      </c>
      <c r="AB1426" s="30">
        <f>IF(OR($Y1426="",$F$6=""),"",IF(INDEX($A:$U,ROW(),$F$6)="","",IF(ISNUMBER(INDEX($A:$U,ROW(),$F$6)),INDEX($A:$U,ROW(),$F$6),IFERROR(--SUBSTITUTE(SUBSTITUTE(TRIM(INDEX($A:$U,ROW(),$F$6)),",",""),"원",""),""))))</f>
        <v/>
      </c>
      <c r="AC1426" s="2">
        <f>IF(OR($Y1426="",$G$6=""),"",INDEX($A:$U,ROW(),$G$6)&amp;"")</f>
        <v/>
      </c>
      <c r="AD1426" s="2">
        <f>IF($Y1426="","",IF(OR(AND(설정!$B$5&lt;&gt;"",ISNUMBER(SEARCH(설정!$B$5,$AC1426))),AND(설정!$B$6&lt;&gt;"",ISNUMBER(SEARCH(설정!$B$6,$AC1426))),AND(설정!$B$7&lt;&gt;"",ISNUMBER(SEARCH(설정!$B$7,$AC1426)))),"제외","포함"))</f>
        <v/>
      </c>
    </row>
    <row r="1427">
      <c r="W1427" s="2">
        <f>IF(OR($B$5="",$C$6="",ROW()&lt;$B$5),"",IF(INDEX($A:$U,ROW(),$C$6)="","",INDEX($A:$U,ROW(),$C$6)))</f>
        <v/>
      </c>
      <c r="X1427" s="28">
        <f>IF($W1427="","",IF(ISNUMBER($W1427),IF($W1427&gt;=10000000,IFERROR(DATE(INT($W1427/10000),MOD(INT($W1427/100),100),MOD($W1427,100)),""),$W1427),IF(ISNUMBER(--SUBSTITUTE(SUBSTITUTE(TRIM($W1427),".","-"),"/","-")),IF(--SUBSTITUTE(SUBSTITUTE(TRIM($W1427),".","-"),"/","-")&gt;=10000000,IFERROR(DATE(--LEFT(TRIM($W1427),4),--MID(TRIM($W1427),5,2),--RIGHT(TRIM($W1427),2)),""),--SUBSTITUTE(SUBSTITUTE(TRIM($W1427),".","-"),"/","-")),IFERROR(--LEFT(SUBSTITUTE(SUBSTITUTE(TRIM($W1427),".","-"),"/","-"),10),""))))</f>
        <v/>
      </c>
      <c r="Y1427" s="29">
        <f>IF($X1427="","",INT($X1427))</f>
        <v/>
      </c>
      <c r="Z1427" s="30">
        <f>IF(OR($Y1427="",$D$6=""),"",IF(INDEX($A:$U,ROW(),$D$6)="",0,IF(ISNUMBER(INDEX($A:$U,ROW(),$D$6)),INDEX($A:$U,ROW(),$D$6),IFERROR(--SUBSTITUTE(SUBSTITUTE(TRIM(INDEX($A:$U,ROW(),$D$6)),",",""),"원",""),0))))</f>
        <v/>
      </c>
      <c r="AA1427" s="30">
        <f>IF(OR($Y1427="",$E$6=""),"",IF(INDEX($A:$U,ROW(),$E$6)="",0,IF(ISNUMBER(INDEX($A:$U,ROW(),$E$6)),INDEX($A:$U,ROW(),$E$6),IFERROR(--SUBSTITUTE(SUBSTITUTE(TRIM(INDEX($A:$U,ROW(),$E$6)),",",""),"원",""),0))))</f>
        <v/>
      </c>
      <c r="AB1427" s="30">
        <f>IF(OR($Y1427="",$F$6=""),"",IF(INDEX($A:$U,ROW(),$F$6)="","",IF(ISNUMBER(INDEX($A:$U,ROW(),$F$6)),INDEX($A:$U,ROW(),$F$6),IFERROR(--SUBSTITUTE(SUBSTITUTE(TRIM(INDEX($A:$U,ROW(),$F$6)),",",""),"원",""),""))))</f>
        <v/>
      </c>
      <c r="AC1427" s="2">
        <f>IF(OR($Y1427="",$G$6=""),"",INDEX($A:$U,ROW(),$G$6)&amp;"")</f>
        <v/>
      </c>
      <c r="AD1427" s="2">
        <f>IF($Y1427="","",IF(OR(AND(설정!$B$5&lt;&gt;"",ISNUMBER(SEARCH(설정!$B$5,$AC1427))),AND(설정!$B$6&lt;&gt;"",ISNUMBER(SEARCH(설정!$B$6,$AC1427))),AND(설정!$B$7&lt;&gt;"",ISNUMBER(SEARCH(설정!$B$7,$AC1427)))),"제외","포함"))</f>
        <v/>
      </c>
    </row>
    <row r="1428">
      <c r="W1428" s="2">
        <f>IF(OR($B$5="",$C$6="",ROW()&lt;$B$5),"",IF(INDEX($A:$U,ROW(),$C$6)="","",INDEX($A:$U,ROW(),$C$6)))</f>
        <v/>
      </c>
      <c r="X1428" s="28">
        <f>IF($W1428="","",IF(ISNUMBER($W1428),IF($W1428&gt;=10000000,IFERROR(DATE(INT($W1428/10000),MOD(INT($W1428/100),100),MOD($W1428,100)),""),$W1428),IF(ISNUMBER(--SUBSTITUTE(SUBSTITUTE(TRIM($W1428),".","-"),"/","-")),IF(--SUBSTITUTE(SUBSTITUTE(TRIM($W1428),".","-"),"/","-")&gt;=10000000,IFERROR(DATE(--LEFT(TRIM($W1428),4),--MID(TRIM($W1428),5,2),--RIGHT(TRIM($W1428),2)),""),--SUBSTITUTE(SUBSTITUTE(TRIM($W1428),".","-"),"/","-")),IFERROR(--LEFT(SUBSTITUTE(SUBSTITUTE(TRIM($W1428),".","-"),"/","-"),10),""))))</f>
        <v/>
      </c>
      <c r="Y1428" s="29">
        <f>IF($X1428="","",INT($X1428))</f>
        <v/>
      </c>
      <c r="Z1428" s="30">
        <f>IF(OR($Y1428="",$D$6=""),"",IF(INDEX($A:$U,ROW(),$D$6)="",0,IF(ISNUMBER(INDEX($A:$U,ROW(),$D$6)),INDEX($A:$U,ROW(),$D$6),IFERROR(--SUBSTITUTE(SUBSTITUTE(TRIM(INDEX($A:$U,ROW(),$D$6)),",",""),"원",""),0))))</f>
        <v/>
      </c>
      <c r="AA1428" s="30">
        <f>IF(OR($Y1428="",$E$6=""),"",IF(INDEX($A:$U,ROW(),$E$6)="",0,IF(ISNUMBER(INDEX($A:$U,ROW(),$E$6)),INDEX($A:$U,ROW(),$E$6),IFERROR(--SUBSTITUTE(SUBSTITUTE(TRIM(INDEX($A:$U,ROW(),$E$6)),",",""),"원",""),0))))</f>
        <v/>
      </c>
      <c r="AB1428" s="30">
        <f>IF(OR($Y1428="",$F$6=""),"",IF(INDEX($A:$U,ROW(),$F$6)="","",IF(ISNUMBER(INDEX($A:$U,ROW(),$F$6)),INDEX($A:$U,ROW(),$F$6),IFERROR(--SUBSTITUTE(SUBSTITUTE(TRIM(INDEX($A:$U,ROW(),$F$6)),",",""),"원",""),""))))</f>
        <v/>
      </c>
      <c r="AC1428" s="2">
        <f>IF(OR($Y1428="",$G$6=""),"",INDEX($A:$U,ROW(),$G$6)&amp;"")</f>
        <v/>
      </c>
      <c r="AD1428" s="2">
        <f>IF($Y1428="","",IF(OR(AND(설정!$B$5&lt;&gt;"",ISNUMBER(SEARCH(설정!$B$5,$AC1428))),AND(설정!$B$6&lt;&gt;"",ISNUMBER(SEARCH(설정!$B$6,$AC1428))),AND(설정!$B$7&lt;&gt;"",ISNUMBER(SEARCH(설정!$B$7,$AC1428)))),"제외","포함"))</f>
        <v/>
      </c>
    </row>
    <row r="1429">
      <c r="W1429" s="2">
        <f>IF(OR($B$5="",$C$6="",ROW()&lt;$B$5),"",IF(INDEX($A:$U,ROW(),$C$6)="","",INDEX($A:$U,ROW(),$C$6)))</f>
        <v/>
      </c>
      <c r="X1429" s="28">
        <f>IF($W1429="","",IF(ISNUMBER($W1429),IF($W1429&gt;=10000000,IFERROR(DATE(INT($W1429/10000),MOD(INT($W1429/100),100),MOD($W1429,100)),""),$W1429),IF(ISNUMBER(--SUBSTITUTE(SUBSTITUTE(TRIM($W1429),".","-"),"/","-")),IF(--SUBSTITUTE(SUBSTITUTE(TRIM($W1429),".","-"),"/","-")&gt;=10000000,IFERROR(DATE(--LEFT(TRIM($W1429),4),--MID(TRIM($W1429),5,2),--RIGHT(TRIM($W1429),2)),""),--SUBSTITUTE(SUBSTITUTE(TRIM($W1429),".","-"),"/","-")),IFERROR(--LEFT(SUBSTITUTE(SUBSTITUTE(TRIM($W1429),".","-"),"/","-"),10),""))))</f>
        <v/>
      </c>
      <c r="Y1429" s="29">
        <f>IF($X1429="","",INT($X1429))</f>
        <v/>
      </c>
      <c r="Z1429" s="30">
        <f>IF(OR($Y1429="",$D$6=""),"",IF(INDEX($A:$U,ROW(),$D$6)="",0,IF(ISNUMBER(INDEX($A:$U,ROW(),$D$6)),INDEX($A:$U,ROW(),$D$6),IFERROR(--SUBSTITUTE(SUBSTITUTE(TRIM(INDEX($A:$U,ROW(),$D$6)),",",""),"원",""),0))))</f>
        <v/>
      </c>
      <c r="AA1429" s="30">
        <f>IF(OR($Y1429="",$E$6=""),"",IF(INDEX($A:$U,ROW(),$E$6)="",0,IF(ISNUMBER(INDEX($A:$U,ROW(),$E$6)),INDEX($A:$U,ROW(),$E$6),IFERROR(--SUBSTITUTE(SUBSTITUTE(TRIM(INDEX($A:$U,ROW(),$E$6)),",",""),"원",""),0))))</f>
        <v/>
      </c>
      <c r="AB1429" s="30">
        <f>IF(OR($Y1429="",$F$6=""),"",IF(INDEX($A:$U,ROW(),$F$6)="","",IF(ISNUMBER(INDEX($A:$U,ROW(),$F$6)),INDEX($A:$U,ROW(),$F$6),IFERROR(--SUBSTITUTE(SUBSTITUTE(TRIM(INDEX($A:$U,ROW(),$F$6)),",",""),"원",""),""))))</f>
        <v/>
      </c>
      <c r="AC1429" s="2">
        <f>IF(OR($Y1429="",$G$6=""),"",INDEX($A:$U,ROW(),$G$6)&amp;"")</f>
        <v/>
      </c>
      <c r="AD1429" s="2">
        <f>IF($Y1429="","",IF(OR(AND(설정!$B$5&lt;&gt;"",ISNUMBER(SEARCH(설정!$B$5,$AC1429))),AND(설정!$B$6&lt;&gt;"",ISNUMBER(SEARCH(설정!$B$6,$AC1429))),AND(설정!$B$7&lt;&gt;"",ISNUMBER(SEARCH(설정!$B$7,$AC1429)))),"제외","포함"))</f>
        <v/>
      </c>
    </row>
    <row r="1430">
      <c r="W1430" s="2">
        <f>IF(OR($B$5="",$C$6="",ROW()&lt;$B$5),"",IF(INDEX($A:$U,ROW(),$C$6)="","",INDEX($A:$U,ROW(),$C$6)))</f>
        <v/>
      </c>
      <c r="X1430" s="28">
        <f>IF($W1430="","",IF(ISNUMBER($W1430),IF($W1430&gt;=10000000,IFERROR(DATE(INT($W1430/10000),MOD(INT($W1430/100),100),MOD($W1430,100)),""),$W1430),IF(ISNUMBER(--SUBSTITUTE(SUBSTITUTE(TRIM($W1430),".","-"),"/","-")),IF(--SUBSTITUTE(SUBSTITUTE(TRIM($W1430),".","-"),"/","-")&gt;=10000000,IFERROR(DATE(--LEFT(TRIM($W1430),4),--MID(TRIM($W1430),5,2),--RIGHT(TRIM($W1430),2)),""),--SUBSTITUTE(SUBSTITUTE(TRIM($W1430),".","-"),"/","-")),IFERROR(--LEFT(SUBSTITUTE(SUBSTITUTE(TRIM($W1430),".","-"),"/","-"),10),""))))</f>
        <v/>
      </c>
      <c r="Y1430" s="29">
        <f>IF($X1430="","",INT($X1430))</f>
        <v/>
      </c>
      <c r="Z1430" s="30">
        <f>IF(OR($Y1430="",$D$6=""),"",IF(INDEX($A:$U,ROW(),$D$6)="",0,IF(ISNUMBER(INDEX($A:$U,ROW(),$D$6)),INDEX($A:$U,ROW(),$D$6),IFERROR(--SUBSTITUTE(SUBSTITUTE(TRIM(INDEX($A:$U,ROW(),$D$6)),",",""),"원",""),0))))</f>
        <v/>
      </c>
      <c r="AA1430" s="30">
        <f>IF(OR($Y1430="",$E$6=""),"",IF(INDEX($A:$U,ROW(),$E$6)="",0,IF(ISNUMBER(INDEX($A:$U,ROW(),$E$6)),INDEX($A:$U,ROW(),$E$6),IFERROR(--SUBSTITUTE(SUBSTITUTE(TRIM(INDEX($A:$U,ROW(),$E$6)),",",""),"원",""),0))))</f>
        <v/>
      </c>
      <c r="AB1430" s="30">
        <f>IF(OR($Y1430="",$F$6=""),"",IF(INDEX($A:$U,ROW(),$F$6)="","",IF(ISNUMBER(INDEX($A:$U,ROW(),$F$6)),INDEX($A:$U,ROW(),$F$6),IFERROR(--SUBSTITUTE(SUBSTITUTE(TRIM(INDEX($A:$U,ROW(),$F$6)),",",""),"원",""),""))))</f>
        <v/>
      </c>
      <c r="AC1430" s="2">
        <f>IF(OR($Y1430="",$G$6=""),"",INDEX($A:$U,ROW(),$G$6)&amp;"")</f>
        <v/>
      </c>
      <c r="AD1430" s="2">
        <f>IF($Y1430="","",IF(OR(AND(설정!$B$5&lt;&gt;"",ISNUMBER(SEARCH(설정!$B$5,$AC1430))),AND(설정!$B$6&lt;&gt;"",ISNUMBER(SEARCH(설정!$B$6,$AC1430))),AND(설정!$B$7&lt;&gt;"",ISNUMBER(SEARCH(설정!$B$7,$AC1430)))),"제외","포함"))</f>
        <v/>
      </c>
    </row>
    <row r="1431">
      <c r="W1431" s="2">
        <f>IF(OR($B$5="",$C$6="",ROW()&lt;$B$5),"",IF(INDEX($A:$U,ROW(),$C$6)="","",INDEX($A:$U,ROW(),$C$6)))</f>
        <v/>
      </c>
      <c r="X1431" s="28">
        <f>IF($W1431="","",IF(ISNUMBER($W1431),IF($W1431&gt;=10000000,IFERROR(DATE(INT($W1431/10000),MOD(INT($W1431/100),100),MOD($W1431,100)),""),$W1431),IF(ISNUMBER(--SUBSTITUTE(SUBSTITUTE(TRIM($W1431),".","-"),"/","-")),IF(--SUBSTITUTE(SUBSTITUTE(TRIM($W1431),".","-"),"/","-")&gt;=10000000,IFERROR(DATE(--LEFT(TRIM($W1431),4),--MID(TRIM($W1431),5,2),--RIGHT(TRIM($W1431),2)),""),--SUBSTITUTE(SUBSTITUTE(TRIM($W1431),".","-"),"/","-")),IFERROR(--LEFT(SUBSTITUTE(SUBSTITUTE(TRIM($W1431),".","-"),"/","-"),10),""))))</f>
        <v/>
      </c>
      <c r="Y1431" s="29">
        <f>IF($X1431="","",INT($X1431))</f>
        <v/>
      </c>
      <c r="Z1431" s="30">
        <f>IF(OR($Y1431="",$D$6=""),"",IF(INDEX($A:$U,ROW(),$D$6)="",0,IF(ISNUMBER(INDEX($A:$U,ROW(),$D$6)),INDEX($A:$U,ROW(),$D$6),IFERROR(--SUBSTITUTE(SUBSTITUTE(TRIM(INDEX($A:$U,ROW(),$D$6)),",",""),"원",""),0))))</f>
        <v/>
      </c>
      <c r="AA1431" s="30">
        <f>IF(OR($Y1431="",$E$6=""),"",IF(INDEX($A:$U,ROW(),$E$6)="",0,IF(ISNUMBER(INDEX($A:$U,ROW(),$E$6)),INDEX($A:$U,ROW(),$E$6),IFERROR(--SUBSTITUTE(SUBSTITUTE(TRIM(INDEX($A:$U,ROW(),$E$6)),",",""),"원",""),0))))</f>
        <v/>
      </c>
      <c r="AB1431" s="30">
        <f>IF(OR($Y1431="",$F$6=""),"",IF(INDEX($A:$U,ROW(),$F$6)="","",IF(ISNUMBER(INDEX($A:$U,ROW(),$F$6)),INDEX($A:$U,ROW(),$F$6),IFERROR(--SUBSTITUTE(SUBSTITUTE(TRIM(INDEX($A:$U,ROW(),$F$6)),",",""),"원",""),""))))</f>
        <v/>
      </c>
      <c r="AC1431" s="2">
        <f>IF(OR($Y1431="",$G$6=""),"",INDEX($A:$U,ROW(),$G$6)&amp;"")</f>
        <v/>
      </c>
      <c r="AD1431" s="2">
        <f>IF($Y1431="","",IF(OR(AND(설정!$B$5&lt;&gt;"",ISNUMBER(SEARCH(설정!$B$5,$AC1431))),AND(설정!$B$6&lt;&gt;"",ISNUMBER(SEARCH(설정!$B$6,$AC1431))),AND(설정!$B$7&lt;&gt;"",ISNUMBER(SEARCH(설정!$B$7,$AC1431)))),"제외","포함"))</f>
        <v/>
      </c>
    </row>
    <row r="1432">
      <c r="W1432" s="2">
        <f>IF(OR($B$5="",$C$6="",ROW()&lt;$B$5),"",IF(INDEX($A:$U,ROW(),$C$6)="","",INDEX($A:$U,ROW(),$C$6)))</f>
        <v/>
      </c>
      <c r="X1432" s="28">
        <f>IF($W1432="","",IF(ISNUMBER($W1432),IF($W1432&gt;=10000000,IFERROR(DATE(INT($W1432/10000),MOD(INT($W1432/100),100),MOD($W1432,100)),""),$W1432),IF(ISNUMBER(--SUBSTITUTE(SUBSTITUTE(TRIM($W1432),".","-"),"/","-")),IF(--SUBSTITUTE(SUBSTITUTE(TRIM($W1432),".","-"),"/","-")&gt;=10000000,IFERROR(DATE(--LEFT(TRIM($W1432),4),--MID(TRIM($W1432),5,2),--RIGHT(TRIM($W1432),2)),""),--SUBSTITUTE(SUBSTITUTE(TRIM($W1432),".","-"),"/","-")),IFERROR(--LEFT(SUBSTITUTE(SUBSTITUTE(TRIM($W1432),".","-"),"/","-"),10),""))))</f>
        <v/>
      </c>
      <c r="Y1432" s="29">
        <f>IF($X1432="","",INT($X1432))</f>
        <v/>
      </c>
      <c r="Z1432" s="30">
        <f>IF(OR($Y1432="",$D$6=""),"",IF(INDEX($A:$U,ROW(),$D$6)="",0,IF(ISNUMBER(INDEX($A:$U,ROW(),$D$6)),INDEX($A:$U,ROW(),$D$6),IFERROR(--SUBSTITUTE(SUBSTITUTE(TRIM(INDEX($A:$U,ROW(),$D$6)),",",""),"원",""),0))))</f>
        <v/>
      </c>
      <c r="AA1432" s="30">
        <f>IF(OR($Y1432="",$E$6=""),"",IF(INDEX($A:$U,ROW(),$E$6)="",0,IF(ISNUMBER(INDEX($A:$U,ROW(),$E$6)),INDEX($A:$U,ROW(),$E$6),IFERROR(--SUBSTITUTE(SUBSTITUTE(TRIM(INDEX($A:$U,ROW(),$E$6)),",",""),"원",""),0))))</f>
        <v/>
      </c>
      <c r="AB1432" s="30">
        <f>IF(OR($Y1432="",$F$6=""),"",IF(INDEX($A:$U,ROW(),$F$6)="","",IF(ISNUMBER(INDEX($A:$U,ROW(),$F$6)),INDEX($A:$U,ROW(),$F$6),IFERROR(--SUBSTITUTE(SUBSTITUTE(TRIM(INDEX($A:$U,ROW(),$F$6)),",",""),"원",""),""))))</f>
        <v/>
      </c>
      <c r="AC1432" s="2">
        <f>IF(OR($Y1432="",$G$6=""),"",INDEX($A:$U,ROW(),$G$6)&amp;"")</f>
        <v/>
      </c>
      <c r="AD1432" s="2">
        <f>IF($Y1432="","",IF(OR(AND(설정!$B$5&lt;&gt;"",ISNUMBER(SEARCH(설정!$B$5,$AC1432))),AND(설정!$B$6&lt;&gt;"",ISNUMBER(SEARCH(설정!$B$6,$AC1432))),AND(설정!$B$7&lt;&gt;"",ISNUMBER(SEARCH(설정!$B$7,$AC1432)))),"제외","포함"))</f>
        <v/>
      </c>
    </row>
    <row r="1433">
      <c r="W1433" s="2">
        <f>IF(OR($B$5="",$C$6="",ROW()&lt;$B$5),"",IF(INDEX($A:$U,ROW(),$C$6)="","",INDEX($A:$U,ROW(),$C$6)))</f>
        <v/>
      </c>
      <c r="X1433" s="28">
        <f>IF($W1433="","",IF(ISNUMBER($W1433),IF($W1433&gt;=10000000,IFERROR(DATE(INT($W1433/10000),MOD(INT($W1433/100),100),MOD($W1433,100)),""),$W1433),IF(ISNUMBER(--SUBSTITUTE(SUBSTITUTE(TRIM($W1433),".","-"),"/","-")),IF(--SUBSTITUTE(SUBSTITUTE(TRIM($W1433),".","-"),"/","-")&gt;=10000000,IFERROR(DATE(--LEFT(TRIM($W1433),4),--MID(TRIM($W1433),5,2),--RIGHT(TRIM($W1433),2)),""),--SUBSTITUTE(SUBSTITUTE(TRIM($W1433),".","-"),"/","-")),IFERROR(--LEFT(SUBSTITUTE(SUBSTITUTE(TRIM($W1433),".","-"),"/","-"),10),""))))</f>
        <v/>
      </c>
      <c r="Y1433" s="29">
        <f>IF($X1433="","",INT($X1433))</f>
        <v/>
      </c>
      <c r="Z1433" s="30">
        <f>IF(OR($Y1433="",$D$6=""),"",IF(INDEX($A:$U,ROW(),$D$6)="",0,IF(ISNUMBER(INDEX($A:$U,ROW(),$D$6)),INDEX($A:$U,ROW(),$D$6),IFERROR(--SUBSTITUTE(SUBSTITUTE(TRIM(INDEX($A:$U,ROW(),$D$6)),",",""),"원",""),0))))</f>
        <v/>
      </c>
      <c r="AA1433" s="30">
        <f>IF(OR($Y1433="",$E$6=""),"",IF(INDEX($A:$U,ROW(),$E$6)="",0,IF(ISNUMBER(INDEX($A:$U,ROW(),$E$6)),INDEX($A:$U,ROW(),$E$6),IFERROR(--SUBSTITUTE(SUBSTITUTE(TRIM(INDEX($A:$U,ROW(),$E$6)),",",""),"원",""),0))))</f>
        <v/>
      </c>
      <c r="AB1433" s="30">
        <f>IF(OR($Y1433="",$F$6=""),"",IF(INDEX($A:$U,ROW(),$F$6)="","",IF(ISNUMBER(INDEX($A:$U,ROW(),$F$6)),INDEX($A:$U,ROW(),$F$6),IFERROR(--SUBSTITUTE(SUBSTITUTE(TRIM(INDEX($A:$U,ROW(),$F$6)),",",""),"원",""),""))))</f>
        <v/>
      </c>
      <c r="AC1433" s="2">
        <f>IF(OR($Y1433="",$G$6=""),"",INDEX($A:$U,ROW(),$G$6)&amp;"")</f>
        <v/>
      </c>
      <c r="AD1433" s="2">
        <f>IF($Y1433="","",IF(OR(AND(설정!$B$5&lt;&gt;"",ISNUMBER(SEARCH(설정!$B$5,$AC1433))),AND(설정!$B$6&lt;&gt;"",ISNUMBER(SEARCH(설정!$B$6,$AC1433))),AND(설정!$B$7&lt;&gt;"",ISNUMBER(SEARCH(설정!$B$7,$AC1433)))),"제외","포함"))</f>
        <v/>
      </c>
    </row>
    <row r="1434">
      <c r="W1434" s="2">
        <f>IF(OR($B$5="",$C$6="",ROW()&lt;$B$5),"",IF(INDEX($A:$U,ROW(),$C$6)="","",INDEX($A:$U,ROW(),$C$6)))</f>
        <v/>
      </c>
      <c r="X1434" s="28">
        <f>IF($W1434="","",IF(ISNUMBER($W1434),IF($W1434&gt;=10000000,IFERROR(DATE(INT($W1434/10000),MOD(INT($W1434/100),100),MOD($W1434,100)),""),$W1434),IF(ISNUMBER(--SUBSTITUTE(SUBSTITUTE(TRIM($W1434),".","-"),"/","-")),IF(--SUBSTITUTE(SUBSTITUTE(TRIM($W1434),".","-"),"/","-")&gt;=10000000,IFERROR(DATE(--LEFT(TRIM($W1434),4),--MID(TRIM($W1434),5,2),--RIGHT(TRIM($W1434),2)),""),--SUBSTITUTE(SUBSTITUTE(TRIM($W1434),".","-"),"/","-")),IFERROR(--LEFT(SUBSTITUTE(SUBSTITUTE(TRIM($W1434),".","-"),"/","-"),10),""))))</f>
        <v/>
      </c>
      <c r="Y1434" s="29">
        <f>IF($X1434="","",INT($X1434))</f>
        <v/>
      </c>
      <c r="Z1434" s="30">
        <f>IF(OR($Y1434="",$D$6=""),"",IF(INDEX($A:$U,ROW(),$D$6)="",0,IF(ISNUMBER(INDEX($A:$U,ROW(),$D$6)),INDEX($A:$U,ROW(),$D$6),IFERROR(--SUBSTITUTE(SUBSTITUTE(TRIM(INDEX($A:$U,ROW(),$D$6)),",",""),"원",""),0))))</f>
        <v/>
      </c>
      <c r="AA1434" s="30">
        <f>IF(OR($Y1434="",$E$6=""),"",IF(INDEX($A:$U,ROW(),$E$6)="",0,IF(ISNUMBER(INDEX($A:$U,ROW(),$E$6)),INDEX($A:$U,ROW(),$E$6),IFERROR(--SUBSTITUTE(SUBSTITUTE(TRIM(INDEX($A:$U,ROW(),$E$6)),",",""),"원",""),0))))</f>
        <v/>
      </c>
      <c r="AB1434" s="30">
        <f>IF(OR($Y1434="",$F$6=""),"",IF(INDEX($A:$U,ROW(),$F$6)="","",IF(ISNUMBER(INDEX($A:$U,ROW(),$F$6)),INDEX($A:$U,ROW(),$F$6),IFERROR(--SUBSTITUTE(SUBSTITUTE(TRIM(INDEX($A:$U,ROW(),$F$6)),",",""),"원",""),""))))</f>
        <v/>
      </c>
      <c r="AC1434" s="2">
        <f>IF(OR($Y1434="",$G$6=""),"",INDEX($A:$U,ROW(),$G$6)&amp;"")</f>
        <v/>
      </c>
      <c r="AD1434" s="2">
        <f>IF($Y1434="","",IF(OR(AND(설정!$B$5&lt;&gt;"",ISNUMBER(SEARCH(설정!$B$5,$AC1434))),AND(설정!$B$6&lt;&gt;"",ISNUMBER(SEARCH(설정!$B$6,$AC1434))),AND(설정!$B$7&lt;&gt;"",ISNUMBER(SEARCH(설정!$B$7,$AC1434)))),"제외","포함"))</f>
        <v/>
      </c>
    </row>
    <row r="1435">
      <c r="W1435" s="2">
        <f>IF(OR($B$5="",$C$6="",ROW()&lt;$B$5),"",IF(INDEX($A:$U,ROW(),$C$6)="","",INDEX($A:$U,ROW(),$C$6)))</f>
        <v/>
      </c>
      <c r="X1435" s="28">
        <f>IF($W1435="","",IF(ISNUMBER($W1435),IF($W1435&gt;=10000000,IFERROR(DATE(INT($W1435/10000),MOD(INT($W1435/100),100),MOD($W1435,100)),""),$W1435),IF(ISNUMBER(--SUBSTITUTE(SUBSTITUTE(TRIM($W1435),".","-"),"/","-")),IF(--SUBSTITUTE(SUBSTITUTE(TRIM($W1435),".","-"),"/","-")&gt;=10000000,IFERROR(DATE(--LEFT(TRIM($W1435),4),--MID(TRIM($W1435),5,2),--RIGHT(TRIM($W1435),2)),""),--SUBSTITUTE(SUBSTITUTE(TRIM($W1435),".","-"),"/","-")),IFERROR(--LEFT(SUBSTITUTE(SUBSTITUTE(TRIM($W1435),".","-"),"/","-"),10),""))))</f>
        <v/>
      </c>
      <c r="Y1435" s="29">
        <f>IF($X1435="","",INT($X1435))</f>
        <v/>
      </c>
      <c r="Z1435" s="30">
        <f>IF(OR($Y1435="",$D$6=""),"",IF(INDEX($A:$U,ROW(),$D$6)="",0,IF(ISNUMBER(INDEX($A:$U,ROW(),$D$6)),INDEX($A:$U,ROW(),$D$6),IFERROR(--SUBSTITUTE(SUBSTITUTE(TRIM(INDEX($A:$U,ROW(),$D$6)),",",""),"원",""),0))))</f>
        <v/>
      </c>
      <c r="AA1435" s="30">
        <f>IF(OR($Y1435="",$E$6=""),"",IF(INDEX($A:$U,ROW(),$E$6)="",0,IF(ISNUMBER(INDEX($A:$U,ROW(),$E$6)),INDEX($A:$U,ROW(),$E$6),IFERROR(--SUBSTITUTE(SUBSTITUTE(TRIM(INDEX($A:$U,ROW(),$E$6)),",",""),"원",""),0))))</f>
        <v/>
      </c>
      <c r="AB1435" s="30">
        <f>IF(OR($Y1435="",$F$6=""),"",IF(INDEX($A:$U,ROW(),$F$6)="","",IF(ISNUMBER(INDEX($A:$U,ROW(),$F$6)),INDEX($A:$U,ROW(),$F$6),IFERROR(--SUBSTITUTE(SUBSTITUTE(TRIM(INDEX($A:$U,ROW(),$F$6)),",",""),"원",""),""))))</f>
        <v/>
      </c>
      <c r="AC1435" s="2">
        <f>IF(OR($Y1435="",$G$6=""),"",INDEX($A:$U,ROW(),$G$6)&amp;"")</f>
        <v/>
      </c>
      <c r="AD1435" s="2">
        <f>IF($Y1435="","",IF(OR(AND(설정!$B$5&lt;&gt;"",ISNUMBER(SEARCH(설정!$B$5,$AC1435))),AND(설정!$B$6&lt;&gt;"",ISNUMBER(SEARCH(설정!$B$6,$AC1435))),AND(설정!$B$7&lt;&gt;"",ISNUMBER(SEARCH(설정!$B$7,$AC1435)))),"제외","포함"))</f>
        <v/>
      </c>
    </row>
    <row r="1436">
      <c r="W1436" s="2">
        <f>IF(OR($B$5="",$C$6="",ROW()&lt;$B$5),"",IF(INDEX($A:$U,ROW(),$C$6)="","",INDEX($A:$U,ROW(),$C$6)))</f>
        <v/>
      </c>
      <c r="X1436" s="28">
        <f>IF($W1436="","",IF(ISNUMBER($W1436),IF($W1436&gt;=10000000,IFERROR(DATE(INT($W1436/10000),MOD(INT($W1436/100),100),MOD($W1436,100)),""),$W1436),IF(ISNUMBER(--SUBSTITUTE(SUBSTITUTE(TRIM($W1436),".","-"),"/","-")),IF(--SUBSTITUTE(SUBSTITUTE(TRIM($W1436),".","-"),"/","-")&gt;=10000000,IFERROR(DATE(--LEFT(TRIM($W1436),4),--MID(TRIM($W1436),5,2),--RIGHT(TRIM($W1436),2)),""),--SUBSTITUTE(SUBSTITUTE(TRIM($W1436),".","-"),"/","-")),IFERROR(--LEFT(SUBSTITUTE(SUBSTITUTE(TRIM($W1436),".","-"),"/","-"),10),""))))</f>
        <v/>
      </c>
      <c r="Y1436" s="29">
        <f>IF($X1436="","",INT($X1436))</f>
        <v/>
      </c>
      <c r="Z1436" s="30">
        <f>IF(OR($Y1436="",$D$6=""),"",IF(INDEX($A:$U,ROW(),$D$6)="",0,IF(ISNUMBER(INDEX($A:$U,ROW(),$D$6)),INDEX($A:$U,ROW(),$D$6),IFERROR(--SUBSTITUTE(SUBSTITUTE(TRIM(INDEX($A:$U,ROW(),$D$6)),",",""),"원",""),0))))</f>
        <v/>
      </c>
      <c r="AA1436" s="30">
        <f>IF(OR($Y1436="",$E$6=""),"",IF(INDEX($A:$U,ROW(),$E$6)="",0,IF(ISNUMBER(INDEX($A:$U,ROW(),$E$6)),INDEX($A:$U,ROW(),$E$6),IFERROR(--SUBSTITUTE(SUBSTITUTE(TRIM(INDEX($A:$U,ROW(),$E$6)),",",""),"원",""),0))))</f>
        <v/>
      </c>
      <c r="AB1436" s="30">
        <f>IF(OR($Y1436="",$F$6=""),"",IF(INDEX($A:$U,ROW(),$F$6)="","",IF(ISNUMBER(INDEX($A:$U,ROW(),$F$6)),INDEX($A:$U,ROW(),$F$6),IFERROR(--SUBSTITUTE(SUBSTITUTE(TRIM(INDEX($A:$U,ROW(),$F$6)),",",""),"원",""),""))))</f>
        <v/>
      </c>
      <c r="AC1436" s="2">
        <f>IF(OR($Y1436="",$G$6=""),"",INDEX($A:$U,ROW(),$G$6)&amp;"")</f>
        <v/>
      </c>
      <c r="AD1436" s="2">
        <f>IF($Y1436="","",IF(OR(AND(설정!$B$5&lt;&gt;"",ISNUMBER(SEARCH(설정!$B$5,$AC1436))),AND(설정!$B$6&lt;&gt;"",ISNUMBER(SEARCH(설정!$B$6,$AC1436))),AND(설정!$B$7&lt;&gt;"",ISNUMBER(SEARCH(설정!$B$7,$AC1436)))),"제외","포함"))</f>
        <v/>
      </c>
    </row>
    <row r="1437">
      <c r="W1437" s="2">
        <f>IF(OR($B$5="",$C$6="",ROW()&lt;$B$5),"",IF(INDEX($A:$U,ROW(),$C$6)="","",INDEX($A:$U,ROW(),$C$6)))</f>
        <v/>
      </c>
      <c r="X1437" s="28">
        <f>IF($W1437="","",IF(ISNUMBER($W1437),IF($W1437&gt;=10000000,IFERROR(DATE(INT($W1437/10000),MOD(INT($W1437/100),100),MOD($W1437,100)),""),$W1437),IF(ISNUMBER(--SUBSTITUTE(SUBSTITUTE(TRIM($W1437),".","-"),"/","-")),IF(--SUBSTITUTE(SUBSTITUTE(TRIM($W1437),".","-"),"/","-")&gt;=10000000,IFERROR(DATE(--LEFT(TRIM($W1437),4),--MID(TRIM($W1437),5,2),--RIGHT(TRIM($W1437),2)),""),--SUBSTITUTE(SUBSTITUTE(TRIM($W1437),".","-"),"/","-")),IFERROR(--LEFT(SUBSTITUTE(SUBSTITUTE(TRIM($W1437),".","-"),"/","-"),10),""))))</f>
        <v/>
      </c>
      <c r="Y1437" s="29">
        <f>IF($X1437="","",INT($X1437))</f>
        <v/>
      </c>
      <c r="Z1437" s="30">
        <f>IF(OR($Y1437="",$D$6=""),"",IF(INDEX($A:$U,ROW(),$D$6)="",0,IF(ISNUMBER(INDEX($A:$U,ROW(),$D$6)),INDEX($A:$U,ROW(),$D$6),IFERROR(--SUBSTITUTE(SUBSTITUTE(TRIM(INDEX($A:$U,ROW(),$D$6)),",",""),"원",""),0))))</f>
        <v/>
      </c>
      <c r="AA1437" s="30">
        <f>IF(OR($Y1437="",$E$6=""),"",IF(INDEX($A:$U,ROW(),$E$6)="",0,IF(ISNUMBER(INDEX($A:$U,ROW(),$E$6)),INDEX($A:$U,ROW(),$E$6),IFERROR(--SUBSTITUTE(SUBSTITUTE(TRIM(INDEX($A:$U,ROW(),$E$6)),",",""),"원",""),0))))</f>
        <v/>
      </c>
      <c r="AB1437" s="30">
        <f>IF(OR($Y1437="",$F$6=""),"",IF(INDEX($A:$U,ROW(),$F$6)="","",IF(ISNUMBER(INDEX($A:$U,ROW(),$F$6)),INDEX($A:$U,ROW(),$F$6),IFERROR(--SUBSTITUTE(SUBSTITUTE(TRIM(INDEX($A:$U,ROW(),$F$6)),",",""),"원",""),""))))</f>
        <v/>
      </c>
      <c r="AC1437" s="2">
        <f>IF(OR($Y1437="",$G$6=""),"",INDEX($A:$U,ROW(),$G$6)&amp;"")</f>
        <v/>
      </c>
      <c r="AD1437" s="2">
        <f>IF($Y1437="","",IF(OR(AND(설정!$B$5&lt;&gt;"",ISNUMBER(SEARCH(설정!$B$5,$AC1437))),AND(설정!$B$6&lt;&gt;"",ISNUMBER(SEARCH(설정!$B$6,$AC1437))),AND(설정!$B$7&lt;&gt;"",ISNUMBER(SEARCH(설정!$B$7,$AC1437)))),"제외","포함"))</f>
        <v/>
      </c>
    </row>
    <row r="1438">
      <c r="W1438" s="2">
        <f>IF(OR($B$5="",$C$6="",ROW()&lt;$B$5),"",IF(INDEX($A:$U,ROW(),$C$6)="","",INDEX($A:$U,ROW(),$C$6)))</f>
        <v/>
      </c>
      <c r="X1438" s="28">
        <f>IF($W1438="","",IF(ISNUMBER($W1438),IF($W1438&gt;=10000000,IFERROR(DATE(INT($W1438/10000),MOD(INT($W1438/100),100),MOD($W1438,100)),""),$W1438),IF(ISNUMBER(--SUBSTITUTE(SUBSTITUTE(TRIM($W1438),".","-"),"/","-")),IF(--SUBSTITUTE(SUBSTITUTE(TRIM($W1438),".","-"),"/","-")&gt;=10000000,IFERROR(DATE(--LEFT(TRIM($W1438),4),--MID(TRIM($W1438),5,2),--RIGHT(TRIM($W1438),2)),""),--SUBSTITUTE(SUBSTITUTE(TRIM($W1438),".","-"),"/","-")),IFERROR(--LEFT(SUBSTITUTE(SUBSTITUTE(TRIM($W1438),".","-"),"/","-"),10),""))))</f>
        <v/>
      </c>
      <c r="Y1438" s="29">
        <f>IF($X1438="","",INT($X1438))</f>
        <v/>
      </c>
      <c r="Z1438" s="30">
        <f>IF(OR($Y1438="",$D$6=""),"",IF(INDEX($A:$U,ROW(),$D$6)="",0,IF(ISNUMBER(INDEX($A:$U,ROW(),$D$6)),INDEX($A:$U,ROW(),$D$6),IFERROR(--SUBSTITUTE(SUBSTITUTE(TRIM(INDEX($A:$U,ROW(),$D$6)),",",""),"원",""),0))))</f>
        <v/>
      </c>
      <c r="AA1438" s="30">
        <f>IF(OR($Y1438="",$E$6=""),"",IF(INDEX($A:$U,ROW(),$E$6)="",0,IF(ISNUMBER(INDEX($A:$U,ROW(),$E$6)),INDEX($A:$U,ROW(),$E$6),IFERROR(--SUBSTITUTE(SUBSTITUTE(TRIM(INDEX($A:$U,ROW(),$E$6)),",",""),"원",""),0))))</f>
        <v/>
      </c>
      <c r="AB1438" s="30">
        <f>IF(OR($Y1438="",$F$6=""),"",IF(INDEX($A:$U,ROW(),$F$6)="","",IF(ISNUMBER(INDEX($A:$U,ROW(),$F$6)),INDEX($A:$U,ROW(),$F$6),IFERROR(--SUBSTITUTE(SUBSTITUTE(TRIM(INDEX($A:$U,ROW(),$F$6)),",",""),"원",""),""))))</f>
        <v/>
      </c>
      <c r="AC1438" s="2">
        <f>IF(OR($Y1438="",$G$6=""),"",INDEX($A:$U,ROW(),$G$6)&amp;"")</f>
        <v/>
      </c>
      <c r="AD1438" s="2">
        <f>IF($Y1438="","",IF(OR(AND(설정!$B$5&lt;&gt;"",ISNUMBER(SEARCH(설정!$B$5,$AC1438))),AND(설정!$B$6&lt;&gt;"",ISNUMBER(SEARCH(설정!$B$6,$AC1438))),AND(설정!$B$7&lt;&gt;"",ISNUMBER(SEARCH(설정!$B$7,$AC1438)))),"제외","포함"))</f>
        <v/>
      </c>
    </row>
    <row r="1439">
      <c r="W1439" s="2">
        <f>IF(OR($B$5="",$C$6="",ROW()&lt;$B$5),"",IF(INDEX($A:$U,ROW(),$C$6)="","",INDEX($A:$U,ROW(),$C$6)))</f>
        <v/>
      </c>
      <c r="X1439" s="28">
        <f>IF($W1439="","",IF(ISNUMBER($W1439),IF($W1439&gt;=10000000,IFERROR(DATE(INT($W1439/10000),MOD(INT($W1439/100),100),MOD($W1439,100)),""),$W1439),IF(ISNUMBER(--SUBSTITUTE(SUBSTITUTE(TRIM($W1439),".","-"),"/","-")),IF(--SUBSTITUTE(SUBSTITUTE(TRIM($W1439),".","-"),"/","-")&gt;=10000000,IFERROR(DATE(--LEFT(TRIM($W1439),4),--MID(TRIM($W1439),5,2),--RIGHT(TRIM($W1439),2)),""),--SUBSTITUTE(SUBSTITUTE(TRIM($W1439),".","-"),"/","-")),IFERROR(--LEFT(SUBSTITUTE(SUBSTITUTE(TRIM($W1439),".","-"),"/","-"),10),""))))</f>
        <v/>
      </c>
      <c r="Y1439" s="29">
        <f>IF($X1439="","",INT($X1439))</f>
        <v/>
      </c>
      <c r="Z1439" s="30">
        <f>IF(OR($Y1439="",$D$6=""),"",IF(INDEX($A:$U,ROW(),$D$6)="",0,IF(ISNUMBER(INDEX($A:$U,ROW(),$D$6)),INDEX($A:$U,ROW(),$D$6),IFERROR(--SUBSTITUTE(SUBSTITUTE(TRIM(INDEX($A:$U,ROW(),$D$6)),",",""),"원",""),0))))</f>
        <v/>
      </c>
      <c r="AA1439" s="30">
        <f>IF(OR($Y1439="",$E$6=""),"",IF(INDEX($A:$U,ROW(),$E$6)="",0,IF(ISNUMBER(INDEX($A:$U,ROW(),$E$6)),INDEX($A:$U,ROW(),$E$6),IFERROR(--SUBSTITUTE(SUBSTITUTE(TRIM(INDEX($A:$U,ROW(),$E$6)),",",""),"원",""),0))))</f>
        <v/>
      </c>
      <c r="AB1439" s="30">
        <f>IF(OR($Y1439="",$F$6=""),"",IF(INDEX($A:$U,ROW(),$F$6)="","",IF(ISNUMBER(INDEX($A:$U,ROW(),$F$6)),INDEX($A:$U,ROW(),$F$6),IFERROR(--SUBSTITUTE(SUBSTITUTE(TRIM(INDEX($A:$U,ROW(),$F$6)),",",""),"원",""),""))))</f>
        <v/>
      </c>
      <c r="AC1439" s="2">
        <f>IF(OR($Y1439="",$G$6=""),"",INDEX($A:$U,ROW(),$G$6)&amp;"")</f>
        <v/>
      </c>
      <c r="AD1439" s="2">
        <f>IF($Y1439="","",IF(OR(AND(설정!$B$5&lt;&gt;"",ISNUMBER(SEARCH(설정!$B$5,$AC1439))),AND(설정!$B$6&lt;&gt;"",ISNUMBER(SEARCH(설정!$B$6,$AC1439))),AND(설정!$B$7&lt;&gt;"",ISNUMBER(SEARCH(설정!$B$7,$AC1439)))),"제외","포함"))</f>
        <v/>
      </c>
    </row>
    <row r="1440">
      <c r="W1440" s="2">
        <f>IF(OR($B$5="",$C$6="",ROW()&lt;$B$5),"",IF(INDEX($A:$U,ROW(),$C$6)="","",INDEX($A:$U,ROW(),$C$6)))</f>
        <v/>
      </c>
      <c r="X1440" s="28">
        <f>IF($W1440="","",IF(ISNUMBER($W1440),IF($W1440&gt;=10000000,IFERROR(DATE(INT($W1440/10000),MOD(INT($W1440/100),100),MOD($W1440,100)),""),$W1440),IF(ISNUMBER(--SUBSTITUTE(SUBSTITUTE(TRIM($W1440),".","-"),"/","-")),IF(--SUBSTITUTE(SUBSTITUTE(TRIM($W1440),".","-"),"/","-")&gt;=10000000,IFERROR(DATE(--LEFT(TRIM($W1440),4),--MID(TRIM($W1440),5,2),--RIGHT(TRIM($W1440),2)),""),--SUBSTITUTE(SUBSTITUTE(TRIM($W1440),".","-"),"/","-")),IFERROR(--LEFT(SUBSTITUTE(SUBSTITUTE(TRIM($W1440),".","-"),"/","-"),10),""))))</f>
        <v/>
      </c>
      <c r="Y1440" s="29">
        <f>IF($X1440="","",INT($X1440))</f>
        <v/>
      </c>
      <c r="Z1440" s="30">
        <f>IF(OR($Y1440="",$D$6=""),"",IF(INDEX($A:$U,ROW(),$D$6)="",0,IF(ISNUMBER(INDEX($A:$U,ROW(),$D$6)),INDEX($A:$U,ROW(),$D$6),IFERROR(--SUBSTITUTE(SUBSTITUTE(TRIM(INDEX($A:$U,ROW(),$D$6)),",",""),"원",""),0))))</f>
        <v/>
      </c>
      <c r="AA1440" s="30">
        <f>IF(OR($Y1440="",$E$6=""),"",IF(INDEX($A:$U,ROW(),$E$6)="",0,IF(ISNUMBER(INDEX($A:$U,ROW(),$E$6)),INDEX($A:$U,ROW(),$E$6),IFERROR(--SUBSTITUTE(SUBSTITUTE(TRIM(INDEX($A:$U,ROW(),$E$6)),",",""),"원",""),0))))</f>
        <v/>
      </c>
      <c r="AB1440" s="30">
        <f>IF(OR($Y1440="",$F$6=""),"",IF(INDEX($A:$U,ROW(),$F$6)="","",IF(ISNUMBER(INDEX($A:$U,ROW(),$F$6)),INDEX($A:$U,ROW(),$F$6),IFERROR(--SUBSTITUTE(SUBSTITUTE(TRIM(INDEX($A:$U,ROW(),$F$6)),",",""),"원",""),""))))</f>
        <v/>
      </c>
      <c r="AC1440" s="2">
        <f>IF(OR($Y1440="",$G$6=""),"",INDEX($A:$U,ROW(),$G$6)&amp;"")</f>
        <v/>
      </c>
      <c r="AD1440" s="2">
        <f>IF($Y1440="","",IF(OR(AND(설정!$B$5&lt;&gt;"",ISNUMBER(SEARCH(설정!$B$5,$AC1440))),AND(설정!$B$6&lt;&gt;"",ISNUMBER(SEARCH(설정!$B$6,$AC1440))),AND(설정!$B$7&lt;&gt;"",ISNUMBER(SEARCH(설정!$B$7,$AC1440)))),"제외","포함"))</f>
        <v/>
      </c>
    </row>
    <row r="1441">
      <c r="W1441" s="2">
        <f>IF(OR($B$5="",$C$6="",ROW()&lt;$B$5),"",IF(INDEX($A:$U,ROW(),$C$6)="","",INDEX($A:$U,ROW(),$C$6)))</f>
        <v/>
      </c>
      <c r="X1441" s="28">
        <f>IF($W1441="","",IF(ISNUMBER($W1441),IF($W1441&gt;=10000000,IFERROR(DATE(INT($W1441/10000),MOD(INT($W1441/100),100),MOD($W1441,100)),""),$W1441),IF(ISNUMBER(--SUBSTITUTE(SUBSTITUTE(TRIM($W1441),".","-"),"/","-")),IF(--SUBSTITUTE(SUBSTITUTE(TRIM($W1441),".","-"),"/","-")&gt;=10000000,IFERROR(DATE(--LEFT(TRIM($W1441),4),--MID(TRIM($W1441),5,2),--RIGHT(TRIM($W1441),2)),""),--SUBSTITUTE(SUBSTITUTE(TRIM($W1441),".","-"),"/","-")),IFERROR(--LEFT(SUBSTITUTE(SUBSTITUTE(TRIM($W1441),".","-"),"/","-"),10),""))))</f>
        <v/>
      </c>
      <c r="Y1441" s="29">
        <f>IF($X1441="","",INT($X1441))</f>
        <v/>
      </c>
      <c r="Z1441" s="30">
        <f>IF(OR($Y1441="",$D$6=""),"",IF(INDEX($A:$U,ROW(),$D$6)="",0,IF(ISNUMBER(INDEX($A:$U,ROW(),$D$6)),INDEX($A:$U,ROW(),$D$6),IFERROR(--SUBSTITUTE(SUBSTITUTE(TRIM(INDEX($A:$U,ROW(),$D$6)),",",""),"원",""),0))))</f>
        <v/>
      </c>
      <c r="AA1441" s="30">
        <f>IF(OR($Y1441="",$E$6=""),"",IF(INDEX($A:$U,ROW(),$E$6)="",0,IF(ISNUMBER(INDEX($A:$U,ROW(),$E$6)),INDEX($A:$U,ROW(),$E$6),IFERROR(--SUBSTITUTE(SUBSTITUTE(TRIM(INDEX($A:$U,ROW(),$E$6)),",",""),"원",""),0))))</f>
        <v/>
      </c>
      <c r="AB1441" s="30">
        <f>IF(OR($Y1441="",$F$6=""),"",IF(INDEX($A:$U,ROW(),$F$6)="","",IF(ISNUMBER(INDEX($A:$U,ROW(),$F$6)),INDEX($A:$U,ROW(),$F$6),IFERROR(--SUBSTITUTE(SUBSTITUTE(TRIM(INDEX($A:$U,ROW(),$F$6)),",",""),"원",""),""))))</f>
        <v/>
      </c>
      <c r="AC1441" s="2">
        <f>IF(OR($Y1441="",$G$6=""),"",INDEX($A:$U,ROW(),$G$6)&amp;"")</f>
        <v/>
      </c>
      <c r="AD1441" s="2">
        <f>IF($Y1441="","",IF(OR(AND(설정!$B$5&lt;&gt;"",ISNUMBER(SEARCH(설정!$B$5,$AC1441))),AND(설정!$B$6&lt;&gt;"",ISNUMBER(SEARCH(설정!$B$6,$AC1441))),AND(설정!$B$7&lt;&gt;"",ISNUMBER(SEARCH(설정!$B$7,$AC1441)))),"제외","포함"))</f>
        <v/>
      </c>
    </row>
    <row r="1442">
      <c r="W1442" s="2">
        <f>IF(OR($B$5="",$C$6="",ROW()&lt;$B$5),"",IF(INDEX($A:$U,ROW(),$C$6)="","",INDEX($A:$U,ROW(),$C$6)))</f>
        <v/>
      </c>
      <c r="X1442" s="28">
        <f>IF($W1442="","",IF(ISNUMBER($W1442),IF($W1442&gt;=10000000,IFERROR(DATE(INT($W1442/10000),MOD(INT($W1442/100),100),MOD($W1442,100)),""),$W1442),IF(ISNUMBER(--SUBSTITUTE(SUBSTITUTE(TRIM($W1442),".","-"),"/","-")),IF(--SUBSTITUTE(SUBSTITUTE(TRIM($W1442),".","-"),"/","-")&gt;=10000000,IFERROR(DATE(--LEFT(TRIM($W1442),4),--MID(TRIM($W1442),5,2),--RIGHT(TRIM($W1442),2)),""),--SUBSTITUTE(SUBSTITUTE(TRIM($W1442),".","-"),"/","-")),IFERROR(--LEFT(SUBSTITUTE(SUBSTITUTE(TRIM($W1442),".","-"),"/","-"),10),""))))</f>
        <v/>
      </c>
      <c r="Y1442" s="29">
        <f>IF($X1442="","",INT($X1442))</f>
        <v/>
      </c>
      <c r="Z1442" s="30">
        <f>IF(OR($Y1442="",$D$6=""),"",IF(INDEX($A:$U,ROW(),$D$6)="",0,IF(ISNUMBER(INDEX($A:$U,ROW(),$D$6)),INDEX($A:$U,ROW(),$D$6),IFERROR(--SUBSTITUTE(SUBSTITUTE(TRIM(INDEX($A:$U,ROW(),$D$6)),",",""),"원",""),0))))</f>
        <v/>
      </c>
      <c r="AA1442" s="30">
        <f>IF(OR($Y1442="",$E$6=""),"",IF(INDEX($A:$U,ROW(),$E$6)="",0,IF(ISNUMBER(INDEX($A:$U,ROW(),$E$6)),INDEX($A:$U,ROW(),$E$6),IFERROR(--SUBSTITUTE(SUBSTITUTE(TRIM(INDEX($A:$U,ROW(),$E$6)),",",""),"원",""),0))))</f>
        <v/>
      </c>
      <c r="AB1442" s="30">
        <f>IF(OR($Y1442="",$F$6=""),"",IF(INDEX($A:$U,ROW(),$F$6)="","",IF(ISNUMBER(INDEX($A:$U,ROW(),$F$6)),INDEX($A:$U,ROW(),$F$6),IFERROR(--SUBSTITUTE(SUBSTITUTE(TRIM(INDEX($A:$U,ROW(),$F$6)),",",""),"원",""),""))))</f>
        <v/>
      </c>
      <c r="AC1442" s="2">
        <f>IF(OR($Y1442="",$G$6=""),"",INDEX($A:$U,ROW(),$G$6)&amp;"")</f>
        <v/>
      </c>
      <c r="AD1442" s="2">
        <f>IF($Y1442="","",IF(OR(AND(설정!$B$5&lt;&gt;"",ISNUMBER(SEARCH(설정!$B$5,$AC1442))),AND(설정!$B$6&lt;&gt;"",ISNUMBER(SEARCH(설정!$B$6,$AC1442))),AND(설정!$B$7&lt;&gt;"",ISNUMBER(SEARCH(설정!$B$7,$AC1442)))),"제외","포함"))</f>
        <v/>
      </c>
    </row>
    <row r="1443">
      <c r="W1443" s="2">
        <f>IF(OR($B$5="",$C$6="",ROW()&lt;$B$5),"",IF(INDEX($A:$U,ROW(),$C$6)="","",INDEX($A:$U,ROW(),$C$6)))</f>
        <v/>
      </c>
      <c r="X1443" s="28">
        <f>IF($W1443="","",IF(ISNUMBER($W1443),IF($W1443&gt;=10000000,IFERROR(DATE(INT($W1443/10000),MOD(INT($W1443/100),100),MOD($W1443,100)),""),$W1443),IF(ISNUMBER(--SUBSTITUTE(SUBSTITUTE(TRIM($W1443),".","-"),"/","-")),IF(--SUBSTITUTE(SUBSTITUTE(TRIM($W1443),".","-"),"/","-")&gt;=10000000,IFERROR(DATE(--LEFT(TRIM($W1443),4),--MID(TRIM($W1443),5,2),--RIGHT(TRIM($W1443),2)),""),--SUBSTITUTE(SUBSTITUTE(TRIM($W1443),".","-"),"/","-")),IFERROR(--LEFT(SUBSTITUTE(SUBSTITUTE(TRIM($W1443),".","-"),"/","-"),10),""))))</f>
        <v/>
      </c>
      <c r="Y1443" s="29">
        <f>IF($X1443="","",INT($X1443))</f>
        <v/>
      </c>
      <c r="Z1443" s="30">
        <f>IF(OR($Y1443="",$D$6=""),"",IF(INDEX($A:$U,ROW(),$D$6)="",0,IF(ISNUMBER(INDEX($A:$U,ROW(),$D$6)),INDEX($A:$U,ROW(),$D$6),IFERROR(--SUBSTITUTE(SUBSTITUTE(TRIM(INDEX($A:$U,ROW(),$D$6)),",",""),"원",""),0))))</f>
        <v/>
      </c>
      <c r="AA1443" s="30">
        <f>IF(OR($Y1443="",$E$6=""),"",IF(INDEX($A:$U,ROW(),$E$6)="",0,IF(ISNUMBER(INDEX($A:$U,ROW(),$E$6)),INDEX($A:$U,ROW(),$E$6),IFERROR(--SUBSTITUTE(SUBSTITUTE(TRIM(INDEX($A:$U,ROW(),$E$6)),",",""),"원",""),0))))</f>
        <v/>
      </c>
      <c r="AB1443" s="30">
        <f>IF(OR($Y1443="",$F$6=""),"",IF(INDEX($A:$U,ROW(),$F$6)="","",IF(ISNUMBER(INDEX($A:$U,ROW(),$F$6)),INDEX($A:$U,ROW(),$F$6),IFERROR(--SUBSTITUTE(SUBSTITUTE(TRIM(INDEX($A:$U,ROW(),$F$6)),",",""),"원",""),""))))</f>
        <v/>
      </c>
      <c r="AC1443" s="2">
        <f>IF(OR($Y1443="",$G$6=""),"",INDEX($A:$U,ROW(),$G$6)&amp;"")</f>
        <v/>
      </c>
      <c r="AD1443" s="2">
        <f>IF($Y1443="","",IF(OR(AND(설정!$B$5&lt;&gt;"",ISNUMBER(SEARCH(설정!$B$5,$AC1443))),AND(설정!$B$6&lt;&gt;"",ISNUMBER(SEARCH(설정!$B$6,$AC1443))),AND(설정!$B$7&lt;&gt;"",ISNUMBER(SEARCH(설정!$B$7,$AC1443)))),"제외","포함"))</f>
        <v/>
      </c>
    </row>
    <row r="1444">
      <c r="W1444" s="2">
        <f>IF(OR($B$5="",$C$6="",ROW()&lt;$B$5),"",IF(INDEX($A:$U,ROW(),$C$6)="","",INDEX($A:$U,ROW(),$C$6)))</f>
        <v/>
      </c>
      <c r="X1444" s="28">
        <f>IF($W1444="","",IF(ISNUMBER($W1444),IF($W1444&gt;=10000000,IFERROR(DATE(INT($W1444/10000),MOD(INT($W1444/100),100),MOD($W1444,100)),""),$W1444),IF(ISNUMBER(--SUBSTITUTE(SUBSTITUTE(TRIM($W1444),".","-"),"/","-")),IF(--SUBSTITUTE(SUBSTITUTE(TRIM($W1444),".","-"),"/","-")&gt;=10000000,IFERROR(DATE(--LEFT(TRIM($W1444),4),--MID(TRIM($W1444),5,2),--RIGHT(TRIM($W1444),2)),""),--SUBSTITUTE(SUBSTITUTE(TRIM($W1444),".","-"),"/","-")),IFERROR(--LEFT(SUBSTITUTE(SUBSTITUTE(TRIM($W1444),".","-"),"/","-"),10),""))))</f>
        <v/>
      </c>
      <c r="Y1444" s="29">
        <f>IF($X1444="","",INT($X1444))</f>
        <v/>
      </c>
      <c r="Z1444" s="30">
        <f>IF(OR($Y1444="",$D$6=""),"",IF(INDEX($A:$U,ROW(),$D$6)="",0,IF(ISNUMBER(INDEX($A:$U,ROW(),$D$6)),INDEX($A:$U,ROW(),$D$6),IFERROR(--SUBSTITUTE(SUBSTITUTE(TRIM(INDEX($A:$U,ROW(),$D$6)),",",""),"원",""),0))))</f>
        <v/>
      </c>
      <c r="AA1444" s="30">
        <f>IF(OR($Y1444="",$E$6=""),"",IF(INDEX($A:$U,ROW(),$E$6)="",0,IF(ISNUMBER(INDEX($A:$U,ROW(),$E$6)),INDEX($A:$U,ROW(),$E$6),IFERROR(--SUBSTITUTE(SUBSTITUTE(TRIM(INDEX($A:$U,ROW(),$E$6)),",",""),"원",""),0))))</f>
        <v/>
      </c>
      <c r="AB1444" s="30">
        <f>IF(OR($Y1444="",$F$6=""),"",IF(INDEX($A:$U,ROW(),$F$6)="","",IF(ISNUMBER(INDEX($A:$U,ROW(),$F$6)),INDEX($A:$U,ROW(),$F$6),IFERROR(--SUBSTITUTE(SUBSTITUTE(TRIM(INDEX($A:$U,ROW(),$F$6)),",",""),"원",""),""))))</f>
        <v/>
      </c>
      <c r="AC1444" s="2">
        <f>IF(OR($Y1444="",$G$6=""),"",INDEX($A:$U,ROW(),$G$6)&amp;"")</f>
        <v/>
      </c>
      <c r="AD1444" s="2">
        <f>IF($Y1444="","",IF(OR(AND(설정!$B$5&lt;&gt;"",ISNUMBER(SEARCH(설정!$B$5,$AC1444))),AND(설정!$B$6&lt;&gt;"",ISNUMBER(SEARCH(설정!$B$6,$AC1444))),AND(설정!$B$7&lt;&gt;"",ISNUMBER(SEARCH(설정!$B$7,$AC1444)))),"제외","포함"))</f>
        <v/>
      </c>
    </row>
    <row r="1445">
      <c r="W1445" s="2">
        <f>IF(OR($B$5="",$C$6="",ROW()&lt;$B$5),"",IF(INDEX($A:$U,ROW(),$C$6)="","",INDEX($A:$U,ROW(),$C$6)))</f>
        <v/>
      </c>
      <c r="X1445" s="28">
        <f>IF($W1445="","",IF(ISNUMBER($W1445),IF($W1445&gt;=10000000,IFERROR(DATE(INT($W1445/10000),MOD(INT($W1445/100),100),MOD($W1445,100)),""),$W1445),IF(ISNUMBER(--SUBSTITUTE(SUBSTITUTE(TRIM($W1445),".","-"),"/","-")),IF(--SUBSTITUTE(SUBSTITUTE(TRIM($W1445),".","-"),"/","-")&gt;=10000000,IFERROR(DATE(--LEFT(TRIM($W1445),4),--MID(TRIM($W1445),5,2),--RIGHT(TRIM($W1445),2)),""),--SUBSTITUTE(SUBSTITUTE(TRIM($W1445),".","-"),"/","-")),IFERROR(--LEFT(SUBSTITUTE(SUBSTITUTE(TRIM($W1445),".","-"),"/","-"),10),""))))</f>
        <v/>
      </c>
      <c r="Y1445" s="29">
        <f>IF($X1445="","",INT($X1445))</f>
        <v/>
      </c>
      <c r="Z1445" s="30">
        <f>IF(OR($Y1445="",$D$6=""),"",IF(INDEX($A:$U,ROW(),$D$6)="",0,IF(ISNUMBER(INDEX($A:$U,ROW(),$D$6)),INDEX($A:$U,ROW(),$D$6),IFERROR(--SUBSTITUTE(SUBSTITUTE(TRIM(INDEX($A:$U,ROW(),$D$6)),",",""),"원",""),0))))</f>
        <v/>
      </c>
      <c r="AA1445" s="30">
        <f>IF(OR($Y1445="",$E$6=""),"",IF(INDEX($A:$U,ROW(),$E$6)="",0,IF(ISNUMBER(INDEX($A:$U,ROW(),$E$6)),INDEX($A:$U,ROW(),$E$6),IFERROR(--SUBSTITUTE(SUBSTITUTE(TRIM(INDEX($A:$U,ROW(),$E$6)),",",""),"원",""),0))))</f>
        <v/>
      </c>
      <c r="AB1445" s="30">
        <f>IF(OR($Y1445="",$F$6=""),"",IF(INDEX($A:$U,ROW(),$F$6)="","",IF(ISNUMBER(INDEX($A:$U,ROW(),$F$6)),INDEX($A:$U,ROW(),$F$6),IFERROR(--SUBSTITUTE(SUBSTITUTE(TRIM(INDEX($A:$U,ROW(),$F$6)),",",""),"원",""),""))))</f>
        <v/>
      </c>
      <c r="AC1445" s="2">
        <f>IF(OR($Y1445="",$G$6=""),"",INDEX($A:$U,ROW(),$G$6)&amp;"")</f>
        <v/>
      </c>
      <c r="AD1445" s="2">
        <f>IF($Y1445="","",IF(OR(AND(설정!$B$5&lt;&gt;"",ISNUMBER(SEARCH(설정!$B$5,$AC1445))),AND(설정!$B$6&lt;&gt;"",ISNUMBER(SEARCH(설정!$B$6,$AC1445))),AND(설정!$B$7&lt;&gt;"",ISNUMBER(SEARCH(설정!$B$7,$AC1445)))),"제외","포함"))</f>
        <v/>
      </c>
    </row>
    <row r="1446">
      <c r="W1446" s="2">
        <f>IF(OR($B$5="",$C$6="",ROW()&lt;$B$5),"",IF(INDEX($A:$U,ROW(),$C$6)="","",INDEX($A:$U,ROW(),$C$6)))</f>
        <v/>
      </c>
      <c r="X1446" s="28">
        <f>IF($W1446="","",IF(ISNUMBER($W1446),IF($W1446&gt;=10000000,IFERROR(DATE(INT($W1446/10000),MOD(INT($W1446/100),100),MOD($W1446,100)),""),$W1446),IF(ISNUMBER(--SUBSTITUTE(SUBSTITUTE(TRIM($W1446),".","-"),"/","-")),IF(--SUBSTITUTE(SUBSTITUTE(TRIM($W1446),".","-"),"/","-")&gt;=10000000,IFERROR(DATE(--LEFT(TRIM($W1446),4),--MID(TRIM($W1446),5,2),--RIGHT(TRIM($W1446),2)),""),--SUBSTITUTE(SUBSTITUTE(TRIM($W1446),".","-"),"/","-")),IFERROR(--LEFT(SUBSTITUTE(SUBSTITUTE(TRIM($W1446),".","-"),"/","-"),10),""))))</f>
        <v/>
      </c>
      <c r="Y1446" s="29">
        <f>IF($X1446="","",INT($X1446))</f>
        <v/>
      </c>
      <c r="Z1446" s="30">
        <f>IF(OR($Y1446="",$D$6=""),"",IF(INDEX($A:$U,ROW(),$D$6)="",0,IF(ISNUMBER(INDEX($A:$U,ROW(),$D$6)),INDEX($A:$U,ROW(),$D$6),IFERROR(--SUBSTITUTE(SUBSTITUTE(TRIM(INDEX($A:$U,ROW(),$D$6)),",",""),"원",""),0))))</f>
        <v/>
      </c>
      <c r="AA1446" s="30">
        <f>IF(OR($Y1446="",$E$6=""),"",IF(INDEX($A:$U,ROW(),$E$6)="",0,IF(ISNUMBER(INDEX($A:$U,ROW(),$E$6)),INDEX($A:$U,ROW(),$E$6),IFERROR(--SUBSTITUTE(SUBSTITUTE(TRIM(INDEX($A:$U,ROW(),$E$6)),",",""),"원",""),0))))</f>
        <v/>
      </c>
      <c r="AB1446" s="30">
        <f>IF(OR($Y1446="",$F$6=""),"",IF(INDEX($A:$U,ROW(),$F$6)="","",IF(ISNUMBER(INDEX($A:$U,ROW(),$F$6)),INDEX($A:$U,ROW(),$F$6),IFERROR(--SUBSTITUTE(SUBSTITUTE(TRIM(INDEX($A:$U,ROW(),$F$6)),",",""),"원",""),""))))</f>
        <v/>
      </c>
      <c r="AC1446" s="2">
        <f>IF(OR($Y1446="",$G$6=""),"",INDEX($A:$U,ROW(),$G$6)&amp;"")</f>
        <v/>
      </c>
      <c r="AD1446" s="2">
        <f>IF($Y1446="","",IF(OR(AND(설정!$B$5&lt;&gt;"",ISNUMBER(SEARCH(설정!$B$5,$AC1446))),AND(설정!$B$6&lt;&gt;"",ISNUMBER(SEARCH(설정!$B$6,$AC1446))),AND(설정!$B$7&lt;&gt;"",ISNUMBER(SEARCH(설정!$B$7,$AC1446)))),"제외","포함"))</f>
        <v/>
      </c>
    </row>
    <row r="1447">
      <c r="W1447" s="2">
        <f>IF(OR($B$5="",$C$6="",ROW()&lt;$B$5),"",IF(INDEX($A:$U,ROW(),$C$6)="","",INDEX($A:$U,ROW(),$C$6)))</f>
        <v/>
      </c>
      <c r="X1447" s="28">
        <f>IF($W1447="","",IF(ISNUMBER($W1447),IF($W1447&gt;=10000000,IFERROR(DATE(INT($W1447/10000),MOD(INT($W1447/100),100),MOD($W1447,100)),""),$W1447),IF(ISNUMBER(--SUBSTITUTE(SUBSTITUTE(TRIM($W1447),".","-"),"/","-")),IF(--SUBSTITUTE(SUBSTITUTE(TRIM($W1447),".","-"),"/","-")&gt;=10000000,IFERROR(DATE(--LEFT(TRIM($W1447),4),--MID(TRIM($W1447),5,2),--RIGHT(TRIM($W1447),2)),""),--SUBSTITUTE(SUBSTITUTE(TRIM($W1447),".","-"),"/","-")),IFERROR(--LEFT(SUBSTITUTE(SUBSTITUTE(TRIM($W1447),".","-"),"/","-"),10),""))))</f>
        <v/>
      </c>
      <c r="Y1447" s="29">
        <f>IF($X1447="","",INT($X1447))</f>
        <v/>
      </c>
      <c r="Z1447" s="30">
        <f>IF(OR($Y1447="",$D$6=""),"",IF(INDEX($A:$U,ROW(),$D$6)="",0,IF(ISNUMBER(INDEX($A:$U,ROW(),$D$6)),INDEX($A:$U,ROW(),$D$6),IFERROR(--SUBSTITUTE(SUBSTITUTE(TRIM(INDEX($A:$U,ROW(),$D$6)),",",""),"원",""),0))))</f>
        <v/>
      </c>
      <c r="AA1447" s="30">
        <f>IF(OR($Y1447="",$E$6=""),"",IF(INDEX($A:$U,ROW(),$E$6)="",0,IF(ISNUMBER(INDEX($A:$U,ROW(),$E$6)),INDEX($A:$U,ROW(),$E$6),IFERROR(--SUBSTITUTE(SUBSTITUTE(TRIM(INDEX($A:$U,ROW(),$E$6)),",",""),"원",""),0))))</f>
        <v/>
      </c>
      <c r="AB1447" s="30">
        <f>IF(OR($Y1447="",$F$6=""),"",IF(INDEX($A:$U,ROW(),$F$6)="","",IF(ISNUMBER(INDEX($A:$U,ROW(),$F$6)),INDEX($A:$U,ROW(),$F$6),IFERROR(--SUBSTITUTE(SUBSTITUTE(TRIM(INDEX($A:$U,ROW(),$F$6)),",",""),"원",""),""))))</f>
        <v/>
      </c>
      <c r="AC1447" s="2">
        <f>IF(OR($Y1447="",$G$6=""),"",INDEX($A:$U,ROW(),$G$6)&amp;"")</f>
        <v/>
      </c>
      <c r="AD1447" s="2">
        <f>IF($Y1447="","",IF(OR(AND(설정!$B$5&lt;&gt;"",ISNUMBER(SEARCH(설정!$B$5,$AC1447))),AND(설정!$B$6&lt;&gt;"",ISNUMBER(SEARCH(설정!$B$6,$AC1447))),AND(설정!$B$7&lt;&gt;"",ISNUMBER(SEARCH(설정!$B$7,$AC1447)))),"제외","포함"))</f>
        <v/>
      </c>
    </row>
    <row r="1448">
      <c r="W1448" s="2">
        <f>IF(OR($B$5="",$C$6="",ROW()&lt;$B$5),"",IF(INDEX($A:$U,ROW(),$C$6)="","",INDEX($A:$U,ROW(),$C$6)))</f>
        <v/>
      </c>
      <c r="X1448" s="28">
        <f>IF($W1448="","",IF(ISNUMBER($W1448),IF($W1448&gt;=10000000,IFERROR(DATE(INT($W1448/10000),MOD(INT($W1448/100),100),MOD($W1448,100)),""),$W1448),IF(ISNUMBER(--SUBSTITUTE(SUBSTITUTE(TRIM($W1448),".","-"),"/","-")),IF(--SUBSTITUTE(SUBSTITUTE(TRIM($W1448),".","-"),"/","-")&gt;=10000000,IFERROR(DATE(--LEFT(TRIM($W1448),4),--MID(TRIM($W1448),5,2),--RIGHT(TRIM($W1448),2)),""),--SUBSTITUTE(SUBSTITUTE(TRIM($W1448),".","-"),"/","-")),IFERROR(--LEFT(SUBSTITUTE(SUBSTITUTE(TRIM($W1448),".","-"),"/","-"),10),""))))</f>
        <v/>
      </c>
      <c r="Y1448" s="29">
        <f>IF($X1448="","",INT($X1448))</f>
        <v/>
      </c>
      <c r="Z1448" s="30">
        <f>IF(OR($Y1448="",$D$6=""),"",IF(INDEX($A:$U,ROW(),$D$6)="",0,IF(ISNUMBER(INDEX($A:$U,ROW(),$D$6)),INDEX($A:$U,ROW(),$D$6),IFERROR(--SUBSTITUTE(SUBSTITUTE(TRIM(INDEX($A:$U,ROW(),$D$6)),",",""),"원",""),0))))</f>
        <v/>
      </c>
      <c r="AA1448" s="30">
        <f>IF(OR($Y1448="",$E$6=""),"",IF(INDEX($A:$U,ROW(),$E$6)="",0,IF(ISNUMBER(INDEX($A:$U,ROW(),$E$6)),INDEX($A:$U,ROW(),$E$6),IFERROR(--SUBSTITUTE(SUBSTITUTE(TRIM(INDEX($A:$U,ROW(),$E$6)),",",""),"원",""),0))))</f>
        <v/>
      </c>
      <c r="AB1448" s="30">
        <f>IF(OR($Y1448="",$F$6=""),"",IF(INDEX($A:$U,ROW(),$F$6)="","",IF(ISNUMBER(INDEX($A:$U,ROW(),$F$6)),INDEX($A:$U,ROW(),$F$6),IFERROR(--SUBSTITUTE(SUBSTITUTE(TRIM(INDEX($A:$U,ROW(),$F$6)),",",""),"원",""),""))))</f>
        <v/>
      </c>
      <c r="AC1448" s="2">
        <f>IF(OR($Y1448="",$G$6=""),"",INDEX($A:$U,ROW(),$G$6)&amp;"")</f>
        <v/>
      </c>
      <c r="AD1448" s="2">
        <f>IF($Y1448="","",IF(OR(AND(설정!$B$5&lt;&gt;"",ISNUMBER(SEARCH(설정!$B$5,$AC1448))),AND(설정!$B$6&lt;&gt;"",ISNUMBER(SEARCH(설정!$B$6,$AC1448))),AND(설정!$B$7&lt;&gt;"",ISNUMBER(SEARCH(설정!$B$7,$AC1448)))),"제외","포함"))</f>
        <v/>
      </c>
    </row>
    <row r="1449">
      <c r="W1449" s="2">
        <f>IF(OR($B$5="",$C$6="",ROW()&lt;$B$5),"",IF(INDEX($A:$U,ROW(),$C$6)="","",INDEX($A:$U,ROW(),$C$6)))</f>
        <v/>
      </c>
      <c r="X1449" s="28">
        <f>IF($W1449="","",IF(ISNUMBER($W1449),IF($W1449&gt;=10000000,IFERROR(DATE(INT($W1449/10000),MOD(INT($W1449/100),100),MOD($W1449,100)),""),$W1449),IF(ISNUMBER(--SUBSTITUTE(SUBSTITUTE(TRIM($W1449),".","-"),"/","-")),IF(--SUBSTITUTE(SUBSTITUTE(TRIM($W1449),".","-"),"/","-")&gt;=10000000,IFERROR(DATE(--LEFT(TRIM($W1449),4),--MID(TRIM($W1449),5,2),--RIGHT(TRIM($W1449),2)),""),--SUBSTITUTE(SUBSTITUTE(TRIM($W1449),".","-"),"/","-")),IFERROR(--LEFT(SUBSTITUTE(SUBSTITUTE(TRIM($W1449),".","-"),"/","-"),10),""))))</f>
        <v/>
      </c>
      <c r="Y1449" s="29">
        <f>IF($X1449="","",INT($X1449))</f>
        <v/>
      </c>
      <c r="Z1449" s="30">
        <f>IF(OR($Y1449="",$D$6=""),"",IF(INDEX($A:$U,ROW(),$D$6)="",0,IF(ISNUMBER(INDEX($A:$U,ROW(),$D$6)),INDEX($A:$U,ROW(),$D$6),IFERROR(--SUBSTITUTE(SUBSTITUTE(TRIM(INDEX($A:$U,ROW(),$D$6)),",",""),"원",""),0))))</f>
        <v/>
      </c>
      <c r="AA1449" s="30">
        <f>IF(OR($Y1449="",$E$6=""),"",IF(INDEX($A:$U,ROW(),$E$6)="",0,IF(ISNUMBER(INDEX($A:$U,ROW(),$E$6)),INDEX($A:$U,ROW(),$E$6),IFERROR(--SUBSTITUTE(SUBSTITUTE(TRIM(INDEX($A:$U,ROW(),$E$6)),",",""),"원",""),0))))</f>
        <v/>
      </c>
      <c r="AB1449" s="30">
        <f>IF(OR($Y1449="",$F$6=""),"",IF(INDEX($A:$U,ROW(),$F$6)="","",IF(ISNUMBER(INDEX($A:$U,ROW(),$F$6)),INDEX($A:$U,ROW(),$F$6),IFERROR(--SUBSTITUTE(SUBSTITUTE(TRIM(INDEX($A:$U,ROW(),$F$6)),",",""),"원",""),""))))</f>
        <v/>
      </c>
      <c r="AC1449" s="2">
        <f>IF(OR($Y1449="",$G$6=""),"",INDEX($A:$U,ROW(),$G$6)&amp;"")</f>
        <v/>
      </c>
      <c r="AD1449" s="2">
        <f>IF($Y1449="","",IF(OR(AND(설정!$B$5&lt;&gt;"",ISNUMBER(SEARCH(설정!$B$5,$AC1449))),AND(설정!$B$6&lt;&gt;"",ISNUMBER(SEARCH(설정!$B$6,$AC1449))),AND(설정!$B$7&lt;&gt;"",ISNUMBER(SEARCH(설정!$B$7,$AC1449)))),"제외","포함"))</f>
        <v/>
      </c>
    </row>
    <row r="1450">
      <c r="W1450" s="2">
        <f>IF(OR($B$5="",$C$6="",ROW()&lt;$B$5),"",IF(INDEX($A:$U,ROW(),$C$6)="","",INDEX($A:$U,ROW(),$C$6)))</f>
        <v/>
      </c>
      <c r="X1450" s="28">
        <f>IF($W1450="","",IF(ISNUMBER($W1450),IF($W1450&gt;=10000000,IFERROR(DATE(INT($W1450/10000),MOD(INT($W1450/100),100),MOD($W1450,100)),""),$W1450),IF(ISNUMBER(--SUBSTITUTE(SUBSTITUTE(TRIM($W1450),".","-"),"/","-")),IF(--SUBSTITUTE(SUBSTITUTE(TRIM($W1450),".","-"),"/","-")&gt;=10000000,IFERROR(DATE(--LEFT(TRIM($W1450),4),--MID(TRIM($W1450),5,2),--RIGHT(TRIM($W1450),2)),""),--SUBSTITUTE(SUBSTITUTE(TRIM($W1450),".","-"),"/","-")),IFERROR(--LEFT(SUBSTITUTE(SUBSTITUTE(TRIM($W1450),".","-"),"/","-"),10),""))))</f>
        <v/>
      </c>
      <c r="Y1450" s="29">
        <f>IF($X1450="","",INT($X1450))</f>
        <v/>
      </c>
      <c r="Z1450" s="30">
        <f>IF(OR($Y1450="",$D$6=""),"",IF(INDEX($A:$U,ROW(),$D$6)="",0,IF(ISNUMBER(INDEX($A:$U,ROW(),$D$6)),INDEX($A:$U,ROW(),$D$6),IFERROR(--SUBSTITUTE(SUBSTITUTE(TRIM(INDEX($A:$U,ROW(),$D$6)),",",""),"원",""),0))))</f>
        <v/>
      </c>
      <c r="AA1450" s="30">
        <f>IF(OR($Y1450="",$E$6=""),"",IF(INDEX($A:$U,ROW(),$E$6)="",0,IF(ISNUMBER(INDEX($A:$U,ROW(),$E$6)),INDEX($A:$U,ROW(),$E$6),IFERROR(--SUBSTITUTE(SUBSTITUTE(TRIM(INDEX($A:$U,ROW(),$E$6)),",",""),"원",""),0))))</f>
        <v/>
      </c>
      <c r="AB1450" s="30">
        <f>IF(OR($Y1450="",$F$6=""),"",IF(INDEX($A:$U,ROW(),$F$6)="","",IF(ISNUMBER(INDEX($A:$U,ROW(),$F$6)),INDEX($A:$U,ROW(),$F$6),IFERROR(--SUBSTITUTE(SUBSTITUTE(TRIM(INDEX($A:$U,ROW(),$F$6)),",",""),"원",""),""))))</f>
        <v/>
      </c>
      <c r="AC1450" s="2">
        <f>IF(OR($Y1450="",$G$6=""),"",INDEX($A:$U,ROW(),$G$6)&amp;"")</f>
        <v/>
      </c>
      <c r="AD1450" s="2">
        <f>IF($Y1450="","",IF(OR(AND(설정!$B$5&lt;&gt;"",ISNUMBER(SEARCH(설정!$B$5,$AC1450))),AND(설정!$B$6&lt;&gt;"",ISNUMBER(SEARCH(설정!$B$6,$AC1450))),AND(설정!$B$7&lt;&gt;"",ISNUMBER(SEARCH(설정!$B$7,$AC1450)))),"제외","포함"))</f>
        <v/>
      </c>
    </row>
    <row r="1451">
      <c r="W1451" s="2">
        <f>IF(OR($B$5="",$C$6="",ROW()&lt;$B$5),"",IF(INDEX($A:$U,ROW(),$C$6)="","",INDEX($A:$U,ROW(),$C$6)))</f>
        <v/>
      </c>
      <c r="X1451" s="28">
        <f>IF($W1451="","",IF(ISNUMBER($W1451),IF($W1451&gt;=10000000,IFERROR(DATE(INT($W1451/10000),MOD(INT($W1451/100),100),MOD($W1451,100)),""),$W1451),IF(ISNUMBER(--SUBSTITUTE(SUBSTITUTE(TRIM($W1451),".","-"),"/","-")),IF(--SUBSTITUTE(SUBSTITUTE(TRIM($W1451),".","-"),"/","-")&gt;=10000000,IFERROR(DATE(--LEFT(TRIM($W1451),4),--MID(TRIM($W1451),5,2),--RIGHT(TRIM($W1451),2)),""),--SUBSTITUTE(SUBSTITUTE(TRIM($W1451),".","-"),"/","-")),IFERROR(--LEFT(SUBSTITUTE(SUBSTITUTE(TRIM($W1451),".","-"),"/","-"),10),""))))</f>
        <v/>
      </c>
      <c r="Y1451" s="29">
        <f>IF($X1451="","",INT($X1451))</f>
        <v/>
      </c>
      <c r="Z1451" s="30">
        <f>IF(OR($Y1451="",$D$6=""),"",IF(INDEX($A:$U,ROW(),$D$6)="",0,IF(ISNUMBER(INDEX($A:$U,ROW(),$D$6)),INDEX($A:$U,ROW(),$D$6),IFERROR(--SUBSTITUTE(SUBSTITUTE(TRIM(INDEX($A:$U,ROW(),$D$6)),",",""),"원",""),0))))</f>
        <v/>
      </c>
      <c r="AA1451" s="30">
        <f>IF(OR($Y1451="",$E$6=""),"",IF(INDEX($A:$U,ROW(),$E$6)="",0,IF(ISNUMBER(INDEX($A:$U,ROW(),$E$6)),INDEX($A:$U,ROW(),$E$6),IFERROR(--SUBSTITUTE(SUBSTITUTE(TRIM(INDEX($A:$U,ROW(),$E$6)),",",""),"원",""),0))))</f>
        <v/>
      </c>
      <c r="AB1451" s="30">
        <f>IF(OR($Y1451="",$F$6=""),"",IF(INDEX($A:$U,ROW(),$F$6)="","",IF(ISNUMBER(INDEX($A:$U,ROW(),$F$6)),INDEX($A:$U,ROW(),$F$6),IFERROR(--SUBSTITUTE(SUBSTITUTE(TRIM(INDEX($A:$U,ROW(),$F$6)),",",""),"원",""),""))))</f>
        <v/>
      </c>
      <c r="AC1451" s="2">
        <f>IF(OR($Y1451="",$G$6=""),"",INDEX($A:$U,ROW(),$G$6)&amp;"")</f>
        <v/>
      </c>
      <c r="AD1451" s="2">
        <f>IF($Y1451="","",IF(OR(AND(설정!$B$5&lt;&gt;"",ISNUMBER(SEARCH(설정!$B$5,$AC1451))),AND(설정!$B$6&lt;&gt;"",ISNUMBER(SEARCH(설정!$B$6,$AC1451))),AND(설정!$B$7&lt;&gt;"",ISNUMBER(SEARCH(설정!$B$7,$AC1451)))),"제외","포함"))</f>
        <v/>
      </c>
    </row>
    <row r="1452">
      <c r="W1452" s="2">
        <f>IF(OR($B$5="",$C$6="",ROW()&lt;$B$5),"",IF(INDEX($A:$U,ROW(),$C$6)="","",INDEX($A:$U,ROW(),$C$6)))</f>
        <v/>
      </c>
      <c r="X1452" s="28">
        <f>IF($W1452="","",IF(ISNUMBER($W1452),IF($W1452&gt;=10000000,IFERROR(DATE(INT($W1452/10000),MOD(INT($W1452/100),100),MOD($W1452,100)),""),$W1452),IF(ISNUMBER(--SUBSTITUTE(SUBSTITUTE(TRIM($W1452),".","-"),"/","-")),IF(--SUBSTITUTE(SUBSTITUTE(TRIM($W1452),".","-"),"/","-")&gt;=10000000,IFERROR(DATE(--LEFT(TRIM($W1452),4),--MID(TRIM($W1452),5,2),--RIGHT(TRIM($W1452),2)),""),--SUBSTITUTE(SUBSTITUTE(TRIM($W1452),".","-"),"/","-")),IFERROR(--LEFT(SUBSTITUTE(SUBSTITUTE(TRIM($W1452),".","-"),"/","-"),10),""))))</f>
        <v/>
      </c>
      <c r="Y1452" s="29">
        <f>IF($X1452="","",INT($X1452))</f>
        <v/>
      </c>
      <c r="Z1452" s="30">
        <f>IF(OR($Y1452="",$D$6=""),"",IF(INDEX($A:$U,ROW(),$D$6)="",0,IF(ISNUMBER(INDEX($A:$U,ROW(),$D$6)),INDEX($A:$U,ROW(),$D$6),IFERROR(--SUBSTITUTE(SUBSTITUTE(TRIM(INDEX($A:$U,ROW(),$D$6)),",",""),"원",""),0))))</f>
        <v/>
      </c>
      <c r="AA1452" s="30">
        <f>IF(OR($Y1452="",$E$6=""),"",IF(INDEX($A:$U,ROW(),$E$6)="",0,IF(ISNUMBER(INDEX($A:$U,ROW(),$E$6)),INDEX($A:$U,ROW(),$E$6),IFERROR(--SUBSTITUTE(SUBSTITUTE(TRIM(INDEX($A:$U,ROW(),$E$6)),",",""),"원",""),0))))</f>
        <v/>
      </c>
      <c r="AB1452" s="30">
        <f>IF(OR($Y1452="",$F$6=""),"",IF(INDEX($A:$U,ROW(),$F$6)="","",IF(ISNUMBER(INDEX($A:$U,ROW(),$F$6)),INDEX($A:$U,ROW(),$F$6),IFERROR(--SUBSTITUTE(SUBSTITUTE(TRIM(INDEX($A:$U,ROW(),$F$6)),",",""),"원",""),""))))</f>
        <v/>
      </c>
      <c r="AC1452" s="2">
        <f>IF(OR($Y1452="",$G$6=""),"",INDEX($A:$U,ROW(),$G$6)&amp;"")</f>
        <v/>
      </c>
      <c r="AD1452" s="2">
        <f>IF($Y1452="","",IF(OR(AND(설정!$B$5&lt;&gt;"",ISNUMBER(SEARCH(설정!$B$5,$AC1452))),AND(설정!$B$6&lt;&gt;"",ISNUMBER(SEARCH(설정!$B$6,$AC1452))),AND(설정!$B$7&lt;&gt;"",ISNUMBER(SEARCH(설정!$B$7,$AC1452)))),"제외","포함"))</f>
        <v/>
      </c>
    </row>
    <row r="1453">
      <c r="W1453" s="2">
        <f>IF(OR($B$5="",$C$6="",ROW()&lt;$B$5),"",IF(INDEX($A:$U,ROW(),$C$6)="","",INDEX($A:$U,ROW(),$C$6)))</f>
        <v/>
      </c>
      <c r="X1453" s="28">
        <f>IF($W1453="","",IF(ISNUMBER($W1453),IF($W1453&gt;=10000000,IFERROR(DATE(INT($W1453/10000),MOD(INT($W1453/100),100),MOD($W1453,100)),""),$W1453),IF(ISNUMBER(--SUBSTITUTE(SUBSTITUTE(TRIM($W1453),".","-"),"/","-")),IF(--SUBSTITUTE(SUBSTITUTE(TRIM($W1453),".","-"),"/","-")&gt;=10000000,IFERROR(DATE(--LEFT(TRIM($W1453),4),--MID(TRIM($W1453),5,2),--RIGHT(TRIM($W1453),2)),""),--SUBSTITUTE(SUBSTITUTE(TRIM($W1453),".","-"),"/","-")),IFERROR(--LEFT(SUBSTITUTE(SUBSTITUTE(TRIM($W1453),".","-"),"/","-"),10),""))))</f>
        <v/>
      </c>
      <c r="Y1453" s="29">
        <f>IF($X1453="","",INT($X1453))</f>
        <v/>
      </c>
      <c r="Z1453" s="30">
        <f>IF(OR($Y1453="",$D$6=""),"",IF(INDEX($A:$U,ROW(),$D$6)="",0,IF(ISNUMBER(INDEX($A:$U,ROW(),$D$6)),INDEX($A:$U,ROW(),$D$6),IFERROR(--SUBSTITUTE(SUBSTITUTE(TRIM(INDEX($A:$U,ROW(),$D$6)),",",""),"원",""),0))))</f>
        <v/>
      </c>
      <c r="AA1453" s="30">
        <f>IF(OR($Y1453="",$E$6=""),"",IF(INDEX($A:$U,ROW(),$E$6)="",0,IF(ISNUMBER(INDEX($A:$U,ROW(),$E$6)),INDEX($A:$U,ROW(),$E$6),IFERROR(--SUBSTITUTE(SUBSTITUTE(TRIM(INDEX($A:$U,ROW(),$E$6)),",",""),"원",""),0))))</f>
        <v/>
      </c>
      <c r="AB1453" s="30">
        <f>IF(OR($Y1453="",$F$6=""),"",IF(INDEX($A:$U,ROW(),$F$6)="","",IF(ISNUMBER(INDEX($A:$U,ROW(),$F$6)),INDEX($A:$U,ROW(),$F$6),IFERROR(--SUBSTITUTE(SUBSTITUTE(TRIM(INDEX($A:$U,ROW(),$F$6)),",",""),"원",""),""))))</f>
        <v/>
      </c>
      <c r="AC1453" s="2">
        <f>IF(OR($Y1453="",$G$6=""),"",INDEX($A:$U,ROW(),$G$6)&amp;"")</f>
        <v/>
      </c>
      <c r="AD1453" s="2">
        <f>IF($Y1453="","",IF(OR(AND(설정!$B$5&lt;&gt;"",ISNUMBER(SEARCH(설정!$B$5,$AC1453))),AND(설정!$B$6&lt;&gt;"",ISNUMBER(SEARCH(설정!$B$6,$AC1453))),AND(설정!$B$7&lt;&gt;"",ISNUMBER(SEARCH(설정!$B$7,$AC1453)))),"제외","포함"))</f>
        <v/>
      </c>
    </row>
    <row r="1454">
      <c r="W1454" s="2">
        <f>IF(OR($B$5="",$C$6="",ROW()&lt;$B$5),"",IF(INDEX($A:$U,ROW(),$C$6)="","",INDEX($A:$U,ROW(),$C$6)))</f>
        <v/>
      </c>
      <c r="X1454" s="28">
        <f>IF($W1454="","",IF(ISNUMBER($W1454),IF($W1454&gt;=10000000,IFERROR(DATE(INT($W1454/10000),MOD(INT($W1454/100),100),MOD($W1454,100)),""),$W1454),IF(ISNUMBER(--SUBSTITUTE(SUBSTITUTE(TRIM($W1454),".","-"),"/","-")),IF(--SUBSTITUTE(SUBSTITUTE(TRIM($W1454),".","-"),"/","-")&gt;=10000000,IFERROR(DATE(--LEFT(TRIM($W1454),4),--MID(TRIM($W1454),5,2),--RIGHT(TRIM($W1454),2)),""),--SUBSTITUTE(SUBSTITUTE(TRIM($W1454),".","-"),"/","-")),IFERROR(--LEFT(SUBSTITUTE(SUBSTITUTE(TRIM($W1454),".","-"),"/","-"),10),""))))</f>
        <v/>
      </c>
      <c r="Y1454" s="29">
        <f>IF($X1454="","",INT($X1454))</f>
        <v/>
      </c>
      <c r="Z1454" s="30">
        <f>IF(OR($Y1454="",$D$6=""),"",IF(INDEX($A:$U,ROW(),$D$6)="",0,IF(ISNUMBER(INDEX($A:$U,ROW(),$D$6)),INDEX($A:$U,ROW(),$D$6),IFERROR(--SUBSTITUTE(SUBSTITUTE(TRIM(INDEX($A:$U,ROW(),$D$6)),",",""),"원",""),0))))</f>
        <v/>
      </c>
      <c r="AA1454" s="30">
        <f>IF(OR($Y1454="",$E$6=""),"",IF(INDEX($A:$U,ROW(),$E$6)="",0,IF(ISNUMBER(INDEX($A:$U,ROW(),$E$6)),INDEX($A:$U,ROW(),$E$6),IFERROR(--SUBSTITUTE(SUBSTITUTE(TRIM(INDEX($A:$U,ROW(),$E$6)),",",""),"원",""),0))))</f>
        <v/>
      </c>
      <c r="AB1454" s="30">
        <f>IF(OR($Y1454="",$F$6=""),"",IF(INDEX($A:$U,ROW(),$F$6)="","",IF(ISNUMBER(INDEX($A:$U,ROW(),$F$6)),INDEX($A:$U,ROW(),$F$6),IFERROR(--SUBSTITUTE(SUBSTITUTE(TRIM(INDEX($A:$U,ROW(),$F$6)),",",""),"원",""),""))))</f>
        <v/>
      </c>
      <c r="AC1454" s="2">
        <f>IF(OR($Y1454="",$G$6=""),"",INDEX($A:$U,ROW(),$G$6)&amp;"")</f>
        <v/>
      </c>
      <c r="AD1454" s="2">
        <f>IF($Y1454="","",IF(OR(AND(설정!$B$5&lt;&gt;"",ISNUMBER(SEARCH(설정!$B$5,$AC1454))),AND(설정!$B$6&lt;&gt;"",ISNUMBER(SEARCH(설정!$B$6,$AC1454))),AND(설정!$B$7&lt;&gt;"",ISNUMBER(SEARCH(설정!$B$7,$AC1454)))),"제외","포함"))</f>
        <v/>
      </c>
    </row>
    <row r="1455">
      <c r="W1455" s="2">
        <f>IF(OR($B$5="",$C$6="",ROW()&lt;$B$5),"",IF(INDEX($A:$U,ROW(),$C$6)="","",INDEX($A:$U,ROW(),$C$6)))</f>
        <v/>
      </c>
      <c r="X1455" s="28">
        <f>IF($W1455="","",IF(ISNUMBER($W1455),IF($W1455&gt;=10000000,IFERROR(DATE(INT($W1455/10000),MOD(INT($W1455/100),100),MOD($W1455,100)),""),$W1455),IF(ISNUMBER(--SUBSTITUTE(SUBSTITUTE(TRIM($W1455),".","-"),"/","-")),IF(--SUBSTITUTE(SUBSTITUTE(TRIM($W1455),".","-"),"/","-")&gt;=10000000,IFERROR(DATE(--LEFT(TRIM($W1455),4),--MID(TRIM($W1455),5,2),--RIGHT(TRIM($W1455),2)),""),--SUBSTITUTE(SUBSTITUTE(TRIM($W1455),".","-"),"/","-")),IFERROR(--LEFT(SUBSTITUTE(SUBSTITUTE(TRIM($W1455),".","-"),"/","-"),10),""))))</f>
        <v/>
      </c>
      <c r="Y1455" s="29">
        <f>IF($X1455="","",INT($X1455))</f>
        <v/>
      </c>
      <c r="Z1455" s="30">
        <f>IF(OR($Y1455="",$D$6=""),"",IF(INDEX($A:$U,ROW(),$D$6)="",0,IF(ISNUMBER(INDEX($A:$U,ROW(),$D$6)),INDEX($A:$U,ROW(),$D$6),IFERROR(--SUBSTITUTE(SUBSTITUTE(TRIM(INDEX($A:$U,ROW(),$D$6)),",",""),"원",""),0))))</f>
        <v/>
      </c>
      <c r="AA1455" s="30">
        <f>IF(OR($Y1455="",$E$6=""),"",IF(INDEX($A:$U,ROW(),$E$6)="",0,IF(ISNUMBER(INDEX($A:$U,ROW(),$E$6)),INDEX($A:$U,ROW(),$E$6),IFERROR(--SUBSTITUTE(SUBSTITUTE(TRIM(INDEX($A:$U,ROW(),$E$6)),",",""),"원",""),0))))</f>
        <v/>
      </c>
      <c r="AB1455" s="30">
        <f>IF(OR($Y1455="",$F$6=""),"",IF(INDEX($A:$U,ROW(),$F$6)="","",IF(ISNUMBER(INDEX($A:$U,ROW(),$F$6)),INDEX($A:$U,ROW(),$F$6),IFERROR(--SUBSTITUTE(SUBSTITUTE(TRIM(INDEX($A:$U,ROW(),$F$6)),",",""),"원",""),""))))</f>
        <v/>
      </c>
      <c r="AC1455" s="2">
        <f>IF(OR($Y1455="",$G$6=""),"",INDEX($A:$U,ROW(),$G$6)&amp;"")</f>
        <v/>
      </c>
      <c r="AD1455" s="2">
        <f>IF($Y1455="","",IF(OR(AND(설정!$B$5&lt;&gt;"",ISNUMBER(SEARCH(설정!$B$5,$AC1455))),AND(설정!$B$6&lt;&gt;"",ISNUMBER(SEARCH(설정!$B$6,$AC1455))),AND(설정!$B$7&lt;&gt;"",ISNUMBER(SEARCH(설정!$B$7,$AC1455)))),"제외","포함"))</f>
        <v/>
      </c>
    </row>
    <row r="1456">
      <c r="W1456" s="2">
        <f>IF(OR($B$5="",$C$6="",ROW()&lt;$B$5),"",IF(INDEX($A:$U,ROW(),$C$6)="","",INDEX($A:$U,ROW(),$C$6)))</f>
        <v/>
      </c>
      <c r="X1456" s="28">
        <f>IF($W1456="","",IF(ISNUMBER($W1456),IF($W1456&gt;=10000000,IFERROR(DATE(INT($W1456/10000),MOD(INT($W1456/100),100),MOD($W1456,100)),""),$W1456),IF(ISNUMBER(--SUBSTITUTE(SUBSTITUTE(TRIM($W1456),".","-"),"/","-")),IF(--SUBSTITUTE(SUBSTITUTE(TRIM($W1456),".","-"),"/","-")&gt;=10000000,IFERROR(DATE(--LEFT(TRIM($W1456),4),--MID(TRIM($W1456),5,2),--RIGHT(TRIM($W1456),2)),""),--SUBSTITUTE(SUBSTITUTE(TRIM($W1456),".","-"),"/","-")),IFERROR(--LEFT(SUBSTITUTE(SUBSTITUTE(TRIM($W1456),".","-"),"/","-"),10),""))))</f>
        <v/>
      </c>
      <c r="Y1456" s="29">
        <f>IF($X1456="","",INT($X1456))</f>
        <v/>
      </c>
      <c r="Z1456" s="30">
        <f>IF(OR($Y1456="",$D$6=""),"",IF(INDEX($A:$U,ROW(),$D$6)="",0,IF(ISNUMBER(INDEX($A:$U,ROW(),$D$6)),INDEX($A:$U,ROW(),$D$6),IFERROR(--SUBSTITUTE(SUBSTITUTE(TRIM(INDEX($A:$U,ROW(),$D$6)),",",""),"원",""),0))))</f>
        <v/>
      </c>
      <c r="AA1456" s="30">
        <f>IF(OR($Y1456="",$E$6=""),"",IF(INDEX($A:$U,ROW(),$E$6)="",0,IF(ISNUMBER(INDEX($A:$U,ROW(),$E$6)),INDEX($A:$U,ROW(),$E$6),IFERROR(--SUBSTITUTE(SUBSTITUTE(TRIM(INDEX($A:$U,ROW(),$E$6)),",",""),"원",""),0))))</f>
        <v/>
      </c>
      <c r="AB1456" s="30">
        <f>IF(OR($Y1456="",$F$6=""),"",IF(INDEX($A:$U,ROW(),$F$6)="","",IF(ISNUMBER(INDEX($A:$U,ROW(),$F$6)),INDEX($A:$U,ROW(),$F$6),IFERROR(--SUBSTITUTE(SUBSTITUTE(TRIM(INDEX($A:$U,ROW(),$F$6)),",",""),"원",""),""))))</f>
        <v/>
      </c>
      <c r="AC1456" s="2">
        <f>IF(OR($Y1456="",$G$6=""),"",INDEX($A:$U,ROW(),$G$6)&amp;"")</f>
        <v/>
      </c>
      <c r="AD1456" s="2">
        <f>IF($Y1456="","",IF(OR(AND(설정!$B$5&lt;&gt;"",ISNUMBER(SEARCH(설정!$B$5,$AC1456))),AND(설정!$B$6&lt;&gt;"",ISNUMBER(SEARCH(설정!$B$6,$AC1456))),AND(설정!$B$7&lt;&gt;"",ISNUMBER(SEARCH(설정!$B$7,$AC1456)))),"제외","포함"))</f>
        <v/>
      </c>
    </row>
    <row r="1457">
      <c r="W1457" s="2">
        <f>IF(OR($B$5="",$C$6="",ROW()&lt;$B$5),"",IF(INDEX($A:$U,ROW(),$C$6)="","",INDEX($A:$U,ROW(),$C$6)))</f>
        <v/>
      </c>
      <c r="X1457" s="28">
        <f>IF($W1457="","",IF(ISNUMBER($W1457),IF($W1457&gt;=10000000,IFERROR(DATE(INT($W1457/10000),MOD(INT($W1457/100),100),MOD($W1457,100)),""),$W1457),IF(ISNUMBER(--SUBSTITUTE(SUBSTITUTE(TRIM($W1457),".","-"),"/","-")),IF(--SUBSTITUTE(SUBSTITUTE(TRIM($W1457),".","-"),"/","-")&gt;=10000000,IFERROR(DATE(--LEFT(TRIM($W1457),4),--MID(TRIM($W1457),5,2),--RIGHT(TRIM($W1457),2)),""),--SUBSTITUTE(SUBSTITUTE(TRIM($W1457),".","-"),"/","-")),IFERROR(--LEFT(SUBSTITUTE(SUBSTITUTE(TRIM($W1457),".","-"),"/","-"),10),""))))</f>
        <v/>
      </c>
      <c r="Y1457" s="29">
        <f>IF($X1457="","",INT($X1457))</f>
        <v/>
      </c>
      <c r="Z1457" s="30">
        <f>IF(OR($Y1457="",$D$6=""),"",IF(INDEX($A:$U,ROW(),$D$6)="",0,IF(ISNUMBER(INDEX($A:$U,ROW(),$D$6)),INDEX($A:$U,ROW(),$D$6),IFERROR(--SUBSTITUTE(SUBSTITUTE(TRIM(INDEX($A:$U,ROW(),$D$6)),",",""),"원",""),0))))</f>
        <v/>
      </c>
      <c r="AA1457" s="30">
        <f>IF(OR($Y1457="",$E$6=""),"",IF(INDEX($A:$U,ROW(),$E$6)="",0,IF(ISNUMBER(INDEX($A:$U,ROW(),$E$6)),INDEX($A:$U,ROW(),$E$6),IFERROR(--SUBSTITUTE(SUBSTITUTE(TRIM(INDEX($A:$U,ROW(),$E$6)),",",""),"원",""),0))))</f>
        <v/>
      </c>
      <c r="AB1457" s="30">
        <f>IF(OR($Y1457="",$F$6=""),"",IF(INDEX($A:$U,ROW(),$F$6)="","",IF(ISNUMBER(INDEX($A:$U,ROW(),$F$6)),INDEX($A:$U,ROW(),$F$6),IFERROR(--SUBSTITUTE(SUBSTITUTE(TRIM(INDEX($A:$U,ROW(),$F$6)),",",""),"원",""),""))))</f>
        <v/>
      </c>
      <c r="AC1457" s="2">
        <f>IF(OR($Y1457="",$G$6=""),"",INDEX($A:$U,ROW(),$G$6)&amp;"")</f>
        <v/>
      </c>
      <c r="AD1457" s="2">
        <f>IF($Y1457="","",IF(OR(AND(설정!$B$5&lt;&gt;"",ISNUMBER(SEARCH(설정!$B$5,$AC1457))),AND(설정!$B$6&lt;&gt;"",ISNUMBER(SEARCH(설정!$B$6,$AC1457))),AND(설정!$B$7&lt;&gt;"",ISNUMBER(SEARCH(설정!$B$7,$AC1457)))),"제외","포함"))</f>
        <v/>
      </c>
    </row>
    <row r="1458">
      <c r="W1458" s="2">
        <f>IF(OR($B$5="",$C$6="",ROW()&lt;$B$5),"",IF(INDEX($A:$U,ROW(),$C$6)="","",INDEX($A:$U,ROW(),$C$6)))</f>
        <v/>
      </c>
      <c r="X1458" s="28">
        <f>IF($W1458="","",IF(ISNUMBER($W1458),IF($W1458&gt;=10000000,IFERROR(DATE(INT($W1458/10000),MOD(INT($W1458/100),100),MOD($W1458,100)),""),$W1458),IF(ISNUMBER(--SUBSTITUTE(SUBSTITUTE(TRIM($W1458),".","-"),"/","-")),IF(--SUBSTITUTE(SUBSTITUTE(TRIM($W1458),".","-"),"/","-")&gt;=10000000,IFERROR(DATE(--LEFT(TRIM($W1458),4),--MID(TRIM($W1458),5,2),--RIGHT(TRIM($W1458),2)),""),--SUBSTITUTE(SUBSTITUTE(TRIM($W1458),".","-"),"/","-")),IFERROR(--LEFT(SUBSTITUTE(SUBSTITUTE(TRIM($W1458),".","-"),"/","-"),10),""))))</f>
        <v/>
      </c>
      <c r="Y1458" s="29">
        <f>IF($X1458="","",INT($X1458))</f>
        <v/>
      </c>
      <c r="Z1458" s="30">
        <f>IF(OR($Y1458="",$D$6=""),"",IF(INDEX($A:$U,ROW(),$D$6)="",0,IF(ISNUMBER(INDEX($A:$U,ROW(),$D$6)),INDEX($A:$U,ROW(),$D$6),IFERROR(--SUBSTITUTE(SUBSTITUTE(TRIM(INDEX($A:$U,ROW(),$D$6)),",",""),"원",""),0))))</f>
        <v/>
      </c>
      <c r="AA1458" s="30">
        <f>IF(OR($Y1458="",$E$6=""),"",IF(INDEX($A:$U,ROW(),$E$6)="",0,IF(ISNUMBER(INDEX($A:$U,ROW(),$E$6)),INDEX($A:$U,ROW(),$E$6),IFERROR(--SUBSTITUTE(SUBSTITUTE(TRIM(INDEX($A:$U,ROW(),$E$6)),",",""),"원",""),0))))</f>
        <v/>
      </c>
      <c r="AB1458" s="30">
        <f>IF(OR($Y1458="",$F$6=""),"",IF(INDEX($A:$U,ROW(),$F$6)="","",IF(ISNUMBER(INDEX($A:$U,ROW(),$F$6)),INDEX($A:$U,ROW(),$F$6),IFERROR(--SUBSTITUTE(SUBSTITUTE(TRIM(INDEX($A:$U,ROW(),$F$6)),",",""),"원",""),""))))</f>
        <v/>
      </c>
      <c r="AC1458" s="2">
        <f>IF(OR($Y1458="",$G$6=""),"",INDEX($A:$U,ROW(),$G$6)&amp;"")</f>
        <v/>
      </c>
      <c r="AD1458" s="2">
        <f>IF($Y1458="","",IF(OR(AND(설정!$B$5&lt;&gt;"",ISNUMBER(SEARCH(설정!$B$5,$AC1458))),AND(설정!$B$6&lt;&gt;"",ISNUMBER(SEARCH(설정!$B$6,$AC1458))),AND(설정!$B$7&lt;&gt;"",ISNUMBER(SEARCH(설정!$B$7,$AC1458)))),"제외","포함"))</f>
        <v/>
      </c>
    </row>
    <row r="1459">
      <c r="W1459" s="2">
        <f>IF(OR($B$5="",$C$6="",ROW()&lt;$B$5),"",IF(INDEX($A:$U,ROW(),$C$6)="","",INDEX($A:$U,ROW(),$C$6)))</f>
        <v/>
      </c>
      <c r="X1459" s="28">
        <f>IF($W1459="","",IF(ISNUMBER($W1459),IF($W1459&gt;=10000000,IFERROR(DATE(INT($W1459/10000),MOD(INT($W1459/100),100),MOD($W1459,100)),""),$W1459),IF(ISNUMBER(--SUBSTITUTE(SUBSTITUTE(TRIM($W1459),".","-"),"/","-")),IF(--SUBSTITUTE(SUBSTITUTE(TRIM($W1459),".","-"),"/","-")&gt;=10000000,IFERROR(DATE(--LEFT(TRIM($W1459),4),--MID(TRIM($W1459),5,2),--RIGHT(TRIM($W1459),2)),""),--SUBSTITUTE(SUBSTITUTE(TRIM($W1459),".","-"),"/","-")),IFERROR(--LEFT(SUBSTITUTE(SUBSTITUTE(TRIM($W1459),".","-"),"/","-"),10),""))))</f>
        <v/>
      </c>
      <c r="Y1459" s="29">
        <f>IF($X1459="","",INT($X1459))</f>
        <v/>
      </c>
      <c r="Z1459" s="30">
        <f>IF(OR($Y1459="",$D$6=""),"",IF(INDEX($A:$U,ROW(),$D$6)="",0,IF(ISNUMBER(INDEX($A:$U,ROW(),$D$6)),INDEX($A:$U,ROW(),$D$6),IFERROR(--SUBSTITUTE(SUBSTITUTE(TRIM(INDEX($A:$U,ROW(),$D$6)),",",""),"원",""),0))))</f>
        <v/>
      </c>
      <c r="AA1459" s="30">
        <f>IF(OR($Y1459="",$E$6=""),"",IF(INDEX($A:$U,ROW(),$E$6)="",0,IF(ISNUMBER(INDEX($A:$U,ROW(),$E$6)),INDEX($A:$U,ROW(),$E$6),IFERROR(--SUBSTITUTE(SUBSTITUTE(TRIM(INDEX($A:$U,ROW(),$E$6)),",",""),"원",""),0))))</f>
        <v/>
      </c>
      <c r="AB1459" s="30">
        <f>IF(OR($Y1459="",$F$6=""),"",IF(INDEX($A:$U,ROW(),$F$6)="","",IF(ISNUMBER(INDEX($A:$U,ROW(),$F$6)),INDEX($A:$U,ROW(),$F$6),IFERROR(--SUBSTITUTE(SUBSTITUTE(TRIM(INDEX($A:$U,ROW(),$F$6)),",",""),"원",""),""))))</f>
        <v/>
      </c>
      <c r="AC1459" s="2">
        <f>IF(OR($Y1459="",$G$6=""),"",INDEX($A:$U,ROW(),$G$6)&amp;"")</f>
        <v/>
      </c>
      <c r="AD1459" s="2">
        <f>IF($Y1459="","",IF(OR(AND(설정!$B$5&lt;&gt;"",ISNUMBER(SEARCH(설정!$B$5,$AC1459))),AND(설정!$B$6&lt;&gt;"",ISNUMBER(SEARCH(설정!$B$6,$AC1459))),AND(설정!$B$7&lt;&gt;"",ISNUMBER(SEARCH(설정!$B$7,$AC1459)))),"제외","포함"))</f>
        <v/>
      </c>
    </row>
    <row r="1460">
      <c r="W1460" s="2">
        <f>IF(OR($B$5="",$C$6="",ROW()&lt;$B$5),"",IF(INDEX($A:$U,ROW(),$C$6)="","",INDEX($A:$U,ROW(),$C$6)))</f>
        <v/>
      </c>
      <c r="X1460" s="28">
        <f>IF($W1460="","",IF(ISNUMBER($W1460),IF($W1460&gt;=10000000,IFERROR(DATE(INT($W1460/10000),MOD(INT($W1460/100),100),MOD($W1460,100)),""),$W1460),IF(ISNUMBER(--SUBSTITUTE(SUBSTITUTE(TRIM($W1460),".","-"),"/","-")),IF(--SUBSTITUTE(SUBSTITUTE(TRIM($W1460),".","-"),"/","-")&gt;=10000000,IFERROR(DATE(--LEFT(TRIM($W1460),4),--MID(TRIM($W1460),5,2),--RIGHT(TRIM($W1460),2)),""),--SUBSTITUTE(SUBSTITUTE(TRIM($W1460),".","-"),"/","-")),IFERROR(--LEFT(SUBSTITUTE(SUBSTITUTE(TRIM($W1460),".","-"),"/","-"),10),""))))</f>
        <v/>
      </c>
      <c r="Y1460" s="29">
        <f>IF($X1460="","",INT($X1460))</f>
        <v/>
      </c>
      <c r="Z1460" s="30">
        <f>IF(OR($Y1460="",$D$6=""),"",IF(INDEX($A:$U,ROW(),$D$6)="",0,IF(ISNUMBER(INDEX($A:$U,ROW(),$D$6)),INDEX($A:$U,ROW(),$D$6),IFERROR(--SUBSTITUTE(SUBSTITUTE(TRIM(INDEX($A:$U,ROW(),$D$6)),",",""),"원",""),0))))</f>
        <v/>
      </c>
      <c r="AA1460" s="30">
        <f>IF(OR($Y1460="",$E$6=""),"",IF(INDEX($A:$U,ROW(),$E$6)="",0,IF(ISNUMBER(INDEX($A:$U,ROW(),$E$6)),INDEX($A:$U,ROW(),$E$6),IFERROR(--SUBSTITUTE(SUBSTITUTE(TRIM(INDEX($A:$U,ROW(),$E$6)),",",""),"원",""),0))))</f>
        <v/>
      </c>
      <c r="AB1460" s="30">
        <f>IF(OR($Y1460="",$F$6=""),"",IF(INDEX($A:$U,ROW(),$F$6)="","",IF(ISNUMBER(INDEX($A:$U,ROW(),$F$6)),INDEX($A:$U,ROW(),$F$6),IFERROR(--SUBSTITUTE(SUBSTITUTE(TRIM(INDEX($A:$U,ROW(),$F$6)),",",""),"원",""),""))))</f>
        <v/>
      </c>
      <c r="AC1460" s="2">
        <f>IF(OR($Y1460="",$G$6=""),"",INDEX($A:$U,ROW(),$G$6)&amp;"")</f>
        <v/>
      </c>
      <c r="AD1460" s="2">
        <f>IF($Y1460="","",IF(OR(AND(설정!$B$5&lt;&gt;"",ISNUMBER(SEARCH(설정!$B$5,$AC1460))),AND(설정!$B$6&lt;&gt;"",ISNUMBER(SEARCH(설정!$B$6,$AC1460))),AND(설정!$B$7&lt;&gt;"",ISNUMBER(SEARCH(설정!$B$7,$AC1460)))),"제외","포함"))</f>
        <v/>
      </c>
    </row>
    <row r="1461">
      <c r="W1461" s="2">
        <f>IF(OR($B$5="",$C$6="",ROW()&lt;$B$5),"",IF(INDEX($A:$U,ROW(),$C$6)="","",INDEX($A:$U,ROW(),$C$6)))</f>
        <v/>
      </c>
      <c r="X1461" s="28">
        <f>IF($W1461="","",IF(ISNUMBER($W1461),IF($W1461&gt;=10000000,IFERROR(DATE(INT($W1461/10000),MOD(INT($W1461/100),100),MOD($W1461,100)),""),$W1461),IF(ISNUMBER(--SUBSTITUTE(SUBSTITUTE(TRIM($W1461),".","-"),"/","-")),IF(--SUBSTITUTE(SUBSTITUTE(TRIM($W1461),".","-"),"/","-")&gt;=10000000,IFERROR(DATE(--LEFT(TRIM($W1461),4),--MID(TRIM($W1461),5,2),--RIGHT(TRIM($W1461),2)),""),--SUBSTITUTE(SUBSTITUTE(TRIM($W1461),".","-"),"/","-")),IFERROR(--LEFT(SUBSTITUTE(SUBSTITUTE(TRIM($W1461),".","-"),"/","-"),10),""))))</f>
        <v/>
      </c>
      <c r="Y1461" s="29">
        <f>IF($X1461="","",INT($X1461))</f>
        <v/>
      </c>
      <c r="Z1461" s="30">
        <f>IF(OR($Y1461="",$D$6=""),"",IF(INDEX($A:$U,ROW(),$D$6)="",0,IF(ISNUMBER(INDEX($A:$U,ROW(),$D$6)),INDEX($A:$U,ROW(),$D$6),IFERROR(--SUBSTITUTE(SUBSTITUTE(TRIM(INDEX($A:$U,ROW(),$D$6)),",",""),"원",""),0))))</f>
        <v/>
      </c>
      <c r="AA1461" s="30">
        <f>IF(OR($Y1461="",$E$6=""),"",IF(INDEX($A:$U,ROW(),$E$6)="",0,IF(ISNUMBER(INDEX($A:$U,ROW(),$E$6)),INDEX($A:$U,ROW(),$E$6),IFERROR(--SUBSTITUTE(SUBSTITUTE(TRIM(INDEX($A:$U,ROW(),$E$6)),",",""),"원",""),0))))</f>
        <v/>
      </c>
      <c r="AB1461" s="30">
        <f>IF(OR($Y1461="",$F$6=""),"",IF(INDEX($A:$U,ROW(),$F$6)="","",IF(ISNUMBER(INDEX($A:$U,ROW(),$F$6)),INDEX($A:$U,ROW(),$F$6),IFERROR(--SUBSTITUTE(SUBSTITUTE(TRIM(INDEX($A:$U,ROW(),$F$6)),",",""),"원",""),""))))</f>
        <v/>
      </c>
      <c r="AC1461" s="2">
        <f>IF(OR($Y1461="",$G$6=""),"",INDEX($A:$U,ROW(),$G$6)&amp;"")</f>
        <v/>
      </c>
      <c r="AD1461" s="2">
        <f>IF($Y1461="","",IF(OR(AND(설정!$B$5&lt;&gt;"",ISNUMBER(SEARCH(설정!$B$5,$AC1461))),AND(설정!$B$6&lt;&gt;"",ISNUMBER(SEARCH(설정!$B$6,$AC1461))),AND(설정!$B$7&lt;&gt;"",ISNUMBER(SEARCH(설정!$B$7,$AC1461)))),"제외","포함"))</f>
        <v/>
      </c>
    </row>
    <row r="1462">
      <c r="W1462" s="2">
        <f>IF(OR($B$5="",$C$6="",ROW()&lt;$B$5),"",IF(INDEX($A:$U,ROW(),$C$6)="","",INDEX($A:$U,ROW(),$C$6)))</f>
        <v/>
      </c>
      <c r="X1462" s="28">
        <f>IF($W1462="","",IF(ISNUMBER($W1462),IF($W1462&gt;=10000000,IFERROR(DATE(INT($W1462/10000),MOD(INT($W1462/100),100),MOD($W1462,100)),""),$W1462),IF(ISNUMBER(--SUBSTITUTE(SUBSTITUTE(TRIM($W1462),".","-"),"/","-")),IF(--SUBSTITUTE(SUBSTITUTE(TRIM($W1462),".","-"),"/","-")&gt;=10000000,IFERROR(DATE(--LEFT(TRIM($W1462),4),--MID(TRIM($W1462),5,2),--RIGHT(TRIM($W1462),2)),""),--SUBSTITUTE(SUBSTITUTE(TRIM($W1462),".","-"),"/","-")),IFERROR(--LEFT(SUBSTITUTE(SUBSTITUTE(TRIM($W1462),".","-"),"/","-"),10),""))))</f>
        <v/>
      </c>
      <c r="Y1462" s="29">
        <f>IF($X1462="","",INT($X1462))</f>
        <v/>
      </c>
      <c r="Z1462" s="30">
        <f>IF(OR($Y1462="",$D$6=""),"",IF(INDEX($A:$U,ROW(),$D$6)="",0,IF(ISNUMBER(INDEX($A:$U,ROW(),$D$6)),INDEX($A:$U,ROW(),$D$6),IFERROR(--SUBSTITUTE(SUBSTITUTE(TRIM(INDEX($A:$U,ROW(),$D$6)),",",""),"원",""),0))))</f>
        <v/>
      </c>
      <c r="AA1462" s="30">
        <f>IF(OR($Y1462="",$E$6=""),"",IF(INDEX($A:$U,ROW(),$E$6)="",0,IF(ISNUMBER(INDEX($A:$U,ROW(),$E$6)),INDEX($A:$U,ROW(),$E$6),IFERROR(--SUBSTITUTE(SUBSTITUTE(TRIM(INDEX($A:$U,ROW(),$E$6)),",",""),"원",""),0))))</f>
        <v/>
      </c>
      <c r="AB1462" s="30">
        <f>IF(OR($Y1462="",$F$6=""),"",IF(INDEX($A:$U,ROW(),$F$6)="","",IF(ISNUMBER(INDEX($A:$U,ROW(),$F$6)),INDEX($A:$U,ROW(),$F$6),IFERROR(--SUBSTITUTE(SUBSTITUTE(TRIM(INDEX($A:$U,ROW(),$F$6)),",",""),"원",""),""))))</f>
        <v/>
      </c>
      <c r="AC1462" s="2">
        <f>IF(OR($Y1462="",$G$6=""),"",INDEX($A:$U,ROW(),$G$6)&amp;"")</f>
        <v/>
      </c>
      <c r="AD1462" s="2">
        <f>IF($Y1462="","",IF(OR(AND(설정!$B$5&lt;&gt;"",ISNUMBER(SEARCH(설정!$B$5,$AC1462))),AND(설정!$B$6&lt;&gt;"",ISNUMBER(SEARCH(설정!$B$6,$AC1462))),AND(설정!$B$7&lt;&gt;"",ISNUMBER(SEARCH(설정!$B$7,$AC1462)))),"제외","포함"))</f>
        <v/>
      </c>
    </row>
    <row r="1463">
      <c r="W1463" s="2">
        <f>IF(OR($B$5="",$C$6="",ROW()&lt;$B$5),"",IF(INDEX($A:$U,ROW(),$C$6)="","",INDEX($A:$U,ROW(),$C$6)))</f>
        <v/>
      </c>
      <c r="X1463" s="28">
        <f>IF($W1463="","",IF(ISNUMBER($W1463),IF($W1463&gt;=10000000,IFERROR(DATE(INT($W1463/10000),MOD(INT($W1463/100),100),MOD($W1463,100)),""),$W1463),IF(ISNUMBER(--SUBSTITUTE(SUBSTITUTE(TRIM($W1463),".","-"),"/","-")),IF(--SUBSTITUTE(SUBSTITUTE(TRIM($W1463),".","-"),"/","-")&gt;=10000000,IFERROR(DATE(--LEFT(TRIM($W1463),4),--MID(TRIM($W1463),5,2),--RIGHT(TRIM($W1463),2)),""),--SUBSTITUTE(SUBSTITUTE(TRIM($W1463),".","-"),"/","-")),IFERROR(--LEFT(SUBSTITUTE(SUBSTITUTE(TRIM($W1463),".","-"),"/","-"),10),""))))</f>
        <v/>
      </c>
      <c r="Y1463" s="29">
        <f>IF($X1463="","",INT($X1463))</f>
        <v/>
      </c>
      <c r="Z1463" s="30">
        <f>IF(OR($Y1463="",$D$6=""),"",IF(INDEX($A:$U,ROW(),$D$6)="",0,IF(ISNUMBER(INDEX($A:$U,ROW(),$D$6)),INDEX($A:$U,ROW(),$D$6),IFERROR(--SUBSTITUTE(SUBSTITUTE(TRIM(INDEX($A:$U,ROW(),$D$6)),",",""),"원",""),0))))</f>
        <v/>
      </c>
      <c r="AA1463" s="30">
        <f>IF(OR($Y1463="",$E$6=""),"",IF(INDEX($A:$U,ROW(),$E$6)="",0,IF(ISNUMBER(INDEX($A:$U,ROW(),$E$6)),INDEX($A:$U,ROW(),$E$6),IFERROR(--SUBSTITUTE(SUBSTITUTE(TRIM(INDEX($A:$U,ROW(),$E$6)),",",""),"원",""),0))))</f>
        <v/>
      </c>
      <c r="AB1463" s="30">
        <f>IF(OR($Y1463="",$F$6=""),"",IF(INDEX($A:$U,ROW(),$F$6)="","",IF(ISNUMBER(INDEX($A:$U,ROW(),$F$6)),INDEX($A:$U,ROW(),$F$6),IFERROR(--SUBSTITUTE(SUBSTITUTE(TRIM(INDEX($A:$U,ROW(),$F$6)),",",""),"원",""),""))))</f>
        <v/>
      </c>
      <c r="AC1463" s="2">
        <f>IF(OR($Y1463="",$G$6=""),"",INDEX($A:$U,ROW(),$G$6)&amp;"")</f>
        <v/>
      </c>
      <c r="AD1463" s="2">
        <f>IF($Y1463="","",IF(OR(AND(설정!$B$5&lt;&gt;"",ISNUMBER(SEARCH(설정!$B$5,$AC1463))),AND(설정!$B$6&lt;&gt;"",ISNUMBER(SEARCH(설정!$B$6,$AC1463))),AND(설정!$B$7&lt;&gt;"",ISNUMBER(SEARCH(설정!$B$7,$AC1463)))),"제외","포함"))</f>
        <v/>
      </c>
    </row>
    <row r="1464">
      <c r="W1464" s="2">
        <f>IF(OR($B$5="",$C$6="",ROW()&lt;$B$5),"",IF(INDEX($A:$U,ROW(),$C$6)="","",INDEX($A:$U,ROW(),$C$6)))</f>
        <v/>
      </c>
      <c r="X1464" s="28">
        <f>IF($W1464="","",IF(ISNUMBER($W1464),IF($W1464&gt;=10000000,IFERROR(DATE(INT($W1464/10000),MOD(INT($W1464/100),100),MOD($W1464,100)),""),$W1464),IF(ISNUMBER(--SUBSTITUTE(SUBSTITUTE(TRIM($W1464),".","-"),"/","-")),IF(--SUBSTITUTE(SUBSTITUTE(TRIM($W1464),".","-"),"/","-")&gt;=10000000,IFERROR(DATE(--LEFT(TRIM($W1464),4),--MID(TRIM($W1464),5,2),--RIGHT(TRIM($W1464),2)),""),--SUBSTITUTE(SUBSTITUTE(TRIM($W1464),".","-"),"/","-")),IFERROR(--LEFT(SUBSTITUTE(SUBSTITUTE(TRIM($W1464),".","-"),"/","-"),10),""))))</f>
        <v/>
      </c>
      <c r="Y1464" s="29">
        <f>IF($X1464="","",INT($X1464))</f>
        <v/>
      </c>
      <c r="Z1464" s="30">
        <f>IF(OR($Y1464="",$D$6=""),"",IF(INDEX($A:$U,ROW(),$D$6)="",0,IF(ISNUMBER(INDEX($A:$U,ROW(),$D$6)),INDEX($A:$U,ROW(),$D$6),IFERROR(--SUBSTITUTE(SUBSTITUTE(TRIM(INDEX($A:$U,ROW(),$D$6)),",",""),"원",""),0))))</f>
        <v/>
      </c>
      <c r="AA1464" s="30">
        <f>IF(OR($Y1464="",$E$6=""),"",IF(INDEX($A:$U,ROW(),$E$6)="",0,IF(ISNUMBER(INDEX($A:$U,ROW(),$E$6)),INDEX($A:$U,ROW(),$E$6),IFERROR(--SUBSTITUTE(SUBSTITUTE(TRIM(INDEX($A:$U,ROW(),$E$6)),",",""),"원",""),0))))</f>
        <v/>
      </c>
      <c r="AB1464" s="30">
        <f>IF(OR($Y1464="",$F$6=""),"",IF(INDEX($A:$U,ROW(),$F$6)="","",IF(ISNUMBER(INDEX($A:$U,ROW(),$F$6)),INDEX($A:$U,ROW(),$F$6),IFERROR(--SUBSTITUTE(SUBSTITUTE(TRIM(INDEX($A:$U,ROW(),$F$6)),",",""),"원",""),""))))</f>
        <v/>
      </c>
      <c r="AC1464" s="2">
        <f>IF(OR($Y1464="",$G$6=""),"",INDEX($A:$U,ROW(),$G$6)&amp;"")</f>
        <v/>
      </c>
      <c r="AD1464" s="2">
        <f>IF($Y1464="","",IF(OR(AND(설정!$B$5&lt;&gt;"",ISNUMBER(SEARCH(설정!$B$5,$AC1464))),AND(설정!$B$6&lt;&gt;"",ISNUMBER(SEARCH(설정!$B$6,$AC1464))),AND(설정!$B$7&lt;&gt;"",ISNUMBER(SEARCH(설정!$B$7,$AC1464)))),"제외","포함"))</f>
        <v/>
      </c>
    </row>
    <row r="1465">
      <c r="W1465" s="2">
        <f>IF(OR($B$5="",$C$6="",ROW()&lt;$B$5),"",IF(INDEX($A:$U,ROW(),$C$6)="","",INDEX($A:$U,ROW(),$C$6)))</f>
        <v/>
      </c>
      <c r="X1465" s="28">
        <f>IF($W1465="","",IF(ISNUMBER($W1465),IF($W1465&gt;=10000000,IFERROR(DATE(INT($W1465/10000),MOD(INT($W1465/100),100),MOD($W1465,100)),""),$W1465),IF(ISNUMBER(--SUBSTITUTE(SUBSTITUTE(TRIM($W1465),".","-"),"/","-")),IF(--SUBSTITUTE(SUBSTITUTE(TRIM($W1465),".","-"),"/","-")&gt;=10000000,IFERROR(DATE(--LEFT(TRIM($W1465),4),--MID(TRIM($W1465),5,2),--RIGHT(TRIM($W1465),2)),""),--SUBSTITUTE(SUBSTITUTE(TRIM($W1465),".","-"),"/","-")),IFERROR(--LEFT(SUBSTITUTE(SUBSTITUTE(TRIM($W1465),".","-"),"/","-"),10),""))))</f>
        <v/>
      </c>
      <c r="Y1465" s="29">
        <f>IF($X1465="","",INT($X1465))</f>
        <v/>
      </c>
      <c r="Z1465" s="30">
        <f>IF(OR($Y1465="",$D$6=""),"",IF(INDEX($A:$U,ROW(),$D$6)="",0,IF(ISNUMBER(INDEX($A:$U,ROW(),$D$6)),INDEX($A:$U,ROW(),$D$6),IFERROR(--SUBSTITUTE(SUBSTITUTE(TRIM(INDEX($A:$U,ROW(),$D$6)),",",""),"원",""),0))))</f>
        <v/>
      </c>
      <c r="AA1465" s="30">
        <f>IF(OR($Y1465="",$E$6=""),"",IF(INDEX($A:$U,ROW(),$E$6)="",0,IF(ISNUMBER(INDEX($A:$U,ROW(),$E$6)),INDEX($A:$U,ROW(),$E$6),IFERROR(--SUBSTITUTE(SUBSTITUTE(TRIM(INDEX($A:$U,ROW(),$E$6)),",",""),"원",""),0))))</f>
        <v/>
      </c>
      <c r="AB1465" s="30">
        <f>IF(OR($Y1465="",$F$6=""),"",IF(INDEX($A:$U,ROW(),$F$6)="","",IF(ISNUMBER(INDEX($A:$U,ROW(),$F$6)),INDEX($A:$U,ROW(),$F$6),IFERROR(--SUBSTITUTE(SUBSTITUTE(TRIM(INDEX($A:$U,ROW(),$F$6)),",",""),"원",""),""))))</f>
        <v/>
      </c>
      <c r="AC1465" s="2">
        <f>IF(OR($Y1465="",$G$6=""),"",INDEX($A:$U,ROW(),$G$6)&amp;"")</f>
        <v/>
      </c>
      <c r="AD1465" s="2">
        <f>IF($Y1465="","",IF(OR(AND(설정!$B$5&lt;&gt;"",ISNUMBER(SEARCH(설정!$B$5,$AC1465))),AND(설정!$B$6&lt;&gt;"",ISNUMBER(SEARCH(설정!$B$6,$AC1465))),AND(설정!$B$7&lt;&gt;"",ISNUMBER(SEARCH(설정!$B$7,$AC1465)))),"제외","포함"))</f>
        <v/>
      </c>
    </row>
    <row r="1466">
      <c r="W1466" s="2">
        <f>IF(OR($B$5="",$C$6="",ROW()&lt;$B$5),"",IF(INDEX($A:$U,ROW(),$C$6)="","",INDEX($A:$U,ROW(),$C$6)))</f>
        <v/>
      </c>
      <c r="X1466" s="28">
        <f>IF($W1466="","",IF(ISNUMBER($W1466),IF($W1466&gt;=10000000,IFERROR(DATE(INT($W1466/10000),MOD(INT($W1466/100),100),MOD($W1466,100)),""),$W1466),IF(ISNUMBER(--SUBSTITUTE(SUBSTITUTE(TRIM($W1466),".","-"),"/","-")),IF(--SUBSTITUTE(SUBSTITUTE(TRIM($W1466),".","-"),"/","-")&gt;=10000000,IFERROR(DATE(--LEFT(TRIM($W1466),4),--MID(TRIM($W1466),5,2),--RIGHT(TRIM($W1466),2)),""),--SUBSTITUTE(SUBSTITUTE(TRIM($W1466),".","-"),"/","-")),IFERROR(--LEFT(SUBSTITUTE(SUBSTITUTE(TRIM($W1466),".","-"),"/","-"),10),""))))</f>
        <v/>
      </c>
      <c r="Y1466" s="29">
        <f>IF($X1466="","",INT($X1466))</f>
        <v/>
      </c>
      <c r="Z1466" s="30">
        <f>IF(OR($Y1466="",$D$6=""),"",IF(INDEX($A:$U,ROW(),$D$6)="",0,IF(ISNUMBER(INDEX($A:$U,ROW(),$D$6)),INDEX($A:$U,ROW(),$D$6),IFERROR(--SUBSTITUTE(SUBSTITUTE(TRIM(INDEX($A:$U,ROW(),$D$6)),",",""),"원",""),0))))</f>
        <v/>
      </c>
      <c r="AA1466" s="30">
        <f>IF(OR($Y1466="",$E$6=""),"",IF(INDEX($A:$U,ROW(),$E$6)="",0,IF(ISNUMBER(INDEX($A:$U,ROW(),$E$6)),INDEX($A:$U,ROW(),$E$6),IFERROR(--SUBSTITUTE(SUBSTITUTE(TRIM(INDEX($A:$U,ROW(),$E$6)),",",""),"원",""),0))))</f>
        <v/>
      </c>
      <c r="AB1466" s="30">
        <f>IF(OR($Y1466="",$F$6=""),"",IF(INDEX($A:$U,ROW(),$F$6)="","",IF(ISNUMBER(INDEX($A:$U,ROW(),$F$6)),INDEX($A:$U,ROW(),$F$6),IFERROR(--SUBSTITUTE(SUBSTITUTE(TRIM(INDEX($A:$U,ROW(),$F$6)),",",""),"원",""),""))))</f>
        <v/>
      </c>
      <c r="AC1466" s="2">
        <f>IF(OR($Y1466="",$G$6=""),"",INDEX($A:$U,ROW(),$G$6)&amp;"")</f>
        <v/>
      </c>
      <c r="AD1466" s="2">
        <f>IF($Y1466="","",IF(OR(AND(설정!$B$5&lt;&gt;"",ISNUMBER(SEARCH(설정!$B$5,$AC1466))),AND(설정!$B$6&lt;&gt;"",ISNUMBER(SEARCH(설정!$B$6,$AC1466))),AND(설정!$B$7&lt;&gt;"",ISNUMBER(SEARCH(설정!$B$7,$AC1466)))),"제외","포함"))</f>
        <v/>
      </c>
    </row>
    <row r="1467">
      <c r="W1467" s="2">
        <f>IF(OR($B$5="",$C$6="",ROW()&lt;$B$5),"",IF(INDEX($A:$U,ROW(),$C$6)="","",INDEX($A:$U,ROW(),$C$6)))</f>
        <v/>
      </c>
      <c r="X1467" s="28">
        <f>IF($W1467="","",IF(ISNUMBER($W1467),IF($W1467&gt;=10000000,IFERROR(DATE(INT($W1467/10000),MOD(INT($W1467/100),100),MOD($W1467,100)),""),$W1467),IF(ISNUMBER(--SUBSTITUTE(SUBSTITUTE(TRIM($W1467),".","-"),"/","-")),IF(--SUBSTITUTE(SUBSTITUTE(TRIM($W1467),".","-"),"/","-")&gt;=10000000,IFERROR(DATE(--LEFT(TRIM($W1467),4),--MID(TRIM($W1467),5,2),--RIGHT(TRIM($W1467),2)),""),--SUBSTITUTE(SUBSTITUTE(TRIM($W1467),".","-"),"/","-")),IFERROR(--LEFT(SUBSTITUTE(SUBSTITUTE(TRIM($W1467),".","-"),"/","-"),10),""))))</f>
        <v/>
      </c>
      <c r="Y1467" s="29">
        <f>IF($X1467="","",INT($X1467))</f>
        <v/>
      </c>
      <c r="Z1467" s="30">
        <f>IF(OR($Y1467="",$D$6=""),"",IF(INDEX($A:$U,ROW(),$D$6)="",0,IF(ISNUMBER(INDEX($A:$U,ROW(),$D$6)),INDEX($A:$U,ROW(),$D$6),IFERROR(--SUBSTITUTE(SUBSTITUTE(TRIM(INDEX($A:$U,ROW(),$D$6)),",",""),"원",""),0))))</f>
        <v/>
      </c>
      <c r="AA1467" s="30">
        <f>IF(OR($Y1467="",$E$6=""),"",IF(INDEX($A:$U,ROW(),$E$6)="",0,IF(ISNUMBER(INDEX($A:$U,ROW(),$E$6)),INDEX($A:$U,ROW(),$E$6),IFERROR(--SUBSTITUTE(SUBSTITUTE(TRIM(INDEX($A:$U,ROW(),$E$6)),",",""),"원",""),0))))</f>
        <v/>
      </c>
      <c r="AB1467" s="30">
        <f>IF(OR($Y1467="",$F$6=""),"",IF(INDEX($A:$U,ROW(),$F$6)="","",IF(ISNUMBER(INDEX($A:$U,ROW(),$F$6)),INDEX($A:$U,ROW(),$F$6),IFERROR(--SUBSTITUTE(SUBSTITUTE(TRIM(INDEX($A:$U,ROW(),$F$6)),",",""),"원",""),""))))</f>
        <v/>
      </c>
      <c r="AC1467" s="2">
        <f>IF(OR($Y1467="",$G$6=""),"",INDEX($A:$U,ROW(),$G$6)&amp;"")</f>
        <v/>
      </c>
      <c r="AD1467" s="2">
        <f>IF($Y1467="","",IF(OR(AND(설정!$B$5&lt;&gt;"",ISNUMBER(SEARCH(설정!$B$5,$AC1467))),AND(설정!$B$6&lt;&gt;"",ISNUMBER(SEARCH(설정!$B$6,$AC1467))),AND(설정!$B$7&lt;&gt;"",ISNUMBER(SEARCH(설정!$B$7,$AC1467)))),"제외","포함"))</f>
        <v/>
      </c>
    </row>
    <row r="1468">
      <c r="W1468" s="2">
        <f>IF(OR($B$5="",$C$6="",ROW()&lt;$B$5),"",IF(INDEX($A:$U,ROW(),$C$6)="","",INDEX($A:$U,ROW(),$C$6)))</f>
        <v/>
      </c>
      <c r="X1468" s="28">
        <f>IF($W1468="","",IF(ISNUMBER($W1468),IF($W1468&gt;=10000000,IFERROR(DATE(INT($W1468/10000),MOD(INT($W1468/100),100),MOD($W1468,100)),""),$W1468),IF(ISNUMBER(--SUBSTITUTE(SUBSTITUTE(TRIM($W1468),".","-"),"/","-")),IF(--SUBSTITUTE(SUBSTITUTE(TRIM($W1468),".","-"),"/","-")&gt;=10000000,IFERROR(DATE(--LEFT(TRIM($W1468),4),--MID(TRIM($W1468),5,2),--RIGHT(TRIM($W1468),2)),""),--SUBSTITUTE(SUBSTITUTE(TRIM($W1468),".","-"),"/","-")),IFERROR(--LEFT(SUBSTITUTE(SUBSTITUTE(TRIM($W1468),".","-"),"/","-"),10),""))))</f>
        <v/>
      </c>
      <c r="Y1468" s="29">
        <f>IF($X1468="","",INT($X1468))</f>
        <v/>
      </c>
      <c r="Z1468" s="30">
        <f>IF(OR($Y1468="",$D$6=""),"",IF(INDEX($A:$U,ROW(),$D$6)="",0,IF(ISNUMBER(INDEX($A:$U,ROW(),$D$6)),INDEX($A:$U,ROW(),$D$6),IFERROR(--SUBSTITUTE(SUBSTITUTE(TRIM(INDEX($A:$U,ROW(),$D$6)),",",""),"원",""),0))))</f>
        <v/>
      </c>
      <c r="AA1468" s="30">
        <f>IF(OR($Y1468="",$E$6=""),"",IF(INDEX($A:$U,ROW(),$E$6)="",0,IF(ISNUMBER(INDEX($A:$U,ROW(),$E$6)),INDEX($A:$U,ROW(),$E$6),IFERROR(--SUBSTITUTE(SUBSTITUTE(TRIM(INDEX($A:$U,ROW(),$E$6)),",",""),"원",""),0))))</f>
        <v/>
      </c>
      <c r="AB1468" s="30">
        <f>IF(OR($Y1468="",$F$6=""),"",IF(INDEX($A:$U,ROW(),$F$6)="","",IF(ISNUMBER(INDEX($A:$U,ROW(),$F$6)),INDEX($A:$U,ROW(),$F$6),IFERROR(--SUBSTITUTE(SUBSTITUTE(TRIM(INDEX($A:$U,ROW(),$F$6)),",",""),"원",""),""))))</f>
        <v/>
      </c>
      <c r="AC1468" s="2">
        <f>IF(OR($Y1468="",$G$6=""),"",INDEX($A:$U,ROW(),$G$6)&amp;"")</f>
        <v/>
      </c>
      <c r="AD1468" s="2">
        <f>IF($Y1468="","",IF(OR(AND(설정!$B$5&lt;&gt;"",ISNUMBER(SEARCH(설정!$B$5,$AC1468))),AND(설정!$B$6&lt;&gt;"",ISNUMBER(SEARCH(설정!$B$6,$AC1468))),AND(설정!$B$7&lt;&gt;"",ISNUMBER(SEARCH(설정!$B$7,$AC1468)))),"제외","포함"))</f>
        <v/>
      </c>
    </row>
    <row r="1469">
      <c r="W1469" s="2">
        <f>IF(OR($B$5="",$C$6="",ROW()&lt;$B$5),"",IF(INDEX($A:$U,ROW(),$C$6)="","",INDEX($A:$U,ROW(),$C$6)))</f>
        <v/>
      </c>
      <c r="X1469" s="28">
        <f>IF($W1469="","",IF(ISNUMBER($W1469),IF($W1469&gt;=10000000,IFERROR(DATE(INT($W1469/10000),MOD(INT($W1469/100),100),MOD($W1469,100)),""),$W1469),IF(ISNUMBER(--SUBSTITUTE(SUBSTITUTE(TRIM($W1469),".","-"),"/","-")),IF(--SUBSTITUTE(SUBSTITUTE(TRIM($W1469),".","-"),"/","-")&gt;=10000000,IFERROR(DATE(--LEFT(TRIM($W1469),4),--MID(TRIM($W1469),5,2),--RIGHT(TRIM($W1469),2)),""),--SUBSTITUTE(SUBSTITUTE(TRIM($W1469),".","-"),"/","-")),IFERROR(--LEFT(SUBSTITUTE(SUBSTITUTE(TRIM($W1469),".","-"),"/","-"),10),""))))</f>
        <v/>
      </c>
      <c r="Y1469" s="29">
        <f>IF($X1469="","",INT($X1469))</f>
        <v/>
      </c>
      <c r="Z1469" s="30">
        <f>IF(OR($Y1469="",$D$6=""),"",IF(INDEX($A:$U,ROW(),$D$6)="",0,IF(ISNUMBER(INDEX($A:$U,ROW(),$D$6)),INDEX($A:$U,ROW(),$D$6),IFERROR(--SUBSTITUTE(SUBSTITUTE(TRIM(INDEX($A:$U,ROW(),$D$6)),",",""),"원",""),0))))</f>
        <v/>
      </c>
      <c r="AA1469" s="30">
        <f>IF(OR($Y1469="",$E$6=""),"",IF(INDEX($A:$U,ROW(),$E$6)="",0,IF(ISNUMBER(INDEX($A:$U,ROW(),$E$6)),INDEX($A:$U,ROW(),$E$6),IFERROR(--SUBSTITUTE(SUBSTITUTE(TRIM(INDEX($A:$U,ROW(),$E$6)),",",""),"원",""),0))))</f>
        <v/>
      </c>
      <c r="AB1469" s="30">
        <f>IF(OR($Y1469="",$F$6=""),"",IF(INDEX($A:$U,ROW(),$F$6)="","",IF(ISNUMBER(INDEX($A:$U,ROW(),$F$6)),INDEX($A:$U,ROW(),$F$6),IFERROR(--SUBSTITUTE(SUBSTITUTE(TRIM(INDEX($A:$U,ROW(),$F$6)),",",""),"원",""),""))))</f>
        <v/>
      </c>
      <c r="AC1469" s="2">
        <f>IF(OR($Y1469="",$G$6=""),"",INDEX($A:$U,ROW(),$G$6)&amp;"")</f>
        <v/>
      </c>
      <c r="AD1469" s="2">
        <f>IF($Y1469="","",IF(OR(AND(설정!$B$5&lt;&gt;"",ISNUMBER(SEARCH(설정!$B$5,$AC1469))),AND(설정!$B$6&lt;&gt;"",ISNUMBER(SEARCH(설정!$B$6,$AC1469))),AND(설정!$B$7&lt;&gt;"",ISNUMBER(SEARCH(설정!$B$7,$AC1469)))),"제외","포함"))</f>
        <v/>
      </c>
    </row>
    <row r="1470">
      <c r="W1470" s="2">
        <f>IF(OR($B$5="",$C$6="",ROW()&lt;$B$5),"",IF(INDEX($A:$U,ROW(),$C$6)="","",INDEX($A:$U,ROW(),$C$6)))</f>
        <v/>
      </c>
      <c r="X1470" s="28">
        <f>IF($W1470="","",IF(ISNUMBER($W1470),IF($W1470&gt;=10000000,IFERROR(DATE(INT($W1470/10000),MOD(INT($W1470/100),100),MOD($W1470,100)),""),$W1470),IF(ISNUMBER(--SUBSTITUTE(SUBSTITUTE(TRIM($W1470),".","-"),"/","-")),IF(--SUBSTITUTE(SUBSTITUTE(TRIM($W1470),".","-"),"/","-")&gt;=10000000,IFERROR(DATE(--LEFT(TRIM($W1470),4),--MID(TRIM($W1470),5,2),--RIGHT(TRIM($W1470),2)),""),--SUBSTITUTE(SUBSTITUTE(TRIM($W1470),".","-"),"/","-")),IFERROR(--LEFT(SUBSTITUTE(SUBSTITUTE(TRIM($W1470),".","-"),"/","-"),10),""))))</f>
        <v/>
      </c>
      <c r="Y1470" s="29">
        <f>IF($X1470="","",INT($X1470))</f>
        <v/>
      </c>
      <c r="Z1470" s="30">
        <f>IF(OR($Y1470="",$D$6=""),"",IF(INDEX($A:$U,ROW(),$D$6)="",0,IF(ISNUMBER(INDEX($A:$U,ROW(),$D$6)),INDEX($A:$U,ROW(),$D$6),IFERROR(--SUBSTITUTE(SUBSTITUTE(TRIM(INDEX($A:$U,ROW(),$D$6)),",",""),"원",""),0))))</f>
        <v/>
      </c>
      <c r="AA1470" s="30">
        <f>IF(OR($Y1470="",$E$6=""),"",IF(INDEX($A:$U,ROW(),$E$6)="",0,IF(ISNUMBER(INDEX($A:$U,ROW(),$E$6)),INDEX($A:$U,ROW(),$E$6),IFERROR(--SUBSTITUTE(SUBSTITUTE(TRIM(INDEX($A:$U,ROW(),$E$6)),",",""),"원",""),0))))</f>
        <v/>
      </c>
      <c r="AB1470" s="30">
        <f>IF(OR($Y1470="",$F$6=""),"",IF(INDEX($A:$U,ROW(),$F$6)="","",IF(ISNUMBER(INDEX($A:$U,ROW(),$F$6)),INDEX($A:$U,ROW(),$F$6),IFERROR(--SUBSTITUTE(SUBSTITUTE(TRIM(INDEX($A:$U,ROW(),$F$6)),",",""),"원",""),""))))</f>
        <v/>
      </c>
      <c r="AC1470" s="2">
        <f>IF(OR($Y1470="",$G$6=""),"",INDEX($A:$U,ROW(),$G$6)&amp;"")</f>
        <v/>
      </c>
      <c r="AD1470" s="2">
        <f>IF($Y1470="","",IF(OR(AND(설정!$B$5&lt;&gt;"",ISNUMBER(SEARCH(설정!$B$5,$AC1470))),AND(설정!$B$6&lt;&gt;"",ISNUMBER(SEARCH(설정!$B$6,$AC1470))),AND(설정!$B$7&lt;&gt;"",ISNUMBER(SEARCH(설정!$B$7,$AC1470)))),"제외","포함"))</f>
        <v/>
      </c>
    </row>
    <row r="1471">
      <c r="W1471" s="2">
        <f>IF(OR($B$5="",$C$6="",ROW()&lt;$B$5),"",IF(INDEX($A:$U,ROW(),$C$6)="","",INDEX($A:$U,ROW(),$C$6)))</f>
        <v/>
      </c>
      <c r="X1471" s="28">
        <f>IF($W1471="","",IF(ISNUMBER($W1471),IF($W1471&gt;=10000000,IFERROR(DATE(INT($W1471/10000),MOD(INT($W1471/100),100),MOD($W1471,100)),""),$W1471),IF(ISNUMBER(--SUBSTITUTE(SUBSTITUTE(TRIM($W1471),".","-"),"/","-")),IF(--SUBSTITUTE(SUBSTITUTE(TRIM($W1471),".","-"),"/","-")&gt;=10000000,IFERROR(DATE(--LEFT(TRIM($W1471),4),--MID(TRIM($W1471),5,2),--RIGHT(TRIM($W1471),2)),""),--SUBSTITUTE(SUBSTITUTE(TRIM($W1471),".","-"),"/","-")),IFERROR(--LEFT(SUBSTITUTE(SUBSTITUTE(TRIM($W1471),".","-"),"/","-"),10),""))))</f>
        <v/>
      </c>
      <c r="Y1471" s="29">
        <f>IF($X1471="","",INT($X1471))</f>
        <v/>
      </c>
      <c r="Z1471" s="30">
        <f>IF(OR($Y1471="",$D$6=""),"",IF(INDEX($A:$U,ROW(),$D$6)="",0,IF(ISNUMBER(INDEX($A:$U,ROW(),$D$6)),INDEX($A:$U,ROW(),$D$6),IFERROR(--SUBSTITUTE(SUBSTITUTE(TRIM(INDEX($A:$U,ROW(),$D$6)),",",""),"원",""),0))))</f>
        <v/>
      </c>
      <c r="AA1471" s="30">
        <f>IF(OR($Y1471="",$E$6=""),"",IF(INDEX($A:$U,ROW(),$E$6)="",0,IF(ISNUMBER(INDEX($A:$U,ROW(),$E$6)),INDEX($A:$U,ROW(),$E$6),IFERROR(--SUBSTITUTE(SUBSTITUTE(TRIM(INDEX($A:$U,ROW(),$E$6)),",",""),"원",""),0))))</f>
        <v/>
      </c>
      <c r="AB1471" s="30">
        <f>IF(OR($Y1471="",$F$6=""),"",IF(INDEX($A:$U,ROW(),$F$6)="","",IF(ISNUMBER(INDEX($A:$U,ROW(),$F$6)),INDEX($A:$U,ROW(),$F$6),IFERROR(--SUBSTITUTE(SUBSTITUTE(TRIM(INDEX($A:$U,ROW(),$F$6)),",",""),"원",""),""))))</f>
        <v/>
      </c>
      <c r="AC1471" s="2">
        <f>IF(OR($Y1471="",$G$6=""),"",INDEX($A:$U,ROW(),$G$6)&amp;"")</f>
        <v/>
      </c>
      <c r="AD1471" s="2">
        <f>IF($Y1471="","",IF(OR(AND(설정!$B$5&lt;&gt;"",ISNUMBER(SEARCH(설정!$B$5,$AC1471))),AND(설정!$B$6&lt;&gt;"",ISNUMBER(SEARCH(설정!$B$6,$AC1471))),AND(설정!$B$7&lt;&gt;"",ISNUMBER(SEARCH(설정!$B$7,$AC1471)))),"제외","포함"))</f>
        <v/>
      </c>
    </row>
    <row r="1472">
      <c r="W1472" s="2">
        <f>IF(OR($B$5="",$C$6="",ROW()&lt;$B$5),"",IF(INDEX($A:$U,ROW(),$C$6)="","",INDEX($A:$U,ROW(),$C$6)))</f>
        <v/>
      </c>
      <c r="X1472" s="28">
        <f>IF($W1472="","",IF(ISNUMBER($W1472),IF($W1472&gt;=10000000,IFERROR(DATE(INT($W1472/10000),MOD(INT($W1472/100),100),MOD($W1472,100)),""),$W1472),IF(ISNUMBER(--SUBSTITUTE(SUBSTITUTE(TRIM($W1472),".","-"),"/","-")),IF(--SUBSTITUTE(SUBSTITUTE(TRIM($W1472),".","-"),"/","-")&gt;=10000000,IFERROR(DATE(--LEFT(TRIM($W1472),4),--MID(TRIM($W1472),5,2),--RIGHT(TRIM($W1472),2)),""),--SUBSTITUTE(SUBSTITUTE(TRIM($W1472),".","-"),"/","-")),IFERROR(--LEFT(SUBSTITUTE(SUBSTITUTE(TRIM($W1472),".","-"),"/","-"),10),""))))</f>
        <v/>
      </c>
      <c r="Y1472" s="29">
        <f>IF($X1472="","",INT($X1472))</f>
        <v/>
      </c>
      <c r="Z1472" s="30">
        <f>IF(OR($Y1472="",$D$6=""),"",IF(INDEX($A:$U,ROW(),$D$6)="",0,IF(ISNUMBER(INDEX($A:$U,ROW(),$D$6)),INDEX($A:$U,ROW(),$D$6),IFERROR(--SUBSTITUTE(SUBSTITUTE(TRIM(INDEX($A:$U,ROW(),$D$6)),",",""),"원",""),0))))</f>
        <v/>
      </c>
      <c r="AA1472" s="30">
        <f>IF(OR($Y1472="",$E$6=""),"",IF(INDEX($A:$U,ROW(),$E$6)="",0,IF(ISNUMBER(INDEX($A:$U,ROW(),$E$6)),INDEX($A:$U,ROW(),$E$6),IFERROR(--SUBSTITUTE(SUBSTITUTE(TRIM(INDEX($A:$U,ROW(),$E$6)),",",""),"원",""),0))))</f>
        <v/>
      </c>
      <c r="AB1472" s="30">
        <f>IF(OR($Y1472="",$F$6=""),"",IF(INDEX($A:$U,ROW(),$F$6)="","",IF(ISNUMBER(INDEX($A:$U,ROW(),$F$6)),INDEX($A:$U,ROW(),$F$6),IFERROR(--SUBSTITUTE(SUBSTITUTE(TRIM(INDEX($A:$U,ROW(),$F$6)),",",""),"원",""),""))))</f>
        <v/>
      </c>
      <c r="AC1472" s="2">
        <f>IF(OR($Y1472="",$G$6=""),"",INDEX($A:$U,ROW(),$G$6)&amp;"")</f>
        <v/>
      </c>
      <c r="AD1472" s="2">
        <f>IF($Y1472="","",IF(OR(AND(설정!$B$5&lt;&gt;"",ISNUMBER(SEARCH(설정!$B$5,$AC1472))),AND(설정!$B$6&lt;&gt;"",ISNUMBER(SEARCH(설정!$B$6,$AC1472))),AND(설정!$B$7&lt;&gt;"",ISNUMBER(SEARCH(설정!$B$7,$AC1472)))),"제외","포함"))</f>
        <v/>
      </c>
    </row>
    <row r="1473">
      <c r="W1473" s="2">
        <f>IF(OR($B$5="",$C$6="",ROW()&lt;$B$5),"",IF(INDEX($A:$U,ROW(),$C$6)="","",INDEX($A:$U,ROW(),$C$6)))</f>
        <v/>
      </c>
      <c r="X1473" s="28">
        <f>IF($W1473="","",IF(ISNUMBER($W1473),IF($W1473&gt;=10000000,IFERROR(DATE(INT($W1473/10000),MOD(INT($W1473/100),100),MOD($W1473,100)),""),$W1473),IF(ISNUMBER(--SUBSTITUTE(SUBSTITUTE(TRIM($W1473),".","-"),"/","-")),IF(--SUBSTITUTE(SUBSTITUTE(TRIM($W1473),".","-"),"/","-")&gt;=10000000,IFERROR(DATE(--LEFT(TRIM($W1473),4),--MID(TRIM($W1473),5,2),--RIGHT(TRIM($W1473),2)),""),--SUBSTITUTE(SUBSTITUTE(TRIM($W1473),".","-"),"/","-")),IFERROR(--LEFT(SUBSTITUTE(SUBSTITUTE(TRIM($W1473),".","-"),"/","-"),10),""))))</f>
        <v/>
      </c>
      <c r="Y1473" s="29">
        <f>IF($X1473="","",INT($X1473))</f>
        <v/>
      </c>
      <c r="Z1473" s="30">
        <f>IF(OR($Y1473="",$D$6=""),"",IF(INDEX($A:$U,ROW(),$D$6)="",0,IF(ISNUMBER(INDEX($A:$U,ROW(),$D$6)),INDEX($A:$U,ROW(),$D$6),IFERROR(--SUBSTITUTE(SUBSTITUTE(TRIM(INDEX($A:$U,ROW(),$D$6)),",",""),"원",""),0))))</f>
        <v/>
      </c>
      <c r="AA1473" s="30">
        <f>IF(OR($Y1473="",$E$6=""),"",IF(INDEX($A:$U,ROW(),$E$6)="",0,IF(ISNUMBER(INDEX($A:$U,ROW(),$E$6)),INDEX($A:$U,ROW(),$E$6),IFERROR(--SUBSTITUTE(SUBSTITUTE(TRIM(INDEX($A:$U,ROW(),$E$6)),",",""),"원",""),0))))</f>
        <v/>
      </c>
      <c r="AB1473" s="30">
        <f>IF(OR($Y1473="",$F$6=""),"",IF(INDEX($A:$U,ROW(),$F$6)="","",IF(ISNUMBER(INDEX($A:$U,ROW(),$F$6)),INDEX($A:$U,ROW(),$F$6),IFERROR(--SUBSTITUTE(SUBSTITUTE(TRIM(INDEX($A:$U,ROW(),$F$6)),",",""),"원",""),""))))</f>
        <v/>
      </c>
      <c r="AC1473" s="2">
        <f>IF(OR($Y1473="",$G$6=""),"",INDEX($A:$U,ROW(),$G$6)&amp;"")</f>
        <v/>
      </c>
      <c r="AD1473" s="2">
        <f>IF($Y1473="","",IF(OR(AND(설정!$B$5&lt;&gt;"",ISNUMBER(SEARCH(설정!$B$5,$AC1473))),AND(설정!$B$6&lt;&gt;"",ISNUMBER(SEARCH(설정!$B$6,$AC1473))),AND(설정!$B$7&lt;&gt;"",ISNUMBER(SEARCH(설정!$B$7,$AC1473)))),"제외","포함"))</f>
        <v/>
      </c>
    </row>
    <row r="1474">
      <c r="W1474" s="2">
        <f>IF(OR($B$5="",$C$6="",ROW()&lt;$B$5),"",IF(INDEX($A:$U,ROW(),$C$6)="","",INDEX($A:$U,ROW(),$C$6)))</f>
        <v/>
      </c>
      <c r="X1474" s="28">
        <f>IF($W1474="","",IF(ISNUMBER($W1474),IF($W1474&gt;=10000000,IFERROR(DATE(INT($W1474/10000),MOD(INT($W1474/100),100),MOD($W1474,100)),""),$W1474),IF(ISNUMBER(--SUBSTITUTE(SUBSTITUTE(TRIM($W1474),".","-"),"/","-")),IF(--SUBSTITUTE(SUBSTITUTE(TRIM($W1474),".","-"),"/","-")&gt;=10000000,IFERROR(DATE(--LEFT(TRIM($W1474),4),--MID(TRIM($W1474),5,2),--RIGHT(TRIM($W1474),2)),""),--SUBSTITUTE(SUBSTITUTE(TRIM($W1474),".","-"),"/","-")),IFERROR(--LEFT(SUBSTITUTE(SUBSTITUTE(TRIM($W1474),".","-"),"/","-"),10),""))))</f>
        <v/>
      </c>
      <c r="Y1474" s="29">
        <f>IF($X1474="","",INT($X1474))</f>
        <v/>
      </c>
      <c r="Z1474" s="30">
        <f>IF(OR($Y1474="",$D$6=""),"",IF(INDEX($A:$U,ROW(),$D$6)="",0,IF(ISNUMBER(INDEX($A:$U,ROW(),$D$6)),INDEX($A:$U,ROW(),$D$6),IFERROR(--SUBSTITUTE(SUBSTITUTE(TRIM(INDEX($A:$U,ROW(),$D$6)),",",""),"원",""),0))))</f>
        <v/>
      </c>
      <c r="AA1474" s="30">
        <f>IF(OR($Y1474="",$E$6=""),"",IF(INDEX($A:$U,ROW(),$E$6)="",0,IF(ISNUMBER(INDEX($A:$U,ROW(),$E$6)),INDEX($A:$U,ROW(),$E$6),IFERROR(--SUBSTITUTE(SUBSTITUTE(TRIM(INDEX($A:$U,ROW(),$E$6)),",",""),"원",""),0))))</f>
        <v/>
      </c>
      <c r="AB1474" s="30">
        <f>IF(OR($Y1474="",$F$6=""),"",IF(INDEX($A:$U,ROW(),$F$6)="","",IF(ISNUMBER(INDEX($A:$U,ROW(),$F$6)),INDEX($A:$U,ROW(),$F$6),IFERROR(--SUBSTITUTE(SUBSTITUTE(TRIM(INDEX($A:$U,ROW(),$F$6)),",",""),"원",""),""))))</f>
        <v/>
      </c>
      <c r="AC1474" s="2">
        <f>IF(OR($Y1474="",$G$6=""),"",INDEX($A:$U,ROW(),$G$6)&amp;"")</f>
        <v/>
      </c>
      <c r="AD1474" s="2">
        <f>IF($Y1474="","",IF(OR(AND(설정!$B$5&lt;&gt;"",ISNUMBER(SEARCH(설정!$B$5,$AC1474))),AND(설정!$B$6&lt;&gt;"",ISNUMBER(SEARCH(설정!$B$6,$AC1474))),AND(설정!$B$7&lt;&gt;"",ISNUMBER(SEARCH(설정!$B$7,$AC1474)))),"제외","포함"))</f>
        <v/>
      </c>
    </row>
    <row r="1475">
      <c r="W1475" s="2">
        <f>IF(OR($B$5="",$C$6="",ROW()&lt;$B$5),"",IF(INDEX($A:$U,ROW(),$C$6)="","",INDEX($A:$U,ROW(),$C$6)))</f>
        <v/>
      </c>
      <c r="X1475" s="28">
        <f>IF($W1475="","",IF(ISNUMBER($W1475),IF($W1475&gt;=10000000,IFERROR(DATE(INT($W1475/10000),MOD(INT($W1475/100),100),MOD($W1475,100)),""),$W1475),IF(ISNUMBER(--SUBSTITUTE(SUBSTITUTE(TRIM($W1475),".","-"),"/","-")),IF(--SUBSTITUTE(SUBSTITUTE(TRIM($W1475),".","-"),"/","-")&gt;=10000000,IFERROR(DATE(--LEFT(TRIM($W1475),4),--MID(TRIM($W1475),5,2),--RIGHT(TRIM($W1475),2)),""),--SUBSTITUTE(SUBSTITUTE(TRIM($W1475),".","-"),"/","-")),IFERROR(--LEFT(SUBSTITUTE(SUBSTITUTE(TRIM($W1475),".","-"),"/","-"),10),""))))</f>
        <v/>
      </c>
      <c r="Y1475" s="29">
        <f>IF($X1475="","",INT($X1475))</f>
        <v/>
      </c>
      <c r="Z1475" s="30">
        <f>IF(OR($Y1475="",$D$6=""),"",IF(INDEX($A:$U,ROW(),$D$6)="",0,IF(ISNUMBER(INDEX($A:$U,ROW(),$D$6)),INDEX($A:$U,ROW(),$D$6),IFERROR(--SUBSTITUTE(SUBSTITUTE(TRIM(INDEX($A:$U,ROW(),$D$6)),",",""),"원",""),0))))</f>
        <v/>
      </c>
      <c r="AA1475" s="30">
        <f>IF(OR($Y1475="",$E$6=""),"",IF(INDEX($A:$U,ROW(),$E$6)="",0,IF(ISNUMBER(INDEX($A:$U,ROW(),$E$6)),INDEX($A:$U,ROW(),$E$6),IFERROR(--SUBSTITUTE(SUBSTITUTE(TRIM(INDEX($A:$U,ROW(),$E$6)),",",""),"원",""),0))))</f>
        <v/>
      </c>
      <c r="AB1475" s="30">
        <f>IF(OR($Y1475="",$F$6=""),"",IF(INDEX($A:$U,ROW(),$F$6)="","",IF(ISNUMBER(INDEX($A:$U,ROW(),$F$6)),INDEX($A:$U,ROW(),$F$6),IFERROR(--SUBSTITUTE(SUBSTITUTE(TRIM(INDEX($A:$U,ROW(),$F$6)),",",""),"원",""),""))))</f>
        <v/>
      </c>
      <c r="AC1475" s="2">
        <f>IF(OR($Y1475="",$G$6=""),"",INDEX($A:$U,ROW(),$G$6)&amp;"")</f>
        <v/>
      </c>
      <c r="AD1475" s="2">
        <f>IF($Y1475="","",IF(OR(AND(설정!$B$5&lt;&gt;"",ISNUMBER(SEARCH(설정!$B$5,$AC1475))),AND(설정!$B$6&lt;&gt;"",ISNUMBER(SEARCH(설정!$B$6,$AC1475))),AND(설정!$B$7&lt;&gt;"",ISNUMBER(SEARCH(설정!$B$7,$AC1475)))),"제외","포함"))</f>
        <v/>
      </c>
    </row>
    <row r="1476">
      <c r="W1476" s="2">
        <f>IF(OR($B$5="",$C$6="",ROW()&lt;$B$5),"",IF(INDEX($A:$U,ROW(),$C$6)="","",INDEX($A:$U,ROW(),$C$6)))</f>
        <v/>
      </c>
      <c r="X1476" s="28">
        <f>IF($W1476="","",IF(ISNUMBER($W1476),IF($W1476&gt;=10000000,IFERROR(DATE(INT($W1476/10000),MOD(INT($W1476/100),100),MOD($W1476,100)),""),$W1476),IF(ISNUMBER(--SUBSTITUTE(SUBSTITUTE(TRIM($W1476),".","-"),"/","-")),IF(--SUBSTITUTE(SUBSTITUTE(TRIM($W1476),".","-"),"/","-")&gt;=10000000,IFERROR(DATE(--LEFT(TRIM($W1476),4),--MID(TRIM($W1476),5,2),--RIGHT(TRIM($W1476),2)),""),--SUBSTITUTE(SUBSTITUTE(TRIM($W1476),".","-"),"/","-")),IFERROR(--LEFT(SUBSTITUTE(SUBSTITUTE(TRIM($W1476),".","-"),"/","-"),10),""))))</f>
        <v/>
      </c>
      <c r="Y1476" s="29">
        <f>IF($X1476="","",INT($X1476))</f>
        <v/>
      </c>
      <c r="Z1476" s="30">
        <f>IF(OR($Y1476="",$D$6=""),"",IF(INDEX($A:$U,ROW(),$D$6)="",0,IF(ISNUMBER(INDEX($A:$U,ROW(),$D$6)),INDEX($A:$U,ROW(),$D$6),IFERROR(--SUBSTITUTE(SUBSTITUTE(TRIM(INDEX($A:$U,ROW(),$D$6)),",",""),"원",""),0))))</f>
        <v/>
      </c>
      <c r="AA1476" s="30">
        <f>IF(OR($Y1476="",$E$6=""),"",IF(INDEX($A:$U,ROW(),$E$6)="",0,IF(ISNUMBER(INDEX($A:$U,ROW(),$E$6)),INDEX($A:$U,ROW(),$E$6),IFERROR(--SUBSTITUTE(SUBSTITUTE(TRIM(INDEX($A:$U,ROW(),$E$6)),",",""),"원",""),0))))</f>
        <v/>
      </c>
      <c r="AB1476" s="30">
        <f>IF(OR($Y1476="",$F$6=""),"",IF(INDEX($A:$U,ROW(),$F$6)="","",IF(ISNUMBER(INDEX($A:$U,ROW(),$F$6)),INDEX($A:$U,ROW(),$F$6),IFERROR(--SUBSTITUTE(SUBSTITUTE(TRIM(INDEX($A:$U,ROW(),$F$6)),",",""),"원",""),""))))</f>
        <v/>
      </c>
      <c r="AC1476" s="2">
        <f>IF(OR($Y1476="",$G$6=""),"",INDEX($A:$U,ROW(),$G$6)&amp;"")</f>
        <v/>
      </c>
      <c r="AD1476" s="2">
        <f>IF($Y1476="","",IF(OR(AND(설정!$B$5&lt;&gt;"",ISNUMBER(SEARCH(설정!$B$5,$AC1476))),AND(설정!$B$6&lt;&gt;"",ISNUMBER(SEARCH(설정!$B$6,$AC1476))),AND(설정!$B$7&lt;&gt;"",ISNUMBER(SEARCH(설정!$B$7,$AC1476)))),"제외","포함"))</f>
        <v/>
      </c>
    </row>
    <row r="1477">
      <c r="W1477" s="2">
        <f>IF(OR($B$5="",$C$6="",ROW()&lt;$B$5),"",IF(INDEX($A:$U,ROW(),$C$6)="","",INDEX($A:$U,ROW(),$C$6)))</f>
        <v/>
      </c>
      <c r="X1477" s="28">
        <f>IF($W1477="","",IF(ISNUMBER($W1477),IF($W1477&gt;=10000000,IFERROR(DATE(INT($W1477/10000),MOD(INT($W1477/100),100),MOD($W1477,100)),""),$W1477),IF(ISNUMBER(--SUBSTITUTE(SUBSTITUTE(TRIM($W1477),".","-"),"/","-")),IF(--SUBSTITUTE(SUBSTITUTE(TRIM($W1477),".","-"),"/","-")&gt;=10000000,IFERROR(DATE(--LEFT(TRIM($W1477),4),--MID(TRIM($W1477),5,2),--RIGHT(TRIM($W1477),2)),""),--SUBSTITUTE(SUBSTITUTE(TRIM($W1477),".","-"),"/","-")),IFERROR(--LEFT(SUBSTITUTE(SUBSTITUTE(TRIM($W1477),".","-"),"/","-"),10),""))))</f>
        <v/>
      </c>
      <c r="Y1477" s="29">
        <f>IF($X1477="","",INT($X1477))</f>
        <v/>
      </c>
      <c r="Z1477" s="30">
        <f>IF(OR($Y1477="",$D$6=""),"",IF(INDEX($A:$U,ROW(),$D$6)="",0,IF(ISNUMBER(INDEX($A:$U,ROW(),$D$6)),INDEX($A:$U,ROW(),$D$6),IFERROR(--SUBSTITUTE(SUBSTITUTE(TRIM(INDEX($A:$U,ROW(),$D$6)),",",""),"원",""),0))))</f>
        <v/>
      </c>
      <c r="AA1477" s="30">
        <f>IF(OR($Y1477="",$E$6=""),"",IF(INDEX($A:$U,ROW(),$E$6)="",0,IF(ISNUMBER(INDEX($A:$U,ROW(),$E$6)),INDEX($A:$U,ROW(),$E$6),IFERROR(--SUBSTITUTE(SUBSTITUTE(TRIM(INDEX($A:$U,ROW(),$E$6)),",",""),"원",""),0))))</f>
        <v/>
      </c>
      <c r="AB1477" s="30">
        <f>IF(OR($Y1477="",$F$6=""),"",IF(INDEX($A:$U,ROW(),$F$6)="","",IF(ISNUMBER(INDEX($A:$U,ROW(),$F$6)),INDEX($A:$U,ROW(),$F$6),IFERROR(--SUBSTITUTE(SUBSTITUTE(TRIM(INDEX($A:$U,ROW(),$F$6)),",",""),"원",""),""))))</f>
        <v/>
      </c>
      <c r="AC1477" s="2">
        <f>IF(OR($Y1477="",$G$6=""),"",INDEX($A:$U,ROW(),$G$6)&amp;"")</f>
        <v/>
      </c>
      <c r="AD1477" s="2">
        <f>IF($Y1477="","",IF(OR(AND(설정!$B$5&lt;&gt;"",ISNUMBER(SEARCH(설정!$B$5,$AC1477))),AND(설정!$B$6&lt;&gt;"",ISNUMBER(SEARCH(설정!$B$6,$AC1477))),AND(설정!$B$7&lt;&gt;"",ISNUMBER(SEARCH(설정!$B$7,$AC1477)))),"제외","포함"))</f>
        <v/>
      </c>
    </row>
    <row r="1478">
      <c r="W1478" s="2">
        <f>IF(OR($B$5="",$C$6="",ROW()&lt;$B$5),"",IF(INDEX($A:$U,ROW(),$C$6)="","",INDEX($A:$U,ROW(),$C$6)))</f>
        <v/>
      </c>
      <c r="X1478" s="28">
        <f>IF($W1478="","",IF(ISNUMBER($W1478),IF($W1478&gt;=10000000,IFERROR(DATE(INT($W1478/10000),MOD(INT($W1478/100),100),MOD($W1478,100)),""),$W1478),IF(ISNUMBER(--SUBSTITUTE(SUBSTITUTE(TRIM($W1478),".","-"),"/","-")),IF(--SUBSTITUTE(SUBSTITUTE(TRIM($W1478),".","-"),"/","-")&gt;=10000000,IFERROR(DATE(--LEFT(TRIM($W1478),4),--MID(TRIM($W1478),5,2),--RIGHT(TRIM($W1478),2)),""),--SUBSTITUTE(SUBSTITUTE(TRIM($W1478),".","-"),"/","-")),IFERROR(--LEFT(SUBSTITUTE(SUBSTITUTE(TRIM($W1478),".","-"),"/","-"),10),""))))</f>
        <v/>
      </c>
      <c r="Y1478" s="29">
        <f>IF($X1478="","",INT($X1478))</f>
        <v/>
      </c>
      <c r="Z1478" s="30">
        <f>IF(OR($Y1478="",$D$6=""),"",IF(INDEX($A:$U,ROW(),$D$6)="",0,IF(ISNUMBER(INDEX($A:$U,ROW(),$D$6)),INDEX($A:$U,ROW(),$D$6),IFERROR(--SUBSTITUTE(SUBSTITUTE(TRIM(INDEX($A:$U,ROW(),$D$6)),",",""),"원",""),0))))</f>
        <v/>
      </c>
      <c r="AA1478" s="30">
        <f>IF(OR($Y1478="",$E$6=""),"",IF(INDEX($A:$U,ROW(),$E$6)="",0,IF(ISNUMBER(INDEX($A:$U,ROW(),$E$6)),INDEX($A:$U,ROW(),$E$6),IFERROR(--SUBSTITUTE(SUBSTITUTE(TRIM(INDEX($A:$U,ROW(),$E$6)),",",""),"원",""),0))))</f>
        <v/>
      </c>
      <c r="AB1478" s="30">
        <f>IF(OR($Y1478="",$F$6=""),"",IF(INDEX($A:$U,ROW(),$F$6)="","",IF(ISNUMBER(INDEX($A:$U,ROW(),$F$6)),INDEX($A:$U,ROW(),$F$6),IFERROR(--SUBSTITUTE(SUBSTITUTE(TRIM(INDEX($A:$U,ROW(),$F$6)),",",""),"원",""),""))))</f>
        <v/>
      </c>
      <c r="AC1478" s="2">
        <f>IF(OR($Y1478="",$G$6=""),"",INDEX($A:$U,ROW(),$G$6)&amp;"")</f>
        <v/>
      </c>
      <c r="AD1478" s="2">
        <f>IF($Y1478="","",IF(OR(AND(설정!$B$5&lt;&gt;"",ISNUMBER(SEARCH(설정!$B$5,$AC1478))),AND(설정!$B$6&lt;&gt;"",ISNUMBER(SEARCH(설정!$B$6,$AC1478))),AND(설정!$B$7&lt;&gt;"",ISNUMBER(SEARCH(설정!$B$7,$AC1478)))),"제외","포함"))</f>
        <v/>
      </c>
    </row>
    <row r="1479">
      <c r="W1479" s="2">
        <f>IF(OR($B$5="",$C$6="",ROW()&lt;$B$5),"",IF(INDEX($A:$U,ROW(),$C$6)="","",INDEX($A:$U,ROW(),$C$6)))</f>
        <v/>
      </c>
      <c r="X1479" s="28">
        <f>IF($W1479="","",IF(ISNUMBER($W1479),IF($W1479&gt;=10000000,IFERROR(DATE(INT($W1479/10000),MOD(INT($W1479/100),100),MOD($W1479,100)),""),$W1479),IF(ISNUMBER(--SUBSTITUTE(SUBSTITUTE(TRIM($W1479),".","-"),"/","-")),IF(--SUBSTITUTE(SUBSTITUTE(TRIM($W1479),".","-"),"/","-")&gt;=10000000,IFERROR(DATE(--LEFT(TRIM($W1479),4),--MID(TRIM($W1479),5,2),--RIGHT(TRIM($W1479),2)),""),--SUBSTITUTE(SUBSTITUTE(TRIM($W1479),".","-"),"/","-")),IFERROR(--LEFT(SUBSTITUTE(SUBSTITUTE(TRIM($W1479),".","-"),"/","-"),10),""))))</f>
        <v/>
      </c>
      <c r="Y1479" s="29">
        <f>IF($X1479="","",INT($X1479))</f>
        <v/>
      </c>
      <c r="Z1479" s="30">
        <f>IF(OR($Y1479="",$D$6=""),"",IF(INDEX($A:$U,ROW(),$D$6)="",0,IF(ISNUMBER(INDEX($A:$U,ROW(),$D$6)),INDEX($A:$U,ROW(),$D$6),IFERROR(--SUBSTITUTE(SUBSTITUTE(TRIM(INDEX($A:$U,ROW(),$D$6)),",",""),"원",""),0))))</f>
        <v/>
      </c>
      <c r="AA1479" s="30">
        <f>IF(OR($Y1479="",$E$6=""),"",IF(INDEX($A:$U,ROW(),$E$6)="",0,IF(ISNUMBER(INDEX($A:$U,ROW(),$E$6)),INDEX($A:$U,ROW(),$E$6),IFERROR(--SUBSTITUTE(SUBSTITUTE(TRIM(INDEX($A:$U,ROW(),$E$6)),",",""),"원",""),0))))</f>
        <v/>
      </c>
      <c r="AB1479" s="30">
        <f>IF(OR($Y1479="",$F$6=""),"",IF(INDEX($A:$U,ROW(),$F$6)="","",IF(ISNUMBER(INDEX($A:$U,ROW(),$F$6)),INDEX($A:$U,ROW(),$F$6),IFERROR(--SUBSTITUTE(SUBSTITUTE(TRIM(INDEX($A:$U,ROW(),$F$6)),",",""),"원",""),""))))</f>
        <v/>
      </c>
      <c r="AC1479" s="2">
        <f>IF(OR($Y1479="",$G$6=""),"",INDEX($A:$U,ROW(),$G$6)&amp;"")</f>
        <v/>
      </c>
      <c r="AD1479" s="2">
        <f>IF($Y1479="","",IF(OR(AND(설정!$B$5&lt;&gt;"",ISNUMBER(SEARCH(설정!$B$5,$AC1479))),AND(설정!$B$6&lt;&gt;"",ISNUMBER(SEARCH(설정!$B$6,$AC1479))),AND(설정!$B$7&lt;&gt;"",ISNUMBER(SEARCH(설정!$B$7,$AC1479)))),"제외","포함"))</f>
        <v/>
      </c>
    </row>
    <row r="1480">
      <c r="W1480" s="2">
        <f>IF(OR($B$5="",$C$6="",ROW()&lt;$B$5),"",IF(INDEX($A:$U,ROW(),$C$6)="","",INDEX($A:$U,ROW(),$C$6)))</f>
        <v/>
      </c>
      <c r="X1480" s="28">
        <f>IF($W1480="","",IF(ISNUMBER($W1480),IF($W1480&gt;=10000000,IFERROR(DATE(INT($W1480/10000),MOD(INT($W1480/100),100),MOD($W1480,100)),""),$W1480),IF(ISNUMBER(--SUBSTITUTE(SUBSTITUTE(TRIM($W1480),".","-"),"/","-")),IF(--SUBSTITUTE(SUBSTITUTE(TRIM($W1480),".","-"),"/","-")&gt;=10000000,IFERROR(DATE(--LEFT(TRIM($W1480),4),--MID(TRIM($W1480),5,2),--RIGHT(TRIM($W1480),2)),""),--SUBSTITUTE(SUBSTITUTE(TRIM($W1480),".","-"),"/","-")),IFERROR(--LEFT(SUBSTITUTE(SUBSTITUTE(TRIM($W1480),".","-"),"/","-"),10),""))))</f>
        <v/>
      </c>
      <c r="Y1480" s="29">
        <f>IF($X1480="","",INT($X1480))</f>
        <v/>
      </c>
      <c r="Z1480" s="30">
        <f>IF(OR($Y1480="",$D$6=""),"",IF(INDEX($A:$U,ROW(),$D$6)="",0,IF(ISNUMBER(INDEX($A:$U,ROW(),$D$6)),INDEX($A:$U,ROW(),$D$6),IFERROR(--SUBSTITUTE(SUBSTITUTE(TRIM(INDEX($A:$U,ROW(),$D$6)),",",""),"원",""),0))))</f>
        <v/>
      </c>
      <c r="AA1480" s="30">
        <f>IF(OR($Y1480="",$E$6=""),"",IF(INDEX($A:$U,ROW(),$E$6)="",0,IF(ISNUMBER(INDEX($A:$U,ROW(),$E$6)),INDEX($A:$U,ROW(),$E$6),IFERROR(--SUBSTITUTE(SUBSTITUTE(TRIM(INDEX($A:$U,ROW(),$E$6)),",",""),"원",""),0))))</f>
        <v/>
      </c>
      <c r="AB1480" s="30">
        <f>IF(OR($Y1480="",$F$6=""),"",IF(INDEX($A:$U,ROW(),$F$6)="","",IF(ISNUMBER(INDEX($A:$U,ROW(),$F$6)),INDEX($A:$U,ROW(),$F$6),IFERROR(--SUBSTITUTE(SUBSTITUTE(TRIM(INDEX($A:$U,ROW(),$F$6)),",",""),"원",""),""))))</f>
        <v/>
      </c>
      <c r="AC1480" s="2">
        <f>IF(OR($Y1480="",$G$6=""),"",INDEX($A:$U,ROW(),$G$6)&amp;"")</f>
        <v/>
      </c>
      <c r="AD1480" s="2">
        <f>IF($Y1480="","",IF(OR(AND(설정!$B$5&lt;&gt;"",ISNUMBER(SEARCH(설정!$B$5,$AC1480))),AND(설정!$B$6&lt;&gt;"",ISNUMBER(SEARCH(설정!$B$6,$AC1480))),AND(설정!$B$7&lt;&gt;"",ISNUMBER(SEARCH(설정!$B$7,$AC1480)))),"제외","포함"))</f>
        <v/>
      </c>
    </row>
    <row r="1481">
      <c r="W1481" s="2">
        <f>IF(OR($B$5="",$C$6="",ROW()&lt;$B$5),"",IF(INDEX($A:$U,ROW(),$C$6)="","",INDEX($A:$U,ROW(),$C$6)))</f>
        <v/>
      </c>
      <c r="X1481" s="28">
        <f>IF($W1481="","",IF(ISNUMBER($W1481),IF($W1481&gt;=10000000,IFERROR(DATE(INT($W1481/10000),MOD(INT($W1481/100),100),MOD($W1481,100)),""),$W1481),IF(ISNUMBER(--SUBSTITUTE(SUBSTITUTE(TRIM($W1481),".","-"),"/","-")),IF(--SUBSTITUTE(SUBSTITUTE(TRIM($W1481),".","-"),"/","-")&gt;=10000000,IFERROR(DATE(--LEFT(TRIM($W1481),4),--MID(TRIM($W1481),5,2),--RIGHT(TRIM($W1481),2)),""),--SUBSTITUTE(SUBSTITUTE(TRIM($W1481),".","-"),"/","-")),IFERROR(--LEFT(SUBSTITUTE(SUBSTITUTE(TRIM($W1481),".","-"),"/","-"),10),""))))</f>
        <v/>
      </c>
      <c r="Y1481" s="29">
        <f>IF($X1481="","",INT($X1481))</f>
        <v/>
      </c>
      <c r="Z1481" s="30">
        <f>IF(OR($Y1481="",$D$6=""),"",IF(INDEX($A:$U,ROW(),$D$6)="",0,IF(ISNUMBER(INDEX($A:$U,ROW(),$D$6)),INDEX($A:$U,ROW(),$D$6),IFERROR(--SUBSTITUTE(SUBSTITUTE(TRIM(INDEX($A:$U,ROW(),$D$6)),",",""),"원",""),0))))</f>
        <v/>
      </c>
      <c r="AA1481" s="30">
        <f>IF(OR($Y1481="",$E$6=""),"",IF(INDEX($A:$U,ROW(),$E$6)="",0,IF(ISNUMBER(INDEX($A:$U,ROW(),$E$6)),INDEX($A:$U,ROW(),$E$6),IFERROR(--SUBSTITUTE(SUBSTITUTE(TRIM(INDEX($A:$U,ROW(),$E$6)),",",""),"원",""),0))))</f>
        <v/>
      </c>
      <c r="AB1481" s="30">
        <f>IF(OR($Y1481="",$F$6=""),"",IF(INDEX($A:$U,ROW(),$F$6)="","",IF(ISNUMBER(INDEX($A:$U,ROW(),$F$6)),INDEX($A:$U,ROW(),$F$6),IFERROR(--SUBSTITUTE(SUBSTITUTE(TRIM(INDEX($A:$U,ROW(),$F$6)),",",""),"원",""),""))))</f>
        <v/>
      </c>
      <c r="AC1481" s="2">
        <f>IF(OR($Y1481="",$G$6=""),"",INDEX($A:$U,ROW(),$G$6)&amp;"")</f>
        <v/>
      </c>
      <c r="AD1481" s="2">
        <f>IF($Y1481="","",IF(OR(AND(설정!$B$5&lt;&gt;"",ISNUMBER(SEARCH(설정!$B$5,$AC1481))),AND(설정!$B$6&lt;&gt;"",ISNUMBER(SEARCH(설정!$B$6,$AC1481))),AND(설정!$B$7&lt;&gt;"",ISNUMBER(SEARCH(설정!$B$7,$AC1481)))),"제외","포함"))</f>
        <v/>
      </c>
    </row>
    <row r="1482">
      <c r="W1482" s="2">
        <f>IF(OR($B$5="",$C$6="",ROW()&lt;$B$5),"",IF(INDEX($A:$U,ROW(),$C$6)="","",INDEX($A:$U,ROW(),$C$6)))</f>
        <v/>
      </c>
      <c r="X1482" s="28">
        <f>IF($W1482="","",IF(ISNUMBER($W1482),IF($W1482&gt;=10000000,IFERROR(DATE(INT($W1482/10000),MOD(INT($W1482/100),100),MOD($W1482,100)),""),$W1482),IF(ISNUMBER(--SUBSTITUTE(SUBSTITUTE(TRIM($W1482),".","-"),"/","-")),IF(--SUBSTITUTE(SUBSTITUTE(TRIM($W1482),".","-"),"/","-")&gt;=10000000,IFERROR(DATE(--LEFT(TRIM($W1482),4),--MID(TRIM($W1482),5,2),--RIGHT(TRIM($W1482),2)),""),--SUBSTITUTE(SUBSTITUTE(TRIM($W1482),".","-"),"/","-")),IFERROR(--LEFT(SUBSTITUTE(SUBSTITUTE(TRIM($W1482),".","-"),"/","-"),10),""))))</f>
        <v/>
      </c>
      <c r="Y1482" s="29">
        <f>IF($X1482="","",INT($X1482))</f>
        <v/>
      </c>
      <c r="Z1482" s="30">
        <f>IF(OR($Y1482="",$D$6=""),"",IF(INDEX($A:$U,ROW(),$D$6)="",0,IF(ISNUMBER(INDEX($A:$U,ROW(),$D$6)),INDEX($A:$U,ROW(),$D$6),IFERROR(--SUBSTITUTE(SUBSTITUTE(TRIM(INDEX($A:$U,ROW(),$D$6)),",",""),"원",""),0))))</f>
        <v/>
      </c>
      <c r="AA1482" s="30">
        <f>IF(OR($Y1482="",$E$6=""),"",IF(INDEX($A:$U,ROW(),$E$6)="",0,IF(ISNUMBER(INDEX($A:$U,ROW(),$E$6)),INDEX($A:$U,ROW(),$E$6),IFERROR(--SUBSTITUTE(SUBSTITUTE(TRIM(INDEX($A:$U,ROW(),$E$6)),",",""),"원",""),0))))</f>
        <v/>
      </c>
      <c r="AB1482" s="30">
        <f>IF(OR($Y1482="",$F$6=""),"",IF(INDEX($A:$U,ROW(),$F$6)="","",IF(ISNUMBER(INDEX($A:$U,ROW(),$F$6)),INDEX($A:$U,ROW(),$F$6),IFERROR(--SUBSTITUTE(SUBSTITUTE(TRIM(INDEX($A:$U,ROW(),$F$6)),",",""),"원",""),""))))</f>
        <v/>
      </c>
      <c r="AC1482" s="2">
        <f>IF(OR($Y1482="",$G$6=""),"",INDEX($A:$U,ROW(),$G$6)&amp;"")</f>
        <v/>
      </c>
      <c r="AD1482" s="2">
        <f>IF($Y1482="","",IF(OR(AND(설정!$B$5&lt;&gt;"",ISNUMBER(SEARCH(설정!$B$5,$AC1482))),AND(설정!$B$6&lt;&gt;"",ISNUMBER(SEARCH(설정!$B$6,$AC1482))),AND(설정!$B$7&lt;&gt;"",ISNUMBER(SEARCH(설정!$B$7,$AC1482)))),"제외","포함"))</f>
        <v/>
      </c>
    </row>
    <row r="1483">
      <c r="W1483" s="2">
        <f>IF(OR($B$5="",$C$6="",ROW()&lt;$B$5),"",IF(INDEX($A:$U,ROW(),$C$6)="","",INDEX($A:$U,ROW(),$C$6)))</f>
        <v/>
      </c>
      <c r="X1483" s="28">
        <f>IF($W1483="","",IF(ISNUMBER($W1483),IF($W1483&gt;=10000000,IFERROR(DATE(INT($W1483/10000),MOD(INT($W1483/100),100),MOD($W1483,100)),""),$W1483),IF(ISNUMBER(--SUBSTITUTE(SUBSTITUTE(TRIM($W1483),".","-"),"/","-")),IF(--SUBSTITUTE(SUBSTITUTE(TRIM($W1483),".","-"),"/","-")&gt;=10000000,IFERROR(DATE(--LEFT(TRIM($W1483),4),--MID(TRIM($W1483),5,2),--RIGHT(TRIM($W1483),2)),""),--SUBSTITUTE(SUBSTITUTE(TRIM($W1483),".","-"),"/","-")),IFERROR(--LEFT(SUBSTITUTE(SUBSTITUTE(TRIM($W1483),".","-"),"/","-"),10),""))))</f>
        <v/>
      </c>
      <c r="Y1483" s="29">
        <f>IF($X1483="","",INT($X1483))</f>
        <v/>
      </c>
      <c r="Z1483" s="30">
        <f>IF(OR($Y1483="",$D$6=""),"",IF(INDEX($A:$U,ROW(),$D$6)="",0,IF(ISNUMBER(INDEX($A:$U,ROW(),$D$6)),INDEX($A:$U,ROW(),$D$6),IFERROR(--SUBSTITUTE(SUBSTITUTE(TRIM(INDEX($A:$U,ROW(),$D$6)),",",""),"원",""),0))))</f>
        <v/>
      </c>
      <c r="AA1483" s="30">
        <f>IF(OR($Y1483="",$E$6=""),"",IF(INDEX($A:$U,ROW(),$E$6)="",0,IF(ISNUMBER(INDEX($A:$U,ROW(),$E$6)),INDEX($A:$U,ROW(),$E$6),IFERROR(--SUBSTITUTE(SUBSTITUTE(TRIM(INDEX($A:$U,ROW(),$E$6)),",",""),"원",""),0))))</f>
        <v/>
      </c>
      <c r="AB1483" s="30">
        <f>IF(OR($Y1483="",$F$6=""),"",IF(INDEX($A:$U,ROW(),$F$6)="","",IF(ISNUMBER(INDEX($A:$U,ROW(),$F$6)),INDEX($A:$U,ROW(),$F$6),IFERROR(--SUBSTITUTE(SUBSTITUTE(TRIM(INDEX($A:$U,ROW(),$F$6)),",",""),"원",""),""))))</f>
        <v/>
      </c>
      <c r="AC1483" s="2">
        <f>IF(OR($Y1483="",$G$6=""),"",INDEX($A:$U,ROW(),$G$6)&amp;"")</f>
        <v/>
      </c>
      <c r="AD1483" s="2">
        <f>IF($Y1483="","",IF(OR(AND(설정!$B$5&lt;&gt;"",ISNUMBER(SEARCH(설정!$B$5,$AC1483))),AND(설정!$B$6&lt;&gt;"",ISNUMBER(SEARCH(설정!$B$6,$AC1483))),AND(설정!$B$7&lt;&gt;"",ISNUMBER(SEARCH(설정!$B$7,$AC1483)))),"제외","포함"))</f>
        <v/>
      </c>
    </row>
    <row r="1484">
      <c r="W1484" s="2">
        <f>IF(OR($B$5="",$C$6="",ROW()&lt;$B$5),"",IF(INDEX($A:$U,ROW(),$C$6)="","",INDEX($A:$U,ROW(),$C$6)))</f>
        <v/>
      </c>
      <c r="X1484" s="28">
        <f>IF($W1484="","",IF(ISNUMBER($W1484),IF($W1484&gt;=10000000,IFERROR(DATE(INT($W1484/10000),MOD(INT($W1484/100),100),MOD($W1484,100)),""),$W1484),IF(ISNUMBER(--SUBSTITUTE(SUBSTITUTE(TRIM($W1484),".","-"),"/","-")),IF(--SUBSTITUTE(SUBSTITUTE(TRIM($W1484),".","-"),"/","-")&gt;=10000000,IFERROR(DATE(--LEFT(TRIM($W1484),4),--MID(TRIM($W1484),5,2),--RIGHT(TRIM($W1484),2)),""),--SUBSTITUTE(SUBSTITUTE(TRIM($W1484),".","-"),"/","-")),IFERROR(--LEFT(SUBSTITUTE(SUBSTITUTE(TRIM($W1484),".","-"),"/","-"),10),""))))</f>
        <v/>
      </c>
      <c r="Y1484" s="29">
        <f>IF($X1484="","",INT($X1484))</f>
        <v/>
      </c>
      <c r="Z1484" s="30">
        <f>IF(OR($Y1484="",$D$6=""),"",IF(INDEX($A:$U,ROW(),$D$6)="",0,IF(ISNUMBER(INDEX($A:$U,ROW(),$D$6)),INDEX($A:$U,ROW(),$D$6),IFERROR(--SUBSTITUTE(SUBSTITUTE(TRIM(INDEX($A:$U,ROW(),$D$6)),",",""),"원",""),0))))</f>
        <v/>
      </c>
      <c r="AA1484" s="30">
        <f>IF(OR($Y1484="",$E$6=""),"",IF(INDEX($A:$U,ROW(),$E$6)="",0,IF(ISNUMBER(INDEX($A:$U,ROW(),$E$6)),INDEX($A:$U,ROW(),$E$6),IFERROR(--SUBSTITUTE(SUBSTITUTE(TRIM(INDEX($A:$U,ROW(),$E$6)),",",""),"원",""),0))))</f>
        <v/>
      </c>
      <c r="AB1484" s="30">
        <f>IF(OR($Y1484="",$F$6=""),"",IF(INDEX($A:$U,ROW(),$F$6)="","",IF(ISNUMBER(INDEX($A:$U,ROW(),$F$6)),INDEX($A:$U,ROW(),$F$6),IFERROR(--SUBSTITUTE(SUBSTITUTE(TRIM(INDEX($A:$U,ROW(),$F$6)),",",""),"원",""),""))))</f>
        <v/>
      </c>
      <c r="AC1484" s="2">
        <f>IF(OR($Y1484="",$G$6=""),"",INDEX($A:$U,ROW(),$G$6)&amp;"")</f>
        <v/>
      </c>
      <c r="AD1484" s="2">
        <f>IF($Y1484="","",IF(OR(AND(설정!$B$5&lt;&gt;"",ISNUMBER(SEARCH(설정!$B$5,$AC1484))),AND(설정!$B$6&lt;&gt;"",ISNUMBER(SEARCH(설정!$B$6,$AC1484))),AND(설정!$B$7&lt;&gt;"",ISNUMBER(SEARCH(설정!$B$7,$AC1484)))),"제외","포함"))</f>
        <v/>
      </c>
    </row>
    <row r="1485">
      <c r="W1485" s="2">
        <f>IF(OR($B$5="",$C$6="",ROW()&lt;$B$5),"",IF(INDEX($A:$U,ROW(),$C$6)="","",INDEX($A:$U,ROW(),$C$6)))</f>
        <v/>
      </c>
      <c r="X1485" s="28">
        <f>IF($W1485="","",IF(ISNUMBER($W1485),IF($W1485&gt;=10000000,IFERROR(DATE(INT($W1485/10000),MOD(INT($W1485/100),100),MOD($W1485,100)),""),$W1485),IF(ISNUMBER(--SUBSTITUTE(SUBSTITUTE(TRIM($W1485),".","-"),"/","-")),IF(--SUBSTITUTE(SUBSTITUTE(TRIM($W1485),".","-"),"/","-")&gt;=10000000,IFERROR(DATE(--LEFT(TRIM($W1485),4),--MID(TRIM($W1485),5,2),--RIGHT(TRIM($W1485),2)),""),--SUBSTITUTE(SUBSTITUTE(TRIM($W1485),".","-"),"/","-")),IFERROR(--LEFT(SUBSTITUTE(SUBSTITUTE(TRIM($W1485),".","-"),"/","-"),10),""))))</f>
        <v/>
      </c>
      <c r="Y1485" s="29">
        <f>IF($X1485="","",INT($X1485))</f>
        <v/>
      </c>
      <c r="Z1485" s="30">
        <f>IF(OR($Y1485="",$D$6=""),"",IF(INDEX($A:$U,ROW(),$D$6)="",0,IF(ISNUMBER(INDEX($A:$U,ROW(),$D$6)),INDEX($A:$U,ROW(),$D$6),IFERROR(--SUBSTITUTE(SUBSTITUTE(TRIM(INDEX($A:$U,ROW(),$D$6)),",",""),"원",""),0))))</f>
        <v/>
      </c>
      <c r="AA1485" s="30">
        <f>IF(OR($Y1485="",$E$6=""),"",IF(INDEX($A:$U,ROW(),$E$6)="",0,IF(ISNUMBER(INDEX($A:$U,ROW(),$E$6)),INDEX($A:$U,ROW(),$E$6),IFERROR(--SUBSTITUTE(SUBSTITUTE(TRIM(INDEX($A:$U,ROW(),$E$6)),",",""),"원",""),0))))</f>
        <v/>
      </c>
      <c r="AB1485" s="30">
        <f>IF(OR($Y1485="",$F$6=""),"",IF(INDEX($A:$U,ROW(),$F$6)="","",IF(ISNUMBER(INDEX($A:$U,ROW(),$F$6)),INDEX($A:$U,ROW(),$F$6),IFERROR(--SUBSTITUTE(SUBSTITUTE(TRIM(INDEX($A:$U,ROW(),$F$6)),",",""),"원",""),""))))</f>
        <v/>
      </c>
      <c r="AC1485" s="2">
        <f>IF(OR($Y1485="",$G$6=""),"",INDEX($A:$U,ROW(),$G$6)&amp;"")</f>
        <v/>
      </c>
      <c r="AD1485" s="2">
        <f>IF($Y1485="","",IF(OR(AND(설정!$B$5&lt;&gt;"",ISNUMBER(SEARCH(설정!$B$5,$AC1485))),AND(설정!$B$6&lt;&gt;"",ISNUMBER(SEARCH(설정!$B$6,$AC1485))),AND(설정!$B$7&lt;&gt;"",ISNUMBER(SEARCH(설정!$B$7,$AC1485)))),"제외","포함"))</f>
        <v/>
      </c>
    </row>
    <row r="1486">
      <c r="W1486" s="2">
        <f>IF(OR($B$5="",$C$6="",ROW()&lt;$B$5),"",IF(INDEX($A:$U,ROW(),$C$6)="","",INDEX($A:$U,ROW(),$C$6)))</f>
        <v/>
      </c>
      <c r="X1486" s="28">
        <f>IF($W1486="","",IF(ISNUMBER($W1486),IF($W1486&gt;=10000000,IFERROR(DATE(INT($W1486/10000),MOD(INT($W1486/100),100),MOD($W1486,100)),""),$W1486),IF(ISNUMBER(--SUBSTITUTE(SUBSTITUTE(TRIM($W1486),".","-"),"/","-")),IF(--SUBSTITUTE(SUBSTITUTE(TRIM($W1486),".","-"),"/","-")&gt;=10000000,IFERROR(DATE(--LEFT(TRIM($W1486),4),--MID(TRIM($W1486),5,2),--RIGHT(TRIM($W1486),2)),""),--SUBSTITUTE(SUBSTITUTE(TRIM($W1486),".","-"),"/","-")),IFERROR(--LEFT(SUBSTITUTE(SUBSTITUTE(TRIM($W1486),".","-"),"/","-"),10),""))))</f>
        <v/>
      </c>
      <c r="Y1486" s="29">
        <f>IF($X1486="","",INT($X1486))</f>
        <v/>
      </c>
      <c r="Z1486" s="30">
        <f>IF(OR($Y1486="",$D$6=""),"",IF(INDEX($A:$U,ROW(),$D$6)="",0,IF(ISNUMBER(INDEX($A:$U,ROW(),$D$6)),INDEX($A:$U,ROW(),$D$6),IFERROR(--SUBSTITUTE(SUBSTITUTE(TRIM(INDEX($A:$U,ROW(),$D$6)),",",""),"원",""),0))))</f>
        <v/>
      </c>
      <c r="AA1486" s="30">
        <f>IF(OR($Y1486="",$E$6=""),"",IF(INDEX($A:$U,ROW(),$E$6)="",0,IF(ISNUMBER(INDEX($A:$U,ROW(),$E$6)),INDEX($A:$U,ROW(),$E$6),IFERROR(--SUBSTITUTE(SUBSTITUTE(TRIM(INDEX($A:$U,ROW(),$E$6)),",",""),"원",""),0))))</f>
        <v/>
      </c>
      <c r="AB1486" s="30">
        <f>IF(OR($Y1486="",$F$6=""),"",IF(INDEX($A:$U,ROW(),$F$6)="","",IF(ISNUMBER(INDEX($A:$U,ROW(),$F$6)),INDEX($A:$U,ROW(),$F$6),IFERROR(--SUBSTITUTE(SUBSTITUTE(TRIM(INDEX($A:$U,ROW(),$F$6)),",",""),"원",""),""))))</f>
        <v/>
      </c>
      <c r="AC1486" s="2">
        <f>IF(OR($Y1486="",$G$6=""),"",INDEX($A:$U,ROW(),$G$6)&amp;"")</f>
        <v/>
      </c>
      <c r="AD1486" s="2">
        <f>IF($Y1486="","",IF(OR(AND(설정!$B$5&lt;&gt;"",ISNUMBER(SEARCH(설정!$B$5,$AC1486))),AND(설정!$B$6&lt;&gt;"",ISNUMBER(SEARCH(설정!$B$6,$AC1486))),AND(설정!$B$7&lt;&gt;"",ISNUMBER(SEARCH(설정!$B$7,$AC1486)))),"제외","포함"))</f>
        <v/>
      </c>
    </row>
    <row r="1487">
      <c r="W1487" s="2">
        <f>IF(OR($B$5="",$C$6="",ROW()&lt;$B$5),"",IF(INDEX($A:$U,ROW(),$C$6)="","",INDEX($A:$U,ROW(),$C$6)))</f>
        <v/>
      </c>
      <c r="X1487" s="28">
        <f>IF($W1487="","",IF(ISNUMBER($W1487),IF($W1487&gt;=10000000,IFERROR(DATE(INT($W1487/10000),MOD(INT($W1487/100),100),MOD($W1487,100)),""),$W1487),IF(ISNUMBER(--SUBSTITUTE(SUBSTITUTE(TRIM($W1487),".","-"),"/","-")),IF(--SUBSTITUTE(SUBSTITUTE(TRIM($W1487),".","-"),"/","-")&gt;=10000000,IFERROR(DATE(--LEFT(TRIM($W1487),4),--MID(TRIM($W1487),5,2),--RIGHT(TRIM($W1487),2)),""),--SUBSTITUTE(SUBSTITUTE(TRIM($W1487),".","-"),"/","-")),IFERROR(--LEFT(SUBSTITUTE(SUBSTITUTE(TRIM($W1487),".","-"),"/","-"),10),""))))</f>
        <v/>
      </c>
      <c r="Y1487" s="29">
        <f>IF($X1487="","",INT($X1487))</f>
        <v/>
      </c>
      <c r="Z1487" s="30">
        <f>IF(OR($Y1487="",$D$6=""),"",IF(INDEX($A:$U,ROW(),$D$6)="",0,IF(ISNUMBER(INDEX($A:$U,ROW(),$D$6)),INDEX($A:$U,ROW(),$D$6),IFERROR(--SUBSTITUTE(SUBSTITUTE(TRIM(INDEX($A:$U,ROW(),$D$6)),",",""),"원",""),0))))</f>
        <v/>
      </c>
      <c r="AA1487" s="30">
        <f>IF(OR($Y1487="",$E$6=""),"",IF(INDEX($A:$U,ROW(),$E$6)="",0,IF(ISNUMBER(INDEX($A:$U,ROW(),$E$6)),INDEX($A:$U,ROW(),$E$6),IFERROR(--SUBSTITUTE(SUBSTITUTE(TRIM(INDEX($A:$U,ROW(),$E$6)),",",""),"원",""),0))))</f>
        <v/>
      </c>
      <c r="AB1487" s="30">
        <f>IF(OR($Y1487="",$F$6=""),"",IF(INDEX($A:$U,ROW(),$F$6)="","",IF(ISNUMBER(INDEX($A:$U,ROW(),$F$6)),INDEX($A:$U,ROW(),$F$6),IFERROR(--SUBSTITUTE(SUBSTITUTE(TRIM(INDEX($A:$U,ROW(),$F$6)),",",""),"원",""),""))))</f>
        <v/>
      </c>
      <c r="AC1487" s="2">
        <f>IF(OR($Y1487="",$G$6=""),"",INDEX($A:$U,ROW(),$G$6)&amp;"")</f>
        <v/>
      </c>
      <c r="AD1487" s="2">
        <f>IF($Y1487="","",IF(OR(AND(설정!$B$5&lt;&gt;"",ISNUMBER(SEARCH(설정!$B$5,$AC1487))),AND(설정!$B$6&lt;&gt;"",ISNUMBER(SEARCH(설정!$B$6,$AC1487))),AND(설정!$B$7&lt;&gt;"",ISNUMBER(SEARCH(설정!$B$7,$AC1487)))),"제외","포함"))</f>
        <v/>
      </c>
    </row>
    <row r="1488">
      <c r="W1488" s="2">
        <f>IF(OR($B$5="",$C$6="",ROW()&lt;$B$5),"",IF(INDEX($A:$U,ROW(),$C$6)="","",INDEX($A:$U,ROW(),$C$6)))</f>
        <v/>
      </c>
      <c r="X1488" s="28">
        <f>IF($W1488="","",IF(ISNUMBER($W1488),IF($W1488&gt;=10000000,IFERROR(DATE(INT($W1488/10000),MOD(INT($W1488/100),100),MOD($W1488,100)),""),$W1488),IF(ISNUMBER(--SUBSTITUTE(SUBSTITUTE(TRIM($W1488),".","-"),"/","-")),IF(--SUBSTITUTE(SUBSTITUTE(TRIM($W1488),".","-"),"/","-")&gt;=10000000,IFERROR(DATE(--LEFT(TRIM($W1488),4),--MID(TRIM($W1488),5,2),--RIGHT(TRIM($W1488),2)),""),--SUBSTITUTE(SUBSTITUTE(TRIM($W1488),".","-"),"/","-")),IFERROR(--LEFT(SUBSTITUTE(SUBSTITUTE(TRIM($W1488),".","-"),"/","-"),10),""))))</f>
        <v/>
      </c>
      <c r="Y1488" s="29">
        <f>IF($X1488="","",INT($X1488))</f>
        <v/>
      </c>
      <c r="Z1488" s="30">
        <f>IF(OR($Y1488="",$D$6=""),"",IF(INDEX($A:$U,ROW(),$D$6)="",0,IF(ISNUMBER(INDEX($A:$U,ROW(),$D$6)),INDEX($A:$U,ROW(),$D$6),IFERROR(--SUBSTITUTE(SUBSTITUTE(TRIM(INDEX($A:$U,ROW(),$D$6)),",",""),"원",""),0))))</f>
        <v/>
      </c>
      <c r="AA1488" s="30">
        <f>IF(OR($Y1488="",$E$6=""),"",IF(INDEX($A:$U,ROW(),$E$6)="",0,IF(ISNUMBER(INDEX($A:$U,ROW(),$E$6)),INDEX($A:$U,ROW(),$E$6),IFERROR(--SUBSTITUTE(SUBSTITUTE(TRIM(INDEX($A:$U,ROW(),$E$6)),",",""),"원",""),0))))</f>
        <v/>
      </c>
      <c r="AB1488" s="30">
        <f>IF(OR($Y1488="",$F$6=""),"",IF(INDEX($A:$U,ROW(),$F$6)="","",IF(ISNUMBER(INDEX($A:$U,ROW(),$F$6)),INDEX($A:$U,ROW(),$F$6),IFERROR(--SUBSTITUTE(SUBSTITUTE(TRIM(INDEX($A:$U,ROW(),$F$6)),",",""),"원",""),""))))</f>
        <v/>
      </c>
      <c r="AC1488" s="2">
        <f>IF(OR($Y1488="",$G$6=""),"",INDEX($A:$U,ROW(),$G$6)&amp;"")</f>
        <v/>
      </c>
      <c r="AD1488" s="2">
        <f>IF($Y1488="","",IF(OR(AND(설정!$B$5&lt;&gt;"",ISNUMBER(SEARCH(설정!$B$5,$AC1488))),AND(설정!$B$6&lt;&gt;"",ISNUMBER(SEARCH(설정!$B$6,$AC1488))),AND(설정!$B$7&lt;&gt;"",ISNUMBER(SEARCH(설정!$B$7,$AC1488)))),"제외","포함"))</f>
        <v/>
      </c>
    </row>
    <row r="1489">
      <c r="W1489" s="2">
        <f>IF(OR($B$5="",$C$6="",ROW()&lt;$B$5),"",IF(INDEX($A:$U,ROW(),$C$6)="","",INDEX($A:$U,ROW(),$C$6)))</f>
        <v/>
      </c>
      <c r="X1489" s="28">
        <f>IF($W1489="","",IF(ISNUMBER($W1489),IF($W1489&gt;=10000000,IFERROR(DATE(INT($W1489/10000),MOD(INT($W1489/100),100),MOD($W1489,100)),""),$W1489),IF(ISNUMBER(--SUBSTITUTE(SUBSTITUTE(TRIM($W1489),".","-"),"/","-")),IF(--SUBSTITUTE(SUBSTITUTE(TRIM($W1489),".","-"),"/","-")&gt;=10000000,IFERROR(DATE(--LEFT(TRIM($W1489),4),--MID(TRIM($W1489),5,2),--RIGHT(TRIM($W1489),2)),""),--SUBSTITUTE(SUBSTITUTE(TRIM($W1489),".","-"),"/","-")),IFERROR(--LEFT(SUBSTITUTE(SUBSTITUTE(TRIM($W1489),".","-"),"/","-"),10),""))))</f>
        <v/>
      </c>
      <c r="Y1489" s="29">
        <f>IF($X1489="","",INT($X1489))</f>
        <v/>
      </c>
      <c r="Z1489" s="30">
        <f>IF(OR($Y1489="",$D$6=""),"",IF(INDEX($A:$U,ROW(),$D$6)="",0,IF(ISNUMBER(INDEX($A:$U,ROW(),$D$6)),INDEX($A:$U,ROW(),$D$6),IFERROR(--SUBSTITUTE(SUBSTITUTE(TRIM(INDEX($A:$U,ROW(),$D$6)),",",""),"원",""),0))))</f>
        <v/>
      </c>
      <c r="AA1489" s="30">
        <f>IF(OR($Y1489="",$E$6=""),"",IF(INDEX($A:$U,ROW(),$E$6)="",0,IF(ISNUMBER(INDEX($A:$U,ROW(),$E$6)),INDEX($A:$U,ROW(),$E$6),IFERROR(--SUBSTITUTE(SUBSTITUTE(TRIM(INDEX($A:$U,ROW(),$E$6)),",",""),"원",""),0))))</f>
        <v/>
      </c>
      <c r="AB1489" s="30">
        <f>IF(OR($Y1489="",$F$6=""),"",IF(INDEX($A:$U,ROW(),$F$6)="","",IF(ISNUMBER(INDEX($A:$U,ROW(),$F$6)),INDEX($A:$U,ROW(),$F$6),IFERROR(--SUBSTITUTE(SUBSTITUTE(TRIM(INDEX($A:$U,ROW(),$F$6)),",",""),"원",""),""))))</f>
        <v/>
      </c>
      <c r="AC1489" s="2">
        <f>IF(OR($Y1489="",$G$6=""),"",INDEX($A:$U,ROW(),$G$6)&amp;"")</f>
        <v/>
      </c>
      <c r="AD1489" s="2">
        <f>IF($Y1489="","",IF(OR(AND(설정!$B$5&lt;&gt;"",ISNUMBER(SEARCH(설정!$B$5,$AC1489))),AND(설정!$B$6&lt;&gt;"",ISNUMBER(SEARCH(설정!$B$6,$AC1489))),AND(설정!$B$7&lt;&gt;"",ISNUMBER(SEARCH(설정!$B$7,$AC1489)))),"제외","포함"))</f>
        <v/>
      </c>
    </row>
    <row r="1490">
      <c r="W1490" s="2">
        <f>IF(OR($B$5="",$C$6="",ROW()&lt;$B$5),"",IF(INDEX($A:$U,ROW(),$C$6)="","",INDEX($A:$U,ROW(),$C$6)))</f>
        <v/>
      </c>
      <c r="X1490" s="28">
        <f>IF($W1490="","",IF(ISNUMBER($W1490),IF($W1490&gt;=10000000,IFERROR(DATE(INT($W1490/10000),MOD(INT($W1490/100),100),MOD($W1490,100)),""),$W1490),IF(ISNUMBER(--SUBSTITUTE(SUBSTITUTE(TRIM($W1490),".","-"),"/","-")),IF(--SUBSTITUTE(SUBSTITUTE(TRIM($W1490),".","-"),"/","-")&gt;=10000000,IFERROR(DATE(--LEFT(TRIM($W1490),4),--MID(TRIM($W1490),5,2),--RIGHT(TRIM($W1490),2)),""),--SUBSTITUTE(SUBSTITUTE(TRIM($W1490),".","-"),"/","-")),IFERROR(--LEFT(SUBSTITUTE(SUBSTITUTE(TRIM($W1490),".","-"),"/","-"),10),""))))</f>
        <v/>
      </c>
      <c r="Y1490" s="29">
        <f>IF($X1490="","",INT($X1490))</f>
        <v/>
      </c>
      <c r="Z1490" s="30">
        <f>IF(OR($Y1490="",$D$6=""),"",IF(INDEX($A:$U,ROW(),$D$6)="",0,IF(ISNUMBER(INDEX($A:$U,ROW(),$D$6)),INDEX($A:$U,ROW(),$D$6),IFERROR(--SUBSTITUTE(SUBSTITUTE(TRIM(INDEX($A:$U,ROW(),$D$6)),",",""),"원",""),0))))</f>
        <v/>
      </c>
      <c r="AA1490" s="30">
        <f>IF(OR($Y1490="",$E$6=""),"",IF(INDEX($A:$U,ROW(),$E$6)="",0,IF(ISNUMBER(INDEX($A:$U,ROW(),$E$6)),INDEX($A:$U,ROW(),$E$6),IFERROR(--SUBSTITUTE(SUBSTITUTE(TRIM(INDEX($A:$U,ROW(),$E$6)),",",""),"원",""),0))))</f>
        <v/>
      </c>
      <c r="AB1490" s="30">
        <f>IF(OR($Y1490="",$F$6=""),"",IF(INDEX($A:$U,ROW(),$F$6)="","",IF(ISNUMBER(INDEX($A:$U,ROW(),$F$6)),INDEX($A:$U,ROW(),$F$6),IFERROR(--SUBSTITUTE(SUBSTITUTE(TRIM(INDEX($A:$U,ROW(),$F$6)),",",""),"원",""),""))))</f>
        <v/>
      </c>
      <c r="AC1490" s="2">
        <f>IF(OR($Y1490="",$G$6=""),"",INDEX($A:$U,ROW(),$G$6)&amp;"")</f>
        <v/>
      </c>
      <c r="AD1490" s="2">
        <f>IF($Y1490="","",IF(OR(AND(설정!$B$5&lt;&gt;"",ISNUMBER(SEARCH(설정!$B$5,$AC1490))),AND(설정!$B$6&lt;&gt;"",ISNUMBER(SEARCH(설정!$B$6,$AC1490))),AND(설정!$B$7&lt;&gt;"",ISNUMBER(SEARCH(설정!$B$7,$AC1490)))),"제외","포함"))</f>
        <v/>
      </c>
    </row>
    <row r="1491">
      <c r="W1491" s="2">
        <f>IF(OR($B$5="",$C$6="",ROW()&lt;$B$5),"",IF(INDEX($A:$U,ROW(),$C$6)="","",INDEX($A:$U,ROW(),$C$6)))</f>
        <v/>
      </c>
      <c r="X1491" s="28">
        <f>IF($W1491="","",IF(ISNUMBER($W1491),IF($W1491&gt;=10000000,IFERROR(DATE(INT($W1491/10000),MOD(INT($W1491/100),100),MOD($W1491,100)),""),$W1491),IF(ISNUMBER(--SUBSTITUTE(SUBSTITUTE(TRIM($W1491),".","-"),"/","-")),IF(--SUBSTITUTE(SUBSTITUTE(TRIM($W1491),".","-"),"/","-")&gt;=10000000,IFERROR(DATE(--LEFT(TRIM($W1491),4),--MID(TRIM($W1491),5,2),--RIGHT(TRIM($W1491),2)),""),--SUBSTITUTE(SUBSTITUTE(TRIM($W1491),".","-"),"/","-")),IFERROR(--LEFT(SUBSTITUTE(SUBSTITUTE(TRIM($W1491),".","-"),"/","-"),10),""))))</f>
        <v/>
      </c>
      <c r="Y1491" s="29">
        <f>IF($X1491="","",INT($X1491))</f>
        <v/>
      </c>
      <c r="Z1491" s="30">
        <f>IF(OR($Y1491="",$D$6=""),"",IF(INDEX($A:$U,ROW(),$D$6)="",0,IF(ISNUMBER(INDEX($A:$U,ROW(),$D$6)),INDEX($A:$U,ROW(),$D$6),IFERROR(--SUBSTITUTE(SUBSTITUTE(TRIM(INDEX($A:$U,ROW(),$D$6)),",",""),"원",""),0))))</f>
        <v/>
      </c>
      <c r="AA1491" s="30">
        <f>IF(OR($Y1491="",$E$6=""),"",IF(INDEX($A:$U,ROW(),$E$6)="",0,IF(ISNUMBER(INDEX($A:$U,ROW(),$E$6)),INDEX($A:$U,ROW(),$E$6),IFERROR(--SUBSTITUTE(SUBSTITUTE(TRIM(INDEX($A:$U,ROW(),$E$6)),",",""),"원",""),0))))</f>
        <v/>
      </c>
      <c r="AB1491" s="30">
        <f>IF(OR($Y1491="",$F$6=""),"",IF(INDEX($A:$U,ROW(),$F$6)="","",IF(ISNUMBER(INDEX($A:$U,ROW(),$F$6)),INDEX($A:$U,ROW(),$F$6),IFERROR(--SUBSTITUTE(SUBSTITUTE(TRIM(INDEX($A:$U,ROW(),$F$6)),",",""),"원",""),""))))</f>
        <v/>
      </c>
      <c r="AC1491" s="2">
        <f>IF(OR($Y1491="",$G$6=""),"",INDEX($A:$U,ROW(),$G$6)&amp;"")</f>
        <v/>
      </c>
      <c r="AD1491" s="2">
        <f>IF($Y1491="","",IF(OR(AND(설정!$B$5&lt;&gt;"",ISNUMBER(SEARCH(설정!$B$5,$AC1491))),AND(설정!$B$6&lt;&gt;"",ISNUMBER(SEARCH(설정!$B$6,$AC1491))),AND(설정!$B$7&lt;&gt;"",ISNUMBER(SEARCH(설정!$B$7,$AC1491)))),"제외","포함"))</f>
        <v/>
      </c>
    </row>
    <row r="1492">
      <c r="W1492" s="2">
        <f>IF(OR($B$5="",$C$6="",ROW()&lt;$B$5),"",IF(INDEX($A:$U,ROW(),$C$6)="","",INDEX($A:$U,ROW(),$C$6)))</f>
        <v/>
      </c>
      <c r="X1492" s="28">
        <f>IF($W1492="","",IF(ISNUMBER($W1492),IF($W1492&gt;=10000000,IFERROR(DATE(INT($W1492/10000),MOD(INT($W1492/100),100),MOD($W1492,100)),""),$W1492),IF(ISNUMBER(--SUBSTITUTE(SUBSTITUTE(TRIM($W1492),".","-"),"/","-")),IF(--SUBSTITUTE(SUBSTITUTE(TRIM($W1492),".","-"),"/","-")&gt;=10000000,IFERROR(DATE(--LEFT(TRIM($W1492),4),--MID(TRIM($W1492),5,2),--RIGHT(TRIM($W1492),2)),""),--SUBSTITUTE(SUBSTITUTE(TRIM($W1492),".","-"),"/","-")),IFERROR(--LEFT(SUBSTITUTE(SUBSTITUTE(TRIM($W1492),".","-"),"/","-"),10),""))))</f>
        <v/>
      </c>
      <c r="Y1492" s="29">
        <f>IF($X1492="","",INT($X1492))</f>
        <v/>
      </c>
      <c r="Z1492" s="30">
        <f>IF(OR($Y1492="",$D$6=""),"",IF(INDEX($A:$U,ROW(),$D$6)="",0,IF(ISNUMBER(INDEX($A:$U,ROW(),$D$6)),INDEX($A:$U,ROW(),$D$6),IFERROR(--SUBSTITUTE(SUBSTITUTE(TRIM(INDEX($A:$U,ROW(),$D$6)),",",""),"원",""),0))))</f>
        <v/>
      </c>
      <c r="AA1492" s="30">
        <f>IF(OR($Y1492="",$E$6=""),"",IF(INDEX($A:$U,ROW(),$E$6)="",0,IF(ISNUMBER(INDEX($A:$U,ROW(),$E$6)),INDEX($A:$U,ROW(),$E$6),IFERROR(--SUBSTITUTE(SUBSTITUTE(TRIM(INDEX($A:$U,ROW(),$E$6)),",",""),"원",""),0))))</f>
        <v/>
      </c>
      <c r="AB1492" s="30">
        <f>IF(OR($Y1492="",$F$6=""),"",IF(INDEX($A:$U,ROW(),$F$6)="","",IF(ISNUMBER(INDEX($A:$U,ROW(),$F$6)),INDEX($A:$U,ROW(),$F$6),IFERROR(--SUBSTITUTE(SUBSTITUTE(TRIM(INDEX($A:$U,ROW(),$F$6)),",",""),"원",""),""))))</f>
        <v/>
      </c>
      <c r="AC1492" s="2">
        <f>IF(OR($Y1492="",$G$6=""),"",INDEX($A:$U,ROW(),$G$6)&amp;"")</f>
        <v/>
      </c>
      <c r="AD1492" s="2">
        <f>IF($Y1492="","",IF(OR(AND(설정!$B$5&lt;&gt;"",ISNUMBER(SEARCH(설정!$B$5,$AC1492))),AND(설정!$B$6&lt;&gt;"",ISNUMBER(SEARCH(설정!$B$6,$AC1492))),AND(설정!$B$7&lt;&gt;"",ISNUMBER(SEARCH(설정!$B$7,$AC1492)))),"제외","포함"))</f>
        <v/>
      </c>
    </row>
    <row r="1493">
      <c r="W1493" s="2">
        <f>IF(OR($B$5="",$C$6="",ROW()&lt;$B$5),"",IF(INDEX($A:$U,ROW(),$C$6)="","",INDEX($A:$U,ROW(),$C$6)))</f>
        <v/>
      </c>
      <c r="X1493" s="28">
        <f>IF($W1493="","",IF(ISNUMBER($W1493),IF($W1493&gt;=10000000,IFERROR(DATE(INT($W1493/10000),MOD(INT($W1493/100),100),MOD($W1493,100)),""),$W1493),IF(ISNUMBER(--SUBSTITUTE(SUBSTITUTE(TRIM($W1493),".","-"),"/","-")),IF(--SUBSTITUTE(SUBSTITUTE(TRIM($W1493),".","-"),"/","-")&gt;=10000000,IFERROR(DATE(--LEFT(TRIM($W1493),4),--MID(TRIM($W1493),5,2),--RIGHT(TRIM($W1493),2)),""),--SUBSTITUTE(SUBSTITUTE(TRIM($W1493),".","-"),"/","-")),IFERROR(--LEFT(SUBSTITUTE(SUBSTITUTE(TRIM($W1493),".","-"),"/","-"),10),""))))</f>
        <v/>
      </c>
      <c r="Y1493" s="29">
        <f>IF($X1493="","",INT($X1493))</f>
        <v/>
      </c>
      <c r="Z1493" s="30">
        <f>IF(OR($Y1493="",$D$6=""),"",IF(INDEX($A:$U,ROW(),$D$6)="",0,IF(ISNUMBER(INDEX($A:$U,ROW(),$D$6)),INDEX($A:$U,ROW(),$D$6),IFERROR(--SUBSTITUTE(SUBSTITUTE(TRIM(INDEX($A:$U,ROW(),$D$6)),",",""),"원",""),0))))</f>
        <v/>
      </c>
      <c r="AA1493" s="30">
        <f>IF(OR($Y1493="",$E$6=""),"",IF(INDEX($A:$U,ROW(),$E$6)="",0,IF(ISNUMBER(INDEX($A:$U,ROW(),$E$6)),INDEX($A:$U,ROW(),$E$6),IFERROR(--SUBSTITUTE(SUBSTITUTE(TRIM(INDEX($A:$U,ROW(),$E$6)),",",""),"원",""),0))))</f>
        <v/>
      </c>
      <c r="AB1493" s="30">
        <f>IF(OR($Y1493="",$F$6=""),"",IF(INDEX($A:$U,ROW(),$F$6)="","",IF(ISNUMBER(INDEX($A:$U,ROW(),$F$6)),INDEX($A:$U,ROW(),$F$6),IFERROR(--SUBSTITUTE(SUBSTITUTE(TRIM(INDEX($A:$U,ROW(),$F$6)),",",""),"원",""),""))))</f>
        <v/>
      </c>
      <c r="AC1493" s="2">
        <f>IF(OR($Y1493="",$G$6=""),"",INDEX($A:$U,ROW(),$G$6)&amp;"")</f>
        <v/>
      </c>
      <c r="AD1493" s="2">
        <f>IF($Y1493="","",IF(OR(AND(설정!$B$5&lt;&gt;"",ISNUMBER(SEARCH(설정!$B$5,$AC1493))),AND(설정!$B$6&lt;&gt;"",ISNUMBER(SEARCH(설정!$B$6,$AC1493))),AND(설정!$B$7&lt;&gt;"",ISNUMBER(SEARCH(설정!$B$7,$AC1493)))),"제외","포함"))</f>
        <v/>
      </c>
    </row>
    <row r="1494">
      <c r="W1494" s="2">
        <f>IF(OR($B$5="",$C$6="",ROW()&lt;$B$5),"",IF(INDEX($A:$U,ROW(),$C$6)="","",INDEX($A:$U,ROW(),$C$6)))</f>
        <v/>
      </c>
      <c r="X1494" s="28">
        <f>IF($W1494="","",IF(ISNUMBER($W1494),IF($W1494&gt;=10000000,IFERROR(DATE(INT($W1494/10000),MOD(INT($W1494/100),100),MOD($W1494,100)),""),$W1494),IF(ISNUMBER(--SUBSTITUTE(SUBSTITUTE(TRIM($W1494),".","-"),"/","-")),IF(--SUBSTITUTE(SUBSTITUTE(TRIM($W1494),".","-"),"/","-")&gt;=10000000,IFERROR(DATE(--LEFT(TRIM($W1494),4),--MID(TRIM($W1494),5,2),--RIGHT(TRIM($W1494),2)),""),--SUBSTITUTE(SUBSTITUTE(TRIM($W1494),".","-"),"/","-")),IFERROR(--LEFT(SUBSTITUTE(SUBSTITUTE(TRIM($W1494),".","-"),"/","-"),10),""))))</f>
        <v/>
      </c>
      <c r="Y1494" s="29">
        <f>IF($X1494="","",INT($X1494))</f>
        <v/>
      </c>
      <c r="Z1494" s="30">
        <f>IF(OR($Y1494="",$D$6=""),"",IF(INDEX($A:$U,ROW(),$D$6)="",0,IF(ISNUMBER(INDEX($A:$U,ROW(),$D$6)),INDEX($A:$U,ROW(),$D$6),IFERROR(--SUBSTITUTE(SUBSTITUTE(TRIM(INDEX($A:$U,ROW(),$D$6)),",",""),"원",""),0))))</f>
        <v/>
      </c>
      <c r="AA1494" s="30">
        <f>IF(OR($Y1494="",$E$6=""),"",IF(INDEX($A:$U,ROW(),$E$6)="",0,IF(ISNUMBER(INDEX($A:$U,ROW(),$E$6)),INDEX($A:$U,ROW(),$E$6),IFERROR(--SUBSTITUTE(SUBSTITUTE(TRIM(INDEX($A:$U,ROW(),$E$6)),",",""),"원",""),0))))</f>
        <v/>
      </c>
      <c r="AB1494" s="30">
        <f>IF(OR($Y1494="",$F$6=""),"",IF(INDEX($A:$U,ROW(),$F$6)="","",IF(ISNUMBER(INDEX($A:$U,ROW(),$F$6)),INDEX($A:$U,ROW(),$F$6),IFERROR(--SUBSTITUTE(SUBSTITUTE(TRIM(INDEX($A:$U,ROW(),$F$6)),",",""),"원",""),""))))</f>
        <v/>
      </c>
      <c r="AC1494" s="2">
        <f>IF(OR($Y1494="",$G$6=""),"",INDEX($A:$U,ROW(),$G$6)&amp;"")</f>
        <v/>
      </c>
      <c r="AD1494" s="2">
        <f>IF($Y1494="","",IF(OR(AND(설정!$B$5&lt;&gt;"",ISNUMBER(SEARCH(설정!$B$5,$AC1494))),AND(설정!$B$6&lt;&gt;"",ISNUMBER(SEARCH(설정!$B$6,$AC1494))),AND(설정!$B$7&lt;&gt;"",ISNUMBER(SEARCH(설정!$B$7,$AC1494)))),"제외","포함"))</f>
        <v/>
      </c>
    </row>
    <row r="1495">
      <c r="W1495" s="2">
        <f>IF(OR($B$5="",$C$6="",ROW()&lt;$B$5),"",IF(INDEX($A:$U,ROW(),$C$6)="","",INDEX($A:$U,ROW(),$C$6)))</f>
        <v/>
      </c>
      <c r="X1495" s="28">
        <f>IF($W1495="","",IF(ISNUMBER($W1495),IF($W1495&gt;=10000000,IFERROR(DATE(INT($W1495/10000),MOD(INT($W1495/100),100),MOD($W1495,100)),""),$W1495),IF(ISNUMBER(--SUBSTITUTE(SUBSTITUTE(TRIM($W1495),".","-"),"/","-")),IF(--SUBSTITUTE(SUBSTITUTE(TRIM($W1495),".","-"),"/","-")&gt;=10000000,IFERROR(DATE(--LEFT(TRIM($W1495),4),--MID(TRIM($W1495),5,2),--RIGHT(TRIM($W1495),2)),""),--SUBSTITUTE(SUBSTITUTE(TRIM($W1495),".","-"),"/","-")),IFERROR(--LEFT(SUBSTITUTE(SUBSTITUTE(TRIM($W1495),".","-"),"/","-"),10),""))))</f>
        <v/>
      </c>
      <c r="Y1495" s="29">
        <f>IF($X1495="","",INT($X1495))</f>
        <v/>
      </c>
      <c r="Z1495" s="30">
        <f>IF(OR($Y1495="",$D$6=""),"",IF(INDEX($A:$U,ROW(),$D$6)="",0,IF(ISNUMBER(INDEX($A:$U,ROW(),$D$6)),INDEX($A:$U,ROW(),$D$6),IFERROR(--SUBSTITUTE(SUBSTITUTE(TRIM(INDEX($A:$U,ROW(),$D$6)),",",""),"원",""),0))))</f>
        <v/>
      </c>
      <c r="AA1495" s="30">
        <f>IF(OR($Y1495="",$E$6=""),"",IF(INDEX($A:$U,ROW(),$E$6)="",0,IF(ISNUMBER(INDEX($A:$U,ROW(),$E$6)),INDEX($A:$U,ROW(),$E$6),IFERROR(--SUBSTITUTE(SUBSTITUTE(TRIM(INDEX($A:$U,ROW(),$E$6)),",",""),"원",""),0))))</f>
        <v/>
      </c>
      <c r="AB1495" s="30">
        <f>IF(OR($Y1495="",$F$6=""),"",IF(INDEX($A:$U,ROW(),$F$6)="","",IF(ISNUMBER(INDEX($A:$U,ROW(),$F$6)),INDEX($A:$U,ROW(),$F$6),IFERROR(--SUBSTITUTE(SUBSTITUTE(TRIM(INDEX($A:$U,ROW(),$F$6)),",",""),"원",""),""))))</f>
        <v/>
      </c>
      <c r="AC1495" s="2">
        <f>IF(OR($Y1495="",$G$6=""),"",INDEX($A:$U,ROW(),$G$6)&amp;"")</f>
        <v/>
      </c>
      <c r="AD1495" s="2">
        <f>IF($Y1495="","",IF(OR(AND(설정!$B$5&lt;&gt;"",ISNUMBER(SEARCH(설정!$B$5,$AC1495))),AND(설정!$B$6&lt;&gt;"",ISNUMBER(SEARCH(설정!$B$6,$AC1495))),AND(설정!$B$7&lt;&gt;"",ISNUMBER(SEARCH(설정!$B$7,$AC1495)))),"제외","포함"))</f>
        <v/>
      </c>
    </row>
    <row r="1496">
      <c r="W1496" s="2">
        <f>IF(OR($B$5="",$C$6="",ROW()&lt;$B$5),"",IF(INDEX($A:$U,ROW(),$C$6)="","",INDEX($A:$U,ROW(),$C$6)))</f>
        <v/>
      </c>
      <c r="X1496" s="28">
        <f>IF($W1496="","",IF(ISNUMBER($W1496),IF($W1496&gt;=10000000,IFERROR(DATE(INT($W1496/10000),MOD(INT($W1496/100),100),MOD($W1496,100)),""),$W1496),IF(ISNUMBER(--SUBSTITUTE(SUBSTITUTE(TRIM($W1496),".","-"),"/","-")),IF(--SUBSTITUTE(SUBSTITUTE(TRIM($W1496),".","-"),"/","-")&gt;=10000000,IFERROR(DATE(--LEFT(TRIM($W1496),4),--MID(TRIM($W1496),5,2),--RIGHT(TRIM($W1496),2)),""),--SUBSTITUTE(SUBSTITUTE(TRIM($W1496),".","-"),"/","-")),IFERROR(--LEFT(SUBSTITUTE(SUBSTITUTE(TRIM($W1496),".","-"),"/","-"),10),""))))</f>
        <v/>
      </c>
      <c r="Y1496" s="29">
        <f>IF($X1496="","",INT($X1496))</f>
        <v/>
      </c>
      <c r="Z1496" s="30">
        <f>IF(OR($Y1496="",$D$6=""),"",IF(INDEX($A:$U,ROW(),$D$6)="",0,IF(ISNUMBER(INDEX($A:$U,ROW(),$D$6)),INDEX($A:$U,ROW(),$D$6),IFERROR(--SUBSTITUTE(SUBSTITUTE(TRIM(INDEX($A:$U,ROW(),$D$6)),",",""),"원",""),0))))</f>
        <v/>
      </c>
      <c r="AA1496" s="30">
        <f>IF(OR($Y1496="",$E$6=""),"",IF(INDEX($A:$U,ROW(),$E$6)="",0,IF(ISNUMBER(INDEX($A:$U,ROW(),$E$6)),INDEX($A:$U,ROW(),$E$6),IFERROR(--SUBSTITUTE(SUBSTITUTE(TRIM(INDEX($A:$U,ROW(),$E$6)),",",""),"원",""),0))))</f>
        <v/>
      </c>
      <c r="AB1496" s="30">
        <f>IF(OR($Y1496="",$F$6=""),"",IF(INDEX($A:$U,ROW(),$F$6)="","",IF(ISNUMBER(INDEX($A:$U,ROW(),$F$6)),INDEX($A:$U,ROW(),$F$6),IFERROR(--SUBSTITUTE(SUBSTITUTE(TRIM(INDEX($A:$U,ROW(),$F$6)),",",""),"원",""),""))))</f>
        <v/>
      </c>
      <c r="AC1496" s="2">
        <f>IF(OR($Y1496="",$G$6=""),"",INDEX($A:$U,ROW(),$G$6)&amp;"")</f>
        <v/>
      </c>
      <c r="AD1496" s="2">
        <f>IF($Y1496="","",IF(OR(AND(설정!$B$5&lt;&gt;"",ISNUMBER(SEARCH(설정!$B$5,$AC1496))),AND(설정!$B$6&lt;&gt;"",ISNUMBER(SEARCH(설정!$B$6,$AC1496))),AND(설정!$B$7&lt;&gt;"",ISNUMBER(SEARCH(설정!$B$7,$AC1496)))),"제외","포함"))</f>
        <v/>
      </c>
    </row>
    <row r="1497">
      <c r="W1497" s="2">
        <f>IF(OR($B$5="",$C$6="",ROW()&lt;$B$5),"",IF(INDEX($A:$U,ROW(),$C$6)="","",INDEX($A:$U,ROW(),$C$6)))</f>
        <v/>
      </c>
      <c r="X1497" s="28">
        <f>IF($W1497="","",IF(ISNUMBER($W1497),IF($W1497&gt;=10000000,IFERROR(DATE(INT($W1497/10000),MOD(INT($W1497/100),100),MOD($W1497,100)),""),$W1497),IF(ISNUMBER(--SUBSTITUTE(SUBSTITUTE(TRIM($W1497),".","-"),"/","-")),IF(--SUBSTITUTE(SUBSTITUTE(TRIM($W1497),".","-"),"/","-")&gt;=10000000,IFERROR(DATE(--LEFT(TRIM($W1497),4),--MID(TRIM($W1497),5,2),--RIGHT(TRIM($W1497),2)),""),--SUBSTITUTE(SUBSTITUTE(TRIM($W1497),".","-"),"/","-")),IFERROR(--LEFT(SUBSTITUTE(SUBSTITUTE(TRIM($W1497),".","-"),"/","-"),10),""))))</f>
        <v/>
      </c>
      <c r="Y1497" s="29">
        <f>IF($X1497="","",INT($X1497))</f>
        <v/>
      </c>
      <c r="Z1497" s="30">
        <f>IF(OR($Y1497="",$D$6=""),"",IF(INDEX($A:$U,ROW(),$D$6)="",0,IF(ISNUMBER(INDEX($A:$U,ROW(),$D$6)),INDEX($A:$U,ROW(),$D$6),IFERROR(--SUBSTITUTE(SUBSTITUTE(TRIM(INDEX($A:$U,ROW(),$D$6)),",",""),"원",""),0))))</f>
        <v/>
      </c>
      <c r="AA1497" s="30">
        <f>IF(OR($Y1497="",$E$6=""),"",IF(INDEX($A:$U,ROW(),$E$6)="",0,IF(ISNUMBER(INDEX($A:$U,ROW(),$E$6)),INDEX($A:$U,ROW(),$E$6),IFERROR(--SUBSTITUTE(SUBSTITUTE(TRIM(INDEX($A:$U,ROW(),$E$6)),",",""),"원",""),0))))</f>
        <v/>
      </c>
      <c r="AB1497" s="30">
        <f>IF(OR($Y1497="",$F$6=""),"",IF(INDEX($A:$U,ROW(),$F$6)="","",IF(ISNUMBER(INDEX($A:$U,ROW(),$F$6)),INDEX($A:$U,ROW(),$F$6),IFERROR(--SUBSTITUTE(SUBSTITUTE(TRIM(INDEX($A:$U,ROW(),$F$6)),",",""),"원",""),""))))</f>
        <v/>
      </c>
      <c r="AC1497" s="2">
        <f>IF(OR($Y1497="",$G$6=""),"",INDEX($A:$U,ROW(),$G$6)&amp;"")</f>
        <v/>
      </c>
      <c r="AD1497" s="2">
        <f>IF($Y1497="","",IF(OR(AND(설정!$B$5&lt;&gt;"",ISNUMBER(SEARCH(설정!$B$5,$AC1497))),AND(설정!$B$6&lt;&gt;"",ISNUMBER(SEARCH(설정!$B$6,$AC1497))),AND(설정!$B$7&lt;&gt;"",ISNUMBER(SEARCH(설정!$B$7,$AC1497)))),"제외","포함"))</f>
        <v/>
      </c>
    </row>
    <row r="1498">
      <c r="W1498" s="2">
        <f>IF(OR($B$5="",$C$6="",ROW()&lt;$B$5),"",IF(INDEX($A:$U,ROW(),$C$6)="","",INDEX($A:$U,ROW(),$C$6)))</f>
        <v/>
      </c>
      <c r="X1498" s="28">
        <f>IF($W1498="","",IF(ISNUMBER($W1498),IF($W1498&gt;=10000000,IFERROR(DATE(INT($W1498/10000),MOD(INT($W1498/100),100),MOD($W1498,100)),""),$W1498),IF(ISNUMBER(--SUBSTITUTE(SUBSTITUTE(TRIM($W1498),".","-"),"/","-")),IF(--SUBSTITUTE(SUBSTITUTE(TRIM($W1498),".","-"),"/","-")&gt;=10000000,IFERROR(DATE(--LEFT(TRIM($W1498),4),--MID(TRIM($W1498),5,2),--RIGHT(TRIM($W1498),2)),""),--SUBSTITUTE(SUBSTITUTE(TRIM($W1498),".","-"),"/","-")),IFERROR(--LEFT(SUBSTITUTE(SUBSTITUTE(TRIM($W1498),".","-"),"/","-"),10),""))))</f>
        <v/>
      </c>
      <c r="Y1498" s="29">
        <f>IF($X1498="","",INT($X1498))</f>
        <v/>
      </c>
      <c r="Z1498" s="30">
        <f>IF(OR($Y1498="",$D$6=""),"",IF(INDEX($A:$U,ROW(),$D$6)="",0,IF(ISNUMBER(INDEX($A:$U,ROW(),$D$6)),INDEX($A:$U,ROW(),$D$6),IFERROR(--SUBSTITUTE(SUBSTITUTE(TRIM(INDEX($A:$U,ROW(),$D$6)),",",""),"원",""),0))))</f>
        <v/>
      </c>
      <c r="AA1498" s="30">
        <f>IF(OR($Y1498="",$E$6=""),"",IF(INDEX($A:$U,ROW(),$E$6)="",0,IF(ISNUMBER(INDEX($A:$U,ROW(),$E$6)),INDEX($A:$U,ROW(),$E$6),IFERROR(--SUBSTITUTE(SUBSTITUTE(TRIM(INDEX($A:$U,ROW(),$E$6)),",",""),"원",""),0))))</f>
        <v/>
      </c>
      <c r="AB1498" s="30">
        <f>IF(OR($Y1498="",$F$6=""),"",IF(INDEX($A:$U,ROW(),$F$6)="","",IF(ISNUMBER(INDEX($A:$U,ROW(),$F$6)),INDEX($A:$U,ROW(),$F$6),IFERROR(--SUBSTITUTE(SUBSTITUTE(TRIM(INDEX($A:$U,ROW(),$F$6)),",",""),"원",""),""))))</f>
        <v/>
      </c>
      <c r="AC1498" s="2">
        <f>IF(OR($Y1498="",$G$6=""),"",INDEX($A:$U,ROW(),$G$6)&amp;"")</f>
        <v/>
      </c>
      <c r="AD1498" s="2">
        <f>IF($Y1498="","",IF(OR(AND(설정!$B$5&lt;&gt;"",ISNUMBER(SEARCH(설정!$B$5,$AC1498))),AND(설정!$B$6&lt;&gt;"",ISNUMBER(SEARCH(설정!$B$6,$AC1498))),AND(설정!$B$7&lt;&gt;"",ISNUMBER(SEARCH(설정!$B$7,$AC1498)))),"제외","포함"))</f>
        <v/>
      </c>
    </row>
    <row r="1499">
      <c r="W1499" s="2">
        <f>IF(OR($B$5="",$C$6="",ROW()&lt;$B$5),"",IF(INDEX($A:$U,ROW(),$C$6)="","",INDEX($A:$U,ROW(),$C$6)))</f>
        <v/>
      </c>
      <c r="X1499" s="28">
        <f>IF($W1499="","",IF(ISNUMBER($W1499),IF($W1499&gt;=10000000,IFERROR(DATE(INT($W1499/10000),MOD(INT($W1499/100),100),MOD($W1499,100)),""),$W1499),IF(ISNUMBER(--SUBSTITUTE(SUBSTITUTE(TRIM($W1499),".","-"),"/","-")),IF(--SUBSTITUTE(SUBSTITUTE(TRIM($W1499),".","-"),"/","-")&gt;=10000000,IFERROR(DATE(--LEFT(TRIM($W1499),4),--MID(TRIM($W1499),5,2),--RIGHT(TRIM($W1499),2)),""),--SUBSTITUTE(SUBSTITUTE(TRIM($W1499),".","-"),"/","-")),IFERROR(--LEFT(SUBSTITUTE(SUBSTITUTE(TRIM($W1499),".","-"),"/","-"),10),""))))</f>
        <v/>
      </c>
      <c r="Y1499" s="29">
        <f>IF($X1499="","",INT($X1499))</f>
        <v/>
      </c>
      <c r="Z1499" s="30">
        <f>IF(OR($Y1499="",$D$6=""),"",IF(INDEX($A:$U,ROW(),$D$6)="",0,IF(ISNUMBER(INDEX($A:$U,ROW(),$D$6)),INDEX($A:$U,ROW(),$D$6),IFERROR(--SUBSTITUTE(SUBSTITUTE(TRIM(INDEX($A:$U,ROW(),$D$6)),",",""),"원",""),0))))</f>
        <v/>
      </c>
      <c r="AA1499" s="30">
        <f>IF(OR($Y1499="",$E$6=""),"",IF(INDEX($A:$U,ROW(),$E$6)="",0,IF(ISNUMBER(INDEX($A:$U,ROW(),$E$6)),INDEX($A:$U,ROW(),$E$6),IFERROR(--SUBSTITUTE(SUBSTITUTE(TRIM(INDEX($A:$U,ROW(),$E$6)),",",""),"원",""),0))))</f>
        <v/>
      </c>
      <c r="AB1499" s="30">
        <f>IF(OR($Y1499="",$F$6=""),"",IF(INDEX($A:$U,ROW(),$F$6)="","",IF(ISNUMBER(INDEX($A:$U,ROW(),$F$6)),INDEX($A:$U,ROW(),$F$6),IFERROR(--SUBSTITUTE(SUBSTITUTE(TRIM(INDEX($A:$U,ROW(),$F$6)),",",""),"원",""),""))))</f>
        <v/>
      </c>
      <c r="AC1499" s="2">
        <f>IF(OR($Y1499="",$G$6=""),"",INDEX($A:$U,ROW(),$G$6)&amp;"")</f>
        <v/>
      </c>
      <c r="AD1499" s="2">
        <f>IF($Y1499="","",IF(OR(AND(설정!$B$5&lt;&gt;"",ISNUMBER(SEARCH(설정!$B$5,$AC1499))),AND(설정!$B$6&lt;&gt;"",ISNUMBER(SEARCH(설정!$B$6,$AC1499))),AND(설정!$B$7&lt;&gt;"",ISNUMBER(SEARCH(설정!$B$7,$AC1499)))),"제외","포함"))</f>
        <v/>
      </c>
    </row>
    <row r="1500">
      <c r="W1500" s="2">
        <f>IF(OR($B$5="",$C$6="",ROW()&lt;$B$5),"",IF(INDEX($A:$U,ROW(),$C$6)="","",INDEX($A:$U,ROW(),$C$6)))</f>
        <v/>
      </c>
      <c r="X1500" s="28">
        <f>IF($W1500="","",IF(ISNUMBER($W1500),IF($W1500&gt;=10000000,IFERROR(DATE(INT($W1500/10000),MOD(INT($W1500/100),100),MOD($W1500,100)),""),$W1500),IF(ISNUMBER(--SUBSTITUTE(SUBSTITUTE(TRIM($W1500),".","-"),"/","-")),IF(--SUBSTITUTE(SUBSTITUTE(TRIM($W1500),".","-"),"/","-")&gt;=10000000,IFERROR(DATE(--LEFT(TRIM($W1500),4),--MID(TRIM($W1500),5,2),--RIGHT(TRIM($W1500),2)),""),--SUBSTITUTE(SUBSTITUTE(TRIM($W1500),".","-"),"/","-")),IFERROR(--LEFT(SUBSTITUTE(SUBSTITUTE(TRIM($W1500),".","-"),"/","-"),10),""))))</f>
        <v/>
      </c>
      <c r="Y1500" s="29">
        <f>IF($X1500="","",INT($X1500))</f>
        <v/>
      </c>
      <c r="Z1500" s="30">
        <f>IF(OR($Y1500="",$D$6=""),"",IF(INDEX($A:$U,ROW(),$D$6)="",0,IF(ISNUMBER(INDEX($A:$U,ROW(),$D$6)),INDEX($A:$U,ROW(),$D$6),IFERROR(--SUBSTITUTE(SUBSTITUTE(TRIM(INDEX($A:$U,ROW(),$D$6)),",",""),"원",""),0))))</f>
        <v/>
      </c>
      <c r="AA1500" s="30">
        <f>IF(OR($Y1500="",$E$6=""),"",IF(INDEX($A:$U,ROW(),$E$6)="",0,IF(ISNUMBER(INDEX($A:$U,ROW(),$E$6)),INDEX($A:$U,ROW(),$E$6),IFERROR(--SUBSTITUTE(SUBSTITUTE(TRIM(INDEX($A:$U,ROW(),$E$6)),",",""),"원",""),0))))</f>
        <v/>
      </c>
      <c r="AB1500" s="30">
        <f>IF(OR($Y1500="",$F$6=""),"",IF(INDEX($A:$U,ROW(),$F$6)="","",IF(ISNUMBER(INDEX($A:$U,ROW(),$F$6)),INDEX($A:$U,ROW(),$F$6),IFERROR(--SUBSTITUTE(SUBSTITUTE(TRIM(INDEX($A:$U,ROW(),$F$6)),",",""),"원",""),""))))</f>
        <v/>
      </c>
      <c r="AC1500" s="2">
        <f>IF(OR($Y1500="",$G$6=""),"",INDEX($A:$U,ROW(),$G$6)&amp;"")</f>
        <v/>
      </c>
      <c r="AD1500" s="2">
        <f>IF($Y1500="","",IF(OR(AND(설정!$B$5&lt;&gt;"",ISNUMBER(SEARCH(설정!$B$5,$AC1500))),AND(설정!$B$6&lt;&gt;"",ISNUMBER(SEARCH(설정!$B$6,$AC1500))),AND(설정!$B$7&lt;&gt;"",ISNUMBER(SEARCH(설정!$B$7,$AC1500)))),"제외","포함"))</f>
        <v/>
      </c>
    </row>
    <row r="1501">
      <c r="W1501" s="2">
        <f>IF(OR($B$5="",$C$6="",ROW()&lt;$B$5),"",IF(INDEX($A:$U,ROW(),$C$6)="","",INDEX($A:$U,ROW(),$C$6)))</f>
        <v/>
      </c>
      <c r="X1501" s="28">
        <f>IF($W1501="","",IF(ISNUMBER($W1501),IF($W1501&gt;=10000000,IFERROR(DATE(INT($W1501/10000),MOD(INT($W1501/100),100),MOD($W1501,100)),""),$W1501),IF(ISNUMBER(--SUBSTITUTE(SUBSTITUTE(TRIM($W1501),".","-"),"/","-")),IF(--SUBSTITUTE(SUBSTITUTE(TRIM($W1501),".","-"),"/","-")&gt;=10000000,IFERROR(DATE(--LEFT(TRIM($W1501),4),--MID(TRIM($W1501),5,2),--RIGHT(TRIM($W1501),2)),""),--SUBSTITUTE(SUBSTITUTE(TRIM($W1501),".","-"),"/","-")),IFERROR(--LEFT(SUBSTITUTE(SUBSTITUTE(TRIM($W1501),".","-"),"/","-"),10),""))))</f>
        <v/>
      </c>
      <c r="Y1501" s="29">
        <f>IF($X1501="","",INT($X1501))</f>
        <v/>
      </c>
      <c r="Z1501" s="30">
        <f>IF(OR($Y1501="",$D$6=""),"",IF(INDEX($A:$U,ROW(),$D$6)="",0,IF(ISNUMBER(INDEX($A:$U,ROW(),$D$6)),INDEX($A:$U,ROW(),$D$6),IFERROR(--SUBSTITUTE(SUBSTITUTE(TRIM(INDEX($A:$U,ROW(),$D$6)),",",""),"원",""),0))))</f>
        <v/>
      </c>
      <c r="AA1501" s="30">
        <f>IF(OR($Y1501="",$E$6=""),"",IF(INDEX($A:$U,ROW(),$E$6)="",0,IF(ISNUMBER(INDEX($A:$U,ROW(),$E$6)),INDEX($A:$U,ROW(),$E$6),IFERROR(--SUBSTITUTE(SUBSTITUTE(TRIM(INDEX($A:$U,ROW(),$E$6)),",",""),"원",""),0))))</f>
        <v/>
      </c>
      <c r="AB1501" s="30">
        <f>IF(OR($Y1501="",$F$6=""),"",IF(INDEX($A:$U,ROW(),$F$6)="","",IF(ISNUMBER(INDEX($A:$U,ROW(),$F$6)),INDEX($A:$U,ROW(),$F$6),IFERROR(--SUBSTITUTE(SUBSTITUTE(TRIM(INDEX($A:$U,ROW(),$F$6)),",",""),"원",""),""))))</f>
        <v/>
      </c>
      <c r="AC1501" s="2">
        <f>IF(OR($Y1501="",$G$6=""),"",INDEX($A:$U,ROW(),$G$6)&amp;"")</f>
        <v/>
      </c>
      <c r="AD1501" s="2">
        <f>IF($Y1501="","",IF(OR(AND(설정!$B$5&lt;&gt;"",ISNUMBER(SEARCH(설정!$B$5,$AC1501))),AND(설정!$B$6&lt;&gt;"",ISNUMBER(SEARCH(설정!$B$6,$AC1501))),AND(설정!$B$7&lt;&gt;"",ISNUMBER(SEARCH(설정!$B$7,$AC1501)))),"제외","포함"))</f>
        <v/>
      </c>
    </row>
    <row r="1502">
      <c r="W1502" s="2">
        <f>IF(OR($B$5="",$C$6="",ROW()&lt;$B$5),"",IF(INDEX($A:$U,ROW(),$C$6)="","",INDEX($A:$U,ROW(),$C$6)))</f>
        <v/>
      </c>
      <c r="X1502" s="28">
        <f>IF($W1502="","",IF(ISNUMBER($W1502),IF($W1502&gt;=10000000,IFERROR(DATE(INT($W1502/10000),MOD(INT($W1502/100),100),MOD($W1502,100)),""),$W1502),IF(ISNUMBER(--SUBSTITUTE(SUBSTITUTE(TRIM($W1502),".","-"),"/","-")),IF(--SUBSTITUTE(SUBSTITUTE(TRIM($W1502),".","-"),"/","-")&gt;=10000000,IFERROR(DATE(--LEFT(TRIM($W1502),4),--MID(TRIM($W1502),5,2),--RIGHT(TRIM($W1502),2)),""),--SUBSTITUTE(SUBSTITUTE(TRIM($W1502),".","-"),"/","-")),IFERROR(--LEFT(SUBSTITUTE(SUBSTITUTE(TRIM($W1502),".","-"),"/","-"),10),""))))</f>
        <v/>
      </c>
      <c r="Y1502" s="29">
        <f>IF($X1502="","",INT($X1502))</f>
        <v/>
      </c>
      <c r="Z1502" s="30">
        <f>IF(OR($Y1502="",$D$6=""),"",IF(INDEX($A:$U,ROW(),$D$6)="",0,IF(ISNUMBER(INDEX($A:$U,ROW(),$D$6)),INDEX($A:$U,ROW(),$D$6),IFERROR(--SUBSTITUTE(SUBSTITUTE(TRIM(INDEX($A:$U,ROW(),$D$6)),",",""),"원",""),0))))</f>
        <v/>
      </c>
      <c r="AA1502" s="30">
        <f>IF(OR($Y1502="",$E$6=""),"",IF(INDEX($A:$U,ROW(),$E$6)="",0,IF(ISNUMBER(INDEX($A:$U,ROW(),$E$6)),INDEX($A:$U,ROW(),$E$6),IFERROR(--SUBSTITUTE(SUBSTITUTE(TRIM(INDEX($A:$U,ROW(),$E$6)),",",""),"원",""),0))))</f>
        <v/>
      </c>
      <c r="AB1502" s="30">
        <f>IF(OR($Y1502="",$F$6=""),"",IF(INDEX($A:$U,ROW(),$F$6)="","",IF(ISNUMBER(INDEX($A:$U,ROW(),$F$6)),INDEX($A:$U,ROW(),$F$6),IFERROR(--SUBSTITUTE(SUBSTITUTE(TRIM(INDEX($A:$U,ROW(),$F$6)),",",""),"원",""),""))))</f>
        <v/>
      </c>
      <c r="AC1502" s="2">
        <f>IF(OR($Y1502="",$G$6=""),"",INDEX($A:$U,ROW(),$G$6)&amp;"")</f>
        <v/>
      </c>
      <c r="AD1502" s="2">
        <f>IF($Y1502="","",IF(OR(AND(설정!$B$5&lt;&gt;"",ISNUMBER(SEARCH(설정!$B$5,$AC1502))),AND(설정!$B$6&lt;&gt;"",ISNUMBER(SEARCH(설정!$B$6,$AC1502))),AND(설정!$B$7&lt;&gt;"",ISNUMBER(SEARCH(설정!$B$7,$AC1502)))),"제외","포함"))</f>
        <v/>
      </c>
    </row>
    <row r="1503">
      <c r="W1503" s="2">
        <f>IF(OR($B$5="",$C$6="",ROW()&lt;$B$5),"",IF(INDEX($A:$U,ROW(),$C$6)="","",INDEX($A:$U,ROW(),$C$6)))</f>
        <v/>
      </c>
      <c r="X1503" s="28">
        <f>IF($W1503="","",IF(ISNUMBER($W1503),IF($W1503&gt;=10000000,IFERROR(DATE(INT($W1503/10000),MOD(INT($W1503/100),100),MOD($W1503,100)),""),$W1503),IF(ISNUMBER(--SUBSTITUTE(SUBSTITUTE(TRIM($W1503),".","-"),"/","-")),IF(--SUBSTITUTE(SUBSTITUTE(TRIM($W1503),".","-"),"/","-")&gt;=10000000,IFERROR(DATE(--LEFT(TRIM($W1503),4),--MID(TRIM($W1503),5,2),--RIGHT(TRIM($W1503),2)),""),--SUBSTITUTE(SUBSTITUTE(TRIM($W1503),".","-"),"/","-")),IFERROR(--LEFT(SUBSTITUTE(SUBSTITUTE(TRIM($W1503),".","-"),"/","-"),10),""))))</f>
        <v/>
      </c>
      <c r="Y1503" s="29">
        <f>IF($X1503="","",INT($X1503))</f>
        <v/>
      </c>
      <c r="Z1503" s="30">
        <f>IF(OR($Y1503="",$D$6=""),"",IF(INDEX($A:$U,ROW(),$D$6)="",0,IF(ISNUMBER(INDEX($A:$U,ROW(),$D$6)),INDEX($A:$U,ROW(),$D$6),IFERROR(--SUBSTITUTE(SUBSTITUTE(TRIM(INDEX($A:$U,ROW(),$D$6)),",",""),"원",""),0))))</f>
        <v/>
      </c>
      <c r="AA1503" s="30">
        <f>IF(OR($Y1503="",$E$6=""),"",IF(INDEX($A:$U,ROW(),$E$6)="",0,IF(ISNUMBER(INDEX($A:$U,ROW(),$E$6)),INDEX($A:$U,ROW(),$E$6),IFERROR(--SUBSTITUTE(SUBSTITUTE(TRIM(INDEX($A:$U,ROW(),$E$6)),",",""),"원",""),0))))</f>
        <v/>
      </c>
      <c r="AB1503" s="30">
        <f>IF(OR($Y1503="",$F$6=""),"",IF(INDEX($A:$U,ROW(),$F$6)="","",IF(ISNUMBER(INDEX($A:$U,ROW(),$F$6)),INDEX($A:$U,ROW(),$F$6),IFERROR(--SUBSTITUTE(SUBSTITUTE(TRIM(INDEX($A:$U,ROW(),$F$6)),",",""),"원",""),""))))</f>
        <v/>
      </c>
      <c r="AC1503" s="2">
        <f>IF(OR($Y1503="",$G$6=""),"",INDEX($A:$U,ROW(),$G$6)&amp;"")</f>
        <v/>
      </c>
      <c r="AD1503" s="2">
        <f>IF($Y1503="","",IF(OR(AND(설정!$B$5&lt;&gt;"",ISNUMBER(SEARCH(설정!$B$5,$AC1503))),AND(설정!$B$6&lt;&gt;"",ISNUMBER(SEARCH(설정!$B$6,$AC1503))),AND(설정!$B$7&lt;&gt;"",ISNUMBER(SEARCH(설정!$B$7,$AC1503)))),"제외","포함"))</f>
        <v/>
      </c>
    </row>
    <row r="1504">
      <c r="W1504" s="2">
        <f>IF(OR($B$5="",$C$6="",ROW()&lt;$B$5),"",IF(INDEX($A:$U,ROW(),$C$6)="","",INDEX($A:$U,ROW(),$C$6)))</f>
        <v/>
      </c>
      <c r="X1504" s="28">
        <f>IF($W1504="","",IF(ISNUMBER($W1504),IF($W1504&gt;=10000000,IFERROR(DATE(INT($W1504/10000),MOD(INT($W1504/100),100),MOD($W1504,100)),""),$W1504),IF(ISNUMBER(--SUBSTITUTE(SUBSTITUTE(TRIM($W1504),".","-"),"/","-")),IF(--SUBSTITUTE(SUBSTITUTE(TRIM($W1504),".","-"),"/","-")&gt;=10000000,IFERROR(DATE(--LEFT(TRIM($W1504),4),--MID(TRIM($W1504),5,2),--RIGHT(TRIM($W1504),2)),""),--SUBSTITUTE(SUBSTITUTE(TRIM($W1504),".","-"),"/","-")),IFERROR(--LEFT(SUBSTITUTE(SUBSTITUTE(TRIM($W1504),".","-"),"/","-"),10),""))))</f>
        <v/>
      </c>
      <c r="Y1504" s="29">
        <f>IF($X1504="","",INT($X1504))</f>
        <v/>
      </c>
      <c r="Z1504" s="30">
        <f>IF(OR($Y1504="",$D$6=""),"",IF(INDEX($A:$U,ROW(),$D$6)="",0,IF(ISNUMBER(INDEX($A:$U,ROW(),$D$6)),INDEX($A:$U,ROW(),$D$6),IFERROR(--SUBSTITUTE(SUBSTITUTE(TRIM(INDEX($A:$U,ROW(),$D$6)),",",""),"원",""),0))))</f>
        <v/>
      </c>
      <c r="AA1504" s="30">
        <f>IF(OR($Y1504="",$E$6=""),"",IF(INDEX($A:$U,ROW(),$E$6)="",0,IF(ISNUMBER(INDEX($A:$U,ROW(),$E$6)),INDEX($A:$U,ROW(),$E$6),IFERROR(--SUBSTITUTE(SUBSTITUTE(TRIM(INDEX($A:$U,ROW(),$E$6)),",",""),"원",""),0))))</f>
        <v/>
      </c>
      <c r="AB1504" s="30">
        <f>IF(OR($Y1504="",$F$6=""),"",IF(INDEX($A:$U,ROW(),$F$6)="","",IF(ISNUMBER(INDEX($A:$U,ROW(),$F$6)),INDEX($A:$U,ROW(),$F$6),IFERROR(--SUBSTITUTE(SUBSTITUTE(TRIM(INDEX($A:$U,ROW(),$F$6)),",",""),"원",""),""))))</f>
        <v/>
      </c>
      <c r="AC1504" s="2">
        <f>IF(OR($Y1504="",$G$6=""),"",INDEX($A:$U,ROW(),$G$6)&amp;"")</f>
        <v/>
      </c>
      <c r="AD1504" s="2">
        <f>IF($Y1504="","",IF(OR(AND(설정!$B$5&lt;&gt;"",ISNUMBER(SEARCH(설정!$B$5,$AC1504))),AND(설정!$B$6&lt;&gt;"",ISNUMBER(SEARCH(설정!$B$6,$AC1504))),AND(설정!$B$7&lt;&gt;"",ISNUMBER(SEARCH(설정!$B$7,$AC1504)))),"제외","포함"))</f>
        <v/>
      </c>
    </row>
    <row r="1505">
      <c r="W1505" s="2">
        <f>IF(OR($B$5="",$C$6="",ROW()&lt;$B$5),"",IF(INDEX($A:$U,ROW(),$C$6)="","",INDEX($A:$U,ROW(),$C$6)))</f>
        <v/>
      </c>
      <c r="X1505" s="28">
        <f>IF($W1505="","",IF(ISNUMBER($W1505),IF($W1505&gt;=10000000,IFERROR(DATE(INT($W1505/10000),MOD(INT($W1505/100),100),MOD($W1505,100)),""),$W1505),IF(ISNUMBER(--SUBSTITUTE(SUBSTITUTE(TRIM($W1505),".","-"),"/","-")),IF(--SUBSTITUTE(SUBSTITUTE(TRIM($W1505),".","-"),"/","-")&gt;=10000000,IFERROR(DATE(--LEFT(TRIM($W1505),4),--MID(TRIM($W1505),5,2),--RIGHT(TRIM($W1505),2)),""),--SUBSTITUTE(SUBSTITUTE(TRIM($W1505),".","-"),"/","-")),IFERROR(--LEFT(SUBSTITUTE(SUBSTITUTE(TRIM($W1505),".","-"),"/","-"),10),""))))</f>
        <v/>
      </c>
      <c r="Y1505" s="29">
        <f>IF($X1505="","",INT($X1505))</f>
        <v/>
      </c>
      <c r="Z1505" s="30">
        <f>IF(OR($Y1505="",$D$6=""),"",IF(INDEX($A:$U,ROW(),$D$6)="",0,IF(ISNUMBER(INDEX($A:$U,ROW(),$D$6)),INDEX($A:$U,ROW(),$D$6),IFERROR(--SUBSTITUTE(SUBSTITUTE(TRIM(INDEX($A:$U,ROW(),$D$6)),",",""),"원",""),0))))</f>
        <v/>
      </c>
      <c r="AA1505" s="30">
        <f>IF(OR($Y1505="",$E$6=""),"",IF(INDEX($A:$U,ROW(),$E$6)="",0,IF(ISNUMBER(INDEX($A:$U,ROW(),$E$6)),INDEX($A:$U,ROW(),$E$6),IFERROR(--SUBSTITUTE(SUBSTITUTE(TRIM(INDEX($A:$U,ROW(),$E$6)),",",""),"원",""),0))))</f>
        <v/>
      </c>
      <c r="AB1505" s="30">
        <f>IF(OR($Y1505="",$F$6=""),"",IF(INDEX($A:$U,ROW(),$F$6)="","",IF(ISNUMBER(INDEX($A:$U,ROW(),$F$6)),INDEX($A:$U,ROW(),$F$6),IFERROR(--SUBSTITUTE(SUBSTITUTE(TRIM(INDEX($A:$U,ROW(),$F$6)),",",""),"원",""),""))))</f>
        <v/>
      </c>
      <c r="AC1505" s="2">
        <f>IF(OR($Y1505="",$G$6=""),"",INDEX($A:$U,ROW(),$G$6)&amp;"")</f>
        <v/>
      </c>
      <c r="AD1505" s="2">
        <f>IF($Y1505="","",IF(OR(AND(설정!$B$5&lt;&gt;"",ISNUMBER(SEARCH(설정!$B$5,$AC1505))),AND(설정!$B$6&lt;&gt;"",ISNUMBER(SEARCH(설정!$B$6,$AC1505))),AND(설정!$B$7&lt;&gt;"",ISNUMBER(SEARCH(설정!$B$7,$AC1505)))),"제외","포함"))</f>
        <v/>
      </c>
    </row>
    <row r="1506">
      <c r="W1506" s="2">
        <f>IF(OR($B$5="",$C$6="",ROW()&lt;$B$5),"",IF(INDEX($A:$U,ROW(),$C$6)="","",INDEX($A:$U,ROW(),$C$6)))</f>
        <v/>
      </c>
      <c r="X1506" s="28">
        <f>IF($W1506="","",IF(ISNUMBER($W1506),IF($W1506&gt;=10000000,IFERROR(DATE(INT($W1506/10000),MOD(INT($W1506/100),100),MOD($W1506,100)),""),$W1506),IF(ISNUMBER(--SUBSTITUTE(SUBSTITUTE(TRIM($W1506),".","-"),"/","-")),IF(--SUBSTITUTE(SUBSTITUTE(TRIM($W1506),".","-"),"/","-")&gt;=10000000,IFERROR(DATE(--LEFT(TRIM($W1506),4),--MID(TRIM($W1506),5,2),--RIGHT(TRIM($W1506),2)),""),--SUBSTITUTE(SUBSTITUTE(TRIM($W1506),".","-"),"/","-")),IFERROR(--LEFT(SUBSTITUTE(SUBSTITUTE(TRIM($W1506),".","-"),"/","-"),10),""))))</f>
        <v/>
      </c>
      <c r="Y1506" s="29">
        <f>IF($X1506="","",INT($X1506))</f>
        <v/>
      </c>
      <c r="Z1506" s="30">
        <f>IF(OR($Y1506="",$D$6=""),"",IF(INDEX($A:$U,ROW(),$D$6)="",0,IF(ISNUMBER(INDEX($A:$U,ROW(),$D$6)),INDEX($A:$U,ROW(),$D$6),IFERROR(--SUBSTITUTE(SUBSTITUTE(TRIM(INDEX($A:$U,ROW(),$D$6)),",",""),"원",""),0))))</f>
        <v/>
      </c>
      <c r="AA1506" s="30">
        <f>IF(OR($Y1506="",$E$6=""),"",IF(INDEX($A:$U,ROW(),$E$6)="",0,IF(ISNUMBER(INDEX($A:$U,ROW(),$E$6)),INDEX($A:$U,ROW(),$E$6),IFERROR(--SUBSTITUTE(SUBSTITUTE(TRIM(INDEX($A:$U,ROW(),$E$6)),",",""),"원",""),0))))</f>
        <v/>
      </c>
      <c r="AB1506" s="30">
        <f>IF(OR($Y1506="",$F$6=""),"",IF(INDEX($A:$U,ROW(),$F$6)="","",IF(ISNUMBER(INDEX($A:$U,ROW(),$F$6)),INDEX($A:$U,ROW(),$F$6),IFERROR(--SUBSTITUTE(SUBSTITUTE(TRIM(INDEX($A:$U,ROW(),$F$6)),",",""),"원",""),""))))</f>
        <v/>
      </c>
      <c r="AC1506" s="2">
        <f>IF(OR($Y1506="",$G$6=""),"",INDEX($A:$U,ROW(),$G$6)&amp;"")</f>
        <v/>
      </c>
      <c r="AD1506" s="2">
        <f>IF($Y1506="","",IF(OR(AND(설정!$B$5&lt;&gt;"",ISNUMBER(SEARCH(설정!$B$5,$AC1506))),AND(설정!$B$6&lt;&gt;"",ISNUMBER(SEARCH(설정!$B$6,$AC1506))),AND(설정!$B$7&lt;&gt;"",ISNUMBER(SEARCH(설정!$B$7,$AC1506)))),"제외","포함"))</f>
        <v/>
      </c>
    </row>
    <row r="1507">
      <c r="W1507" s="2">
        <f>IF(OR($B$5="",$C$6="",ROW()&lt;$B$5),"",IF(INDEX($A:$U,ROW(),$C$6)="","",INDEX($A:$U,ROW(),$C$6)))</f>
        <v/>
      </c>
      <c r="X1507" s="28">
        <f>IF($W1507="","",IF(ISNUMBER($W1507),IF($W1507&gt;=10000000,IFERROR(DATE(INT($W1507/10000),MOD(INT($W1507/100),100),MOD($W1507,100)),""),$W1507),IF(ISNUMBER(--SUBSTITUTE(SUBSTITUTE(TRIM($W1507),".","-"),"/","-")),IF(--SUBSTITUTE(SUBSTITUTE(TRIM($W1507),".","-"),"/","-")&gt;=10000000,IFERROR(DATE(--LEFT(TRIM($W1507),4),--MID(TRIM($W1507),5,2),--RIGHT(TRIM($W1507),2)),""),--SUBSTITUTE(SUBSTITUTE(TRIM($W1507),".","-"),"/","-")),IFERROR(--LEFT(SUBSTITUTE(SUBSTITUTE(TRIM($W1507),".","-"),"/","-"),10),""))))</f>
        <v/>
      </c>
      <c r="Y1507" s="29">
        <f>IF($X1507="","",INT($X1507))</f>
        <v/>
      </c>
      <c r="Z1507" s="30">
        <f>IF(OR($Y1507="",$D$6=""),"",IF(INDEX($A:$U,ROW(),$D$6)="",0,IF(ISNUMBER(INDEX($A:$U,ROW(),$D$6)),INDEX($A:$U,ROW(),$D$6),IFERROR(--SUBSTITUTE(SUBSTITUTE(TRIM(INDEX($A:$U,ROW(),$D$6)),",",""),"원",""),0))))</f>
        <v/>
      </c>
      <c r="AA1507" s="30">
        <f>IF(OR($Y1507="",$E$6=""),"",IF(INDEX($A:$U,ROW(),$E$6)="",0,IF(ISNUMBER(INDEX($A:$U,ROW(),$E$6)),INDEX($A:$U,ROW(),$E$6),IFERROR(--SUBSTITUTE(SUBSTITUTE(TRIM(INDEX($A:$U,ROW(),$E$6)),",",""),"원",""),0))))</f>
        <v/>
      </c>
      <c r="AB1507" s="30">
        <f>IF(OR($Y1507="",$F$6=""),"",IF(INDEX($A:$U,ROW(),$F$6)="","",IF(ISNUMBER(INDEX($A:$U,ROW(),$F$6)),INDEX($A:$U,ROW(),$F$6),IFERROR(--SUBSTITUTE(SUBSTITUTE(TRIM(INDEX($A:$U,ROW(),$F$6)),",",""),"원",""),""))))</f>
        <v/>
      </c>
      <c r="AC1507" s="2">
        <f>IF(OR($Y1507="",$G$6=""),"",INDEX($A:$U,ROW(),$G$6)&amp;"")</f>
        <v/>
      </c>
      <c r="AD1507" s="2">
        <f>IF($Y1507="","",IF(OR(AND(설정!$B$5&lt;&gt;"",ISNUMBER(SEARCH(설정!$B$5,$AC1507))),AND(설정!$B$6&lt;&gt;"",ISNUMBER(SEARCH(설정!$B$6,$AC1507))),AND(설정!$B$7&lt;&gt;"",ISNUMBER(SEARCH(설정!$B$7,$AC1507)))),"제외","포함"))</f>
        <v/>
      </c>
    </row>
  </sheetData>
  <mergeCells count="2">
    <mergeCell ref="I5:N5"/>
    <mergeCell ref="I4:N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BFBFBF"/>
    <outlinePr summaryBelow="1" summaryRight="1"/>
    <pageSetUpPr/>
  </sheetPr>
  <dimension ref="A1:G2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5" customWidth="1" min="4" max="4"/>
    <col width="15" customWidth="1" min="5" max="5"/>
    <col width="17" customWidth="1" min="6" max="6"/>
    <col width="12" customWidth="1" min="7" max="7"/>
  </cols>
  <sheetData>
    <row r="1">
      <c r="A1" s="18" t="inlineStr">
        <is>
          <t>② 수집확인 — 자동수집 결과 검증 (자동)</t>
        </is>
      </c>
    </row>
    <row r="2">
      <c r="A2" s="19" t="inlineStr">
        <is>
          <t>✍ 직접 입력: 없음 — 계좌 현황의 거래 건수·최신 잔액이 은행 앱과 맞는지, 주별 실적이 상식적인지 눈으로 확인만 하세요.</t>
        </is>
      </c>
    </row>
    <row r="3">
      <c r="A3" s="2" t="inlineStr">
        <is>
          <t>⚙ 자동 계산: 전체 자동 — 은행1~3에서 인식된 거래를 계좌별·주별로 집계합니다 (계좌 간 이체는 입출금에서 제외, 오른쪽 참고 열에 별도 표시).</t>
        </is>
      </c>
    </row>
    <row r="4">
      <c r="A4" s="9" t="inlineStr">
        <is>
          <t>시트</t>
        </is>
      </c>
      <c r="B4" s="9" t="inlineStr">
        <is>
          <t>은행·계좌 이름</t>
        </is>
      </c>
      <c r="C4" s="9" t="inlineStr">
        <is>
          <t>인식 거래수</t>
        </is>
      </c>
      <c r="D4" s="9" t="inlineStr">
        <is>
          <t>첫 거래일</t>
        </is>
      </c>
      <c r="E4" s="9" t="inlineStr">
        <is>
          <t>마지막 거래일</t>
        </is>
      </c>
      <c r="F4" s="9" t="inlineStr">
        <is>
          <t>최신 잔액</t>
        </is>
      </c>
      <c r="G4" s="9" t="inlineStr">
        <is>
          <t>날짜 미인식</t>
        </is>
      </c>
    </row>
    <row r="5">
      <c r="A5" s="17" t="inlineStr">
        <is>
          <t>은행1</t>
        </is>
      </c>
      <c r="B5" s="33">
        <f>IF(은행1!$A$5="","",은행1!$A$5)</f>
        <v/>
      </c>
      <c r="C5" s="34">
        <f>COUNT(은행1!$X$8:$X$1507)</f>
        <v/>
      </c>
      <c r="D5" s="17">
        <f>IF($C5=0,"",TEXT(MIN(은행1!$Y$8:$Y$1507),"YYYY-MM-DD"))</f>
        <v/>
      </c>
      <c r="E5" s="17">
        <f>IF($C5=0,"",TEXT(MAX(은행1!$Y$8:$Y$1507),"YYYY-MM-DD"))</f>
        <v/>
      </c>
      <c r="F5" s="34">
        <f>IF($C5=0,"",IFERROR(INDEX(은행1!$AB$8:$AB$1507,MATCH(MAX(은행1!$X$8:$X$1507),은행1!$X$8:$X$1507,0)),""))</f>
        <v/>
      </c>
      <c r="G5" s="17">
        <f>IF($C5=0,"",SUMPRODUCT((은행1!$W$8:$W$1507&lt;&gt;"")*(은행1!$X$8:$X$1507="")))</f>
        <v/>
      </c>
    </row>
    <row r="6">
      <c r="A6" s="17" t="inlineStr">
        <is>
          <t>은행2</t>
        </is>
      </c>
      <c r="B6" s="33">
        <f>IF(은행2!$A$5="","",은행2!$A$5)</f>
        <v/>
      </c>
      <c r="C6" s="34">
        <f>COUNT(은행2!$X$8:$X$1507)</f>
        <v/>
      </c>
      <c r="D6" s="17">
        <f>IF($C6=0,"",TEXT(MIN(은행2!$Y$8:$Y$1507),"YYYY-MM-DD"))</f>
        <v/>
      </c>
      <c r="E6" s="17">
        <f>IF($C6=0,"",TEXT(MAX(은행2!$Y$8:$Y$1507),"YYYY-MM-DD"))</f>
        <v/>
      </c>
      <c r="F6" s="34">
        <f>IF($C6=0,"",IFERROR(INDEX(은행2!$AB$8:$AB$1507,MATCH(MAX(은행2!$X$8:$X$1507),은행2!$X$8:$X$1507,0)),""))</f>
        <v/>
      </c>
      <c r="G6" s="17">
        <f>IF($C6=0,"",SUMPRODUCT((은행2!$W$8:$W$1507&lt;&gt;"")*(은행2!$X$8:$X$1507="")))</f>
        <v/>
      </c>
    </row>
    <row r="7">
      <c r="A7" s="17" t="inlineStr">
        <is>
          <t>은행3</t>
        </is>
      </c>
      <c r="B7" s="33">
        <f>IF(은행3!$A$5="","",은행3!$A$5)</f>
        <v/>
      </c>
      <c r="C7" s="34">
        <f>COUNT(은행3!$X$8:$X$1507)</f>
        <v/>
      </c>
      <c r="D7" s="17">
        <f>IF($C7=0,"",TEXT(MIN(은행3!$Y$8:$Y$1507),"YYYY-MM-DD"))</f>
        <v/>
      </c>
      <c r="E7" s="17">
        <f>IF($C7=0,"",TEXT(MAX(은행3!$Y$8:$Y$1507),"YYYY-MM-DD"))</f>
        <v/>
      </c>
      <c r="F7" s="34">
        <f>IF($C7=0,"",IFERROR(INDEX(은행3!$AB$8:$AB$1507,MATCH(MAX(은행3!$X$8:$X$1507),은행3!$X$8:$X$1507,0)),""))</f>
        <v/>
      </c>
      <c r="G7" s="17">
        <f>IF($C7=0,"",SUMPRODUCT((은행3!$W$8:$W$1507&lt;&gt;"")*(은행3!$X$8:$X$1507="")))</f>
        <v/>
      </c>
    </row>
    <row r="8"/>
    <row r="9">
      <c r="A9" s="3" t="inlineStr">
        <is>
          <t>■ 최근 12주 실적 (계좌 간 이체 제외)</t>
        </is>
      </c>
    </row>
    <row r="10">
      <c r="A10" s="9" t="inlineStr">
        <is>
          <t>주 시작(월)</t>
        </is>
      </c>
      <c r="B10" s="9" t="inlineStr">
        <is>
          <t>주 종료(일)</t>
        </is>
      </c>
      <c r="C10" s="9" t="inlineStr">
        <is>
          <t>입금 합계</t>
        </is>
      </c>
      <c r="D10" s="9" t="inlineStr">
        <is>
          <t>출금 합계</t>
        </is>
      </c>
      <c r="E10" s="9" t="inlineStr">
        <is>
          <t>순증감</t>
        </is>
      </c>
      <c r="F10" s="9" t="inlineStr">
        <is>
          <t>계좌 간 이체(참고)</t>
        </is>
      </c>
    </row>
    <row r="11">
      <c r="A11" s="35">
        <f>주간계획!$A$5-84</f>
        <v/>
      </c>
      <c r="B11" s="35">
        <f>$A11+6</f>
        <v/>
      </c>
      <c r="C11" s="34">
        <f>SUMIFS(은행1!$Z$8:$Z$1507,은행1!$Y$8:$Y$1507,"&gt;="&amp;$A11,은행1!$Y$8:$Y$1507,"&lt;="&amp;$B11,은행1!$AD$8:$AD$1507,"포함")+SUMIFS(은행2!$Z$8:$Z$1507,은행2!$Y$8:$Y$1507,"&gt;="&amp;$A11,은행2!$Y$8:$Y$1507,"&lt;="&amp;$B11,은행2!$AD$8:$AD$1507,"포함")+SUMIFS(은행3!$Z$8:$Z$1507,은행3!$Y$8:$Y$1507,"&gt;="&amp;$A11,은행3!$Y$8:$Y$1507,"&lt;="&amp;$B11,은행3!$AD$8:$AD$1507,"포함")</f>
        <v/>
      </c>
      <c r="D11" s="34">
        <f>SUMIFS(은행1!$AA$8:$AA$1507,은행1!$Y$8:$Y$1507,"&gt;="&amp;$A11,은행1!$Y$8:$Y$1507,"&lt;="&amp;$B11,은행1!$AD$8:$AD$1507,"포함")+SUMIFS(은행2!$AA$8:$AA$1507,은행2!$Y$8:$Y$1507,"&gt;="&amp;$A11,은행2!$Y$8:$Y$1507,"&lt;="&amp;$B11,은행2!$AD$8:$AD$1507,"포함")+SUMIFS(은행3!$AA$8:$AA$1507,은행3!$Y$8:$Y$1507,"&gt;="&amp;$A11,은행3!$Y$8:$Y$1507,"&lt;="&amp;$B11,은행3!$AD$8:$AD$1507,"포함")</f>
        <v/>
      </c>
      <c r="E11" s="34">
        <f>$C11-$D11</f>
        <v/>
      </c>
      <c r="F11" s="36">
        <f>SUMIFS(은행1!$Z$8:$Z$1507,은행1!$Y$8:$Y$1507,"&gt;="&amp;$A11,은행1!$Y$8:$Y$1507,"&lt;="&amp;$B11,은행1!$AD$8:$AD$1507,"제외")+SUMIFS(은행2!$Z$8:$Z$1507,은행2!$Y$8:$Y$1507,"&gt;="&amp;$A11,은행2!$Y$8:$Y$1507,"&lt;="&amp;$B11,은행2!$AD$8:$AD$1507,"제외")+SUMIFS(은행3!$Z$8:$Z$1507,은행3!$Y$8:$Y$1507,"&gt;="&amp;$A11,은행3!$Y$8:$Y$1507,"&lt;="&amp;$B11,은행3!$AD$8:$AD$1507,"제외")</f>
        <v/>
      </c>
    </row>
    <row r="12">
      <c r="A12" s="35">
        <f>주간계획!$A$5-77</f>
        <v/>
      </c>
      <c r="B12" s="35">
        <f>$A12+6</f>
        <v/>
      </c>
      <c r="C12" s="34">
        <f>SUMIFS(은행1!$Z$8:$Z$1507,은행1!$Y$8:$Y$1507,"&gt;="&amp;$A12,은행1!$Y$8:$Y$1507,"&lt;="&amp;$B12,은행1!$AD$8:$AD$1507,"포함")+SUMIFS(은행2!$Z$8:$Z$1507,은행2!$Y$8:$Y$1507,"&gt;="&amp;$A12,은행2!$Y$8:$Y$1507,"&lt;="&amp;$B12,은행2!$AD$8:$AD$1507,"포함")+SUMIFS(은행3!$Z$8:$Z$1507,은행3!$Y$8:$Y$1507,"&gt;="&amp;$A12,은행3!$Y$8:$Y$1507,"&lt;="&amp;$B12,은행3!$AD$8:$AD$1507,"포함")</f>
        <v/>
      </c>
      <c r="D12" s="34">
        <f>SUMIFS(은행1!$AA$8:$AA$1507,은행1!$Y$8:$Y$1507,"&gt;="&amp;$A12,은행1!$Y$8:$Y$1507,"&lt;="&amp;$B12,은행1!$AD$8:$AD$1507,"포함")+SUMIFS(은행2!$AA$8:$AA$1507,은행2!$Y$8:$Y$1507,"&gt;="&amp;$A12,은행2!$Y$8:$Y$1507,"&lt;="&amp;$B12,은행2!$AD$8:$AD$1507,"포함")+SUMIFS(은행3!$AA$8:$AA$1507,은행3!$Y$8:$Y$1507,"&gt;="&amp;$A12,은행3!$Y$8:$Y$1507,"&lt;="&amp;$B12,은행3!$AD$8:$AD$1507,"포함")</f>
        <v/>
      </c>
      <c r="E12" s="34">
        <f>$C12-$D12</f>
        <v/>
      </c>
      <c r="F12" s="36">
        <f>SUMIFS(은행1!$Z$8:$Z$1507,은행1!$Y$8:$Y$1507,"&gt;="&amp;$A12,은행1!$Y$8:$Y$1507,"&lt;="&amp;$B12,은행1!$AD$8:$AD$1507,"제외")+SUMIFS(은행2!$Z$8:$Z$1507,은행2!$Y$8:$Y$1507,"&gt;="&amp;$A12,은행2!$Y$8:$Y$1507,"&lt;="&amp;$B12,은행2!$AD$8:$AD$1507,"제외")+SUMIFS(은행3!$Z$8:$Z$1507,은행3!$Y$8:$Y$1507,"&gt;="&amp;$A12,은행3!$Y$8:$Y$1507,"&lt;="&amp;$B12,은행3!$AD$8:$AD$1507,"제외")</f>
        <v/>
      </c>
    </row>
    <row r="13">
      <c r="A13" s="35">
        <f>주간계획!$A$5-70</f>
        <v/>
      </c>
      <c r="B13" s="35">
        <f>$A13+6</f>
        <v/>
      </c>
      <c r="C13" s="34">
        <f>SUMIFS(은행1!$Z$8:$Z$1507,은행1!$Y$8:$Y$1507,"&gt;="&amp;$A13,은행1!$Y$8:$Y$1507,"&lt;="&amp;$B13,은행1!$AD$8:$AD$1507,"포함")+SUMIFS(은행2!$Z$8:$Z$1507,은행2!$Y$8:$Y$1507,"&gt;="&amp;$A13,은행2!$Y$8:$Y$1507,"&lt;="&amp;$B13,은행2!$AD$8:$AD$1507,"포함")+SUMIFS(은행3!$Z$8:$Z$1507,은행3!$Y$8:$Y$1507,"&gt;="&amp;$A13,은행3!$Y$8:$Y$1507,"&lt;="&amp;$B13,은행3!$AD$8:$AD$1507,"포함")</f>
        <v/>
      </c>
      <c r="D13" s="34">
        <f>SUMIFS(은행1!$AA$8:$AA$1507,은행1!$Y$8:$Y$1507,"&gt;="&amp;$A13,은행1!$Y$8:$Y$1507,"&lt;="&amp;$B13,은행1!$AD$8:$AD$1507,"포함")+SUMIFS(은행2!$AA$8:$AA$1507,은행2!$Y$8:$Y$1507,"&gt;="&amp;$A13,은행2!$Y$8:$Y$1507,"&lt;="&amp;$B13,은행2!$AD$8:$AD$1507,"포함")+SUMIFS(은행3!$AA$8:$AA$1507,은행3!$Y$8:$Y$1507,"&gt;="&amp;$A13,은행3!$Y$8:$Y$1507,"&lt;="&amp;$B13,은행3!$AD$8:$AD$1507,"포함")</f>
        <v/>
      </c>
      <c r="E13" s="34">
        <f>$C13-$D13</f>
        <v/>
      </c>
      <c r="F13" s="36">
        <f>SUMIFS(은행1!$Z$8:$Z$1507,은행1!$Y$8:$Y$1507,"&gt;="&amp;$A13,은행1!$Y$8:$Y$1507,"&lt;="&amp;$B13,은행1!$AD$8:$AD$1507,"제외")+SUMIFS(은행2!$Z$8:$Z$1507,은행2!$Y$8:$Y$1507,"&gt;="&amp;$A13,은행2!$Y$8:$Y$1507,"&lt;="&amp;$B13,은행2!$AD$8:$AD$1507,"제외")+SUMIFS(은행3!$Z$8:$Z$1507,은행3!$Y$8:$Y$1507,"&gt;="&amp;$A13,은행3!$Y$8:$Y$1507,"&lt;="&amp;$B13,은행3!$AD$8:$AD$1507,"제외")</f>
        <v/>
      </c>
    </row>
    <row r="14">
      <c r="A14" s="35">
        <f>주간계획!$A$5-63</f>
        <v/>
      </c>
      <c r="B14" s="35">
        <f>$A14+6</f>
        <v/>
      </c>
      <c r="C14" s="34">
        <f>SUMIFS(은행1!$Z$8:$Z$1507,은행1!$Y$8:$Y$1507,"&gt;="&amp;$A14,은행1!$Y$8:$Y$1507,"&lt;="&amp;$B14,은행1!$AD$8:$AD$1507,"포함")+SUMIFS(은행2!$Z$8:$Z$1507,은행2!$Y$8:$Y$1507,"&gt;="&amp;$A14,은행2!$Y$8:$Y$1507,"&lt;="&amp;$B14,은행2!$AD$8:$AD$1507,"포함")+SUMIFS(은행3!$Z$8:$Z$1507,은행3!$Y$8:$Y$1507,"&gt;="&amp;$A14,은행3!$Y$8:$Y$1507,"&lt;="&amp;$B14,은행3!$AD$8:$AD$1507,"포함")</f>
        <v/>
      </c>
      <c r="D14" s="34">
        <f>SUMIFS(은행1!$AA$8:$AA$1507,은행1!$Y$8:$Y$1507,"&gt;="&amp;$A14,은행1!$Y$8:$Y$1507,"&lt;="&amp;$B14,은행1!$AD$8:$AD$1507,"포함")+SUMIFS(은행2!$AA$8:$AA$1507,은행2!$Y$8:$Y$1507,"&gt;="&amp;$A14,은행2!$Y$8:$Y$1507,"&lt;="&amp;$B14,은행2!$AD$8:$AD$1507,"포함")+SUMIFS(은행3!$AA$8:$AA$1507,은행3!$Y$8:$Y$1507,"&gt;="&amp;$A14,은행3!$Y$8:$Y$1507,"&lt;="&amp;$B14,은행3!$AD$8:$AD$1507,"포함")</f>
        <v/>
      </c>
      <c r="E14" s="34">
        <f>$C14-$D14</f>
        <v/>
      </c>
      <c r="F14" s="36">
        <f>SUMIFS(은행1!$Z$8:$Z$1507,은행1!$Y$8:$Y$1507,"&gt;="&amp;$A14,은행1!$Y$8:$Y$1507,"&lt;="&amp;$B14,은행1!$AD$8:$AD$1507,"제외")+SUMIFS(은행2!$Z$8:$Z$1507,은행2!$Y$8:$Y$1507,"&gt;="&amp;$A14,은행2!$Y$8:$Y$1507,"&lt;="&amp;$B14,은행2!$AD$8:$AD$1507,"제외")+SUMIFS(은행3!$Z$8:$Z$1507,은행3!$Y$8:$Y$1507,"&gt;="&amp;$A14,은행3!$Y$8:$Y$1507,"&lt;="&amp;$B14,은행3!$AD$8:$AD$1507,"제외")</f>
        <v/>
      </c>
    </row>
    <row r="15">
      <c r="A15" s="35">
        <f>주간계획!$A$5-56</f>
        <v/>
      </c>
      <c r="B15" s="35">
        <f>$A15+6</f>
        <v/>
      </c>
      <c r="C15" s="34">
        <f>SUMIFS(은행1!$Z$8:$Z$1507,은행1!$Y$8:$Y$1507,"&gt;="&amp;$A15,은행1!$Y$8:$Y$1507,"&lt;="&amp;$B15,은행1!$AD$8:$AD$1507,"포함")+SUMIFS(은행2!$Z$8:$Z$1507,은행2!$Y$8:$Y$1507,"&gt;="&amp;$A15,은행2!$Y$8:$Y$1507,"&lt;="&amp;$B15,은행2!$AD$8:$AD$1507,"포함")+SUMIFS(은행3!$Z$8:$Z$1507,은행3!$Y$8:$Y$1507,"&gt;="&amp;$A15,은행3!$Y$8:$Y$1507,"&lt;="&amp;$B15,은행3!$AD$8:$AD$1507,"포함")</f>
        <v/>
      </c>
      <c r="D15" s="34">
        <f>SUMIFS(은행1!$AA$8:$AA$1507,은행1!$Y$8:$Y$1507,"&gt;="&amp;$A15,은행1!$Y$8:$Y$1507,"&lt;="&amp;$B15,은행1!$AD$8:$AD$1507,"포함")+SUMIFS(은행2!$AA$8:$AA$1507,은행2!$Y$8:$Y$1507,"&gt;="&amp;$A15,은행2!$Y$8:$Y$1507,"&lt;="&amp;$B15,은행2!$AD$8:$AD$1507,"포함")+SUMIFS(은행3!$AA$8:$AA$1507,은행3!$Y$8:$Y$1507,"&gt;="&amp;$A15,은행3!$Y$8:$Y$1507,"&lt;="&amp;$B15,은행3!$AD$8:$AD$1507,"포함")</f>
        <v/>
      </c>
      <c r="E15" s="34">
        <f>$C15-$D15</f>
        <v/>
      </c>
      <c r="F15" s="36">
        <f>SUMIFS(은행1!$Z$8:$Z$1507,은행1!$Y$8:$Y$1507,"&gt;="&amp;$A15,은행1!$Y$8:$Y$1507,"&lt;="&amp;$B15,은행1!$AD$8:$AD$1507,"제외")+SUMIFS(은행2!$Z$8:$Z$1507,은행2!$Y$8:$Y$1507,"&gt;="&amp;$A15,은행2!$Y$8:$Y$1507,"&lt;="&amp;$B15,은행2!$AD$8:$AD$1507,"제외")+SUMIFS(은행3!$Z$8:$Z$1507,은행3!$Y$8:$Y$1507,"&gt;="&amp;$A15,은행3!$Y$8:$Y$1507,"&lt;="&amp;$B15,은행3!$AD$8:$AD$1507,"제외")</f>
        <v/>
      </c>
    </row>
    <row r="16">
      <c r="A16" s="35">
        <f>주간계획!$A$5-49</f>
        <v/>
      </c>
      <c r="B16" s="35">
        <f>$A16+6</f>
        <v/>
      </c>
      <c r="C16" s="34">
        <f>SUMIFS(은행1!$Z$8:$Z$1507,은행1!$Y$8:$Y$1507,"&gt;="&amp;$A16,은행1!$Y$8:$Y$1507,"&lt;="&amp;$B16,은행1!$AD$8:$AD$1507,"포함")+SUMIFS(은행2!$Z$8:$Z$1507,은행2!$Y$8:$Y$1507,"&gt;="&amp;$A16,은행2!$Y$8:$Y$1507,"&lt;="&amp;$B16,은행2!$AD$8:$AD$1507,"포함")+SUMIFS(은행3!$Z$8:$Z$1507,은행3!$Y$8:$Y$1507,"&gt;="&amp;$A16,은행3!$Y$8:$Y$1507,"&lt;="&amp;$B16,은행3!$AD$8:$AD$1507,"포함")</f>
        <v/>
      </c>
      <c r="D16" s="34">
        <f>SUMIFS(은행1!$AA$8:$AA$1507,은행1!$Y$8:$Y$1507,"&gt;="&amp;$A16,은행1!$Y$8:$Y$1507,"&lt;="&amp;$B16,은행1!$AD$8:$AD$1507,"포함")+SUMIFS(은행2!$AA$8:$AA$1507,은행2!$Y$8:$Y$1507,"&gt;="&amp;$A16,은행2!$Y$8:$Y$1507,"&lt;="&amp;$B16,은행2!$AD$8:$AD$1507,"포함")+SUMIFS(은행3!$AA$8:$AA$1507,은행3!$Y$8:$Y$1507,"&gt;="&amp;$A16,은행3!$Y$8:$Y$1507,"&lt;="&amp;$B16,은행3!$AD$8:$AD$1507,"포함")</f>
        <v/>
      </c>
      <c r="E16" s="34">
        <f>$C16-$D16</f>
        <v/>
      </c>
      <c r="F16" s="36">
        <f>SUMIFS(은행1!$Z$8:$Z$1507,은행1!$Y$8:$Y$1507,"&gt;="&amp;$A16,은행1!$Y$8:$Y$1507,"&lt;="&amp;$B16,은행1!$AD$8:$AD$1507,"제외")+SUMIFS(은행2!$Z$8:$Z$1507,은행2!$Y$8:$Y$1507,"&gt;="&amp;$A16,은행2!$Y$8:$Y$1507,"&lt;="&amp;$B16,은행2!$AD$8:$AD$1507,"제외")+SUMIFS(은행3!$Z$8:$Z$1507,은행3!$Y$8:$Y$1507,"&gt;="&amp;$A16,은행3!$Y$8:$Y$1507,"&lt;="&amp;$B16,은행3!$AD$8:$AD$1507,"제외")</f>
        <v/>
      </c>
    </row>
    <row r="17">
      <c r="A17" s="35">
        <f>주간계획!$A$5-42</f>
        <v/>
      </c>
      <c r="B17" s="35">
        <f>$A17+6</f>
        <v/>
      </c>
      <c r="C17" s="34">
        <f>SUMIFS(은행1!$Z$8:$Z$1507,은행1!$Y$8:$Y$1507,"&gt;="&amp;$A17,은행1!$Y$8:$Y$1507,"&lt;="&amp;$B17,은행1!$AD$8:$AD$1507,"포함")+SUMIFS(은행2!$Z$8:$Z$1507,은행2!$Y$8:$Y$1507,"&gt;="&amp;$A17,은행2!$Y$8:$Y$1507,"&lt;="&amp;$B17,은행2!$AD$8:$AD$1507,"포함")+SUMIFS(은행3!$Z$8:$Z$1507,은행3!$Y$8:$Y$1507,"&gt;="&amp;$A17,은행3!$Y$8:$Y$1507,"&lt;="&amp;$B17,은행3!$AD$8:$AD$1507,"포함")</f>
        <v/>
      </c>
      <c r="D17" s="34">
        <f>SUMIFS(은행1!$AA$8:$AA$1507,은행1!$Y$8:$Y$1507,"&gt;="&amp;$A17,은행1!$Y$8:$Y$1507,"&lt;="&amp;$B17,은행1!$AD$8:$AD$1507,"포함")+SUMIFS(은행2!$AA$8:$AA$1507,은행2!$Y$8:$Y$1507,"&gt;="&amp;$A17,은행2!$Y$8:$Y$1507,"&lt;="&amp;$B17,은행2!$AD$8:$AD$1507,"포함")+SUMIFS(은행3!$AA$8:$AA$1507,은행3!$Y$8:$Y$1507,"&gt;="&amp;$A17,은행3!$Y$8:$Y$1507,"&lt;="&amp;$B17,은행3!$AD$8:$AD$1507,"포함")</f>
        <v/>
      </c>
      <c r="E17" s="34">
        <f>$C17-$D17</f>
        <v/>
      </c>
      <c r="F17" s="36">
        <f>SUMIFS(은행1!$Z$8:$Z$1507,은행1!$Y$8:$Y$1507,"&gt;="&amp;$A17,은행1!$Y$8:$Y$1507,"&lt;="&amp;$B17,은행1!$AD$8:$AD$1507,"제외")+SUMIFS(은행2!$Z$8:$Z$1507,은행2!$Y$8:$Y$1507,"&gt;="&amp;$A17,은행2!$Y$8:$Y$1507,"&lt;="&amp;$B17,은행2!$AD$8:$AD$1507,"제외")+SUMIFS(은행3!$Z$8:$Z$1507,은행3!$Y$8:$Y$1507,"&gt;="&amp;$A17,은행3!$Y$8:$Y$1507,"&lt;="&amp;$B17,은행3!$AD$8:$AD$1507,"제외")</f>
        <v/>
      </c>
    </row>
    <row r="18">
      <c r="A18" s="35">
        <f>주간계획!$A$5-35</f>
        <v/>
      </c>
      <c r="B18" s="35">
        <f>$A18+6</f>
        <v/>
      </c>
      <c r="C18" s="34">
        <f>SUMIFS(은행1!$Z$8:$Z$1507,은행1!$Y$8:$Y$1507,"&gt;="&amp;$A18,은행1!$Y$8:$Y$1507,"&lt;="&amp;$B18,은행1!$AD$8:$AD$1507,"포함")+SUMIFS(은행2!$Z$8:$Z$1507,은행2!$Y$8:$Y$1507,"&gt;="&amp;$A18,은행2!$Y$8:$Y$1507,"&lt;="&amp;$B18,은행2!$AD$8:$AD$1507,"포함")+SUMIFS(은행3!$Z$8:$Z$1507,은행3!$Y$8:$Y$1507,"&gt;="&amp;$A18,은행3!$Y$8:$Y$1507,"&lt;="&amp;$B18,은행3!$AD$8:$AD$1507,"포함")</f>
        <v/>
      </c>
      <c r="D18" s="34">
        <f>SUMIFS(은행1!$AA$8:$AA$1507,은행1!$Y$8:$Y$1507,"&gt;="&amp;$A18,은행1!$Y$8:$Y$1507,"&lt;="&amp;$B18,은행1!$AD$8:$AD$1507,"포함")+SUMIFS(은행2!$AA$8:$AA$1507,은행2!$Y$8:$Y$1507,"&gt;="&amp;$A18,은행2!$Y$8:$Y$1507,"&lt;="&amp;$B18,은행2!$AD$8:$AD$1507,"포함")+SUMIFS(은행3!$AA$8:$AA$1507,은행3!$Y$8:$Y$1507,"&gt;="&amp;$A18,은행3!$Y$8:$Y$1507,"&lt;="&amp;$B18,은행3!$AD$8:$AD$1507,"포함")</f>
        <v/>
      </c>
      <c r="E18" s="34">
        <f>$C18-$D18</f>
        <v/>
      </c>
      <c r="F18" s="36">
        <f>SUMIFS(은행1!$Z$8:$Z$1507,은행1!$Y$8:$Y$1507,"&gt;="&amp;$A18,은행1!$Y$8:$Y$1507,"&lt;="&amp;$B18,은행1!$AD$8:$AD$1507,"제외")+SUMIFS(은행2!$Z$8:$Z$1507,은행2!$Y$8:$Y$1507,"&gt;="&amp;$A18,은행2!$Y$8:$Y$1507,"&lt;="&amp;$B18,은행2!$AD$8:$AD$1507,"제외")+SUMIFS(은행3!$Z$8:$Z$1507,은행3!$Y$8:$Y$1507,"&gt;="&amp;$A18,은행3!$Y$8:$Y$1507,"&lt;="&amp;$B18,은행3!$AD$8:$AD$1507,"제외")</f>
        <v/>
      </c>
    </row>
    <row r="19">
      <c r="A19" s="35">
        <f>주간계획!$A$5-28</f>
        <v/>
      </c>
      <c r="B19" s="35">
        <f>$A19+6</f>
        <v/>
      </c>
      <c r="C19" s="34">
        <f>SUMIFS(은행1!$Z$8:$Z$1507,은행1!$Y$8:$Y$1507,"&gt;="&amp;$A19,은행1!$Y$8:$Y$1507,"&lt;="&amp;$B19,은행1!$AD$8:$AD$1507,"포함")+SUMIFS(은행2!$Z$8:$Z$1507,은행2!$Y$8:$Y$1507,"&gt;="&amp;$A19,은행2!$Y$8:$Y$1507,"&lt;="&amp;$B19,은행2!$AD$8:$AD$1507,"포함")+SUMIFS(은행3!$Z$8:$Z$1507,은행3!$Y$8:$Y$1507,"&gt;="&amp;$A19,은행3!$Y$8:$Y$1507,"&lt;="&amp;$B19,은행3!$AD$8:$AD$1507,"포함")</f>
        <v/>
      </c>
      <c r="D19" s="34">
        <f>SUMIFS(은행1!$AA$8:$AA$1507,은행1!$Y$8:$Y$1507,"&gt;="&amp;$A19,은행1!$Y$8:$Y$1507,"&lt;="&amp;$B19,은행1!$AD$8:$AD$1507,"포함")+SUMIFS(은행2!$AA$8:$AA$1507,은행2!$Y$8:$Y$1507,"&gt;="&amp;$A19,은행2!$Y$8:$Y$1507,"&lt;="&amp;$B19,은행2!$AD$8:$AD$1507,"포함")+SUMIFS(은행3!$AA$8:$AA$1507,은행3!$Y$8:$Y$1507,"&gt;="&amp;$A19,은행3!$Y$8:$Y$1507,"&lt;="&amp;$B19,은행3!$AD$8:$AD$1507,"포함")</f>
        <v/>
      </c>
      <c r="E19" s="34">
        <f>$C19-$D19</f>
        <v/>
      </c>
      <c r="F19" s="36">
        <f>SUMIFS(은행1!$Z$8:$Z$1507,은행1!$Y$8:$Y$1507,"&gt;="&amp;$A19,은행1!$Y$8:$Y$1507,"&lt;="&amp;$B19,은행1!$AD$8:$AD$1507,"제외")+SUMIFS(은행2!$Z$8:$Z$1507,은행2!$Y$8:$Y$1507,"&gt;="&amp;$A19,은행2!$Y$8:$Y$1507,"&lt;="&amp;$B19,은행2!$AD$8:$AD$1507,"제외")+SUMIFS(은행3!$Z$8:$Z$1507,은행3!$Y$8:$Y$1507,"&gt;="&amp;$A19,은행3!$Y$8:$Y$1507,"&lt;="&amp;$B19,은행3!$AD$8:$AD$1507,"제외")</f>
        <v/>
      </c>
    </row>
    <row r="20">
      <c r="A20" s="35">
        <f>주간계획!$A$5-21</f>
        <v/>
      </c>
      <c r="B20" s="35">
        <f>$A20+6</f>
        <v/>
      </c>
      <c r="C20" s="34">
        <f>SUMIFS(은행1!$Z$8:$Z$1507,은행1!$Y$8:$Y$1507,"&gt;="&amp;$A20,은행1!$Y$8:$Y$1507,"&lt;="&amp;$B20,은행1!$AD$8:$AD$1507,"포함")+SUMIFS(은행2!$Z$8:$Z$1507,은행2!$Y$8:$Y$1507,"&gt;="&amp;$A20,은행2!$Y$8:$Y$1507,"&lt;="&amp;$B20,은행2!$AD$8:$AD$1507,"포함")+SUMIFS(은행3!$Z$8:$Z$1507,은행3!$Y$8:$Y$1507,"&gt;="&amp;$A20,은행3!$Y$8:$Y$1507,"&lt;="&amp;$B20,은행3!$AD$8:$AD$1507,"포함")</f>
        <v/>
      </c>
      <c r="D20" s="34">
        <f>SUMIFS(은행1!$AA$8:$AA$1507,은행1!$Y$8:$Y$1507,"&gt;="&amp;$A20,은행1!$Y$8:$Y$1507,"&lt;="&amp;$B20,은행1!$AD$8:$AD$1507,"포함")+SUMIFS(은행2!$AA$8:$AA$1507,은행2!$Y$8:$Y$1507,"&gt;="&amp;$A20,은행2!$Y$8:$Y$1507,"&lt;="&amp;$B20,은행2!$AD$8:$AD$1507,"포함")+SUMIFS(은행3!$AA$8:$AA$1507,은행3!$Y$8:$Y$1507,"&gt;="&amp;$A20,은행3!$Y$8:$Y$1507,"&lt;="&amp;$B20,은행3!$AD$8:$AD$1507,"포함")</f>
        <v/>
      </c>
      <c r="E20" s="34">
        <f>$C20-$D20</f>
        <v/>
      </c>
      <c r="F20" s="36">
        <f>SUMIFS(은행1!$Z$8:$Z$1507,은행1!$Y$8:$Y$1507,"&gt;="&amp;$A20,은행1!$Y$8:$Y$1507,"&lt;="&amp;$B20,은행1!$AD$8:$AD$1507,"제외")+SUMIFS(은행2!$Z$8:$Z$1507,은행2!$Y$8:$Y$1507,"&gt;="&amp;$A20,은행2!$Y$8:$Y$1507,"&lt;="&amp;$B20,은행2!$AD$8:$AD$1507,"제외")+SUMIFS(은행3!$Z$8:$Z$1507,은행3!$Y$8:$Y$1507,"&gt;="&amp;$A20,은행3!$Y$8:$Y$1507,"&lt;="&amp;$B20,은행3!$AD$8:$AD$1507,"제외")</f>
        <v/>
      </c>
    </row>
    <row r="21">
      <c r="A21" s="35">
        <f>주간계획!$A$5-14</f>
        <v/>
      </c>
      <c r="B21" s="35">
        <f>$A21+6</f>
        <v/>
      </c>
      <c r="C21" s="34">
        <f>SUMIFS(은행1!$Z$8:$Z$1507,은행1!$Y$8:$Y$1507,"&gt;="&amp;$A21,은행1!$Y$8:$Y$1507,"&lt;="&amp;$B21,은행1!$AD$8:$AD$1507,"포함")+SUMIFS(은행2!$Z$8:$Z$1507,은행2!$Y$8:$Y$1507,"&gt;="&amp;$A21,은행2!$Y$8:$Y$1507,"&lt;="&amp;$B21,은행2!$AD$8:$AD$1507,"포함")+SUMIFS(은행3!$Z$8:$Z$1507,은행3!$Y$8:$Y$1507,"&gt;="&amp;$A21,은행3!$Y$8:$Y$1507,"&lt;="&amp;$B21,은행3!$AD$8:$AD$1507,"포함")</f>
        <v/>
      </c>
      <c r="D21" s="34">
        <f>SUMIFS(은행1!$AA$8:$AA$1507,은행1!$Y$8:$Y$1507,"&gt;="&amp;$A21,은행1!$Y$8:$Y$1507,"&lt;="&amp;$B21,은행1!$AD$8:$AD$1507,"포함")+SUMIFS(은행2!$AA$8:$AA$1507,은행2!$Y$8:$Y$1507,"&gt;="&amp;$A21,은행2!$Y$8:$Y$1507,"&lt;="&amp;$B21,은행2!$AD$8:$AD$1507,"포함")+SUMIFS(은행3!$AA$8:$AA$1507,은행3!$Y$8:$Y$1507,"&gt;="&amp;$A21,은행3!$Y$8:$Y$1507,"&lt;="&amp;$B21,은행3!$AD$8:$AD$1507,"포함")</f>
        <v/>
      </c>
      <c r="E21" s="34">
        <f>$C21-$D21</f>
        <v/>
      </c>
      <c r="F21" s="36">
        <f>SUMIFS(은행1!$Z$8:$Z$1507,은행1!$Y$8:$Y$1507,"&gt;="&amp;$A21,은행1!$Y$8:$Y$1507,"&lt;="&amp;$B21,은행1!$AD$8:$AD$1507,"제외")+SUMIFS(은행2!$Z$8:$Z$1507,은행2!$Y$8:$Y$1507,"&gt;="&amp;$A21,은행2!$Y$8:$Y$1507,"&lt;="&amp;$B21,은행2!$AD$8:$AD$1507,"제외")+SUMIFS(은행3!$Z$8:$Z$1507,은행3!$Y$8:$Y$1507,"&gt;="&amp;$A21,은행3!$Y$8:$Y$1507,"&lt;="&amp;$B21,은행3!$AD$8:$AD$1507,"제외")</f>
        <v/>
      </c>
    </row>
    <row r="22">
      <c r="A22" s="35">
        <f>주간계획!$A$5-7</f>
        <v/>
      </c>
      <c r="B22" s="35">
        <f>$A22+6</f>
        <v/>
      </c>
      <c r="C22" s="34">
        <f>SUMIFS(은행1!$Z$8:$Z$1507,은행1!$Y$8:$Y$1507,"&gt;="&amp;$A22,은행1!$Y$8:$Y$1507,"&lt;="&amp;$B22,은행1!$AD$8:$AD$1507,"포함")+SUMIFS(은행2!$Z$8:$Z$1507,은행2!$Y$8:$Y$1507,"&gt;="&amp;$A22,은행2!$Y$8:$Y$1507,"&lt;="&amp;$B22,은행2!$AD$8:$AD$1507,"포함")+SUMIFS(은행3!$Z$8:$Z$1507,은행3!$Y$8:$Y$1507,"&gt;="&amp;$A22,은행3!$Y$8:$Y$1507,"&lt;="&amp;$B22,은행3!$AD$8:$AD$1507,"포함")</f>
        <v/>
      </c>
      <c r="D22" s="34">
        <f>SUMIFS(은행1!$AA$8:$AA$1507,은행1!$Y$8:$Y$1507,"&gt;="&amp;$A22,은행1!$Y$8:$Y$1507,"&lt;="&amp;$B22,은행1!$AD$8:$AD$1507,"포함")+SUMIFS(은행2!$AA$8:$AA$1507,은행2!$Y$8:$Y$1507,"&gt;="&amp;$A22,은행2!$Y$8:$Y$1507,"&lt;="&amp;$B22,은행2!$AD$8:$AD$1507,"포함")+SUMIFS(은행3!$AA$8:$AA$1507,은행3!$Y$8:$Y$1507,"&gt;="&amp;$A22,은행3!$Y$8:$Y$1507,"&lt;="&amp;$B22,은행3!$AD$8:$AD$1507,"포함")</f>
        <v/>
      </c>
      <c r="E22" s="34">
        <f>$C22-$D22</f>
        <v/>
      </c>
      <c r="F22" s="36">
        <f>SUMIFS(은행1!$Z$8:$Z$1507,은행1!$Y$8:$Y$1507,"&gt;="&amp;$A22,은행1!$Y$8:$Y$1507,"&lt;="&amp;$B22,은행1!$AD$8:$AD$1507,"제외")+SUMIFS(은행2!$Z$8:$Z$1507,은행2!$Y$8:$Y$1507,"&gt;="&amp;$A22,은행2!$Y$8:$Y$1507,"&lt;="&amp;$B22,은행2!$AD$8:$AD$1507,"제외")+SUMIFS(은행3!$Z$8:$Z$1507,은행3!$Y$8:$Y$1507,"&gt;="&amp;$A22,은행3!$Y$8:$Y$1507,"&lt;="&amp;$B22,은행3!$AD$8:$AD$1507,"제외"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FFD966"/>
    <outlinePr summaryBelow="1" summaryRight="1"/>
    <pageSetUpPr/>
  </sheetPr>
  <dimension ref="A1:E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36" customWidth="1" min="3" max="3"/>
    <col width="15" customWidth="1" min="4" max="4"/>
    <col width="24" customWidth="1" min="5" max="5"/>
  </cols>
  <sheetData>
    <row r="1">
      <c r="A1" s="18" t="inlineStr">
        <is>
          <t>③ 지출계획 — 예정된 확정 입금·지출 입력</t>
        </is>
      </c>
    </row>
    <row r="2">
      <c r="A2" s="19" t="inlineStr">
        <is>
          <t>✍ 직접 입력: 전체 노란 칸 — 앞으로 예정된 '평소에 없는 큰 건'만: 날짜 / 구분(입금 또는 지출) / 내용 / 금액. 카드값·급여 같은 반복 지출은 넣지 마세요 (자동 예측에 이미 포함).</t>
        </is>
      </c>
    </row>
    <row r="3">
      <c r="A3" s="2" t="inlineStr">
        <is>
          <t>⚙ 자동 계산: 입력 즉시 [주간계획]의 해당 주 '확정 입금·계획 지출'에 반영됩니다.</t>
        </is>
      </c>
    </row>
    <row r="4">
      <c r="A4" s="9" t="inlineStr">
        <is>
          <t>날짜</t>
        </is>
      </c>
      <c r="B4" s="9" t="inlineStr">
        <is>
          <t>구분</t>
        </is>
      </c>
      <c r="C4" s="9" t="inlineStr">
        <is>
          <t>내용</t>
        </is>
      </c>
      <c r="D4" s="9" t="inlineStr">
        <is>
          <t>금액</t>
        </is>
      </c>
      <c r="E4" s="9" t="inlineStr">
        <is>
          <t>비고</t>
        </is>
      </c>
    </row>
    <row r="5">
      <c r="A5" s="37" t="n">
        <v>46290</v>
      </c>
      <c r="B5" s="22" t="inlineStr">
        <is>
          <t>지출</t>
        </is>
      </c>
      <c r="C5" s="38" t="inlineStr">
        <is>
          <t>부가세 예정고지 납부 (예시)</t>
        </is>
      </c>
      <c r="D5" s="39" t="n">
        <v>3200000</v>
      </c>
      <c r="E5" s="38" t="inlineStr"/>
    </row>
    <row r="6">
      <c r="A6" s="37" t="n">
        <v>46303</v>
      </c>
      <c r="B6" s="22" t="inlineStr">
        <is>
          <t>입금</t>
        </is>
      </c>
      <c r="C6" s="38" t="inlineStr">
        <is>
          <t>정책자금 대출 실행 (예시)</t>
        </is>
      </c>
      <c r="D6" s="39" t="n">
        <v>20000000</v>
      </c>
      <c r="E6" s="38" t="inlineStr"/>
    </row>
    <row r="7">
      <c r="A7" s="37" t="n">
        <v>46319</v>
      </c>
      <c r="B7" s="22" t="inlineStr">
        <is>
          <t>지출</t>
        </is>
      </c>
      <c r="C7" s="38" t="inlineStr">
        <is>
          <t>사무실 보증금 추가 (예시)</t>
        </is>
      </c>
      <c r="D7" s="39" t="n">
        <v>10000000</v>
      </c>
      <c r="E7" s="38" t="inlineStr"/>
    </row>
    <row r="8">
      <c r="A8" s="40" t="n"/>
      <c r="B8" s="41" t="n"/>
      <c r="C8" s="41" t="n"/>
      <c r="D8" s="42" t="n"/>
      <c r="E8" s="41" t="n"/>
    </row>
    <row r="9">
      <c r="A9" s="40" t="n"/>
      <c r="B9" s="41" t="n"/>
      <c r="C9" s="41" t="n"/>
      <c r="D9" s="42" t="n"/>
      <c r="E9" s="41" t="n"/>
    </row>
    <row r="10">
      <c r="A10" s="40" t="n"/>
      <c r="B10" s="41" t="n"/>
      <c r="C10" s="41" t="n"/>
      <c r="D10" s="42" t="n"/>
      <c r="E10" s="41" t="n"/>
    </row>
    <row r="11">
      <c r="A11" s="40" t="n"/>
      <c r="B11" s="41" t="n"/>
      <c r="C11" s="41" t="n"/>
      <c r="D11" s="42" t="n"/>
      <c r="E11" s="41" t="n"/>
    </row>
    <row r="12">
      <c r="A12" s="40" t="n"/>
      <c r="B12" s="41" t="n"/>
      <c r="C12" s="41" t="n"/>
      <c r="D12" s="42" t="n"/>
      <c r="E12" s="41" t="n"/>
    </row>
    <row r="13">
      <c r="A13" s="40" t="n"/>
      <c r="B13" s="41" t="n"/>
      <c r="C13" s="41" t="n"/>
      <c r="D13" s="42" t="n"/>
      <c r="E13" s="41" t="n"/>
    </row>
    <row r="14">
      <c r="A14" s="40" t="n"/>
      <c r="B14" s="41" t="n"/>
      <c r="C14" s="41" t="n"/>
      <c r="D14" s="42" t="n"/>
      <c r="E14" s="41" t="n"/>
    </row>
    <row r="15">
      <c r="A15" s="40" t="n"/>
      <c r="B15" s="41" t="n"/>
      <c r="C15" s="41" t="n"/>
      <c r="D15" s="42" t="n"/>
      <c r="E15" s="41" t="n"/>
    </row>
    <row r="16">
      <c r="A16" s="40" t="n"/>
      <c r="B16" s="41" t="n"/>
      <c r="C16" s="41" t="n"/>
      <c r="D16" s="42" t="n"/>
      <c r="E16" s="41" t="n"/>
    </row>
    <row r="17">
      <c r="A17" s="40" t="n"/>
      <c r="B17" s="41" t="n"/>
      <c r="C17" s="41" t="n"/>
      <c r="D17" s="42" t="n"/>
      <c r="E17" s="41" t="n"/>
    </row>
    <row r="18">
      <c r="A18" s="40" t="n"/>
      <c r="B18" s="41" t="n"/>
      <c r="C18" s="41" t="n"/>
      <c r="D18" s="42" t="n"/>
      <c r="E18" s="41" t="n"/>
    </row>
    <row r="19">
      <c r="A19" s="40" t="n"/>
      <c r="B19" s="41" t="n"/>
      <c r="C19" s="41" t="n"/>
      <c r="D19" s="42" t="n"/>
      <c r="E19" s="41" t="n"/>
    </row>
    <row r="20">
      <c r="A20" s="40" t="n"/>
      <c r="B20" s="41" t="n"/>
      <c r="C20" s="41" t="n"/>
      <c r="D20" s="42" t="n"/>
      <c r="E20" s="41" t="n"/>
    </row>
    <row r="21">
      <c r="A21" s="40" t="n"/>
      <c r="B21" s="41" t="n"/>
      <c r="C21" s="41" t="n"/>
      <c r="D21" s="42" t="n"/>
      <c r="E21" s="41" t="n"/>
    </row>
    <row r="22">
      <c r="A22" s="40" t="n"/>
      <c r="B22" s="41" t="n"/>
      <c r="C22" s="41" t="n"/>
      <c r="D22" s="42" t="n"/>
      <c r="E22" s="41" t="n"/>
    </row>
    <row r="23">
      <c r="A23" s="40" t="n"/>
      <c r="B23" s="41" t="n"/>
      <c r="C23" s="41" t="n"/>
      <c r="D23" s="42" t="n"/>
      <c r="E23" s="41" t="n"/>
    </row>
    <row r="24">
      <c r="A24" s="40" t="n"/>
      <c r="B24" s="41" t="n"/>
      <c r="C24" s="41" t="n"/>
      <c r="D24" s="42" t="n"/>
      <c r="E24" s="41" t="n"/>
    </row>
    <row r="25">
      <c r="A25" s="40" t="n"/>
      <c r="B25" s="41" t="n"/>
      <c r="C25" s="41" t="n"/>
      <c r="D25" s="42" t="n"/>
      <c r="E25" s="41" t="n"/>
    </row>
    <row r="26">
      <c r="A26" s="40" t="n"/>
      <c r="B26" s="41" t="n"/>
      <c r="C26" s="41" t="n"/>
      <c r="D26" s="42" t="n"/>
      <c r="E26" s="41" t="n"/>
    </row>
    <row r="27">
      <c r="A27" s="40" t="n"/>
      <c r="B27" s="41" t="n"/>
      <c r="C27" s="41" t="n"/>
      <c r="D27" s="42" t="n"/>
      <c r="E27" s="41" t="n"/>
    </row>
    <row r="28">
      <c r="A28" s="40" t="n"/>
      <c r="B28" s="41" t="n"/>
      <c r="C28" s="41" t="n"/>
      <c r="D28" s="42" t="n"/>
      <c r="E28" s="41" t="n"/>
    </row>
    <row r="29">
      <c r="A29" s="40" t="n"/>
      <c r="B29" s="41" t="n"/>
      <c r="C29" s="41" t="n"/>
      <c r="D29" s="42" t="n"/>
      <c r="E29" s="41" t="n"/>
    </row>
    <row r="30">
      <c r="A30" s="40" t="n"/>
      <c r="B30" s="41" t="n"/>
      <c r="C30" s="41" t="n"/>
      <c r="D30" s="42" t="n"/>
      <c r="E30" s="41" t="n"/>
    </row>
    <row r="31">
      <c r="A31" s="40" t="n"/>
      <c r="B31" s="41" t="n"/>
      <c r="C31" s="41" t="n"/>
      <c r="D31" s="42" t="n"/>
      <c r="E31" s="41" t="n"/>
    </row>
    <row r="32">
      <c r="A32" s="40" t="n"/>
      <c r="B32" s="41" t="n"/>
      <c r="C32" s="41" t="n"/>
      <c r="D32" s="42" t="n"/>
      <c r="E32" s="41" t="n"/>
    </row>
    <row r="33">
      <c r="A33" s="40" t="n"/>
      <c r="B33" s="41" t="n"/>
      <c r="C33" s="41" t="n"/>
      <c r="D33" s="42" t="n"/>
      <c r="E33" s="41" t="n"/>
    </row>
    <row r="34">
      <c r="A34" s="40" t="n"/>
      <c r="B34" s="41" t="n"/>
      <c r="C34" s="41" t="n"/>
      <c r="D34" s="42" t="n"/>
      <c r="E34" s="41" t="n"/>
    </row>
    <row r="35">
      <c r="A35" s="40" t="n"/>
      <c r="B35" s="41" t="n"/>
      <c r="C35" s="41" t="n"/>
      <c r="D35" s="42" t="n"/>
      <c r="E35" s="41" t="n"/>
    </row>
    <row r="36">
      <c r="A36" s="40" t="n"/>
      <c r="B36" s="41" t="n"/>
      <c r="C36" s="41" t="n"/>
      <c r="D36" s="42" t="n"/>
      <c r="E36" s="41" t="n"/>
    </row>
    <row r="37">
      <c r="A37" s="40" t="n"/>
      <c r="B37" s="41" t="n"/>
      <c r="C37" s="41" t="n"/>
      <c r="D37" s="42" t="n"/>
      <c r="E37" s="41" t="n"/>
    </row>
    <row r="38">
      <c r="A38" s="40" t="n"/>
      <c r="B38" s="41" t="n"/>
      <c r="C38" s="41" t="n"/>
      <c r="D38" s="42" t="n"/>
      <c r="E38" s="41" t="n"/>
    </row>
    <row r="39">
      <c r="A39" s="40" t="n"/>
      <c r="B39" s="41" t="n"/>
      <c r="C39" s="41" t="n"/>
      <c r="D39" s="42" t="n"/>
      <c r="E39" s="41" t="n"/>
    </row>
    <row r="40">
      <c r="A40" s="40" t="n"/>
      <c r="B40" s="41" t="n"/>
      <c r="C40" s="41" t="n"/>
      <c r="D40" s="42" t="n"/>
      <c r="E40" s="41" t="n"/>
    </row>
    <row r="41">
      <c r="A41" s="40" t="n"/>
      <c r="B41" s="41" t="n"/>
      <c r="C41" s="41" t="n"/>
      <c r="D41" s="42" t="n"/>
      <c r="E41" s="41" t="n"/>
    </row>
    <row r="42">
      <c r="A42" s="40" t="n"/>
      <c r="B42" s="41" t="n"/>
      <c r="C42" s="41" t="n"/>
      <c r="D42" s="42" t="n"/>
      <c r="E42" s="41" t="n"/>
    </row>
    <row r="43">
      <c r="A43" s="40" t="n"/>
      <c r="B43" s="41" t="n"/>
      <c r="C43" s="41" t="n"/>
      <c r="D43" s="42" t="n"/>
      <c r="E43" s="41" t="n"/>
    </row>
    <row r="44">
      <c r="A44" s="40" t="n"/>
      <c r="B44" s="41" t="n"/>
      <c r="C44" s="41" t="n"/>
      <c r="D44" s="42" t="n"/>
      <c r="E44" s="41" t="n"/>
    </row>
    <row r="45">
      <c r="A45" s="40" t="n"/>
      <c r="B45" s="41" t="n"/>
      <c r="C45" s="41" t="n"/>
      <c r="D45" s="42" t="n"/>
      <c r="E45" s="41" t="n"/>
    </row>
    <row r="46">
      <c r="A46" s="40" t="n"/>
      <c r="B46" s="41" t="n"/>
      <c r="C46" s="41" t="n"/>
      <c r="D46" s="42" t="n"/>
      <c r="E46" s="41" t="n"/>
    </row>
    <row r="47">
      <c r="A47" s="40" t="n"/>
      <c r="B47" s="41" t="n"/>
      <c r="C47" s="41" t="n"/>
      <c r="D47" s="42" t="n"/>
      <c r="E47" s="41" t="n"/>
    </row>
    <row r="48">
      <c r="A48" s="40" t="n"/>
      <c r="B48" s="41" t="n"/>
      <c r="C48" s="41" t="n"/>
      <c r="D48" s="42" t="n"/>
      <c r="E48" s="41" t="n"/>
    </row>
    <row r="49">
      <c r="A49" s="40" t="n"/>
      <c r="B49" s="41" t="n"/>
      <c r="C49" s="41" t="n"/>
      <c r="D49" s="42" t="n"/>
      <c r="E49" s="41" t="n"/>
    </row>
    <row r="50">
      <c r="A50" s="40" t="n"/>
      <c r="B50" s="41" t="n"/>
      <c r="C50" s="41" t="n"/>
      <c r="D50" s="42" t="n"/>
      <c r="E50" s="41" t="n"/>
    </row>
    <row r="51">
      <c r="A51" s="40" t="n"/>
      <c r="B51" s="41" t="n"/>
      <c r="C51" s="41" t="n"/>
      <c r="D51" s="42" t="n"/>
      <c r="E51" s="41" t="n"/>
    </row>
    <row r="52">
      <c r="A52" s="40" t="n"/>
      <c r="B52" s="41" t="n"/>
      <c r="C52" s="41" t="n"/>
      <c r="D52" s="42" t="n"/>
      <c r="E52" s="41" t="n"/>
    </row>
    <row r="53">
      <c r="A53" s="40" t="n"/>
      <c r="B53" s="41" t="n"/>
      <c r="C53" s="41" t="n"/>
      <c r="D53" s="42" t="n"/>
      <c r="E53" s="41" t="n"/>
    </row>
    <row r="54">
      <c r="A54" s="40" t="n"/>
      <c r="B54" s="41" t="n"/>
      <c r="C54" s="41" t="n"/>
      <c r="D54" s="42" t="n"/>
      <c r="E54" s="41" t="n"/>
    </row>
    <row r="55">
      <c r="A55" s="40" t="n"/>
      <c r="B55" s="41" t="n"/>
      <c r="C55" s="41" t="n"/>
      <c r="D55" s="42" t="n"/>
      <c r="E55" s="41" t="n"/>
    </row>
    <row r="56">
      <c r="A56" s="40" t="n"/>
      <c r="B56" s="41" t="n"/>
      <c r="C56" s="41" t="n"/>
      <c r="D56" s="42" t="n"/>
      <c r="E56" s="41" t="n"/>
    </row>
    <row r="57">
      <c r="A57" s="40" t="n"/>
      <c r="B57" s="41" t="n"/>
      <c r="C57" s="41" t="n"/>
      <c r="D57" s="42" t="n"/>
      <c r="E57" s="41" t="n"/>
    </row>
    <row r="58">
      <c r="A58" s="40" t="n"/>
      <c r="B58" s="41" t="n"/>
      <c r="C58" s="41" t="n"/>
      <c r="D58" s="42" t="n"/>
      <c r="E58" s="41" t="n"/>
    </row>
    <row r="59">
      <c r="A59" s="40" t="n"/>
      <c r="B59" s="41" t="n"/>
      <c r="C59" s="41" t="n"/>
      <c r="D59" s="42" t="n"/>
      <c r="E59" s="41" t="n"/>
    </row>
    <row r="60">
      <c r="A60" s="40" t="n"/>
      <c r="B60" s="41" t="n"/>
      <c r="C60" s="41" t="n"/>
      <c r="D60" s="42" t="n"/>
      <c r="E60" s="41" t="n"/>
    </row>
    <row r="61">
      <c r="A61" s="40" t="n"/>
      <c r="B61" s="41" t="n"/>
      <c r="C61" s="41" t="n"/>
      <c r="D61" s="42" t="n"/>
      <c r="E61" s="41" t="n"/>
    </row>
    <row r="62">
      <c r="A62" s="40" t="n"/>
      <c r="B62" s="41" t="n"/>
      <c r="C62" s="41" t="n"/>
      <c r="D62" s="42" t="n"/>
      <c r="E62" s="41" t="n"/>
    </row>
    <row r="63">
      <c r="A63" s="40" t="n"/>
      <c r="B63" s="41" t="n"/>
      <c r="C63" s="41" t="n"/>
      <c r="D63" s="42" t="n"/>
      <c r="E63" s="41" t="n"/>
    </row>
    <row r="64">
      <c r="A64" s="40" t="n"/>
      <c r="B64" s="41" t="n"/>
      <c r="C64" s="41" t="n"/>
      <c r="D64" s="42" t="n"/>
      <c r="E64" s="41" t="n"/>
    </row>
    <row r="65">
      <c r="A65" s="40" t="n"/>
      <c r="B65" s="41" t="n"/>
      <c r="C65" s="41" t="n"/>
      <c r="D65" s="42" t="n"/>
      <c r="E65" s="41" t="n"/>
    </row>
    <row r="66">
      <c r="A66" s="40" t="n"/>
      <c r="B66" s="41" t="n"/>
      <c r="C66" s="41" t="n"/>
      <c r="D66" s="42" t="n"/>
      <c r="E66" s="41" t="n"/>
    </row>
    <row r="67">
      <c r="A67" s="40" t="n"/>
      <c r="B67" s="41" t="n"/>
      <c r="C67" s="41" t="n"/>
      <c r="D67" s="42" t="n"/>
      <c r="E67" s="41" t="n"/>
    </row>
    <row r="68">
      <c r="A68" s="40" t="n"/>
      <c r="B68" s="41" t="n"/>
      <c r="C68" s="41" t="n"/>
      <c r="D68" s="42" t="n"/>
      <c r="E68" s="41" t="n"/>
    </row>
    <row r="69">
      <c r="A69" s="40" t="n"/>
      <c r="B69" s="41" t="n"/>
      <c r="C69" s="41" t="n"/>
      <c r="D69" s="42" t="n"/>
      <c r="E69" s="41" t="n"/>
    </row>
    <row r="70">
      <c r="A70" s="40" t="n"/>
      <c r="B70" s="41" t="n"/>
      <c r="C70" s="41" t="n"/>
      <c r="D70" s="42" t="n"/>
      <c r="E70" s="41" t="n"/>
    </row>
    <row r="71">
      <c r="A71" s="40" t="n"/>
      <c r="B71" s="41" t="n"/>
      <c r="C71" s="41" t="n"/>
      <c r="D71" s="42" t="n"/>
      <c r="E71" s="41" t="n"/>
    </row>
    <row r="72">
      <c r="A72" s="40" t="n"/>
      <c r="B72" s="41" t="n"/>
      <c r="C72" s="41" t="n"/>
      <c r="D72" s="42" t="n"/>
      <c r="E72" s="41" t="n"/>
    </row>
    <row r="73">
      <c r="A73" s="40" t="n"/>
      <c r="B73" s="41" t="n"/>
      <c r="C73" s="41" t="n"/>
      <c r="D73" s="42" t="n"/>
      <c r="E73" s="41" t="n"/>
    </row>
    <row r="74">
      <c r="A74" s="40" t="n"/>
      <c r="B74" s="41" t="n"/>
      <c r="C74" s="41" t="n"/>
      <c r="D74" s="42" t="n"/>
      <c r="E74" s="41" t="n"/>
    </row>
    <row r="75">
      <c r="A75" s="40" t="n"/>
      <c r="B75" s="41" t="n"/>
      <c r="C75" s="41" t="n"/>
      <c r="D75" s="42" t="n"/>
      <c r="E75" s="41" t="n"/>
    </row>
    <row r="76">
      <c r="A76" s="40" t="n"/>
      <c r="B76" s="41" t="n"/>
      <c r="C76" s="41" t="n"/>
      <c r="D76" s="42" t="n"/>
      <c r="E76" s="41" t="n"/>
    </row>
    <row r="77">
      <c r="A77" s="40" t="n"/>
      <c r="B77" s="41" t="n"/>
      <c r="C77" s="41" t="n"/>
      <c r="D77" s="42" t="n"/>
      <c r="E77" s="41" t="n"/>
    </row>
    <row r="78">
      <c r="A78" s="40" t="n"/>
      <c r="B78" s="41" t="n"/>
      <c r="C78" s="41" t="n"/>
      <c r="D78" s="42" t="n"/>
      <c r="E78" s="41" t="n"/>
    </row>
    <row r="79">
      <c r="A79" s="40" t="n"/>
      <c r="B79" s="41" t="n"/>
      <c r="C79" s="41" t="n"/>
      <c r="D79" s="42" t="n"/>
      <c r="E79" s="41" t="n"/>
    </row>
    <row r="80">
      <c r="A80" s="40" t="n"/>
      <c r="B80" s="41" t="n"/>
      <c r="C80" s="41" t="n"/>
      <c r="D80" s="42" t="n"/>
      <c r="E80" s="41" t="n"/>
    </row>
    <row r="81">
      <c r="A81" s="40" t="n"/>
      <c r="B81" s="41" t="n"/>
      <c r="C81" s="41" t="n"/>
      <c r="D81" s="42" t="n"/>
      <c r="E81" s="41" t="n"/>
    </row>
    <row r="82">
      <c r="A82" s="40" t="n"/>
      <c r="B82" s="41" t="n"/>
      <c r="C82" s="41" t="n"/>
      <c r="D82" s="42" t="n"/>
      <c r="E82" s="41" t="n"/>
    </row>
    <row r="83">
      <c r="A83" s="40" t="n"/>
      <c r="B83" s="41" t="n"/>
      <c r="C83" s="41" t="n"/>
      <c r="D83" s="42" t="n"/>
      <c r="E83" s="41" t="n"/>
    </row>
    <row r="84">
      <c r="A84" s="40" t="n"/>
      <c r="B84" s="41" t="n"/>
      <c r="C84" s="41" t="n"/>
      <c r="D84" s="42" t="n"/>
      <c r="E84" s="41" t="n"/>
    </row>
    <row r="85">
      <c r="A85" s="40" t="n"/>
      <c r="B85" s="41" t="n"/>
      <c r="C85" s="41" t="n"/>
      <c r="D85" s="42" t="n"/>
      <c r="E85" s="41" t="n"/>
    </row>
    <row r="86">
      <c r="A86" s="40" t="n"/>
      <c r="B86" s="41" t="n"/>
      <c r="C86" s="41" t="n"/>
      <c r="D86" s="42" t="n"/>
      <c r="E86" s="41" t="n"/>
    </row>
    <row r="87">
      <c r="A87" s="40" t="n"/>
      <c r="B87" s="41" t="n"/>
      <c r="C87" s="41" t="n"/>
      <c r="D87" s="42" t="n"/>
      <c r="E87" s="41" t="n"/>
    </row>
    <row r="88">
      <c r="A88" s="40" t="n"/>
      <c r="B88" s="41" t="n"/>
      <c r="C88" s="41" t="n"/>
      <c r="D88" s="42" t="n"/>
      <c r="E88" s="41" t="n"/>
    </row>
    <row r="89">
      <c r="A89" s="40" t="n"/>
      <c r="B89" s="41" t="n"/>
      <c r="C89" s="41" t="n"/>
      <c r="D89" s="42" t="n"/>
      <c r="E89" s="41" t="n"/>
    </row>
    <row r="90">
      <c r="A90" s="40" t="n"/>
      <c r="B90" s="41" t="n"/>
      <c r="C90" s="41" t="n"/>
      <c r="D90" s="42" t="n"/>
      <c r="E90" s="41" t="n"/>
    </row>
    <row r="91">
      <c r="A91" s="40" t="n"/>
      <c r="B91" s="41" t="n"/>
      <c r="C91" s="41" t="n"/>
      <c r="D91" s="42" t="n"/>
      <c r="E91" s="41" t="n"/>
    </row>
    <row r="92">
      <c r="A92" s="40" t="n"/>
      <c r="B92" s="41" t="n"/>
      <c r="C92" s="41" t="n"/>
      <c r="D92" s="42" t="n"/>
      <c r="E92" s="41" t="n"/>
    </row>
    <row r="93">
      <c r="A93" s="40" t="n"/>
      <c r="B93" s="41" t="n"/>
      <c r="C93" s="41" t="n"/>
      <c r="D93" s="42" t="n"/>
      <c r="E93" s="41" t="n"/>
    </row>
    <row r="94">
      <c r="A94" s="40" t="n"/>
      <c r="B94" s="41" t="n"/>
      <c r="C94" s="41" t="n"/>
      <c r="D94" s="42" t="n"/>
      <c r="E94" s="41" t="n"/>
    </row>
    <row r="95">
      <c r="A95" s="40" t="n"/>
      <c r="B95" s="41" t="n"/>
      <c r="C95" s="41" t="n"/>
      <c r="D95" s="42" t="n"/>
      <c r="E95" s="41" t="n"/>
    </row>
    <row r="96">
      <c r="A96" s="40" t="n"/>
      <c r="B96" s="41" t="n"/>
      <c r="C96" s="41" t="n"/>
      <c r="D96" s="42" t="n"/>
      <c r="E96" s="41" t="n"/>
    </row>
    <row r="97">
      <c r="A97" s="40" t="n"/>
      <c r="B97" s="41" t="n"/>
      <c r="C97" s="41" t="n"/>
      <c r="D97" s="42" t="n"/>
      <c r="E97" s="41" t="n"/>
    </row>
    <row r="98">
      <c r="A98" s="40" t="n"/>
      <c r="B98" s="41" t="n"/>
      <c r="C98" s="41" t="n"/>
      <c r="D98" s="42" t="n"/>
      <c r="E98" s="41" t="n"/>
    </row>
    <row r="99">
      <c r="A99" s="40" t="n"/>
      <c r="B99" s="41" t="n"/>
      <c r="C99" s="41" t="n"/>
      <c r="D99" s="42" t="n"/>
      <c r="E99" s="41" t="n"/>
    </row>
    <row r="100">
      <c r="A100" s="40" t="n"/>
      <c r="B100" s="41" t="n"/>
      <c r="C100" s="41" t="n"/>
      <c r="D100" s="42" t="n"/>
      <c r="E100" s="41" t="n"/>
    </row>
    <row r="101">
      <c r="A101" s="40" t="n"/>
      <c r="B101" s="41" t="n"/>
      <c r="C101" s="41" t="n"/>
      <c r="D101" s="42" t="n"/>
      <c r="E101" s="41" t="n"/>
    </row>
    <row r="102">
      <c r="A102" s="40" t="n"/>
      <c r="B102" s="41" t="n"/>
      <c r="C102" s="41" t="n"/>
      <c r="D102" s="42" t="n"/>
      <c r="E102" s="41" t="n"/>
    </row>
    <row r="103">
      <c r="A103" s="40" t="n"/>
      <c r="B103" s="41" t="n"/>
      <c r="C103" s="41" t="n"/>
      <c r="D103" s="42" t="n"/>
      <c r="E103" s="41" t="n"/>
    </row>
    <row r="104">
      <c r="A104" s="40" t="n"/>
      <c r="B104" s="41" t="n"/>
      <c r="C104" s="41" t="n"/>
      <c r="D104" s="42" t="n"/>
      <c r="E104" s="41" t="n"/>
    </row>
  </sheetData>
  <dataValidations count="1">
    <dataValidation sqref="B5:B104" showDropDown="0" showInputMessage="0" showErrorMessage="0" allowBlank="1" type="list">
      <formula1>"입금,지출"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BFBFBF"/>
    <outlinePr summaryBelow="1" summaryRight="1"/>
    <pageSetUpPr/>
  </sheetPr>
  <dimension ref="A1:J2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3" customWidth="1" min="3" max="3"/>
    <col width="15" customWidth="1" min="4" max="4"/>
    <col width="13" customWidth="1" min="5" max="5"/>
    <col width="15" customWidth="1" min="6" max="6"/>
    <col width="13" customWidth="1" min="7" max="7"/>
    <col width="16" customWidth="1" min="8" max="8"/>
    <col width="14" customWidth="1" min="9" max="9"/>
    <col width="4" customWidth="1" min="10" max="10"/>
  </cols>
  <sheetData>
    <row r="1">
      <c r="A1" s="18" t="inlineStr">
        <is>
          <t>④ 주간계획 — 12주 자금 전망 (자동)</t>
        </is>
      </c>
    </row>
    <row r="2">
      <c r="A2" s="19" t="inlineStr">
        <is>
          <t>✍ 직접 입력: 없음 — 결과만 확인하세요. 예측을 바꾸려면 [설정]의 반영률을, 예정 건은 [지출계획]을 수정하면 됩니다.</t>
        </is>
      </c>
    </row>
    <row r="3">
      <c r="A3" s="2" t="inlineStr">
        <is>
          <t>⚙ 자동 계산: 예상 입금·출금 = 최근 실적 주평균 × 반영률 + [지출계획]의 확정분. 주말 예상 잔액이 최소 유지 잔액 아래로 내려가는 주에 ⚠ 경고가 뜹니다.</t>
        </is>
      </c>
    </row>
    <row r="4">
      <c r="A4" s="9" t="inlineStr">
        <is>
          <t>이번 주 시작(월)</t>
        </is>
      </c>
      <c r="B4" s="43" t="n"/>
      <c r="C4" s="9" t="inlineStr">
        <is>
          <t>시작 잔액</t>
        </is>
      </c>
      <c r="D4" s="43" t="n"/>
      <c r="E4" s="9" t="inlineStr">
        <is>
          <t>주평균 입금(최근)</t>
        </is>
      </c>
      <c r="F4" s="43" t="n"/>
      <c r="G4" s="9" t="inlineStr">
        <is>
          <t>주평균 출금(최근)</t>
        </is>
      </c>
      <c r="H4" s="43" t="n"/>
      <c r="I4" s="9" t="inlineStr">
        <is>
          <t>종합 판정</t>
        </is>
      </c>
      <c r="J4" s="43" t="n"/>
    </row>
    <row r="5">
      <c r="A5" s="44">
        <f>TODAY()-WEEKDAY(TODAY(),2)+1</f>
        <v/>
      </c>
      <c r="B5" s="43" t="n"/>
      <c r="C5" s="45">
        <f>IF(설정!$B$12&lt;&gt;"",설정!$B$12,IFERROR(INDEX(은행1!$AB$8:$AB$1507,MATCH(MAX(은행1!$X$8:$X$1507),은행1!$X$8:$X$1507,0)),0)+IFERROR(INDEX(은행2!$AB$8:$AB$1507,MATCH(MAX(은행2!$X$8:$X$1507),은행2!$X$8:$X$1507,0)),0)+IFERROR(INDEX(은행3!$AB$8:$AB$1507,MATCH(MAX(은행3!$X$8:$X$1507),은행3!$X$8:$X$1507,0)),0))</f>
        <v/>
      </c>
      <c r="D5" s="43" t="n"/>
      <c r="E5" s="45">
        <f>ROUND((SUMIFS(은행1!$Z$8:$Z$1507,은행1!$Y$8:$Y$1507,"&gt;="&amp;($A$5-설정!$B$10*7),은행1!$Y$8:$Y$1507,"&lt;="&amp;($A$5-1),은행1!$AD$8:$AD$1507,"포함")+SUMIFS(은행2!$Z$8:$Z$1507,은행2!$Y$8:$Y$1507,"&gt;="&amp;($A$5-설정!$B$10*7),은행2!$Y$8:$Y$1507,"&lt;="&amp;($A$5-1),은행2!$AD$8:$AD$1507,"포함")+SUMIFS(은행3!$Z$8:$Z$1507,은행3!$Y$8:$Y$1507,"&gt;="&amp;($A$5-설정!$B$10*7),은행3!$Y$8:$Y$1507,"&lt;="&amp;($A$5-1),은행3!$AD$8:$AD$1507,"포함"))/MAX(설정!$B$10,1),0)</f>
        <v/>
      </c>
      <c r="F5" s="43" t="n"/>
      <c r="G5" s="45">
        <f>ROUND((SUMIFS(은행1!$AA$8:$AA$1507,은행1!$Y$8:$Y$1507,"&gt;="&amp;($A$5-설정!$B$10*7),은행1!$Y$8:$Y$1507,"&lt;="&amp;($A$5-1),은행1!$AD$8:$AD$1507,"포함")+SUMIFS(은행2!$AA$8:$AA$1507,은행2!$Y$8:$Y$1507,"&gt;="&amp;($A$5-설정!$B$10*7),은행2!$Y$8:$Y$1507,"&lt;="&amp;($A$5-1),은행2!$AD$8:$AD$1507,"포함")+SUMIFS(은행3!$AA$8:$AA$1507,은행3!$Y$8:$Y$1507,"&gt;="&amp;($A$5-설정!$B$10*7),은행3!$Y$8:$Y$1507,"&lt;="&amp;($A$5-1),은행3!$AD$8:$AD$1507,"포함"))/MAX(설정!$B$10,1),0)</f>
        <v/>
      </c>
      <c r="H5" s="43" t="n"/>
      <c r="I5" s="10">
        <f>IF(COUNTIF($I$8:$I$19,"⚠*")=0,"✔ 12주 모두 여유","⚠ 확인 필요 "&amp;COUNTIF($I$8:$I$19,"⚠*")&amp;"주")</f>
        <v/>
      </c>
      <c r="J5" s="43" t="n"/>
    </row>
    <row r="6"/>
    <row r="7">
      <c r="A7" s="9" t="inlineStr">
        <is>
          <t>주차</t>
        </is>
      </c>
      <c r="B7" s="9" t="inlineStr">
        <is>
          <t>시작(월)</t>
        </is>
      </c>
      <c r="C7" s="9" t="inlineStr">
        <is>
          <t>종료(일)</t>
        </is>
      </c>
      <c r="D7" s="9" t="inlineStr">
        <is>
          <t>예상 입금(자동)</t>
        </is>
      </c>
      <c r="E7" s="9" t="inlineStr">
        <is>
          <t>확정 입금</t>
        </is>
      </c>
      <c r="F7" s="9" t="inlineStr">
        <is>
          <t>예상 출금(자동)</t>
        </is>
      </c>
      <c r="G7" s="9" t="inlineStr">
        <is>
          <t>계획 지출</t>
        </is>
      </c>
      <c r="H7" s="9" t="inlineStr">
        <is>
          <t>주말 예상 잔액</t>
        </is>
      </c>
      <c r="I7" s="9" t="inlineStr">
        <is>
          <t>판정</t>
        </is>
      </c>
    </row>
    <row r="8">
      <c r="A8" s="17" t="inlineStr">
        <is>
          <t>1주</t>
        </is>
      </c>
      <c r="B8" s="35">
        <f>$A$5+0</f>
        <v/>
      </c>
      <c r="C8" s="35">
        <f>$B8+6</f>
        <v/>
      </c>
      <c r="D8" s="34">
        <f>ROUND($E$5*설정!$B$8,0)</f>
        <v/>
      </c>
      <c r="E8" s="34">
        <f>SUMIFS(지출계획!$D$5:$D$104,지출계획!$A$5:$A$104,"&gt;="&amp;$B8,지출계획!$A$5:$A$104,"&lt;="&amp;$C8,지출계획!$B$5:$B$104,"입금")</f>
        <v/>
      </c>
      <c r="F8" s="34">
        <f>ROUND($G$5*설정!$B$9,0)</f>
        <v/>
      </c>
      <c r="G8" s="34">
        <f>SUMIFS(지출계획!$D$5:$D$104,지출계획!$A$5:$A$104,"&gt;="&amp;$B8,지출계획!$A$5:$A$104,"&lt;="&amp;$C8,지출계획!$B$5:$B$104,"지출")</f>
        <v/>
      </c>
      <c r="H8" s="46">
        <f>$C$5+$D8+$E8-$F8-$G8</f>
        <v/>
      </c>
      <c r="I8" s="17">
        <f>IF($H8&lt;0,"⚠ 자금 부족",IF($H8&lt;설정!$B$11,"⚠ 최소잔액 미달","✔"))</f>
        <v/>
      </c>
    </row>
    <row r="9">
      <c r="A9" s="17" t="inlineStr">
        <is>
          <t>2주</t>
        </is>
      </c>
      <c r="B9" s="35">
        <f>$A$5+7</f>
        <v/>
      </c>
      <c r="C9" s="35">
        <f>$B9+6</f>
        <v/>
      </c>
      <c r="D9" s="34">
        <f>ROUND($E$5*설정!$B$8,0)</f>
        <v/>
      </c>
      <c r="E9" s="34">
        <f>SUMIFS(지출계획!$D$5:$D$104,지출계획!$A$5:$A$104,"&gt;="&amp;$B9,지출계획!$A$5:$A$104,"&lt;="&amp;$C9,지출계획!$B$5:$B$104,"입금")</f>
        <v/>
      </c>
      <c r="F9" s="34">
        <f>ROUND($G$5*설정!$B$9,0)</f>
        <v/>
      </c>
      <c r="G9" s="34">
        <f>SUMIFS(지출계획!$D$5:$D$104,지출계획!$A$5:$A$104,"&gt;="&amp;$B9,지출계획!$A$5:$A$104,"&lt;="&amp;$C9,지출계획!$B$5:$B$104,"지출")</f>
        <v/>
      </c>
      <c r="H9" s="46">
        <f>$H8+$D9+$E9-$F9-$G9</f>
        <v/>
      </c>
      <c r="I9" s="17">
        <f>IF($H9&lt;0,"⚠ 자금 부족",IF($H9&lt;설정!$B$11,"⚠ 최소잔액 미달","✔"))</f>
        <v/>
      </c>
    </row>
    <row r="10">
      <c r="A10" s="17" t="inlineStr">
        <is>
          <t>3주</t>
        </is>
      </c>
      <c r="B10" s="35">
        <f>$A$5+14</f>
        <v/>
      </c>
      <c r="C10" s="35">
        <f>$B10+6</f>
        <v/>
      </c>
      <c r="D10" s="34">
        <f>ROUND($E$5*설정!$B$8,0)</f>
        <v/>
      </c>
      <c r="E10" s="34">
        <f>SUMIFS(지출계획!$D$5:$D$104,지출계획!$A$5:$A$104,"&gt;="&amp;$B10,지출계획!$A$5:$A$104,"&lt;="&amp;$C10,지출계획!$B$5:$B$104,"입금")</f>
        <v/>
      </c>
      <c r="F10" s="34">
        <f>ROUND($G$5*설정!$B$9,0)</f>
        <v/>
      </c>
      <c r="G10" s="34">
        <f>SUMIFS(지출계획!$D$5:$D$104,지출계획!$A$5:$A$104,"&gt;="&amp;$B10,지출계획!$A$5:$A$104,"&lt;="&amp;$C10,지출계획!$B$5:$B$104,"지출")</f>
        <v/>
      </c>
      <c r="H10" s="46">
        <f>$H9+$D10+$E10-$F10-$G10</f>
        <v/>
      </c>
      <c r="I10" s="17">
        <f>IF($H10&lt;0,"⚠ 자금 부족",IF($H10&lt;설정!$B$11,"⚠ 최소잔액 미달","✔"))</f>
        <v/>
      </c>
    </row>
    <row r="11">
      <c r="A11" s="17" t="inlineStr">
        <is>
          <t>4주</t>
        </is>
      </c>
      <c r="B11" s="35">
        <f>$A$5+21</f>
        <v/>
      </c>
      <c r="C11" s="35">
        <f>$B11+6</f>
        <v/>
      </c>
      <c r="D11" s="34">
        <f>ROUND($E$5*설정!$B$8,0)</f>
        <v/>
      </c>
      <c r="E11" s="34">
        <f>SUMIFS(지출계획!$D$5:$D$104,지출계획!$A$5:$A$104,"&gt;="&amp;$B11,지출계획!$A$5:$A$104,"&lt;="&amp;$C11,지출계획!$B$5:$B$104,"입금")</f>
        <v/>
      </c>
      <c r="F11" s="34">
        <f>ROUND($G$5*설정!$B$9,0)</f>
        <v/>
      </c>
      <c r="G11" s="34">
        <f>SUMIFS(지출계획!$D$5:$D$104,지출계획!$A$5:$A$104,"&gt;="&amp;$B11,지출계획!$A$5:$A$104,"&lt;="&amp;$C11,지출계획!$B$5:$B$104,"지출")</f>
        <v/>
      </c>
      <c r="H11" s="46">
        <f>$H10+$D11+$E11-$F11-$G11</f>
        <v/>
      </c>
      <c r="I11" s="17">
        <f>IF($H11&lt;0,"⚠ 자금 부족",IF($H11&lt;설정!$B$11,"⚠ 최소잔액 미달","✔"))</f>
        <v/>
      </c>
    </row>
    <row r="12">
      <c r="A12" s="17" t="inlineStr">
        <is>
          <t>5주</t>
        </is>
      </c>
      <c r="B12" s="35">
        <f>$A$5+28</f>
        <v/>
      </c>
      <c r="C12" s="35">
        <f>$B12+6</f>
        <v/>
      </c>
      <c r="D12" s="34">
        <f>ROUND($E$5*설정!$B$8,0)</f>
        <v/>
      </c>
      <c r="E12" s="34">
        <f>SUMIFS(지출계획!$D$5:$D$104,지출계획!$A$5:$A$104,"&gt;="&amp;$B12,지출계획!$A$5:$A$104,"&lt;="&amp;$C12,지출계획!$B$5:$B$104,"입금")</f>
        <v/>
      </c>
      <c r="F12" s="34">
        <f>ROUND($G$5*설정!$B$9,0)</f>
        <v/>
      </c>
      <c r="G12" s="34">
        <f>SUMIFS(지출계획!$D$5:$D$104,지출계획!$A$5:$A$104,"&gt;="&amp;$B12,지출계획!$A$5:$A$104,"&lt;="&amp;$C12,지출계획!$B$5:$B$104,"지출")</f>
        <v/>
      </c>
      <c r="H12" s="46">
        <f>$H11+$D12+$E12-$F12-$G12</f>
        <v/>
      </c>
      <c r="I12" s="17">
        <f>IF($H12&lt;0,"⚠ 자금 부족",IF($H12&lt;설정!$B$11,"⚠ 최소잔액 미달","✔"))</f>
        <v/>
      </c>
    </row>
    <row r="13">
      <c r="A13" s="17" t="inlineStr">
        <is>
          <t>6주</t>
        </is>
      </c>
      <c r="B13" s="35">
        <f>$A$5+35</f>
        <v/>
      </c>
      <c r="C13" s="35">
        <f>$B13+6</f>
        <v/>
      </c>
      <c r="D13" s="34">
        <f>ROUND($E$5*설정!$B$8,0)</f>
        <v/>
      </c>
      <c r="E13" s="34">
        <f>SUMIFS(지출계획!$D$5:$D$104,지출계획!$A$5:$A$104,"&gt;="&amp;$B13,지출계획!$A$5:$A$104,"&lt;="&amp;$C13,지출계획!$B$5:$B$104,"입금")</f>
        <v/>
      </c>
      <c r="F13" s="34">
        <f>ROUND($G$5*설정!$B$9,0)</f>
        <v/>
      </c>
      <c r="G13" s="34">
        <f>SUMIFS(지출계획!$D$5:$D$104,지출계획!$A$5:$A$104,"&gt;="&amp;$B13,지출계획!$A$5:$A$104,"&lt;="&amp;$C13,지출계획!$B$5:$B$104,"지출")</f>
        <v/>
      </c>
      <c r="H13" s="46">
        <f>$H12+$D13+$E13-$F13-$G13</f>
        <v/>
      </c>
      <c r="I13" s="17">
        <f>IF($H13&lt;0,"⚠ 자금 부족",IF($H13&lt;설정!$B$11,"⚠ 최소잔액 미달","✔"))</f>
        <v/>
      </c>
    </row>
    <row r="14">
      <c r="A14" s="17" t="inlineStr">
        <is>
          <t>7주</t>
        </is>
      </c>
      <c r="B14" s="35">
        <f>$A$5+42</f>
        <v/>
      </c>
      <c r="C14" s="35">
        <f>$B14+6</f>
        <v/>
      </c>
      <c r="D14" s="34">
        <f>ROUND($E$5*설정!$B$8,0)</f>
        <v/>
      </c>
      <c r="E14" s="34">
        <f>SUMIFS(지출계획!$D$5:$D$104,지출계획!$A$5:$A$104,"&gt;="&amp;$B14,지출계획!$A$5:$A$104,"&lt;="&amp;$C14,지출계획!$B$5:$B$104,"입금")</f>
        <v/>
      </c>
      <c r="F14" s="34">
        <f>ROUND($G$5*설정!$B$9,0)</f>
        <v/>
      </c>
      <c r="G14" s="34">
        <f>SUMIFS(지출계획!$D$5:$D$104,지출계획!$A$5:$A$104,"&gt;="&amp;$B14,지출계획!$A$5:$A$104,"&lt;="&amp;$C14,지출계획!$B$5:$B$104,"지출")</f>
        <v/>
      </c>
      <c r="H14" s="46">
        <f>$H13+$D14+$E14-$F14-$G14</f>
        <v/>
      </c>
      <c r="I14" s="17">
        <f>IF($H14&lt;0,"⚠ 자금 부족",IF($H14&lt;설정!$B$11,"⚠ 최소잔액 미달","✔"))</f>
        <v/>
      </c>
    </row>
    <row r="15">
      <c r="A15" s="17" t="inlineStr">
        <is>
          <t>8주</t>
        </is>
      </c>
      <c r="B15" s="35">
        <f>$A$5+49</f>
        <v/>
      </c>
      <c r="C15" s="35">
        <f>$B15+6</f>
        <v/>
      </c>
      <c r="D15" s="34">
        <f>ROUND($E$5*설정!$B$8,0)</f>
        <v/>
      </c>
      <c r="E15" s="34">
        <f>SUMIFS(지출계획!$D$5:$D$104,지출계획!$A$5:$A$104,"&gt;="&amp;$B15,지출계획!$A$5:$A$104,"&lt;="&amp;$C15,지출계획!$B$5:$B$104,"입금")</f>
        <v/>
      </c>
      <c r="F15" s="34">
        <f>ROUND($G$5*설정!$B$9,0)</f>
        <v/>
      </c>
      <c r="G15" s="34">
        <f>SUMIFS(지출계획!$D$5:$D$104,지출계획!$A$5:$A$104,"&gt;="&amp;$B15,지출계획!$A$5:$A$104,"&lt;="&amp;$C15,지출계획!$B$5:$B$104,"지출")</f>
        <v/>
      </c>
      <c r="H15" s="46">
        <f>$H14+$D15+$E15-$F15-$G15</f>
        <v/>
      </c>
      <c r="I15" s="17">
        <f>IF($H15&lt;0,"⚠ 자금 부족",IF($H15&lt;설정!$B$11,"⚠ 최소잔액 미달","✔"))</f>
        <v/>
      </c>
    </row>
    <row r="16">
      <c r="A16" s="17" t="inlineStr">
        <is>
          <t>9주</t>
        </is>
      </c>
      <c r="B16" s="35">
        <f>$A$5+56</f>
        <v/>
      </c>
      <c r="C16" s="35">
        <f>$B16+6</f>
        <v/>
      </c>
      <c r="D16" s="34">
        <f>ROUND($E$5*설정!$B$8,0)</f>
        <v/>
      </c>
      <c r="E16" s="34">
        <f>SUMIFS(지출계획!$D$5:$D$104,지출계획!$A$5:$A$104,"&gt;="&amp;$B16,지출계획!$A$5:$A$104,"&lt;="&amp;$C16,지출계획!$B$5:$B$104,"입금")</f>
        <v/>
      </c>
      <c r="F16" s="34">
        <f>ROUND($G$5*설정!$B$9,0)</f>
        <v/>
      </c>
      <c r="G16" s="34">
        <f>SUMIFS(지출계획!$D$5:$D$104,지출계획!$A$5:$A$104,"&gt;="&amp;$B16,지출계획!$A$5:$A$104,"&lt;="&amp;$C16,지출계획!$B$5:$B$104,"지출")</f>
        <v/>
      </c>
      <c r="H16" s="46">
        <f>$H15+$D16+$E16-$F16-$G16</f>
        <v/>
      </c>
      <c r="I16" s="17">
        <f>IF($H16&lt;0,"⚠ 자금 부족",IF($H16&lt;설정!$B$11,"⚠ 최소잔액 미달","✔"))</f>
        <v/>
      </c>
    </row>
    <row r="17">
      <c r="A17" s="17" t="inlineStr">
        <is>
          <t>10주</t>
        </is>
      </c>
      <c r="B17" s="35">
        <f>$A$5+63</f>
        <v/>
      </c>
      <c r="C17" s="35">
        <f>$B17+6</f>
        <v/>
      </c>
      <c r="D17" s="34">
        <f>ROUND($E$5*설정!$B$8,0)</f>
        <v/>
      </c>
      <c r="E17" s="34">
        <f>SUMIFS(지출계획!$D$5:$D$104,지출계획!$A$5:$A$104,"&gt;="&amp;$B17,지출계획!$A$5:$A$104,"&lt;="&amp;$C17,지출계획!$B$5:$B$104,"입금")</f>
        <v/>
      </c>
      <c r="F17" s="34">
        <f>ROUND($G$5*설정!$B$9,0)</f>
        <v/>
      </c>
      <c r="G17" s="34">
        <f>SUMIFS(지출계획!$D$5:$D$104,지출계획!$A$5:$A$104,"&gt;="&amp;$B17,지출계획!$A$5:$A$104,"&lt;="&amp;$C17,지출계획!$B$5:$B$104,"지출")</f>
        <v/>
      </c>
      <c r="H17" s="46">
        <f>$H16+$D17+$E17-$F17-$G17</f>
        <v/>
      </c>
      <c r="I17" s="17">
        <f>IF($H17&lt;0,"⚠ 자금 부족",IF($H17&lt;설정!$B$11,"⚠ 최소잔액 미달","✔"))</f>
        <v/>
      </c>
    </row>
    <row r="18">
      <c r="A18" s="17" t="inlineStr">
        <is>
          <t>11주</t>
        </is>
      </c>
      <c r="B18" s="35">
        <f>$A$5+70</f>
        <v/>
      </c>
      <c r="C18" s="35">
        <f>$B18+6</f>
        <v/>
      </c>
      <c r="D18" s="34">
        <f>ROUND($E$5*설정!$B$8,0)</f>
        <v/>
      </c>
      <c r="E18" s="34">
        <f>SUMIFS(지출계획!$D$5:$D$104,지출계획!$A$5:$A$104,"&gt;="&amp;$B18,지출계획!$A$5:$A$104,"&lt;="&amp;$C18,지출계획!$B$5:$B$104,"입금")</f>
        <v/>
      </c>
      <c r="F18" s="34">
        <f>ROUND($G$5*설정!$B$9,0)</f>
        <v/>
      </c>
      <c r="G18" s="34">
        <f>SUMIFS(지출계획!$D$5:$D$104,지출계획!$A$5:$A$104,"&gt;="&amp;$B18,지출계획!$A$5:$A$104,"&lt;="&amp;$C18,지출계획!$B$5:$B$104,"지출")</f>
        <v/>
      </c>
      <c r="H18" s="46">
        <f>$H17+$D18+$E18-$F18-$G18</f>
        <v/>
      </c>
      <c r="I18" s="17">
        <f>IF($H18&lt;0,"⚠ 자금 부족",IF($H18&lt;설정!$B$11,"⚠ 최소잔액 미달","✔"))</f>
        <v/>
      </c>
    </row>
    <row r="19">
      <c r="A19" s="17" t="inlineStr">
        <is>
          <t>12주</t>
        </is>
      </c>
      <c r="B19" s="35">
        <f>$A$5+77</f>
        <v/>
      </c>
      <c r="C19" s="35">
        <f>$B19+6</f>
        <v/>
      </c>
      <c r="D19" s="34">
        <f>ROUND($E$5*설정!$B$8,0)</f>
        <v/>
      </c>
      <c r="E19" s="34">
        <f>SUMIFS(지출계획!$D$5:$D$104,지출계획!$A$5:$A$104,"&gt;="&amp;$B19,지출계획!$A$5:$A$104,"&lt;="&amp;$C19,지출계획!$B$5:$B$104,"입금")</f>
        <v/>
      </c>
      <c r="F19" s="34">
        <f>ROUND($G$5*설정!$B$9,0)</f>
        <v/>
      </c>
      <c r="G19" s="34">
        <f>SUMIFS(지출계획!$D$5:$D$104,지출계획!$A$5:$A$104,"&gt;="&amp;$B19,지출계획!$A$5:$A$104,"&lt;="&amp;$C19,지출계획!$B$5:$B$104,"지출")</f>
        <v/>
      </c>
      <c r="H19" s="46">
        <f>$H18+$D19+$E19-$F19-$G19</f>
        <v/>
      </c>
      <c r="I19" s="17">
        <f>IF($H19&lt;0,"⚠ 자금 부족",IF($H19&lt;설정!$B$11,"⚠ 최소잔액 미달","✔"))</f>
        <v/>
      </c>
    </row>
    <row r="20"/>
    <row r="21">
      <c r="A21" s="2" t="inlineStr">
        <is>
          <t>※ 예상 입금·출금은 최근 실적의 주평균에 [설정]의 반영률을 곱한 값입니다. 입금 반영률을 낮출수록 보수적인(안전한) 계획이 됩니다.</t>
        </is>
      </c>
    </row>
  </sheetData>
  <mergeCells count="10">
    <mergeCell ref="A4:B4"/>
    <mergeCell ref="G4:H4"/>
    <mergeCell ref="E4:F4"/>
    <mergeCell ref="I4:J4"/>
    <mergeCell ref="C5:D5"/>
    <mergeCell ref="A5:B5"/>
    <mergeCell ref="G5:H5"/>
    <mergeCell ref="E5:F5"/>
    <mergeCell ref="I5:J5"/>
    <mergeCell ref="C4:D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FFD966"/>
    <outlinePr summaryBelow="1" summaryRight="1"/>
    <pageSetUpPr/>
  </sheetPr>
  <dimension ref="A1:C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5" customWidth="1" min="2" max="2"/>
    <col width="76" customWidth="1" min="3" max="3"/>
  </cols>
  <sheetData>
    <row r="1">
      <c r="A1" s="18" t="inlineStr">
        <is>
          <t>보조 · 설정 — 이체 제외 키워드와 예측 반영률</t>
        </is>
      </c>
    </row>
    <row r="2">
      <c r="A2" s="19" t="inlineStr">
        <is>
          <t>✍ 직접 입력: 노란 칸 — 우리 회사 이름(계좌 간 이체 제외용)은 꼭 실제 상호로 바꾸세요. 나머지는 기본값 그대로 써도 됩니다.</t>
        </is>
      </c>
    </row>
    <row r="3">
      <c r="A3" s="2" t="inlineStr">
        <is>
          <t>⚙ 자동 계산: 없음 — 바꾸는 즉시 전체 시트에 반영됩니다.</t>
        </is>
      </c>
    </row>
    <row r="4">
      <c r="A4" s="9" t="inlineStr">
        <is>
          <t>항목</t>
        </is>
      </c>
      <c r="B4" s="9" t="inlineStr">
        <is>
          <t>값</t>
        </is>
      </c>
      <c r="C4" s="9" t="inlineStr">
        <is>
          <t>설명</t>
        </is>
      </c>
    </row>
    <row r="5">
      <c r="A5" s="33" t="inlineStr">
        <is>
          <t>계좌 간 이체 키워드 1</t>
        </is>
      </c>
      <c r="B5" s="22" t="inlineStr">
        <is>
          <t>가온상사</t>
        </is>
      </c>
      <c r="C5" s="47" t="inlineStr">
        <is>
          <t>내용에 이 글자가 있으면 계좌 간 이체로 보고 입출금에서 제외 — 보통 우리 회사 상호</t>
        </is>
      </c>
    </row>
    <row r="6">
      <c r="A6" s="33" t="inlineStr">
        <is>
          <t>계좌 간 이체 키워드 2</t>
        </is>
      </c>
      <c r="B6" s="22" t="n"/>
      <c r="C6" s="47" t="inlineStr">
        <is>
          <t>필요 시 추가 (대표자명 등)</t>
        </is>
      </c>
    </row>
    <row r="7">
      <c r="A7" s="33" t="inlineStr">
        <is>
          <t>계좌 간 이체 키워드 3</t>
        </is>
      </c>
      <c r="B7" s="22" t="n"/>
      <c r="C7" s="47" t="inlineStr">
        <is>
          <t>필요 시 추가</t>
        </is>
      </c>
    </row>
    <row r="8">
      <c r="A8" s="33" t="inlineStr">
        <is>
          <t>입금 반영률</t>
        </is>
      </c>
      <c r="B8" s="22" t="n">
        <v>0.8</v>
      </c>
      <c r="C8" s="47" t="inlineStr">
        <is>
          <t>예상 입금 = 주평균 입금 × 이 값. 0.8 = 평소의 80%만 들어온다고 보수적으로 가정</t>
        </is>
      </c>
    </row>
    <row r="9">
      <c r="A9" s="33" t="inlineStr">
        <is>
          <t>출금 반영률</t>
        </is>
      </c>
      <c r="B9" s="22" t="n">
        <v>1</v>
      </c>
      <c r="C9" s="47" t="inlineStr">
        <is>
          <t>예상 출금 = 주평균 출금 × 이 값. 1.0 = 평소만큼 나간다고 가정</t>
        </is>
      </c>
    </row>
    <row r="10">
      <c r="A10" s="33" t="inlineStr">
        <is>
          <t>평균 산정 기간(주)</t>
        </is>
      </c>
      <c r="B10" s="22" t="n">
        <v>8</v>
      </c>
      <c r="C10" s="47" t="inlineStr">
        <is>
          <t>최근 몇 주 실적으로 주평균을 계산할지 (4~12 권장)</t>
        </is>
      </c>
    </row>
    <row r="11">
      <c r="A11" s="33" t="inlineStr">
        <is>
          <t>최소 유지 잔액</t>
        </is>
      </c>
      <c r="B11" s="48" t="n">
        <v>10000000</v>
      </c>
      <c r="C11" s="47" t="inlineStr">
        <is>
          <t>주말 예상 잔액이 이 금액 아래로 내려가면 [주간계획]에 ⚠ 경고</t>
        </is>
      </c>
    </row>
    <row r="12">
      <c r="A12" s="33" t="inlineStr">
        <is>
          <t>시작 잔액 직접 입력(선택)</t>
        </is>
      </c>
      <c r="B12" s="22" t="n"/>
      <c r="C12" s="47" t="inlineStr">
        <is>
          <t>비워두면 각 은행의 최신 잔액 합계를 자동 사용. 다르면 여기에 직접 입력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2026-09-20T07:25:15Z</dcterms:created>
  <dcterms:modified xsi:type="dcterms:W3CDTF">2026-09-20T07:25:17Z</dcterms:modified>
</cp:coreProperties>
</file>